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8D6D" lockStructure="1"/>
  <bookViews>
    <workbookView xWindow="2520" yWindow="132" windowWidth="10176" windowHeight="8820" tabRatio="944"/>
  </bookViews>
  <sheets>
    <sheet name="Background" sheetId="9" r:id="rId1"/>
    <sheet name="Number of exporters to markets" sheetId="4" r:id="rId2"/>
    <sheet name="Regional comparisons" sheetId="15" r:id="rId3"/>
    <sheet name="Database (YR)" sheetId="10" r:id="rId4"/>
    <sheet name="Database (QR)" sheetId="2" r:id="rId5"/>
    <sheet name="How To Update" sheetId="19" state="hidden" r:id="rId6"/>
    <sheet name="Checklist" sheetId="21" state="hidden" r:id="rId7"/>
    <sheet name="Lists and dest 1" sheetId="5" state="hidden" r:id="rId8"/>
    <sheet name="dest 2" sheetId="7" state="hidden" r:id="rId9"/>
    <sheet name="dest 3" sheetId="8" state="hidden" r:id="rId10"/>
    <sheet name="dest 4" sheetId="12" state="hidden" r:id="rId11"/>
    <sheet name="dest 5" sheetId="20" state="hidden" r:id="rId12"/>
    <sheet name="PIVOT (QR)" sheetId="3" state="hidden" r:id="rId13"/>
    <sheet name="PIVOT (YR)" sheetId="11" state="hidden" r:id="rId14"/>
    <sheet name="TOTALS PIVOT (QR)" sheetId="27" state="hidden" r:id="rId15"/>
    <sheet name="TOTALS PIVOT (YR)" sheetId="28" state="hidden" r:id="rId16"/>
    <sheet name="Summary tables" sheetId="14" state="hidden" r:id="rId17"/>
    <sheet name="RTS headline data" sheetId="13" state="hidden" r:id="rId18"/>
    <sheet name="quick text 1" sheetId="17" state="hidden" r:id="rId19"/>
    <sheet name="quick text 2" sheetId="16" state="hidden" r:id="rId20"/>
    <sheet name="r c chart source" sheetId="18" state="hidden" r:id="rId21"/>
    <sheet name="VE" sheetId="26" state="hidden" r:id="rId22"/>
    <sheet name="comparison" sheetId="24" state="hidden" r:id="rId23"/>
    <sheet name="BYOT data" sheetId="25" state="hidden" r:id="rId24"/>
  </sheets>
  <definedNames>
    <definedName name="DataA">#REF!</definedName>
    <definedName name="DataB">#REF!</definedName>
    <definedName name="DataC">#REF!</definedName>
    <definedName name="partner">'Lists and dest 1'!$A$51:$A$153</definedName>
    <definedName name="region">'Lists and dest 1'!$A$35:$A$48</definedName>
  </definedNames>
  <calcPr calcId="145621"/>
  <pivotCaches>
    <pivotCache cacheId="0" r:id="rId25"/>
    <pivotCache cacheId="1" r:id="rId26"/>
  </pivotCaches>
</workbook>
</file>

<file path=xl/calcChain.xml><?xml version="1.0" encoding="utf-8"?>
<calcChain xmlns="http://schemas.openxmlformats.org/spreadsheetml/2006/main">
  <c r="E59" i="13" l="1"/>
  <c r="F59" i="13"/>
  <c r="G59" i="13"/>
  <c r="H59" i="13"/>
  <c r="I59" i="13"/>
  <c r="J59" i="13"/>
  <c r="K59" i="13"/>
  <c r="L59" i="13"/>
  <c r="M59" i="13"/>
  <c r="N59" i="13"/>
  <c r="O59" i="13"/>
  <c r="P59" i="13"/>
  <c r="Q59" i="13"/>
  <c r="R59" i="13"/>
  <c r="D59" i="13"/>
  <c r="E21" i="13"/>
  <c r="F21" i="13"/>
  <c r="G21" i="13"/>
  <c r="H21" i="13"/>
  <c r="I21" i="13"/>
  <c r="J21" i="13"/>
  <c r="K21" i="13"/>
  <c r="L21" i="13"/>
  <c r="M21" i="13"/>
  <c r="N21" i="13"/>
  <c r="O21" i="13"/>
  <c r="P21" i="13"/>
  <c r="Q21" i="13"/>
  <c r="R21" i="13"/>
  <c r="D21" i="13"/>
  <c r="B3" i="4" l="1"/>
  <c r="B47" i="15" l="1"/>
  <c r="AB6" i="14"/>
  <c r="AA6" i="14"/>
  <c r="Z6" i="14"/>
  <c r="G83" i="14"/>
  <c r="H83" i="14"/>
  <c r="I83" i="14"/>
  <c r="J83" i="14"/>
  <c r="K83" i="14"/>
  <c r="L83" i="14"/>
  <c r="M83" i="14"/>
  <c r="N83" i="14"/>
  <c r="O83" i="14"/>
  <c r="P83" i="14"/>
  <c r="J15" i="15" s="1"/>
  <c r="Q83" i="14"/>
  <c r="R83" i="14"/>
  <c r="S83" i="14"/>
  <c r="F15" i="15" s="1"/>
  <c r="T83" i="14"/>
  <c r="G84" i="14"/>
  <c r="H84" i="14"/>
  <c r="I84" i="14"/>
  <c r="J84" i="14"/>
  <c r="K84" i="14"/>
  <c r="L84" i="14"/>
  <c r="M84" i="14"/>
  <c r="N84" i="14"/>
  <c r="O84" i="14"/>
  <c r="P84" i="14"/>
  <c r="J16" i="15" s="1"/>
  <c r="Q84" i="14"/>
  <c r="R84" i="14"/>
  <c r="S84" i="14"/>
  <c r="F16" i="15" s="1"/>
  <c r="T84" i="14"/>
  <c r="G85" i="14"/>
  <c r="H85" i="14"/>
  <c r="I85" i="14"/>
  <c r="J85" i="14"/>
  <c r="K85" i="14"/>
  <c r="L85" i="14"/>
  <c r="M85" i="14"/>
  <c r="N85" i="14"/>
  <c r="O85" i="14"/>
  <c r="P85" i="14"/>
  <c r="J17" i="15" s="1"/>
  <c r="Q85" i="14"/>
  <c r="R85" i="14"/>
  <c r="S85" i="14"/>
  <c r="F17" i="15" s="1"/>
  <c r="T85" i="14"/>
  <c r="G86" i="14"/>
  <c r="H86" i="14"/>
  <c r="I86" i="14"/>
  <c r="J86" i="14"/>
  <c r="K86" i="14"/>
  <c r="L86" i="14"/>
  <c r="M86" i="14"/>
  <c r="N86" i="14"/>
  <c r="O86" i="14"/>
  <c r="P86" i="14"/>
  <c r="J18" i="15" s="1"/>
  <c r="Q86" i="14"/>
  <c r="R86" i="14"/>
  <c r="S86" i="14"/>
  <c r="F18" i="15" s="1"/>
  <c r="T86" i="14"/>
  <c r="G87" i="14"/>
  <c r="H87" i="14"/>
  <c r="I87" i="14"/>
  <c r="J87" i="14"/>
  <c r="K87" i="14"/>
  <c r="L87" i="14"/>
  <c r="M87" i="14"/>
  <c r="N87" i="14"/>
  <c r="O87" i="14"/>
  <c r="P87" i="14"/>
  <c r="J19" i="15" s="1"/>
  <c r="Q87" i="14"/>
  <c r="R87" i="14"/>
  <c r="S87" i="14"/>
  <c r="F19" i="15" s="1"/>
  <c r="T87" i="14"/>
  <c r="G88" i="14"/>
  <c r="H88" i="14"/>
  <c r="I88" i="14"/>
  <c r="J88" i="14"/>
  <c r="K88" i="14"/>
  <c r="L88" i="14"/>
  <c r="M88" i="14"/>
  <c r="N88" i="14"/>
  <c r="O88" i="14"/>
  <c r="P88" i="14"/>
  <c r="J20" i="15" s="1"/>
  <c r="Q88" i="14"/>
  <c r="R88" i="14"/>
  <c r="S88" i="14"/>
  <c r="F20" i="15" s="1"/>
  <c r="T88" i="14"/>
  <c r="G89" i="14"/>
  <c r="H89" i="14"/>
  <c r="I89" i="14"/>
  <c r="J89" i="14"/>
  <c r="K89" i="14"/>
  <c r="L89" i="14"/>
  <c r="M89" i="14"/>
  <c r="N89" i="14"/>
  <c r="O89" i="14"/>
  <c r="P89" i="14"/>
  <c r="J21" i="15" s="1"/>
  <c r="Q89" i="14"/>
  <c r="R89" i="14"/>
  <c r="S89" i="14"/>
  <c r="F21" i="15" s="1"/>
  <c r="T89" i="14"/>
  <c r="G90" i="14"/>
  <c r="H90" i="14"/>
  <c r="I90" i="14"/>
  <c r="J90" i="14"/>
  <c r="K90" i="14"/>
  <c r="L90" i="14"/>
  <c r="M90" i="14"/>
  <c r="N90" i="14"/>
  <c r="O90" i="14"/>
  <c r="P90" i="14"/>
  <c r="J22" i="15" s="1"/>
  <c r="Q90" i="14"/>
  <c r="R90" i="14"/>
  <c r="S90" i="14"/>
  <c r="F22" i="15" s="1"/>
  <c r="T90" i="14"/>
  <c r="G91" i="14"/>
  <c r="H91" i="14"/>
  <c r="I91" i="14"/>
  <c r="J91" i="14"/>
  <c r="K91" i="14"/>
  <c r="L91" i="14"/>
  <c r="M91" i="14"/>
  <c r="N91" i="14"/>
  <c r="O91" i="14"/>
  <c r="P91" i="14"/>
  <c r="J23" i="15" s="1"/>
  <c r="Q91" i="14"/>
  <c r="R91" i="14"/>
  <c r="S91" i="14"/>
  <c r="F23" i="15" s="1"/>
  <c r="T91" i="14"/>
  <c r="G92" i="14"/>
  <c r="C16" i="18" s="1"/>
  <c r="H92" i="14"/>
  <c r="D44" i="15" s="1"/>
  <c r="I92" i="14"/>
  <c r="E16" i="18" s="1"/>
  <c r="J92" i="14"/>
  <c r="F44" i="15" s="1"/>
  <c r="K92" i="14"/>
  <c r="G16" i="18" s="1"/>
  <c r="L92" i="14"/>
  <c r="H44" i="15" s="1"/>
  <c r="M92" i="14"/>
  <c r="I16" i="18" s="1"/>
  <c r="N92" i="14"/>
  <c r="J44" i="15" s="1"/>
  <c r="O92" i="14"/>
  <c r="K16" i="18" s="1"/>
  <c r="P92" i="14"/>
  <c r="Q92" i="14"/>
  <c r="M16" i="18" s="1"/>
  <c r="R92" i="14"/>
  <c r="N44" i="15" s="1"/>
  <c r="S92" i="14"/>
  <c r="T92" i="14"/>
  <c r="G93" i="14"/>
  <c r="H93" i="14"/>
  <c r="I93" i="14"/>
  <c r="J93" i="14"/>
  <c r="K93" i="14"/>
  <c r="L93" i="14"/>
  <c r="M93" i="14"/>
  <c r="N93" i="14"/>
  <c r="O93" i="14"/>
  <c r="P93" i="14"/>
  <c r="J25" i="15" s="1"/>
  <c r="Q93" i="14"/>
  <c r="R93" i="14"/>
  <c r="S93" i="14"/>
  <c r="F25" i="15" s="1"/>
  <c r="T93" i="14"/>
  <c r="G94" i="14"/>
  <c r="H94" i="14"/>
  <c r="I94" i="14"/>
  <c r="J94" i="14"/>
  <c r="K94" i="14"/>
  <c r="L94" i="14"/>
  <c r="M94" i="14"/>
  <c r="N94" i="14"/>
  <c r="O94" i="14"/>
  <c r="P94" i="14"/>
  <c r="J26" i="15" s="1"/>
  <c r="Q94" i="14"/>
  <c r="R94" i="14"/>
  <c r="S94" i="14"/>
  <c r="F26" i="15" s="1"/>
  <c r="T94" i="14"/>
  <c r="G95" i="14"/>
  <c r="H95" i="14"/>
  <c r="I95" i="14"/>
  <c r="J95" i="14"/>
  <c r="K95" i="14"/>
  <c r="L95" i="14"/>
  <c r="M95" i="14"/>
  <c r="N95" i="14"/>
  <c r="O95" i="14"/>
  <c r="P95" i="14"/>
  <c r="J27" i="15" s="1"/>
  <c r="Q95" i="14"/>
  <c r="R95" i="14"/>
  <c r="S95" i="14"/>
  <c r="F27" i="15" s="1"/>
  <c r="T95" i="14"/>
  <c r="G96" i="14"/>
  <c r="H96" i="14"/>
  <c r="I96" i="14"/>
  <c r="J96" i="14"/>
  <c r="K96" i="14"/>
  <c r="L96" i="14"/>
  <c r="M96" i="14"/>
  <c r="N96" i="14"/>
  <c r="O96" i="14"/>
  <c r="P96" i="14"/>
  <c r="Q96" i="14"/>
  <c r="R96" i="14"/>
  <c r="S96" i="14"/>
  <c r="T96" i="14"/>
  <c r="Q98" i="14"/>
  <c r="M15" i="18" s="1"/>
  <c r="F65" i="14"/>
  <c r="G65" i="14"/>
  <c r="H65" i="14"/>
  <c r="I65" i="14"/>
  <c r="J65" i="14"/>
  <c r="K65" i="14"/>
  <c r="L65" i="14"/>
  <c r="M65" i="14"/>
  <c r="N65" i="14"/>
  <c r="O65" i="14"/>
  <c r="P65" i="14"/>
  <c r="Q65" i="14"/>
  <c r="R65" i="14"/>
  <c r="S65" i="14"/>
  <c r="T65" i="14"/>
  <c r="F66" i="14"/>
  <c r="G66" i="14"/>
  <c r="H66" i="14"/>
  <c r="I66" i="14"/>
  <c r="J66" i="14"/>
  <c r="K66" i="14"/>
  <c r="L66" i="14"/>
  <c r="M66" i="14"/>
  <c r="N66" i="14"/>
  <c r="O66" i="14"/>
  <c r="P66" i="14"/>
  <c r="Q66" i="14"/>
  <c r="R66" i="14"/>
  <c r="S66" i="14"/>
  <c r="T66" i="14"/>
  <c r="F67" i="14"/>
  <c r="G67" i="14"/>
  <c r="H67" i="14"/>
  <c r="I67" i="14"/>
  <c r="J67" i="14"/>
  <c r="K67" i="14"/>
  <c r="L67" i="14"/>
  <c r="M67" i="14"/>
  <c r="N67" i="14"/>
  <c r="O67" i="14"/>
  <c r="P67" i="14"/>
  <c r="Q67" i="14"/>
  <c r="R67" i="14"/>
  <c r="S67" i="14"/>
  <c r="T67" i="14"/>
  <c r="F68" i="14"/>
  <c r="G68" i="14"/>
  <c r="H68" i="14"/>
  <c r="I68" i="14"/>
  <c r="J68" i="14"/>
  <c r="K68" i="14"/>
  <c r="L68" i="14"/>
  <c r="M68" i="14"/>
  <c r="N68" i="14"/>
  <c r="O68" i="14"/>
  <c r="P68" i="14"/>
  <c r="Q68" i="14"/>
  <c r="R68" i="14"/>
  <c r="S68" i="14"/>
  <c r="T68" i="14"/>
  <c r="F69" i="14"/>
  <c r="G69" i="14"/>
  <c r="H69" i="14"/>
  <c r="I69" i="14"/>
  <c r="J69" i="14"/>
  <c r="K69" i="14"/>
  <c r="L69" i="14"/>
  <c r="M69" i="14"/>
  <c r="N69" i="14"/>
  <c r="O69" i="14"/>
  <c r="P69" i="14"/>
  <c r="Q69" i="14"/>
  <c r="R69" i="14"/>
  <c r="S69" i="14"/>
  <c r="T69" i="14"/>
  <c r="F70" i="14"/>
  <c r="G70" i="14"/>
  <c r="H70" i="14"/>
  <c r="I70" i="14"/>
  <c r="J70" i="14"/>
  <c r="K70" i="14"/>
  <c r="L70" i="14"/>
  <c r="M70" i="14"/>
  <c r="N70" i="14"/>
  <c r="O70" i="14"/>
  <c r="P70" i="14"/>
  <c r="Q70" i="14"/>
  <c r="R70" i="14"/>
  <c r="S70" i="14"/>
  <c r="T70" i="14"/>
  <c r="F71" i="14"/>
  <c r="G71" i="14"/>
  <c r="H71" i="14"/>
  <c r="I71" i="14"/>
  <c r="J71" i="14"/>
  <c r="K71" i="14"/>
  <c r="L71" i="14"/>
  <c r="M71" i="14"/>
  <c r="N71" i="14"/>
  <c r="O71" i="14"/>
  <c r="P71" i="14"/>
  <c r="Q71" i="14"/>
  <c r="R71" i="14"/>
  <c r="S71" i="14"/>
  <c r="T71" i="14"/>
  <c r="F72" i="14"/>
  <c r="G72" i="14"/>
  <c r="H72" i="14"/>
  <c r="I72" i="14"/>
  <c r="J72" i="14"/>
  <c r="K72" i="14"/>
  <c r="L72" i="14"/>
  <c r="M72" i="14"/>
  <c r="N72" i="14"/>
  <c r="O72" i="14"/>
  <c r="P72" i="14"/>
  <c r="Q72" i="14"/>
  <c r="R72" i="14"/>
  <c r="S72" i="14"/>
  <c r="T72" i="14"/>
  <c r="F73" i="14"/>
  <c r="G73" i="14"/>
  <c r="H73" i="14"/>
  <c r="I73" i="14"/>
  <c r="J73" i="14"/>
  <c r="K73" i="14"/>
  <c r="L73" i="14"/>
  <c r="M73" i="14"/>
  <c r="N73" i="14"/>
  <c r="O73" i="14"/>
  <c r="P73" i="14"/>
  <c r="Q73" i="14"/>
  <c r="R73" i="14"/>
  <c r="S73" i="14"/>
  <c r="T73" i="14"/>
  <c r="F74" i="14"/>
  <c r="G74" i="14"/>
  <c r="H74" i="14"/>
  <c r="I74" i="14"/>
  <c r="J74" i="14"/>
  <c r="K74" i="14"/>
  <c r="L74" i="14"/>
  <c r="M74" i="14"/>
  <c r="N74" i="14"/>
  <c r="O74" i="14"/>
  <c r="P74" i="14"/>
  <c r="Q74" i="14"/>
  <c r="R74" i="14"/>
  <c r="S74" i="14"/>
  <c r="T74" i="14"/>
  <c r="F75" i="14"/>
  <c r="G75" i="14"/>
  <c r="H75" i="14"/>
  <c r="I75" i="14"/>
  <c r="J75" i="14"/>
  <c r="K75" i="14"/>
  <c r="L75" i="14"/>
  <c r="M75" i="14"/>
  <c r="N75" i="14"/>
  <c r="O75" i="14"/>
  <c r="P75" i="14"/>
  <c r="Q75" i="14"/>
  <c r="R75" i="14"/>
  <c r="S75" i="14"/>
  <c r="T75" i="14"/>
  <c r="F76" i="14"/>
  <c r="G76" i="14"/>
  <c r="H76" i="14"/>
  <c r="I76" i="14"/>
  <c r="J76" i="14"/>
  <c r="K76" i="14"/>
  <c r="L76" i="14"/>
  <c r="M76" i="14"/>
  <c r="N76" i="14"/>
  <c r="O76" i="14"/>
  <c r="P76" i="14"/>
  <c r="Q76" i="14"/>
  <c r="R76" i="14"/>
  <c r="S76" i="14"/>
  <c r="T76" i="14"/>
  <c r="F77" i="14"/>
  <c r="G77" i="14"/>
  <c r="H77" i="14"/>
  <c r="I77" i="14"/>
  <c r="J77" i="14"/>
  <c r="K77" i="14"/>
  <c r="L77" i="14"/>
  <c r="M77" i="14"/>
  <c r="N77" i="14"/>
  <c r="O77" i="14"/>
  <c r="P77" i="14"/>
  <c r="Q77" i="14"/>
  <c r="R77" i="14"/>
  <c r="S77" i="14"/>
  <c r="T77" i="14"/>
  <c r="F79" i="14"/>
  <c r="G79" i="14"/>
  <c r="H79" i="14"/>
  <c r="I79" i="14"/>
  <c r="J79" i="14"/>
  <c r="K79" i="14"/>
  <c r="L79" i="14"/>
  <c r="M79" i="14"/>
  <c r="N79" i="14"/>
  <c r="O79" i="14"/>
  <c r="P79" i="14"/>
  <c r="Q79" i="14"/>
  <c r="R79" i="14"/>
  <c r="S79" i="14"/>
  <c r="T79" i="14"/>
  <c r="N64" i="14"/>
  <c r="O64" i="14"/>
  <c r="P64" i="14"/>
  <c r="Q64" i="14"/>
  <c r="R64" i="14"/>
  <c r="S64" i="14"/>
  <c r="T64" i="14"/>
  <c r="M64" i="14"/>
  <c r="L64" i="14"/>
  <c r="K64" i="14"/>
  <c r="J64" i="14"/>
  <c r="I64" i="14"/>
  <c r="H64" i="14"/>
  <c r="G64" i="14"/>
  <c r="F64" i="14"/>
  <c r="V64" i="14"/>
  <c r="V25" i="14"/>
  <c r="T34" i="13"/>
  <c r="V54" i="14" s="1"/>
  <c r="U34" i="13"/>
  <c r="V34" i="13"/>
  <c r="X54" i="14" s="1"/>
  <c r="T26" i="13"/>
  <c r="U26" i="13"/>
  <c r="W48" i="14" s="1"/>
  <c r="V26" i="13"/>
  <c r="T27" i="13"/>
  <c r="U27" i="13"/>
  <c r="V27" i="13"/>
  <c r="X51" i="14" s="1"/>
  <c r="T28" i="13"/>
  <c r="U28" i="13"/>
  <c r="W45" i="14" s="1"/>
  <c r="V28" i="13"/>
  <c r="X45" i="14" s="1"/>
  <c r="T29" i="13"/>
  <c r="V46" i="14" s="1"/>
  <c r="U29" i="13"/>
  <c r="V29" i="13"/>
  <c r="X46" i="14" s="1"/>
  <c r="T30" i="13"/>
  <c r="V52" i="14" s="1"/>
  <c r="U30" i="13"/>
  <c r="W52" i="14" s="1"/>
  <c r="V30" i="13"/>
  <c r="T31" i="13"/>
  <c r="U31" i="13"/>
  <c r="W53" i="14" s="1"/>
  <c r="V31" i="13"/>
  <c r="X53" i="14" s="1"/>
  <c r="T32" i="13"/>
  <c r="U32" i="13"/>
  <c r="V32" i="13"/>
  <c r="T33" i="13"/>
  <c r="V47" i="14" s="1"/>
  <c r="U33" i="13"/>
  <c r="V33" i="13"/>
  <c r="X47" i="14" s="1"/>
  <c r="T35" i="13"/>
  <c r="U35" i="13"/>
  <c r="V35" i="13"/>
  <c r="X57" i="14" s="1"/>
  <c r="T36" i="13"/>
  <c r="U36" i="13"/>
  <c r="V36" i="13"/>
  <c r="T37" i="13"/>
  <c r="V55" i="14" s="1"/>
  <c r="U37" i="13"/>
  <c r="V37" i="13"/>
  <c r="T38" i="13"/>
  <c r="V58" i="14" s="1"/>
  <c r="U38" i="13"/>
  <c r="W58" i="14" s="1"/>
  <c r="V38" i="13"/>
  <c r="T40" i="13"/>
  <c r="U40" i="13"/>
  <c r="W60" i="14" s="1"/>
  <c r="V40" i="13"/>
  <c r="X60" i="14" s="1"/>
  <c r="U25" i="13"/>
  <c r="V25" i="13"/>
  <c r="T25" i="13"/>
  <c r="E40" i="13"/>
  <c r="F40" i="13"/>
  <c r="G40" i="13"/>
  <c r="I60" i="14" s="1"/>
  <c r="H40" i="13"/>
  <c r="J60" i="14" s="1"/>
  <c r="I40" i="13"/>
  <c r="J40" i="13"/>
  <c r="K40" i="13"/>
  <c r="L40" i="13"/>
  <c r="N60" i="14" s="1"/>
  <c r="M40" i="13"/>
  <c r="N40" i="13"/>
  <c r="O40" i="13"/>
  <c r="P40" i="13"/>
  <c r="Q40" i="13"/>
  <c r="R40" i="13"/>
  <c r="D40" i="13"/>
  <c r="E34" i="13"/>
  <c r="F34" i="13"/>
  <c r="G34" i="13"/>
  <c r="H34" i="13"/>
  <c r="J54" i="14" s="1"/>
  <c r="I34" i="13"/>
  <c r="J34" i="13"/>
  <c r="K34" i="13"/>
  <c r="L34" i="13"/>
  <c r="M34" i="13"/>
  <c r="N34" i="13"/>
  <c r="O34" i="13"/>
  <c r="P34" i="13"/>
  <c r="Q34" i="13"/>
  <c r="R34" i="13"/>
  <c r="D34" i="13"/>
  <c r="D26" i="13"/>
  <c r="E26" i="13"/>
  <c r="F26" i="13"/>
  <c r="G26" i="13"/>
  <c r="I48" i="14" s="1"/>
  <c r="H26" i="13"/>
  <c r="I26" i="13"/>
  <c r="K48" i="14" s="1"/>
  <c r="J26" i="13"/>
  <c r="K26" i="13"/>
  <c r="M48" i="14" s="1"/>
  <c r="L26" i="13"/>
  <c r="M26" i="13"/>
  <c r="O48" i="14" s="1"/>
  <c r="N26" i="13"/>
  <c r="O26" i="13"/>
  <c r="P26" i="13"/>
  <c r="Q26" i="13"/>
  <c r="R26" i="13"/>
  <c r="D27" i="13"/>
  <c r="E27" i="13"/>
  <c r="F27" i="13"/>
  <c r="H51" i="14" s="1"/>
  <c r="G27" i="13"/>
  <c r="H27" i="13"/>
  <c r="J51" i="14" s="1"/>
  <c r="I27" i="13"/>
  <c r="J27" i="13"/>
  <c r="L51" i="14" s="1"/>
  <c r="K27" i="13"/>
  <c r="L27" i="13"/>
  <c r="N51" i="14" s="1"/>
  <c r="M27" i="13"/>
  <c r="N27" i="13"/>
  <c r="P51" i="14" s="1"/>
  <c r="O27" i="13"/>
  <c r="P27" i="13"/>
  <c r="R51" i="14" s="1"/>
  <c r="Q27" i="13"/>
  <c r="R27" i="13"/>
  <c r="T51" i="14" s="1"/>
  <c r="D28" i="13"/>
  <c r="E28" i="13"/>
  <c r="F28" i="13"/>
  <c r="G28" i="13"/>
  <c r="I45" i="14" s="1"/>
  <c r="H28" i="13"/>
  <c r="I28" i="13"/>
  <c r="K45" i="14" s="1"/>
  <c r="J28" i="13"/>
  <c r="K28" i="13"/>
  <c r="M45" i="14" s="1"/>
  <c r="L28" i="13"/>
  <c r="M28" i="13"/>
  <c r="O45" i="14" s="1"/>
  <c r="N28" i="13"/>
  <c r="O28" i="13"/>
  <c r="Q45" i="14" s="1"/>
  <c r="P28" i="13"/>
  <c r="Q28" i="13"/>
  <c r="S45" i="14" s="1"/>
  <c r="R28" i="13"/>
  <c r="D29" i="13"/>
  <c r="E29" i="13"/>
  <c r="F29" i="13"/>
  <c r="G29" i="13"/>
  <c r="H29" i="13"/>
  <c r="I29" i="13"/>
  <c r="J29" i="13"/>
  <c r="K29" i="13"/>
  <c r="L29" i="13"/>
  <c r="M29" i="13"/>
  <c r="N29" i="13"/>
  <c r="O29" i="13"/>
  <c r="P29" i="13"/>
  <c r="Q29" i="13"/>
  <c r="R29" i="13"/>
  <c r="D30" i="13"/>
  <c r="E30" i="13"/>
  <c r="F30" i="13"/>
  <c r="G30" i="13"/>
  <c r="H30" i="13"/>
  <c r="I30" i="13"/>
  <c r="J30" i="13"/>
  <c r="K30" i="13"/>
  <c r="L30" i="13"/>
  <c r="M30" i="13"/>
  <c r="N30" i="13"/>
  <c r="O30" i="13"/>
  <c r="Q52" i="14" s="1"/>
  <c r="P30" i="13"/>
  <c r="Q30" i="13"/>
  <c r="S52" i="14" s="1"/>
  <c r="R30" i="13"/>
  <c r="D31" i="13"/>
  <c r="E31" i="13"/>
  <c r="F31" i="13"/>
  <c r="G31" i="13"/>
  <c r="H31" i="13"/>
  <c r="I31" i="13"/>
  <c r="J31" i="13"/>
  <c r="K31" i="13"/>
  <c r="L31" i="13"/>
  <c r="M31" i="13"/>
  <c r="N31" i="13"/>
  <c r="O31" i="13"/>
  <c r="P31" i="13"/>
  <c r="Q31" i="13"/>
  <c r="R31" i="13"/>
  <c r="D32" i="13"/>
  <c r="E32" i="13"/>
  <c r="G49" i="14" s="1"/>
  <c r="F32" i="13"/>
  <c r="G32" i="13"/>
  <c r="I49" i="14" s="1"/>
  <c r="H32" i="13"/>
  <c r="I32" i="13"/>
  <c r="K49" i="14" s="1"/>
  <c r="J32" i="13"/>
  <c r="K32" i="13"/>
  <c r="M49" i="14" s="1"/>
  <c r="L32" i="13"/>
  <c r="M32" i="13"/>
  <c r="O49" i="14" s="1"/>
  <c r="N32" i="13"/>
  <c r="O32" i="13"/>
  <c r="Q49" i="14" s="1"/>
  <c r="P32" i="13"/>
  <c r="Q32" i="13"/>
  <c r="S49" i="14" s="1"/>
  <c r="R32" i="13"/>
  <c r="D33" i="13"/>
  <c r="E33" i="13"/>
  <c r="F33" i="13"/>
  <c r="G33" i="13"/>
  <c r="H33" i="13"/>
  <c r="I33" i="13"/>
  <c r="J33" i="13"/>
  <c r="J52" i="13" s="1"/>
  <c r="K33" i="13"/>
  <c r="L33" i="13"/>
  <c r="M33" i="13"/>
  <c r="N33" i="13"/>
  <c r="O33" i="13"/>
  <c r="P33" i="13"/>
  <c r="Q33" i="13"/>
  <c r="R33" i="13"/>
  <c r="K54" i="14"/>
  <c r="D35" i="13"/>
  <c r="E35" i="13"/>
  <c r="F35" i="13"/>
  <c r="G35" i="13"/>
  <c r="H35" i="13"/>
  <c r="I35" i="13"/>
  <c r="J35" i="13"/>
  <c r="J54" i="13" s="1"/>
  <c r="K35" i="13"/>
  <c r="L35" i="13"/>
  <c r="M35" i="13"/>
  <c r="N35" i="13"/>
  <c r="O35" i="13"/>
  <c r="P35" i="13"/>
  <c r="Q35" i="13"/>
  <c r="R35" i="13"/>
  <c r="R54" i="13" s="1"/>
  <c r="D36" i="13"/>
  <c r="E36" i="13"/>
  <c r="G56" i="14" s="1"/>
  <c r="F36" i="13"/>
  <c r="G36" i="13"/>
  <c r="I56" i="14" s="1"/>
  <c r="H36" i="13"/>
  <c r="I36" i="13"/>
  <c r="K56" i="14" s="1"/>
  <c r="J36" i="13"/>
  <c r="K36" i="13"/>
  <c r="M56" i="14" s="1"/>
  <c r="L36" i="13"/>
  <c r="M36" i="13"/>
  <c r="O56" i="14" s="1"/>
  <c r="N36" i="13"/>
  <c r="O36" i="13"/>
  <c r="O55" i="13" s="1"/>
  <c r="P36" i="13"/>
  <c r="Q36" i="13"/>
  <c r="S56" i="14" s="1"/>
  <c r="R36" i="13"/>
  <c r="D37" i="13"/>
  <c r="E37" i="13"/>
  <c r="F37" i="13"/>
  <c r="G37" i="13"/>
  <c r="H37" i="13"/>
  <c r="I37" i="13"/>
  <c r="J37" i="13"/>
  <c r="K37" i="13"/>
  <c r="L37" i="13"/>
  <c r="L56" i="13" s="1"/>
  <c r="M37" i="13"/>
  <c r="N37" i="13"/>
  <c r="O37" i="13"/>
  <c r="P37" i="13"/>
  <c r="Q37" i="13"/>
  <c r="R37" i="13"/>
  <c r="D38" i="13"/>
  <c r="E38" i="13"/>
  <c r="F38" i="13"/>
  <c r="H58" i="14" s="1"/>
  <c r="G38" i="13"/>
  <c r="H38" i="13"/>
  <c r="I38" i="13"/>
  <c r="I57" i="13" s="1"/>
  <c r="J38" i="13"/>
  <c r="L58" i="14" s="1"/>
  <c r="K38" i="13"/>
  <c r="L38" i="13"/>
  <c r="M38" i="13"/>
  <c r="M57" i="13" s="1"/>
  <c r="N38" i="13"/>
  <c r="P58" i="14" s="1"/>
  <c r="O38" i="13"/>
  <c r="P38" i="13"/>
  <c r="Q38" i="13"/>
  <c r="Q57" i="13" s="1"/>
  <c r="R38" i="13"/>
  <c r="T58" i="14" s="1"/>
  <c r="E25" i="13"/>
  <c r="F25" i="13"/>
  <c r="H50" i="14" s="1"/>
  <c r="G25" i="13"/>
  <c r="H25" i="13"/>
  <c r="I25" i="13"/>
  <c r="J25" i="13"/>
  <c r="L50" i="14" s="1"/>
  <c r="K25" i="13"/>
  <c r="L25" i="13"/>
  <c r="L44" i="13" s="1"/>
  <c r="M25" i="13"/>
  <c r="N25" i="13"/>
  <c r="P50" i="14" s="1"/>
  <c r="O25" i="13"/>
  <c r="P25" i="13"/>
  <c r="Q25" i="13"/>
  <c r="R25" i="13"/>
  <c r="T50" i="14" s="1"/>
  <c r="D25" i="13"/>
  <c r="U45" i="14"/>
  <c r="V45" i="14"/>
  <c r="U46" i="14"/>
  <c r="U47" i="14"/>
  <c r="U48" i="14"/>
  <c r="U49" i="14"/>
  <c r="V49" i="14"/>
  <c r="U50" i="14"/>
  <c r="U51" i="14"/>
  <c r="U52" i="14"/>
  <c r="U53" i="14"/>
  <c r="V53" i="14"/>
  <c r="U54" i="14"/>
  <c r="U55" i="14"/>
  <c r="U56" i="14"/>
  <c r="X56" i="14"/>
  <c r="U57" i="14"/>
  <c r="U58" i="14"/>
  <c r="U60" i="14"/>
  <c r="V48" i="14"/>
  <c r="X48" i="14"/>
  <c r="V51" i="14"/>
  <c r="W51" i="14"/>
  <c r="W46" i="14"/>
  <c r="X52" i="14"/>
  <c r="W49" i="14"/>
  <c r="X49" i="14"/>
  <c r="W47" i="14"/>
  <c r="V57" i="14"/>
  <c r="W57" i="14"/>
  <c r="V56" i="14"/>
  <c r="W56" i="14"/>
  <c r="W55" i="14"/>
  <c r="X55" i="14"/>
  <c r="X58" i="14"/>
  <c r="V60" i="14"/>
  <c r="W50" i="14"/>
  <c r="H45" i="14"/>
  <c r="H48" i="14"/>
  <c r="P48" i="14"/>
  <c r="J50" i="14"/>
  <c r="P52" i="14"/>
  <c r="P55" i="14"/>
  <c r="L60" i="14"/>
  <c r="P60" i="14"/>
  <c r="H25" i="14"/>
  <c r="P25" i="14"/>
  <c r="P26" i="14"/>
  <c r="J27" i="14"/>
  <c r="H29" i="14"/>
  <c r="I32" i="14"/>
  <c r="I34" i="14"/>
  <c r="J35" i="14"/>
  <c r="I36" i="14"/>
  <c r="K38" i="14"/>
  <c r="J40" i="14"/>
  <c r="T7" i="14"/>
  <c r="T10" i="14"/>
  <c r="T13" i="14"/>
  <c r="T15" i="14"/>
  <c r="T18" i="14"/>
  <c r="T21" i="14"/>
  <c r="J6" i="14"/>
  <c r="R6" i="14"/>
  <c r="R25" i="14" s="1"/>
  <c r="H7" i="14"/>
  <c r="H26" i="14" s="1"/>
  <c r="J7" i="14"/>
  <c r="P7" i="14"/>
  <c r="R7" i="14"/>
  <c r="R26" i="14" s="1"/>
  <c r="H8" i="14"/>
  <c r="H27" i="14" s="1"/>
  <c r="K8" i="14"/>
  <c r="K27" i="14" s="1"/>
  <c r="P8" i="14"/>
  <c r="P27" i="14" s="1"/>
  <c r="H9" i="14"/>
  <c r="H28" i="14" s="1"/>
  <c r="N9" i="14"/>
  <c r="P9" i="14"/>
  <c r="P28" i="14" s="1"/>
  <c r="S9" i="14"/>
  <c r="S28" i="14" s="1"/>
  <c r="K10" i="14"/>
  <c r="K29" i="14" s="1"/>
  <c r="N10" i="14"/>
  <c r="Q10" i="14"/>
  <c r="Q29" i="14" s="1"/>
  <c r="I11" i="14"/>
  <c r="I30" i="14" s="1"/>
  <c r="L11" i="14"/>
  <c r="L30" i="14" s="1"/>
  <c r="N11" i="14"/>
  <c r="G12" i="14"/>
  <c r="G31" i="14" s="1"/>
  <c r="L12" i="14"/>
  <c r="L31" i="14" s="1"/>
  <c r="Q12" i="14"/>
  <c r="Q31" i="14" s="1"/>
  <c r="J13" i="14"/>
  <c r="L13" i="14"/>
  <c r="L32" i="14" s="1"/>
  <c r="O13" i="14"/>
  <c r="O32" i="14" s="1"/>
  <c r="R13" i="14"/>
  <c r="R32" i="14" s="1"/>
  <c r="G14" i="14"/>
  <c r="G33" i="14" s="1"/>
  <c r="J14" i="14"/>
  <c r="M14" i="14"/>
  <c r="M33" i="14" s="1"/>
  <c r="R14" i="14"/>
  <c r="R33" i="14" s="1"/>
  <c r="H15" i="14"/>
  <c r="H34" i="14" s="1"/>
  <c r="J15" i="14"/>
  <c r="P15" i="14"/>
  <c r="P34" i="14" s="1"/>
  <c r="R15" i="14"/>
  <c r="R34" i="14" s="1"/>
  <c r="H16" i="14"/>
  <c r="H35" i="14" s="1"/>
  <c r="M16" i="14"/>
  <c r="M35" i="14" s="1"/>
  <c r="P16" i="14"/>
  <c r="P35" i="14" s="1"/>
  <c r="S16" i="14"/>
  <c r="S35" i="14" s="1"/>
  <c r="H17" i="14"/>
  <c r="H36" i="14" s="1"/>
  <c r="K17" i="14"/>
  <c r="K36" i="14" s="1"/>
  <c r="N17" i="14"/>
  <c r="P17" i="14"/>
  <c r="P36" i="14" s="1"/>
  <c r="I18" i="14"/>
  <c r="I37" i="14" s="1"/>
  <c r="N18" i="14"/>
  <c r="S18" i="14"/>
  <c r="S37" i="14" s="1"/>
  <c r="L19" i="14"/>
  <c r="L38" i="14" s="1"/>
  <c r="N19" i="14"/>
  <c r="Q19" i="14"/>
  <c r="Q38" i="14" s="1"/>
  <c r="I20" i="14"/>
  <c r="L20" i="14"/>
  <c r="O20" i="14"/>
  <c r="G21" i="14"/>
  <c r="G40" i="14" s="1"/>
  <c r="J21" i="14"/>
  <c r="L21" i="14"/>
  <c r="L40" i="14" s="1"/>
  <c r="R21" i="14"/>
  <c r="R40" i="14" s="1"/>
  <c r="R22" i="14"/>
  <c r="R41" i="14" s="1"/>
  <c r="R98" i="14" s="1"/>
  <c r="N43" i="15" s="1"/>
  <c r="F20" i="14"/>
  <c r="J47" i="13"/>
  <c r="F48" i="13"/>
  <c r="K48" i="13"/>
  <c r="F51" i="13"/>
  <c r="O52" i="13"/>
  <c r="L54" i="13"/>
  <c r="G55" i="13"/>
  <c r="H56" i="13"/>
  <c r="P56" i="13"/>
  <c r="H44" i="13"/>
  <c r="P44" i="13"/>
  <c r="G48" i="14"/>
  <c r="J48" i="14"/>
  <c r="L48" i="14"/>
  <c r="N48" i="14"/>
  <c r="Q48" i="14"/>
  <c r="R48" i="14"/>
  <c r="S48" i="14"/>
  <c r="T48" i="14"/>
  <c r="G51" i="14"/>
  <c r="I51" i="14"/>
  <c r="K51" i="14"/>
  <c r="M51" i="14"/>
  <c r="O51" i="14"/>
  <c r="Q51" i="14"/>
  <c r="S51" i="14"/>
  <c r="G45" i="14"/>
  <c r="J45" i="14"/>
  <c r="L45" i="14"/>
  <c r="N45" i="14"/>
  <c r="P45" i="14"/>
  <c r="R45" i="14"/>
  <c r="T45" i="14"/>
  <c r="G46" i="14"/>
  <c r="H46" i="14"/>
  <c r="I46" i="14"/>
  <c r="J46" i="14"/>
  <c r="K46" i="14"/>
  <c r="L46" i="14"/>
  <c r="M46" i="14"/>
  <c r="N46" i="14"/>
  <c r="O46" i="14"/>
  <c r="P46" i="14"/>
  <c r="Q46" i="14"/>
  <c r="R46" i="14"/>
  <c r="S46" i="14"/>
  <c r="T46" i="14"/>
  <c r="D49" i="13"/>
  <c r="G52" i="14"/>
  <c r="H52" i="14"/>
  <c r="I52" i="14"/>
  <c r="J52" i="14"/>
  <c r="K52" i="14"/>
  <c r="L52" i="14"/>
  <c r="M52" i="14"/>
  <c r="N52" i="14"/>
  <c r="O52" i="14"/>
  <c r="R52" i="14"/>
  <c r="T52" i="14"/>
  <c r="G53" i="14"/>
  <c r="H53" i="14"/>
  <c r="I53" i="14"/>
  <c r="J53" i="14"/>
  <c r="K53" i="14"/>
  <c r="L53" i="14"/>
  <c r="M53" i="14"/>
  <c r="N53" i="14"/>
  <c r="O53" i="14"/>
  <c r="P53" i="14"/>
  <c r="Q53" i="14"/>
  <c r="R53" i="14"/>
  <c r="S53" i="14"/>
  <c r="T53" i="14"/>
  <c r="H49" i="14"/>
  <c r="J49" i="14"/>
  <c r="L49" i="14"/>
  <c r="N49" i="14"/>
  <c r="P49" i="14"/>
  <c r="R49" i="14"/>
  <c r="T49" i="14"/>
  <c r="G47" i="14"/>
  <c r="H47" i="14"/>
  <c r="I47" i="14"/>
  <c r="J47" i="14"/>
  <c r="K47" i="14"/>
  <c r="L47" i="14"/>
  <c r="M47" i="14"/>
  <c r="N47" i="14"/>
  <c r="O47" i="14"/>
  <c r="P47" i="14"/>
  <c r="Q47" i="14"/>
  <c r="R47" i="14"/>
  <c r="S47" i="14"/>
  <c r="T47" i="14"/>
  <c r="G57" i="14"/>
  <c r="H57" i="14"/>
  <c r="I57" i="14"/>
  <c r="J57" i="14"/>
  <c r="K57" i="14"/>
  <c r="L57" i="14"/>
  <c r="M57" i="14"/>
  <c r="N57" i="14"/>
  <c r="O57" i="14"/>
  <c r="P57" i="14"/>
  <c r="Q57" i="14"/>
  <c r="R57" i="14"/>
  <c r="S57" i="14"/>
  <c r="T57" i="14"/>
  <c r="H56" i="14"/>
  <c r="J56" i="14"/>
  <c r="L56" i="14"/>
  <c r="N56" i="14"/>
  <c r="P56" i="14"/>
  <c r="R56" i="14"/>
  <c r="T56" i="14"/>
  <c r="G55" i="14"/>
  <c r="H55" i="14"/>
  <c r="I55" i="14"/>
  <c r="J55" i="14"/>
  <c r="K55" i="14"/>
  <c r="L55" i="14"/>
  <c r="M55" i="14"/>
  <c r="N55" i="14"/>
  <c r="O55" i="14"/>
  <c r="N56" i="13"/>
  <c r="Q55" i="14"/>
  <c r="R55" i="14"/>
  <c r="S55" i="14"/>
  <c r="T55" i="14"/>
  <c r="F58" i="14"/>
  <c r="G58" i="14"/>
  <c r="I58" i="14"/>
  <c r="J58" i="14"/>
  <c r="K58" i="14"/>
  <c r="M58" i="14"/>
  <c r="N58" i="14"/>
  <c r="O58" i="14"/>
  <c r="Q58" i="14"/>
  <c r="R58" i="14"/>
  <c r="S58" i="14"/>
  <c r="G60" i="14"/>
  <c r="H60" i="14"/>
  <c r="K60" i="14"/>
  <c r="M60" i="14"/>
  <c r="O60" i="14"/>
  <c r="Q60" i="14"/>
  <c r="R60" i="14"/>
  <c r="S60" i="14"/>
  <c r="T60" i="14"/>
  <c r="G50" i="14"/>
  <c r="I50" i="14"/>
  <c r="K50" i="14"/>
  <c r="M50" i="14"/>
  <c r="N54" i="14"/>
  <c r="O50" i="14"/>
  <c r="Q50" i="14"/>
  <c r="R50" i="14"/>
  <c r="S50" i="14"/>
  <c r="E18" i="13"/>
  <c r="G19" i="14" s="1"/>
  <c r="G38" i="14" s="1"/>
  <c r="F18" i="13"/>
  <c r="H19" i="14" s="1"/>
  <c r="H38" i="14" s="1"/>
  <c r="G18" i="13"/>
  <c r="I19" i="14" s="1"/>
  <c r="I38" i="14" s="1"/>
  <c r="H18" i="13"/>
  <c r="J19" i="14" s="1"/>
  <c r="I18" i="13"/>
  <c r="K19" i="14" s="1"/>
  <c r="J18" i="13"/>
  <c r="K18" i="13"/>
  <c r="M19" i="14" s="1"/>
  <c r="M38" i="14" s="1"/>
  <c r="L18" i="13"/>
  <c r="M18" i="13"/>
  <c r="O19" i="14" s="1"/>
  <c r="O38" i="14" s="1"/>
  <c r="N18" i="13"/>
  <c r="P19" i="14" s="1"/>
  <c r="P38" i="14" s="1"/>
  <c r="O18" i="13"/>
  <c r="P18" i="13"/>
  <c r="Q18" i="13"/>
  <c r="S19" i="14" s="1"/>
  <c r="S38" i="14" s="1"/>
  <c r="R18" i="13"/>
  <c r="T19" i="14" s="1"/>
  <c r="E19" i="13"/>
  <c r="G20" i="14" s="1"/>
  <c r="F19" i="13"/>
  <c r="H20" i="14" s="1"/>
  <c r="G19" i="13"/>
  <c r="H19" i="13"/>
  <c r="J20" i="14" s="1"/>
  <c r="W20" i="14" s="1"/>
  <c r="I19" i="13"/>
  <c r="K20" i="14" s="1"/>
  <c r="J19" i="13"/>
  <c r="K19" i="13"/>
  <c r="M20" i="14" s="1"/>
  <c r="L19" i="13"/>
  <c r="N20" i="14" s="1"/>
  <c r="M19" i="13"/>
  <c r="N19" i="13"/>
  <c r="P20" i="14" s="1"/>
  <c r="O19" i="13"/>
  <c r="Q20" i="14" s="1"/>
  <c r="P19" i="13"/>
  <c r="R20" i="14" s="1"/>
  <c r="Q19" i="13"/>
  <c r="S20" i="14" s="1"/>
  <c r="R19" i="13"/>
  <c r="T20" i="14" s="1"/>
  <c r="D19" i="13"/>
  <c r="D18" i="13"/>
  <c r="D57" i="13" s="1"/>
  <c r="E5" i="13"/>
  <c r="F5" i="13"/>
  <c r="H11" i="14" s="1"/>
  <c r="H30" i="14" s="1"/>
  <c r="G5" i="13"/>
  <c r="G44" i="13" s="1"/>
  <c r="H5" i="13"/>
  <c r="J11" i="14" s="1"/>
  <c r="I5" i="13"/>
  <c r="J5" i="13"/>
  <c r="K5" i="13"/>
  <c r="L5" i="13"/>
  <c r="M5" i="13"/>
  <c r="N5" i="13"/>
  <c r="P11" i="14" s="1"/>
  <c r="P30" i="14" s="1"/>
  <c r="O5" i="13"/>
  <c r="O44" i="13" s="1"/>
  <c r="P5" i="13"/>
  <c r="R11" i="14" s="1"/>
  <c r="R30" i="14" s="1"/>
  <c r="Q5" i="13"/>
  <c r="R5" i="13"/>
  <c r="T11" i="14" s="1"/>
  <c r="E6" i="13"/>
  <c r="G9" i="14" s="1"/>
  <c r="G28" i="14" s="1"/>
  <c r="F6" i="13"/>
  <c r="F45" i="13" s="1"/>
  <c r="G6" i="13"/>
  <c r="H6" i="13"/>
  <c r="J9" i="14" s="1"/>
  <c r="I6" i="13"/>
  <c r="J6" i="13"/>
  <c r="J45" i="13" s="1"/>
  <c r="K6" i="13"/>
  <c r="M9" i="14" s="1"/>
  <c r="M28" i="14" s="1"/>
  <c r="L6" i="13"/>
  <c r="L45" i="13" s="1"/>
  <c r="M6" i="13"/>
  <c r="O9" i="14" s="1"/>
  <c r="O28" i="14" s="1"/>
  <c r="N6" i="13"/>
  <c r="N45" i="13" s="1"/>
  <c r="O6" i="13"/>
  <c r="P6" i="13"/>
  <c r="R9" i="14" s="1"/>
  <c r="R28" i="14" s="1"/>
  <c r="Q6" i="13"/>
  <c r="R6" i="13"/>
  <c r="R45" i="13" s="1"/>
  <c r="E7" i="13"/>
  <c r="F7" i="13"/>
  <c r="H12" i="14" s="1"/>
  <c r="H31" i="14" s="1"/>
  <c r="G7" i="13"/>
  <c r="G46" i="13" s="1"/>
  <c r="H7" i="13"/>
  <c r="J12" i="14" s="1"/>
  <c r="J31" i="14" s="1"/>
  <c r="I7" i="13"/>
  <c r="K12" i="14" s="1"/>
  <c r="K31" i="14" s="1"/>
  <c r="J7" i="13"/>
  <c r="K7" i="13"/>
  <c r="L7" i="13"/>
  <c r="N12" i="14" s="1"/>
  <c r="M7" i="13"/>
  <c r="N7" i="13"/>
  <c r="P12" i="14" s="1"/>
  <c r="P31" i="14" s="1"/>
  <c r="O7" i="13"/>
  <c r="O46" i="13" s="1"/>
  <c r="P7" i="13"/>
  <c r="R12" i="14" s="1"/>
  <c r="R31" i="14" s="1"/>
  <c r="Q7" i="13"/>
  <c r="S12" i="14" s="1"/>
  <c r="S31" i="14" s="1"/>
  <c r="R7" i="13"/>
  <c r="T12" i="14" s="1"/>
  <c r="E8" i="13"/>
  <c r="G6" i="14" s="1"/>
  <c r="G25" i="14" s="1"/>
  <c r="F8" i="13"/>
  <c r="H6" i="14" s="1"/>
  <c r="G8" i="13"/>
  <c r="I6" i="14" s="1"/>
  <c r="I25" i="14" s="1"/>
  <c r="H8" i="13"/>
  <c r="H47" i="13" s="1"/>
  <c r="I8" i="13"/>
  <c r="J8" i="13"/>
  <c r="L6" i="14" s="1"/>
  <c r="L25" i="14" s="1"/>
  <c r="K8" i="13"/>
  <c r="L8" i="13"/>
  <c r="L47" i="13" s="1"/>
  <c r="M8" i="13"/>
  <c r="O6" i="14" s="1"/>
  <c r="O25" i="14" s="1"/>
  <c r="N8" i="13"/>
  <c r="P6" i="14" s="1"/>
  <c r="O8" i="13"/>
  <c r="Q6" i="14" s="1"/>
  <c r="Q25" i="14" s="1"/>
  <c r="P8" i="13"/>
  <c r="P47" i="13" s="1"/>
  <c r="Q8" i="13"/>
  <c r="R8" i="13"/>
  <c r="T6" i="14" s="1"/>
  <c r="E9" i="13"/>
  <c r="F9" i="13"/>
  <c r="G9" i="13"/>
  <c r="H9" i="13"/>
  <c r="I9" i="13"/>
  <c r="J9" i="13"/>
  <c r="L7" i="14" s="1"/>
  <c r="L26" i="14" s="1"/>
  <c r="K9" i="13"/>
  <c r="M7" i="14" s="1"/>
  <c r="M26" i="14" s="1"/>
  <c r="L9" i="13"/>
  <c r="N7" i="14" s="1"/>
  <c r="M9" i="13"/>
  <c r="N9" i="13"/>
  <c r="O9" i="13"/>
  <c r="P9" i="13"/>
  <c r="Q9" i="13"/>
  <c r="R9" i="13"/>
  <c r="R48" i="13" s="1"/>
  <c r="E10" i="13"/>
  <c r="F10" i="13"/>
  <c r="F49" i="13" s="1"/>
  <c r="G10" i="13"/>
  <c r="I13" i="14" s="1"/>
  <c r="H10" i="13"/>
  <c r="H49" i="13" s="1"/>
  <c r="I10" i="13"/>
  <c r="K13" i="14" s="1"/>
  <c r="K32" i="14" s="1"/>
  <c r="J10" i="13"/>
  <c r="J49" i="13" s="1"/>
  <c r="K10" i="13"/>
  <c r="L10" i="13"/>
  <c r="N13" i="14" s="1"/>
  <c r="N32" i="14" s="1"/>
  <c r="M10" i="13"/>
  <c r="N10" i="13"/>
  <c r="N49" i="13" s="1"/>
  <c r="O10" i="13"/>
  <c r="Q13" i="14" s="1"/>
  <c r="Q32" i="14" s="1"/>
  <c r="P10" i="13"/>
  <c r="P49" i="13" s="1"/>
  <c r="Q10" i="13"/>
  <c r="S13" i="14" s="1"/>
  <c r="S32" i="14" s="1"/>
  <c r="R10" i="13"/>
  <c r="R49" i="13" s="1"/>
  <c r="E11" i="13"/>
  <c r="F11" i="13"/>
  <c r="H14" i="14" s="1"/>
  <c r="H33" i="14" s="1"/>
  <c r="G11" i="13"/>
  <c r="H11" i="13"/>
  <c r="I11" i="13"/>
  <c r="J11" i="13"/>
  <c r="L14" i="14" s="1"/>
  <c r="L33" i="14" s="1"/>
  <c r="K11" i="13"/>
  <c r="K50" i="13" s="1"/>
  <c r="L11" i="13"/>
  <c r="M11" i="13"/>
  <c r="O14" i="14" s="1"/>
  <c r="O33" i="14" s="1"/>
  <c r="N11" i="13"/>
  <c r="P14" i="14" s="1"/>
  <c r="P33" i="14" s="1"/>
  <c r="O11" i="13"/>
  <c r="P11" i="13"/>
  <c r="Q11" i="13"/>
  <c r="R11" i="13"/>
  <c r="T14" i="14" s="1"/>
  <c r="E12" i="13"/>
  <c r="F12" i="13"/>
  <c r="H10" i="14" s="1"/>
  <c r="G12" i="13"/>
  <c r="H12" i="13"/>
  <c r="H51" i="13" s="1"/>
  <c r="I12" i="13"/>
  <c r="J12" i="13"/>
  <c r="L10" i="14" s="1"/>
  <c r="L29" i="14" s="1"/>
  <c r="K12" i="13"/>
  <c r="M10" i="14" s="1"/>
  <c r="M29" i="14" s="1"/>
  <c r="L12" i="13"/>
  <c r="L51" i="13" s="1"/>
  <c r="M12" i="13"/>
  <c r="N12" i="13"/>
  <c r="P10" i="14" s="1"/>
  <c r="P29" i="14" s="1"/>
  <c r="O12" i="13"/>
  <c r="P12" i="13"/>
  <c r="P51" i="13" s="1"/>
  <c r="Q12" i="13"/>
  <c r="S10" i="14" s="1"/>
  <c r="S29" i="14" s="1"/>
  <c r="R12" i="13"/>
  <c r="E13" i="13"/>
  <c r="F13" i="13"/>
  <c r="F52" i="13" s="1"/>
  <c r="G13" i="13"/>
  <c r="I8" i="14" s="1"/>
  <c r="I27" i="14" s="1"/>
  <c r="H13" i="13"/>
  <c r="J8" i="14" s="1"/>
  <c r="I13" i="13"/>
  <c r="I52" i="13" s="1"/>
  <c r="J13" i="13"/>
  <c r="L8" i="14" s="1"/>
  <c r="L27" i="14" s="1"/>
  <c r="K13" i="13"/>
  <c r="K52" i="13" s="1"/>
  <c r="L13" i="13"/>
  <c r="N8" i="14" s="1"/>
  <c r="M13" i="13"/>
  <c r="N13" i="13"/>
  <c r="N52" i="13" s="1"/>
  <c r="O13" i="13"/>
  <c r="Q8" i="14" s="1"/>
  <c r="Q27" i="14" s="1"/>
  <c r="P13" i="13"/>
  <c r="R8" i="14" s="1"/>
  <c r="R27" i="14" s="1"/>
  <c r="Q13" i="13"/>
  <c r="Q52" i="13" s="1"/>
  <c r="R13" i="13"/>
  <c r="T8" i="14" s="1"/>
  <c r="E14" i="13"/>
  <c r="G15" i="14" s="1"/>
  <c r="G34" i="14" s="1"/>
  <c r="F14" i="13"/>
  <c r="G14" i="13"/>
  <c r="I15" i="14" s="1"/>
  <c r="H14" i="13"/>
  <c r="I14" i="13"/>
  <c r="K15" i="14" s="1"/>
  <c r="K34" i="14" s="1"/>
  <c r="J14" i="13"/>
  <c r="L15" i="14" s="1"/>
  <c r="L34" i="14" s="1"/>
  <c r="K14" i="13"/>
  <c r="L14" i="13"/>
  <c r="N15" i="14" s="1"/>
  <c r="N34" i="14" s="1"/>
  <c r="M14" i="13"/>
  <c r="O15" i="14" s="1"/>
  <c r="O34" i="14" s="1"/>
  <c r="N14" i="13"/>
  <c r="O14" i="13"/>
  <c r="Q15" i="14" s="1"/>
  <c r="Q34" i="14" s="1"/>
  <c r="P14" i="13"/>
  <c r="Q14" i="13"/>
  <c r="S15" i="14" s="1"/>
  <c r="S34" i="14" s="1"/>
  <c r="R14" i="13"/>
  <c r="E15" i="13"/>
  <c r="F15" i="13"/>
  <c r="H18" i="14" s="1"/>
  <c r="H37" i="14" s="1"/>
  <c r="G15" i="13"/>
  <c r="G54" i="13" s="1"/>
  <c r="H15" i="13"/>
  <c r="J18" i="14" s="1"/>
  <c r="I15" i="13"/>
  <c r="J15" i="13"/>
  <c r="L18" i="14" s="1"/>
  <c r="L37" i="14" s="1"/>
  <c r="K15" i="13"/>
  <c r="L15" i="13"/>
  <c r="M15" i="13"/>
  <c r="N15" i="13"/>
  <c r="P18" i="14" s="1"/>
  <c r="P37" i="14" s="1"/>
  <c r="O15" i="13"/>
  <c r="O54" i="13" s="1"/>
  <c r="P15" i="13"/>
  <c r="R18" i="14" s="1"/>
  <c r="R37" i="14" s="1"/>
  <c r="Q15" i="13"/>
  <c r="R15" i="13"/>
  <c r="E16" i="13"/>
  <c r="G17" i="14" s="1"/>
  <c r="G36" i="14" s="1"/>
  <c r="F16" i="13"/>
  <c r="G16" i="13"/>
  <c r="I17" i="14" s="1"/>
  <c r="H16" i="13"/>
  <c r="J17" i="14" s="1"/>
  <c r="J36" i="14" s="1"/>
  <c r="I16" i="13"/>
  <c r="J16" i="13"/>
  <c r="K16" i="13"/>
  <c r="M17" i="14" s="1"/>
  <c r="M36" i="14" s="1"/>
  <c r="L16" i="13"/>
  <c r="L55" i="13" s="1"/>
  <c r="M16" i="13"/>
  <c r="O17" i="14" s="1"/>
  <c r="O36" i="14" s="1"/>
  <c r="N16" i="13"/>
  <c r="O16" i="13"/>
  <c r="Q17" i="14" s="1"/>
  <c r="Q36" i="14" s="1"/>
  <c r="P16" i="13"/>
  <c r="R17" i="14" s="1"/>
  <c r="R36" i="14" s="1"/>
  <c r="Q16" i="13"/>
  <c r="S17" i="14" s="1"/>
  <c r="S36" i="14" s="1"/>
  <c r="R16" i="13"/>
  <c r="E17" i="13"/>
  <c r="F17" i="13"/>
  <c r="G17" i="13"/>
  <c r="H17" i="13"/>
  <c r="J16" i="14" s="1"/>
  <c r="I17" i="13"/>
  <c r="I56" i="13" s="1"/>
  <c r="J17" i="13"/>
  <c r="L16" i="14" s="1"/>
  <c r="L35" i="14" s="1"/>
  <c r="K17" i="13"/>
  <c r="K56" i="13" s="1"/>
  <c r="L17" i="13"/>
  <c r="N16" i="14" s="1"/>
  <c r="M17" i="13"/>
  <c r="N17" i="13"/>
  <c r="O17" i="13"/>
  <c r="P17" i="13"/>
  <c r="R16" i="14" s="1"/>
  <c r="R35" i="14" s="1"/>
  <c r="Q17" i="13"/>
  <c r="Q56" i="13" s="1"/>
  <c r="R17" i="13"/>
  <c r="T16" i="14" s="1"/>
  <c r="AA16" i="14" s="1"/>
  <c r="E20" i="13"/>
  <c r="F20" i="13"/>
  <c r="H21" i="14" s="1"/>
  <c r="H40" i="14" s="1"/>
  <c r="G20" i="13"/>
  <c r="H20" i="13"/>
  <c r="I20" i="13"/>
  <c r="J20" i="13"/>
  <c r="K20" i="13"/>
  <c r="L20" i="13"/>
  <c r="N21" i="14" s="1"/>
  <c r="M20" i="13"/>
  <c r="N20" i="13"/>
  <c r="P21" i="14" s="1"/>
  <c r="P40" i="14" s="1"/>
  <c r="O20" i="13"/>
  <c r="P20" i="13"/>
  <c r="Q20" i="13"/>
  <c r="R20" i="13"/>
  <c r="I22" i="14"/>
  <c r="I41" i="14" s="1"/>
  <c r="I98" i="14" s="1"/>
  <c r="E15" i="18" s="1"/>
  <c r="Q22" i="14"/>
  <c r="Q41" i="14" s="1"/>
  <c r="D20" i="13"/>
  <c r="D17" i="13"/>
  <c r="D56" i="13" s="1"/>
  <c r="D16" i="13"/>
  <c r="D55" i="13" s="1"/>
  <c r="D15" i="13"/>
  <c r="D54" i="13" s="1"/>
  <c r="D14" i="13"/>
  <c r="D13" i="13"/>
  <c r="D52" i="13" s="1"/>
  <c r="D12" i="13"/>
  <c r="D51" i="13" s="1"/>
  <c r="D11" i="13"/>
  <c r="D10" i="13"/>
  <c r="D9" i="13"/>
  <c r="D48" i="13" s="1"/>
  <c r="D8" i="13"/>
  <c r="D47" i="13" s="1"/>
  <c r="D7" i="13"/>
  <c r="D6" i="13"/>
  <c r="D45" i="13" s="1"/>
  <c r="D5" i="13"/>
  <c r="D44" i="13" s="1"/>
  <c r="A1" i="15"/>
  <c r="AB95" i="14" l="1"/>
  <c r="L27" i="15" s="1"/>
  <c r="K27" i="15"/>
  <c r="G27" i="15"/>
  <c r="AB93" i="14"/>
  <c r="L25" i="15" s="1"/>
  <c r="K25" i="15"/>
  <c r="G25" i="15"/>
  <c r="AB94" i="14"/>
  <c r="L26" i="15" s="1"/>
  <c r="K26" i="15"/>
  <c r="G26" i="15"/>
  <c r="P44" i="15"/>
  <c r="K24" i="15"/>
  <c r="G24" i="15"/>
  <c r="L44" i="15"/>
  <c r="J24" i="15"/>
  <c r="AB90" i="14"/>
  <c r="L22" i="15" s="1"/>
  <c r="G22" i="15"/>
  <c r="K22" i="15"/>
  <c r="K20" i="15"/>
  <c r="G20" i="15"/>
  <c r="AB86" i="14"/>
  <c r="L18" i="15" s="1"/>
  <c r="K18" i="15"/>
  <c r="G18" i="15"/>
  <c r="K16" i="15"/>
  <c r="G16" i="15"/>
  <c r="O16" i="18"/>
  <c r="F24" i="15"/>
  <c r="AB91" i="14"/>
  <c r="L23" i="15" s="1"/>
  <c r="K23" i="15"/>
  <c r="G23" i="15"/>
  <c r="AB89" i="14"/>
  <c r="L21" i="15" s="1"/>
  <c r="K21" i="15"/>
  <c r="G21" i="15"/>
  <c r="AB87" i="14"/>
  <c r="L19" i="15" s="1"/>
  <c r="K19" i="15"/>
  <c r="G19" i="15"/>
  <c r="AB85" i="14"/>
  <c r="L17" i="15" s="1"/>
  <c r="K17" i="15"/>
  <c r="G17" i="15"/>
  <c r="AB83" i="14"/>
  <c r="L15" i="15" s="1"/>
  <c r="K15" i="15"/>
  <c r="G15" i="15"/>
  <c r="L16" i="18"/>
  <c r="D16" i="18"/>
  <c r="P16" i="18"/>
  <c r="N15" i="18"/>
  <c r="H16" i="18"/>
  <c r="C44" i="15"/>
  <c r="J16" i="18"/>
  <c r="G44" i="15"/>
  <c r="E43" i="15"/>
  <c r="AA95" i="14"/>
  <c r="H27" i="15" s="1"/>
  <c r="AA93" i="14"/>
  <c r="H25" i="15" s="1"/>
  <c r="AA91" i="14"/>
  <c r="H23" i="15" s="1"/>
  <c r="AA89" i="14"/>
  <c r="H21" i="15" s="1"/>
  <c r="AA87" i="14"/>
  <c r="H19" i="15" s="1"/>
  <c r="AA85" i="14"/>
  <c r="H17" i="15" s="1"/>
  <c r="AA83" i="14"/>
  <c r="H15" i="15" s="1"/>
  <c r="O44" i="15"/>
  <c r="M43" i="15"/>
  <c r="K44" i="15"/>
  <c r="N16" i="18"/>
  <c r="F16" i="18"/>
  <c r="M44" i="15"/>
  <c r="I44" i="15"/>
  <c r="E44" i="15"/>
  <c r="AA96" i="14"/>
  <c r="AA94" i="14"/>
  <c r="H26" i="15" s="1"/>
  <c r="AA92" i="14"/>
  <c r="H24" i="15" s="1"/>
  <c r="AA90" i="14"/>
  <c r="H22" i="15" s="1"/>
  <c r="AA88" i="14"/>
  <c r="H20" i="15" s="1"/>
  <c r="AA86" i="14"/>
  <c r="H18" i="15" s="1"/>
  <c r="AA84" i="14"/>
  <c r="H16" i="15" s="1"/>
  <c r="AB96" i="14"/>
  <c r="AB92" i="14"/>
  <c r="L24" i="15" s="1"/>
  <c r="AB88" i="14"/>
  <c r="L20" i="15" s="1"/>
  <c r="AB84" i="14"/>
  <c r="L16" i="15" s="1"/>
  <c r="P36" i="15"/>
  <c r="X50" i="14"/>
  <c r="W54" i="14"/>
  <c r="V50" i="14"/>
  <c r="I55" i="13"/>
  <c r="M49" i="13"/>
  <c r="E49" i="13"/>
  <c r="Q45" i="13"/>
  <c r="I45" i="13"/>
  <c r="Q56" i="14"/>
  <c r="H53" i="13"/>
  <c r="N50" i="14"/>
  <c r="Q49" i="13"/>
  <c r="M45" i="13"/>
  <c r="J46" i="13"/>
  <c r="P57" i="13"/>
  <c r="L57" i="13"/>
  <c r="R44" i="13"/>
  <c r="J44" i="13"/>
  <c r="F56" i="13"/>
  <c r="R50" i="13"/>
  <c r="L49" i="13"/>
  <c r="N46" i="13"/>
  <c r="H45" i="13"/>
  <c r="Q54" i="13"/>
  <c r="I54" i="13"/>
  <c r="O51" i="13"/>
  <c r="G51" i="13"/>
  <c r="K47" i="13"/>
  <c r="M46" i="13"/>
  <c r="O57" i="13"/>
  <c r="S54" i="14"/>
  <c r="P54" i="13"/>
  <c r="H54" i="13"/>
  <c r="N51" i="13"/>
  <c r="M50" i="13"/>
  <c r="G49" i="13"/>
  <c r="R47" i="13"/>
  <c r="I46" i="13"/>
  <c r="R55" i="13"/>
  <c r="N55" i="13"/>
  <c r="J55" i="13"/>
  <c r="F55" i="13"/>
  <c r="R51" i="13"/>
  <c r="L50" i="13"/>
  <c r="J57" i="13"/>
  <c r="O54" i="14"/>
  <c r="N44" i="13"/>
  <c r="F44" i="13"/>
  <c r="R56" i="13"/>
  <c r="J56" i="13"/>
  <c r="K55" i="13"/>
  <c r="N54" i="13"/>
  <c r="F54" i="13"/>
  <c r="I51" i="13"/>
  <c r="H50" i="13"/>
  <c r="P48" i="13"/>
  <c r="O47" i="13"/>
  <c r="P45" i="13"/>
  <c r="E47" i="13"/>
  <c r="G54" i="14"/>
  <c r="E57" i="13"/>
  <c r="E50" i="13"/>
  <c r="E46" i="13"/>
  <c r="D46" i="13"/>
  <c r="D50" i="13"/>
  <c r="D53" i="13"/>
  <c r="N26" i="14"/>
  <c r="T25" i="14"/>
  <c r="J30" i="14"/>
  <c r="T38" i="14"/>
  <c r="AA19" i="14"/>
  <c r="AB19" i="14"/>
  <c r="I53" i="13"/>
  <c r="V20" i="14"/>
  <c r="J32" i="14"/>
  <c r="W13" i="14"/>
  <c r="N30" i="14"/>
  <c r="J26" i="14"/>
  <c r="W7" i="14"/>
  <c r="X15" i="14"/>
  <c r="J37" i="14"/>
  <c r="S21" i="14"/>
  <c r="S40" i="14" s="1"/>
  <c r="K21" i="14"/>
  <c r="K40" i="14" s="1"/>
  <c r="Q16" i="14"/>
  <c r="Q35" i="14" s="1"/>
  <c r="O56" i="13"/>
  <c r="G56" i="13"/>
  <c r="I16" i="14"/>
  <c r="I35" i="14" s="1"/>
  <c r="M18" i="14"/>
  <c r="M37" i="14" s="1"/>
  <c r="K54" i="13"/>
  <c r="O10" i="14"/>
  <c r="O29" i="14" s="1"/>
  <c r="M51" i="13"/>
  <c r="G10" i="14"/>
  <c r="G29" i="14" s="1"/>
  <c r="E51" i="13"/>
  <c r="O50" i="13"/>
  <c r="Q14" i="14"/>
  <c r="Q33" i="14" s="1"/>
  <c r="G50" i="13"/>
  <c r="I14" i="14"/>
  <c r="I33" i="14" s="1"/>
  <c r="Q7" i="14"/>
  <c r="Q26" i="14" s="1"/>
  <c r="O48" i="13"/>
  <c r="I7" i="14"/>
  <c r="I26" i="14" s="1"/>
  <c r="G48" i="13"/>
  <c r="S6" i="14"/>
  <c r="S25" i="14" s="1"/>
  <c r="Q47" i="13"/>
  <c r="I47" i="13"/>
  <c r="K6" i="14"/>
  <c r="K25" i="14" s="1"/>
  <c r="K46" i="13"/>
  <c r="M12" i="14"/>
  <c r="M31" i="14" s="1"/>
  <c r="M11" i="14"/>
  <c r="M30" i="14" s="1"/>
  <c r="K44" i="13"/>
  <c r="Q54" i="14"/>
  <c r="I54" i="14"/>
  <c r="K57" i="13"/>
  <c r="Q55" i="13"/>
  <c r="O53" i="13"/>
  <c r="G53" i="13"/>
  <c r="L52" i="13"/>
  <c r="Q51" i="13"/>
  <c r="J50" i="13"/>
  <c r="O49" i="13"/>
  <c r="H48" i="13"/>
  <c r="M47" i="13"/>
  <c r="Q46" i="13"/>
  <c r="F46" i="13"/>
  <c r="K45" i="13"/>
  <c r="N38" i="14"/>
  <c r="X19" i="14"/>
  <c r="Q18" i="14"/>
  <c r="Q37" i="14" s="1"/>
  <c r="K16" i="14"/>
  <c r="M15" i="14"/>
  <c r="M34" i="14" s="1"/>
  <c r="G13" i="14"/>
  <c r="G32" i="14" s="1"/>
  <c r="I12" i="14"/>
  <c r="I31" i="14" s="1"/>
  <c r="N29" i="14"/>
  <c r="S8" i="14"/>
  <c r="S27" i="14" s="1"/>
  <c r="AA13" i="14"/>
  <c r="T32" i="14"/>
  <c r="N40" i="14"/>
  <c r="T33" i="14"/>
  <c r="AA14" i="14"/>
  <c r="AB14" i="14"/>
  <c r="J28" i="14"/>
  <c r="W9" i="14"/>
  <c r="T30" i="14"/>
  <c r="AB11" i="14"/>
  <c r="J38" i="14"/>
  <c r="W19" i="14"/>
  <c r="N37" i="14"/>
  <c r="X18" i="14"/>
  <c r="J34" i="14"/>
  <c r="W15" i="14"/>
  <c r="N28" i="14"/>
  <c r="X9" i="14"/>
  <c r="AA18" i="14"/>
  <c r="Q21" i="14"/>
  <c r="Q40" i="14" s="1"/>
  <c r="M21" i="14"/>
  <c r="M40" i="14" s="1"/>
  <c r="M22" i="14"/>
  <c r="M41" i="14" s="1"/>
  <c r="M98" i="14" s="1"/>
  <c r="I15" i="18" s="1"/>
  <c r="I21" i="14"/>
  <c r="I40" i="14" s="1"/>
  <c r="O16" i="14"/>
  <c r="O35" i="14" s="1"/>
  <c r="M56" i="13"/>
  <c r="G16" i="14"/>
  <c r="G35" i="14" s="1"/>
  <c r="E56" i="13"/>
  <c r="M54" i="13"/>
  <c r="O18" i="14"/>
  <c r="O37" i="14" s="1"/>
  <c r="G18" i="14"/>
  <c r="G37" i="14" s="1"/>
  <c r="E54" i="13"/>
  <c r="M52" i="13"/>
  <c r="O8" i="14"/>
  <c r="O27" i="14" s="1"/>
  <c r="E52" i="13"/>
  <c r="G8" i="14"/>
  <c r="G27" i="14" s="1"/>
  <c r="Q50" i="13"/>
  <c r="S14" i="14"/>
  <c r="S33" i="14" s="1"/>
  <c r="K14" i="14"/>
  <c r="K33" i="14" s="1"/>
  <c r="I50" i="13"/>
  <c r="M13" i="14"/>
  <c r="M32" i="14" s="1"/>
  <c r="K49" i="13"/>
  <c r="S7" i="14"/>
  <c r="Q48" i="13"/>
  <c r="O7" i="14"/>
  <c r="O26" i="14" s="1"/>
  <c r="M48" i="13"/>
  <c r="K7" i="14"/>
  <c r="K26" i="14" s="1"/>
  <c r="I48" i="13"/>
  <c r="G7" i="14"/>
  <c r="G26" i="14" s="1"/>
  <c r="E48" i="13"/>
  <c r="Q9" i="14"/>
  <c r="Q28" i="14" s="1"/>
  <c r="O45" i="13"/>
  <c r="I9" i="14"/>
  <c r="I28" i="14" s="1"/>
  <c r="G45" i="13"/>
  <c r="S11" i="14"/>
  <c r="S30" i="14" s="1"/>
  <c r="Q44" i="13"/>
  <c r="O11" i="14"/>
  <c r="O30" i="14" s="1"/>
  <c r="M44" i="13"/>
  <c r="K11" i="14"/>
  <c r="K30" i="14" s="1"/>
  <c r="I44" i="13"/>
  <c r="G11" i="14"/>
  <c r="G30" i="14" s="1"/>
  <c r="E44" i="13"/>
  <c r="M54" i="14"/>
  <c r="G57" i="13"/>
  <c r="M55" i="13"/>
  <c r="E55" i="13"/>
  <c r="R52" i="13"/>
  <c r="G52" i="13"/>
  <c r="K51" i="13"/>
  <c r="P50" i="13"/>
  <c r="I49" i="13"/>
  <c r="N48" i="13"/>
  <c r="G47" i="13"/>
  <c r="L46" i="13"/>
  <c r="E45" i="13"/>
  <c r="O21" i="14"/>
  <c r="O40" i="14" s="1"/>
  <c r="K18" i="14"/>
  <c r="K37" i="14" s="1"/>
  <c r="N36" i="14"/>
  <c r="X17" i="14"/>
  <c r="J33" i="14"/>
  <c r="O12" i="14"/>
  <c r="O31" i="14" s="1"/>
  <c r="Q11" i="14"/>
  <c r="Q30" i="14" s="1"/>
  <c r="I10" i="14"/>
  <c r="I29" i="14" s="1"/>
  <c r="K9" i="14"/>
  <c r="K28" i="14" s="1"/>
  <c r="M8" i="14"/>
  <c r="M27" i="14" s="1"/>
  <c r="M6" i="14"/>
  <c r="M25" i="14" s="1"/>
  <c r="T37" i="14"/>
  <c r="AB18" i="14"/>
  <c r="T26" i="14"/>
  <c r="AB7" i="14"/>
  <c r="W17" i="14"/>
  <c r="AA12" i="14"/>
  <c r="N35" i="14"/>
  <c r="N27" i="14"/>
  <c r="X12" i="14"/>
  <c r="X20" i="14"/>
  <c r="T54" i="14"/>
  <c r="P54" i="14"/>
  <c r="L54" i="14"/>
  <c r="H54" i="14"/>
  <c r="R57" i="13"/>
  <c r="N57" i="13"/>
  <c r="F57" i="13"/>
  <c r="P55" i="13"/>
  <c r="H55" i="13"/>
  <c r="P52" i="13"/>
  <c r="J51" i="13"/>
  <c r="N50" i="13"/>
  <c r="L48" i="13"/>
  <c r="F47" i="13"/>
  <c r="P46" i="13"/>
  <c r="R19" i="14"/>
  <c r="R38" i="14" s="1"/>
  <c r="L17" i="14"/>
  <c r="L36" i="14" s="1"/>
  <c r="N14" i="14"/>
  <c r="P13" i="14"/>
  <c r="P32" i="14" s="1"/>
  <c r="R10" i="14"/>
  <c r="R29" i="14" s="1"/>
  <c r="T17" i="14"/>
  <c r="N31" i="14"/>
  <c r="J25" i="14"/>
  <c r="W6" i="14"/>
  <c r="T40" i="14"/>
  <c r="AB21" i="14"/>
  <c r="AB15" i="14"/>
  <c r="T29" i="14"/>
  <c r="AB10" i="14"/>
  <c r="AA21" i="14"/>
  <c r="AA15" i="14"/>
  <c r="AA10" i="14"/>
  <c r="T34" i="14"/>
  <c r="T35" i="14"/>
  <c r="AB16" i="14"/>
  <c r="AB8" i="14"/>
  <c r="T31" i="14"/>
  <c r="AB12" i="14"/>
  <c r="R54" i="14"/>
  <c r="H57" i="13"/>
  <c r="L53" i="13"/>
  <c r="H52" i="13"/>
  <c r="F50" i="13"/>
  <c r="J48" i="13"/>
  <c r="N47" i="13"/>
  <c r="R46" i="13"/>
  <c r="H46" i="13"/>
  <c r="H13" i="14"/>
  <c r="H32" i="14" s="1"/>
  <c r="J10" i="14"/>
  <c r="L9" i="14"/>
  <c r="L28" i="14" s="1"/>
  <c r="N6" i="14"/>
  <c r="T9" i="14"/>
  <c r="T27" i="14"/>
  <c r="F22" i="14"/>
  <c r="N22" i="14"/>
  <c r="J22" i="14"/>
  <c r="T22" i="14"/>
  <c r="P22" i="14"/>
  <c r="P41" i="14" s="1"/>
  <c r="P98" i="14" s="1"/>
  <c r="L43" i="15" s="1"/>
  <c r="L22" i="14"/>
  <c r="L41" i="14" s="1"/>
  <c r="L98" i="14" s="1"/>
  <c r="H43" i="15" s="1"/>
  <c r="H22" i="14"/>
  <c r="H41" i="14" s="1"/>
  <c r="H98" i="14" s="1"/>
  <c r="D43" i="15" s="1"/>
  <c r="S22" i="14"/>
  <c r="S41" i="14" s="1"/>
  <c r="S98" i="14" s="1"/>
  <c r="F14" i="15" s="1"/>
  <c r="O22" i="14"/>
  <c r="O41" i="14" s="1"/>
  <c r="O98" i="14" s="1"/>
  <c r="K15" i="18" s="1"/>
  <c r="K22" i="14"/>
  <c r="K41" i="14" s="1"/>
  <c r="K98" i="14" s="1"/>
  <c r="G15" i="18" s="1"/>
  <c r="G22" i="14"/>
  <c r="G41" i="14" s="1"/>
  <c r="G98" i="14" s="1"/>
  <c r="C15" i="18" s="1"/>
  <c r="B30" i="20"/>
  <c r="B29" i="20"/>
  <c r="B28" i="20"/>
  <c r="B27" i="20"/>
  <c r="B26" i="20"/>
  <c r="B25" i="20"/>
  <c r="B24" i="20"/>
  <c r="B23" i="20"/>
  <c r="B22" i="20"/>
  <c r="B21" i="20"/>
  <c r="B20" i="20"/>
  <c r="B19" i="20"/>
  <c r="B18" i="20"/>
  <c r="B17" i="20"/>
  <c r="B16" i="20"/>
  <c r="B15" i="20"/>
  <c r="B14" i="20"/>
  <c r="B13" i="20"/>
  <c r="B12" i="20"/>
  <c r="B11" i="20"/>
  <c r="B10" i="20"/>
  <c r="B9" i="20"/>
  <c r="B8" i="20"/>
  <c r="B7" i="20"/>
  <c r="B6" i="20"/>
  <c r="B5" i="20"/>
  <c r="B4" i="20"/>
  <c r="B3" i="20"/>
  <c r="B30" i="12"/>
  <c r="B29" i="12"/>
  <c r="B28" i="12"/>
  <c r="B27" i="12"/>
  <c r="B26" i="12"/>
  <c r="B25" i="12"/>
  <c r="B24" i="12"/>
  <c r="B23" i="12"/>
  <c r="B22" i="12"/>
  <c r="B21" i="12"/>
  <c r="B20" i="12"/>
  <c r="B19" i="12"/>
  <c r="B18" i="12"/>
  <c r="B17" i="12"/>
  <c r="B16" i="12"/>
  <c r="B15" i="12"/>
  <c r="B14" i="12"/>
  <c r="B13" i="12"/>
  <c r="B12" i="12"/>
  <c r="B11" i="12"/>
  <c r="B10" i="12"/>
  <c r="B9" i="12"/>
  <c r="B8" i="12"/>
  <c r="B7" i="12"/>
  <c r="B6" i="12"/>
  <c r="B5" i="12"/>
  <c r="B4" i="12"/>
  <c r="B3" i="12"/>
  <c r="B30" i="8"/>
  <c r="B29" i="8"/>
  <c r="B28" i="8"/>
  <c r="B27" i="8"/>
  <c r="B26" i="8"/>
  <c r="B25" i="8"/>
  <c r="B24" i="8"/>
  <c r="B23" i="8"/>
  <c r="B22" i="8"/>
  <c r="B21" i="8"/>
  <c r="B20" i="8"/>
  <c r="B19" i="8"/>
  <c r="B18" i="8"/>
  <c r="B17" i="8"/>
  <c r="B16" i="8"/>
  <c r="B15" i="8"/>
  <c r="B14" i="8"/>
  <c r="B13" i="8"/>
  <c r="B12" i="8"/>
  <c r="B11" i="8"/>
  <c r="B10" i="8"/>
  <c r="B9" i="8"/>
  <c r="B8" i="8"/>
  <c r="B7" i="8"/>
  <c r="B6" i="8"/>
  <c r="B5" i="8"/>
  <c r="B4" i="8"/>
  <c r="B3" i="8"/>
  <c r="B30" i="7"/>
  <c r="B29" i="7"/>
  <c r="B28" i="7"/>
  <c r="B27" i="7"/>
  <c r="B26" i="7"/>
  <c r="B25" i="7"/>
  <c r="B24" i="7"/>
  <c r="B23" i="7"/>
  <c r="B22" i="7"/>
  <c r="B21" i="7"/>
  <c r="B20" i="7"/>
  <c r="B19" i="7"/>
  <c r="B18" i="7"/>
  <c r="B17" i="7"/>
  <c r="B16" i="7"/>
  <c r="B15" i="7"/>
  <c r="B14" i="7"/>
  <c r="B13" i="7"/>
  <c r="B12" i="7"/>
  <c r="B11" i="7"/>
  <c r="B10" i="7"/>
  <c r="B9" i="7"/>
  <c r="B8" i="7"/>
  <c r="B7" i="7"/>
  <c r="B6" i="7"/>
  <c r="B5" i="7"/>
  <c r="B4" i="7"/>
  <c r="B3" i="7"/>
  <c r="D15" i="18" l="1"/>
  <c r="I43" i="15"/>
  <c r="O43" i="15"/>
  <c r="L15" i="18"/>
  <c r="O15" i="18"/>
  <c r="G43" i="15"/>
  <c r="H15" i="18"/>
  <c r="J14" i="15"/>
  <c r="K43" i="15"/>
  <c r="C43" i="15"/>
  <c r="E53" i="13"/>
  <c r="M53" i="13"/>
  <c r="Q53" i="13"/>
  <c r="N53" i="13"/>
  <c r="F41" i="14"/>
  <c r="V22" i="14"/>
  <c r="AA9" i="14"/>
  <c r="T28" i="14"/>
  <c r="AB9" i="14"/>
  <c r="W11" i="14"/>
  <c r="AB22" i="14"/>
  <c r="AA22" i="14"/>
  <c r="T41" i="14"/>
  <c r="T98" i="14" s="1"/>
  <c r="N25" i="14"/>
  <c r="X6" i="14"/>
  <c r="X16" i="14"/>
  <c r="S26" i="14"/>
  <c r="AA7" i="14"/>
  <c r="X13" i="14"/>
  <c r="R53" i="13"/>
  <c r="J41" i="14"/>
  <c r="J98" i="14" s="1"/>
  <c r="W22" i="14"/>
  <c r="AA8" i="14"/>
  <c r="X14" i="14"/>
  <c r="N33" i="14"/>
  <c r="AA11" i="14"/>
  <c r="P53" i="13"/>
  <c r="AB13" i="14"/>
  <c r="W8" i="14"/>
  <c r="X11" i="14"/>
  <c r="X7" i="14"/>
  <c r="W18" i="14"/>
  <c r="N41" i="14"/>
  <c r="N98" i="14" s="1"/>
  <c r="X22" i="14"/>
  <c r="W12" i="14"/>
  <c r="J29" i="14"/>
  <c r="W10" i="14"/>
  <c r="AA17" i="14"/>
  <c r="T36" i="14"/>
  <c r="AB17" i="14"/>
  <c r="J53" i="13"/>
  <c r="X8" i="14"/>
  <c r="W14" i="14"/>
  <c r="X21" i="14"/>
  <c r="X10" i="14"/>
  <c r="K35" i="14"/>
  <c r="W16" i="14"/>
  <c r="W21" i="14"/>
  <c r="F53" i="13"/>
  <c r="K53" i="13"/>
  <c r="B27" i="5"/>
  <c r="B28" i="5"/>
  <c r="J43" i="15" l="1"/>
  <c r="J15" i="18"/>
  <c r="F43" i="15"/>
  <c r="F15" i="18"/>
  <c r="G14" i="15"/>
  <c r="P15" i="18"/>
  <c r="P35" i="15"/>
  <c r="AA98" i="14"/>
  <c r="H14" i="15" s="1"/>
  <c r="P43" i="15"/>
  <c r="K14" i="15"/>
  <c r="AB98" i="14"/>
  <c r="L14" i="15" s="1"/>
  <c r="G1191" i="11"/>
  <c r="G1192" i="11"/>
  <c r="G1193" i="11"/>
  <c r="G1194" i="11"/>
  <c r="G1195" i="11"/>
  <c r="G1196" i="11"/>
  <c r="G1197" i="11"/>
  <c r="G1198" i="11"/>
  <c r="G1199" i="11"/>
  <c r="G1200" i="11"/>
  <c r="G1201" i="11"/>
  <c r="G1202" i="11"/>
  <c r="G1203" i="11"/>
  <c r="G1204" i="11"/>
  <c r="G1205" i="11"/>
  <c r="G1206" i="11"/>
  <c r="G1207" i="11"/>
  <c r="G1208" i="11"/>
  <c r="G1209" i="11"/>
  <c r="G1210" i="11"/>
  <c r="G1211" i="11"/>
  <c r="G1212" i="11"/>
  <c r="G1213" i="11"/>
  <c r="G1214" i="11"/>
  <c r="G1215" i="11"/>
  <c r="G1216" i="11"/>
  <c r="G1217" i="11"/>
  <c r="G1218" i="11"/>
  <c r="G1219" i="11"/>
  <c r="G1220" i="11"/>
  <c r="G1221" i="11"/>
  <c r="G1222" i="11"/>
  <c r="G1223" i="11"/>
  <c r="G1224" i="11"/>
  <c r="G1225" i="11"/>
  <c r="G1226" i="11"/>
  <c r="G1227" i="11"/>
  <c r="G1228" i="11"/>
  <c r="G1229" i="11"/>
  <c r="G1230" i="11"/>
  <c r="G1231" i="11"/>
  <c r="G1232" i="11"/>
  <c r="G1233" i="11"/>
  <c r="G1234" i="11"/>
  <c r="G1235" i="11"/>
  <c r="G1236" i="11"/>
  <c r="G1237" i="11"/>
  <c r="G1238" i="11"/>
  <c r="G1239" i="11"/>
  <c r="G1240" i="11"/>
  <c r="G1241" i="11"/>
  <c r="G1242" i="11"/>
  <c r="G1243" i="11"/>
  <c r="G1244" i="11"/>
  <c r="G1245" i="11"/>
  <c r="G1246" i="11"/>
  <c r="G1247" i="11"/>
  <c r="G1248" i="11"/>
  <c r="G1249" i="11"/>
  <c r="G1250" i="11"/>
  <c r="G1251" i="11"/>
  <c r="G1252" i="11"/>
  <c r="G1253" i="11"/>
  <c r="G1254" i="11"/>
  <c r="G1255" i="11"/>
  <c r="G1256" i="11"/>
  <c r="G1257" i="11"/>
  <c r="G1258" i="11"/>
  <c r="C30" i="20" s="1"/>
  <c r="G1259" i="11"/>
  <c r="C27" i="20" s="1"/>
  <c r="G1260" i="11"/>
  <c r="G1261" i="11"/>
  <c r="G1262" i="11"/>
  <c r="G1263" i="11"/>
  <c r="G1264" i="11"/>
  <c r="G1265" i="11"/>
  <c r="G1266" i="11"/>
  <c r="G1267" i="11"/>
  <c r="G1268" i="11"/>
  <c r="G1269" i="11"/>
  <c r="G1270" i="11"/>
  <c r="G1271" i="11"/>
  <c r="G1272" i="11"/>
  <c r="G1273" i="11"/>
  <c r="G1274" i="11"/>
  <c r="G1275" i="11"/>
  <c r="G1276" i="11"/>
  <c r="G1277" i="11"/>
  <c r="G1278" i="11"/>
  <c r="G1279" i="11"/>
  <c r="G1280" i="11"/>
  <c r="G1281" i="11"/>
  <c r="G1282" i="11"/>
  <c r="G1283" i="11"/>
  <c r="G1284" i="11"/>
  <c r="G1285" i="11"/>
  <c r="G1286" i="11"/>
  <c r="G1287" i="11"/>
  <c r="G1288" i="11"/>
  <c r="G1289" i="11"/>
  <c r="G1290" i="11"/>
  <c r="G1291" i="11"/>
  <c r="G1292" i="11"/>
  <c r="G1293" i="11"/>
  <c r="G1294" i="11"/>
  <c r="G1295" i="11"/>
  <c r="G1296" i="11"/>
  <c r="G1297" i="11"/>
  <c r="G1298" i="11"/>
  <c r="G1299" i="11"/>
  <c r="G1300" i="11"/>
  <c r="G1301" i="11"/>
  <c r="G1302" i="11"/>
  <c r="G1303" i="11"/>
  <c r="G1304" i="11"/>
  <c r="G1305" i="11"/>
  <c r="G1306" i="11"/>
  <c r="G1307" i="11"/>
  <c r="G1308" i="11"/>
  <c r="G1309" i="11"/>
  <c r="G1310" i="11"/>
  <c r="G1311" i="11"/>
  <c r="G1312" i="11"/>
  <c r="G1313" i="11"/>
  <c r="G1314" i="11"/>
  <c r="G1315" i="11"/>
  <c r="G1316" i="11"/>
  <c r="G1317" i="11"/>
  <c r="G1318" i="11"/>
  <c r="G1319" i="11"/>
  <c r="G1320" i="11"/>
  <c r="G1321" i="11"/>
  <c r="G1322" i="11"/>
  <c r="G1323" i="11"/>
  <c r="G1324" i="11"/>
  <c r="G1325" i="11"/>
  <c r="G1326" i="11"/>
  <c r="G1327" i="11"/>
  <c r="G1328" i="11"/>
  <c r="G1329" i="11"/>
  <c r="G1330" i="11"/>
  <c r="G1331" i="11"/>
  <c r="G1332" i="11"/>
  <c r="G1333" i="11"/>
  <c r="G1334" i="11"/>
  <c r="G1335" i="11"/>
  <c r="G1336" i="11"/>
  <c r="G1337" i="11"/>
  <c r="G1338" i="11"/>
  <c r="G1339" i="11"/>
  <c r="G1340" i="11"/>
  <c r="G1341" i="11"/>
  <c r="G1342" i="11"/>
  <c r="G1343" i="11"/>
  <c r="G1344" i="11"/>
  <c r="G1345" i="11"/>
  <c r="C28" i="20" s="1"/>
  <c r="B4" i="5"/>
  <c r="B5" i="5"/>
  <c r="B6" i="5"/>
  <c r="B7" i="5"/>
  <c r="B8" i="5"/>
  <c r="B9" i="5"/>
  <c r="B10" i="5"/>
  <c r="B11" i="5"/>
  <c r="B12" i="5"/>
  <c r="B13" i="5"/>
  <c r="B14" i="5"/>
  <c r="B15" i="5"/>
  <c r="B16" i="5"/>
  <c r="B17" i="5"/>
  <c r="B18" i="5"/>
  <c r="B19" i="5"/>
  <c r="B20" i="5"/>
  <c r="B21" i="5"/>
  <c r="B22" i="5"/>
  <c r="B23" i="5"/>
  <c r="B24" i="5"/>
  <c r="B25" i="5"/>
  <c r="B26" i="5"/>
  <c r="B29" i="5"/>
  <c r="B30" i="5"/>
  <c r="B3" i="5"/>
  <c r="C27" i="8" l="1"/>
  <c r="C27" i="12"/>
  <c r="C30" i="8"/>
  <c r="C30" i="12"/>
  <c r="C28" i="8"/>
  <c r="C28" i="12"/>
  <c r="C27" i="5"/>
  <c r="C27" i="7"/>
  <c r="C30" i="5"/>
  <c r="C30" i="7"/>
  <c r="C28" i="5"/>
  <c r="C28" i="7"/>
  <c r="U79" i="14"/>
  <c r="B20" i="24"/>
  <c r="B19" i="24"/>
  <c r="B18" i="24"/>
  <c r="B17" i="24"/>
  <c r="B16" i="24"/>
  <c r="B14" i="24"/>
  <c r="B13" i="24"/>
  <c r="B12" i="24"/>
  <c r="B11" i="24"/>
  <c r="B10" i="24"/>
  <c r="B9" i="24"/>
  <c r="B8" i="24"/>
  <c r="B7" i="24"/>
  <c r="B6" i="24"/>
  <c r="B4" i="24"/>
  <c r="G7" i="25"/>
  <c r="G8" i="25"/>
  <c r="G9" i="25"/>
  <c r="G10" i="25"/>
  <c r="G11" i="25"/>
  <c r="G12" i="25"/>
  <c r="G13" i="25"/>
  <c r="G14" i="25"/>
  <c r="G15" i="25"/>
  <c r="G16" i="25"/>
  <c r="G17" i="25"/>
  <c r="G18" i="25"/>
  <c r="G19" i="25"/>
  <c r="G20" i="25"/>
  <c r="G6" i="25"/>
  <c r="G6" i="24" l="1"/>
  <c r="G7" i="24"/>
  <c r="G8" i="24"/>
  <c r="G9" i="24"/>
  <c r="G10" i="24"/>
  <c r="G12" i="24"/>
  <c r="G13" i="24"/>
  <c r="G14" i="24"/>
  <c r="G16" i="24"/>
  <c r="G17" i="24"/>
  <c r="G18" i="24"/>
  <c r="G19" i="24"/>
  <c r="G20" i="24"/>
  <c r="G4" i="24"/>
  <c r="C16" i="24"/>
  <c r="D16" i="24" s="1"/>
  <c r="I16" i="24" s="1"/>
  <c r="C17" i="24"/>
  <c r="D17" i="24" s="1"/>
  <c r="I17" i="24" s="1"/>
  <c r="C18" i="24"/>
  <c r="D18" i="24" s="1"/>
  <c r="I18" i="24" s="1"/>
  <c r="C19" i="24"/>
  <c r="D19" i="24" s="1"/>
  <c r="I19" i="24" s="1"/>
  <c r="C20" i="24"/>
  <c r="D20" i="24" s="1"/>
  <c r="I20" i="24" s="1"/>
  <c r="C12" i="24"/>
  <c r="C13" i="24"/>
  <c r="D13" i="24" s="1"/>
  <c r="I13" i="24" s="1"/>
  <c r="C14" i="24"/>
  <c r="D14" i="24" s="1"/>
  <c r="I14" i="24" s="1"/>
  <c r="C10" i="24"/>
  <c r="H10" i="24" s="1"/>
  <c r="C11" i="24"/>
  <c r="H11" i="24" s="1"/>
  <c r="C7" i="24"/>
  <c r="D7" i="24" s="1"/>
  <c r="I7" i="24" s="1"/>
  <c r="C8" i="24"/>
  <c r="D8" i="24" s="1"/>
  <c r="I8" i="24" s="1"/>
  <c r="C9" i="24"/>
  <c r="D9" i="24" s="1"/>
  <c r="I9" i="24" s="1"/>
  <c r="C6" i="24"/>
  <c r="D6" i="24" s="1"/>
  <c r="I6" i="24" s="1"/>
  <c r="C4" i="24"/>
  <c r="G11" i="24"/>
  <c r="H6" i="24" l="1"/>
  <c r="H4" i="24"/>
  <c r="D4" i="24"/>
  <c r="I4" i="24" s="1"/>
  <c r="D10" i="24"/>
  <c r="I10" i="24" s="1"/>
  <c r="H14" i="24"/>
  <c r="H12" i="24"/>
  <c r="D12" i="24"/>
  <c r="I12" i="24" s="1"/>
  <c r="H19" i="24"/>
  <c r="H8" i="24"/>
  <c r="H17" i="24"/>
  <c r="H9" i="24"/>
  <c r="H7" i="24"/>
  <c r="H20" i="24"/>
  <c r="H18" i="24"/>
  <c r="H16" i="24"/>
  <c r="H13" i="24"/>
  <c r="D11" i="24"/>
  <c r="I11" i="24" s="1"/>
  <c r="O35" i="15" l="1"/>
  <c r="O36" i="15" l="1"/>
  <c r="A84" i="14"/>
  <c r="A85" i="14"/>
  <c r="A86" i="14"/>
  <c r="A87" i="14"/>
  <c r="A88" i="14"/>
  <c r="A89" i="14"/>
  <c r="A90" i="14"/>
  <c r="A91" i="14"/>
  <c r="A92" i="14"/>
  <c r="A93" i="14"/>
  <c r="A94" i="14"/>
  <c r="A95" i="14"/>
  <c r="A96" i="14"/>
  <c r="A98" i="14"/>
  <c r="A83" i="14"/>
  <c r="C81" i="14"/>
  <c r="B5" i="18"/>
  <c r="F50" i="14"/>
  <c r="F48" i="14"/>
  <c r="F51" i="14"/>
  <c r="F45" i="14"/>
  <c r="F46" i="14"/>
  <c r="F52" i="14"/>
  <c r="F53" i="14"/>
  <c r="F49" i="14"/>
  <c r="F47" i="14"/>
  <c r="F57" i="14"/>
  <c r="F56" i="14"/>
  <c r="F55" i="14"/>
  <c r="F60" i="14"/>
  <c r="F54" i="14" l="1"/>
  <c r="N35" i="15" l="1"/>
  <c r="N36" i="15"/>
  <c r="I15" i="15" l="1"/>
  <c r="B35" i="4"/>
  <c r="M36" i="15" l="1"/>
  <c r="F21" i="14"/>
  <c r="F19" i="14"/>
  <c r="F18" i="14"/>
  <c r="F17" i="14"/>
  <c r="F16" i="14"/>
  <c r="F15" i="14"/>
  <c r="F14" i="14"/>
  <c r="F13" i="14"/>
  <c r="F12" i="14"/>
  <c r="F11" i="14"/>
  <c r="F10" i="14"/>
  <c r="F9" i="14"/>
  <c r="F8" i="14"/>
  <c r="F7" i="14"/>
  <c r="F6" i="14"/>
  <c r="V9" i="14" l="1"/>
  <c r="F28" i="14"/>
  <c r="F32" i="14"/>
  <c r="V13" i="14"/>
  <c r="F36" i="14"/>
  <c r="V17" i="14"/>
  <c r="F25" i="14"/>
  <c r="V6" i="14"/>
  <c r="F29" i="14"/>
  <c r="V10" i="14"/>
  <c r="V14" i="14"/>
  <c r="F33" i="14"/>
  <c r="V18" i="14"/>
  <c r="F37" i="14"/>
  <c r="V7" i="14"/>
  <c r="F26" i="14"/>
  <c r="V11" i="14"/>
  <c r="F30" i="14"/>
  <c r="F34" i="14"/>
  <c r="V15" i="14"/>
  <c r="F38" i="14"/>
  <c r="V19" i="14"/>
  <c r="F27" i="14"/>
  <c r="V8" i="14"/>
  <c r="F31" i="14"/>
  <c r="V12" i="14"/>
  <c r="F35" i="14"/>
  <c r="V16" i="14"/>
  <c r="F40" i="14"/>
  <c r="V21" i="14"/>
  <c r="X25" i="14"/>
  <c r="I27" i="15"/>
  <c r="I22" i="15"/>
  <c r="I17" i="15"/>
  <c r="I23" i="15"/>
  <c r="I18" i="15"/>
  <c r="I19" i="15"/>
  <c r="I26" i="15"/>
  <c r="I16" i="15"/>
  <c r="I25" i="15"/>
  <c r="I20" i="15"/>
  <c r="I21" i="15"/>
  <c r="X26" i="14"/>
  <c r="X36" i="14"/>
  <c r="X73" i="14"/>
  <c r="M35" i="15"/>
  <c r="X65" i="14" l="1"/>
  <c r="X75" i="14"/>
  <c r="X64" i="14"/>
  <c r="X41" i="14"/>
  <c r="X79" i="14" s="1"/>
  <c r="Z22" i="14"/>
  <c r="X30" i="14"/>
  <c r="X38" i="14"/>
  <c r="X28" i="14"/>
  <c r="X32" i="14"/>
  <c r="X34" i="14"/>
  <c r="X69" i="14"/>
  <c r="X88" i="14" s="1"/>
  <c r="X71" i="14"/>
  <c r="X90" i="14" s="1"/>
  <c r="X77" i="14"/>
  <c r="X96" i="14" s="1"/>
  <c r="X67" i="14"/>
  <c r="X86" i="14" s="1"/>
  <c r="X92" i="14"/>
  <c r="X83" i="14"/>
  <c r="X94" i="14"/>
  <c r="X84" i="14"/>
  <c r="X72" i="14"/>
  <c r="X33" i="14"/>
  <c r="X74" i="14"/>
  <c r="X35" i="14"/>
  <c r="X66" i="14"/>
  <c r="X27" i="14"/>
  <c r="X76" i="14"/>
  <c r="X37" i="14"/>
  <c r="X68" i="14"/>
  <c r="X29" i="14"/>
  <c r="X98" i="14"/>
  <c r="X40" i="14"/>
  <c r="X70" i="14"/>
  <c r="X31" i="14"/>
  <c r="L35" i="15"/>
  <c r="L36" i="15"/>
  <c r="C26" i="15" l="1"/>
  <c r="C20" i="15"/>
  <c r="C15" i="15"/>
  <c r="C22" i="15"/>
  <c r="C16" i="15"/>
  <c r="C18" i="15"/>
  <c r="X89" i="14"/>
  <c r="X85" i="14"/>
  <c r="X91" i="14"/>
  <c r="C24" i="15"/>
  <c r="X93" i="14"/>
  <c r="C14" i="15"/>
  <c r="X95" i="14"/>
  <c r="X87" i="14"/>
  <c r="C25" i="15" l="1"/>
  <c r="C27" i="15"/>
  <c r="C23" i="15"/>
  <c r="C21" i="15"/>
  <c r="C19" i="15"/>
  <c r="C17" i="15"/>
  <c r="M35" i="4"/>
  <c r="B30" i="4"/>
  <c r="B31" i="4"/>
  <c r="J55" i="15" l="1"/>
  <c r="K23" i="17" l="1"/>
  <c r="I23" i="17"/>
  <c r="K22" i="17"/>
  <c r="I22" i="17"/>
  <c r="K21" i="17"/>
  <c r="I21" i="17"/>
  <c r="K12" i="17"/>
  <c r="I12" i="17"/>
  <c r="K11" i="17"/>
  <c r="I11" i="17"/>
  <c r="K10" i="17"/>
  <c r="I10" i="17"/>
  <c r="K35" i="15" l="1"/>
  <c r="C21" i="17"/>
  <c r="K36" i="15" l="1"/>
  <c r="J36" i="15" l="1"/>
  <c r="J35" i="15"/>
  <c r="M18" i="15" l="1"/>
  <c r="M26" i="15"/>
  <c r="M16" i="15"/>
  <c r="M15" i="15"/>
  <c r="M19" i="15"/>
  <c r="M25" i="15"/>
  <c r="M22" i="15"/>
  <c r="M27" i="15"/>
  <c r="M21" i="15"/>
  <c r="M20" i="15"/>
  <c r="M23" i="15"/>
  <c r="M17" i="15"/>
  <c r="B22" i="4"/>
  <c r="C32" i="20"/>
  <c r="T48" i="20" l="1"/>
  <c r="O48" i="20"/>
  <c r="K48" i="20"/>
  <c r="G48" i="20"/>
  <c r="C48" i="20"/>
  <c r="Q47" i="20"/>
  <c r="M47" i="20"/>
  <c r="I47" i="20"/>
  <c r="E47" i="20"/>
  <c r="T46" i="20"/>
  <c r="O46" i="20"/>
  <c r="K46" i="20"/>
  <c r="G46" i="20"/>
  <c r="C46" i="20"/>
  <c r="Q45" i="20"/>
  <c r="M45" i="20"/>
  <c r="I45" i="20"/>
  <c r="E45" i="20"/>
  <c r="T44" i="20"/>
  <c r="O44" i="20"/>
  <c r="K44" i="20"/>
  <c r="G44" i="20"/>
  <c r="C44" i="20"/>
  <c r="Q43" i="20"/>
  <c r="M43" i="20"/>
  <c r="I43" i="20"/>
  <c r="E43" i="20"/>
  <c r="T42" i="20"/>
  <c r="O42" i="20"/>
  <c r="K42" i="20"/>
  <c r="G42" i="20"/>
  <c r="C42" i="20"/>
  <c r="Q41" i="20"/>
  <c r="M41" i="20"/>
  <c r="I41" i="20"/>
  <c r="E41" i="20"/>
  <c r="T40" i="20"/>
  <c r="O40" i="20"/>
  <c r="K40" i="20"/>
  <c r="G40" i="20"/>
  <c r="C40" i="20"/>
  <c r="Q39" i="20"/>
  <c r="M39" i="20"/>
  <c r="I39" i="20"/>
  <c r="E39" i="20"/>
  <c r="T38" i="20"/>
  <c r="O38" i="20"/>
  <c r="K38" i="20"/>
  <c r="G38" i="20"/>
  <c r="C38" i="20"/>
  <c r="Q37" i="20"/>
  <c r="M37" i="20"/>
  <c r="I37" i="20"/>
  <c r="E37" i="20"/>
  <c r="T36" i="20"/>
  <c r="O36" i="20"/>
  <c r="K36" i="20"/>
  <c r="G36" i="20"/>
  <c r="C36" i="20"/>
  <c r="Q35" i="20"/>
  <c r="Q22" i="4" s="1"/>
  <c r="M35" i="20"/>
  <c r="M22" i="4" s="1"/>
  <c r="I35" i="20"/>
  <c r="I22" i="4" s="1"/>
  <c r="E35" i="20"/>
  <c r="E22" i="4" s="1"/>
  <c r="Q48" i="20"/>
  <c r="M48" i="20"/>
  <c r="I48" i="20"/>
  <c r="E48" i="20"/>
  <c r="T47" i="20"/>
  <c r="O47" i="20"/>
  <c r="K47" i="20"/>
  <c r="G47" i="20"/>
  <c r="C47" i="20"/>
  <c r="Q46" i="20"/>
  <c r="M46" i="20"/>
  <c r="I46" i="20"/>
  <c r="E46" i="20"/>
  <c r="T45" i="20"/>
  <c r="O45" i="20"/>
  <c r="K45" i="20"/>
  <c r="G45" i="20"/>
  <c r="C45" i="20"/>
  <c r="Q44" i="20"/>
  <c r="M44" i="20"/>
  <c r="I44" i="20"/>
  <c r="E44" i="20"/>
  <c r="T43" i="20"/>
  <c r="O43" i="20"/>
  <c r="K43" i="20"/>
  <c r="G43" i="20"/>
  <c r="C43" i="20"/>
  <c r="Q42" i="20"/>
  <c r="M42" i="20"/>
  <c r="I42" i="20"/>
  <c r="E42" i="20"/>
  <c r="T41" i="20"/>
  <c r="O41" i="20"/>
  <c r="K41" i="20"/>
  <c r="G41" i="20"/>
  <c r="C41" i="20"/>
  <c r="Q40" i="20"/>
  <c r="M40" i="20"/>
  <c r="I40" i="20"/>
  <c r="E40" i="20"/>
  <c r="T39" i="20"/>
  <c r="O39" i="20"/>
  <c r="K39" i="20"/>
  <c r="G39" i="20"/>
  <c r="C39" i="20"/>
  <c r="Q38" i="20"/>
  <c r="M38" i="20"/>
  <c r="I38" i="20"/>
  <c r="E38" i="20"/>
  <c r="T37" i="20"/>
  <c r="O37" i="20"/>
  <c r="K37" i="20"/>
  <c r="G37" i="20"/>
  <c r="C37" i="20"/>
  <c r="Q36" i="20"/>
  <c r="M36" i="20"/>
  <c r="I36" i="20"/>
  <c r="E36" i="20"/>
  <c r="T35" i="20"/>
  <c r="O35" i="20"/>
  <c r="O22" i="4" s="1"/>
  <c r="K35" i="20"/>
  <c r="K22" i="4" s="1"/>
  <c r="G35" i="20"/>
  <c r="G22" i="4" s="1"/>
  <c r="C35" i="20"/>
  <c r="C22" i="4" s="1"/>
  <c r="C31" i="4" s="1"/>
  <c r="S48" i="20"/>
  <c r="J48" i="20"/>
  <c r="U47" i="20"/>
  <c r="L47" i="20"/>
  <c r="D47" i="20"/>
  <c r="N46" i="20"/>
  <c r="F46" i="20"/>
  <c r="P45" i="20"/>
  <c r="H45" i="20"/>
  <c r="S44" i="20"/>
  <c r="J44" i="20"/>
  <c r="U43" i="20"/>
  <c r="L43" i="20"/>
  <c r="D43" i="20"/>
  <c r="N42" i="20"/>
  <c r="F42" i="20"/>
  <c r="P41" i="20"/>
  <c r="H41" i="20"/>
  <c r="S40" i="20"/>
  <c r="J40" i="20"/>
  <c r="U39" i="20"/>
  <c r="L39" i="20"/>
  <c r="D39" i="20"/>
  <c r="N38" i="20"/>
  <c r="F38" i="20"/>
  <c r="P37" i="20"/>
  <c r="H37" i="20"/>
  <c r="S36" i="20"/>
  <c r="J36" i="20"/>
  <c r="U35" i="20"/>
  <c r="L35" i="20"/>
  <c r="L22" i="4" s="1"/>
  <c r="D35" i="20"/>
  <c r="D22" i="4" s="1"/>
  <c r="N48" i="20"/>
  <c r="F48" i="20"/>
  <c r="P47" i="20"/>
  <c r="H47" i="20"/>
  <c r="S46" i="20"/>
  <c r="J46" i="20"/>
  <c r="U45" i="20"/>
  <c r="L45" i="20"/>
  <c r="D45" i="20"/>
  <c r="N44" i="20"/>
  <c r="F44" i="20"/>
  <c r="P43" i="20"/>
  <c r="H43" i="20"/>
  <c r="S42" i="20"/>
  <c r="J42" i="20"/>
  <c r="U41" i="20"/>
  <c r="L41" i="20"/>
  <c r="D41" i="20"/>
  <c r="N40" i="20"/>
  <c r="F40" i="20"/>
  <c r="P39" i="20"/>
  <c r="H39" i="20"/>
  <c r="S38" i="20"/>
  <c r="J38" i="20"/>
  <c r="U37" i="20"/>
  <c r="L37" i="20"/>
  <c r="D37" i="20"/>
  <c r="N36" i="20"/>
  <c r="F36" i="20"/>
  <c r="P35" i="20"/>
  <c r="P22" i="4" s="1"/>
  <c r="H35" i="20"/>
  <c r="H22" i="4" s="1"/>
  <c r="P48" i="20"/>
  <c r="S47" i="20"/>
  <c r="U46" i="20"/>
  <c r="D46" i="20"/>
  <c r="F45" i="20"/>
  <c r="H44" i="20"/>
  <c r="J43" i="20"/>
  <c r="L42" i="20"/>
  <c r="N41" i="20"/>
  <c r="P40" i="20"/>
  <c r="S39" i="20"/>
  <c r="U38" i="20"/>
  <c r="D38" i="20"/>
  <c r="F37" i="20"/>
  <c r="H36" i="20"/>
  <c r="J35" i="20"/>
  <c r="J22" i="4" s="1"/>
  <c r="H48" i="20"/>
  <c r="J47" i="20"/>
  <c r="L46" i="20"/>
  <c r="N45" i="20"/>
  <c r="P44" i="20"/>
  <c r="S43" i="20"/>
  <c r="U42" i="20"/>
  <c r="D42" i="20"/>
  <c r="F41" i="20"/>
  <c r="H40" i="20"/>
  <c r="J39" i="20"/>
  <c r="L38" i="20"/>
  <c r="N37" i="20"/>
  <c r="P36" i="20"/>
  <c r="S35" i="20"/>
  <c r="L48" i="20"/>
  <c r="P46" i="20"/>
  <c r="U44" i="20"/>
  <c r="F43" i="20"/>
  <c r="J41" i="20"/>
  <c r="N39" i="20"/>
  <c r="S37" i="20"/>
  <c r="D36" i="20"/>
  <c r="D48" i="20"/>
  <c r="H46" i="20"/>
  <c r="L44" i="20"/>
  <c r="P42" i="20"/>
  <c r="U40" i="20"/>
  <c r="F39" i="20"/>
  <c r="J37" i="20"/>
  <c r="N35" i="20"/>
  <c r="N22" i="4" s="1"/>
  <c r="U48" i="20"/>
  <c r="J45" i="20"/>
  <c r="N43" i="20"/>
  <c r="S41" i="20"/>
  <c r="D40" i="20"/>
  <c r="H38" i="20"/>
  <c r="L36" i="20"/>
  <c r="N47" i="20"/>
  <c r="S45" i="20"/>
  <c r="D44" i="20"/>
  <c r="H42" i="20"/>
  <c r="L40" i="20"/>
  <c r="P38" i="20"/>
  <c r="U36" i="20"/>
  <c r="F35" i="20"/>
  <c r="F22" i="4" s="1"/>
  <c r="F47" i="20"/>
  <c r="D31" i="4" l="1"/>
  <c r="N31" i="4"/>
  <c r="P31" i="4"/>
  <c r="K31" i="4"/>
  <c r="F31" i="4"/>
  <c r="J31" i="4"/>
  <c r="H31" i="4"/>
  <c r="O31" i="4"/>
  <c r="E31" i="4"/>
  <c r="I31" i="4"/>
  <c r="K24" i="17"/>
  <c r="K25" i="17"/>
  <c r="Q31" i="4"/>
  <c r="L31" i="4"/>
  <c r="G31" i="4"/>
  <c r="M31" i="4"/>
  <c r="H12" i="4"/>
  <c r="I12" i="4"/>
  <c r="F50" i="20"/>
  <c r="U50" i="20"/>
  <c r="J12" i="4"/>
  <c r="L50" i="20"/>
  <c r="J50" i="20"/>
  <c r="M50" i="20"/>
  <c r="C50" i="20"/>
  <c r="T50" i="20"/>
  <c r="N50" i="20"/>
  <c r="S50" i="20"/>
  <c r="Q50" i="20"/>
  <c r="G50" i="20"/>
  <c r="D50" i="20"/>
  <c r="E50" i="20"/>
  <c r="K50" i="20"/>
  <c r="H50" i="20"/>
  <c r="P50" i="20"/>
  <c r="I50" i="20"/>
  <c r="O50" i="20"/>
  <c r="C10" i="17"/>
  <c r="B70" i="4" l="1"/>
  <c r="K13" i="17"/>
  <c r="K14" i="17"/>
  <c r="B27" i="4"/>
  <c r="B28" i="4"/>
  <c r="B29" i="4"/>
  <c r="B18" i="4"/>
  <c r="B69" i="4" l="1"/>
  <c r="B4" i="18"/>
  <c r="B12" i="15" l="1"/>
  <c r="C12" i="15"/>
  <c r="B31" i="15"/>
  <c r="B40" i="15" s="1"/>
  <c r="G23" i="17" l="1"/>
  <c r="G22" i="17"/>
  <c r="G21" i="17"/>
  <c r="E23" i="17"/>
  <c r="E22" i="17"/>
  <c r="E21" i="17"/>
  <c r="C23" i="17"/>
  <c r="C22" i="17"/>
  <c r="A14" i="18" l="1"/>
  <c r="G10" i="17" l="1"/>
  <c r="E10" i="17"/>
  <c r="G12" i="17"/>
  <c r="E12" i="17"/>
  <c r="G11" i="17"/>
  <c r="E11" i="17"/>
  <c r="C12" i="17"/>
  <c r="C11" i="17"/>
  <c r="C10" i="16"/>
  <c r="J22" i="16" l="1"/>
  <c r="J18" i="16"/>
  <c r="C22" i="16"/>
  <c r="C18" i="16"/>
  <c r="C16" i="16"/>
  <c r="J15" i="16"/>
  <c r="J20" i="16"/>
  <c r="J16" i="16"/>
  <c r="J19" i="16"/>
  <c r="C19" i="16"/>
  <c r="J11" i="16"/>
  <c r="J10" i="16"/>
  <c r="C20" i="16"/>
  <c r="C11" i="16"/>
  <c r="Z21" i="14" l="1"/>
  <c r="Z18" i="14"/>
  <c r="Z12" i="14"/>
  <c r="Z16" i="14"/>
  <c r="Z19" i="14"/>
  <c r="Z7" i="14"/>
  <c r="Z11" i="14"/>
  <c r="Z15" i="14"/>
  <c r="Z10" i="14"/>
  <c r="Z14" i="14"/>
  <c r="Z8" i="14"/>
  <c r="Z9" i="14"/>
  <c r="Z13" i="14"/>
  <c r="Z17" i="14"/>
  <c r="F90" i="14"/>
  <c r="F87" i="14"/>
  <c r="F91" i="14"/>
  <c r="F95" i="14"/>
  <c r="F96" i="14"/>
  <c r="F84" i="14"/>
  <c r="F88" i="14"/>
  <c r="F83" i="14"/>
  <c r="F85" i="14"/>
  <c r="F86" i="14"/>
  <c r="F93" i="14"/>
  <c r="F89" i="14"/>
  <c r="F94" i="14"/>
  <c r="W66" i="14" l="1"/>
  <c r="W27" i="14"/>
  <c r="W85" i="14" s="1"/>
  <c r="Z85" i="14" s="1"/>
  <c r="D17" i="15" s="1"/>
  <c r="W30" i="14"/>
  <c r="W69" i="14"/>
  <c r="W70" i="14"/>
  <c r="W31" i="14"/>
  <c r="W89" i="14" s="1"/>
  <c r="Z89" i="14" s="1"/>
  <c r="D21" i="15" s="1"/>
  <c r="W40" i="14"/>
  <c r="W32" i="14"/>
  <c r="W71" i="14"/>
  <c r="W68" i="14"/>
  <c r="W29" i="14"/>
  <c r="W38" i="14"/>
  <c r="W77" i="14"/>
  <c r="W36" i="14"/>
  <c r="W75" i="14"/>
  <c r="W28" i="14"/>
  <c r="W67" i="14"/>
  <c r="W72" i="14"/>
  <c r="W33" i="14"/>
  <c r="W64" i="14"/>
  <c r="W25" i="14"/>
  <c r="W83" i="14" s="1"/>
  <c r="Z83" i="14" s="1"/>
  <c r="D15" i="15" s="1"/>
  <c r="W34" i="14"/>
  <c r="W73" i="14"/>
  <c r="W65" i="14"/>
  <c r="W26" i="14"/>
  <c r="W84" i="14" s="1"/>
  <c r="Z84" i="14" s="1"/>
  <c r="D16" i="15" s="1"/>
  <c r="W74" i="14"/>
  <c r="W35" i="14"/>
  <c r="W76" i="14"/>
  <c r="W37" i="14"/>
  <c r="W95" i="14" s="1"/>
  <c r="Z95" i="14" s="1"/>
  <c r="D27" i="15" s="1"/>
  <c r="B27" i="15" l="1"/>
  <c r="B16" i="15"/>
  <c r="B21" i="15"/>
  <c r="B17" i="15"/>
  <c r="W93" i="14"/>
  <c r="Z93" i="14" s="1"/>
  <c r="D25" i="15" s="1"/>
  <c r="W91" i="14"/>
  <c r="Z91" i="14" s="1"/>
  <c r="D23" i="15" s="1"/>
  <c r="W87" i="14"/>
  <c r="Z87" i="14" s="1"/>
  <c r="D19" i="15" s="1"/>
  <c r="W92" i="14"/>
  <c r="Z92" i="14" s="1"/>
  <c r="D24" i="15" s="1"/>
  <c r="W94" i="14"/>
  <c r="Z94" i="14" s="1"/>
  <c r="D26" i="15" s="1"/>
  <c r="W88" i="14"/>
  <c r="Z88" i="14" s="1"/>
  <c r="D20" i="15" s="1"/>
  <c r="W86" i="14"/>
  <c r="Z86" i="14" s="1"/>
  <c r="D18" i="15" s="1"/>
  <c r="W96" i="14"/>
  <c r="Z96" i="14" s="1"/>
  <c r="W90" i="14"/>
  <c r="Z90" i="14" s="1"/>
  <c r="D22" i="15" s="1"/>
  <c r="B15" i="15"/>
  <c r="C13" i="16"/>
  <c r="C17" i="16"/>
  <c r="I36" i="15" l="1"/>
  <c r="B24" i="15"/>
  <c r="B18" i="15"/>
  <c r="B19" i="15"/>
  <c r="B20" i="15"/>
  <c r="B23" i="15"/>
  <c r="B22" i="15"/>
  <c r="B26" i="15"/>
  <c r="B25" i="15"/>
  <c r="G7" i="15"/>
  <c r="G3" i="18"/>
  <c r="V83" i="14"/>
  <c r="J21" i="16"/>
  <c r="F92" i="14"/>
  <c r="B44" i="15" s="1"/>
  <c r="B52" i="15" l="1"/>
  <c r="G52" i="15"/>
  <c r="F52" i="15"/>
  <c r="H52" i="15"/>
  <c r="N52" i="15"/>
  <c r="O52" i="15"/>
  <c r="P52" i="15"/>
  <c r="K52" i="15"/>
  <c r="C52" i="15"/>
  <c r="D52" i="15"/>
  <c r="J52" i="15"/>
  <c r="L52" i="15"/>
  <c r="I52" i="15"/>
  <c r="E52" i="15"/>
  <c r="M52" i="15"/>
  <c r="E25" i="15"/>
  <c r="E27" i="15"/>
  <c r="E20" i="15"/>
  <c r="E17" i="15"/>
  <c r="E22" i="15"/>
  <c r="E18" i="15"/>
  <c r="E15" i="15"/>
  <c r="E23" i="15"/>
  <c r="E26" i="15"/>
  <c r="E16" i="15"/>
  <c r="E21" i="15"/>
  <c r="E19" i="15"/>
  <c r="C36" i="15"/>
  <c r="D36" i="15"/>
  <c r="B36" i="15"/>
  <c r="B16" i="18"/>
  <c r="A34" i="15"/>
  <c r="E4" i="15"/>
  <c r="C14" i="18" l="1"/>
  <c r="G14" i="18"/>
  <c r="K14" i="18"/>
  <c r="O14" i="18"/>
  <c r="F42" i="15"/>
  <c r="J42" i="15"/>
  <c r="N42" i="15"/>
  <c r="D14" i="18"/>
  <c r="H14" i="18"/>
  <c r="L14" i="18"/>
  <c r="P14" i="18"/>
  <c r="C42" i="15"/>
  <c r="G42" i="15"/>
  <c r="K42" i="15"/>
  <c r="O42" i="15"/>
  <c r="B42" i="15"/>
  <c r="B50" i="15" s="1"/>
  <c r="E14" i="18"/>
  <c r="I14" i="18"/>
  <c r="M14" i="18"/>
  <c r="D42" i="15"/>
  <c r="H42" i="15"/>
  <c r="L42" i="15"/>
  <c r="P42" i="15"/>
  <c r="F14" i="18"/>
  <c r="J14" i="18"/>
  <c r="N14" i="18"/>
  <c r="E42" i="15"/>
  <c r="I42" i="15"/>
  <c r="I50" i="15" s="1"/>
  <c r="M42" i="15"/>
  <c r="P34" i="15"/>
  <c r="O34" i="15"/>
  <c r="N34" i="15"/>
  <c r="G8" i="15"/>
  <c r="G4" i="18"/>
  <c r="M34" i="15"/>
  <c r="L34" i="15"/>
  <c r="K34" i="15"/>
  <c r="J34" i="15"/>
  <c r="I34" i="15"/>
  <c r="C34" i="15"/>
  <c r="D34" i="15"/>
  <c r="B34" i="15"/>
  <c r="B14" i="18"/>
  <c r="H34" i="15"/>
  <c r="F4" i="18"/>
  <c r="F8" i="15"/>
  <c r="B55" i="15"/>
  <c r="I1" i="15"/>
  <c r="D50" i="15" l="1"/>
  <c r="L50" i="15"/>
  <c r="K50" i="15"/>
  <c r="J50" i="15"/>
  <c r="E50" i="15"/>
  <c r="P50" i="15"/>
  <c r="O50" i="15"/>
  <c r="N50" i="15"/>
  <c r="M50" i="15"/>
  <c r="H50" i="15"/>
  <c r="G50" i="15"/>
  <c r="C50" i="15"/>
  <c r="F50" i="15"/>
  <c r="A50" i="15"/>
  <c r="A42" i="15"/>
  <c r="K12" i="15" l="1"/>
  <c r="J12" i="15"/>
  <c r="G12" i="15"/>
  <c r="F12" i="15"/>
  <c r="V27" i="14" l="1"/>
  <c r="V66" i="14"/>
  <c r="V65" i="14"/>
  <c r="V26" i="14"/>
  <c r="V84" i="14" s="1"/>
  <c r="V30" i="14"/>
  <c r="V69" i="14"/>
  <c r="V36" i="14"/>
  <c r="V75" i="14"/>
  <c r="V68" i="14"/>
  <c r="V29" i="14"/>
  <c r="V70" i="14"/>
  <c r="V31" i="14"/>
  <c r="V89" i="14" s="1"/>
  <c r="V40" i="14"/>
  <c r="V76" i="14"/>
  <c r="V37" i="14"/>
  <c r="V72" i="14"/>
  <c r="V33" i="14"/>
  <c r="V28" i="14"/>
  <c r="V67" i="14"/>
  <c r="V74" i="14"/>
  <c r="V35" i="14"/>
  <c r="V38" i="14"/>
  <c r="V77" i="14"/>
  <c r="V34" i="14"/>
  <c r="V73" i="14"/>
  <c r="V32" i="14"/>
  <c r="V71" i="14"/>
  <c r="G34" i="15" l="1"/>
  <c r="E34" i="15"/>
  <c r="F34" i="15"/>
  <c r="V90" i="14"/>
  <c r="V92" i="14"/>
  <c r="V96" i="14"/>
  <c r="V86" i="14"/>
  <c r="V87" i="14"/>
  <c r="V91" i="14"/>
  <c r="V88" i="14"/>
  <c r="V85" i="14"/>
  <c r="V93" i="14"/>
  <c r="V95" i="14"/>
  <c r="V94" i="14"/>
  <c r="C21" i="16"/>
  <c r="G36" i="15" l="1"/>
  <c r="E36" i="15"/>
  <c r="E3" i="18"/>
  <c r="H36" i="15"/>
  <c r="F36" i="15"/>
  <c r="E4" i="18"/>
  <c r="E8" i="15"/>
  <c r="E7" i="15"/>
  <c r="F3" i="18"/>
  <c r="F7" i="15"/>
  <c r="C12" i="16"/>
  <c r="J17" i="16"/>
  <c r="C15" i="16"/>
  <c r="D2" i="16" s="1"/>
  <c r="B75" i="15" l="1"/>
  <c r="J12" i="16"/>
  <c r="J13" i="16"/>
  <c r="D3" i="16" s="1"/>
  <c r="C35" i="15" l="1"/>
  <c r="D35" i="15"/>
  <c r="B76" i="15"/>
  <c r="G1157" i="11"/>
  <c r="G1158" i="11"/>
  <c r="G1159" i="11"/>
  <c r="G1160" i="11"/>
  <c r="G1161" i="11"/>
  <c r="G1162" i="11"/>
  <c r="G1163" i="11"/>
  <c r="G1164" i="11"/>
  <c r="G1165" i="11"/>
  <c r="G1166" i="11"/>
  <c r="G1167" i="11"/>
  <c r="G1168" i="11"/>
  <c r="G1169" i="11"/>
  <c r="G1170" i="11"/>
  <c r="G1171" i="11"/>
  <c r="G1172" i="11"/>
  <c r="G1173" i="11"/>
  <c r="G1174" i="11"/>
  <c r="G1175" i="11"/>
  <c r="G1176" i="11"/>
  <c r="G1177" i="11"/>
  <c r="G1178" i="11"/>
  <c r="G1179" i="11"/>
  <c r="G1180" i="11"/>
  <c r="G1181" i="11"/>
  <c r="G1182" i="11"/>
  <c r="G1183" i="11"/>
  <c r="G1184" i="11"/>
  <c r="G1185" i="11"/>
  <c r="G1186" i="11"/>
  <c r="G1187" i="11"/>
  <c r="G1188" i="11"/>
  <c r="G1189" i="11"/>
  <c r="G1190" i="11"/>
  <c r="G1156" i="11"/>
  <c r="V41" i="14" l="1"/>
  <c r="V79" i="14" s="1"/>
  <c r="W41" i="14"/>
  <c r="W79" i="14" s="1"/>
  <c r="F98" i="14"/>
  <c r="B43" i="15" s="1"/>
  <c r="B21" i="4"/>
  <c r="C32" i="12"/>
  <c r="G1063" i="11"/>
  <c r="G1064" i="11"/>
  <c r="G1065" i="11"/>
  <c r="G1066" i="11"/>
  <c r="G1067" i="11"/>
  <c r="G1068" i="11"/>
  <c r="G1069" i="11"/>
  <c r="G1070" i="11"/>
  <c r="G1071" i="11"/>
  <c r="G1072" i="11"/>
  <c r="G1073" i="11"/>
  <c r="G1074" i="11"/>
  <c r="G1075" i="11"/>
  <c r="G1076" i="11"/>
  <c r="G1077" i="11"/>
  <c r="G1078" i="11"/>
  <c r="G1079" i="11"/>
  <c r="G1080" i="11"/>
  <c r="G1081" i="11"/>
  <c r="G1082" i="11"/>
  <c r="G1083" i="11"/>
  <c r="G1084" i="11"/>
  <c r="G1085" i="11"/>
  <c r="G1086" i="11"/>
  <c r="G1087" i="11"/>
  <c r="G1088" i="11"/>
  <c r="G1089" i="11"/>
  <c r="G1090" i="11"/>
  <c r="G1091" i="11"/>
  <c r="G1092" i="11"/>
  <c r="G1093" i="11"/>
  <c r="G1094" i="11"/>
  <c r="G1095" i="11"/>
  <c r="G1096" i="11"/>
  <c r="G1097" i="11"/>
  <c r="G1098" i="11"/>
  <c r="G1099" i="11"/>
  <c r="G1100" i="11"/>
  <c r="G1101" i="11"/>
  <c r="G1102" i="11"/>
  <c r="G1103" i="11"/>
  <c r="G1104" i="11"/>
  <c r="G1105" i="11"/>
  <c r="G1106" i="11"/>
  <c r="G1107" i="11"/>
  <c r="G1108" i="11"/>
  <c r="G1109" i="11"/>
  <c r="G1110" i="11"/>
  <c r="G1111" i="11"/>
  <c r="G1112" i="11"/>
  <c r="G1113" i="11"/>
  <c r="G1114" i="11"/>
  <c r="G1115" i="11"/>
  <c r="G1116" i="11"/>
  <c r="G1117" i="11"/>
  <c r="G1118" i="11"/>
  <c r="G1119" i="11"/>
  <c r="G1120" i="11"/>
  <c r="G1121" i="11"/>
  <c r="G1122" i="11"/>
  <c r="G1123" i="11"/>
  <c r="G1124" i="11"/>
  <c r="G1125" i="11"/>
  <c r="G1126" i="11"/>
  <c r="G1127" i="11"/>
  <c r="G1128" i="11"/>
  <c r="G1129" i="11"/>
  <c r="G1130" i="11"/>
  <c r="G1131" i="11"/>
  <c r="G1132" i="11"/>
  <c r="G1133" i="11"/>
  <c r="G1134" i="11"/>
  <c r="G1135" i="11"/>
  <c r="G1136" i="11"/>
  <c r="G1137" i="11"/>
  <c r="G1138" i="11"/>
  <c r="G1139" i="11"/>
  <c r="G1140" i="11"/>
  <c r="G1141" i="11"/>
  <c r="G1142" i="11"/>
  <c r="G1143" i="11"/>
  <c r="G1144" i="11"/>
  <c r="G1145" i="11"/>
  <c r="G1146" i="11"/>
  <c r="G1147" i="11"/>
  <c r="G1148" i="11"/>
  <c r="G1149" i="11"/>
  <c r="G1150" i="11"/>
  <c r="G1151" i="11"/>
  <c r="G1152" i="11"/>
  <c r="G1153" i="11"/>
  <c r="G1154" i="11"/>
  <c r="C26" i="20" s="1"/>
  <c r="G1155" i="11"/>
  <c r="C29" i="20" s="1"/>
  <c r="C32" i="8"/>
  <c r="C32" i="7"/>
  <c r="C32" i="5"/>
  <c r="G1061" i="11"/>
  <c r="G970" i="11"/>
  <c r="G969" i="11"/>
  <c r="G877" i="11"/>
  <c r="G876" i="11"/>
  <c r="G799" i="11"/>
  <c r="G798" i="11"/>
  <c r="G706" i="11"/>
  <c r="G705" i="11"/>
  <c r="G613" i="11"/>
  <c r="G612" i="11"/>
  <c r="G522" i="11"/>
  <c r="G521" i="11"/>
  <c r="G454" i="11"/>
  <c r="G453" i="11"/>
  <c r="G361" i="11"/>
  <c r="G360" i="11"/>
  <c r="G284" i="11"/>
  <c r="G283" i="11"/>
  <c r="G191" i="11"/>
  <c r="G190" i="11"/>
  <c r="G98" i="11"/>
  <c r="G97" i="11"/>
  <c r="G5" i="11"/>
  <c r="C3" i="20" s="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9" i="11"/>
  <c r="G100" i="11"/>
  <c r="G101" i="11"/>
  <c r="G102" i="11"/>
  <c r="G103" i="11"/>
  <c r="G104" i="11"/>
  <c r="G105" i="11"/>
  <c r="G106" i="11"/>
  <c r="C4" i="20" s="1"/>
  <c r="G107" i="11"/>
  <c r="C5" i="20" s="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2" i="11"/>
  <c r="G193" i="11"/>
  <c r="G194" i="11"/>
  <c r="G195" i="11"/>
  <c r="G196" i="11"/>
  <c r="G197" i="11"/>
  <c r="G198" i="11"/>
  <c r="G199" i="11"/>
  <c r="G200" i="11"/>
  <c r="G201" i="11"/>
  <c r="G202" i="11"/>
  <c r="G203" i="11"/>
  <c r="G204" i="11"/>
  <c r="G205" i="11"/>
  <c r="G206" i="11"/>
  <c r="G207" i="11"/>
  <c r="C6" i="20" s="1"/>
  <c r="G208" i="11"/>
  <c r="C7" i="20" s="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5" i="11"/>
  <c r="G286" i="11"/>
  <c r="G287" i="11"/>
  <c r="G288" i="11"/>
  <c r="G289" i="11"/>
  <c r="G290" i="11"/>
  <c r="G291" i="11"/>
  <c r="G292" i="11"/>
  <c r="G293" i="11"/>
  <c r="G294" i="11"/>
  <c r="G295" i="11"/>
  <c r="G296" i="11"/>
  <c r="G297" i="11"/>
  <c r="G298" i="11"/>
  <c r="G299" i="11"/>
  <c r="G300" i="11"/>
  <c r="G301" i="11"/>
  <c r="G302" i="11"/>
  <c r="G303" i="11"/>
  <c r="G304" i="11"/>
  <c r="G305" i="11"/>
  <c r="G306" i="11"/>
  <c r="G307" i="11"/>
  <c r="G308" i="11"/>
  <c r="C8" i="20" s="1"/>
  <c r="G309" i="11"/>
  <c r="C9" i="20" s="1"/>
  <c r="G310" i="11"/>
  <c r="G311" i="11"/>
  <c r="G312" i="11"/>
  <c r="G313" i="11"/>
  <c r="G314" i="11"/>
  <c r="G315" i="11"/>
  <c r="G316" i="11"/>
  <c r="G317" i="11"/>
  <c r="G318" i="11"/>
  <c r="G319" i="11"/>
  <c r="G320" i="11"/>
  <c r="G321" i="11"/>
  <c r="G322" i="11"/>
  <c r="G323" i="11"/>
  <c r="G324" i="11"/>
  <c r="G325" i="11"/>
  <c r="G326" i="11"/>
  <c r="G327" i="11"/>
  <c r="G328" i="11"/>
  <c r="G329" i="11"/>
  <c r="G330" i="11"/>
  <c r="G331" i="11"/>
  <c r="G332" i="11"/>
  <c r="G333" i="11"/>
  <c r="G334" i="11"/>
  <c r="G335" i="11"/>
  <c r="G336" i="11"/>
  <c r="G337" i="11"/>
  <c r="G338" i="11"/>
  <c r="G339" i="11"/>
  <c r="G340" i="11"/>
  <c r="G341" i="11"/>
  <c r="G342" i="11"/>
  <c r="G343" i="11"/>
  <c r="G344" i="11"/>
  <c r="G345" i="11"/>
  <c r="G346" i="11"/>
  <c r="G347" i="11"/>
  <c r="G348" i="11"/>
  <c r="G349" i="11"/>
  <c r="G350" i="11"/>
  <c r="G351" i="11"/>
  <c r="G352" i="11"/>
  <c r="G353" i="11"/>
  <c r="G354" i="11"/>
  <c r="G355" i="11"/>
  <c r="G356" i="11"/>
  <c r="G357" i="11"/>
  <c r="G358" i="11"/>
  <c r="G359" i="11"/>
  <c r="G362" i="11"/>
  <c r="G363" i="11"/>
  <c r="G364" i="11"/>
  <c r="G365" i="11"/>
  <c r="G366" i="11"/>
  <c r="G367" i="11"/>
  <c r="G368" i="11"/>
  <c r="G369" i="11"/>
  <c r="G370" i="11"/>
  <c r="G371" i="11"/>
  <c r="G372" i="11"/>
  <c r="G373" i="11"/>
  <c r="G374" i="11"/>
  <c r="G375" i="11"/>
  <c r="G376" i="11"/>
  <c r="G377" i="11"/>
  <c r="G378" i="11"/>
  <c r="G379" i="11"/>
  <c r="G380" i="11"/>
  <c r="G381" i="11"/>
  <c r="G382" i="11"/>
  <c r="G383" i="11"/>
  <c r="G384" i="11"/>
  <c r="G385" i="11"/>
  <c r="G386" i="11"/>
  <c r="G387" i="11"/>
  <c r="G388" i="11"/>
  <c r="G389" i="11"/>
  <c r="G390" i="11"/>
  <c r="G391" i="11"/>
  <c r="G392" i="11"/>
  <c r="G393" i="11"/>
  <c r="C10" i="20" s="1"/>
  <c r="G394" i="11"/>
  <c r="C11" i="20" s="1"/>
  <c r="G395" i="11"/>
  <c r="G396" i="11"/>
  <c r="G397" i="11"/>
  <c r="G398" i="11"/>
  <c r="G399" i="11"/>
  <c r="G400" i="11"/>
  <c r="G401" i="11"/>
  <c r="G402" i="11"/>
  <c r="G403" i="11"/>
  <c r="G404" i="11"/>
  <c r="G405" i="11"/>
  <c r="G406" i="11"/>
  <c r="G407" i="11"/>
  <c r="G408" i="11"/>
  <c r="G409" i="11"/>
  <c r="G410" i="11"/>
  <c r="G411" i="11"/>
  <c r="G412" i="11"/>
  <c r="G413" i="11"/>
  <c r="G414" i="11"/>
  <c r="G415" i="11"/>
  <c r="G416" i="11"/>
  <c r="G417" i="11"/>
  <c r="G418" i="11"/>
  <c r="G419" i="11"/>
  <c r="G420" i="11"/>
  <c r="G421" i="11"/>
  <c r="G422" i="11"/>
  <c r="G423" i="11"/>
  <c r="G424" i="11"/>
  <c r="G425" i="11"/>
  <c r="G426" i="11"/>
  <c r="G427" i="11"/>
  <c r="G428" i="11"/>
  <c r="G429" i="11"/>
  <c r="G430" i="11"/>
  <c r="G431" i="11"/>
  <c r="G432" i="11"/>
  <c r="G433" i="11"/>
  <c r="G434" i="11"/>
  <c r="G435" i="11"/>
  <c r="G436" i="11"/>
  <c r="G437" i="11"/>
  <c r="G438" i="11"/>
  <c r="G439" i="11"/>
  <c r="G440" i="11"/>
  <c r="G441" i="11"/>
  <c r="G442" i="11"/>
  <c r="G443" i="11"/>
  <c r="G444" i="11"/>
  <c r="G445" i="11"/>
  <c r="G446" i="11"/>
  <c r="G447" i="11"/>
  <c r="G448" i="11"/>
  <c r="G449" i="11"/>
  <c r="G450" i="11"/>
  <c r="G451" i="11"/>
  <c r="G452" i="11"/>
  <c r="G455" i="11"/>
  <c r="G456" i="11"/>
  <c r="G457" i="11"/>
  <c r="G458" i="11"/>
  <c r="G459" i="11"/>
  <c r="G460" i="11"/>
  <c r="G461" i="11"/>
  <c r="G462" i="11"/>
  <c r="G463" i="11"/>
  <c r="G464" i="11"/>
  <c r="G465" i="11"/>
  <c r="G466" i="11"/>
  <c r="G467" i="11"/>
  <c r="G468" i="11"/>
  <c r="G469" i="11"/>
  <c r="G470" i="11"/>
  <c r="G471" i="11"/>
  <c r="G472" i="11"/>
  <c r="G473" i="11"/>
  <c r="G474" i="11"/>
  <c r="G475" i="11"/>
  <c r="G476" i="11"/>
  <c r="G477" i="11"/>
  <c r="G478" i="11"/>
  <c r="G479" i="11"/>
  <c r="G480" i="11"/>
  <c r="G481" i="11"/>
  <c r="G482" i="11"/>
  <c r="G483" i="11"/>
  <c r="G484" i="11"/>
  <c r="G485" i="11"/>
  <c r="G486" i="11"/>
  <c r="G487" i="11"/>
  <c r="G488" i="11"/>
  <c r="G489" i="11"/>
  <c r="G490" i="11"/>
  <c r="G491" i="11"/>
  <c r="G492" i="11"/>
  <c r="G493" i="11"/>
  <c r="G494" i="11"/>
  <c r="G495" i="11"/>
  <c r="C12" i="20" s="1"/>
  <c r="G496" i="11"/>
  <c r="C13" i="20" s="1"/>
  <c r="G497" i="11"/>
  <c r="G498" i="11"/>
  <c r="G499" i="11"/>
  <c r="G500" i="11"/>
  <c r="G501" i="11"/>
  <c r="G502" i="11"/>
  <c r="G503" i="11"/>
  <c r="G504" i="11"/>
  <c r="G505" i="11"/>
  <c r="G506" i="11"/>
  <c r="G507" i="11"/>
  <c r="G508" i="11"/>
  <c r="G509" i="11"/>
  <c r="G510" i="11"/>
  <c r="G511" i="11"/>
  <c r="G512" i="11"/>
  <c r="G513" i="11"/>
  <c r="G514" i="11"/>
  <c r="G515" i="11"/>
  <c r="G516" i="11"/>
  <c r="G517" i="11"/>
  <c r="G518" i="11"/>
  <c r="G519" i="11"/>
  <c r="G520" i="11"/>
  <c r="G523" i="11"/>
  <c r="G524" i="11"/>
  <c r="G525" i="11"/>
  <c r="G526" i="11"/>
  <c r="G527" i="11"/>
  <c r="G528" i="11"/>
  <c r="G529" i="11"/>
  <c r="G530" i="11"/>
  <c r="G531" i="11"/>
  <c r="G532" i="11"/>
  <c r="G533" i="11"/>
  <c r="G534" i="11"/>
  <c r="G535" i="11"/>
  <c r="G536" i="11"/>
  <c r="G537" i="11"/>
  <c r="G538" i="11"/>
  <c r="G539" i="11"/>
  <c r="G540" i="11"/>
  <c r="G541" i="11"/>
  <c r="G542" i="11"/>
  <c r="G543" i="11"/>
  <c r="G544" i="11"/>
  <c r="G545" i="11"/>
  <c r="G546" i="11"/>
  <c r="G547" i="11"/>
  <c r="G548" i="11"/>
  <c r="G549" i="11"/>
  <c r="G550" i="11"/>
  <c r="G551" i="11"/>
  <c r="G552" i="11"/>
  <c r="G553" i="11"/>
  <c r="G554" i="11"/>
  <c r="G555" i="11"/>
  <c r="G556" i="11"/>
  <c r="G557" i="11"/>
  <c r="G558" i="11"/>
  <c r="G559" i="11"/>
  <c r="G560" i="11"/>
  <c r="G561" i="11"/>
  <c r="G562" i="11"/>
  <c r="G563" i="11"/>
  <c r="G564" i="11"/>
  <c r="G565" i="11"/>
  <c r="G566" i="11"/>
  <c r="C14" i="20" s="1"/>
  <c r="G567" i="11"/>
  <c r="C15" i="20" s="1"/>
  <c r="G568" i="11"/>
  <c r="G569" i="11"/>
  <c r="G570" i="11"/>
  <c r="G571" i="11"/>
  <c r="G572" i="11"/>
  <c r="G573" i="11"/>
  <c r="G574" i="11"/>
  <c r="G575" i="11"/>
  <c r="G576" i="11"/>
  <c r="G577" i="11"/>
  <c r="G578" i="11"/>
  <c r="G579" i="11"/>
  <c r="G580" i="11"/>
  <c r="G581" i="11"/>
  <c r="G582" i="11"/>
  <c r="G583" i="11"/>
  <c r="G584" i="11"/>
  <c r="G585" i="11"/>
  <c r="G586" i="11"/>
  <c r="G587" i="11"/>
  <c r="G588" i="11"/>
  <c r="G589" i="11"/>
  <c r="G590" i="11"/>
  <c r="G591" i="11"/>
  <c r="G592" i="11"/>
  <c r="G593" i="11"/>
  <c r="G594" i="11"/>
  <c r="G595" i="11"/>
  <c r="G596" i="11"/>
  <c r="G597" i="11"/>
  <c r="G598" i="11"/>
  <c r="G599" i="11"/>
  <c r="G600" i="11"/>
  <c r="G601" i="11"/>
  <c r="G602" i="11"/>
  <c r="G603" i="11"/>
  <c r="G604" i="11"/>
  <c r="G605" i="11"/>
  <c r="G606" i="11"/>
  <c r="G607" i="11"/>
  <c r="G608" i="11"/>
  <c r="G609" i="11"/>
  <c r="G610" i="11"/>
  <c r="G611" i="11"/>
  <c r="G614" i="11"/>
  <c r="G615" i="11"/>
  <c r="G616" i="11"/>
  <c r="G617" i="11"/>
  <c r="G618" i="11"/>
  <c r="G619" i="11"/>
  <c r="G620" i="11"/>
  <c r="G621" i="11"/>
  <c r="G622" i="11"/>
  <c r="G623" i="11"/>
  <c r="G624" i="11"/>
  <c r="G625" i="11"/>
  <c r="G626" i="11"/>
  <c r="G627" i="11"/>
  <c r="G628" i="11"/>
  <c r="G629" i="11"/>
  <c r="G630" i="11"/>
  <c r="G631" i="11"/>
  <c r="G632" i="11"/>
  <c r="G633" i="11"/>
  <c r="G634" i="11"/>
  <c r="G635" i="11"/>
  <c r="G636" i="11"/>
  <c r="G637" i="11"/>
  <c r="G638" i="11"/>
  <c r="G639" i="11"/>
  <c r="G640" i="11"/>
  <c r="G641" i="11"/>
  <c r="G642" i="11"/>
  <c r="G643" i="11"/>
  <c r="G644" i="11"/>
  <c r="G645" i="11"/>
  <c r="G646" i="11"/>
  <c r="G647" i="11"/>
  <c r="G648" i="11"/>
  <c r="G649" i="11"/>
  <c r="G650" i="11"/>
  <c r="G651" i="11"/>
  <c r="G652" i="11"/>
  <c r="G653" i="11"/>
  <c r="G654" i="11"/>
  <c r="G655" i="11"/>
  <c r="G656" i="11"/>
  <c r="G657" i="11"/>
  <c r="G658" i="11"/>
  <c r="G659" i="11"/>
  <c r="G660" i="11"/>
  <c r="G661" i="11"/>
  <c r="G662" i="11"/>
  <c r="G663" i="11"/>
  <c r="G664" i="11"/>
  <c r="G665" i="11"/>
  <c r="C16" i="20" s="1"/>
  <c r="G666" i="11"/>
  <c r="C17" i="20" s="1"/>
  <c r="G667" i="11"/>
  <c r="G668" i="11"/>
  <c r="G669" i="11"/>
  <c r="G670" i="11"/>
  <c r="G671" i="11"/>
  <c r="G672" i="11"/>
  <c r="G673" i="11"/>
  <c r="G674" i="11"/>
  <c r="G675" i="11"/>
  <c r="G676" i="11"/>
  <c r="G677" i="11"/>
  <c r="G678" i="11"/>
  <c r="G679" i="11"/>
  <c r="G680" i="11"/>
  <c r="G681" i="11"/>
  <c r="G682" i="11"/>
  <c r="G683" i="11"/>
  <c r="G684" i="11"/>
  <c r="G685" i="11"/>
  <c r="G686" i="11"/>
  <c r="G687" i="11"/>
  <c r="G688" i="11"/>
  <c r="G689" i="11"/>
  <c r="G690" i="11"/>
  <c r="G691" i="11"/>
  <c r="G692" i="11"/>
  <c r="G693" i="11"/>
  <c r="G694" i="11"/>
  <c r="G695" i="11"/>
  <c r="G696" i="11"/>
  <c r="G697" i="11"/>
  <c r="G698" i="11"/>
  <c r="G699" i="11"/>
  <c r="G700" i="11"/>
  <c r="G701" i="11"/>
  <c r="G702" i="11"/>
  <c r="G703" i="11"/>
  <c r="G704" i="11"/>
  <c r="G707" i="11"/>
  <c r="G708" i="11"/>
  <c r="G709" i="11"/>
  <c r="G710" i="11"/>
  <c r="G711" i="11"/>
  <c r="G712" i="11"/>
  <c r="G713" i="11"/>
  <c r="G714" i="11"/>
  <c r="G715" i="11"/>
  <c r="G716" i="11"/>
  <c r="G717" i="11"/>
  <c r="G718" i="11"/>
  <c r="G719" i="11"/>
  <c r="G720" i="11"/>
  <c r="G721" i="11"/>
  <c r="G722" i="11"/>
  <c r="G723" i="11"/>
  <c r="G724" i="11"/>
  <c r="G725" i="11"/>
  <c r="G726" i="11"/>
  <c r="G727" i="11"/>
  <c r="G728" i="11"/>
  <c r="G729" i="11"/>
  <c r="G730" i="11"/>
  <c r="G731" i="11"/>
  <c r="G732" i="11"/>
  <c r="G733" i="11"/>
  <c r="G734" i="11"/>
  <c r="G735" i="11"/>
  <c r="G736" i="11"/>
  <c r="G737" i="11"/>
  <c r="G738" i="11"/>
  <c r="G739" i="11"/>
  <c r="G740" i="11"/>
  <c r="G741" i="11"/>
  <c r="G742" i="11"/>
  <c r="G743" i="11"/>
  <c r="G744" i="11"/>
  <c r="G745" i="11"/>
  <c r="G746" i="11"/>
  <c r="G747" i="11"/>
  <c r="G748" i="11"/>
  <c r="G749" i="11"/>
  <c r="G750" i="11"/>
  <c r="G751" i="11"/>
  <c r="G752" i="11"/>
  <c r="G753" i="11"/>
  <c r="G754" i="11"/>
  <c r="G755" i="11"/>
  <c r="G756" i="11"/>
  <c r="G757" i="11"/>
  <c r="G758" i="11"/>
  <c r="G759" i="11"/>
  <c r="G760" i="11"/>
  <c r="G761" i="11"/>
  <c r="G762" i="11"/>
  <c r="G763" i="11"/>
  <c r="G764" i="11"/>
  <c r="G765" i="11"/>
  <c r="G766" i="11"/>
  <c r="G767" i="11"/>
  <c r="G768" i="11"/>
  <c r="C18" i="20" s="1"/>
  <c r="G769" i="11"/>
  <c r="C19" i="20" s="1"/>
  <c r="G770" i="11"/>
  <c r="G771" i="11"/>
  <c r="G772" i="11"/>
  <c r="G773" i="11"/>
  <c r="G774" i="11"/>
  <c r="G775" i="11"/>
  <c r="G776" i="11"/>
  <c r="G777" i="11"/>
  <c r="G778" i="11"/>
  <c r="G779" i="11"/>
  <c r="G780" i="11"/>
  <c r="G781" i="11"/>
  <c r="G782" i="11"/>
  <c r="G783" i="11"/>
  <c r="G784" i="11"/>
  <c r="G785" i="11"/>
  <c r="G786" i="11"/>
  <c r="G787" i="11"/>
  <c r="G788" i="11"/>
  <c r="G789" i="11"/>
  <c r="G790" i="11"/>
  <c r="G791" i="11"/>
  <c r="G792" i="11"/>
  <c r="G793" i="11"/>
  <c r="G794" i="11"/>
  <c r="G795" i="11"/>
  <c r="G796" i="11"/>
  <c r="G797" i="11"/>
  <c r="G800" i="11"/>
  <c r="G801" i="11"/>
  <c r="G802" i="11"/>
  <c r="G803" i="11"/>
  <c r="G804" i="11"/>
  <c r="G805" i="11"/>
  <c r="G806" i="11"/>
  <c r="G807" i="11"/>
  <c r="G808" i="11"/>
  <c r="G809" i="11"/>
  <c r="G810" i="11"/>
  <c r="G811" i="11"/>
  <c r="G812" i="11"/>
  <c r="G813" i="11"/>
  <c r="G814" i="11"/>
  <c r="G815" i="11"/>
  <c r="G816" i="11"/>
  <c r="G817" i="11"/>
  <c r="G818" i="11"/>
  <c r="G819" i="11"/>
  <c r="G820" i="11"/>
  <c r="G821" i="11"/>
  <c r="G822" i="11"/>
  <c r="G823" i="11"/>
  <c r="G824" i="11"/>
  <c r="G825" i="11"/>
  <c r="G826" i="11"/>
  <c r="G827" i="11"/>
  <c r="G828" i="11"/>
  <c r="G829" i="11"/>
  <c r="G830" i="11"/>
  <c r="G831" i="11"/>
  <c r="G832" i="11"/>
  <c r="G833" i="11"/>
  <c r="G834" i="11"/>
  <c r="G835" i="11"/>
  <c r="G836" i="11"/>
  <c r="G837" i="11"/>
  <c r="G838" i="11"/>
  <c r="G839" i="11"/>
  <c r="G840" i="11"/>
  <c r="G841" i="11"/>
  <c r="G842" i="11"/>
  <c r="G843" i="11"/>
  <c r="G844" i="11"/>
  <c r="G845" i="11"/>
  <c r="G846" i="11"/>
  <c r="G847" i="11"/>
  <c r="G848" i="11"/>
  <c r="G849" i="11"/>
  <c r="G850" i="11"/>
  <c r="G851" i="11"/>
  <c r="G852" i="11"/>
  <c r="G853" i="11"/>
  <c r="G854" i="11"/>
  <c r="G855" i="11"/>
  <c r="G856" i="11"/>
  <c r="G857" i="11"/>
  <c r="G858" i="11"/>
  <c r="G859" i="11"/>
  <c r="G860" i="11"/>
  <c r="G861" i="11"/>
  <c r="G862" i="11"/>
  <c r="G863" i="11"/>
  <c r="G864" i="11"/>
  <c r="G865" i="11"/>
  <c r="G866" i="11"/>
  <c r="G867" i="11"/>
  <c r="G868" i="11"/>
  <c r="G869" i="11"/>
  <c r="C20" i="20" s="1"/>
  <c r="G870" i="11"/>
  <c r="C21" i="20" s="1"/>
  <c r="G871" i="11"/>
  <c r="G872" i="11"/>
  <c r="G873" i="11"/>
  <c r="G874" i="11"/>
  <c r="G875" i="11"/>
  <c r="G878" i="11"/>
  <c r="G879" i="11"/>
  <c r="G880" i="11"/>
  <c r="G881" i="11"/>
  <c r="G882" i="11"/>
  <c r="G883" i="11"/>
  <c r="G884" i="11"/>
  <c r="G885" i="11"/>
  <c r="G886" i="11"/>
  <c r="G887" i="11"/>
  <c r="G888" i="11"/>
  <c r="G889" i="11"/>
  <c r="G890" i="11"/>
  <c r="G891" i="11"/>
  <c r="G892" i="11"/>
  <c r="G893" i="11"/>
  <c r="G894" i="11"/>
  <c r="G895" i="11"/>
  <c r="G896" i="11"/>
  <c r="G897" i="11"/>
  <c r="G898" i="11"/>
  <c r="G899" i="11"/>
  <c r="G900" i="11"/>
  <c r="G901" i="11"/>
  <c r="G902" i="11"/>
  <c r="G903" i="11"/>
  <c r="G904" i="11"/>
  <c r="G905" i="11"/>
  <c r="G906" i="11"/>
  <c r="G907" i="11"/>
  <c r="G908" i="11"/>
  <c r="G909" i="11"/>
  <c r="G910" i="11"/>
  <c r="G911" i="11"/>
  <c r="G912" i="11"/>
  <c r="G913" i="11"/>
  <c r="G914" i="11"/>
  <c r="G915" i="11"/>
  <c r="G916" i="11"/>
  <c r="G917" i="11"/>
  <c r="G918" i="11"/>
  <c r="G919" i="11"/>
  <c r="G920" i="11"/>
  <c r="G921" i="11"/>
  <c r="G922" i="11"/>
  <c r="G923" i="11"/>
  <c r="G924" i="11"/>
  <c r="G925" i="11"/>
  <c r="G926" i="11"/>
  <c r="G927" i="11"/>
  <c r="G928" i="11"/>
  <c r="G929" i="11"/>
  <c r="G930" i="11"/>
  <c r="G931" i="11"/>
  <c r="G932" i="11"/>
  <c r="G933" i="11"/>
  <c r="G934" i="11"/>
  <c r="G935" i="11"/>
  <c r="G936" i="11"/>
  <c r="G937" i="11"/>
  <c r="G938" i="11"/>
  <c r="G939" i="11"/>
  <c r="G940" i="11"/>
  <c r="G941" i="11"/>
  <c r="G942" i="11"/>
  <c r="G943" i="11"/>
  <c r="G944" i="11"/>
  <c r="G945" i="11"/>
  <c r="G946" i="11"/>
  <c r="G947" i="11"/>
  <c r="G948" i="11"/>
  <c r="G949" i="11"/>
  <c r="G950" i="11"/>
  <c r="G951" i="11"/>
  <c r="G952" i="11"/>
  <c r="C22" i="20" s="1"/>
  <c r="G953" i="11"/>
  <c r="C23" i="20" s="1"/>
  <c r="G954" i="11"/>
  <c r="G955" i="11"/>
  <c r="G956" i="11"/>
  <c r="G957" i="11"/>
  <c r="G958" i="11"/>
  <c r="G959" i="11"/>
  <c r="G960" i="11"/>
  <c r="G961" i="11"/>
  <c r="G962" i="11"/>
  <c r="G963" i="11"/>
  <c r="G964" i="11"/>
  <c r="G965" i="11"/>
  <c r="G966" i="11"/>
  <c r="G967" i="11"/>
  <c r="G968" i="11"/>
  <c r="G971" i="11"/>
  <c r="G972" i="11"/>
  <c r="G973" i="11"/>
  <c r="G974" i="11"/>
  <c r="G975" i="11"/>
  <c r="G976" i="11"/>
  <c r="G977" i="11"/>
  <c r="G978" i="11"/>
  <c r="G979" i="11"/>
  <c r="G980" i="11"/>
  <c r="G981" i="11"/>
  <c r="G982" i="11"/>
  <c r="G983" i="11"/>
  <c r="G984" i="11"/>
  <c r="G985" i="11"/>
  <c r="G986" i="11"/>
  <c r="G987" i="11"/>
  <c r="G988" i="11"/>
  <c r="G989" i="11"/>
  <c r="G990" i="11"/>
  <c r="G991" i="11"/>
  <c r="G992" i="11"/>
  <c r="G993" i="11"/>
  <c r="G994" i="11"/>
  <c r="G995" i="11"/>
  <c r="G996" i="11"/>
  <c r="G997" i="11"/>
  <c r="G998" i="11"/>
  <c r="G999" i="11"/>
  <c r="G1000" i="11"/>
  <c r="G1001" i="11"/>
  <c r="G1002" i="11"/>
  <c r="G1003" i="11"/>
  <c r="G1004" i="11"/>
  <c r="G1005" i="11"/>
  <c r="G1006" i="11"/>
  <c r="G1007" i="11"/>
  <c r="G1008" i="11"/>
  <c r="G1009" i="11"/>
  <c r="G1010" i="11"/>
  <c r="G1011" i="11"/>
  <c r="G1012" i="11"/>
  <c r="G1013" i="11"/>
  <c r="G1014" i="11"/>
  <c r="G1015" i="11"/>
  <c r="G1016" i="11"/>
  <c r="G1017" i="11"/>
  <c r="G1018" i="11"/>
  <c r="G1019" i="11"/>
  <c r="G1020" i="11"/>
  <c r="G1021" i="11"/>
  <c r="G1022" i="11"/>
  <c r="G1023" i="11"/>
  <c r="G1024" i="11"/>
  <c r="G1025" i="11"/>
  <c r="G1026" i="11"/>
  <c r="G1027" i="11"/>
  <c r="G1028" i="11"/>
  <c r="G1029" i="11"/>
  <c r="G1030" i="11"/>
  <c r="G1031" i="11"/>
  <c r="G1032" i="11"/>
  <c r="G1033" i="11"/>
  <c r="G1034" i="11"/>
  <c r="G1035" i="11"/>
  <c r="G1036" i="11"/>
  <c r="G1037" i="11"/>
  <c r="G1038" i="11"/>
  <c r="G1039" i="11"/>
  <c r="G1040" i="11"/>
  <c r="G1041" i="11"/>
  <c r="G1042" i="11"/>
  <c r="G1043" i="11"/>
  <c r="G1044" i="11"/>
  <c r="G1045" i="11"/>
  <c r="G1046" i="11"/>
  <c r="G1047" i="11"/>
  <c r="G1048" i="11"/>
  <c r="G1049" i="11"/>
  <c r="G1050" i="11"/>
  <c r="G1051" i="11"/>
  <c r="G1052" i="11"/>
  <c r="G1053" i="11"/>
  <c r="C24" i="20" s="1"/>
  <c r="G1054" i="11"/>
  <c r="C25" i="20" s="1"/>
  <c r="G1055" i="11"/>
  <c r="G1056" i="11"/>
  <c r="G1057" i="11"/>
  <c r="G1058" i="11"/>
  <c r="G1059" i="11"/>
  <c r="G1060" i="11"/>
  <c r="G1062" i="11"/>
  <c r="B19" i="4"/>
  <c r="B20" i="4"/>
  <c r="B51" i="15" l="1"/>
  <c r="H51" i="15"/>
  <c r="J51" i="15"/>
  <c r="E51" i="15"/>
  <c r="F51" i="15"/>
  <c r="M51" i="15"/>
  <c r="D51" i="15"/>
  <c r="L51" i="15"/>
  <c r="N51" i="15"/>
  <c r="I51" i="15"/>
  <c r="K51" i="15"/>
  <c r="C51" i="15"/>
  <c r="P51" i="15"/>
  <c r="O51" i="15"/>
  <c r="G51" i="15"/>
  <c r="T36" i="5"/>
  <c r="T38" i="5"/>
  <c r="T40" i="5"/>
  <c r="T42" i="5"/>
  <c r="T44" i="5"/>
  <c r="T46" i="5"/>
  <c r="T48" i="5"/>
  <c r="S48" i="5"/>
  <c r="S44" i="5"/>
  <c r="T35" i="5"/>
  <c r="T37" i="5"/>
  <c r="T39" i="5"/>
  <c r="T41" i="5"/>
  <c r="T43" i="5"/>
  <c r="T45" i="5"/>
  <c r="T47" i="5"/>
  <c r="U38" i="5"/>
  <c r="U42" i="5"/>
  <c r="U46" i="5"/>
  <c r="S47" i="5"/>
  <c r="S42" i="5"/>
  <c r="S38" i="5"/>
  <c r="U35" i="5"/>
  <c r="U39" i="5"/>
  <c r="U43" i="5"/>
  <c r="U47" i="5"/>
  <c r="S46" i="5"/>
  <c r="S41" i="5"/>
  <c r="S37" i="5"/>
  <c r="U36" i="5"/>
  <c r="U44" i="5"/>
  <c r="U48" i="5"/>
  <c r="S45" i="5"/>
  <c r="S40" i="5"/>
  <c r="S36" i="5"/>
  <c r="U37" i="5"/>
  <c r="U45" i="5"/>
  <c r="S43" i="5"/>
  <c r="S39" i="5"/>
  <c r="U40" i="5"/>
  <c r="U41" i="5"/>
  <c r="S35" i="5"/>
  <c r="E35" i="5"/>
  <c r="I35" i="5"/>
  <c r="M35" i="5"/>
  <c r="Q35" i="5"/>
  <c r="G36" i="5"/>
  <c r="K36" i="5"/>
  <c r="O36" i="5"/>
  <c r="E37" i="5"/>
  <c r="I37" i="5"/>
  <c r="M37" i="5"/>
  <c r="Q37" i="5"/>
  <c r="G38" i="5"/>
  <c r="K38" i="5"/>
  <c r="O38" i="5"/>
  <c r="E39" i="5"/>
  <c r="I39" i="5"/>
  <c r="M39" i="5"/>
  <c r="Q39" i="5"/>
  <c r="G40" i="5"/>
  <c r="K40" i="5"/>
  <c r="O40" i="5"/>
  <c r="E41" i="5"/>
  <c r="I41" i="5"/>
  <c r="M41" i="5"/>
  <c r="Q41" i="5"/>
  <c r="G42" i="5"/>
  <c r="K42" i="5"/>
  <c r="O42" i="5"/>
  <c r="E43" i="5"/>
  <c r="I43" i="5"/>
  <c r="M43" i="5"/>
  <c r="Q43" i="5"/>
  <c r="G44" i="5"/>
  <c r="K44" i="5"/>
  <c r="O44" i="5"/>
  <c r="E45" i="5"/>
  <c r="I45" i="5"/>
  <c r="M45" i="5"/>
  <c r="Q45" i="5"/>
  <c r="G46" i="5"/>
  <c r="K46" i="5"/>
  <c r="O46" i="5"/>
  <c r="E47" i="5"/>
  <c r="I47" i="5"/>
  <c r="M47" i="5"/>
  <c r="Q47" i="5"/>
  <c r="G48" i="5"/>
  <c r="K48" i="5"/>
  <c r="O48" i="5"/>
  <c r="F35" i="5"/>
  <c r="J35" i="5"/>
  <c r="N35" i="5"/>
  <c r="D36" i="5"/>
  <c r="H36" i="5"/>
  <c r="L36" i="5"/>
  <c r="P36" i="5"/>
  <c r="F37" i="5"/>
  <c r="J37" i="5"/>
  <c r="N37" i="5"/>
  <c r="D38" i="5"/>
  <c r="H38" i="5"/>
  <c r="L38" i="5"/>
  <c r="P38" i="5"/>
  <c r="F39" i="5"/>
  <c r="J39" i="5"/>
  <c r="N39" i="5"/>
  <c r="D40" i="5"/>
  <c r="H40" i="5"/>
  <c r="L40" i="5"/>
  <c r="P40" i="5"/>
  <c r="F41" i="5"/>
  <c r="J41" i="5"/>
  <c r="N41" i="5"/>
  <c r="D42" i="5"/>
  <c r="H42" i="5"/>
  <c r="L42" i="5"/>
  <c r="P42" i="5"/>
  <c r="F43" i="5"/>
  <c r="J43" i="5"/>
  <c r="N43" i="5"/>
  <c r="D44" i="5"/>
  <c r="H44" i="5"/>
  <c r="L44" i="5"/>
  <c r="P44" i="5"/>
  <c r="F45" i="5"/>
  <c r="J45" i="5"/>
  <c r="N45" i="5"/>
  <c r="D46" i="5"/>
  <c r="H46" i="5"/>
  <c r="L46" i="5"/>
  <c r="P46" i="5"/>
  <c r="F47" i="5"/>
  <c r="J47" i="5"/>
  <c r="N47" i="5"/>
  <c r="D48" i="5"/>
  <c r="H48" i="5"/>
  <c r="L48" i="5"/>
  <c r="P48" i="5"/>
  <c r="D43" i="5"/>
  <c r="P43" i="5"/>
  <c r="J44" i="5"/>
  <c r="D45" i="5"/>
  <c r="L45" i="5"/>
  <c r="F46" i="5"/>
  <c r="N46" i="5"/>
  <c r="H47" i="5"/>
  <c r="P47" i="5"/>
  <c r="J48" i="5"/>
  <c r="C47" i="5"/>
  <c r="G35" i="5"/>
  <c r="K35" i="5"/>
  <c r="O35" i="5"/>
  <c r="E36" i="5"/>
  <c r="I36" i="5"/>
  <c r="M36" i="5"/>
  <c r="Q36" i="5"/>
  <c r="G37" i="5"/>
  <c r="K37" i="5"/>
  <c r="O37" i="5"/>
  <c r="E38" i="5"/>
  <c r="I38" i="5"/>
  <c r="M38" i="5"/>
  <c r="Q38" i="5"/>
  <c r="G39" i="5"/>
  <c r="K39" i="5"/>
  <c r="O39" i="5"/>
  <c r="E40" i="5"/>
  <c r="I40" i="5"/>
  <c r="M40" i="5"/>
  <c r="Q40" i="5"/>
  <c r="G41" i="5"/>
  <c r="K41" i="5"/>
  <c r="O41" i="5"/>
  <c r="E42" i="5"/>
  <c r="I42" i="5"/>
  <c r="M42" i="5"/>
  <c r="Q42" i="5"/>
  <c r="G43" i="5"/>
  <c r="K43" i="5"/>
  <c r="O43" i="5"/>
  <c r="E44" i="5"/>
  <c r="I44" i="5"/>
  <c r="M44" i="5"/>
  <c r="Q44" i="5"/>
  <c r="G45" i="5"/>
  <c r="K45" i="5"/>
  <c r="O45" i="5"/>
  <c r="E46" i="5"/>
  <c r="I46" i="5"/>
  <c r="M46" i="5"/>
  <c r="Q46" i="5"/>
  <c r="G47" i="5"/>
  <c r="K47" i="5"/>
  <c r="O47" i="5"/>
  <c r="E48" i="5"/>
  <c r="I48" i="5"/>
  <c r="M48" i="5"/>
  <c r="Q48" i="5"/>
  <c r="C48" i="5"/>
  <c r="D35" i="5"/>
  <c r="H35" i="5"/>
  <c r="L35" i="5"/>
  <c r="P35" i="5"/>
  <c r="F36" i="5"/>
  <c r="J36" i="5"/>
  <c r="N36" i="5"/>
  <c r="D37" i="5"/>
  <c r="H37" i="5"/>
  <c r="L37" i="5"/>
  <c r="P37" i="5"/>
  <c r="F38" i="5"/>
  <c r="J38" i="5"/>
  <c r="N38" i="5"/>
  <c r="D39" i="5"/>
  <c r="H39" i="5"/>
  <c r="L39" i="5"/>
  <c r="P39" i="5"/>
  <c r="F40" i="5"/>
  <c r="J40" i="5"/>
  <c r="N40" i="5"/>
  <c r="D41" i="5"/>
  <c r="H41" i="5"/>
  <c r="L41" i="5"/>
  <c r="P41" i="5"/>
  <c r="F42" i="5"/>
  <c r="J42" i="5"/>
  <c r="N42" i="5"/>
  <c r="H43" i="5"/>
  <c r="L43" i="5"/>
  <c r="F44" i="5"/>
  <c r="N44" i="5"/>
  <c r="H45" i="5"/>
  <c r="P45" i="5"/>
  <c r="J46" i="5"/>
  <c r="D47" i="5"/>
  <c r="L47" i="5"/>
  <c r="F48" i="5"/>
  <c r="N48" i="5"/>
  <c r="T48" i="12"/>
  <c r="O48" i="12"/>
  <c r="K48" i="12"/>
  <c r="G48" i="12"/>
  <c r="C48" i="12"/>
  <c r="Q47" i="12"/>
  <c r="M47" i="12"/>
  <c r="I47" i="12"/>
  <c r="E47" i="12"/>
  <c r="T46" i="12"/>
  <c r="O46" i="12"/>
  <c r="K46" i="12"/>
  <c r="G46" i="12"/>
  <c r="C46" i="12"/>
  <c r="Q45" i="12"/>
  <c r="M45" i="12"/>
  <c r="I45" i="12"/>
  <c r="E45" i="12"/>
  <c r="T44" i="12"/>
  <c r="O44" i="12"/>
  <c r="K44" i="12"/>
  <c r="Q48" i="12"/>
  <c r="M48" i="12"/>
  <c r="I48" i="12"/>
  <c r="E48" i="12"/>
  <c r="T47" i="12"/>
  <c r="O47" i="12"/>
  <c r="K47" i="12"/>
  <c r="G47" i="12"/>
  <c r="C47" i="12"/>
  <c r="Q46" i="12"/>
  <c r="M46" i="12"/>
  <c r="I46" i="12"/>
  <c r="E46" i="12"/>
  <c r="T45" i="12"/>
  <c r="O45" i="12"/>
  <c r="K45" i="12"/>
  <c r="G45" i="12"/>
  <c r="C45" i="12"/>
  <c r="Q44" i="12"/>
  <c r="M44" i="12"/>
  <c r="I44" i="12"/>
  <c r="E44" i="12"/>
  <c r="N48" i="12"/>
  <c r="F48" i="12"/>
  <c r="P47" i="12"/>
  <c r="H47" i="12"/>
  <c r="S46" i="12"/>
  <c r="J46" i="12"/>
  <c r="U45" i="12"/>
  <c r="L45" i="12"/>
  <c r="D45" i="12"/>
  <c r="N44" i="12"/>
  <c r="G44" i="12"/>
  <c r="U43" i="12"/>
  <c r="P43" i="12"/>
  <c r="L43" i="12"/>
  <c r="H43" i="12"/>
  <c r="D43" i="12"/>
  <c r="S42" i="12"/>
  <c r="N42" i="12"/>
  <c r="J42" i="12"/>
  <c r="F42" i="12"/>
  <c r="U41" i="12"/>
  <c r="P41" i="12"/>
  <c r="L41" i="12"/>
  <c r="H41" i="12"/>
  <c r="D41" i="12"/>
  <c r="S40" i="12"/>
  <c r="N40" i="12"/>
  <c r="J40" i="12"/>
  <c r="F40" i="12"/>
  <c r="U39" i="12"/>
  <c r="P39" i="12"/>
  <c r="L39" i="12"/>
  <c r="H39" i="12"/>
  <c r="D39" i="12"/>
  <c r="S38" i="12"/>
  <c r="N38" i="12"/>
  <c r="J38" i="12"/>
  <c r="F38" i="12"/>
  <c r="U37" i="12"/>
  <c r="P37" i="12"/>
  <c r="L37" i="12"/>
  <c r="H37" i="12"/>
  <c r="D37" i="12"/>
  <c r="S36" i="12"/>
  <c r="N36" i="12"/>
  <c r="J36" i="12"/>
  <c r="F36" i="12"/>
  <c r="U35" i="12"/>
  <c r="P35" i="12"/>
  <c r="P21" i="4" s="1"/>
  <c r="L35" i="12"/>
  <c r="L21" i="4" s="1"/>
  <c r="H35" i="12"/>
  <c r="H21" i="4" s="1"/>
  <c r="D35" i="12"/>
  <c r="D21" i="4" s="1"/>
  <c r="S48" i="12"/>
  <c r="J48" i="12"/>
  <c r="U47" i="12"/>
  <c r="L47" i="12"/>
  <c r="D47" i="12"/>
  <c r="N46" i="12"/>
  <c r="F46" i="12"/>
  <c r="P45" i="12"/>
  <c r="H45" i="12"/>
  <c r="S44" i="12"/>
  <c r="J44" i="12"/>
  <c r="D44" i="12"/>
  <c r="S43" i="12"/>
  <c r="N43" i="12"/>
  <c r="J43" i="12"/>
  <c r="F43" i="12"/>
  <c r="U42" i="12"/>
  <c r="P42" i="12"/>
  <c r="L42" i="12"/>
  <c r="H42" i="12"/>
  <c r="D42" i="12"/>
  <c r="S41" i="12"/>
  <c r="N41" i="12"/>
  <c r="J41" i="12"/>
  <c r="F41" i="12"/>
  <c r="U40" i="12"/>
  <c r="P40" i="12"/>
  <c r="L40" i="12"/>
  <c r="H40" i="12"/>
  <c r="D40" i="12"/>
  <c r="S39" i="12"/>
  <c r="N39" i="12"/>
  <c r="J39" i="12"/>
  <c r="F39" i="12"/>
  <c r="U38" i="12"/>
  <c r="P38" i="12"/>
  <c r="L38" i="12"/>
  <c r="H38" i="12"/>
  <c r="D38" i="12"/>
  <c r="S37" i="12"/>
  <c r="N37" i="12"/>
  <c r="J37" i="12"/>
  <c r="F37" i="12"/>
  <c r="U36" i="12"/>
  <c r="P36" i="12"/>
  <c r="L36" i="12"/>
  <c r="H36" i="12"/>
  <c r="D36" i="12"/>
  <c r="S35" i="12"/>
  <c r="N35" i="12"/>
  <c r="N21" i="4" s="1"/>
  <c r="J35" i="12"/>
  <c r="J21" i="4" s="1"/>
  <c r="F35" i="12"/>
  <c r="F21" i="4" s="1"/>
  <c r="L48" i="12"/>
  <c r="N47" i="12"/>
  <c r="P46" i="12"/>
  <c r="S45" i="12"/>
  <c r="U44" i="12"/>
  <c r="F44" i="12"/>
  <c r="O43" i="12"/>
  <c r="G43" i="12"/>
  <c r="Q42" i="12"/>
  <c r="I42" i="12"/>
  <c r="T41" i="12"/>
  <c r="K41" i="12"/>
  <c r="C41" i="12"/>
  <c r="M40" i="12"/>
  <c r="E40" i="12"/>
  <c r="O39" i="12"/>
  <c r="G39" i="12"/>
  <c r="Q38" i="12"/>
  <c r="I38" i="12"/>
  <c r="T37" i="12"/>
  <c r="K37" i="12"/>
  <c r="C37" i="12"/>
  <c r="M36" i="12"/>
  <c r="E36" i="12"/>
  <c r="O35" i="12"/>
  <c r="O21" i="4" s="1"/>
  <c r="G35" i="12"/>
  <c r="G21" i="4" s="1"/>
  <c r="U48" i="12"/>
  <c r="D48" i="12"/>
  <c r="F47" i="12"/>
  <c r="H46" i="12"/>
  <c r="J45" i="12"/>
  <c r="L44" i="12"/>
  <c r="T43" i="12"/>
  <c r="K43" i="12"/>
  <c r="C43" i="12"/>
  <c r="M42" i="12"/>
  <c r="E42" i="12"/>
  <c r="O41" i="12"/>
  <c r="G41" i="12"/>
  <c r="Q40" i="12"/>
  <c r="I40" i="12"/>
  <c r="T39" i="12"/>
  <c r="K39" i="12"/>
  <c r="C39" i="12"/>
  <c r="M38" i="12"/>
  <c r="E38" i="12"/>
  <c r="O37" i="12"/>
  <c r="G37" i="12"/>
  <c r="Q36" i="12"/>
  <c r="I36" i="12"/>
  <c r="T35" i="12"/>
  <c r="K35" i="12"/>
  <c r="K21" i="4" s="1"/>
  <c r="C35" i="12"/>
  <c r="C21" i="4" s="1"/>
  <c r="C30" i="4" s="1"/>
  <c r="H48" i="12"/>
  <c r="L46" i="12"/>
  <c r="P44" i="12"/>
  <c r="M43" i="12"/>
  <c r="O42" i="12"/>
  <c r="Q41" i="12"/>
  <c r="T40" i="12"/>
  <c r="C40" i="12"/>
  <c r="E39" i="12"/>
  <c r="G38" i="12"/>
  <c r="I37" i="12"/>
  <c r="K36" i="12"/>
  <c r="M35" i="12"/>
  <c r="M21" i="4" s="1"/>
  <c r="S47" i="12"/>
  <c r="D46" i="12"/>
  <c r="H44" i="12"/>
  <c r="I43" i="12"/>
  <c r="K42" i="12"/>
  <c r="M41" i="12"/>
  <c r="O40" i="12"/>
  <c r="Q39" i="12"/>
  <c r="T38" i="12"/>
  <c r="C38" i="12"/>
  <c r="E37" i="12"/>
  <c r="G36" i="12"/>
  <c r="I35" i="12"/>
  <c r="I21" i="4" s="1"/>
  <c r="P48" i="12"/>
  <c r="U46" i="12"/>
  <c r="F45" i="12"/>
  <c r="Q43" i="12"/>
  <c r="T42" i="12"/>
  <c r="C42" i="12"/>
  <c r="E41" i="12"/>
  <c r="I39" i="12"/>
  <c r="K38" i="12"/>
  <c r="O36" i="12"/>
  <c r="Q35" i="12"/>
  <c r="Q21" i="4" s="1"/>
  <c r="J47" i="12"/>
  <c r="N45" i="12"/>
  <c r="C44" i="12"/>
  <c r="E43" i="12"/>
  <c r="G42" i="12"/>
  <c r="I41" i="12"/>
  <c r="K40" i="12"/>
  <c r="M39" i="12"/>
  <c r="O38" i="12"/>
  <c r="Q37" i="12"/>
  <c r="T36" i="12"/>
  <c r="C36" i="12"/>
  <c r="E35" i="12"/>
  <c r="E21" i="4" s="1"/>
  <c r="G40" i="12"/>
  <c r="M37" i="12"/>
  <c r="S48" i="7"/>
  <c r="N48" i="7"/>
  <c r="J48" i="7"/>
  <c r="F48" i="7"/>
  <c r="U47" i="7"/>
  <c r="P47" i="7"/>
  <c r="L47" i="7"/>
  <c r="H47" i="7"/>
  <c r="D47" i="7"/>
  <c r="S46" i="7"/>
  <c r="N46" i="7"/>
  <c r="J46" i="7"/>
  <c r="F46" i="7"/>
  <c r="U45" i="7"/>
  <c r="P45" i="7"/>
  <c r="L45" i="7"/>
  <c r="H45" i="7"/>
  <c r="H19" i="4" s="1"/>
  <c r="D45" i="7"/>
  <c r="S44" i="7"/>
  <c r="N44" i="7"/>
  <c r="J44" i="7"/>
  <c r="F44" i="7"/>
  <c r="U43" i="7"/>
  <c r="P43" i="7"/>
  <c r="L43" i="7"/>
  <c r="H43" i="7"/>
  <c r="D43" i="7"/>
  <c r="S42" i="7"/>
  <c r="N42" i="7"/>
  <c r="J42" i="7"/>
  <c r="F42" i="7"/>
  <c r="U41" i="7"/>
  <c r="P41" i="7"/>
  <c r="L41" i="7"/>
  <c r="H41" i="7"/>
  <c r="D41" i="7"/>
  <c r="S40" i="7"/>
  <c r="N40" i="7"/>
  <c r="J40" i="7"/>
  <c r="F40" i="7"/>
  <c r="U39" i="7"/>
  <c r="P39" i="7"/>
  <c r="L39" i="7"/>
  <c r="H39" i="7"/>
  <c r="D39" i="7"/>
  <c r="S38" i="7"/>
  <c r="N38" i="7"/>
  <c r="J38" i="7"/>
  <c r="F38" i="7"/>
  <c r="U37" i="7"/>
  <c r="P37" i="7"/>
  <c r="L37" i="7"/>
  <c r="H37" i="7"/>
  <c r="D37" i="7"/>
  <c r="S36" i="7"/>
  <c r="N36" i="7"/>
  <c r="J36" i="7"/>
  <c r="F36" i="7"/>
  <c r="U35" i="7"/>
  <c r="P35" i="7"/>
  <c r="L35" i="7"/>
  <c r="H35" i="7"/>
  <c r="D35" i="7"/>
  <c r="U48" i="7"/>
  <c r="P48" i="7"/>
  <c r="L48" i="7"/>
  <c r="H48" i="7"/>
  <c r="D48" i="7"/>
  <c r="S47" i="7"/>
  <c r="N47" i="7"/>
  <c r="J47" i="7"/>
  <c r="F47" i="7"/>
  <c r="U46" i="7"/>
  <c r="P46" i="7"/>
  <c r="L46" i="7"/>
  <c r="H46" i="7"/>
  <c r="D46" i="7"/>
  <c r="S45" i="7"/>
  <c r="N45" i="7"/>
  <c r="J45" i="7"/>
  <c r="F45" i="7"/>
  <c r="F19" i="4" s="1"/>
  <c r="U44" i="7"/>
  <c r="P44" i="7"/>
  <c r="L44" i="7"/>
  <c r="H44" i="7"/>
  <c r="D44" i="7"/>
  <c r="S43" i="7"/>
  <c r="N43" i="7"/>
  <c r="J43" i="7"/>
  <c r="F43" i="7"/>
  <c r="U42" i="7"/>
  <c r="P42" i="7"/>
  <c r="L42" i="7"/>
  <c r="H42" i="7"/>
  <c r="D42" i="7"/>
  <c r="S41" i="7"/>
  <c r="N41" i="7"/>
  <c r="J41" i="7"/>
  <c r="F41" i="7"/>
  <c r="U40" i="7"/>
  <c r="P40" i="7"/>
  <c r="L40" i="7"/>
  <c r="H40" i="7"/>
  <c r="D40" i="7"/>
  <c r="S39" i="7"/>
  <c r="N39" i="7"/>
  <c r="J39" i="7"/>
  <c r="F39" i="7"/>
  <c r="U38" i="7"/>
  <c r="P38" i="7"/>
  <c r="L38" i="7"/>
  <c r="H38" i="7"/>
  <c r="D38" i="7"/>
  <c r="S37" i="7"/>
  <c r="N37" i="7"/>
  <c r="J37" i="7"/>
  <c r="F37" i="7"/>
  <c r="U36" i="7"/>
  <c r="P36" i="7"/>
  <c r="L36" i="7"/>
  <c r="H36" i="7"/>
  <c r="D36" i="7"/>
  <c r="S35" i="7"/>
  <c r="N35" i="7"/>
  <c r="J35" i="7"/>
  <c r="F35" i="7"/>
  <c r="Q48" i="7"/>
  <c r="I48" i="7"/>
  <c r="T47" i="7"/>
  <c r="K47" i="7"/>
  <c r="C47" i="7"/>
  <c r="M46" i="7"/>
  <c r="E46" i="7"/>
  <c r="O45" i="7"/>
  <c r="G45" i="7"/>
  <c r="Q44" i="7"/>
  <c r="I44" i="7"/>
  <c r="T43" i="7"/>
  <c r="K43" i="7"/>
  <c r="C43" i="7"/>
  <c r="M42" i="7"/>
  <c r="E42" i="7"/>
  <c r="O41" i="7"/>
  <c r="G41" i="7"/>
  <c r="Q40" i="7"/>
  <c r="I40" i="7"/>
  <c r="T39" i="7"/>
  <c r="K39" i="7"/>
  <c r="C39" i="7"/>
  <c r="M38" i="7"/>
  <c r="E38" i="7"/>
  <c r="O37" i="7"/>
  <c r="G37" i="7"/>
  <c r="Q36" i="7"/>
  <c r="I36" i="7"/>
  <c r="T35" i="7"/>
  <c r="K35" i="7"/>
  <c r="C35" i="7"/>
  <c r="O48" i="7"/>
  <c r="G48" i="7"/>
  <c r="Q47" i="7"/>
  <c r="I47" i="7"/>
  <c r="T46" i="7"/>
  <c r="K46" i="7"/>
  <c r="C46" i="7"/>
  <c r="M45" i="7"/>
  <c r="E45" i="7"/>
  <c r="O44" i="7"/>
  <c r="G44" i="7"/>
  <c r="Q43" i="7"/>
  <c r="I43" i="7"/>
  <c r="T42" i="7"/>
  <c r="K42" i="7"/>
  <c r="C42" i="7"/>
  <c r="M41" i="7"/>
  <c r="E41" i="7"/>
  <c r="O40" i="7"/>
  <c r="G40" i="7"/>
  <c r="Q39" i="7"/>
  <c r="I39" i="7"/>
  <c r="T38" i="7"/>
  <c r="K38" i="7"/>
  <c r="C38" i="7"/>
  <c r="M37" i="7"/>
  <c r="E37" i="7"/>
  <c r="O36" i="7"/>
  <c r="G36" i="7"/>
  <c r="Q35" i="7"/>
  <c r="I35" i="7"/>
  <c r="M48" i="7"/>
  <c r="E48" i="7"/>
  <c r="G47" i="7"/>
  <c r="Q46" i="7"/>
  <c r="I46" i="7"/>
  <c r="T45" i="7"/>
  <c r="K45" i="7"/>
  <c r="C45" i="7"/>
  <c r="C19" i="4" s="1"/>
  <c r="C28" i="4" s="1"/>
  <c r="M44" i="7"/>
  <c r="E44" i="7"/>
  <c r="O43" i="7"/>
  <c r="G43" i="7"/>
  <c r="I42" i="7"/>
  <c r="T41" i="7"/>
  <c r="K41" i="7"/>
  <c r="C41" i="7"/>
  <c r="M40" i="7"/>
  <c r="E40" i="7"/>
  <c r="O39" i="7"/>
  <c r="G39" i="7"/>
  <c r="I38" i="7"/>
  <c r="T37" i="7"/>
  <c r="K37" i="7"/>
  <c r="C37" i="7"/>
  <c r="M36" i="7"/>
  <c r="O35" i="7"/>
  <c r="G35" i="7"/>
  <c r="T48" i="7"/>
  <c r="C48" i="7"/>
  <c r="E47" i="7"/>
  <c r="G46" i="7"/>
  <c r="I45" i="7"/>
  <c r="I19" i="4" s="1"/>
  <c r="I28" i="4" s="1"/>
  <c r="K44" i="7"/>
  <c r="M43" i="7"/>
  <c r="O42" i="7"/>
  <c r="Q41" i="7"/>
  <c r="T40" i="7"/>
  <c r="C40" i="7"/>
  <c r="E39" i="7"/>
  <c r="G38" i="7"/>
  <c r="I37" i="7"/>
  <c r="K36" i="7"/>
  <c r="C36" i="7"/>
  <c r="E35" i="7"/>
  <c r="O47" i="7"/>
  <c r="Q42" i="7"/>
  <c r="Q38" i="7"/>
  <c r="E36" i="7"/>
  <c r="K48" i="7"/>
  <c r="M47" i="7"/>
  <c r="O46" i="7"/>
  <c r="Q45" i="7"/>
  <c r="Q19" i="4" s="1"/>
  <c r="T44" i="7"/>
  <c r="C44" i="7"/>
  <c r="E43" i="7"/>
  <c r="G42" i="7"/>
  <c r="I41" i="7"/>
  <c r="K40" i="7"/>
  <c r="M39" i="7"/>
  <c r="O38" i="7"/>
  <c r="Q37" i="7"/>
  <c r="T36" i="7"/>
  <c r="M35" i="7"/>
  <c r="S48" i="8"/>
  <c r="U48" i="8"/>
  <c r="P48" i="8"/>
  <c r="L48" i="8"/>
  <c r="H48" i="8"/>
  <c r="D48" i="8"/>
  <c r="S47" i="8"/>
  <c r="N47" i="8"/>
  <c r="J47" i="8"/>
  <c r="F47" i="8"/>
  <c r="U46" i="8"/>
  <c r="P46" i="8"/>
  <c r="L46" i="8"/>
  <c r="H46" i="8"/>
  <c r="D46" i="8"/>
  <c r="S45" i="8"/>
  <c r="N45" i="8"/>
  <c r="N20" i="4" s="1"/>
  <c r="J45" i="8"/>
  <c r="J20" i="4" s="1"/>
  <c r="F45" i="8"/>
  <c r="U44" i="8"/>
  <c r="P44" i="8"/>
  <c r="L44" i="8"/>
  <c r="H44" i="8"/>
  <c r="D44" i="8"/>
  <c r="S43" i="8"/>
  <c r="N43" i="8"/>
  <c r="J43" i="8"/>
  <c r="F43" i="8"/>
  <c r="U42" i="8"/>
  <c r="Q48" i="8"/>
  <c r="K48" i="8"/>
  <c r="F48" i="8"/>
  <c r="T47" i="8"/>
  <c r="M47" i="8"/>
  <c r="H47" i="8"/>
  <c r="C47" i="8"/>
  <c r="O46" i="8"/>
  <c r="J46" i="8"/>
  <c r="E46" i="8"/>
  <c r="Q45" i="8"/>
  <c r="Q20" i="4" s="1"/>
  <c r="L45" i="8"/>
  <c r="L20" i="4" s="1"/>
  <c r="G45" i="8"/>
  <c r="T44" i="8"/>
  <c r="N44" i="8"/>
  <c r="I44" i="8"/>
  <c r="C44" i="8"/>
  <c r="P43" i="8"/>
  <c r="K43" i="8"/>
  <c r="E43" i="8"/>
  <c r="S42" i="8"/>
  <c r="N42" i="8"/>
  <c r="J42" i="8"/>
  <c r="F42" i="8"/>
  <c r="U41" i="8"/>
  <c r="P41" i="8"/>
  <c r="L41" i="8"/>
  <c r="H41" i="8"/>
  <c r="D41" i="8"/>
  <c r="S40" i="8"/>
  <c r="N40" i="8"/>
  <c r="J40" i="8"/>
  <c r="F40" i="8"/>
  <c r="U39" i="8"/>
  <c r="P39" i="8"/>
  <c r="L39" i="8"/>
  <c r="H39" i="8"/>
  <c r="D39" i="8"/>
  <c r="S38" i="8"/>
  <c r="N38" i="8"/>
  <c r="J38" i="8"/>
  <c r="F38" i="8"/>
  <c r="U37" i="8"/>
  <c r="P37" i="8"/>
  <c r="L37" i="8"/>
  <c r="H37" i="8"/>
  <c r="D37" i="8"/>
  <c r="S36" i="8"/>
  <c r="N36" i="8"/>
  <c r="J36" i="8"/>
  <c r="F36" i="8"/>
  <c r="U35" i="8"/>
  <c r="P35" i="8"/>
  <c r="L35" i="8"/>
  <c r="H35" i="8"/>
  <c r="D35" i="8"/>
  <c r="N48" i="8"/>
  <c r="I48" i="8"/>
  <c r="C48" i="8"/>
  <c r="P47" i="8"/>
  <c r="K47" i="8"/>
  <c r="E47" i="8"/>
  <c r="S46" i="8"/>
  <c r="M46" i="8"/>
  <c r="G46" i="8"/>
  <c r="U45" i="8"/>
  <c r="O45" i="8"/>
  <c r="O20" i="4" s="1"/>
  <c r="I45" i="8"/>
  <c r="I20" i="4" s="1"/>
  <c r="D45" i="8"/>
  <c r="Q44" i="8"/>
  <c r="K44" i="8"/>
  <c r="F44" i="8"/>
  <c r="T43" i="8"/>
  <c r="M43" i="8"/>
  <c r="H43" i="8"/>
  <c r="C43" i="8"/>
  <c r="P42" i="8"/>
  <c r="L42" i="8"/>
  <c r="H42" i="8"/>
  <c r="D42" i="8"/>
  <c r="S41" i="8"/>
  <c r="N41" i="8"/>
  <c r="J41" i="8"/>
  <c r="F41" i="8"/>
  <c r="U40" i="8"/>
  <c r="P40" i="8"/>
  <c r="L40" i="8"/>
  <c r="H40" i="8"/>
  <c r="D40" i="8"/>
  <c r="S39" i="8"/>
  <c r="N39" i="8"/>
  <c r="J39" i="8"/>
  <c r="F39" i="8"/>
  <c r="U38" i="8"/>
  <c r="P38" i="8"/>
  <c r="L38" i="8"/>
  <c r="H38" i="8"/>
  <c r="D38" i="8"/>
  <c r="S37" i="8"/>
  <c r="N37" i="8"/>
  <c r="J37" i="8"/>
  <c r="F37" i="8"/>
  <c r="U36" i="8"/>
  <c r="P36" i="8"/>
  <c r="L36" i="8"/>
  <c r="H36" i="8"/>
  <c r="D36" i="8"/>
  <c r="S35" i="8"/>
  <c r="N35" i="8"/>
  <c r="J35" i="8"/>
  <c r="F35" i="8"/>
  <c r="O48" i="8"/>
  <c r="E48" i="8"/>
  <c r="L47" i="8"/>
  <c r="T46" i="8"/>
  <c r="I46" i="8"/>
  <c r="P45" i="8"/>
  <c r="P20" i="4" s="1"/>
  <c r="E45" i="8"/>
  <c r="M44" i="8"/>
  <c r="U43" i="8"/>
  <c r="I43" i="8"/>
  <c r="Q42" i="8"/>
  <c r="I42" i="8"/>
  <c r="T41" i="8"/>
  <c r="K41" i="8"/>
  <c r="C41" i="8"/>
  <c r="M40" i="8"/>
  <c r="E40" i="8"/>
  <c r="O39" i="8"/>
  <c r="G39" i="8"/>
  <c r="Q38" i="8"/>
  <c r="I38" i="8"/>
  <c r="T37" i="8"/>
  <c r="K37" i="8"/>
  <c r="C37" i="8"/>
  <c r="M36" i="8"/>
  <c r="E36" i="8"/>
  <c r="O35" i="8"/>
  <c r="G35" i="8"/>
  <c r="M48" i="8"/>
  <c r="U47" i="8"/>
  <c r="I47" i="8"/>
  <c r="Q46" i="8"/>
  <c r="F46" i="8"/>
  <c r="M45" i="8"/>
  <c r="M20" i="4" s="1"/>
  <c r="C45" i="8"/>
  <c r="J44" i="8"/>
  <c r="Q43" i="8"/>
  <c r="G43" i="8"/>
  <c r="O42" i="8"/>
  <c r="G42" i="8"/>
  <c r="Q41" i="8"/>
  <c r="I41" i="8"/>
  <c r="T40" i="8"/>
  <c r="K40" i="8"/>
  <c r="C40" i="8"/>
  <c r="M39" i="8"/>
  <c r="E39" i="8"/>
  <c r="O38" i="8"/>
  <c r="G38" i="8"/>
  <c r="Q37" i="8"/>
  <c r="I37" i="8"/>
  <c r="T36" i="8"/>
  <c r="K36" i="8"/>
  <c r="C36" i="8"/>
  <c r="M35" i="8"/>
  <c r="E35" i="8"/>
  <c r="Q47" i="8"/>
  <c r="S44" i="8"/>
  <c r="O43" i="8"/>
  <c r="D43" i="8"/>
  <c r="E42" i="8"/>
  <c r="O41" i="8"/>
  <c r="Q40" i="8"/>
  <c r="I40" i="8"/>
  <c r="T39" i="8"/>
  <c r="K39" i="8"/>
  <c r="C39" i="8"/>
  <c r="E38" i="8"/>
  <c r="O37" i="8"/>
  <c r="G37" i="8"/>
  <c r="Q36" i="8"/>
  <c r="I36" i="8"/>
  <c r="K35" i="8"/>
  <c r="C35" i="8"/>
  <c r="G48" i="8"/>
  <c r="D47" i="8"/>
  <c r="T45" i="8"/>
  <c r="O44" i="8"/>
  <c r="T42" i="8"/>
  <c r="C42" i="8"/>
  <c r="E41" i="8"/>
  <c r="G40" i="8"/>
  <c r="I39" i="8"/>
  <c r="K38" i="8"/>
  <c r="M37" i="8"/>
  <c r="O36" i="8"/>
  <c r="Q35" i="8"/>
  <c r="J48" i="8"/>
  <c r="G47" i="8"/>
  <c r="N46" i="8"/>
  <c r="C46" i="8"/>
  <c r="K45" i="8"/>
  <c r="G44" i="8"/>
  <c r="M42" i="8"/>
  <c r="G41" i="8"/>
  <c r="M38" i="8"/>
  <c r="T35" i="8"/>
  <c r="T48" i="8"/>
  <c r="O47" i="8"/>
  <c r="K46" i="8"/>
  <c r="H45" i="8"/>
  <c r="H20" i="4" s="1"/>
  <c r="E44" i="8"/>
  <c r="L43" i="8"/>
  <c r="K42" i="8"/>
  <c r="M41" i="8"/>
  <c r="O40" i="8"/>
  <c r="Q39" i="8"/>
  <c r="T38" i="8"/>
  <c r="C38" i="8"/>
  <c r="E37" i="8"/>
  <c r="G36" i="8"/>
  <c r="I35" i="8"/>
  <c r="C25" i="8"/>
  <c r="C25" i="12"/>
  <c r="C21" i="8"/>
  <c r="C21" i="12"/>
  <c r="C18" i="8"/>
  <c r="C18" i="12"/>
  <c r="C17" i="8"/>
  <c r="C17" i="12"/>
  <c r="C7" i="8"/>
  <c r="C7" i="12"/>
  <c r="C4" i="8"/>
  <c r="C4" i="12"/>
  <c r="C24" i="8"/>
  <c r="C24" i="12"/>
  <c r="C20" i="8"/>
  <c r="C20" i="12"/>
  <c r="C16" i="8"/>
  <c r="C16" i="12"/>
  <c r="C15" i="8"/>
  <c r="C15" i="12"/>
  <c r="C9" i="8"/>
  <c r="C9" i="12"/>
  <c r="C6" i="8"/>
  <c r="C6" i="12"/>
  <c r="C22" i="8"/>
  <c r="C22" i="12"/>
  <c r="C14" i="8"/>
  <c r="C14" i="12"/>
  <c r="C13" i="8"/>
  <c r="C13" i="12"/>
  <c r="C11" i="8"/>
  <c r="C11" i="12"/>
  <c r="C8" i="8"/>
  <c r="C8" i="12"/>
  <c r="C29" i="8"/>
  <c r="C29" i="12"/>
  <c r="C23" i="8"/>
  <c r="C23" i="12"/>
  <c r="C19" i="8"/>
  <c r="C19" i="12"/>
  <c r="C12" i="8"/>
  <c r="C12" i="12"/>
  <c r="C10" i="8"/>
  <c r="C10" i="12"/>
  <c r="C5" i="8"/>
  <c r="C5" i="12"/>
  <c r="C3" i="8"/>
  <c r="C3" i="12"/>
  <c r="C26" i="8"/>
  <c r="C26" i="12"/>
  <c r="C22" i="5"/>
  <c r="C22" i="7"/>
  <c r="C21" i="5"/>
  <c r="C21" i="7"/>
  <c r="C14" i="5"/>
  <c r="C14" i="7"/>
  <c r="C13" i="5"/>
  <c r="C13" i="7"/>
  <c r="C11" i="5"/>
  <c r="C11" i="7"/>
  <c r="C8" i="5"/>
  <c r="C8" i="7"/>
  <c r="C29" i="5"/>
  <c r="C29" i="7"/>
  <c r="C23" i="5"/>
  <c r="C23" i="7"/>
  <c r="C19" i="5"/>
  <c r="C19" i="7"/>
  <c r="C12" i="5"/>
  <c r="C12" i="7"/>
  <c r="C10" i="5"/>
  <c r="C10" i="7"/>
  <c r="C5" i="5"/>
  <c r="C5" i="7"/>
  <c r="C3" i="5"/>
  <c r="C3" i="7"/>
  <c r="C26" i="5"/>
  <c r="C26" i="7"/>
  <c r="C25" i="5"/>
  <c r="C25" i="7"/>
  <c r="C18" i="5"/>
  <c r="C18" i="7"/>
  <c r="C17" i="5"/>
  <c r="C17" i="7"/>
  <c r="C7" i="5"/>
  <c r="C7" i="7"/>
  <c r="C4" i="5"/>
  <c r="C4" i="7"/>
  <c r="C24" i="5"/>
  <c r="C24" i="7"/>
  <c r="C20" i="5"/>
  <c r="C20" i="7"/>
  <c r="C16" i="5"/>
  <c r="C16" i="7"/>
  <c r="C15" i="5"/>
  <c r="C15" i="7"/>
  <c r="C9" i="5"/>
  <c r="C9" i="7"/>
  <c r="C6" i="5"/>
  <c r="C6" i="7"/>
  <c r="C35" i="5"/>
  <c r="C46" i="5"/>
  <c r="C42" i="5"/>
  <c r="C38" i="5"/>
  <c r="C40" i="5"/>
  <c r="C45" i="5"/>
  <c r="C41" i="5"/>
  <c r="C37" i="5"/>
  <c r="C44" i="5"/>
  <c r="C43" i="5"/>
  <c r="C39" i="5"/>
  <c r="C36" i="5"/>
  <c r="W98" i="14"/>
  <c r="Z98" i="14" s="1"/>
  <c r="D14" i="15" s="1"/>
  <c r="V98" i="14"/>
  <c r="F35" i="15" s="1"/>
  <c r="B35" i="15"/>
  <c r="B15" i="18"/>
  <c r="M30" i="4" l="1"/>
  <c r="G30" i="4"/>
  <c r="N30" i="4"/>
  <c r="L30" i="4"/>
  <c r="P30" i="4"/>
  <c r="I25" i="17"/>
  <c r="I24" i="17"/>
  <c r="Q30" i="4"/>
  <c r="O30" i="4"/>
  <c r="K30" i="4"/>
  <c r="F30" i="4"/>
  <c r="D30" i="4"/>
  <c r="E30" i="4"/>
  <c r="I30" i="4"/>
  <c r="J11" i="4"/>
  <c r="J30" i="4"/>
  <c r="H30" i="4"/>
  <c r="K20" i="4"/>
  <c r="G24" i="17"/>
  <c r="G25" i="17"/>
  <c r="H10" i="4"/>
  <c r="C20" i="4"/>
  <c r="C29" i="4" s="1"/>
  <c r="E20" i="4"/>
  <c r="F20" i="4"/>
  <c r="I10" i="4"/>
  <c r="D20" i="4"/>
  <c r="D29" i="4" s="1"/>
  <c r="G20" i="4"/>
  <c r="G19" i="4"/>
  <c r="G28" i="4" s="1"/>
  <c r="N19" i="4"/>
  <c r="P19" i="4"/>
  <c r="P28" i="4" s="1"/>
  <c r="F18" i="4"/>
  <c r="I18" i="4"/>
  <c r="J18" i="4"/>
  <c r="K18" i="4"/>
  <c r="K19" i="4"/>
  <c r="K28" i="4" s="1"/>
  <c r="J19" i="4"/>
  <c r="J28" i="4" s="1"/>
  <c r="J9" i="4"/>
  <c r="L19" i="4"/>
  <c r="L28" i="4" s="1"/>
  <c r="Q28" i="4"/>
  <c r="E19" i="4"/>
  <c r="E28" i="4" s="1"/>
  <c r="M19" i="4"/>
  <c r="E25" i="17" s="1"/>
  <c r="O19" i="4"/>
  <c r="O28" i="4" s="1"/>
  <c r="D19" i="4"/>
  <c r="D28" i="4" s="1"/>
  <c r="D18" i="4"/>
  <c r="N18" i="4"/>
  <c r="Q18" i="4"/>
  <c r="M18" i="4"/>
  <c r="I35" i="15"/>
  <c r="G35" i="15"/>
  <c r="H35" i="15"/>
  <c r="E35" i="15"/>
  <c r="J10" i="4"/>
  <c r="N28" i="4"/>
  <c r="F28" i="4"/>
  <c r="H28" i="4"/>
  <c r="P18" i="4"/>
  <c r="H8" i="4"/>
  <c r="H18" i="4"/>
  <c r="L18" i="4"/>
  <c r="O18" i="4"/>
  <c r="C18" i="4"/>
  <c r="C27" i="4" s="1"/>
  <c r="E18" i="4"/>
  <c r="G18" i="4"/>
  <c r="H11" i="4"/>
  <c r="I11" i="4"/>
  <c r="I9" i="4"/>
  <c r="H9" i="4"/>
  <c r="M50" i="8"/>
  <c r="J50" i="8"/>
  <c r="P50" i="12"/>
  <c r="M50" i="5"/>
  <c r="F50" i="5"/>
  <c r="H50" i="12"/>
  <c r="O50" i="8"/>
  <c r="S50" i="8"/>
  <c r="H50" i="8"/>
  <c r="E50" i="7"/>
  <c r="T50" i="7"/>
  <c r="I50" i="7"/>
  <c r="L50" i="7"/>
  <c r="S50" i="7"/>
  <c r="N50" i="12"/>
  <c r="E50" i="12"/>
  <c r="C50" i="12"/>
  <c r="T50" i="12"/>
  <c r="C50" i="5"/>
  <c r="E50" i="5"/>
  <c r="D50" i="5"/>
  <c r="I50" i="8"/>
  <c r="E50" i="8"/>
  <c r="F50" i="8"/>
  <c r="C50" i="8"/>
  <c r="L50" i="8"/>
  <c r="M50" i="7"/>
  <c r="Q50" i="7"/>
  <c r="G50" i="7"/>
  <c r="P50" i="7"/>
  <c r="F50" i="7"/>
  <c r="L50" i="12"/>
  <c r="S50" i="12"/>
  <c r="I50" i="12"/>
  <c r="G50" i="12"/>
  <c r="N50" i="5"/>
  <c r="Q50" i="5"/>
  <c r="P50" i="5"/>
  <c r="U50" i="5"/>
  <c r="S50" i="5"/>
  <c r="Q50" i="8"/>
  <c r="G50" i="8"/>
  <c r="K50" i="8"/>
  <c r="P50" i="8"/>
  <c r="O50" i="7"/>
  <c r="D50" i="7"/>
  <c r="U50" i="7"/>
  <c r="J50" i="7"/>
  <c r="D50" i="12"/>
  <c r="F50" i="12"/>
  <c r="M50" i="12"/>
  <c r="K50" i="12"/>
  <c r="L50" i="5"/>
  <c r="O50" i="5"/>
  <c r="T50" i="5"/>
  <c r="T50" i="8"/>
  <c r="N50" i="8"/>
  <c r="D50" i="8"/>
  <c r="U50" i="8"/>
  <c r="K50" i="7"/>
  <c r="C50" i="7"/>
  <c r="H50" i="7"/>
  <c r="N50" i="7"/>
  <c r="U50" i="12"/>
  <c r="J50" i="12"/>
  <c r="Q50" i="12"/>
  <c r="O50" i="12"/>
  <c r="I50" i="5"/>
  <c r="G50" i="5"/>
  <c r="J50" i="5"/>
  <c r="H50" i="5"/>
  <c r="K50" i="5"/>
  <c r="F6" i="15"/>
  <c r="B14" i="15"/>
  <c r="I8" i="4"/>
  <c r="E6" i="15"/>
  <c r="F2" i="18"/>
  <c r="G6" i="15"/>
  <c r="G2" i="18"/>
  <c r="E2" i="18"/>
  <c r="J8" i="4"/>
  <c r="K29" i="4" l="1"/>
  <c r="P29" i="4"/>
  <c r="L29" i="4"/>
  <c r="B68" i="4"/>
  <c r="B66" i="4"/>
  <c r="K27" i="4"/>
  <c r="H29" i="4"/>
  <c r="Q29" i="4"/>
  <c r="F29" i="4"/>
  <c r="N29" i="4"/>
  <c r="J29" i="4"/>
  <c r="O29" i="4"/>
  <c r="G29" i="4"/>
  <c r="E29" i="4"/>
  <c r="I29" i="4"/>
  <c r="M29" i="4"/>
  <c r="I14" i="17"/>
  <c r="I13" i="17"/>
  <c r="G13" i="17"/>
  <c r="G14" i="17"/>
  <c r="E24" i="17"/>
  <c r="B64" i="4" s="1"/>
  <c r="M28" i="4"/>
  <c r="G27" i="4"/>
  <c r="L27" i="4"/>
  <c r="Q27" i="4"/>
  <c r="O27" i="4"/>
  <c r="E14" i="17"/>
  <c r="E13" i="17"/>
  <c r="C14" i="17"/>
  <c r="C13" i="17"/>
  <c r="C25" i="17"/>
  <c r="C24" i="17"/>
  <c r="M27" i="4"/>
  <c r="H27" i="4"/>
  <c r="E27" i="4"/>
  <c r="D27" i="4"/>
  <c r="J27" i="4"/>
  <c r="F27" i="4"/>
  <c r="I27" i="4"/>
  <c r="P27" i="4"/>
  <c r="N27" i="4"/>
  <c r="B62" i="4" l="1"/>
  <c r="B63" i="4"/>
  <c r="B67" i="4"/>
  <c r="B65" i="4"/>
  <c r="B61" i="4"/>
</calcChain>
</file>

<file path=xl/sharedStrings.xml><?xml version="1.0" encoding="utf-8"?>
<sst xmlns="http://schemas.openxmlformats.org/spreadsheetml/2006/main" count="79761" uniqueCount="338">
  <si>
    <t>Q1</t>
  </si>
  <si>
    <t>East</t>
  </si>
  <si>
    <t>France</t>
  </si>
  <si>
    <t>Netherlands</t>
  </si>
  <si>
    <t>Germany</t>
  </si>
  <si>
    <t>Italy</t>
  </si>
  <si>
    <t>Irish Republic</t>
  </si>
  <si>
    <t>Denmark</t>
  </si>
  <si>
    <t>Greece</t>
  </si>
  <si>
    <t>Portugal</t>
  </si>
  <si>
    <t>Spain</t>
  </si>
  <si>
    <t>Belgium</t>
  </si>
  <si>
    <t>Luxembourg</t>
  </si>
  <si>
    <t>Iceland</t>
  </si>
  <si>
    <t>Norway</t>
  </si>
  <si>
    <t>Sweden</t>
  </si>
  <si>
    <t>Finland</t>
  </si>
  <si>
    <t>Austria</t>
  </si>
  <si>
    <t>Switzerland</t>
  </si>
  <si>
    <t>Malta</t>
  </si>
  <si>
    <t>Turkey</t>
  </si>
  <si>
    <t>Estonia</t>
  </si>
  <si>
    <t>Latvia</t>
  </si>
  <si>
    <t>Lithuania</t>
  </si>
  <si>
    <t>Poland</t>
  </si>
  <si>
    <t>Czech Republic</t>
  </si>
  <si>
    <t>Slovakia</t>
  </si>
  <si>
    <t>Hungary</t>
  </si>
  <si>
    <t>Romania</t>
  </si>
  <si>
    <t>Bulgaria</t>
  </si>
  <si>
    <t>Ukraine</t>
  </si>
  <si>
    <t>Russia</t>
  </si>
  <si>
    <t>Slovenia</t>
  </si>
  <si>
    <t>Croatia</t>
  </si>
  <si>
    <t>Morocco</t>
  </si>
  <si>
    <t>Algeria</t>
  </si>
  <si>
    <t>Egypt</t>
  </si>
  <si>
    <t>Ivory Coast</t>
  </si>
  <si>
    <t>Ghana</t>
  </si>
  <si>
    <t>Nigeria</t>
  </si>
  <si>
    <t>Cameroon</t>
  </si>
  <si>
    <t>Angola</t>
  </si>
  <si>
    <t>Ethiopia</t>
  </si>
  <si>
    <t>Kenya</t>
  </si>
  <si>
    <t>Tanzania</t>
  </si>
  <si>
    <t>Mauritius</t>
  </si>
  <si>
    <t>South Africa</t>
  </si>
  <si>
    <t>Canada</t>
  </si>
  <si>
    <t>Mexico</t>
  </si>
  <si>
    <t>Costa Rica</t>
  </si>
  <si>
    <t>Panama</t>
  </si>
  <si>
    <t>Dominican Rep</t>
  </si>
  <si>
    <t>Trinidad:Tobago</t>
  </si>
  <si>
    <t>Colombia</t>
  </si>
  <si>
    <t>Venezuela</t>
  </si>
  <si>
    <t>Ecuador</t>
  </si>
  <si>
    <t>Brazil</t>
  </si>
  <si>
    <t>Chile</t>
  </si>
  <si>
    <t>Uruguay</t>
  </si>
  <si>
    <t>Argentina</t>
  </si>
  <si>
    <t>Cyprus</t>
  </si>
  <si>
    <t>Lebanon</t>
  </si>
  <si>
    <t>Israel</t>
  </si>
  <si>
    <t>Jordan</t>
  </si>
  <si>
    <t>Saudi Arabia</t>
  </si>
  <si>
    <t>Kuwait</t>
  </si>
  <si>
    <t>Bahrain</t>
  </si>
  <si>
    <t>Qatar</t>
  </si>
  <si>
    <t>Oman</t>
  </si>
  <si>
    <t>Pakistan</t>
  </si>
  <si>
    <t>India</t>
  </si>
  <si>
    <t>Thailand</t>
  </si>
  <si>
    <t>Indonesia</t>
  </si>
  <si>
    <t>Singapore</t>
  </si>
  <si>
    <t>China</t>
  </si>
  <si>
    <t>South Korea</t>
  </si>
  <si>
    <t>Japan</t>
  </si>
  <si>
    <t>Taiwan</t>
  </si>
  <si>
    <t>Hong Kong</t>
  </si>
  <si>
    <t>Australia</t>
  </si>
  <si>
    <t>New Zealand</t>
  </si>
  <si>
    <t>East Midlands</t>
  </si>
  <si>
    <t>London</t>
  </si>
  <si>
    <t>North East</t>
  </si>
  <si>
    <t>Northern Ireland</t>
  </si>
  <si>
    <t>North West</t>
  </si>
  <si>
    <t>Scotland</t>
  </si>
  <si>
    <t>South East</t>
  </si>
  <si>
    <t>South West</t>
  </si>
  <si>
    <t>Wales</t>
  </si>
  <si>
    <t>West Midlands</t>
  </si>
  <si>
    <t>Yorkshire and The Humber</t>
  </si>
  <si>
    <t>Q2</t>
  </si>
  <si>
    <t>Q3</t>
  </si>
  <si>
    <t>Q4</t>
  </si>
  <si>
    <t>UAE</t>
  </si>
  <si>
    <t>Year</t>
  </si>
  <si>
    <t>Quarter</t>
  </si>
  <si>
    <t>Region</t>
  </si>
  <si>
    <t>Country</t>
  </si>
  <si>
    <t>Number of Exporters</t>
  </si>
  <si>
    <t>YRQR</t>
  </si>
  <si>
    <t>Sum of Number of Exporters</t>
  </si>
  <si>
    <t>2013 Q1</t>
  </si>
  <si>
    <t>2013 Q2</t>
  </si>
  <si>
    <t>2013 Q3</t>
  </si>
  <si>
    <t>2013 Q4</t>
  </si>
  <si>
    <t>Grand Total</t>
  </si>
  <si>
    <t>East Total</t>
  </si>
  <si>
    <t>East Midlands Total</t>
  </si>
  <si>
    <t>London Total</t>
  </si>
  <si>
    <t>North East Total</t>
  </si>
  <si>
    <t>North West Total</t>
  </si>
  <si>
    <t>Northern Ireland Total</t>
  </si>
  <si>
    <t>Scotland Total</t>
  </si>
  <si>
    <t>South East Total</t>
  </si>
  <si>
    <t>South West Total</t>
  </si>
  <si>
    <t>Wales Total</t>
  </si>
  <si>
    <t>West Midlands Total</t>
  </si>
  <si>
    <t>Yorkshire and The Humber Total</t>
  </si>
  <si>
    <t>Partner</t>
  </si>
  <si>
    <t>Selection 1</t>
  </si>
  <si>
    <t>Select export destination 1</t>
  </si>
  <si>
    <t>Select export destination 2</t>
  </si>
  <si>
    <t>Select export destination 3</t>
  </si>
  <si>
    <t>Selection 2</t>
  </si>
  <si>
    <t>Select UK region</t>
  </si>
  <si>
    <t>Selection 3</t>
  </si>
  <si>
    <t>Data source</t>
  </si>
  <si>
    <t>How to interpret the data</t>
  </si>
  <si>
    <t>Further information on trade in goods by UK region</t>
  </si>
  <si>
    <t>https://www.uktradeinfo.com/Statistics/RTS/Pages/default.aspx</t>
  </si>
  <si>
    <t>Contact</t>
  </si>
  <si>
    <t>https://www.uktradeinfo.com/Statistics/BuildYourOwnTables/Pages/Home.aspx</t>
  </si>
  <si>
    <t>Grey cells = below 30 exporters (not disclosed)</t>
  </si>
  <si>
    <t>Annual data</t>
  </si>
  <si>
    <t>Table Row (QR)</t>
  </si>
  <si>
    <t>Table Row (YR)</t>
  </si>
  <si>
    <t>Next update</t>
  </si>
  <si>
    <t>Exclusions</t>
  </si>
  <si>
    <t>United Kingdom</t>
  </si>
  <si>
    <t>2014 Q1</t>
  </si>
  <si>
    <t>United Kingdom Total</t>
  </si>
  <si>
    <t>Selection 4</t>
  </si>
  <si>
    <t>Select export destination 4</t>
  </si>
  <si>
    <t>Total EU</t>
  </si>
  <si>
    <t>Total Non-EU</t>
  </si>
  <si>
    <t>Total World</t>
  </si>
  <si>
    <t>2014 Q2</t>
  </si>
  <si>
    <t>2014 Q3</t>
  </si>
  <si>
    <t>2014Q3</t>
  </si>
  <si>
    <t>2013Q1</t>
  </si>
  <si>
    <t>2013Q2</t>
  </si>
  <si>
    <t>2013Q3</t>
  </si>
  <si>
    <t>2013Q4</t>
  </si>
  <si>
    <t>2014Q1</t>
  </si>
  <si>
    <t>2014Q2</t>
  </si>
  <si>
    <t>England</t>
  </si>
  <si>
    <t>Yorkshire and the Humber</t>
  </si>
  <si>
    <t>Total</t>
  </si>
  <si>
    <t>Unknown</t>
  </si>
  <si>
    <t>Latest year change on previous year</t>
  </si>
  <si>
    <t>Latest quarter change on previous quarter</t>
  </si>
  <si>
    <t>Latest quarter change on same quarter 12 months ago</t>
  </si>
  <si>
    <t>Change</t>
  </si>
  <si>
    <t>Rank (out of 12 UK regions)</t>
  </si>
  <si>
    <t>per cent</t>
  </si>
  <si>
    <t>change</t>
  </si>
  <si>
    <t>Q2 2014</t>
  </si>
  <si>
    <t>Q3 2014</t>
  </si>
  <si>
    <t>Q3 2013</t>
  </si>
  <si>
    <t>n/a</t>
  </si>
  <si>
    <t>UK (excluding unknown region)</t>
  </si>
  <si>
    <t>Quarterly data</t>
  </si>
  <si>
    <t>Grand Total inc unknown</t>
  </si>
  <si>
    <t>Number of exporters</t>
  </si>
  <si>
    <t>Look up table</t>
  </si>
  <si>
    <t>Q1 2013</t>
  </si>
  <si>
    <t>Q2 2013</t>
  </si>
  <si>
    <t>Q4 2013</t>
  </si>
  <si>
    <t>Q1 2014</t>
  </si>
  <si>
    <t xml:space="preserve"> Q3 2013</t>
  </si>
  <si>
    <t xml:space="preserve"> Q3 2014</t>
  </si>
  <si>
    <t>UK (excl. unknown region)</t>
  </si>
  <si>
    <t>Select metric</t>
  </si>
  <si>
    <t>'Regional comparisons': These data show goods exports data within a particular quarter or year for UK regions alongside the same data for the UK and England, based on three metrics; the number of exporters, the value of exports, and the average value per exporter.</t>
  </si>
  <si>
    <t>% in the latest quarter (compared to the previous quarter)</t>
  </si>
  <si>
    <t>.</t>
  </si>
  <si>
    <t>The</t>
  </si>
  <si>
    <t>2014 Q4</t>
  </si>
  <si>
    <t>2014Q4</t>
  </si>
  <si>
    <t>Value of exports (£ billions)</t>
  </si>
  <si>
    <t>Q4 2014</t>
  </si>
  <si>
    <t>2013</t>
  </si>
  <si>
    <t>2014</t>
  </si>
  <si>
    <t>Value of exports</t>
  </si>
  <si>
    <t>Average value per exporter</t>
  </si>
  <si>
    <t>Average value per exporter (£ thousands)</t>
  </si>
  <si>
    <t>Exporting businesses can appear in more than one quarter and can export to more than one destination. Therefore users should not add up across quarters or export destinations. Values below 30 are suppressed due to HMRC disclosure control.</t>
  </si>
  <si>
    <t>Q1 2015</t>
  </si>
  <si>
    <t>2015Q1</t>
  </si>
  <si>
    <t>2015 Q1</t>
  </si>
  <si>
    <t>Select export destination 5</t>
  </si>
  <si>
    <t>Annual breakdown of goods exporters by destination and region</t>
  </si>
  <si>
    <t>Regional goods export data, including data on number of goods exporters and value of goods exports for the UK regions</t>
  </si>
  <si>
    <t>Quarterly breakdown of goods exporters by destination and region</t>
  </si>
  <si>
    <t>2015 Q2</t>
  </si>
  <si>
    <t>2015Q2</t>
  </si>
  <si>
    <t>Selection 5</t>
  </si>
  <si>
    <t>Q2 2015</t>
  </si>
  <si>
    <t>2015</t>
  </si>
  <si>
    <t>2015 Q3</t>
  </si>
  <si>
    <t>2015Q3</t>
  </si>
  <si>
    <t>Value of exports (£000s)</t>
  </si>
  <si>
    <t>Q3 2015</t>
  </si>
  <si>
    <t>2015 Q4</t>
  </si>
  <si>
    <t>2015Q4</t>
  </si>
  <si>
    <t>in 2015 (compared to 2014).</t>
  </si>
  <si>
    <t>Change (%) 2015 v 2014</t>
  </si>
  <si>
    <t xml:space="preserve">2015Q4 </t>
  </si>
  <si>
    <t>Q4 2015</t>
  </si>
  <si>
    <t>% in 2015 (compared to 2014)</t>
  </si>
  <si>
    <t>2016 Q1</t>
  </si>
  <si>
    <t>Static</t>
  </si>
  <si>
    <t>Changes</t>
  </si>
  <si>
    <t>Formula static or requires changing?</t>
  </si>
  <si>
    <t>Destination 1</t>
  </si>
  <si>
    <t>Destination 2</t>
  </si>
  <si>
    <t>Destination 3</t>
  </si>
  <si>
    <t>Destination 4</t>
  </si>
  <si>
    <t>Destination 5</t>
  </si>
  <si>
    <t>2016Q1</t>
  </si>
  <si>
    <t>Q1 2016</t>
  </si>
  <si>
    <t>DIT Trade and Investment Statistics</t>
  </si>
  <si>
    <t>This data is based on (i) HMRC special analysis commissioned by DIT and (ii) HMRC Regional Trade Statistics.</t>
  </si>
  <si>
    <t>2016 Q2</t>
  </si>
  <si>
    <t>Annual changes</t>
  </si>
  <si>
    <t>Quarterly changes</t>
  </si>
  <si>
    <t>Regional Trade Statistics, HMRC</t>
  </si>
  <si>
    <r>
      <t>Table 1: Value of Exports by Region (figures in £ million)</t>
    </r>
    <r>
      <rPr>
        <b/>
        <vertAlign val="superscript"/>
        <sz val="12"/>
        <rFont val="Arial"/>
        <family val="2"/>
      </rPr>
      <t>1</t>
    </r>
  </si>
  <si>
    <t>Provisional Data - subject to update</t>
  </si>
  <si>
    <r>
      <t>EU</t>
    </r>
    <r>
      <rPr>
        <sz val="11"/>
        <rFont val="Arial"/>
        <family val="2"/>
      </rPr>
      <t xml:space="preserve"> Exports</t>
    </r>
  </si>
  <si>
    <t>2016 Q3</t>
  </si>
  <si>
    <t>2016 Q4</t>
  </si>
  <si>
    <t>Non-EU Exports</t>
  </si>
  <si>
    <t xml:space="preserve">Total Exports </t>
  </si>
  <si>
    <t>Notes:</t>
  </si>
  <si>
    <t xml:space="preserve">1. The figures exclude estimates for late-response </t>
  </si>
  <si>
    <t>Special trade</t>
  </si>
  <si>
    <t>2016Q2</t>
  </si>
  <si>
    <t>Q2 2016</t>
  </si>
  <si>
    <t>Discontinuities</t>
  </si>
  <si>
    <t>EU Indicator</t>
  </si>
  <si>
    <t>Continent</t>
  </si>
  <si>
    <t>SITC1 Code</t>
  </si>
  <si>
    <t>SITC2 Code</t>
  </si>
  <si>
    <t>Value (£000’s)</t>
  </si>
  <si>
    <t>Year(Filtered)</t>
  </si>
  <si>
    <t>Quarter(Filtered)</t>
  </si>
  <si>
    <t>Flow Type(Filtered)</t>
  </si>
  <si>
    <t>Export</t>
  </si>
  <si>
    <t>General trade, value £s</t>
  </si>
  <si>
    <t>Special trade, value £s</t>
  </si>
  <si>
    <t>Difference</t>
  </si>
  <si>
    <t>General trade basis, £ million</t>
  </si>
  <si>
    <t>Special trade basis, £ million</t>
  </si>
  <si>
    <t>Source: HMRC Regional Trade Statistics, publication tables (special trade) and 'build your own tables' application (general trade)</t>
  </si>
  <si>
    <t xml:space="preserve">
</t>
  </si>
  <si>
    <r>
      <t xml:space="preserve">'Number of exporters to markets': These data show the number of </t>
    </r>
    <r>
      <rPr>
        <b/>
        <u/>
        <sz val="12"/>
        <rFont val="Calibri"/>
        <family val="2"/>
        <scheme val="minor"/>
      </rPr>
      <t>exporters of goods</t>
    </r>
    <r>
      <rPr>
        <sz val="12"/>
        <rFont val="Calibri"/>
        <family val="2"/>
        <scheme val="minor"/>
      </rPr>
      <t xml:space="preserve"> within a particular quarter and UK region that export to a particular destination. </t>
    </r>
  </si>
  <si>
    <r>
      <t xml:space="preserve">HMRC publish quarterly data on trade by UK region in </t>
    </r>
    <r>
      <rPr>
        <i/>
        <sz val="12"/>
        <rFont val="Calibri"/>
        <family val="2"/>
        <scheme val="minor"/>
      </rPr>
      <t>Regional Trade Statistics</t>
    </r>
    <r>
      <rPr>
        <sz val="12"/>
        <rFont val="Calibri"/>
        <family val="2"/>
        <scheme val="minor"/>
      </rPr>
      <t>. This includes information on the number of exporters to the EU and Non-EU.</t>
    </r>
  </si>
  <si>
    <r>
      <t xml:space="preserve">Detail on trade value by UK region, trade partner and commodity is available in </t>
    </r>
    <r>
      <rPr>
        <i/>
        <sz val="12"/>
        <rFont val="Calibri"/>
        <family val="2"/>
        <scheme val="minor"/>
      </rPr>
      <t>Build Your Own Tables</t>
    </r>
    <r>
      <rPr>
        <sz val="12"/>
        <rFont val="Calibri"/>
        <family val="2"/>
        <scheme val="minor"/>
      </rPr>
      <t>:</t>
    </r>
  </si>
  <si>
    <r>
      <t xml:space="preserve">The </t>
    </r>
    <r>
      <rPr>
        <b/>
        <sz val="12"/>
        <rFont val="Calibri"/>
        <family val="2"/>
        <scheme val="minor"/>
      </rPr>
      <t>general trade</t>
    </r>
    <r>
      <rPr>
        <sz val="12"/>
        <rFont val="Calibri"/>
        <family val="2"/>
        <scheme val="minor"/>
      </rPr>
      <t xml:space="preserve"> definition relates to all goods entering or leaving the economic territory of a country with the exception of simple transit trade. </t>
    </r>
  </si>
  <si>
    <r>
      <rPr>
        <b/>
        <sz val="12"/>
        <rFont val="Calibri"/>
        <family val="2"/>
        <scheme val="minor"/>
      </rPr>
      <t>Special trade</t>
    </r>
    <r>
      <rPr>
        <sz val="12"/>
        <rFont val="Calibri"/>
        <family val="2"/>
        <scheme val="minor"/>
      </rPr>
      <t xml:space="preserve"> has a narrower definition. Goods received into customs warehouses that do not go into free circulation in the country of receipt are not recorded as special trade. Similarly, outgoing goods from customs warehouses are not recorded as exports. </t>
    </r>
  </si>
  <si>
    <t>UK goods exports, 2015</t>
  </si>
  <si>
    <t>Azerbaijan</t>
  </si>
  <si>
    <t>Gibraltar</t>
  </si>
  <si>
    <t>Iraq</t>
  </si>
  <si>
    <t>Kazakhstan</t>
  </si>
  <si>
    <t>Malaysia</t>
  </si>
  <si>
    <t>Peru</t>
  </si>
  <si>
    <t>Serbia</t>
  </si>
  <si>
    <t>USA</t>
  </si>
  <si>
    <t>Vietnam</t>
  </si>
  <si>
    <t>Bangladesh</t>
  </si>
  <si>
    <t>Congo (Republic)</t>
  </si>
  <si>
    <t>Equat Guinea</t>
  </si>
  <si>
    <t>Falkland Islands</t>
  </si>
  <si>
    <t>Fyr Macedonia</t>
  </si>
  <si>
    <t>Georgia</t>
  </si>
  <si>
    <t>Guatemala</t>
  </si>
  <si>
    <t>Senegal</t>
  </si>
  <si>
    <t>Sri Lanka</t>
  </si>
  <si>
    <t>Honduras</t>
  </si>
  <si>
    <t>Unallocated-Known</t>
  </si>
  <si>
    <t>Stores and Provisions</t>
  </si>
  <si>
    <t>Yorkshire and the Humber Total</t>
  </si>
  <si>
    <t>Unallocated-Known Total</t>
  </si>
  <si>
    <t>Source: HMRC special analysis, December 2016</t>
  </si>
  <si>
    <t>Below Threhold Traders are included in 'Total EU' and 'Total World' but excluded from individual EU countries.</t>
  </si>
  <si>
    <t>Index (Q1 2013 = 100)</t>
  </si>
  <si>
    <t>December 2016</t>
  </si>
  <si>
    <t>Source: HMRC Regional Trade Statistics</t>
  </si>
  <si>
    <t>Q3 2016</t>
  </si>
  <si>
    <t>2016 Q3 Press Release</t>
  </si>
  <si>
    <t>Issued 06 December 2016</t>
  </si>
  <si>
    <t>2016</t>
  </si>
  <si>
    <t>-  </t>
  </si>
  <si>
    <t>Unallocated - Known</t>
  </si>
  <si>
    <t>Unallocated - Unknown</t>
  </si>
  <si>
    <t>2016Q3</t>
  </si>
  <si>
    <t>Unallocated</t>
  </si>
  <si>
    <t>Known</t>
  </si>
  <si>
    <t>Change (%) 2016 Q3 v 2016 Q2</t>
  </si>
  <si>
    <t>Change (%) 2016 Q3 v 2015 Q3</t>
  </si>
  <si>
    <t>Column Labels</t>
  </si>
  <si>
    <t>Row Labels</t>
  </si>
  <si>
    <t>in 2016 Q3 (compared to 2015 Q3).</t>
  </si>
  <si>
    <t>March 2017</t>
  </si>
  <si>
    <t>James Liley</t>
  </si>
  <si>
    <t>james.liley@trade.gsi.gov.uk</t>
  </si>
  <si>
    <t xml:space="preserve">The Q2 2016 HMRC Regional Trade Statistics release introduced a change in the way HMRC report trade data. Previous releases were on a general trade basis but going forward data will only be published on a special trade basis. </t>
  </si>
  <si>
    <t>Exports on a special trade basis are therefore lower than on a general trade basis.</t>
  </si>
  <si>
    <t>The Q3 2016 HMRC Regional Trade Statistics release introduced two important methodology changes which are described below.</t>
  </si>
  <si>
    <t>As a result of the HMRC RTS methodology consultation the way businesses are allocated to UK region and country has changed. The previous methodology allocated trade to a region based on where the headquarters of a business is located, supplemented by survey data to allow better allocation of multi-site businesses. This survey data is out of date and HMRC decided to develop a new methodology.</t>
  </si>
  <si>
    <t>In the new methodology the trade value of a multi-site business is allocated to different regions based on a proportion of their employees in each region (based on linked information from the Inter Departmental Business Register). Data on the number of traders is shown in two different way in the RTS release tables:</t>
  </si>
  <si>
    <r>
      <rPr>
        <b/>
        <sz val="12"/>
        <rFont val="Calibri"/>
        <family val="2"/>
        <scheme val="minor"/>
      </rPr>
      <t>Whole Number Method</t>
    </r>
    <r>
      <rPr>
        <sz val="12"/>
        <rFont val="Calibri"/>
        <family val="2"/>
        <scheme val="minor"/>
      </rPr>
      <t xml:space="preserve"> (does not add up to UK total): A business will be counted as one in every region they have employees. This represents the actual count of businesses in any region. However, it will mean the sum of the business count for each region will be greater than that for the UK. 
</t>
    </r>
    <r>
      <rPr>
        <b/>
        <sz val="12"/>
        <rFont val="Calibri"/>
        <family val="2"/>
        <scheme val="minor"/>
      </rPr>
      <t xml:space="preserve">Proportion Method </t>
    </r>
    <r>
      <rPr>
        <sz val="12"/>
        <rFont val="Calibri"/>
        <family val="2"/>
        <scheme val="minor"/>
      </rPr>
      <t xml:space="preserve">(adds up to UK total): A business will be counted as a fraction in each region they trade based on the proportion of their employees in each region. An individual business counts as one business in the UK. The sum of businesses (whole and fractions) gives the total business count for a region.
</t>
    </r>
  </si>
  <si>
    <t xml:space="preserve">Previously those businesses that were not required to submit full declarations for their EU trade (those below the Intrastat threshold) were not included in the RTS EU business counts. Business counts are now a count of all VAT Registered businesses exporting and importing. </t>
  </si>
  <si>
    <t>2. Change to the number of goods exporters</t>
  </si>
  <si>
    <t>1. New methodology for allocating goods exporters to UK regions</t>
  </si>
  <si>
    <t>Aside from the EU/non-EU split (published as part of the RTS) there is no further disaggregation of this higher figure by EU partner country. The supplementary analysis provided here does split the number of exporters by EU partner country but these do not include the below threshold traders.</t>
  </si>
  <si>
    <t>https://www.uktradeinfo.com/Statistics/OverseasTradeStatistics/AboutOverseastradeStatistics/Documents/RTS_Methodology_Revision_2016.pdf</t>
  </si>
  <si>
    <t>This release follows HMRC policy in excluding businesses that cannot be allocated to a region from the exporter count where we do not know how many businesses they represent. Where a trader cannot be identified a pseudo VAT number is used and the trader is allocated to 'unallocated - unknown'. A single pseudo VAT number represents an unknown number of businesses and it is therefore not meaningful to include this number in the UK total. Further information can be found in the RTS Methodology Paper:</t>
  </si>
  <si>
    <t>RTS data excludes trade in non-monetary gold, whereas HMRC OTS data does include this from 2005 onwards. Therefore, the RTS data matches the 'total reported trade' figures in the OTS with the exception of non-monetary gold, so there will be some discrepancies between the data. More information can be found in section 3.20 of the RTS Methodology Paper.</t>
  </si>
  <si>
    <t>This has led to substantial increases in the trader population. For instance the number of goods exporters in 2015 was reported as 74,000 in RTS Q2 2016 but was reported as 146,000 in RTS Q4 2016. This change makes the RTS consistent with the approach used in HMRC UK trade in goods by business characteristics.</t>
  </si>
  <si>
    <t>Methodology changes were introduced in the RTS in Q2 2016 and Q3 2016. Data in this supplementary analysis are produced on a consistent basis on the new methodology back to Q1 2013.</t>
  </si>
  <si>
    <t>DIT have received Q4 2016 data from HMRC and will begin to process this during March and April</t>
  </si>
  <si>
    <t>The data in this supplementary analysis uses the proportion method.</t>
  </si>
  <si>
    <t>This analysis also excludes 'unallocated - unknown' in the UK value totals, in order to make ratios (exports per exporter) and comparisons valid. Where information is known about a business but it is not possible to allocate to a specific region it is classed as 'unallocated - known'. These 'unallocated - known' businesses are included in both the value and count for UK totals.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</si>
</sst>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
    <numFmt numFmtId="165" formatCode="_-* #,##0_-;\-* #,##0_-;_-* &quot;-&quot;??_-;_-@_-"/>
    <numFmt numFmtId="166" formatCode="#,##0.0"/>
    <numFmt numFmtId="167" formatCode="[&gt;=1000000000]#,###.000000,,;[&gt;=1000000]#.0000000,,;#.000000"/>
    <numFmt numFmtId="168" formatCode="[&gt;=1000000000]#,###.0,,;[&gt;=1000000]#.00,,;#.0"/>
    <numFmt numFmtId="169" formatCode="0.000"/>
    <numFmt numFmtId="170" formatCode="0.00000%"/>
  </numFmts>
  <fonts count="8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2"/>
      <name val="Calibri"/>
      <family val="2"/>
    </font>
    <font>
      <sz val="10"/>
      <name val="Calibri"/>
      <family val="2"/>
    </font>
    <font>
      <b/>
      <sz val="16"/>
      <name val="Calibri"/>
      <family val="2"/>
    </font>
    <font>
      <sz val="12"/>
      <color indexed="9"/>
      <name val="Calibri"/>
      <family val="2"/>
    </font>
    <font>
      <b/>
      <sz val="14"/>
      <name val="Calibri"/>
      <family val="2"/>
    </font>
    <font>
      <b/>
      <sz val="10"/>
      <color indexed="9"/>
      <name val="Arial"/>
      <family val="2"/>
    </font>
    <font>
      <sz val="10"/>
      <color indexed="9"/>
      <name val="Arial"/>
      <family val="2"/>
    </font>
    <font>
      <b/>
      <sz val="12"/>
      <name val="Calibri"/>
      <family val="2"/>
    </font>
    <font>
      <u/>
      <sz val="10"/>
      <color indexed="12"/>
      <name val="Arial"/>
      <family val="2"/>
    </font>
    <font>
      <sz val="10"/>
      <name val="Arial"/>
      <family val="2"/>
    </font>
    <font>
      <b/>
      <sz val="12"/>
      <name val="Calibri"/>
      <family val="2"/>
      <scheme val="minor"/>
    </font>
    <font>
      <u/>
      <sz val="12"/>
      <color indexed="12"/>
      <name val="Calibri"/>
      <family val="2"/>
      <scheme val="minor"/>
    </font>
    <font>
      <sz val="10"/>
      <color rgb="FFFF0000"/>
      <name val="Arial"/>
      <family val="2"/>
    </font>
    <font>
      <sz val="12"/>
      <color theme="0"/>
      <name val="Calibri"/>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Calibri"/>
      <family val="2"/>
      <scheme val="minor"/>
    </font>
    <font>
      <b/>
      <sz val="11"/>
      <name val="Arial"/>
      <family val="2"/>
    </font>
    <font>
      <b/>
      <sz val="12"/>
      <name val="Arial"/>
      <family val="2"/>
    </font>
    <font>
      <sz val="10"/>
      <name val="Arial"/>
      <family val="2"/>
    </font>
    <font>
      <sz val="10"/>
      <color theme="0" tint="-0.499984740745262"/>
      <name val="Arial"/>
      <family val="2"/>
    </font>
    <font>
      <b/>
      <sz val="12"/>
      <color theme="1"/>
      <name val="Calibri"/>
      <family val="2"/>
      <scheme val="minor"/>
    </font>
    <font>
      <i/>
      <sz val="12"/>
      <name val="Calibri"/>
      <family val="2"/>
      <scheme val="minor"/>
    </font>
    <font>
      <sz val="12"/>
      <color theme="0"/>
      <name val="Calibri"/>
      <family val="2"/>
      <scheme val="minor"/>
    </font>
    <font>
      <b/>
      <sz val="12"/>
      <color theme="0"/>
      <name val="Calibri"/>
      <family val="2"/>
      <scheme val="minor"/>
    </font>
    <font>
      <i/>
      <sz val="12"/>
      <color theme="0"/>
      <name val="Calibri"/>
      <family val="2"/>
      <scheme val="minor"/>
    </font>
    <font>
      <sz val="12"/>
      <color theme="0" tint="-0.499984740745262"/>
      <name val="Calibri"/>
      <family val="2"/>
      <scheme val="minor"/>
    </font>
    <font>
      <i/>
      <sz val="12"/>
      <color theme="0" tint="-0.499984740745262"/>
      <name val="Calibri"/>
      <family val="2"/>
      <scheme val="minor"/>
    </font>
    <font>
      <b/>
      <sz val="9"/>
      <name val="Calibri"/>
      <family val="2"/>
      <scheme val="minor"/>
    </font>
    <font>
      <sz val="10"/>
      <color theme="1"/>
      <name val="Arial"/>
      <family val="2"/>
    </font>
    <font>
      <sz val="10"/>
      <name val="Arial"/>
      <family val="2"/>
    </font>
    <font>
      <b/>
      <sz val="10"/>
      <color theme="0"/>
      <name val="Arial"/>
      <family val="2"/>
    </font>
    <font>
      <b/>
      <sz val="10"/>
      <name val="Calibri"/>
      <family val="2"/>
    </font>
    <font>
      <sz val="10"/>
      <name val="Calibri"/>
      <family val="2"/>
      <scheme val="minor"/>
    </font>
    <font>
      <sz val="10"/>
      <color theme="0"/>
      <name val="Arial"/>
      <family val="2"/>
    </font>
    <font>
      <b/>
      <sz val="10"/>
      <color theme="1"/>
      <name val="Arial"/>
      <family val="2"/>
    </font>
    <font>
      <sz val="10"/>
      <color theme="1"/>
      <name val="Calibri"/>
      <family val="2"/>
    </font>
    <font>
      <sz val="9"/>
      <name val="Calibri"/>
      <family val="2"/>
    </font>
    <font>
      <sz val="10"/>
      <color theme="0" tint="-0.34998626667073579"/>
      <name val="Arial"/>
      <family val="2"/>
    </font>
    <font>
      <b/>
      <sz val="8"/>
      <color theme="0"/>
      <name val="Calibri"/>
      <family val="2"/>
      <scheme val="minor"/>
    </font>
    <font>
      <b/>
      <sz val="10"/>
      <name val="Calibri"/>
      <family val="2"/>
      <scheme val="minor"/>
    </font>
    <font>
      <sz val="10"/>
      <color rgb="FFFF0000"/>
      <name val="Calibri"/>
      <family val="2"/>
      <scheme val="minor"/>
    </font>
    <font>
      <b/>
      <vertAlign val="superscript"/>
      <sz val="12"/>
      <name val="Arial"/>
      <family val="2"/>
    </font>
    <font>
      <sz val="11"/>
      <name val="Arial"/>
      <family val="2"/>
    </font>
    <font>
      <sz val="9"/>
      <name val="Arial"/>
      <family val="2"/>
    </font>
    <font>
      <b/>
      <sz val="9"/>
      <name val="Arial"/>
      <family val="2"/>
    </font>
    <font>
      <b/>
      <sz val="12"/>
      <color rgb="FFFF0000"/>
      <name val="Calibri"/>
      <family val="2"/>
      <scheme val="minor"/>
    </font>
    <font>
      <sz val="11"/>
      <name val="Calibri"/>
      <family val="2"/>
      <scheme val="minor"/>
    </font>
    <font>
      <b/>
      <sz val="18"/>
      <name val="Calibri"/>
      <family val="2"/>
      <scheme val="minor"/>
    </font>
    <font>
      <b/>
      <u/>
      <sz val="12"/>
      <name val="Calibri"/>
      <family val="2"/>
      <scheme val="minor"/>
    </font>
    <font>
      <b/>
      <sz val="16"/>
      <name val="Arial"/>
      <family val="2"/>
    </font>
    <font>
      <sz val="10"/>
      <color theme="0"/>
      <name val="Calibri"/>
      <family val="2"/>
    </font>
    <font>
      <u/>
      <sz val="12"/>
      <name val="Calibri"/>
      <family val="2"/>
      <scheme val="minor"/>
    </font>
    <font>
      <u/>
      <sz val="10"/>
      <name val="Calibri"/>
      <family val="2"/>
      <scheme val="minor"/>
    </font>
  </fonts>
  <fills count="56">
    <fill>
      <patternFill patternType="none"/>
    </fill>
    <fill>
      <patternFill patternType="gray125"/>
    </fill>
    <fill>
      <patternFill patternType="solid">
        <fgColor indexed="25"/>
        <bgColor indexed="64"/>
      </patternFill>
    </fill>
    <fill>
      <patternFill patternType="solid">
        <fgColor indexed="57"/>
        <bgColor indexed="64"/>
      </patternFill>
    </fill>
    <fill>
      <patternFill patternType="solid">
        <fgColor indexed="48"/>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theme="2"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3" tint="0.39994506668294322"/>
        <bgColor indexed="64"/>
      </patternFill>
    </fill>
    <fill>
      <patternFill patternType="solid">
        <fgColor theme="6"/>
        <bgColor indexed="64"/>
      </patternFill>
    </fill>
    <fill>
      <patternFill patternType="solid">
        <fgColor theme="5"/>
        <bgColor indexed="64"/>
      </patternFill>
    </fill>
    <fill>
      <patternFill patternType="solid">
        <fgColor theme="1" tint="0.499984740745262"/>
        <bgColor indexed="64"/>
      </patternFill>
    </fill>
    <fill>
      <patternFill patternType="solid">
        <fgColor theme="3"/>
        <bgColor indexed="64"/>
      </patternFill>
    </fill>
    <fill>
      <patternFill patternType="solid">
        <fgColor rgb="FF2C486E"/>
        <bgColor indexed="64"/>
      </patternFill>
    </fill>
    <fill>
      <patternFill patternType="solid">
        <fgColor rgb="FF5782BB"/>
        <bgColor indexed="64"/>
      </patternFill>
    </fill>
    <fill>
      <patternFill patternType="solid">
        <fgColor rgb="FF9FF1FF"/>
        <bgColor indexed="64"/>
      </patternFill>
    </fill>
    <fill>
      <patternFill patternType="solid">
        <fgColor theme="7" tint="0.39997558519241921"/>
        <bgColor indexed="64"/>
      </patternFill>
    </fill>
    <fill>
      <patternFill patternType="solid">
        <fgColor rgb="FFD6E0FF"/>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rgb="FFFFFFCC"/>
        <bgColor indexed="64"/>
      </patternFill>
    </fill>
    <fill>
      <patternFill patternType="solid">
        <fgColor rgb="FFCCFFCC"/>
        <bgColor indexed="64"/>
      </patternFill>
    </fill>
  </fills>
  <borders count="127">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65"/>
      </left>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tted">
        <color indexed="64"/>
      </left>
      <right/>
      <top style="double">
        <color indexed="64"/>
      </top>
      <bottom style="dotted">
        <color indexed="64"/>
      </bottom>
      <diagonal/>
    </border>
    <border>
      <left/>
      <right/>
      <top style="double">
        <color indexed="64"/>
      </top>
      <bottom style="dotted">
        <color indexed="64"/>
      </bottom>
      <diagonal/>
    </border>
    <border>
      <left/>
      <right style="dotted">
        <color indexed="64"/>
      </right>
      <top style="double">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style="thin">
        <color theme="0" tint="-0.499984740745262"/>
      </bottom>
      <diagonal/>
    </border>
    <border>
      <left/>
      <right style="thin">
        <color indexed="64"/>
      </right>
      <top style="thin">
        <color theme="0" tint="-0.24994659260841701"/>
      </top>
      <bottom style="thin">
        <color theme="0" tint="-0.499984740745262"/>
      </bottom>
      <diagonal/>
    </border>
    <border>
      <left/>
      <right/>
      <top/>
      <bottom style="double">
        <color indexed="64"/>
      </bottom>
      <diagonal/>
    </border>
    <border>
      <left style="thin">
        <color indexed="64"/>
      </left>
      <right/>
      <top/>
      <bottom style="double">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auto="1"/>
      </right>
      <top style="thin">
        <color indexed="64"/>
      </top>
      <bottom/>
      <diagonal/>
    </border>
    <border>
      <left style="thin">
        <color auto="1"/>
      </left>
      <right style="thin">
        <color auto="1"/>
      </right>
      <top/>
      <bottom/>
      <diagonal/>
    </border>
    <border>
      <left style="thin">
        <color indexed="64"/>
      </left>
      <right style="thin">
        <color theme="0" tint="-0.499984740745262"/>
      </right>
      <top style="thin">
        <color indexed="64"/>
      </top>
      <bottom/>
      <diagonal/>
    </border>
    <border>
      <left style="thin">
        <color indexed="64"/>
      </left>
      <right style="thin">
        <color theme="0" tint="-0.499984740745262"/>
      </right>
      <top/>
      <bottom/>
      <diagonal/>
    </border>
    <border>
      <left style="thin">
        <color indexed="64"/>
      </left>
      <right style="thin">
        <color theme="0" tint="-0.499984740745262"/>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thin">
        <color theme="0" tint="-0.24994659260841701"/>
      </top>
      <bottom style="thin">
        <color indexed="64"/>
      </bottom>
      <diagonal/>
    </border>
    <border>
      <left/>
      <right style="thin">
        <color indexed="8"/>
      </right>
      <top style="thin">
        <color indexed="8"/>
      </top>
      <bottom/>
      <diagonal/>
    </border>
    <border>
      <left/>
      <right style="thin">
        <color indexed="8"/>
      </right>
      <top/>
      <bottom/>
      <diagonal/>
    </border>
    <border>
      <left/>
      <right style="thin">
        <color indexed="8"/>
      </right>
      <top style="thin">
        <color indexed="8"/>
      </top>
      <bottom style="thin">
        <color indexed="8"/>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right style="thin">
        <color indexed="64"/>
      </right>
      <top/>
      <bottom/>
      <diagonal/>
    </border>
    <border>
      <left style="thin">
        <color theme="2"/>
      </left>
      <right style="thin">
        <color theme="2"/>
      </right>
      <top style="thin">
        <color indexed="64"/>
      </top>
      <bottom style="thin">
        <color indexed="64"/>
      </bottom>
      <diagonal/>
    </border>
    <border>
      <left style="thin">
        <color indexed="64"/>
      </left>
      <right style="thin">
        <color theme="2"/>
      </right>
      <top style="thin">
        <color indexed="64"/>
      </top>
      <bottom style="thin">
        <color indexed="64"/>
      </bottom>
      <diagonal/>
    </border>
    <border>
      <left/>
      <right style="thin">
        <color auto="1"/>
      </right>
      <top/>
      <bottom/>
      <diagonal/>
    </border>
    <border>
      <left style="thin">
        <color auto="1"/>
      </left>
      <right style="thin">
        <color theme="1" tint="0.499984740745262"/>
      </right>
      <top style="thin">
        <color indexed="64"/>
      </top>
      <bottom/>
      <diagonal/>
    </border>
    <border>
      <left style="thin">
        <color theme="1" tint="0.499984740745262"/>
      </left>
      <right style="thin">
        <color theme="1" tint="0.499984740745262"/>
      </right>
      <top style="thin">
        <color indexed="64"/>
      </top>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theme="0" tint="-0.249977111117893"/>
      </right>
      <top/>
      <bottom style="thin">
        <color theme="0" tint="-0.24994659260841701"/>
      </bottom>
      <diagonal/>
    </border>
    <border>
      <left style="thin">
        <color indexed="64"/>
      </left>
      <right style="thin">
        <color theme="0" tint="-0.249977111117893"/>
      </right>
      <top style="thin">
        <color theme="0" tint="-0.24994659260841701"/>
      </top>
      <bottom style="thin">
        <color theme="0" tint="-0.24994659260841701"/>
      </bottom>
      <diagonal/>
    </border>
    <border>
      <left style="thin">
        <color indexed="64"/>
      </left>
      <right style="thin">
        <color theme="0" tint="-0.249977111117893"/>
      </right>
      <top style="thin">
        <color theme="0" tint="-0.24994659260841701"/>
      </top>
      <bottom style="thin">
        <color theme="0" tint="-0.499984740745262"/>
      </bottom>
      <diagonal/>
    </border>
    <border>
      <left style="thin">
        <color theme="0" tint="-0.249977111117893"/>
      </left>
      <right style="thin">
        <color theme="0" tint="-0.249977111117893"/>
      </right>
      <top/>
      <bottom style="thin">
        <color theme="0" tint="-0.24994659260841701"/>
      </bottom>
      <diagonal/>
    </border>
    <border>
      <left style="thin">
        <color theme="0" tint="-0.249977111117893"/>
      </left>
      <right style="thin">
        <color theme="0" tint="-0.249977111117893"/>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4659260841701"/>
      </top>
      <bottom style="thin">
        <color theme="0" tint="-0.499984740745262"/>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1" tint="0.499984740745262"/>
      </bottom>
      <diagonal/>
    </border>
    <border>
      <left style="thin">
        <color theme="0" tint="-0.249977111117893"/>
      </left>
      <right style="thin">
        <color theme="0" tint="-0.249977111117893"/>
      </right>
      <top/>
      <bottom style="thin">
        <color theme="0" tint="-0.34998626667073579"/>
      </bottom>
      <diagonal/>
    </border>
    <border>
      <left/>
      <right style="thin">
        <color indexed="64"/>
      </right>
      <top style="thin">
        <color indexed="64"/>
      </top>
      <bottom style="thin">
        <color theme="0" tint="-0.34998626667073579"/>
      </bottom>
      <diagonal/>
    </border>
    <border>
      <left/>
      <right/>
      <top/>
      <bottom style="thin">
        <color theme="0" tint="-0.34998626667073579"/>
      </bottom>
      <diagonal/>
    </border>
    <border>
      <left style="thin">
        <color indexed="64"/>
      </left>
      <right style="thin">
        <color theme="0" tint="-0.249977111117893"/>
      </right>
      <top/>
      <bottom style="thin">
        <color theme="0" tint="-0.34998626667073579"/>
      </bottom>
      <diagonal/>
    </border>
    <border>
      <left/>
      <right/>
      <top style="thin">
        <color indexed="64"/>
      </top>
      <bottom style="thin">
        <color theme="0" tint="-0.34998626667073579"/>
      </bottom>
      <diagonal/>
    </border>
    <border>
      <left style="thin">
        <color indexed="64"/>
      </left>
      <right style="thin">
        <color theme="0" tint="-0.249977111117893"/>
      </right>
      <top style="thin">
        <color indexed="64"/>
      </top>
      <bottom style="thin">
        <color theme="0" tint="-0.34998626667073579"/>
      </bottom>
      <diagonal/>
    </border>
    <border>
      <left style="thin">
        <color theme="0" tint="-0.249977111117893"/>
      </left>
      <right style="thin">
        <color theme="0" tint="-0.249977111117893"/>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right style="thin">
        <color theme="0" tint="-0.249977111117893"/>
      </right>
      <top/>
      <bottom style="thin">
        <color theme="0" tint="-0.34998626667073579"/>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theme="2"/>
      </left>
      <right/>
      <top style="thin">
        <color indexed="64"/>
      </top>
      <bottom style="thin">
        <color indexed="64"/>
      </bottom>
      <diagonal/>
    </border>
    <border>
      <left style="dashed">
        <color indexed="64"/>
      </left>
      <right/>
      <top style="dotted">
        <color indexed="64"/>
      </top>
      <bottom/>
      <diagonal/>
    </border>
    <border>
      <left/>
      <right/>
      <top style="dotted">
        <color indexed="64"/>
      </top>
      <bottom/>
      <diagonal/>
    </border>
    <border>
      <left/>
      <right style="dashed">
        <color indexed="64"/>
      </right>
      <top style="dotted">
        <color indexed="64"/>
      </top>
      <bottom/>
      <diagonal/>
    </border>
    <border>
      <left/>
      <right style="dotted">
        <color indexed="64"/>
      </right>
      <top/>
      <bottom/>
      <diagonal/>
    </border>
    <border>
      <left style="thin">
        <color indexed="64"/>
      </left>
      <right/>
      <top/>
      <bottom/>
      <diagonal/>
    </border>
    <border>
      <left style="thin">
        <color theme="0" tint="-0.249977111117893"/>
      </left>
      <right style="thin">
        <color indexed="64"/>
      </right>
      <top style="thin">
        <color theme="0" tint="-0.34998626667073579"/>
      </top>
      <bottom style="thin">
        <color theme="0" tint="-0.34998626667073579"/>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8"/>
      </left>
      <right/>
      <top/>
      <bottom/>
      <diagonal/>
    </border>
    <border>
      <left style="thin">
        <color indexed="8"/>
      </left>
      <right style="thin">
        <color indexed="8"/>
      </right>
      <top/>
      <bottom/>
      <diagonal/>
    </border>
    <border>
      <left style="thin">
        <color theme="0" tint="-0.249977111117893"/>
      </left>
      <right style="thin">
        <color indexed="64"/>
      </right>
      <top style="thin">
        <color theme="0" tint="-0.24994659260841701"/>
      </top>
      <bottom style="thin">
        <color theme="0" tint="-0.499984740745262"/>
      </bottom>
      <diagonal/>
    </border>
    <border>
      <left style="thin">
        <color theme="0" tint="-0.249977111117893"/>
      </left>
      <right style="thin">
        <color indexed="64"/>
      </right>
      <top style="thin">
        <color theme="0" tint="-0.24994659260841701"/>
      </top>
      <bottom style="thin">
        <color theme="0" tint="-0.24994659260841701"/>
      </bottom>
      <diagonal/>
    </border>
    <border>
      <left/>
      <right style="thin">
        <color theme="0" tint="-0.249977111117893"/>
      </right>
      <top style="thin">
        <color theme="0" tint="-0.24994659260841701"/>
      </top>
      <bottom style="thin">
        <color theme="0" tint="-0.24994659260841701"/>
      </bottom>
      <diagonal/>
    </border>
    <border>
      <left style="thin">
        <color indexed="64"/>
      </left>
      <right style="thin">
        <color theme="2" tint="-0.249977111117893"/>
      </right>
      <top style="thin">
        <color theme="0" tint="-0.24994659260841701"/>
      </top>
      <bottom style="thin">
        <color theme="0" tint="-0.499984740745262"/>
      </bottom>
      <diagonal/>
    </border>
    <border>
      <left style="thin">
        <color indexed="64"/>
      </left>
      <right style="thin">
        <color theme="2" tint="-0.249977111117893"/>
      </right>
      <top style="thin">
        <color theme="0" tint="-0.24994659260841701"/>
      </top>
      <bottom style="thin">
        <color theme="0" tint="-0.24994659260841701"/>
      </bottom>
      <diagonal/>
    </border>
    <border>
      <left style="thin">
        <color auto="1"/>
      </left>
      <right style="thin">
        <color indexed="64"/>
      </right>
      <top/>
      <bottom/>
      <diagonal/>
    </border>
    <border>
      <left style="thin">
        <color theme="0" tint="-0.249977111117893"/>
      </left>
      <right style="thin">
        <color theme="0" tint="-0.249977111117893"/>
      </right>
      <top style="thin">
        <color theme="0" tint="-0.24994659260841701"/>
      </top>
      <bottom/>
      <diagonal/>
    </border>
    <border>
      <left style="thin">
        <color indexed="64"/>
      </left>
      <right style="thin">
        <color theme="0" tint="-0.249977111117893"/>
      </right>
      <top style="thin">
        <color theme="0" tint="-0.24994659260841701"/>
      </top>
      <bottom style="thin">
        <color theme="0" tint="-0.249977111117893"/>
      </bottom>
      <diagonal/>
    </border>
    <border>
      <left style="thin">
        <color indexed="64"/>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indexed="64"/>
      </left>
      <right/>
      <top style="thin">
        <color theme="0" tint="-0.249977111117893"/>
      </top>
      <bottom style="thin">
        <color theme="0" tint="-0.499984740745262"/>
      </bottom>
      <diagonal/>
    </border>
    <border>
      <left style="thin">
        <color theme="0" tint="-0.249977111117893"/>
      </left>
      <right style="thin">
        <color theme="0" tint="-0.249977111117893"/>
      </right>
      <top style="thin">
        <color theme="0" tint="-0.34998626667073579"/>
      </top>
      <bottom style="thin">
        <color theme="0" tint="-0.249977111117893"/>
      </bottom>
      <diagonal/>
    </border>
    <border>
      <left style="thin">
        <color indexed="64"/>
      </left>
      <right style="thin">
        <color theme="0" tint="-0.249977111117893"/>
      </right>
      <top style="thin">
        <color theme="0" tint="-0.249977111117893"/>
      </top>
      <bottom style="thin">
        <color theme="0" tint="-0.24994659260841701"/>
      </bottom>
      <diagonal/>
    </border>
    <border>
      <left/>
      <right style="thin">
        <color theme="0" tint="-0.249977111117893"/>
      </right>
      <top/>
      <bottom/>
      <diagonal/>
    </border>
    <border>
      <left style="thin">
        <color indexed="64"/>
      </left>
      <right style="thin">
        <color theme="0" tint="-0.249977111117893"/>
      </right>
      <top style="thin">
        <color theme="0" tint="-0.249977111117893"/>
      </top>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1" tint="0.499984740745262"/>
      </left>
      <right style="thin">
        <color indexed="64"/>
      </right>
      <top style="thin">
        <color indexed="64"/>
      </top>
      <bottom style="thin">
        <color indexed="64"/>
      </bottom>
      <diagonal/>
    </border>
  </borders>
  <cellStyleXfs count="141">
    <xf numFmtId="0" fontId="0" fillId="0" borderId="0"/>
    <xf numFmtId="0" fontId="19" fillId="0" borderId="0" applyNumberFormat="0" applyFill="0" applyBorder="0" applyAlignment="0" applyProtection="0">
      <alignment vertical="top"/>
      <protection locked="0"/>
    </xf>
    <xf numFmtId="43" fontId="25" fillId="0" borderId="0" applyFont="0" applyFill="0" applyBorder="0" applyAlignment="0" applyProtection="0"/>
    <xf numFmtId="0" fontId="26" fillId="0" borderId="0" applyNumberFormat="0" applyFill="0" applyBorder="0" applyAlignment="0" applyProtection="0"/>
    <xf numFmtId="0" fontId="27" fillId="0" borderId="28" applyNumberFormat="0" applyFill="0" applyAlignment="0" applyProtection="0"/>
    <xf numFmtId="0" fontId="28" fillId="0" borderId="29" applyNumberFormat="0" applyFill="0" applyAlignment="0" applyProtection="0"/>
    <xf numFmtId="0" fontId="29" fillId="0" borderId="30" applyNumberFormat="0" applyFill="0" applyAlignment="0" applyProtection="0"/>
    <xf numFmtId="0" fontId="29" fillId="0" borderId="0" applyNumberFormat="0" applyFill="0" applyBorder="0" applyAlignment="0" applyProtection="0"/>
    <xf numFmtId="0" fontId="30" fillId="10"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3" fillId="13" borderId="31" applyNumberFormat="0" applyAlignment="0" applyProtection="0"/>
    <xf numFmtId="0" fontId="34" fillId="14" borderId="32" applyNumberFormat="0" applyAlignment="0" applyProtection="0"/>
    <xf numFmtId="0" fontId="35" fillId="14" borderId="31" applyNumberFormat="0" applyAlignment="0" applyProtection="0"/>
    <xf numFmtId="0" fontId="36" fillId="0" borderId="33" applyNumberFormat="0" applyFill="0" applyAlignment="0" applyProtection="0"/>
    <xf numFmtId="0" fontId="37" fillId="15" borderId="34"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36" applyNumberFormat="0" applyFill="0" applyAlignment="0" applyProtection="0"/>
    <xf numFmtId="0" fontId="41"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1" fillId="36" borderId="0" applyNumberFormat="0" applyBorder="0" applyAlignment="0" applyProtection="0"/>
    <xf numFmtId="0" fontId="41"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41" fillId="40" borderId="0" applyNumberFormat="0" applyBorder="0" applyAlignment="0" applyProtection="0"/>
    <xf numFmtId="0" fontId="8" fillId="0" borderId="0"/>
    <xf numFmtId="0" fontId="8" fillId="16" borderId="35" applyNumberFormat="0" applyFont="0" applyAlignment="0" applyProtection="0"/>
    <xf numFmtId="9" fontId="45" fillId="0" borderId="0" applyFont="0" applyFill="0" applyBorder="0" applyAlignment="0" applyProtection="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20" fillId="0" borderId="0"/>
    <xf numFmtId="43" fontId="20" fillId="0" borderId="0" applyFont="0" applyFill="0" applyBorder="0" applyAlignment="0" applyProtection="0"/>
    <xf numFmtId="0" fontId="7" fillId="0" borderId="0"/>
    <xf numFmtId="0" fontId="7" fillId="16" borderId="35" applyNumberFormat="0" applyFont="0" applyAlignment="0" applyProtection="0"/>
    <xf numFmtId="9" fontId="20" fillId="0" borderId="0" applyFont="0" applyFill="0" applyBorder="0" applyAlignment="0" applyProtection="0"/>
    <xf numFmtId="0" fontId="6" fillId="0" borderId="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56" fillId="0" borderId="0"/>
    <xf numFmtId="43" fontId="20" fillId="0" borderId="0" applyFont="0" applyFill="0" applyBorder="0" applyAlignment="0" applyProtection="0"/>
    <xf numFmtId="0" fontId="6" fillId="0" borderId="0"/>
    <xf numFmtId="0" fontId="6" fillId="16" borderId="35" applyNumberFormat="0" applyFont="0" applyAlignment="0" applyProtection="0"/>
    <xf numFmtId="9" fontId="20" fillId="0" borderId="0" applyFont="0" applyFill="0" applyBorder="0" applyAlignment="0" applyProtection="0"/>
    <xf numFmtId="0" fontId="6" fillId="0" borderId="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16" borderId="35" applyNumberFormat="0" applyFont="0" applyAlignment="0" applyProtection="0"/>
    <xf numFmtId="0" fontId="5" fillId="0" borderId="0"/>
    <xf numFmtId="0" fontId="5" fillId="16" borderId="35" applyNumberFormat="0" applyFont="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0" fontId="4" fillId="16" borderId="35" applyNumberFormat="0" applyFont="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0" fontId="3" fillId="16" borderId="35"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 fillId="0" borderId="0"/>
    <xf numFmtId="0" fontId="1" fillId="0" borderId="0"/>
  </cellStyleXfs>
  <cellXfs count="474">
    <xf numFmtId="0" fontId="0" fillId="0" borderId="0" xfId="0"/>
    <xf numFmtId="0" fontId="9" fillId="0" borderId="0" xfId="0" applyFont="1"/>
    <xf numFmtId="0" fontId="0" fillId="0" borderId="1" xfId="0" pivotButton="1" applyBorder="1"/>
    <xf numFmtId="0" fontId="0" fillId="0" borderId="2" xfId="0" applyBorder="1"/>
    <xf numFmtId="0" fontId="0" fillId="0" borderId="3" xfId="0" applyBorder="1"/>
    <xf numFmtId="0" fontId="0" fillId="0" borderId="1" xfId="0" applyBorder="1"/>
    <xf numFmtId="0" fontId="0" fillId="0" borderId="4" xfId="0" applyBorder="1"/>
    <xf numFmtId="0" fontId="0" fillId="0" borderId="5" xfId="0" applyBorder="1"/>
    <xf numFmtId="0" fontId="0" fillId="0" borderId="1" xfId="0" applyNumberFormat="1" applyBorder="1"/>
    <xf numFmtId="0" fontId="0" fillId="0" borderId="4" xfId="0" applyNumberFormat="1" applyBorder="1"/>
    <xf numFmtId="0" fontId="0" fillId="0" borderId="5" xfId="0" applyNumberFormat="1" applyBorder="1"/>
    <xf numFmtId="0" fontId="0" fillId="0" borderId="0" xfId="0" applyNumberFormat="1"/>
    <xf numFmtId="0" fontId="0" fillId="0" borderId="7" xfId="0" applyBorder="1"/>
    <xf numFmtId="0" fontId="0" fillId="0" borderId="7" xfId="0" applyNumberFormat="1" applyBorder="1"/>
    <xf numFmtId="0" fontId="0" fillId="0" borderId="8" xfId="0" applyNumberFormat="1" applyBorder="1"/>
    <xf numFmtId="0" fontId="0" fillId="0" borderId="9" xfId="0" applyNumberFormat="1" applyBorder="1"/>
    <xf numFmtId="0" fontId="0" fillId="0" borderId="10" xfId="0" applyBorder="1"/>
    <xf numFmtId="0" fontId="0" fillId="0" borderId="11" xfId="0" applyBorder="1"/>
    <xf numFmtId="0" fontId="16" fillId="2" borderId="0" xfId="0" applyFont="1" applyFill="1"/>
    <xf numFmtId="0" fontId="17" fillId="2" borderId="0" xfId="0" applyFont="1" applyFill="1"/>
    <xf numFmtId="0" fontId="16" fillId="3" borderId="0" xfId="0" applyFont="1" applyFill="1"/>
    <xf numFmtId="0" fontId="17" fillId="3" borderId="0" xfId="0" applyFont="1" applyFill="1"/>
    <xf numFmtId="0" fontId="16" fillId="4" borderId="0" xfId="0" applyFont="1" applyFill="1"/>
    <xf numFmtId="0" fontId="17" fillId="4" borderId="0" xfId="0" applyFont="1" applyFill="1"/>
    <xf numFmtId="3" fontId="0" fillId="0" borderId="0" xfId="0" applyNumberFormat="1"/>
    <xf numFmtId="0" fontId="20" fillId="0" borderId="0" xfId="0" applyFont="1"/>
    <xf numFmtId="0" fontId="23" fillId="0" borderId="0" xfId="0" applyFont="1"/>
    <xf numFmtId="0" fontId="16" fillId="8" borderId="0" xfId="0" applyFont="1" applyFill="1"/>
    <xf numFmtId="0" fontId="17" fillId="8" borderId="0" xfId="0" applyFont="1" applyFill="1"/>
    <xf numFmtId="0" fontId="0" fillId="9" borderId="0" xfId="0" applyFill="1"/>
    <xf numFmtId="0" fontId="42" fillId="9" borderId="0" xfId="0" applyFont="1" applyFill="1"/>
    <xf numFmtId="0" fontId="0" fillId="0" borderId="0" xfId="2" applyNumberFormat="1" applyFont="1"/>
    <xf numFmtId="0" fontId="40" fillId="0" borderId="0" xfId="0" applyFont="1"/>
    <xf numFmtId="3" fontId="0" fillId="0" borderId="0" xfId="0" quotePrefix="1" applyNumberFormat="1"/>
    <xf numFmtId="0" fontId="43" fillId="0" borderId="0" xfId="0" applyFont="1"/>
    <xf numFmtId="0" fontId="44" fillId="0" borderId="0" xfId="0" applyFont="1"/>
    <xf numFmtId="0" fontId="46" fillId="0" borderId="0" xfId="0" applyFont="1"/>
    <xf numFmtId="0" fontId="21" fillId="9" borderId="0" xfId="0" applyFont="1" applyFill="1"/>
    <xf numFmtId="0" fontId="42" fillId="9" borderId="18" xfId="0" applyFont="1" applyFill="1" applyBorder="1"/>
    <xf numFmtId="0" fontId="47" fillId="9" borderId="0" xfId="0" applyFont="1" applyFill="1"/>
    <xf numFmtId="0" fontId="42" fillId="9" borderId="15" xfId="0" applyFont="1" applyFill="1" applyBorder="1"/>
    <xf numFmtId="3" fontId="50" fillId="42" borderId="0" xfId="2" applyNumberFormat="1" applyFont="1" applyFill="1" applyBorder="1" applyAlignment="1">
      <alignment horizontal="left"/>
    </xf>
    <xf numFmtId="0" fontId="21" fillId="9" borderId="49" xfId="0" applyFont="1" applyFill="1" applyBorder="1" applyAlignment="1">
      <alignment horizontal="center"/>
    </xf>
    <xf numFmtId="0" fontId="21" fillId="9" borderId="50" xfId="0" applyFont="1" applyFill="1" applyBorder="1" applyAlignment="1">
      <alignment horizontal="center"/>
    </xf>
    <xf numFmtId="3" fontId="21" fillId="44" borderId="0" xfId="2" applyNumberFormat="1" applyFont="1" applyFill="1" applyBorder="1" applyAlignment="1">
      <alignment horizontal="left"/>
    </xf>
    <xf numFmtId="3" fontId="21" fillId="43" borderId="18" xfId="2" applyNumberFormat="1" applyFont="1" applyFill="1" applyBorder="1" applyAlignment="1">
      <alignment horizontal="left"/>
    </xf>
    <xf numFmtId="0" fontId="21" fillId="9" borderId="27" xfId="0" applyFont="1" applyFill="1" applyBorder="1"/>
    <xf numFmtId="0" fontId="21" fillId="9" borderId="0" xfId="0" applyFont="1" applyFill="1" applyAlignment="1">
      <alignment horizontal="right"/>
    </xf>
    <xf numFmtId="166" fontId="0" fillId="0" borderId="0" xfId="0" applyNumberFormat="1"/>
    <xf numFmtId="168" fontId="56" fillId="0" borderId="0" xfId="77" applyNumberFormat="1"/>
    <xf numFmtId="166" fontId="55" fillId="0" borderId="0" xfId="61" applyNumberFormat="1" applyFont="1"/>
    <xf numFmtId="0" fontId="0" fillId="0" borderId="0" xfId="0" quotePrefix="1"/>
    <xf numFmtId="0" fontId="0" fillId="0" borderId="57" xfId="0" applyBorder="1"/>
    <xf numFmtId="0" fontId="0" fillId="0" borderId="57" xfId="0" applyNumberFormat="1" applyBorder="1"/>
    <xf numFmtId="0" fontId="0" fillId="0" borderId="58" xfId="0" applyNumberFormat="1" applyBorder="1"/>
    <xf numFmtId="0" fontId="0" fillId="0" borderId="59" xfId="0" applyNumberFormat="1" applyBorder="1"/>
    <xf numFmtId="0" fontId="12" fillId="5" borderId="0" xfId="0" applyFont="1" applyFill="1" applyProtection="1">
      <protection hidden="1"/>
    </xf>
    <xf numFmtId="0" fontId="11" fillId="5" borderId="0" xfId="0" applyFont="1" applyFill="1" applyProtection="1">
      <protection hidden="1"/>
    </xf>
    <xf numFmtId="0" fontId="0" fillId="9" borderId="0" xfId="0" applyFill="1" applyProtection="1">
      <protection hidden="1"/>
    </xf>
    <xf numFmtId="0" fontId="11" fillId="5" borderId="0" xfId="0" applyFont="1" applyFill="1" applyAlignment="1" applyProtection="1">
      <alignment horizontal="right"/>
      <protection hidden="1"/>
    </xf>
    <xf numFmtId="3" fontId="14" fillId="47" borderId="16" xfId="0" applyNumberFormat="1" applyFont="1" applyFill="1" applyBorder="1" applyAlignment="1" applyProtection="1">
      <alignment horizontal="center"/>
      <protection hidden="1"/>
    </xf>
    <xf numFmtId="3" fontId="14" fillId="47" borderId="19" xfId="0" applyNumberFormat="1" applyFont="1" applyFill="1" applyBorder="1" applyAlignment="1" applyProtection="1">
      <alignment horizontal="center"/>
      <protection hidden="1"/>
    </xf>
    <xf numFmtId="3" fontId="11" fillId="49" borderId="16" xfId="0" applyNumberFormat="1" applyFont="1" applyFill="1" applyBorder="1" applyAlignment="1" applyProtection="1">
      <alignment horizontal="center"/>
      <protection hidden="1"/>
    </xf>
    <xf numFmtId="3" fontId="14" fillId="48" borderId="16" xfId="0" applyNumberFormat="1" applyFont="1" applyFill="1" applyBorder="1" applyAlignment="1" applyProtection="1">
      <alignment horizontal="center"/>
      <protection hidden="1"/>
    </xf>
    <xf numFmtId="0" fontId="18" fillId="5" borderId="0" xfId="0" applyFont="1" applyFill="1" applyProtection="1">
      <protection hidden="1"/>
    </xf>
    <xf numFmtId="0" fontId="11" fillId="5" borderId="15" xfId="0" applyFont="1" applyFill="1" applyBorder="1" applyProtection="1">
      <protection hidden="1"/>
    </xf>
    <xf numFmtId="0" fontId="11" fillId="5" borderId="0" xfId="0" applyFont="1" applyFill="1" applyBorder="1" applyProtection="1">
      <protection hidden="1"/>
    </xf>
    <xf numFmtId="0" fontId="14" fillId="47" borderId="0" xfId="0" applyFont="1" applyFill="1" applyAlignment="1" applyProtection="1">
      <alignment horizontal="center"/>
      <protection hidden="1"/>
    </xf>
    <xf numFmtId="0" fontId="11" fillId="49" borderId="0" xfId="0" applyFont="1" applyFill="1" applyAlignment="1" applyProtection="1">
      <alignment horizontal="center"/>
      <protection hidden="1"/>
    </xf>
    <xf numFmtId="0" fontId="14" fillId="48" borderId="0" xfId="0" applyFont="1" applyFill="1" applyAlignment="1" applyProtection="1">
      <alignment horizontal="center"/>
      <protection hidden="1"/>
    </xf>
    <xf numFmtId="0" fontId="14" fillId="50" borderId="0" xfId="0" applyFont="1" applyFill="1" applyAlignment="1" applyProtection="1">
      <alignment horizontal="center"/>
      <protection hidden="1"/>
    </xf>
    <xf numFmtId="0" fontId="0" fillId="9" borderId="0" xfId="0" applyFill="1" applyAlignment="1" applyProtection="1">
      <alignment wrapText="1"/>
      <protection hidden="1"/>
    </xf>
    <xf numFmtId="0" fontId="12" fillId="5" borderId="0" xfId="0" applyFont="1" applyFill="1" applyBorder="1" applyProtection="1">
      <protection hidden="1"/>
    </xf>
    <xf numFmtId="0" fontId="14" fillId="47" borderId="40" xfId="0" applyFont="1" applyFill="1" applyBorder="1" applyAlignment="1" applyProtection="1">
      <alignment horizontal="left"/>
      <protection hidden="1"/>
    </xf>
    <xf numFmtId="0" fontId="14" fillId="47" borderId="68" xfId="0" applyFont="1" applyFill="1" applyBorder="1" applyAlignment="1" applyProtection="1">
      <alignment horizontal="center"/>
      <protection hidden="1"/>
    </xf>
    <xf numFmtId="0" fontId="14" fillId="47" borderId="41" xfId="0" applyFont="1" applyFill="1" applyBorder="1" applyAlignment="1" applyProtection="1">
      <alignment horizontal="center"/>
      <protection hidden="1"/>
    </xf>
    <xf numFmtId="0" fontId="14" fillId="47" borderId="16" xfId="0" applyFont="1" applyFill="1" applyBorder="1" applyAlignment="1" applyProtection="1">
      <alignment horizontal="left"/>
      <protection hidden="1"/>
    </xf>
    <xf numFmtId="0" fontId="14" fillId="47" borderId="0" xfId="0" applyFont="1" applyFill="1" applyBorder="1" applyAlignment="1" applyProtection="1">
      <alignment horizontal="left"/>
      <protection hidden="1"/>
    </xf>
    <xf numFmtId="0" fontId="14" fillId="47" borderId="69" xfId="0" applyFont="1" applyFill="1" applyBorder="1" applyAlignment="1" applyProtection="1">
      <alignment horizontal="left"/>
      <protection hidden="1"/>
    </xf>
    <xf numFmtId="0" fontId="11" fillId="49" borderId="16" xfId="0" applyFont="1" applyFill="1" applyBorder="1" applyAlignment="1" applyProtection="1">
      <alignment horizontal="left"/>
      <protection hidden="1"/>
    </xf>
    <xf numFmtId="0" fontId="11" fillId="49" borderId="0" xfId="0" applyFont="1" applyFill="1" applyBorder="1" applyAlignment="1" applyProtection="1">
      <alignment horizontal="left"/>
      <protection hidden="1"/>
    </xf>
    <xf numFmtId="0" fontId="11" fillId="49" borderId="69" xfId="0" applyFont="1" applyFill="1" applyBorder="1" applyAlignment="1" applyProtection="1">
      <alignment horizontal="left"/>
      <protection hidden="1"/>
    </xf>
    <xf numFmtId="0" fontId="14" fillId="48" borderId="16" xfId="0" applyFont="1" applyFill="1" applyBorder="1" applyAlignment="1" applyProtection="1">
      <alignment horizontal="left"/>
      <protection hidden="1"/>
    </xf>
    <xf numFmtId="0" fontId="14" fillId="48" borderId="0" xfId="0" applyFont="1" applyFill="1" applyBorder="1" applyAlignment="1" applyProtection="1">
      <alignment horizontal="left"/>
      <protection hidden="1"/>
    </xf>
    <xf numFmtId="0" fontId="14" fillId="48" borderId="69" xfId="0" applyFont="1" applyFill="1" applyBorder="1" applyAlignment="1" applyProtection="1">
      <alignment horizontal="left"/>
      <protection hidden="1"/>
    </xf>
    <xf numFmtId="0" fontId="14" fillId="50" borderId="16" xfId="0" applyFont="1" applyFill="1" applyBorder="1" applyAlignment="1" applyProtection="1">
      <alignment horizontal="left"/>
      <protection hidden="1"/>
    </xf>
    <xf numFmtId="0" fontId="14" fillId="50" borderId="0" xfId="0" applyFont="1" applyFill="1" applyBorder="1" applyAlignment="1" applyProtection="1">
      <alignment horizontal="left"/>
      <protection hidden="1"/>
    </xf>
    <xf numFmtId="0" fontId="14" fillId="50" borderId="69" xfId="0" applyFont="1" applyFill="1" applyBorder="1" applyAlignment="1" applyProtection="1">
      <alignment horizontal="left"/>
      <protection hidden="1"/>
    </xf>
    <xf numFmtId="0" fontId="13" fillId="5" borderId="0" xfId="0" applyFont="1" applyFill="1" applyProtection="1">
      <protection hidden="1"/>
    </xf>
    <xf numFmtId="0" fontId="42" fillId="9" borderId="0" xfId="0" applyFont="1" applyFill="1" applyProtection="1">
      <protection hidden="1"/>
    </xf>
    <xf numFmtId="0" fontId="54" fillId="9" borderId="0" xfId="0" applyFont="1" applyFill="1" applyProtection="1">
      <protection hidden="1"/>
    </xf>
    <xf numFmtId="0" fontId="42" fillId="9" borderId="0" xfId="0" quotePrefix="1" applyFont="1" applyFill="1" applyProtection="1">
      <protection hidden="1"/>
    </xf>
    <xf numFmtId="0" fontId="21" fillId="9" borderId="15" xfId="0" applyFont="1" applyFill="1" applyBorder="1" applyProtection="1">
      <protection hidden="1"/>
    </xf>
    <xf numFmtId="0" fontId="42" fillId="9" borderId="15" xfId="0" applyFont="1" applyFill="1" applyBorder="1" applyProtection="1">
      <protection hidden="1"/>
    </xf>
    <xf numFmtId="0" fontId="21" fillId="9" borderId="0" xfId="0" applyFont="1" applyFill="1" applyAlignment="1" applyProtection="1">
      <alignment horizontal="right"/>
      <protection hidden="1"/>
    </xf>
    <xf numFmtId="0" fontId="49" fillId="45" borderId="40" xfId="0" applyNumberFormat="1" applyFont="1" applyFill="1" applyBorder="1" applyAlignment="1" applyProtection="1">
      <alignment horizontal="center" wrapText="1"/>
      <protection hidden="1"/>
    </xf>
    <xf numFmtId="0" fontId="49" fillId="45" borderId="19" xfId="0" applyNumberFormat="1" applyFont="1" applyFill="1" applyBorder="1" applyAlignment="1" applyProtection="1">
      <alignment horizontal="center" wrapText="1"/>
      <protection hidden="1"/>
    </xf>
    <xf numFmtId="0" fontId="51" fillId="45" borderId="19" xfId="0" applyNumberFormat="1" applyFont="1" applyFill="1" applyBorder="1" applyAlignment="1" applyProtection="1">
      <alignment horizontal="center" wrapText="1"/>
      <protection hidden="1"/>
    </xf>
    <xf numFmtId="0" fontId="49" fillId="45" borderId="0" xfId="0" applyNumberFormat="1" applyFont="1" applyFill="1" applyAlignment="1" applyProtection="1">
      <alignment horizontal="center" wrapText="1"/>
      <protection hidden="1"/>
    </xf>
    <xf numFmtId="0" fontId="49" fillId="45" borderId="41" xfId="0" applyNumberFormat="1" applyFont="1" applyFill="1" applyBorder="1" applyAlignment="1" applyProtection="1">
      <alignment horizontal="center" wrapText="1"/>
      <protection hidden="1"/>
    </xf>
    <xf numFmtId="0" fontId="42" fillId="9" borderId="18" xfId="0" applyFont="1" applyFill="1" applyBorder="1" applyProtection="1">
      <protection hidden="1"/>
    </xf>
    <xf numFmtId="0" fontId="49" fillId="45" borderId="17" xfId="0" applyFont="1" applyFill="1" applyBorder="1" applyAlignment="1" applyProtection="1">
      <alignment horizontal="center"/>
      <protection hidden="1"/>
    </xf>
    <xf numFmtId="0" fontId="49" fillId="45" borderId="20" xfId="0" applyFont="1" applyFill="1" applyBorder="1" applyAlignment="1" applyProtection="1">
      <alignment horizontal="center"/>
      <protection hidden="1"/>
    </xf>
    <xf numFmtId="0" fontId="51" fillId="45" borderId="20" xfId="0" applyFont="1" applyFill="1" applyBorder="1" applyAlignment="1" applyProtection="1">
      <alignment horizontal="center"/>
      <protection hidden="1"/>
    </xf>
    <xf numFmtId="0" fontId="49" fillId="45" borderId="15" xfId="0" applyFont="1" applyFill="1" applyBorder="1" applyAlignment="1" applyProtection="1">
      <alignment horizontal="center"/>
      <protection hidden="1"/>
    </xf>
    <xf numFmtId="0" fontId="49" fillId="45" borderId="18" xfId="0" applyFont="1" applyFill="1" applyBorder="1" applyAlignment="1" applyProtection="1">
      <alignment horizontal="center"/>
      <protection hidden="1"/>
    </xf>
    <xf numFmtId="0" fontId="52" fillId="41" borderId="43" xfId="0" applyFont="1" applyFill="1" applyBorder="1" applyProtection="1">
      <protection hidden="1"/>
    </xf>
    <xf numFmtId="0" fontId="52" fillId="41" borderId="43" xfId="0" applyFont="1" applyFill="1" applyBorder="1" applyAlignment="1" applyProtection="1">
      <alignment horizontal="center"/>
      <protection hidden="1"/>
    </xf>
    <xf numFmtId="0" fontId="52" fillId="41" borderId="44" xfId="0" applyFont="1" applyFill="1" applyBorder="1" applyAlignment="1" applyProtection="1">
      <alignment horizontal="center"/>
      <protection hidden="1"/>
    </xf>
    <xf numFmtId="0" fontId="42" fillId="49" borderId="44" xfId="0" applyFont="1" applyFill="1" applyBorder="1" applyProtection="1">
      <protection hidden="1"/>
    </xf>
    <xf numFmtId="0" fontId="42" fillId="49" borderId="43" xfId="0" applyFont="1" applyFill="1" applyBorder="1" applyAlignment="1" applyProtection="1">
      <alignment horizontal="center"/>
      <protection hidden="1"/>
    </xf>
    <xf numFmtId="0" fontId="42" fillId="49" borderId="44" xfId="0" applyFont="1" applyFill="1" applyBorder="1" applyAlignment="1" applyProtection="1">
      <alignment horizontal="center"/>
      <protection hidden="1"/>
    </xf>
    <xf numFmtId="0" fontId="52" fillId="41" borderId="45" xfId="0" applyFont="1" applyFill="1" applyBorder="1" applyProtection="1">
      <protection hidden="1"/>
    </xf>
    <xf numFmtId="0" fontId="52" fillId="41" borderId="45" xfId="0" applyFont="1" applyFill="1" applyBorder="1" applyAlignment="1" applyProtection="1">
      <alignment horizontal="center"/>
      <protection hidden="1"/>
    </xf>
    <xf numFmtId="0" fontId="52" fillId="41" borderId="46" xfId="0" applyFont="1" applyFill="1" applyBorder="1" applyAlignment="1" applyProtection="1">
      <alignment horizontal="center"/>
      <protection hidden="1"/>
    </xf>
    <xf numFmtId="166" fontId="42" fillId="9" borderId="0" xfId="0" applyNumberFormat="1" applyFont="1" applyFill="1" applyProtection="1">
      <protection hidden="1"/>
    </xf>
    <xf numFmtId="0" fontId="47" fillId="9" borderId="0" xfId="0" applyFont="1" applyFill="1" applyProtection="1">
      <protection hidden="1"/>
    </xf>
    <xf numFmtId="169" fontId="42" fillId="9" borderId="0" xfId="0" applyNumberFormat="1" applyFont="1" applyFill="1" applyProtection="1">
      <protection hidden="1"/>
    </xf>
    <xf numFmtId="3" fontId="50" fillId="46" borderId="0" xfId="2" applyNumberFormat="1" applyFont="1" applyFill="1" applyBorder="1" applyAlignment="1" applyProtection="1">
      <alignment horizontal="left"/>
      <protection hidden="1"/>
    </xf>
    <xf numFmtId="3" fontId="50" fillId="46" borderId="16" xfId="2" applyNumberFormat="1" applyFont="1" applyFill="1" applyBorder="1" applyAlignment="1" applyProtection="1">
      <alignment horizontal="center"/>
      <protection hidden="1"/>
    </xf>
    <xf numFmtId="3" fontId="50" fillId="46" borderId="51" xfId="2" applyNumberFormat="1" applyFont="1" applyFill="1" applyBorder="1" applyAlignment="1" applyProtection="1">
      <alignment horizontal="center"/>
      <protection hidden="1"/>
    </xf>
    <xf numFmtId="3" fontId="50" fillId="48" borderId="0" xfId="2" applyNumberFormat="1" applyFont="1" applyFill="1" applyBorder="1" applyAlignment="1" applyProtection="1">
      <alignment horizontal="left"/>
      <protection hidden="1"/>
    </xf>
    <xf numFmtId="3" fontId="21" fillId="49" borderId="18" xfId="2" applyNumberFormat="1" applyFont="1" applyFill="1" applyBorder="1" applyAlignment="1" applyProtection="1">
      <alignment horizontal="left"/>
      <protection hidden="1"/>
    </xf>
    <xf numFmtId="0" fontId="21" fillId="9" borderId="0" xfId="0" applyFont="1" applyFill="1" applyProtection="1">
      <protection hidden="1"/>
    </xf>
    <xf numFmtId="1" fontId="42" fillId="9" borderId="0" xfId="2" applyNumberFormat="1" applyFont="1" applyFill="1" applyProtection="1">
      <protection hidden="1"/>
    </xf>
    <xf numFmtId="3" fontId="49" fillId="48" borderId="51" xfId="2" applyNumberFormat="1" applyFont="1" applyFill="1" applyBorder="1" applyAlignment="1" applyProtection="1">
      <alignment horizontal="center"/>
      <protection hidden="1"/>
    </xf>
    <xf numFmtId="3" fontId="42" fillId="49" borderId="20" xfId="2" applyNumberFormat="1" applyFont="1" applyFill="1" applyBorder="1" applyAlignment="1" applyProtection="1">
      <alignment horizontal="center"/>
      <protection hidden="1"/>
    </xf>
    <xf numFmtId="0" fontId="42" fillId="9" borderId="60" xfId="0" applyFont="1" applyFill="1" applyBorder="1" applyProtection="1">
      <protection hidden="1"/>
    </xf>
    <xf numFmtId="0" fontId="42" fillId="9" borderId="61" xfId="0" applyFont="1" applyFill="1" applyBorder="1" applyProtection="1">
      <protection hidden="1"/>
    </xf>
    <xf numFmtId="0" fontId="42" fillId="9" borderId="62" xfId="0" applyFont="1" applyFill="1" applyBorder="1" applyProtection="1">
      <protection hidden="1"/>
    </xf>
    <xf numFmtId="0" fontId="42" fillId="9" borderId="63" xfId="0" applyFont="1" applyFill="1" applyBorder="1" applyProtection="1">
      <protection hidden="1"/>
    </xf>
    <xf numFmtId="0" fontId="42" fillId="9" borderId="0" xfId="0" applyFont="1" applyFill="1" applyBorder="1" applyProtection="1">
      <protection hidden="1"/>
    </xf>
    <xf numFmtId="0" fontId="42" fillId="9" borderId="64" xfId="0" applyFont="1" applyFill="1" applyBorder="1" applyProtection="1">
      <protection hidden="1"/>
    </xf>
    <xf numFmtId="0" fontId="42" fillId="9" borderId="65" xfId="0" applyFont="1" applyFill="1" applyBorder="1" applyProtection="1">
      <protection hidden="1"/>
    </xf>
    <xf numFmtId="0" fontId="42" fillId="9" borderId="66" xfId="0" applyFont="1" applyFill="1" applyBorder="1" applyProtection="1">
      <protection hidden="1"/>
    </xf>
    <xf numFmtId="0" fontId="42" fillId="9" borderId="67" xfId="0" applyFont="1" applyFill="1" applyBorder="1" applyProtection="1">
      <protection hidden="1"/>
    </xf>
    <xf numFmtId="0" fontId="21" fillId="9" borderId="72" xfId="0" applyFont="1" applyFill="1" applyBorder="1" applyAlignment="1" applyProtection="1">
      <alignment horizontal="center"/>
      <protection hidden="1"/>
    </xf>
    <xf numFmtId="0" fontId="42" fillId="9" borderId="72" xfId="0" applyFont="1" applyFill="1" applyBorder="1" applyProtection="1">
      <protection hidden="1"/>
    </xf>
    <xf numFmtId="0" fontId="21" fillId="9" borderId="73" xfId="0" applyFont="1" applyFill="1" applyBorder="1" applyAlignment="1" applyProtection="1">
      <alignment horizontal="center"/>
      <protection hidden="1"/>
    </xf>
    <xf numFmtId="0" fontId="21" fillId="9" borderId="74" xfId="0" applyFont="1" applyFill="1" applyBorder="1" applyAlignment="1" applyProtection="1">
      <alignment horizontal="center"/>
      <protection hidden="1"/>
    </xf>
    <xf numFmtId="49" fontId="21" fillId="9" borderId="73" xfId="0" applyNumberFormat="1" applyFont="1" applyFill="1" applyBorder="1" applyAlignment="1" applyProtection="1">
      <alignment horizontal="center"/>
      <protection hidden="1"/>
    </xf>
    <xf numFmtId="49" fontId="21" fillId="9" borderId="74" xfId="0" applyNumberFormat="1" applyFont="1" applyFill="1" applyBorder="1" applyAlignment="1" applyProtection="1">
      <alignment horizontal="center"/>
      <protection hidden="1"/>
    </xf>
    <xf numFmtId="49" fontId="21" fillId="9" borderId="41" xfId="0" applyNumberFormat="1" applyFont="1" applyFill="1" applyBorder="1" applyAlignment="1" applyProtection="1">
      <alignment horizontal="center"/>
      <protection hidden="1"/>
    </xf>
    <xf numFmtId="166" fontId="49" fillId="48" borderId="52" xfId="2" applyNumberFormat="1" applyFont="1" applyFill="1" applyBorder="1" applyAlignment="1" applyProtection="1">
      <alignment horizontal="center"/>
      <protection hidden="1"/>
    </xf>
    <xf numFmtId="166" fontId="42" fillId="49" borderId="53" xfId="2" applyNumberFormat="1" applyFont="1" applyFill="1" applyBorder="1" applyAlignment="1" applyProtection="1">
      <alignment horizontal="center"/>
      <protection hidden="1"/>
    </xf>
    <xf numFmtId="166" fontId="50" fillId="46" borderId="54" xfId="2" applyNumberFormat="1" applyFont="1" applyFill="1" applyBorder="1" applyAlignment="1" applyProtection="1">
      <alignment horizontal="center"/>
      <protection hidden="1"/>
    </xf>
    <xf numFmtId="0" fontId="52" fillId="41" borderId="75" xfId="0" applyFont="1" applyFill="1" applyBorder="1" applyAlignment="1" applyProtection="1">
      <alignment horizontal="center"/>
      <protection hidden="1"/>
    </xf>
    <xf numFmtId="0" fontId="52" fillId="41" borderId="76" xfId="0" applyFont="1" applyFill="1" applyBorder="1" applyAlignment="1" applyProtection="1">
      <alignment horizontal="center"/>
      <protection hidden="1"/>
    </xf>
    <xf numFmtId="0" fontId="9" fillId="0" borderId="0" xfId="0" applyFont="1" applyAlignment="1">
      <alignment wrapText="1"/>
    </xf>
    <xf numFmtId="0" fontId="0" fillId="0" borderId="0" xfId="0" applyAlignment="1">
      <alignment wrapText="1"/>
    </xf>
    <xf numFmtId="164" fontId="0" fillId="0" borderId="0" xfId="45" applyNumberFormat="1" applyFont="1"/>
    <xf numFmtId="166" fontId="52" fillId="41" borderId="77" xfId="2" applyNumberFormat="1" applyFont="1" applyFill="1" applyBorder="1" applyAlignment="1" applyProtection="1">
      <alignment horizontal="center"/>
      <protection hidden="1"/>
    </xf>
    <xf numFmtId="166" fontId="52" fillId="41" borderId="78" xfId="2" applyNumberFormat="1" applyFont="1" applyFill="1" applyBorder="1" applyAlignment="1" applyProtection="1">
      <alignment horizontal="center"/>
      <protection hidden="1"/>
    </xf>
    <xf numFmtId="166" fontId="42" fillId="49" borderId="78" xfId="2" applyNumberFormat="1" applyFont="1" applyFill="1" applyBorder="1" applyAlignment="1" applyProtection="1">
      <alignment horizontal="center"/>
      <protection hidden="1"/>
    </xf>
    <xf numFmtId="166" fontId="52" fillId="41" borderId="79" xfId="2" applyNumberFormat="1" applyFont="1" applyFill="1" applyBorder="1" applyAlignment="1" applyProtection="1">
      <alignment horizontal="center"/>
      <protection hidden="1"/>
    </xf>
    <xf numFmtId="166" fontId="52" fillId="41" borderId="80" xfId="2" applyNumberFormat="1" applyFont="1" applyFill="1" applyBorder="1" applyAlignment="1" applyProtection="1">
      <alignment horizontal="center"/>
      <protection hidden="1"/>
    </xf>
    <xf numFmtId="166" fontId="52" fillId="41" borderId="81" xfId="2" applyNumberFormat="1" applyFont="1" applyFill="1" applyBorder="1" applyAlignment="1" applyProtection="1">
      <alignment horizontal="center"/>
      <protection hidden="1"/>
    </xf>
    <xf numFmtId="166" fontId="42" fillId="49" borderId="81" xfId="2" applyNumberFormat="1" applyFont="1" applyFill="1" applyBorder="1" applyAlignment="1" applyProtection="1">
      <alignment horizontal="center"/>
      <protection hidden="1"/>
    </xf>
    <xf numFmtId="166" fontId="52" fillId="41" borderId="82" xfId="2" applyNumberFormat="1" applyFont="1" applyFill="1" applyBorder="1" applyAlignment="1" applyProtection="1">
      <alignment horizontal="center"/>
      <protection hidden="1"/>
    </xf>
    <xf numFmtId="164" fontId="53" fillId="41" borderId="83" xfId="45" applyNumberFormat="1" applyFont="1" applyFill="1" applyBorder="1" applyAlignment="1" applyProtection="1">
      <alignment horizontal="center"/>
      <protection hidden="1"/>
    </xf>
    <xf numFmtId="164" fontId="53" fillId="41" borderId="84" xfId="45" applyNumberFormat="1" applyFont="1" applyFill="1" applyBorder="1" applyAlignment="1" applyProtection="1">
      <alignment horizontal="center"/>
      <protection hidden="1"/>
    </xf>
    <xf numFmtId="164" fontId="53" fillId="41" borderId="85" xfId="45" applyNumberFormat="1" applyFont="1" applyFill="1" applyBorder="1" applyAlignment="1" applyProtection="1">
      <alignment horizontal="center"/>
      <protection hidden="1"/>
    </xf>
    <xf numFmtId="164" fontId="53" fillId="41" borderId="86" xfId="45" applyNumberFormat="1" applyFont="1" applyFill="1" applyBorder="1" applyAlignment="1" applyProtection="1">
      <alignment horizontal="center"/>
      <protection hidden="1"/>
    </xf>
    <xf numFmtId="164" fontId="48" fillId="49" borderId="86" xfId="45" applyNumberFormat="1" applyFont="1" applyFill="1" applyBorder="1" applyAlignment="1" applyProtection="1">
      <alignment horizontal="center"/>
      <protection hidden="1"/>
    </xf>
    <xf numFmtId="164" fontId="53" fillId="41" borderId="87" xfId="45" applyNumberFormat="1" applyFont="1" applyFill="1" applyBorder="1" applyAlignment="1" applyProtection="1">
      <alignment horizontal="center"/>
      <protection hidden="1"/>
    </xf>
    <xf numFmtId="164" fontId="48" fillId="49" borderId="85" xfId="45" applyNumberFormat="1" applyFont="1" applyFill="1" applyBorder="1" applyAlignment="1" applyProtection="1">
      <alignment horizontal="center"/>
      <protection hidden="1"/>
    </xf>
    <xf numFmtId="164" fontId="48" fillId="49" borderId="84" xfId="45" applyNumberFormat="1" applyFont="1" applyFill="1" applyBorder="1" applyAlignment="1" applyProtection="1">
      <alignment horizontal="center"/>
      <protection hidden="1"/>
    </xf>
    <xf numFmtId="164" fontId="53" fillId="41" borderId="88" xfId="45" applyNumberFormat="1" applyFont="1" applyFill="1" applyBorder="1" applyAlignment="1" applyProtection="1">
      <alignment horizontal="center"/>
      <protection hidden="1"/>
    </xf>
    <xf numFmtId="166" fontId="42" fillId="49" borderId="20" xfId="2" applyNumberFormat="1" applyFont="1" applyFill="1" applyBorder="1" applyAlignment="1" applyProtection="1">
      <alignment horizontal="center"/>
      <protection hidden="1"/>
    </xf>
    <xf numFmtId="166" fontId="49" fillId="48" borderId="16" xfId="2" applyNumberFormat="1" applyFont="1" applyFill="1" applyBorder="1" applyAlignment="1" applyProtection="1">
      <alignment horizontal="center"/>
      <protection hidden="1"/>
    </xf>
    <xf numFmtId="166" fontId="52" fillId="41" borderId="91" xfId="2" applyNumberFormat="1" applyFont="1" applyFill="1" applyBorder="1" applyAlignment="1" applyProtection="1">
      <alignment horizontal="center"/>
      <protection hidden="1"/>
    </xf>
    <xf numFmtId="166" fontId="52" fillId="41" borderId="88" xfId="2" applyNumberFormat="1" applyFont="1" applyFill="1" applyBorder="1" applyAlignment="1" applyProtection="1">
      <alignment horizontal="center"/>
      <protection hidden="1"/>
    </xf>
    <xf numFmtId="0" fontId="52" fillId="41" borderId="90" xfId="0" applyFont="1" applyFill="1" applyBorder="1" applyAlignment="1" applyProtection="1">
      <alignment horizontal="center"/>
      <protection hidden="1"/>
    </xf>
    <xf numFmtId="0" fontId="49" fillId="48" borderId="92" xfId="0" applyFont="1" applyFill="1" applyBorder="1" applyProtection="1">
      <protection hidden="1"/>
    </xf>
    <xf numFmtId="166" fontId="49" fillId="48" borderId="93" xfId="2" applyNumberFormat="1" applyFont="1" applyFill="1" applyBorder="1" applyAlignment="1" applyProtection="1">
      <alignment horizontal="center"/>
      <protection hidden="1"/>
    </xf>
    <xf numFmtId="166" fontId="49" fillId="48" borderId="94" xfId="2" applyNumberFormat="1" applyFont="1" applyFill="1" applyBorder="1" applyAlignment="1" applyProtection="1">
      <alignment horizontal="center"/>
      <protection hidden="1"/>
    </xf>
    <xf numFmtId="164" fontId="51" fillId="48" borderId="94" xfId="45" applyNumberFormat="1" applyFont="1" applyFill="1" applyBorder="1" applyAlignment="1" applyProtection="1">
      <alignment horizontal="center"/>
      <protection hidden="1"/>
    </xf>
    <xf numFmtId="0" fontId="49" fillId="48" borderId="92" xfId="0" applyFont="1" applyFill="1" applyBorder="1" applyAlignment="1" applyProtection="1">
      <alignment horizontal="center"/>
      <protection hidden="1"/>
    </xf>
    <xf numFmtId="0" fontId="49" fillId="48" borderId="89" xfId="0" applyFont="1" applyFill="1" applyBorder="1" applyAlignment="1" applyProtection="1">
      <alignment horizontal="center"/>
      <protection hidden="1"/>
    </xf>
    <xf numFmtId="166" fontId="52" fillId="41" borderId="96" xfId="2" applyNumberFormat="1" applyFont="1" applyFill="1" applyBorder="1" applyAlignment="1" applyProtection="1">
      <alignment horizontal="center"/>
      <protection hidden="1"/>
    </xf>
    <xf numFmtId="166" fontId="52" fillId="41" borderId="95" xfId="2" applyNumberFormat="1" applyFont="1" applyFill="1" applyBorder="1" applyAlignment="1" applyProtection="1">
      <alignment horizontal="center"/>
      <protection hidden="1"/>
    </xf>
    <xf numFmtId="164" fontId="53" fillId="41" borderId="97" xfId="45" applyNumberFormat="1" applyFont="1" applyFill="1" applyBorder="1" applyAlignment="1" applyProtection="1">
      <alignment horizontal="center"/>
      <protection hidden="1"/>
    </xf>
    <xf numFmtId="0" fontId="52" fillId="41" borderId="98" xfId="0" applyFont="1" applyFill="1" applyBorder="1" applyProtection="1">
      <protection hidden="1"/>
    </xf>
    <xf numFmtId="0" fontId="12" fillId="0" borderId="0" xfId="0" applyFont="1"/>
    <xf numFmtId="0" fontId="21" fillId="9" borderId="27" xfId="0" applyFont="1" applyFill="1" applyBorder="1" applyAlignment="1" applyProtection="1">
      <alignment horizontal="center"/>
      <protection hidden="1"/>
    </xf>
    <xf numFmtId="0" fontId="14" fillId="0" borderId="0" xfId="0" applyFont="1" applyFill="1" applyAlignment="1" applyProtection="1">
      <alignment horizontal="center"/>
      <protection hidden="1"/>
    </xf>
    <xf numFmtId="3" fontId="14" fillId="50" borderId="104" xfId="0" applyNumberFormat="1" applyFont="1" applyFill="1" applyBorder="1" applyAlignment="1" applyProtection="1">
      <alignment horizontal="center"/>
      <protection hidden="1"/>
    </xf>
    <xf numFmtId="0" fontId="11" fillId="5" borderId="103" xfId="0" applyFont="1" applyFill="1" applyBorder="1" applyAlignment="1" applyProtection="1">
      <alignment horizontal="right"/>
      <protection hidden="1"/>
    </xf>
    <xf numFmtId="0" fontId="11" fillId="51" borderId="0" xfId="0" applyFont="1" applyFill="1" applyAlignment="1" applyProtection="1">
      <alignment horizontal="center"/>
      <protection hidden="1"/>
    </xf>
    <xf numFmtId="3" fontId="11" fillId="51" borderId="17" xfId="0" applyNumberFormat="1" applyFont="1" applyFill="1" applyBorder="1" applyAlignment="1" applyProtection="1">
      <alignment horizontal="center"/>
      <protection hidden="1"/>
    </xf>
    <xf numFmtId="0" fontId="11" fillId="9" borderId="0" xfId="0" applyFont="1" applyFill="1" applyBorder="1" applyAlignment="1" applyProtection="1">
      <alignment horizontal="center"/>
      <protection hidden="1"/>
    </xf>
    <xf numFmtId="3" fontId="11" fillId="51" borderId="20" xfId="0" applyNumberFormat="1" applyFont="1" applyFill="1" applyBorder="1" applyAlignment="1" applyProtection="1">
      <alignment horizontal="center"/>
      <protection hidden="1"/>
    </xf>
    <xf numFmtId="0" fontId="52" fillId="41" borderId="76" xfId="0" applyFont="1" applyFill="1" applyBorder="1" applyProtection="1">
      <protection hidden="1"/>
    </xf>
    <xf numFmtId="0" fontId="52" fillId="41" borderId="105" xfId="0" applyFont="1" applyFill="1" applyBorder="1" applyAlignment="1" applyProtection="1">
      <alignment horizontal="center"/>
      <protection hidden="1"/>
    </xf>
    <xf numFmtId="0" fontId="0" fillId="0" borderId="108" xfId="0" applyBorder="1"/>
    <xf numFmtId="0" fontId="0" fillId="0" borderId="109" xfId="0" applyNumberFormat="1" applyBorder="1"/>
    <xf numFmtId="0" fontId="0" fillId="0" borderId="108" xfId="0" applyNumberFormat="1" applyBorder="1"/>
    <xf numFmtId="164" fontId="42" fillId="9" borderId="0" xfId="45" applyNumberFormat="1" applyFont="1" applyFill="1" applyProtection="1">
      <protection hidden="1"/>
    </xf>
    <xf numFmtId="0" fontId="14" fillId="50" borderId="72" xfId="0" applyFont="1" applyFill="1" applyBorder="1" applyAlignment="1" applyProtection="1">
      <alignment horizontal="left"/>
      <protection hidden="1"/>
    </xf>
    <xf numFmtId="0" fontId="11" fillId="9" borderId="12" xfId="0" applyFont="1" applyFill="1" applyBorder="1" applyAlignment="1" applyProtection="1">
      <alignment horizontal="center"/>
      <protection hidden="1"/>
    </xf>
    <xf numFmtId="0" fontId="11" fillId="9" borderId="14" xfId="0" applyFont="1" applyFill="1" applyBorder="1" applyAlignment="1" applyProtection="1">
      <alignment horizontal="center"/>
      <protection hidden="1"/>
    </xf>
    <xf numFmtId="0" fontId="11" fillId="9" borderId="15" xfId="0" applyFont="1" applyFill="1" applyBorder="1" applyAlignment="1" applyProtection="1">
      <alignment horizontal="center"/>
      <protection hidden="1"/>
    </xf>
    <xf numFmtId="0" fontId="11" fillId="5" borderId="72" xfId="0" applyFont="1" applyFill="1" applyBorder="1" applyProtection="1">
      <protection hidden="1"/>
    </xf>
    <xf numFmtId="0" fontId="0" fillId="9" borderId="72" xfId="0" applyFill="1" applyBorder="1" applyProtection="1">
      <protection hidden="1"/>
    </xf>
    <xf numFmtId="0" fontId="14" fillId="47" borderId="72" xfId="0" applyFont="1" applyFill="1" applyBorder="1" applyAlignment="1" applyProtection="1">
      <alignment horizontal="center"/>
      <protection hidden="1"/>
    </xf>
    <xf numFmtId="0" fontId="11" fillId="49" borderId="72" xfId="0" applyFont="1" applyFill="1" applyBorder="1" applyAlignment="1" applyProtection="1">
      <alignment horizontal="center"/>
      <protection hidden="1"/>
    </xf>
    <xf numFmtId="0" fontId="14" fillId="48" borderId="72" xfId="0" applyFont="1" applyFill="1" applyBorder="1" applyAlignment="1" applyProtection="1">
      <alignment horizontal="center"/>
      <protection hidden="1"/>
    </xf>
    <xf numFmtId="0" fontId="14" fillId="50" borderId="72" xfId="0" applyFont="1" applyFill="1" applyBorder="1" applyAlignment="1" applyProtection="1">
      <alignment horizontal="center"/>
      <protection hidden="1"/>
    </xf>
    <xf numFmtId="0" fontId="11" fillId="51" borderId="72" xfId="0" applyFont="1" applyFill="1" applyBorder="1" applyAlignment="1" applyProtection="1">
      <alignment horizontal="center"/>
      <protection hidden="1"/>
    </xf>
    <xf numFmtId="3" fontId="14" fillId="52" borderId="16" xfId="0" applyNumberFormat="1" applyFont="1" applyFill="1" applyBorder="1" applyAlignment="1" applyProtection="1">
      <alignment horizontal="center"/>
      <protection hidden="1"/>
    </xf>
    <xf numFmtId="3" fontId="14" fillId="50" borderId="16" xfId="0" applyNumberFormat="1" applyFont="1" applyFill="1" applyBorder="1" applyAlignment="1" applyProtection="1">
      <alignment horizontal="center"/>
      <protection hidden="1"/>
    </xf>
    <xf numFmtId="0" fontId="11" fillId="9" borderId="13" xfId="0" applyFont="1" applyFill="1" applyBorder="1" applyAlignment="1" applyProtection="1">
      <alignment horizontal="center"/>
      <protection hidden="1"/>
    </xf>
    <xf numFmtId="0" fontId="11" fillId="9" borderId="17" xfId="0" applyFont="1" applyFill="1" applyBorder="1" applyAlignment="1" applyProtection="1">
      <alignment horizontal="center"/>
      <protection hidden="1"/>
    </xf>
    <xf numFmtId="0" fontId="59" fillId="0" borderId="0" xfId="0" applyFont="1"/>
    <xf numFmtId="0" fontId="11" fillId="9" borderId="12" xfId="0" applyFont="1" applyFill="1" applyBorder="1" applyAlignment="1" applyProtection="1">
      <alignment horizontal="center"/>
      <protection hidden="1"/>
    </xf>
    <xf numFmtId="0" fontId="10" fillId="0" borderId="0" xfId="0" applyFont="1"/>
    <xf numFmtId="0" fontId="22" fillId="9" borderId="0" xfId="1" applyFont="1" applyFill="1" applyAlignment="1" applyProtection="1">
      <alignment horizontal="left" wrapText="1"/>
    </xf>
    <xf numFmtId="0" fontId="11" fillId="9" borderId="12" xfId="0" applyFont="1" applyFill="1" applyBorder="1" applyAlignment="1" applyProtection="1">
      <alignment horizontal="center"/>
      <protection hidden="1"/>
    </xf>
    <xf numFmtId="0" fontId="11" fillId="9" borderId="14" xfId="0" applyFont="1" applyFill="1" applyBorder="1" applyAlignment="1" applyProtection="1">
      <alignment horizontal="center"/>
      <protection hidden="1"/>
    </xf>
    <xf numFmtId="0" fontId="21" fillId="9" borderId="19" xfId="0" applyFont="1" applyFill="1" applyBorder="1" applyAlignment="1">
      <alignment horizontal="center"/>
    </xf>
    <xf numFmtId="0" fontId="60" fillId="0" borderId="0" xfId="0" applyFont="1"/>
    <xf numFmtId="3" fontId="42" fillId="44" borderId="52" xfId="2" applyNumberFormat="1" applyFont="1" applyFill="1" applyBorder="1"/>
    <xf numFmtId="3" fontId="42" fillId="43" borderId="53" xfId="2" applyNumberFormat="1" applyFont="1" applyFill="1" applyBorder="1"/>
    <xf numFmtId="3" fontId="50" fillId="42" borderId="54" xfId="2" applyNumberFormat="1" applyFont="1" applyFill="1" applyBorder="1"/>
    <xf numFmtId="3" fontId="50" fillId="42" borderId="16" xfId="2" applyNumberFormat="1" applyFont="1" applyFill="1" applyBorder="1" applyAlignment="1">
      <alignment horizontal="center"/>
    </xf>
    <xf numFmtId="3" fontId="42" fillId="44" borderId="42" xfId="2" applyNumberFormat="1" applyFont="1" applyFill="1" applyBorder="1" applyAlignment="1">
      <alignment horizontal="center"/>
    </xf>
    <xf numFmtId="3" fontId="42" fillId="43" borderId="56" xfId="2" applyNumberFormat="1" applyFont="1" applyFill="1" applyBorder="1" applyAlignment="1">
      <alignment horizontal="center"/>
    </xf>
    <xf numFmtId="0" fontId="52" fillId="41" borderId="110" xfId="0" applyFont="1" applyFill="1" applyBorder="1" applyAlignment="1" applyProtection="1">
      <alignment horizontal="center"/>
      <protection hidden="1"/>
    </xf>
    <xf numFmtId="166" fontId="52" fillId="41" borderId="112" xfId="2" applyNumberFormat="1" applyFont="1" applyFill="1" applyBorder="1" applyAlignment="1" applyProtection="1">
      <alignment horizontal="center"/>
      <protection hidden="1"/>
    </xf>
    <xf numFmtId="0" fontId="52" fillId="41" borderId="111" xfId="0" applyFont="1" applyFill="1" applyBorder="1" applyAlignment="1" applyProtection="1">
      <alignment horizontal="center"/>
      <protection hidden="1"/>
    </xf>
    <xf numFmtId="0" fontId="42" fillId="49" borderId="111" xfId="0" applyFont="1" applyFill="1" applyBorder="1" applyAlignment="1" applyProtection="1">
      <alignment horizontal="center"/>
      <protection hidden="1"/>
    </xf>
    <xf numFmtId="0" fontId="52" fillId="41" borderId="113" xfId="0" applyFont="1" applyFill="1" applyBorder="1" applyAlignment="1" applyProtection="1">
      <alignment horizontal="center"/>
      <protection hidden="1"/>
    </xf>
    <xf numFmtId="0" fontId="42" fillId="49" borderId="114" xfId="0" applyFont="1" applyFill="1" applyBorder="1" applyAlignment="1" applyProtection="1">
      <alignment horizontal="center"/>
      <protection hidden="1"/>
    </xf>
    <xf numFmtId="166" fontId="49" fillId="48" borderId="19" xfId="2" applyNumberFormat="1" applyFont="1" applyFill="1" applyBorder="1" applyAlignment="1" applyProtection="1">
      <alignment horizontal="center"/>
      <protection hidden="1"/>
    </xf>
    <xf numFmtId="166" fontId="50" fillId="46" borderId="20" xfId="2" applyNumberFormat="1" applyFont="1" applyFill="1" applyBorder="1" applyAlignment="1" applyProtection="1">
      <alignment horizontal="center"/>
      <protection hidden="1"/>
    </xf>
    <xf numFmtId="3" fontId="11" fillId="49" borderId="115" xfId="0" applyNumberFormat="1" applyFont="1" applyFill="1" applyBorder="1" applyAlignment="1" applyProtection="1">
      <alignment horizontal="center"/>
      <protection hidden="1"/>
    </xf>
    <xf numFmtId="3" fontId="14" fillId="48" borderId="115" xfId="0" applyNumberFormat="1" applyFont="1" applyFill="1" applyBorder="1" applyAlignment="1" applyProtection="1">
      <alignment horizontal="center"/>
      <protection hidden="1"/>
    </xf>
    <xf numFmtId="3" fontId="14" fillId="50" borderId="115" xfId="0" applyNumberFormat="1" applyFont="1" applyFill="1" applyBorder="1" applyAlignment="1" applyProtection="1">
      <alignment horizontal="center"/>
      <protection hidden="1"/>
    </xf>
    <xf numFmtId="166" fontId="52" fillId="41" borderId="116" xfId="2" applyNumberFormat="1" applyFont="1" applyFill="1" applyBorder="1" applyAlignment="1" applyProtection="1">
      <alignment horizontal="center"/>
      <protection hidden="1"/>
    </xf>
    <xf numFmtId="166" fontId="52" fillId="41" borderId="118" xfId="2" applyNumberFormat="1" applyFont="1" applyFill="1" applyBorder="1" applyAlignment="1" applyProtection="1">
      <alignment horizontal="center"/>
      <protection hidden="1"/>
    </xf>
    <xf numFmtId="166" fontId="52" fillId="41" borderId="117" xfId="2" applyNumberFormat="1" applyFont="1" applyFill="1" applyBorder="1" applyAlignment="1" applyProtection="1">
      <alignment horizontal="center"/>
      <protection hidden="1"/>
    </xf>
    <xf numFmtId="166" fontId="52" fillId="41" borderId="84" xfId="2" applyNumberFormat="1" applyFont="1" applyFill="1" applyBorder="1" applyAlignment="1" applyProtection="1">
      <alignment horizontal="center"/>
      <protection hidden="1"/>
    </xf>
    <xf numFmtId="0" fontId="52" fillId="41" borderId="120" xfId="0" applyFont="1" applyFill="1" applyBorder="1" applyAlignment="1" applyProtection="1">
      <alignment horizontal="center"/>
      <protection hidden="1"/>
    </xf>
    <xf numFmtId="0" fontId="52" fillId="41" borderId="119" xfId="0" applyFont="1" applyFill="1" applyBorder="1" applyAlignment="1" applyProtection="1">
      <alignment horizontal="center"/>
      <protection hidden="1"/>
    </xf>
    <xf numFmtId="0" fontId="42" fillId="49" borderId="80" xfId="0" applyFont="1" applyFill="1" applyBorder="1" applyAlignment="1" applyProtection="1">
      <alignment horizontal="center"/>
      <protection hidden="1"/>
    </xf>
    <xf numFmtId="166" fontId="52" fillId="41" borderId="121" xfId="2" applyNumberFormat="1" applyFont="1" applyFill="1" applyBorder="1" applyAlignment="1" applyProtection="1">
      <alignment horizontal="center"/>
      <protection hidden="1"/>
    </xf>
    <xf numFmtId="166" fontId="52" fillId="41" borderId="123" xfId="2" applyNumberFormat="1" applyFont="1" applyFill="1" applyBorder="1" applyAlignment="1" applyProtection="1">
      <alignment horizontal="center"/>
      <protection hidden="1"/>
    </xf>
    <xf numFmtId="0" fontId="42" fillId="49" borderId="122" xfId="0" applyFont="1" applyFill="1" applyBorder="1" applyAlignment="1" applyProtection="1">
      <alignment horizontal="center"/>
      <protection hidden="1"/>
    </xf>
    <xf numFmtId="166" fontId="52" fillId="41" borderId="85" xfId="2" applyNumberFormat="1" applyFont="1" applyFill="1" applyBorder="1" applyAlignment="1" applyProtection="1">
      <alignment horizontal="center"/>
      <protection hidden="1"/>
    </xf>
    <xf numFmtId="166" fontId="52" fillId="41" borderId="124" xfId="2" applyNumberFormat="1" applyFont="1" applyFill="1" applyBorder="1" applyAlignment="1" applyProtection="1">
      <alignment horizontal="center"/>
      <protection hidden="1"/>
    </xf>
    <xf numFmtId="166" fontId="52" fillId="41" borderId="86" xfId="2" applyNumberFormat="1" applyFont="1" applyFill="1" applyBorder="1" applyAlignment="1" applyProtection="1">
      <alignment horizontal="center"/>
      <protection hidden="1"/>
    </xf>
    <xf numFmtId="166" fontId="52" fillId="41" borderId="125" xfId="2" applyNumberFormat="1" applyFont="1" applyFill="1" applyBorder="1" applyAlignment="1" applyProtection="1">
      <alignment horizontal="center"/>
      <protection hidden="1"/>
    </xf>
    <xf numFmtId="0" fontId="11" fillId="9" borderId="12" xfId="0" applyFont="1" applyFill="1" applyBorder="1" applyAlignment="1" applyProtection="1">
      <alignment horizontal="center"/>
      <protection hidden="1"/>
    </xf>
    <xf numFmtId="0" fontId="11" fillId="9" borderId="14" xfId="0" applyFont="1" applyFill="1" applyBorder="1" applyAlignment="1" applyProtection="1">
      <alignment horizontal="center"/>
      <protection hidden="1"/>
    </xf>
    <xf numFmtId="0" fontId="59" fillId="0" borderId="0" xfId="0" applyNumberFormat="1" applyFont="1"/>
    <xf numFmtId="0" fontId="58" fillId="0" borderId="0" xfId="0" applyFont="1" applyBorder="1" applyAlignment="1">
      <alignment horizontal="left" vertical="top"/>
    </xf>
    <xf numFmtId="0" fontId="12" fillId="0" borderId="0" xfId="0" applyFont="1" applyBorder="1"/>
    <xf numFmtId="3" fontId="12" fillId="0" borderId="0" xfId="2" applyNumberFormat="1" applyFont="1" applyBorder="1"/>
    <xf numFmtId="0" fontId="58" fillId="0" borderId="0" xfId="0" applyFont="1" applyBorder="1" applyAlignment="1">
      <alignment horizontal="center" vertical="top"/>
    </xf>
    <xf numFmtId="3" fontId="58" fillId="0" borderId="0" xfId="2" applyNumberFormat="1" applyFont="1" applyBorder="1" applyAlignment="1">
      <alignment horizontal="center" vertical="top"/>
    </xf>
    <xf numFmtId="0" fontId="12" fillId="0" borderId="0" xfId="0" applyNumberFormat="1" applyFont="1" applyBorder="1" applyAlignment="1">
      <alignment horizontal="center"/>
    </xf>
    <xf numFmtId="0" fontId="12" fillId="0" borderId="0" xfId="0" applyFont="1" applyBorder="1" applyAlignment="1">
      <alignment horizontal="center"/>
    </xf>
    <xf numFmtId="0" fontId="16" fillId="53" borderId="0" xfId="0" applyFont="1" applyFill="1"/>
    <xf numFmtId="0" fontId="17" fillId="53" borderId="0" xfId="0" applyFont="1" applyFill="1"/>
    <xf numFmtId="0" fontId="11" fillId="9" borderId="20" xfId="0" applyFont="1" applyFill="1" applyBorder="1" applyAlignment="1" applyProtection="1">
      <alignment horizontal="center"/>
      <protection hidden="1"/>
    </xf>
    <xf numFmtId="0" fontId="61" fillId="0" borderId="0" xfId="0" applyFont="1"/>
    <xf numFmtId="0" fontId="61" fillId="0" borderId="0" xfId="125" applyFont="1"/>
    <xf numFmtId="166" fontId="42" fillId="49" borderId="115" xfId="2" applyNumberFormat="1" applyFont="1" applyFill="1" applyBorder="1" applyAlignment="1" applyProtection="1">
      <alignment horizontal="center"/>
      <protection hidden="1"/>
    </xf>
    <xf numFmtId="49" fontId="21" fillId="9" borderId="27" xfId="0" applyNumberFormat="1" applyFont="1" applyFill="1" applyBorder="1" applyAlignment="1" applyProtection="1">
      <alignment horizontal="center"/>
      <protection hidden="1"/>
    </xf>
    <xf numFmtId="3" fontId="50" fillId="46" borderId="115" xfId="2" applyNumberFormat="1" applyFont="1" applyFill="1" applyBorder="1" applyAlignment="1" applyProtection="1">
      <alignment horizontal="center"/>
      <protection hidden="1"/>
    </xf>
    <xf numFmtId="166" fontId="49" fillId="48" borderId="115" xfId="2" applyNumberFormat="1" applyFont="1" applyFill="1" applyBorder="1" applyAlignment="1" applyProtection="1">
      <alignment horizontal="center"/>
      <protection hidden="1"/>
    </xf>
    <xf numFmtId="0" fontId="21" fillId="9" borderId="126" xfId="0" applyFont="1" applyFill="1" applyBorder="1" applyAlignment="1" applyProtection="1">
      <alignment horizontal="center"/>
      <protection hidden="1"/>
    </xf>
    <xf numFmtId="0" fontId="21" fillId="9" borderId="115" xfId="0" applyFont="1" applyFill="1" applyBorder="1"/>
    <xf numFmtId="0" fontId="11" fillId="51" borderId="16" xfId="0" applyFont="1" applyFill="1" applyBorder="1" applyAlignment="1" applyProtection="1">
      <protection hidden="1"/>
    </xf>
    <xf numFmtId="0" fontId="11" fillId="51" borderId="0" xfId="0" applyFont="1" applyFill="1" applyBorder="1" applyAlignment="1" applyProtection="1">
      <protection hidden="1"/>
    </xf>
    <xf numFmtId="0" fontId="11" fillId="51" borderId="72" xfId="0" applyFont="1" applyFill="1" applyBorder="1" applyAlignment="1" applyProtection="1">
      <protection hidden="1"/>
    </xf>
    <xf numFmtId="0" fontId="11" fillId="51" borderId="17" xfId="0" applyFont="1" applyFill="1" applyBorder="1" applyAlignment="1" applyProtection="1">
      <alignment horizontal="left"/>
      <protection hidden="1"/>
    </xf>
    <xf numFmtId="0" fontId="11" fillId="51" borderId="15" xfId="0" applyFont="1" applyFill="1" applyBorder="1" applyAlignment="1" applyProtection="1">
      <protection hidden="1"/>
    </xf>
    <xf numFmtId="0" fontId="11" fillId="51" borderId="18" xfId="0" applyFont="1" applyFill="1" applyBorder="1" applyAlignment="1" applyProtection="1">
      <protection hidden="1"/>
    </xf>
    <xf numFmtId="0" fontId="62" fillId="0" borderId="0" xfId="97" applyNumberFormat="1" applyFont="1"/>
    <xf numFmtId="0" fontId="62" fillId="0" borderId="0" xfId="97" applyFont="1"/>
    <xf numFmtId="3" fontId="62" fillId="0" borderId="0" xfId="97" applyNumberFormat="1" applyFont="1"/>
    <xf numFmtId="0" fontId="12" fillId="5" borderId="40" xfId="0" applyFont="1" applyFill="1" applyBorder="1" applyProtection="1">
      <protection hidden="1"/>
    </xf>
    <xf numFmtId="0" fontId="63" fillId="5" borderId="0" xfId="0" applyFont="1" applyFill="1" applyBorder="1" applyProtection="1">
      <protection hidden="1"/>
    </xf>
    <xf numFmtId="0" fontId="11" fillId="9" borderId="0" xfId="0" applyFont="1" applyFill="1" applyProtection="1">
      <protection hidden="1"/>
    </xf>
    <xf numFmtId="0" fontId="20" fillId="0" borderId="0" xfId="0" applyFont="1" applyAlignment="1">
      <alignment wrapText="1"/>
    </xf>
    <xf numFmtId="0" fontId="20" fillId="0" borderId="15" xfId="0" applyFont="1" applyBorder="1"/>
    <xf numFmtId="0" fontId="64" fillId="0" borderId="0" xfId="0" applyFont="1"/>
    <xf numFmtId="0" fontId="18" fillId="5" borderId="14" xfId="0" applyFont="1" applyFill="1" applyBorder="1" applyAlignment="1" applyProtection="1">
      <alignment horizontal="center"/>
      <protection hidden="1"/>
    </xf>
    <xf numFmtId="164" fontId="42" fillId="9" borderId="0" xfId="0" applyNumberFormat="1" applyFont="1" applyFill="1" applyProtection="1">
      <protection hidden="1"/>
    </xf>
    <xf numFmtId="0" fontId="66" fillId="0" borderId="0" xfId="0" applyFont="1"/>
    <xf numFmtId="3" fontId="66" fillId="0" borderId="0" xfId="0" applyNumberFormat="1" applyFont="1"/>
    <xf numFmtId="3" fontId="59" fillId="0" borderId="0" xfId="0" applyNumberFormat="1" applyFont="1"/>
    <xf numFmtId="0" fontId="66" fillId="0" borderId="0" xfId="0" applyNumberFormat="1" applyFont="1" applyBorder="1" applyAlignment="1">
      <alignment horizontal="left" vertical="top"/>
    </xf>
    <xf numFmtId="3" fontId="67" fillId="0" borderId="0" xfId="0" applyNumberFormat="1" applyFont="1"/>
    <xf numFmtId="0" fontId="66" fillId="0" borderId="0" xfId="0" applyNumberFormat="1" applyFont="1"/>
    <xf numFmtId="0" fontId="11" fillId="5" borderId="12" xfId="0" applyFont="1" applyFill="1" applyBorder="1" applyAlignment="1" applyProtection="1">
      <alignment horizontal="center"/>
      <protection hidden="1"/>
    </xf>
    <xf numFmtId="0" fontId="20" fillId="54" borderId="0" xfId="0" applyFont="1" applyFill="1"/>
    <xf numFmtId="0" fontId="20" fillId="55" borderId="0" xfId="0" applyFont="1" applyFill="1"/>
    <xf numFmtId="0" fontId="61" fillId="0" borderId="0" xfId="125" applyFont="1" applyFill="1"/>
    <xf numFmtId="3" fontId="55" fillId="55" borderId="0" xfId="125" applyNumberFormat="1" applyFont="1" applyFill="1"/>
    <xf numFmtId="3" fontId="20" fillId="55" borderId="0" xfId="0" applyNumberFormat="1" applyFont="1" applyFill="1"/>
    <xf numFmtId="165" fontId="0" fillId="55" borderId="0" xfId="2" applyNumberFormat="1" applyFont="1" applyFill="1"/>
    <xf numFmtId="0" fontId="0" fillId="55" borderId="0" xfId="0" applyFill="1"/>
    <xf numFmtId="167" fontId="0" fillId="55" borderId="0" xfId="0" applyNumberFormat="1" applyFill="1"/>
    <xf numFmtId="170" fontId="42" fillId="9" borderId="0" xfId="0" applyNumberFormat="1" applyFont="1" applyFill="1" applyProtection="1">
      <protection hidden="1"/>
    </xf>
    <xf numFmtId="164" fontId="72" fillId="9" borderId="0" xfId="45" applyNumberFormat="1" applyFont="1" applyFill="1" applyProtection="1">
      <protection hidden="1"/>
    </xf>
    <xf numFmtId="0" fontId="73" fillId="9" borderId="0" xfId="0" applyFont="1" applyFill="1"/>
    <xf numFmtId="0" fontId="73" fillId="9" borderId="15" xfId="0" applyFont="1" applyFill="1" applyBorder="1"/>
    <xf numFmtId="0" fontId="73" fillId="9" borderId="0" xfId="0" applyFont="1" applyFill="1" applyAlignment="1">
      <alignment wrapText="1"/>
    </xf>
    <xf numFmtId="49" fontId="73" fillId="9" borderId="0" xfId="59" applyNumberFormat="1" applyFont="1" applyFill="1" applyAlignment="1">
      <alignment horizontal="left" vertical="center"/>
    </xf>
    <xf numFmtId="3" fontId="73" fillId="9" borderId="0" xfId="0" applyNumberFormat="1" applyFont="1" applyFill="1"/>
    <xf numFmtId="164" fontId="73" fillId="9" borderId="0" xfId="0" applyNumberFormat="1" applyFont="1" applyFill="1"/>
    <xf numFmtId="49" fontId="73" fillId="9" borderId="0" xfId="59" quotePrefix="1" applyNumberFormat="1" applyFont="1" applyFill="1" applyAlignment="1">
      <alignment horizontal="left" vertical="center"/>
    </xf>
    <xf numFmtId="3" fontId="73" fillId="9" borderId="0" xfId="59" applyNumberFormat="1" applyFont="1" applyFill="1" applyAlignment="1">
      <alignment horizontal="left" vertical="center"/>
    </xf>
    <xf numFmtId="3" fontId="73" fillId="9" borderId="15" xfId="59" applyNumberFormat="1" applyFont="1" applyFill="1" applyBorder="1" applyAlignment="1">
      <alignment horizontal="left" vertical="center"/>
    </xf>
    <xf numFmtId="3" fontId="73" fillId="9" borderId="15" xfId="0" applyNumberFormat="1" applyFont="1" applyFill="1" applyBorder="1"/>
    <xf numFmtId="164" fontId="73" fillId="9" borderId="15" xfId="0" applyNumberFormat="1" applyFont="1" applyFill="1" applyBorder="1"/>
    <xf numFmtId="0" fontId="73" fillId="9" borderId="12" xfId="0" applyFont="1" applyFill="1" applyBorder="1" applyAlignment="1">
      <alignment horizontal="left" wrapText="1"/>
    </xf>
    <xf numFmtId="0" fontId="59" fillId="9" borderId="0" xfId="0" applyFont="1" applyFill="1"/>
    <xf numFmtId="17" fontId="42" fillId="9" borderId="0" xfId="0" quotePrefix="1" applyNumberFormat="1" applyFont="1" applyFill="1"/>
    <xf numFmtId="0" fontId="42" fillId="9" borderId="0" xfId="0" applyNumberFormat="1" applyFont="1" applyFill="1" applyAlignment="1">
      <alignment horizontal="left" wrapText="1"/>
    </xf>
    <xf numFmtId="0" fontId="42" fillId="9" borderId="0" xfId="0" applyFont="1" applyFill="1" applyAlignment="1">
      <alignment vertical="top"/>
    </xf>
    <xf numFmtId="0" fontId="1" fillId="0" borderId="0" xfId="140"/>
    <xf numFmtId="3" fontId="1" fillId="0" borderId="0" xfId="140" applyNumberFormat="1"/>
    <xf numFmtId="164" fontId="0" fillId="54" borderId="0" xfId="0" applyNumberFormat="1" applyFill="1"/>
    <xf numFmtId="164" fontId="11" fillId="5" borderId="0" xfId="0" applyNumberFormat="1" applyFont="1" applyFill="1" applyProtection="1">
      <protection hidden="1"/>
    </xf>
    <xf numFmtId="0" fontId="42" fillId="9" borderId="0" xfId="0" quotePrefix="1" applyFont="1" applyFill="1"/>
    <xf numFmtId="3" fontId="12" fillId="0" borderId="0" xfId="0" applyNumberFormat="1" applyFont="1" applyBorder="1"/>
    <xf numFmtId="9" fontId="12" fillId="0" borderId="0" xfId="0" applyNumberFormat="1" applyFont="1" applyBorder="1"/>
    <xf numFmtId="3" fontId="12" fillId="0" borderId="0" xfId="0" applyNumberFormat="1" applyFont="1"/>
    <xf numFmtId="3" fontId="20" fillId="0" borderId="0" xfId="0" applyNumberFormat="1" applyFont="1"/>
    <xf numFmtId="165" fontId="20" fillId="0" borderId="0" xfId="2" applyNumberFormat="1" applyFont="1"/>
    <xf numFmtId="0" fontId="20" fillId="0" borderId="1" xfId="0" applyFont="1" applyBorder="1"/>
    <xf numFmtId="0" fontId="20" fillId="0" borderId="6" xfId="0" applyFont="1" applyBorder="1"/>
    <xf numFmtId="0" fontId="11" fillId="9" borderId="12" xfId="0" applyFont="1" applyFill="1" applyBorder="1" applyAlignment="1" applyProtection="1">
      <alignment horizontal="center"/>
      <protection hidden="1"/>
    </xf>
    <xf numFmtId="0" fontId="11" fillId="5" borderId="14" xfId="0" applyFont="1" applyFill="1" applyBorder="1" applyAlignment="1" applyProtection="1">
      <alignment horizontal="center"/>
      <protection hidden="1"/>
    </xf>
    <xf numFmtId="0" fontId="44" fillId="0" borderId="0" xfId="0" applyFont="1" applyAlignment="1">
      <alignment horizontal="left"/>
    </xf>
    <xf numFmtId="0" fontId="20" fillId="0" borderId="0" xfId="0" applyFont="1" applyAlignment="1">
      <alignment horizontal="right"/>
    </xf>
    <xf numFmtId="0" fontId="76" fillId="0" borderId="0" xfId="0" applyFont="1" applyAlignment="1">
      <alignment horizontal="right"/>
    </xf>
    <xf numFmtId="0" fontId="44" fillId="0" borderId="0" xfId="0" applyFont="1" applyAlignment="1">
      <alignment horizontal="right"/>
    </xf>
    <xf numFmtId="0" fontId="20" fillId="0" borderId="0" xfId="0" applyFont="1" applyBorder="1" applyAlignment="1">
      <alignment horizontal="right"/>
    </xf>
    <xf numFmtId="0" fontId="0" fillId="0" borderId="0" xfId="0" quotePrefix="1" applyBorder="1" applyAlignment="1">
      <alignment horizontal="right"/>
    </xf>
    <xf numFmtId="0" fontId="69" fillId="0" borderId="15" xfId="0" quotePrefix="1" applyFont="1" applyBorder="1" applyAlignment="1">
      <alignment horizontal="left"/>
    </xf>
    <xf numFmtId="0" fontId="10" fillId="0" borderId="15" xfId="0" quotePrefix="1" applyNumberFormat="1" applyFont="1" applyFill="1" applyBorder="1" applyAlignment="1">
      <alignment horizontal="right"/>
    </xf>
    <xf numFmtId="49" fontId="70" fillId="0" borderId="0" xfId="0" applyNumberFormat="1" applyFont="1" applyAlignment="1">
      <alignment horizontal="left" vertical="center"/>
    </xf>
    <xf numFmtId="165" fontId="70" fillId="0" borderId="0" xfId="0" quotePrefix="1" applyNumberFormat="1" applyFont="1" applyAlignment="1">
      <alignment horizontal="right"/>
    </xf>
    <xf numFmtId="165" fontId="70" fillId="0" borderId="0" xfId="0" applyNumberFormat="1" applyFont="1" applyAlignment="1">
      <alignment horizontal="right"/>
    </xf>
    <xf numFmtId="49" fontId="70" fillId="0" borderId="0" xfId="0" quotePrefix="1" applyNumberFormat="1" applyFont="1" applyAlignment="1">
      <alignment horizontal="left" vertical="center" indent="2"/>
    </xf>
    <xf numFmtId="165" fontId="70" fillId="7" borderId="0" xfId="60" applyNumberFormat="1" applyFont="1" applyFill="1" applyAlignment="1">
      <alignment horizontal="right"/>
    </xf>
    <xf numFmtId="165" fontId="70" fillId="0" borderId="0" xfId="60" applyNumberFormat="1" applyFont="1" applyAlignment="1">
      <alignment horizontal="right"/>
    </xf>
    <xf numFmtId="49" fontId="70" fillId="0" borderId="0" xfId="0" applyNumberFormat="1" applyFont="1" applyAlignment="1">
      <alignment horizontal="left" vertical="center" indent="2"/>
    </xf>
    <xf numFmtId="3" fontId="70" fillId="0" borderId="0" xfId="0" applyNumberFormat="1" applyFont="1" applyAlignment="1">
      <alignment horizontal="left" vertical="center"/>
    </xf>
    <xf numFmtId="0" fontId="70" fillId="0" borderId="0" xfId="0" applyFont="1" applyAlignment="1">
      <alignment horizontal="right"/>
    </xf>
    <xf numFmtId="49" fontId="70" fillId="0" borderId="0" xfId="0" applyNumberFormat="1" applyFont="1" applyAlignment="1">
      <alignment horizontal="left" vertical="center" indent="1"/>
    </xf>
    <xf numFmtId="165" fontId="70" fillId="7" borderId="0" xfId="0" applyNumberFormat="1" applyFont="1" applyFill="1" applyAlignment="1">
      <alignment horizontal="right"/>
    </xf>
    <xf numFmtId="3" fontId="70" fillId="0" borderId="15" xfId="0" applyNumberFormat="1" applyFont="1" applyFill="1" applyBorder="1" applyAlignment="1">
      <alignment horizontal="left" vertical="center" indent="1"/>
    </xf>
    <xf numFmtId="165" fontId="70" fillId="7" borderId="15" xfId="60" applyNumberFormat="1" applyFont="1" applyFill="1" applyBorder="1" applyAlignment="1">
      <alignment horizontal="right"/>
    </xf>
    <xf numFmtId="165" fontId="70" fillId="0" borderId="15" xfId="60" applyNumberFormat="1" applyFont="1" applyBorder="1" applyAlignment="1">
      <alignment horizontal="right"/>
    </xf>
    <xf numFmtId="3" fontId="70" fillId="0" borderId="0" xfId="0" quotePrefix="1" applyNumberFormat="1" applyFont="1" applyFill="1" applyAlignment="1">
      <alignment horizontal="left" vertical="center"/>
    </xf>
    <xf numFmtId="3" fontId="70" fillId="0" borderId="0" xfId="0" applyNumberFormat="1" applyFont="1" applyFill="1" applyBorder="1" applyAlignment="1">
      <alignment horizontal="left" vertical="center" indent="1"/>
    </xf>
    <xf numFmtId="0" fontId="70" fillId="0" borderId="0" xfId="0" applyFont="1"/>
    <xf numFmtId="165" fontId="20" fillId="0" borderId="0" xfId="0" applyNumberFormat="1" applyFont="1"/>
    <xf numFmtId="49" fontId="71" fillId="0" borderId="0" xfId="0" applyNumberFormat="1" applyFont="1" applyAlignment="1">
      <alignment vertical="center"/>
    </xf>
    <xf numFmtId="0" fontId="0" fillId="0" borderId="0" xfId="0" pivotButton="1"/>
    <xf numFmtId="0" fontId="0" fillId="0" borderId="0" xfId="0" applyAlignment="1">
      <alignment horizontal="left"/>
    </xf>
    <xf numFmtId="0" fontId="21" fillId="9" borderId="0" xfId="0" applyFont="1" applyFill="1" applyBorder="1" applyProtection="1">
      <protection hidden="1"/>
    </xf>
    <xf numFmtId="3" fontId="11" fillId="49" borderId="51" xfId="0" applyNumberFormat="1" applyFont="1" applyFill="1" applyBorder="1" applyAlignment="1" applyProtection="1">
      <alignment horizontal="center"/>
      <protection hidden="1"/>
    </xf>
    <xf numFmtId="3" fontId="14" fillId="48" borderId="51" xfId="0" applyNumberFormat="1" applyFont="1" applyFill="1" applyBorder="1" applyAlignment="1" applyProtection="1">
      <alignment horizontal="center"/>
      <protection hidden="1"/>
    </xf>
    <xf numFmtId="3" fontId="14" fillId="50" borderId="51" xfId="0" applyNumberFormat="1" applyFont="1" applyFill="1" applyBorder="1" applyAlignment="1" applyProtection="1">
      <alignment horizontal="center"/>
      <protection hidden="1"/>
    </xf>
    <xf numFmtId="3" fontId="14" fillId="52" borderId="51" xfId="0" applyNumberFormat="1" applyFont="1" applyFill="1" applyBorder="1" applyAlignment="1" applyProtection="1">
      <alignment horizontal="center"/>
      <protection hidden="1"/>
    </xf>
    <xf numFmtId="3" fontId="11" fillId="5" borderId="0" xfId="0" applyNumberFormat="1" applyFont="1" applyFill="1" applyProtection="1">
      <protection hidden="1"/>
    </xf>
    <xf numFmtId="0" fontId="11" fillId="5" borderId="13" xfId="0" applyFont="1" applyFill="1" applyBorder="1" applyAlignment="1" applyProtection="1">
      <alignment horizontal="center"/>
      <protection hidden="1"/>
    </xf>
    <xf numFmtId="0" fontId="77" fillId="9" borderId="0" xfId="0" applyFont="1" applyFill="1" applyProtection="1">
      <protection hidden="1"/>
    </xf>
    <xf numFmtId="0" fontId="77" fillId="5" borderId="0" xfId="0" applyFont="1" applyFill="1" applyProtection="1">
      <protection hidden="1"/>
    </xf>
    <xf numFmtId="0" fontId="42" fillId="9" borderId="0" xfId="0" applyFont="1" applyFill="1" applyAlignment="1">
      <alignment horizontal="left" vertical="top" wrapText="1"/>
    </xf>
    <xf numFmtId="0" fontId="59" fillId="9" borderId="0" xfId="0" applyFont="1" applyFill="1" applyAlignment="1">
      <alignment horizontal="left" vertical="top" wrapText="1"/>
    </xf>
    <xf numFmtId="0" fontId="22" fillId="9" borderId="0" xfId="1" applyFont="1" applyFill="1" applyAlignment="1" applyProtection="1"/>
    <xf numFmtId="0" fontId="74" fillId="9" borderId="0" xfId="0" applyFont="1" applyFill="1" applyAlignment="1">
      <alignment horizontal="left" wrapText="1"/>
    </xf>
    <xf numFmtId="0" fontId="59" fillId="9" borderId="0" xfId="0" applyFont="1" applyFill="1" applyAlignment="1">
      <alignment vertical="top" wrapText="1"/>
    </xf>
    <xf numFmtId="0" fontId="42" fillId="9" borderId="0" xfId="0" applyFont="1" applyFill="1" applyAlignment="1">
      <alignment wrapText="1"/>
    </xf>
    <xf numFmtId="0" fontId="59" fillId="9" borderId="0" xfId="0" applyFont="1" applyFill="1" applyAlignment="1">
      <alignment wrapText="1"/>
    </xf>
    <xf numFmtId="0" fontId="22" fillId="9" borderId="0" xfId="1" applyFont="1" applyFill="1" applyAlignment="1" applyProtection="1">
      <alignment vertical="top" wrapText="1"/>
    </xf>
    <xf numFmtId="0" fontId="42" fillId="9" borderId="0" xfId="0" applyFont="1" applyFill="1" applyAlignment="1">
      <alignment horizontal="left" wrapText="1"/>
    </xf>
    <xf numFmtId="0" fontId="21" fillId="9" borderId="0" xfId="0" applyFont="1" applyFill="1" applyAlignment="1">
      <alignment wrapText="1"/>
    </xf>
    <xf numFmtId="0" fontId="78" fillId="9" borderId="0" xfId="0" applyFont="1" applyFill="1" applyAlignment="1">
      <alignment horizontal="left" vertical="top" wrapText="1"/>
    </xf>
    <xf numFmtId="0" fontId="79" fillId="9" borderId="0" xfId="0" applyFont="1" applyFill="1" applyAlignment="1">
      <alignment horizontal="left" vertical="top" wrapText="1"/>
    </xf>
    <xf numFmtId="0" fontId="42" fillId="9" borderId="0" xfId="0" applyFont="1" applyFill="1" applyAlignment="1">
      <alignment horizontal="left" wrapText="1"/>
    </xf>
    <xf numFmtId="0" fontId="59" fillId="9" borderId="0" xfId="0" applyFont="1" applyFill="1" applyAlignment="1">
      <alignment wrapText="1"/>
    </xf>
    <xf numFmtId="0" fontId="42" fillId="9" borderId="0" xfId="0" applyFont="1" applyFill="1" applyAlignment="1">
      <alignment horizontal="left" vertical="top" wrapText="1"/>
    </xf>
    <xf numFmtId="0" fontId="59" fillId="9" borderId="0" xfId="0" applyFont="1" applyFill="1" applyAlignment="1">
      <alignment horizontal="left" vertical="top" wrapText="1"/>
    </xf>
    <xf numFmtId="0" fontId="42" fillId="9" borderId="0" xfId="0" applyFont="1" applyFill="1" applyAlignment="1">
      <alignment wrapText="1"/>
    </xf>
    <xf numFmtId="0" fontId="22" fillId="9" borderId="0" xfId="1" applyFont="1" applyFill="1" applyAlignment="1" applyProtection="1"/>
    <xf numFmtId="0" fontId="59" fillId="9" borderId="0" xfId="0" applyFont="1" applyFill="1" applyAlignment="1"/>
    <xf numFmtId="0" fontId="74" fillId="9" borderId="0" xfId="0" applyFont="1" applyFill="1" applyAlignment="1">
      <alignment horizontal="left" wrapText="1"/>
    </xf>
    <xf numFmtId="0" fontId="22" fillId="9" borderId="0" xfId="1" applyFont="1" applyFill="1" applyAlignment="1" applyProtection="1">
      <alignment vertical="top" wrapText="1"/>
    </xf>
    <xf numFmtId="0" fontId="42" fillId="9" borderId="0" xfId="0" quotePrefix="1" applyFont="1" applyFill="1" applyAlignment="1">
      <alignment horizontal="left" wrapText="1"/>
    </xf>
    <xf numFmtId="0" fontId="42" fillId="9" borderId="0" xfId="0" quotePrefix="1" applyNumberFormat="1" applyFont="1" applyFill="1" applyAlignment="1">
      <alignment vertical="top" wrapText="1"/>
    </xf>
    <xf numFmtId="0" fontId="59" fillId="9" borderId="0" xfId="0" applyFont="1" applyFill="1" applyAlignment="1">
      <alignment vertical="top" wrapText="1"/>
    </xf>
    <xf numFmtId="0" fontId="13" fillId="5" borderId="0" xfId="0" applyFont="1" applyFill="1" applyAlignment="1" applyProtection="1">
      <alignment vertical="top" wrapText="1"/>
      <protection hidden="1"/>
    </xf>
    <xf numFmtId="0" fontId="0" fillId="0" borderId="0" xfId="0" applyAlignment="1" applyProtection="1">
      <alignment vertical="top" wrapText="1"/>
      <protection hidden="1"/>
    </xf>
    <xf numFmtId="0" fontId="11" fillId="9" borderId="13" xfId="0" applyFont="1" applyFill="1" applyBorder="1" applyAlignment="1" applyProtection="1">
      <alignment horizontal="center"/>
      <protection hidden="1"/>
    </xf>
    <xf numFmtId="0" fontId="11" fillId="9" borderId="12" xfId="0" applyFont="1" applyFill="1" applyBorder="1" applyAlignment="1" applyProtection="1">
      <alignment horizontal="center"/>
      <protection hidden="1"/>
    </xf>
    <xf numFmtId="0" fontId="11" fillId="9" borderId="14" xfId="0" applyFont="1" applyFill="1" applyBorder="1" applyAlignment="1" applyProtection="1">
      <alignment horizontal="center"/>
      <protection hidden="1"/>
    </xf>
    <xf numFmtId="0" fontId="24" fillId="50" borderId="100" xfId="0" applyFont="1" applyFill="1" applyBorder="1" applyAlignment="1" applyProtection="1">
      <alignment horizontal="center"/>
      <protection locked="0" hidden="1"/>
    </xf>
    <xf numFmtId="0" fontId="24" fillId="50" borderId="101" xfId="0" applyFont="1" applyFill="1" applyBorder="1" applyAlignment="1" applyProtection="1">
      <alignment horizontal="center"/>
      <protection locked="0" hidden="1"/>
    </xf>
    <xf numFmtId="0" fontId="24" fillId="50" borderId="102" xfId="0" applyFont="1" applyFill="1" applyBorder="1" applyAlignment="1" applyProtection="1">
      <alignment horizontal="center"/>
      <protection locked="0" hidden="1"/>
    </xf>
    <xf numFmtId="0" fontId="11" fillId="7" borderId="21" xfId="0" applyFont="1" applyFill="1" applyBorder="1" applyAlignment="1" applyProtection="1">
      <alignment horizontal="center"/>
      <protection locked="0" hidden="1"/>
    </xf>
    <xf numFmtId="0" fontId="11" fillId="7" borderId="22" xfId="0" applyFont="1" applyFill="1" applyBorder="1" applyAlignment="1" applyProtection="1">
      <alignment horizontal="center"/>
      <protection locked="0" hidden="1"/>
    </xf>
    <xf numFmtId="0" fontId="11" fillId="7" borderId="23" xfId="0" applyFont="1" applyFill="1" applyBorder="1" applyAlignment="1" applyProtection="1">
      <alignment horizontal="center"/>
      <protection locked="0" hidden="1"/>
    </xf>
    <xf numFmtId="0" fontId="14" fillId="47" borderId="37" xfId="0" applyFont="1" applyFill="1" applyBorder="1" applyAlignment="1" applyProtection="1">
      <alignment horizontal="center"/>
      <protection locked="0" hidden="1"/>
    </xf>
    <xf numFmtId="0" fontId="14" fillId="47" borderId="38" xfId="0" applyFont="1" applyFill="1" applyBorder="1" applyAlignment="1" applyProtection="1">
      <alignment horizontal="center"/>
      <protection locked="0" hidden="1"/>
    </xf>
    <xf numFmtId="0" fontId="14" fillId="47" borderId="39" xfId="0" applyFont="1" applyFill="1" applyBorder="1" applyAlignment="1" applyProtection="1">
      <alignment horizontal="center"/>
      <protection locked="0" hidden="1"/>
    </xf>
    <xf numFmtId="0" fontId="11" fillId="49" borderId="24" xfId="0" applyFont="1" applyFill="1" applyBorder="1" applyAlignment="1" applyProtection="1">
      <alignment horizontal="center"/>
      <protection locked="0" hidden="1"/>
    </xf>
    <xf numFmtId="0" fontId="11" fillId="49" borderId="25" xfId="0" applyFont="1" applyFill="1" applyBorder="1" applyAlignment="1" applyProtection="1">
      <alignment horizontal="center"/>
      <protection locked="0" hidden="1"/>
    </xf>
    <xf numFmtId="0" fontId="11" fillId="49" borderId="26" xfId="0" applyFont="1" applyFill="1" applyBorder="1" applyAlignment="1" applyProtection="1">
      <alignment horizontal="center"/>
      <protection locked="0" hidden="1"/>
    </xf>
    <xf numFmtId="0" fontId="14" fillId="48" borderId="24" xfId="0" applyFont="1" applyFill="1" applyBorder="1" applyAlignment="1" applyProtection="1">
      <alignment horizontal="center"/>
      <protection locked="0" hidden="1"/>
    </xf>
    <xf numFmtId="0" fontId="14" fillId="48" borderId="25" xfId="0" applyFont="1" applyFill="1" applyBorder="1" applyAlignment="1" applyProtection="1">
      <alignment horizontal="center"/>
      <protection locked="0" hidden="1"/>
    </xf>
    <xf numFmtId="0" fontId="14" fillId="48" borderId="26" xfId="0" applyFont="1" applyFill="1" applyBorder="1" applyAlignment="1" applyProtection="1">
      <alignment horizontal="center"/>
      <protection locked="0" hidden="1"/>
    </xf>
    <xf numFmtId="0" fontId="42" fillId="51" borderId="24" xfId="0" applyFont="1" applyFill="1" applyBorder="1" applyAlignment="1" applyProtection="1">
      <alignment horizontal="center"/>
      <protection locked="0" hidden="1"/>
    </xf>
    <xf numFmtId="0" fontId="42" fillId="51" borderId="25" xfId="0" applyFont="1" applyFill="1" applyBorder="1" applyAlignment="1" applyProtection="1">
      <alignment horizontal="center"/>
      <protection locked="0" hidden="1"/>
    </xf>
    <xf numFmtId="0" fontId="42" fillId="51" borderId="26" xfId="0" applyFont="1" applyFill="1" applyBorder="1" applyAlignment="1" applyProtection="1">
      <alignment horizontal="center"/>
      <protection locked="0" hidden="1"/>
    </xf>
    <xf numFmtId="0" fontId="11" fillId="9" borderId="71" xfId="0" applyFont="1" applyFill="1" applyBorder="1" applyAlignment="1" applyProtection="1">
      <alignment horizontal="center"/>
      <protection hidden="1"/>
    </xf>
    <xf numFmtId="0" fontId="11" fillId="9" borderId="70" xfId="0" applyFont="1" applyFill="1" applyBorder="1" applyAlignment="1" applyProtection="1">
      <alignment horizontal="center"/>
      <protection hidden="1"/>
    </xf>
    <xf numFmtId="0" fontId="11" fillId="9" borderId="99" xfId="0" applyFont="1" applyFill="1" applyBorder="1" applyAlignment="1" applyProtection="1">
      <alignment horizontal="center"/>
      <protection hidden="1"/>
    </xf>
    <xf numFmtId="0" fontId="11" fillId="9" borderId="13" xfId="0" applyFont="1" applyFill="1" applyBorder="1" applyAlignment="1" applyProtection="1">
      <alignment horizontal="center" wrapText="1"/>
      <protection hidden="1"/>
    </xf>
    <xf numFmtId="0" fontId="0" fillId="0" borderId="12" xfId="0" applyBorder="1" applyAlignment="1">
      <alignment horizontal="center" wrapText="1"/>
    </xf>
    <xf numFmtId="0" fontId="0" fillId="0" borderId="14" xfId="0" applyBorder="1" applyAlignment="1">
      <alignment horizontal="center" wrapText="1"/>
    </xf>
    <xf numFmtId="0" fontId="11" fillId="9" borderId="27" xfId="0" applyFont="1" applyFill="1" applyBorder="1" applyAlignment="1" applyProtection="1">
      <alignment horizontal="center"/>
      <protection hidden="1"/>
    </xf>
    <xf numFmtId="0" fontId="11" fillId="6" borderId="17" xfId="0" applyFont="1" applyFill="1" applyBorder="1" applyAlignment="1" applyProtection="1">
      <alignment horizontal="center"/>
      <protection hidden="1"/>
    </xf>
    <xf numFmtId="0" fontId="11" fillId="6" borderId="15" xfId="0" applyFont="1" applyFill="1" applyBorder="1" applyAlignment="1" applyProtection="1">
      <alignment horizontal="center"/>
      <protection hidden="1"/>
    </xf>
    <xf numFmtId="0" fontId="11" fillId="6" borderId="18" xfId="0" applyFont="1" applyFill="1" applyBorder="1" applyAlignment="1" applyProtection="1">
      <alignment horizontal="center"/>
      <protection hidden="1"/>
    </xf>
    <xf numFmtId="0" fontId="15" fillId="5" borderId="0" xfId="0" applyFont="1" applyFill="1" applyAlignment="1" applyProtection="1">
      <alignment wrapText="1"/>
      <protection hidden="1"/>
    </xf>
    <xf numFmtId="0" fontId="0" fillId="0" borderId="0" xfId="0" applyAlignment="1" applyProtection="1">
      <alignment wrapText="1"/>
      <protection hidden="1"/>
    </xf>
    <xf numFmtId="0" fontId="0" fillId="0" borderId="0" xfId="0" applyAlignment="1"/>
    <xf numFmtId="0" fontId="0" fillId="0" borderId="14" xfId="0" applyBorder="1" applyAlignment="1">
      <alignment wrapText="1"/>
    </xf>
    <xf numFmtId="0" fontId="18" fillId="9" borderId="13" xfId="0" applyFont="1" applyFill="1" applyBorder="1" applyAlignment="1" applyProtection="1">
      <alignment horizontal="center" wrapText="1"/>
      <protection hidden="1"/>
    </xf>
    <xf numFmtId="0" fontId="50" fillId="48" borderId="40" xfId="0" applyFont="1" applyFill="1" applyBorder="1" applyAlignment="1" applyProtection="1">
      <alignment horizontal="center" wrapText="1"/>
      <protection hidden="1"/>
    </xf>
    <xf numFmtId="0" fontId="57" fillId="48" borderId="68" xfId="0" applyFont="1" applyFill="1" applyBorder="1" applyAlignment="1" applyProtection="1">
      <alignment horizontal="center" wrapText="1"/>
      <protection hidden="1"/>
    </xf>
    <xf numFmtId="0" fontId="57" fillId="48" borderId="41" xfId="0" applyFont="1" applyFill="1" applyBorder="1" applyAlignment="1" applyProtection="1">
      <alignment horizontal="center" wrapText="1"/>
      <protection hidden="1"/>
    </xf>
    <xf numFmtId="0" fontId="21" fillId="49" borderId="104" xfId="0" applyFont="1" applyFill="1" applyBorder="1" applyAlignment="1" applyProtection="1">
      <alignment horizontal="center" wrapText="1"/>
      <protection hidden="1"/>
    </xf>
    <xf numFmtId="0" fontId="9" fillId="49" borderId="0" xfId="0" applyFont="1" applyFill="1" applyBorder="1" applyAlignment="1" applyProtection="1">
      <alignment horizontal="center" wrapText="1"/>
      <protection hidden="1"/>
    </xf>
    <xf numFmtId="0" fontId="9" fillId="49" borderId="72" xfId="0" applyFont="1" applyFill="1" applyBorder="1" applyAlignment="1" applyProtection="1">
      <alignment horizontal="center" wrapText="1"/>
      <protection hidden="1"/>
    </xf>
    <xf numFmtId="0" fontId="50" fillId="45" borderId="13" xfId="0" applyFont="1" applyFill="1" applyBorder="1" applyAlignment="1" applyProtection="1">
      <alignment horizontal="center" vertical="center" wrapText="1"/>
      <protection hidden="1"/>
    </xf>
    <xf numFmtId="0" fontId="49" fillId="45" borderId="12" xfId="0" applyFont="1" applyFill="1" applyBorder="1" applyAlignment="1" applyProtection="1">
      <alignment horizontal="center" vertical="center" wrapText="1"/>
      <protection hidden="1"/>
    </xf>
    <xf numFmtId="0" fontId="49" fillId="45" borderId="14" xfId="0" applyFont="1" applyFill="1" applyBorder="1" applyAlignment="1" applyProtection="1">
      <alignment horizontal="center" vertical="center" wrapText="1"/>
      <protection hidden="1"/>
    </xf>
    <xf numFmtId="0" fontId="50" fillId="46" borderId="106" xfId="0" applyFont="1" applyFill="1" applyBorder="1" applyAlignment="1" applyProtection="1">
      <alignment horizontal="center"/>
      <protection locked="0" hidden="1"/>
    </xf>
    <xf numFmtId="0" fontId="50" fillId="46" borderId="47" xfId="0" applyFont="1" applyFill="1" applyBorder="1" applyAlignment="1" applyProtection="1">
      <alignment horizontal="center"/>
      <protection locked="0" hidden="1"/>
    </xf>
    <xf numFmtId="0" fontId="50" fillId="46" borderId="107" xfId="0" applyFont="1" applyFill="1" applyBorder="1" applyAlignment="1" applyProtection="1">
      <alignment horizontal="center"/>
      <protection locked="0" hidden="1"/>
    </xf>
    <xf numFmtId="0" fontId="40" fillId="54" borderId="21" xfId="0" applyFont="1" applyFill="1" applyBorder="1" applyAlignment="1" applyProtection="1">
      <alignment horizontal="center"/>
      <protection locked="0" hidden="1"/>
    </xf>
    <xf numFmtId="0" fontId="40" fillId="54" borderId="22" xfId="0" applyFont="1" applyFill="1" applyBorder="1" applyAlignment="1" applyProtection="1">
      <alignment horizontal="center"/>
      <protection locked="0" hidden="1"/>
    </xf>
    <xf numFmtId="0" fontId="40" fillId="54" borderId="23" xfId="0" applyFont="1" applyFill="1" applyBorder="1" applyAlignment="1" applyProtection="1">
      <alignment horizontal="center"/>
      <protection locked="0" hidden="1"/>
    </xf>
    <xf numFmtId="49" fontId="21" fillId="9" borderId="13" xfId="0" applyNumberFormat="1" applyFont="1" applyFill="1" applyBorder="1" applyAlignment="1" applyProtection="1">
      <alignment horizontal="center"/>
      <protection hidden="1"/>
    </xf>
    <xf numFmtId="49" fontId="21" fillId="9" borderId="12" xfId="0" applyNumberFormat="1" applyFont="1" applyFill="1" applyBorder="1" applyAlignment="1" applyProtection="1">
      <alignment horizontal="center"/>
      <protection hidden="1"/>
    </xf>
    <xf numFmtId="49" fontId="21" fillId="9" borderId="14" xfId="0" applyNumberFormat="1" applyFont="1" applyFill="1" applyBorder="1" applyAlignment="1" applyProtection="1">
      <alignment horizontal="center"/>
      <protection hidden="1"/>
    </xf>
    <xf numFmtId="0" fontId="21" fillId="9" borderId="13" xfId="0" applyFont="1" applyFill="1" applyBorder="1" applyAlignment="1" applyProtection="1">
      <alignment horizontal="center"/>
      <protection hidden="1"/>
    </xf>
    <xf numFmtId="0" fontId="21" fillId="9" borderId="12" xfId="0" applyFont="1" applyFill="1" applyBorder="1" applyAlignment="1" applyProtection="1">
      <alignment horizontal="center"/>
      <protection hidden="1"/>
    </xf>
    <xf numFmtId="0" fontId="21" fillId="9" borderId="14" xfId="0" applyFont="1" applyFill="1" applyBorder="1" applyAlignment="1" applyProtection="1">
      <alignment horizontal="center"/>
      <protection hidden="1"/>
    </xf>
    <xf numFmtId="0" fontId="21" fillId="44" borderId="13" xfId="0" applyFont="1" applyFill="1" applyBorder="1" applyAlignment="1">
      <alignment horizontal="center" wrapText="1"/>
    </xf>
    <xf numFmtId="0" fontId="9" fillId="44" borderId="12" xfId="0" applyFont="1" applyFill="1" applyBorder="1" applyAlignment="1">
      <alignment horizontal="center" wrapText="1"/>
    </xf>
    <xf numFmtId="0" fontId="21" fillId="43" borderId="48" xfId="0" applyFont="1" applyFill="1" applyBorder="1" applyAlignment="1">
      <alignment horizontal="center" wrapText="1"/>
    </xf>
    <xf numFmtId="0" fontId="9" fillId="43" borderId="47" xfId="0" applyFont="1" applyFill="1" applyBorder="1" applyAlignment="1">
      <alignment horizontal="center" wrapText="1"/>
    </xf>
    <xf numFmtId="0" fontId="50" fillId="42" borderId="21" xfId="0" applyFont="1" applyFill="1" applyBorder="1" applyAlignment="1" applyProtection="1">
      <alignment horizontal="center"/>
      <protection locked="0"/>
    </xf>
    <xf numFmtId="0" fontId="50" fillId="42" borderId="22" xfId="0" applyFont="1" applyFill="1" applyBorder="1" applyAlignment="1" applyProtection="1">
      <alignment horizontal="center"/>
      <protection locked="0"/>
    </xf>
    <xf numFmtId="0" fontId="50" fillId="42" borderId="55" xfId="0" applyFont="1" applyFill="1" applyBorder="1" applyAlignment="1" applyProtection="1">
      <alignment horizontal="center"/>
      <protection locked="0"/>
    </xf>
    <xf numFmtId="0" fontId="65" fillId="45" borderId="21" xfId="0" applyFont="1" applyFill="1" applyBorder="1" applyAlignment="1" applyProtection="1">
      <alignment horizontal="center"/>
      <protection locked="0"/>
    </xf>
    <xf numFmtId="0" fontId="65" fillId="45" borderId="22" xfId="0" applyFont="1" applyFill="1" applyBorder="1" applyAlignment="1" applyProtection="1">
      <alignment horizontal="center"/>
      <protection locked="0"/>
    </xf>
    <xf numFmtId="0" fontId="65" fillId="45" borderId="23" xfId="0" applyFont="1" applyFill="1" applyBorder="1" applyAlignment="1" applyProtection="1">
      <alignment horizontal="center"/>
      <protection locked="0"/>
    </xf>
    <xf numFmtId="0" fontId="44" fillId="0" borderId="0" xfId="0" applyFont="1" applyAlignment="1">
      <alignment horizontal="center"/>
    </xf>
    <xf numFmtId="0" fontId="20" fillId="0" borderId="0" xfId="0" applyFont="1" applyBorder="1" applyAlignment="1">
      <alignment horizontal="right"/>
    </xf>
    <xf numFmtId="0" fontId="0" fillId="0" borderId="15" xfId="0" quotePrefix="1" applyBorder="1" applyAlignment="1">
      <alignment horizontal="center"/>
    </xf>
    <xf numFmtId="0" fontId="73" fillId="9" borderId="68" xfId="0" applyFont="1" applyFill="1" applyBorder="1" applyAlignment="1">
      <alignment vertical="top" wrapText="1"/>
    </xf>
    <xf numFmtId="0" fontId="0" fillId="9" borderId="68" xfId="0" applyFill="1" applyBorder="1" applyAlignment="1">
      <alignment vertical="top" wrapText="1"/>
    </xf>
    <xf numFmtId="0" fontId="0" fillId="9" borderId="0" xfId="0" applyFill="1" applyAlignment="1">
      <alignment vertical="top" wrapText="1"/>
    </xf>
  </cellXfs>
  <cellStyles count="141">
    <cellStyle name="20% - Accent1" xfId="20" builtinId="30" customBuiltin="1"/>
    <cellStyle name="20% - Accent1 2" xfId="47"/>
    <cellStyle name="20% - Accent1 2 2" xfId="83"/>
    <cellStyle name="20% - Accent1 3" xfId="65"/>
    <cellStyle name="20% - Accent1 4" xfId="99"/>
    <cellStyle name="20% - Accent1 5" xfId="113"/>
    <cellStyle name="20% - Accent1 6" xfId="127"/>
    <cellStyle name="20% - Accent2" xfId="24" builtinId="34" customBuiltin="1"/>
    <cellStyle name="20% - Accent2 2" xfId="49"/>
    <cellStyle name="20% - Accent2 2 2" xfId="85"/>
    <cellStyle name="20% - Accent2 3" xfId="67"/>
    <cellStyle name="20% - Accent2 4" xfId="101"/>
    <cellStyle name="20% - Accent2 5" xfId="115"/>
    <cellStyle name="20% - Accent2 6" xfId="129"/>
    <cellStyle name="20% - Accent3" xfId="28" builtinId="38" customBuiltin="1"/>
    <cellStyle name="20% - Accent3 2" xfId="51"/>
    <cellStyle name="20% - Accent3 2 2" xfId="87"/>
    <cellStyle name="20% - Accent3 3" xfId="69"/>
    <cellStyle name="20% - Accent3 4" xfId="103"/>
    <cellStyle name="20% - Accent3 5" xfId="117"/>
    <cellStyle name="20% - Accent3 6" xfId="131"/>
    <cellStyle name="20% - Accent4" xfId="32" builtinId="42" customBuiltin="1"/>
    <cellStyle name="20% - Accent4 2" xfId="53"/>
    <cellStyle name="20% - Accent4 2 2" xfId="89"/>
    <cellStyle name="20% - Accent4 3" xfId="71"/>
    <cellStyle name="20% - Accent4 4" xfId="105"/>
    <cellStyle name="20% - Accent4 5" xfId="119"/>
    <cellStyle name="20% - Accent4 6" xfId="133"/>
    <cellStyle name="20% - Accent5" xfId="36" builtinId="46" customBuiltin="1"/>
    <cellStyle name="20% - Accent5 2" xfId="55"/>
    <cellStyle name="20% - Accent5 2 2" xfId="91"/>
    <cellStyle name="20% - Accent5 3" xfId="73"/>
    <cellStyle name="20% - Accent5 4" xfId="107"/>
    <cellStyle name="20% - Accent5 5" xfId="121"/>
    <cellStyle name="20% - Accent5 6" xfId="135"/>
    <cellStyle name="20% - Accent6" xfId="40" builtinId="50" customBuiltin="1"/>
    <cellStyle name="20% - Accent6 2" xfId="57"/>
    <cellStyle name="20% - Accent6 2 2" xfId="93"/>
    <cellStyle name="20% - Accent6 3" xfId="75"/>
    <cellStyle name="20% - Accent6 4" xfId="109"/>
    <cellStyle name="20% - Accent6 5" xfId="123"/>
    <cellStyle name="20% - Accent6 6" xfId="137"/>
    <cellStyle name="40% - Accent1" xfId="21" builtinId="31" customBuiltin="1"/>
    <cellStyle name="40% - Accent1 2" xfId="48"/>
    <cellStyle name="40% - Accent1 2 2" xfId="84"/>
    <cellStyle name="40% - Accent1 3" xfId="66"/>
    <cellStyle name="40% - Accent1 4" xfId="100"/>
    <cellStyle name="40% - Accent1 5" xfId="114"/>
    <cellStyle name="40% - Accent1 6" xfId="128"/>
    <cellStyle name="40% - Accent2" xfId="25" builtinId="35" customBuiltin="1"/>
    <cellStyle name="40% - Accent2 2" xfId="50"/>
    <cellStyle name="40% - Accent2 2 2" xfId="86"/>
    <cellStyle name="40% - Accent2 3" xfId="68"/>
    <cellStyle name="40% - Accent2 4" xfId="102"/>
    <cellStyle name="40% - Accent2 5" xfId="116"/>
    <cellStyle name="40% - Accent2 6" xfId="130"/>
    <cellStyle name="40% - Accent3" xfId="29" builtinId="39" customBuiltin="1"/>
    <cellStyle name="40% - Accent3 2" xfId="52"/>
    <cellStyle name="40% - Accent3 2 2" xfId="88"/>
    <cellStyle name="40% - Accent3 3" xfId="70"/>
    <cellStyle name="40% - Accent3 4" xfId="104"/>
    <cellStyle name="40% - Accent3 5" xfId="118"/>
    <cellStyle name="40% - Accent3 6" xfId="132"/>
    <cellStyle name="40% - Accent4" xfId="33" builtinId="43" customBuiltin="1"/>
    <cellStyle name="40% - Accent4 2" xfId="54"/>
    <cellStyle name="40% - Accent4 2 2" xfId="90"/>
    <cellStyle name="40% - Accent4 3" xfId="72"/>
    <cellStyle name="40% - Accent4 4" xfId="106"/>
    <cellStyle name="40% - Accent4 5" xfId="120"/>
    <cellStyle name="40% - Accent4 6" xfId="134"/>
    <cellStyle name="40% - Accent5" xfId="37" builtinId="47" customBuiltin="1"/>
    <cellStyle name="40% - Accent5 2" xfId="56"/>
    <cellStyle name="40% - Accent5 2 2" xfId="92"/>
    <cellStyle name="40% - Accent5 3" xfId="74"/>
    <cellStyle name="40% - Accent5 4" xfId="108"/>
    <cellStyle name="40% - Accent5 5" xfId="122"/>
    <cellStyle name="40% - Accent5 6" xfId="136"/>
    <cellStyle name="40% - Accent6" xfId="41" builtinId="51" customBuiltin="1"/>
    <cellStyle name="40% - Accent6 2" xfId="58"/>
    <cellStyle name="40% - Accent6 2 2" xfId="94"/>
    <cellStyle name="40% - Accent6 3" xfId="76"/>
    <cellStyle name="40% - Accent6 4" xfId="110"/>
    <cellStyle name="40% - Accent6 5" xfId="124"/>
    <cellStyle name="40% - Accent6 6" xfId="138"/>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2" builtinId="3"/>
    <cellStyle name="Comma 2" xfId="60"/>
    <cellStyle name="Comma 3" xfId="78"/>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10" xfId="139"/>
    <cellStyle name="Normal 11" xfId="140"/>
    <cellStyle name="Normal 2" xfId="43"/>
    <cellStyle name="Normal 2 2" xfId="61"/>
    <cellStyle name="Normal 2 2 2" xfId="95"/>
    <cellStyle name="Normal 2 3" xfId="79"/>
    <cellStyle name="Normal 3" xfId="59"/>
    <cellStyle name="Normal 4" xfId="46"/>
    <cellStyle name="Normal 4 2" xfId="82"/>
    <cellStyle name="Normal 5" xfId="77"/>
    <cellStyle name="Normal 6" xfId="64"/>
    <cellStyle name="Normal 7" xfId="97"/>
    <cellStyle name="Normal 8" xfId="111"/>
    <cellStyle name="Normal 9" xfId="125"/>
    <cellStyle name="Note 2" xfId="44"/>
    <cellStyle name="Note 2 2" xfId="62"/>
    <cellStyle name="Note 2 2 2" xfId="96"/>
    <cellStyle name="Note 2 3" xfId="80"/>
    <cellStyle name="Note 3" xfId="98"/>
    <cellStyle name="Note 4" xfId="112"/>
    <cellStyle name="Note 5" xfId="126"/>
    <cellStyle name="Output" xfId="12" builtinId="21" customBuiltin="1"/>
    <cellStyle name="Percent" xfId="45" builtinId="5"/>
    <cellStyle name="Percent 2" xfId="63"/>
    <cellStyle name="Percent 3" xfId="81"/>
    <cellStyle name="Title" xfId="3" builtinId="15" customBuiltin="1"/>
    <cellStyle name="Total" xfId="18" builtinId="25" customBuiltin="1"/>
    <cellStyle name="Warning Text" xfId="16" builtinId="11" customBuiltin="1"/>
  </cellStyles>
  <dxfs count="3">
    <dxf>
      <font>
        <b/>
        <i val="0"/>
        <color theme="0"/>
      </font>
      <fill>
        <patternFill>
          <bgColor theme="3" tint="0.39994506668294322"/>
        </patternFill>
      </fill>
      <border>
        <top style="dotted">
          <color auto="1"/>
        </top>
        <bottom style="dotted">
          <color auto="1"/>
        </bottom>
        <vertical/>
        <horizontal/>
      </border>
    </dxf>
    <dxf>
      <font>
        <b/>
        <i val="0"/>
        <color theme="0"/>
      </font>
      <fill>
        <patternFill>
          <bgColor theme="3"/>
        </patternFill>
      </fill>
      <border>
        <left/>
        <right/>
        <top style="hair">
          <color auto="1"/>
        </top>
        <bottom style="hair">
          <color auto="1"/>
        </bottom>
        <vertical/>
        <horizontal/>
      </border>
    </dxf>
    <dxf>
      <font>
        <color rgb="FFC0C0C0"/>
      </font>
      <fill>
        <patternFill>
          <bgColor rgb="FFC0C0C0"/>
        </patternFill>
      </fill>
    </dxf>
  </dxfs>
  <tableStyles count="0" defaultTableStyle="TableStyleMedium2" defaultPivotStyle="PivotStyleLight16"/>
  <colors>
    <mruColors>
      <color rgb="FFCCFFCC"/>
      <color rgb="FFFFFFCC"/>
      <color rgb="FF99FFCC"/>
      <color rgb="FFFFFF99"/>
      <color rgb="FFFFFF66"/>
      <color rgb="FFC0C0C0"/>
      <color rgb="FFC00000"/>
      <color rgb="FFD6E0FF"/>
      <color rgb="FF9FF1FF"/>
      <color rgb="FF2C486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482170697520943E-2"/>
          <c:y val="3.1942026380220125E-2"/>
          <c:w val="0.72909359513451821"/>
          <c:h val="0.78751666348000737"/>
        </c:manualLayout>
      </c:layout>
      <c:lineChart>
        <c:grouping val="standard"/>
        <c:varyColors val="0"/>
        <c:ser>
          <c:idx val="0"/>
          <c:order val="0"/>
          <c:tx>
            <c:strRef>
              <c:f>'Number of exporters to markets'!$B$18</c:f>
              <c:strCache>
                <c:ptCount val="1"/>
                <c:pt idx="0">
                  <c:v>Total World</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markets'!$C$16:$Q$17</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2013</c:v>
                  </c:pt>
                  <c:pt idx="4">
                    <c:v>2014</c:v>
                  </c:pt>
                  <c:pt idx="8">
                    <c:v>2015</c:v>
                  </c:pt>
                  <c:pt idx="12">
                    <c:v>2016</c:v>
                  </c:pt>
                </c:lvl>
              </c:multiLvlStrCache>
            </c:multiLvlStrRef>
          </c:cat>
          <c:val>
            <c:numRef>
              <c:f>'Number of exporters to markets'!$C$18:$Q$18</c:f>
              <c:numCache>
                <c:formatCode>#,##0</c:formatCode>
                <c:ptCount val="15"/>
                <c:pt idx="0">
                  <c:v>101914</c:v>
                </c:pt>
                <c:pt idx="1">
                  <c:v>105432</c:v>
                </c:pt>
                <c:pt idx="2">
                  <c:v>106367</c:v>
                </c:pt>
                <c:pt idx="3">
                  <c:v>107152</c:v>
                </c:pt>
                <c:pt idx="4">
                  <c:v>102648</c:v>
                </c:pt>
                <c:pt idx="5">
                  <c:v>104100</c:v>
                </c:pt>
                <c:pt idx="6">
                  <c:v>104204</c:v>
                </c:pt>
                <c:pt idx="7">
                  <c:v>105593</c:v>
                </c:pt>
                <c:pt idx="8">
                  <c:v>102401</c:v>
                </c:pt>
                <c:pt idx="9">
                  <c:v>104155</c:v>
                </c:pt>
                <c:pt idx="10">
                  <c:v>104167</c:v>
                </c:pt>
                <c:pt idx="11">
                  <c:v>106067</c:v>
                </c:pt>
                <c:pt idx="12">
                  <c:v>105826</c:v>
                </c:pt>
                <c:pt idx="13">
                  <c:v>107488</c:v>
                </c:pt>
                <c:pt idx="14">
                  <c:v>107684</c:v>
                </c:pt>
              </c:numCache>
            </c:numRef>
          </c:val>
          <c:smooth val="0"/>
        </c:ser>
        <c:ser>
          <c:idx val="1"/>
          <c:order val="1"/>
          <c:tx>
            <c:strRef>
              <c:f>'Number of exporters to markets'!$B$19</c:f>
              <c:strCache>
                <c:ptCount val="1"/>
                <c:pt idx="0">
                  <c:v>Total EU</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markets'!$C$16:$Q$17</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2013</c:v>
                  </c:pt>
                  <c:pt idx="4">
                    <c:v>2014</c:v>
                  </c:pt>
                  <c:pt idx="8">
                    <c:v>2015</c:v>
                  </c:pt>
                  <c:pt idx="12">
                    <c:v>2016</c:v>
                  </c:pt>
                </c:lvl>
              </c:multiLvlStrCache>
            </c:multiLvlStrRef>
          </c:cat>
          <c:val>
            <c:numRef>
              <c:f>'Number of exporters to markets'!$C$19:$Q$19</c:f>
              <c:numCache>
                <c:formatCode>#,##0</c:formatCode>
                <c:ptCount val="15"/>
                <c:pt idx="0">
                  <c:v>83931</c:v>
                </c:pt>
                <c:pt idx="1">
                  <c:v>86705</c:v>
                </c:pt>
                <c:pt idx="2">
                  <c:v>88081</c:v>
                </c:pt>
                <c:pt idx="3">
                  <c:v>88369</c:v>
                </c:pt>
                <c:pt idx="4">
                  <c:v>84452</c:v>
                </c:pt>
                <c:pt idx="5">
                  <c:v>85730</c:v>
                </c:pt>
                <c:pt idx="6">
                  <c:v>85760</c:v>
                </c:pt>
                <c:pt idx="7">
                  <c:v>86584</c:v>
                </c:pt>
                <c:pt idx="8">
                  <c:v>84261</c:v>
                </c:pt>
                <c:pt idx="9">
                  <c:v>85477</c:v>
                </c:pt>
                <c:pt idx="10">
                  <c:v>85783</c:v>
                </c:pt>
                <c:pt idx="11">
                  <c:v>87076</c:v>
                </c:pt>
                <c:pt idx="12">
                  <c:v>87535</c:v>
                </c:pt>
                <c:pt idx="13">
                  <c:v>88482</c:v>
                </c:pt>
                <c:pt idx="14">
                  <c:v>88145</c:v>
                </c:pt>
              </c:numCache>
            </c:numRef>
          </c:val>
          <c:smooth val="0"/>
        </c:ser>
        <c:ser>
          <c:idx val="2"/>
          <c:order val="2"/>
          <c:tx>
            <c:strRef>
              <c:f>'Number of exporters to markets'!$B$20</c:f>
              <c:strCache>
                <c:ptCount val="1"/>
                <c:pt idx="0">
                  <c:v>Total Non-EU</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markets'!$C$16:$Q$17</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2013</c:v>
                  </c:pt>
                  <c:pt idx="4">
                    <c:v>2014</c:v>
                  </c:pt>
                  <c:pt idx="8">
                    <c:v>2015</c:v>
                  </c:pt>
                  <c:pt idx="12">
                    <c:v>2016</c:v>
                  </c:pt>
                </c:lvl>
              </c:multiLvlStrCache>
            </c:multiLvlStrRef>
          </c:cat>
          <c:val>
            <c:numRef>
              <c:f>'Number of exporters to markets'!$C$20:$Q$20</c:f>
              <c:numCache>
                <c:formatCode>#,##0</c:formatCode>
                <c:ptCount val="15"/>
                <c:pt idx="0">
                  <c:v>45929</c:v>
                </c:pt>
                <c:pt idx="1">
                  <c:v>47611</c:v>
                </c:pt>
                <c:pt idx="2">
                  <c:v>46969</c:v>
                </c:pt>
                <c:pt idx="3">
                  <c:v>47693</c:v>
                </c:pt>
                <c:pt idx="4">
                  <c:v>46117</c:v>
                </c:pt>
                <c:pt idx="5">
                  <c:v>46864</c:v>
                </c:pt>
                <c:pt idx="6">
                  <c:v>46901</c:v>
                </c:pt>
                <c:pt idx="7">
                  <c:v>47646</c:v>
                </c:pt>
                <c:pt idx="8">
                  <c:v>46044</c:v>
                </c:pt>
                <c:pt idx="9">
                  <c:v>47290</c:v>
                </c:pt>
                <c:pt idx="10">
                  <c:v>46615</c:v>
                </c:pt>
                <c:pt idx="11">
                  <c:v>47332</c:v>
                </c:pt>
                <c:pt idx="12">
                  <c:v>46220</c:v>
                </c:pt>
                <c:pt idx="13">
                  <c:v>47508</c:v>
                </c:pt>
                <c:pt idx="14">
                  <c:v>47939</c:v>
                </c:pt>
              </c:numCache>
            </c:numRef>
          </c:val>
          <c:smooth val="0"/>
        </c:ser>
        <c:ser>
          <c:idx val="3"/>
          <c:order val="3"/>
          <c:tx>
            <c:strRef>
              <c:f>'Number of exporters to markets'!$B$21</c:f>
              <c:strCache>
                <c:ptCount val="1"/>
                <c:pt idx="0">
                  <c:v>China</c:v>
                </c:pt>
              </c:strCache>
            </c:strRef>
          </c:tx>
          <c:spPr>
            <a:ln w="25400">
              <a:solidFill>
                <a:schemeClr val="accent4">
                  <a:lumMod val="60000"/>
                  <a:lumOff val="40000"/>
                </a:schemeClr>
              </a:solidFill>
            </a:ln>
          </c:spPr>
          <c:marker>
            <c:symbol val="square"/>
            <c:size val="5"/>
            <c:spPr>
              <a:solidFill>
                <a:schemeClr val="accent4">
                  <a:lumMod val="60000"/>
                  <a:lumOff val="40000"/>
                </a:schemeClr>
              </a:solidFill>
              <a:ln>
                <a:solidFill>
                  <a:srgbClr val="986CC4"/>
                </a:solidFill>
              </a:ln>
            </c:spPr>
          </c:marker>
          <c:cat>
            <c:multiLvlStrRef>
              <c:f>'Number of exporters to markets'!$C$16:$Q$17</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2013</c:v>
                  </c:pt>
                  <c:pt idx="4">
                    <c:v>2014</c:v>
                  </c:pt>
                  <c:pt idx="8">
                    <c:v>2015</c:v>
                  </c:pt>
                  <c:pt idx="12">
                    <c:v>2016</c:v>
                  </c:pt>
                </c:lvl>
              </c:multiLvlStrCache>
            </c:multiLvlStrRef>
          </c:cat>
          <c:val>
            <c:numRef>
              <c:f>'Number of exporters to markets'!$C$21:$Q$21</c:f>
              <c:numCache>
                <c:formatCode>#,##0</c:formatCode>
                <c:ptCount val="15"/>
                <c:pt idx="0">
                  <c:v>5179</c:v>
                </c:pt>
                <c:pt idx="1">
                  <c:v>5481</c:v>
                </c:pt>
                <c:pt idx="2">
                  <c:v>5628</c:v>
                </c:pt>
                <c:pt idx="3">
                  <c:v>5652</c:v>
                </c:pt>
                <c:pt idx="4">
                  <c:v>5427</c:v>
                </c:pt>
                <c:pt idx="5">
                  <c:v>5582</c:v>
                </c:pt>
                <c:pt idx="6">
                  <c:v>5668</c:v>
                </c:pt>
                <c:pt idx="7">
                  <c:v>5704</c:v>
                </c:pt>
                <c:pt idx="8">
                  <c:v>5493</c:v>
                </c:pt>
                <c:pt idx="9">
                  <c:v>5757</c:v>
                </c:pt>
                <c:pt idx="10">
                  <c:v>5706</c:v>
                </c:pt>
                <c:pt idx="11">
                  <c:v>5761</c:v>
                </c:pt>
                <c:pt idx="12">
                  <c:v>5572</c:v>
                </c:pt>
                <c:pt idx="13">
                  <c:v>5865</c:v>
                </c:pt>
                <c:pt idx="14">
                  <c:v>6007</c:v>
                </c:pt>
              </c:numCache>
            </c:numRef>
          </c:val>
          <c:smooth val="0"/>
        </c:ser>
        <c:ser>
          <c:idx val="4"/>
          <c:order val="4"/>
          <c:tx>
            <c:strRef>
              <c:f>'Number of exporters to markets'!$B$22</c:f>
              <c:strCache>
                <c:ptCount val="1"/>
                <c:pt idx="0">
                  <c:v>USA</c:v>
                </c:pt>
              </c:strCache>
            </c:strRef>
          </c:tx>
          <c:spPr>
            <a:ln>
              <a:solidFill>
                <a:srgbClr val="D6E0FF"/>
              </a:solidFill>
            </a:ln>
          </c:spPr>
          <c:marker>
            <c:spPr>
              <a:solidFill>
                <a:srgbClr val="D6E0FF"/>
              </a:solidFill>
              <a:ln>
                <a:solidFill>
                  <a:srgbClr val="D6E0FF"/>
                </a:solidFill>
              </a:ln>
            </c:spPr>
          </c:marker>
          <c:cat>
            <c:multiLvlStrRef>
              <c:f>'Number of exporters to markets'!$C$16:$Q$17</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2013</c:v>
                  </c:pt>
                  <c:pt idx="4">
                    <c:v>2014</c:v>
                  </c:pt>
                  <c:pt idx="8">
                    <c:v>2015</c:v>
                  </c:pt>
                  <c:pt idx="12">
                    <c:v>2016</c:v>
                  </c:pt>
                </c:lvl>
              </c:multiLvlStrCache>
            </c:multiLvlStrRef>
          </c:cat>
          <c:val>
            <c:numRef>
              <c:f>'Number of exporters to markets'!$C$22:$Q$22</c:f>
              <c:numCache>
                <c:formatCode>#,##0</c:formatCode>
                <c:ptCount val="15"/>
                <c:pt idx="0">
                  <c:v>18593</c:v>
                </c:pt>
                <c:pt idx="1">
                  <c:v>19042</c:v>
                </c:pt>
                <c:pt idx="2">
                  <c:v>19079</c:v>
                </c:pt>
                <c:pt idx="3">
                  <c:v>19358</c:v>
                </c:pt>
                <c:pt idx="4">
                  <c:v>18722</c:v>
                </c:pt>
                <c:pt idx="5">
                  <c:v>19183</c:v>
                </c:pt>
                <c:pt idx="6">
                  <c:v>19488</c:v>
                </c:pt>
                <c:pt idx="7">
                  <c:v>19759</c:v>
                </c:pt>
                <c:pt idx="8">
                  <c:v>19378</c:v>
                </c:pt>
                <c:pt idx="9">
                  <c:v>19946</c:v>
                </c:pt>
                <c:pt idx="10">
                  <c:v>19754</c:v>
                </c:pt>
                <c:pt idx="11">
                  <c:v>20154</c:v>
                </c:pt>
                <c:pt idx="12">
                  <c:v>19871</c:v>
                </c:pt>
                <c:pt idx="13">
                  <c:v>20398</c:v>
                </c:pt>
                <c:pt idx="14">
                  <c:v>20949</c:v>
                </c:pt>
              </c:numCache>
            </c:numRef>
          </c:val>
          <c:smooth val="0"/>
        </c:ser>
        <c:dLbls>
          <c:showLegendKey val="0"/>
          <c:showVal val="0"/>
          <c:showCatName val="0"/>
          <c:showSerName val="0"/>
          <c:showPercent val="0"/>
          <c:showBubbleSize val="0"/>
        </c:dLbls>
        <c:marker val="1"/>
        <c:smooth val="0"/>
        <c:axId val="43356160"/>
        <c:axId val="43358080"/>
      </c:lineChart>
      <c:catAx>
        <c:axId val="43356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3358080"/>
        <c:crosses val="autoZero"/>
        <c:auto val="1"/>
        <c:lblAlgn val="ctr"/>
        <c:lblOffset val="100"/>
        <c:tickLblSkip val="10"/>
        <c:tickMarkSkip val="1"/>
        <c:noMultiLvlLbl val="0"/>
      </c:catAx>
      <c:valAx>
        <c:axId val="43358080"/>
        <c:scaling>
          <c:orientation val="minMax"/>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3356160"/>
        <c:crosses val="autoZero"/>
        <c:crossBetween val="between"/>
      </c:valAx>
      <c:spPr>
        <a:noFill/>
        <a:ln w="25400">
          <a:noFill/>
        </a:ln>
      </c:spPr>
    </c:plotArea>
    <c:legend>
      <c:legendPos val="r"/>
      <c:layout>
        <c:manualLayout>
          <c:xMode val="edge"/>
          <c:yMode val="edge"/>
          <c:x val="0.81435805982173015"/>
          <c:y val="8.3944447063877492E-2"/>
          <c:w val="0.14993170386450394"/>
          <c:h val="0.72061729534268204"/>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746298982364045E-2"/>
          <c:y val="4.4254852253801324E-2"/>
          <c:w val="0.72524894914326277"/>
          <c:h val="0.78676994811019585"/>
        </c:manualLayout>
      </c:layout>
      <c:lineChart>
        <c:grouping val="standard"/>
        <c:varyColors val="0"/>
        <c:ser>
          <c:idx val="0"/>
          <c:order val="0"/>
          <c:tx>
            <c:strRef>
              <c:f>'Number of exporters to markets'!$B$27</c:f>
              <c:strCache>
                <c:ptCount val="1"/>
                <c:pt idx="0">
                  <c:v>Total World</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markets'!$C$25:$Q$26</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2013</c:v>
                  </c:pt>
                  <c:pt idx="4">
                    <c:v>2014</c:v>
                  </c:pt>
                  <c:pt idx="8">
                    <c:v>2015</c:v>
                  </c:pt>
                  <c:pt idx="12">
                    <c:v>2016</c:v>
                  </c:pt>
                </c:lvl>
              </c:multiLvlStrCache>
            </c:multiLvlStrRef>
          </c:cat>
          <c:val>
            <c:numRef>
              <c:f>'Number of exporters to markets'!$C$27:$Q$27</c:f>
              <c:numCache>
                <c:formatCode>#,##0</c:formatCode>
                <c:ptCount val="15"/>
                <c:pt idx="0">
                  <c:v>100</c:v>
                </c:pt>
                <c:pt idx="1">
                  <c:v>103.45193005867692</c:v>
                </c:pt>
                <c:pt idx="2">
                  <c:v>104.36937025335087</c:v>
                </c:pt>
                <c:pt idx="3">
                  <c:v>105.13962752909316</c:v>
                </c:pt>
                <c:pt idx="4">
                  <c:v>100.72021508330553</c:v>
                </c:pt>
                <c:pt idx="5">
                  <c:v>102.14494573856389</c:v>
                </c:pt>
                <c:pt idx="6">
                  <c:v>102.2469925623565</c:v>
                </c:pt>
                <c:pt idx="7">
                  <c:v>103.60990639166357</c:v>
                </c:pt>
                <c:pt idx="8">
                  <c:v>100.47785387679808</c:v>
                </c:pt>
                <c:pt idx="9">
                  <c:v>102.19891280883881</c:v>
                </c:pt>
                <c:pt idx="10">
                  <c:v>102.21068744235336</c:v>
                </c:pt>
                <c:pt idx="11">
                  <c:v>104.07500441548756</c:v>
                </c:pt>
                <c:pt idx="12">
                  <c:v>103.8385305257374</c:v>
                </c:pt>
                <c:pt idx="13">
                  <c:v>105.46931726750005</c:v>
                </c:pt>
                <c:pt idx="14">
                  <c:v>105.66163628157072</c:v>
                </c:pt>
              </c:numCache>
            </c:numRef>
          </c:val>
          <c:smooth val="0"/>
        </c:ser>
        <c:ser>
          <c:idx val="1"/>
          <c:order val="1"/>
          <c:tx>
            <c:strRef>
              <c:f>'Number of exporters to markets'!$B$28</c:f>
              <c:strCache>
                <c:ptCount val="1"/>
                <c:pt idx="0">
                  <c:v>Total EU</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markets'!$C$25:$Q$26</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2013</c:v>
                  </c:pt>
                  <c:pt idx="4">
                    <c:v>2014</c:v>
                  </c:pt>
                  <c:pt idx="8">
                    <c:v>2015</c:v>
                  </c:pt>
                  <c:pt idx="12">
                    <c:v>2016</c:v>
                  </c:pt>
                </c:lvl>
              </c:multiLvlStrCache>
            </c:multiLvlStrRef>
          </c:cat>
          <c:val>
            <c:numRef>
              <c:f>'Number of exporters to markets'!$C$28:$Q$28</c:f>
              <c:numCache>
                <c:formatCode>#,##0</c:formatCode>
                <c:ptCount val="15"/>
                <c:pt idx="0">
                  <c:v>100</c:v>
                </c:pt>
                <c:pt idx="1">
                  <c:v>103.30509585254555</c:v>
                </c:pt>
                <c:pt idx="2">
                  <c:v>104.94453777507715</c:v>
                </c:pt>
                <c:pt idx="3">
                  <c:v>105.28767678211865</c:v>
                </c:pt>
                <c:pt idx="4">
                  <c:v>100.62074799537714</c:v>
                </c:pt>
                <c:pt idx="5">
                  <c:v>102.1434273391238</c:v>
                </c:pt>
                <c:pt idx="6">
                  <c:v>102.17917098569063</c:v>
                </c:pt>
                <c:pt idx="7">
                  <c:v>103.16092981139269</c:v>
                </c:pt>
                <c:pt idx="8">
                  <c:v>100.39318011223506</c:v>
                </c:pt>
                <c:pt idx="9">
                  <c:v>101.84198925307693</c:v>
                </c:pt>
                <c:pt idx="10">
                  <c:v>102.20657444805852</c:v>
                </c:pt>
                <c:pt idx="11">
                  <c:v>103.74712561508859</c:v>
                </c:pt>
                <c:pt idx="12">
                  <c:v>104.29400340756096</c:v>
                </c:pt>
                <c:pt idx="13">
                  <c:v>105.42231118418701</c:v>
                </c:pt>
                <c:pt idx="14">
                  <c:v>105.02079088775305</c:v>
                </c:pt>
              </c:numCache>
            </c:numRef>
          </c:val>
          <c:smooth val="0"/>
        </c:ser>
        <c:ser>
          <c:idx val="2"/>
          <c:order val="2"/>
          <c:tx>
            <c:strRef>
              <c:f>'Number of exporters to markets'!$B$29</c:f>
              <c:strCache>
                <c:ptCount val="1"/>
                <c:pt idx="0">
                  <c:v>Total Non-EU</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markets'!$C$25:$Q$26</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2013</c:v>
                  </c:pt>
                  <c:pt idx="4">
                    <c:v>2014</c:v>
                  </c:pt>
                  <c:pt idx="8">
                    <c:v>2015</c:v>
                  </c:pt>
                  <c:pt idx="12">
                    <c:v>2016</c:v>
                  </c:pt>
                </c:lvl>
              </c:multiLvlStrCache>
            </c:multiLvlStrRef>
          </c:cat>
          <c:val>
            <c:numRef>
              <c:f>'Number of exporters to markets'!$C$29:$Q$29</c:f>
              <c:numCache>
                <c:formatCode>#,##0</c:formatCode>
                <c:ptCount val="15"/>
                <c:pt idx="0">
                  <c:v>100</c:v>
                </c:pt>
                <c:pt idx="1">
                  <c:v>103.66217422543491</c:v>
                </c:pt>
                <c:pt idx="2">
                  <c:v>102.26436456269458</c:v>
                </c:pt>
                <c:pt idx="3">
                  <c:v>103.84071066210892</c:v>
                </c:pt>
                <c:pt idx="4">
                  <c:v>100.40932744017941</c:v>
                </c:pt>
                <c:pt idx="5">
                  <c:v>102.03575083280715</c:v>
                </c:pt>
                <c:pt idx="6">
                  <c:v>102.11630995667224</c:v>
                </c:pt>
                <c:pt idx="7">
                  <c:v>103.73837880206405</c:v>
                </c:pt>
                <c:pt idx="8">
                  <c:v>100.25038646606718</c:v>
                </c:pt>
                <c:pt idx="9">
                  <c:v>102.96326939406475</c:v>
                </c:pt>
                <c:pt idx="10">
                  <c:v>101.49360970193125</c:v>
                </c:pt>
                <c:pt idx="11">
                  <c:v>103.05471488601971</c:v>
                </c:pt>
                <c:pt idx="12">
                  <c:v>100.63358662283089</c:v>
                </c:pt>
                <c:pt idx="13">
                  <c:v>103.43791504278343</c:v>
                </c:pt>
                <c:pt idx="14">
                  <c:v>104.3763199721309</c:v>
                </c:pt>
              </c:numCache>
            </c:numRef>
          </c:val>
          <c:smooth val="0"/>
        </c:ser>
        <c:ser>
          <c:idx val="3"/>
          <c:order val="3"/>
          <c:tx>
            <c:strRef>
              <c:f>'Number of exporters to markets'!$B$30</c:f>
              <c:strCache>
                <c:ptCount val="1"/>
                <c:pt idx="0">
                  <c:v>China</c:v>
                </c:pt>
              </c:strCache>
            </c:strRef>
          </c:tx>
          <c:spPr>
            <a:ln w="25400">
              <a:solidFill>
                <a:schemeClr val="accent4">
                  <a:lumMod val="60000"/>
                  <a:lumOff val="40000"/>
                </a:schemeClr>
              </a:solidFill>
            </a:ln>
          </c:spPr>
          <c:marker>
            <c:symbol val="square"/>
            <c:size val="5"/>
            <c:spPr>
              <a:solidFill>
                <a:schemeClr val="accent4">
                  <a:lumMod val="60000"/>
                  <a:lumOff val="40000"/>
                </a:schemeClr>
              </a:solidFill>
              <a:ln>
                <a:solidFill>
                  <a:srgbClr val="986CC4"/>
                </a:solidFill>
              </a:ln>
            </c:spPr>
          </c:marker>
          <c:cat>
            <c:multiLvlStrRef>
              <c:f>'Number of exporters to markets'!$C$25:$Q$26</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2013</c:v>
                  </c:pt>
                  <c:pt idx="4">
                    <c:v>2014</c:v>
                  </c:pt>
                  <c:pt idx="8">
                    <c:v>2015</c:v>
                  </c:pt>
                  <c:pt idx="12">
                    <c:v>2016</c:v>
                  </c:pt>
                </c:lvl>
              </c:multiLvlStrCache>
            </c:multiLvlStrRef>
          </c:cat>
          <c:val>
            <c:numRef>
              <c:f>'Number of exporters to markets'!$C$30:$Q$30</c:f>
              <c:numCache>
                <c:formatCode>#,##0</c:formatCode>
                <c:ptCount val="15"/>
                <c:pt idx="0">
                  <c:v>100</c:v>
                </c:pt>
                <c:pt idx="1">
                  <c:v>105.83124155242325</c:v>
                </c:pt>
                <c:pt idx="2">
                  <c:v>108.66962734118555</c:v>
                </c:pt>
                <c:pt idx="3">
                  <c:v>109.13303726588144</c:v>
                </c:pt>
                <c:pt idx="4">
                  <c:v>104.78856922185751</c:v>
                </c:pt>
                <c:pt idx="5">
                  <c:v>107.78142498551844</c:v>
                </c:pt>
                <c:pt idx="6">
                  <c:v>109.4419772156787</c:v>
                </c:pt>
                <c:pt idx="7">
                  <c:v>110.13709210272253</c:v>
                </c:pt>
                <c:pt idx="8">
                  <c:v>106.0629465147712</c:v>
                </c:pt>
                <c:pt idx="9">
                  <c:v>111.16045568642593</c:v>
                </c:pt>
                <c:pt idx="10">
                  <c:v>110.17570959644718</c:v>
                </c:pt>
                <c:pt idx="11">
                  <c:v>111.23769067387525</c:v>
                </c:pt>
                <c:pt idx="12">
                  <c:v>107.58833751689517</c:v>
                </c:pt>
                <c:pt idx="13">
                  <c:v>113.24580034755745</c:v>
                </c:pt>
                <c:pt idx="14">
                  <c:v>115.98764240200812</c:v>
                </c:pt>
              </c:numCache>
            </c:numRef>
          </c:val>
          <c:smooth val="0"/>
        </c:ser>
        <c:ser>
          <c:idx val="4"/>
          <c:order val="4"/>
          <c:tx>
            <c:strRef>
              <c:f>'Number of exporters to markets'!$B$31</c:f>
              <c:strCache>
                <c:ptCount val="1"/>
                <c:pt idx="0">
                  <c:v>USA</c:v>
                </c:pt>
              </c:strCache>
            </c:strRef>
          </c:tx>
          <c:spPr>
            <a:ln>
              <a:solidFill>
                <a:srgbClr val="D6E0FF"/>
              </a:solidFill>
            </a:ln>
          </c:spPr>
          <c:marker>
            <c:symbol val="square"/>
            <c:size val="7"/>
            <c:spPr>
              <a:solidFill>
                <a:srgbClr val="D6E0FF"/>
              </a:solidFill>
              <a:ln>
                <a:solidFill>
                  <a:srgbClr val="D6E0FF"/>
                </a:solidFill>
              </a:ln>
            </c:spPr>
          </c:marker>
          <c:cat>
            <c:multiLvlStrRef>
              <c:f>'Number of exporters to markets'!$C$25:$Q$26</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2013</c:v>
                  </c:pt>
                  <c:pt idx="4">
                    <c:v>2014</c:v>
                  </c:pt>
                  <c:pt idx="8">
                    <c:v>2015</c:v>
                  </c:pt>
                  <c:pt idx="12">
                    <c:v>2016</c:v>
                  </c:pt>
                </c:lvl>
              </c:multiLvlStrCache>
            </c:multiLvlStrRef>
          </c:cat>
          <c:val>
            <c:numRef>
              <c:f>'Number of exporters to markets'!$C$31:$Q$31</c:f>
              <c:numCache>
                <c:formatCode>#,##0</c:formatCode>
                <c:ptCount val="15"/>
                <c:pt idx="0">
                  <c:v>100</c:v>
                </c:pt>
                <c:pt idx="1">
                  <c:v>102.41488732318615</c:v>
                </c:pt>
                <c:pt idx="2">
                  <c:v>102.61388694670038</c:v>
                </c:pt>
                <c:pt idx="3">
                  <c:v>104.11445167536169</c:v>
                </c:pt>
                <c:pt idx="4">
                  <c:v>100.69380949819823</c:v>
                </c:pt>
                <c:pt idx="5">
                  <c:v>103.17323723982143</c:v>
                </c:pt>
                <c:pt idx="6">
                  <c:v>104.81363954176304</c:v>
                </c:pt>
                <c:pt idx="7">
                  <c:v>106.27117732479965</c:v>
                </c:pt>
                <c:pt idx="8">
                  <c:v>104.22201903942343</c:v>
                </c:pt>
                <c:pt idx="9">
                  <c:v>107.27693217877696</c:v>
                </c:pt>
                <c:pt idx="10">
                  <c:v>106.24428548378421</c:v>
                </c:pt>
                <c:pt idx="11">
                  <c:v>108.39563276501909</c:v>
                </c:pt>
                <c:pt idx="12">
                  <c:v>106.87355456354541</c:v>
                </c:pt>
                <c:pt idx="13">
                  <c:v>109.70795460657237</c:v>
                </c:pt>
                <c:pt idx="14">
                  <c:v>112.6714354864734</c:v>
                </c:pt>
              </c:numCache>
            </c:numRef>
          </c:val>
          <c:smooth val="0"/>
        </c:ser>
        <c:dLbls>
          <c:showLegendKey val="0"/>
          <c:showVal val="0"/>
          <c:showCatName val="0"/>
          <c:showSerName val="0"/>
          <c:showPercent val="0"/>
          <c:showBubbleSize val="0"/>
        </c:dLbls>
        <c:marker val="1"/>
        <c:smooth val="0"/>
        <c:axId val="43389312"/>
        <c:axId val="43391232"/>
      </c:lineChart>
      <c:catAx>
        <c:axId val="43389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3391232"/>
        <c:crosses val="autoZero"/>
        <c:auto val="1"/>
        <c:lblAlgn val="ctr"/>
        <c:lblOffset val="100"/>
        <c:tickLblSkip val="1"/>
        <c:tickMarkSkip val="1"/>
        <c:noMultiLvlLbl val="0"/>
      </c:catAx>
      <c:valAx>
        <c:axId val="43391232"/>
        <c:scaling>
          <c:orientation val="minMax"/>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3389312"/>
        <c:crosses val="autoZero"/>
        <c:crossBetween val="between"/>
      </c:valAx>
      <c:spPr>
        <a:noFill/>
        <a:ln w="25400">
          <a:noFill/>
        </a:ln>
      </c:spPr>
    </c:plotArea>
    <c:legend>
      <c:legendPos val="r"/>
      <c:layout>
        <c:manualLayout>
          <c:xMode val="edge"/>
          <c:yMode val="edge"/>
          <c:x val="0.81435805982173015"/>
          <c:y val="8.3944447063877492E-2"/>
          <c:w val="0.15545525970437907"/>
          <c:h val="0.72768795594379321"/>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4370579915128E-2"/>
          <c:y val="5.0899307045674622E-2"/>
          <c:w val="0.59094753116039045"/>
          <c:h val="0.79162703894667974"/>
        </c:manualLayout>
      </c:layout>
      <c:lineChart>
        <c:grouping val="standard"/>
        <c:varyColors val="0"/>
        <c:ser>
          <c:idx val="1"/>
          <c:order val="0"/>
          <c:tx>
            <c:strRef>
              <c:f>'Regional comparisons'!$B$6</c:f>
              <c:strCache>
                <c:ptCount val="1"/>
                <c:pt idx="0">
                  <c:v>UK (excl. unknown region)</c:v>
                </c:pt>
              </c:strCache>
            </c:strRef>
          </c:tx>
          <c:spPr>
            <a:ln>
              <a:solidFill>
                <a:srgbClr val="5782BB"/>
              </a:solidFill>
            </a:ln>
          </c:spPr>
          <c:marker>
            <c:symbol val="none"/>
          </c:marker>
          <c:cat>
            <c:numRef>
              <c:f>'Regional comparisons'!$E$5:$G$5</c:f>
              <c:numCache>
                <c:formatCode>General</c:formatCode>
                <c:ptCount val="3"/>
                <c:pt idx="0">
                  <c:v>2013</c:v>
                </c:pt>
                <c:pt idx="1">
                  <c:v>2014</c:v>
                </c:pt>
                <c:pt idx="2">
                  <c:v>2015</c:v>
                </c:pt>
              </c:numCache>
            </c:numRef>
          </c:cat>
          <c:val>
            <c:numRef>
              <c:f>'r c chart source'!$E$2:$G$2</c:f>
              <c:numCache>
                <c:formatCode>#,##0</c:formatCode>
                <c:ptCount val="3"/>
                <c:pt idx="0">
                  <c:v>1948.7429760524906</c:v>
                </c:pt>
                <c:pt idx="1">
                  <c:v>1904.0601586602027</c:v>
                </c:pt>
                <c:pt idx="2">
                  <c:v>1840.3229116781829</c:v>
                </c:pt>
              </c:numCache>
            </c:numRef>
          </c:val>
          <c:smooth val="0"/>
        </c:ser>
        <c:ser>
          <c:idx val="2"/>
          <c:order val="1"/>
          <c:tx>
            <c:strRef>
              <c:f>'Regional comparisons'!$B$7</c:f>
              <c:strCache>
                <c:ptCount val="1"/>
                <c:pt idx="0">
                  <c:v>England</c:v>
                </c:pt>
              </c:strCache>
            </c:strRef>
          </c:tx>
          <c:spPr>
            <a:ln>
              <a:solidFill>
                <a:srgbClr val="9FF1FF"/>
              </a:solidFill>
            </a:ln>
          </c:spPr>
          <c:marker>
            <c:symbol val="none"/>
          </c:marker>
          <c:cat>
            <c:numRef>
              <c:f>'Regional comparisons'!$E$5:$G$5</c:f>
              <c:numCache>
                <c:formatCode>General</c:formatCode>
                <c:ptCount val="3"/>
                <c:pt idx="0">
                  <c:v>2013</c:v>
                </c:pt>
                <c:pt idx="1">
                  <c:v>2014</c:v>
                </c:pt>
                <c:pt idx="2">
                  <c:v>2015</c:v>
                </c:pt>
              </c:numCache>
            </c:numRef>
          </c:cat>
          <c:val>
            <c:numRef>
              <c:f>'r c chart source'!$E$3:$G$3</c:f>
              <c:numCache>
                <c:formatCode>#,##0</c:formatCode>
                <c:ptCount val="3"/>
                <c:pt idx="0">
                  <c:v>1781.0686459969861</c:v>
                </c:pt>
                <c:pt idx="1">
                  <c:v>1747.6867948917231</c:v>
                </c:pt>
                <c:pt idx="2">
                  <c:v>1696.9317164482786</c:v>
                </c:pt>
              </c:numCache>
            </c:numRef>
          </c:val>
          <c:smooth val="0"/>
        </c:ser>
        <c:ser>
          <c:idx val="0"/>
          <c:order val="2"/>
          <c:tx>
            <c:strRef>
              <c:f>'Regional comparisons'!$B$8</c:f>
              <c:strCache>
                <c:ptCount val="1"/>
                <c:pt idx="0">
                  <c:v>Scotland</c:v>
                </c:pt>
              </c:strCache>
            </c:strRef>
          </c:tx>
          <c:spPr>
            <a:ln>
              <a:solidFill>
                <a:schemeClr val="tx2"/>
              </a:solidFill>
            </a:ln>
          </c:spPr>
          <c:marker>
            <c:symbol val="none"/>
          </c:marker>
          <c:cat>
            <c:numRef>
              <c:f>'Regional comparisons'!$E$5:$G$5</c:f>
              <c:numCache>
                <c:formatCode>General</c:formatCode>
                <c:ptCount val="3"/>
                <c:pt idx="0">
                  <c:v>2013</c:v>
                </c:pt>
                <c:pt idx="1">
                  <c:v>2014</c:v>
                </c:pt>
                <c:pt idx="2">
                  <c:v>2015</c:v>
                </c:pt>
              </c:numCache>
            </c:numRef>
          </c:cat>
          <c:val>
            <c:numRef>
              <c:f>'r c chart source'!$E$4:$G$4</c:f>
              <c:numCache>
                <c:formatCode>#,##0</c:formatCode>
                <c:ptCount val="3"/>
                <c:pt idx="0">
                  <c:v>4291.6604282078151</c:v>
                </c:pt>
                <c:pt idx="1">
                  <c:v>4420.6445728184863</c:v>
                </c:pt>
                <c:pt idx="2">
                  <c:v>3874.2587805990574</c:v>
                </c:pt>
              </c:numCache>
            </c:numRef>
          </c:val>
          <c:smooth val="0"/>
        </c:ser>
        <c:dLbls>
          <c:showLegendKey val="0"/>
          <c:showVal val="0"/>
          <c:showCatName val="0"/>
          <c:showSerName val="0"/>
          <c:showPercent val="0"/>
          <c:showBubbleSize val="0"/>
        </c:dLbls>
        <c:marker val="1"/>
        <c:smooth val="0"/>
        <c:axId val="43806080"/>
        <c:axId val="54723712"/>
      </c:lineChart>
      <c:catAx>
        <c:axId val="43806080"/>
        <c:scaling>
          <c:orientation val="minMax"/>
        </c:scaling>
        <c:delete val="0"/>
        <c:axPos val="b"/>
        <c:numFmt formatCode="General" sourceLinked="1"/>
        <c:majorTickMark val="none"/>
        <c:minorTickMark val="none"/>
        <c:tickLblPos val="low"/>
        <c:crossAx val="54723712"/>
        <c:crosses val="autoZero"/>
        <c:auto val="1"/>
        <c:lblAlgn val="ctr"/>
        <c:lblOffset val="100"/>
        <c:noMultiLvlLbl val="0"/>
      </c:catAx>
      <c:valAx>
        <c:axId val="54723712"/>
        <c:scaling>
          <c:orientation val="minMax"/>
        </c:scaling>
        <c:delete val="0"/>
        <c:axPos val="l"/>
        <c:majorGridlines>
          <c:spPr>
            <a:ln>
              <a:solidFill>
                <a:srgbClr val="C0C0C0">
                  <a:alpha val="30000"/>
                </a:srgbClr>
              </a:solidFill>
            </a:ln>
          </c:spPr>
        </c:majorGridlines>
        <c:numFmt formatCode="#,##0" sourceLinked="0"/>
        <c:majorTickMark val="none"/>
        <c:minorTickMark val="none"/>
        <c:tickLblPos val="nextTo"/>
        <c:crossAx val="43806080"/>
        <c:crosses val="autoZero"/>
        <c:crossBetween val="between"/>
      </c:valAx>
    </c:plotArea>
    <c:legend>
      <c:legendPos val="r"/>
      <c:legendEntry>
        <c:idx val="0"/>
        <c:txPr>
          <a:bodyPr/>
          <a:lstStyle/>
          <a:p>
            <a:pPr>
              <a:defRPr sz="800" baseline="0"/>
            </a:pPr>
            <a:endParaRPr lang="en-US"/>
          </a:p>
        </c:txPr>
      </c:legendEntry>
      <c:legendEntry>
        <c:idx val="1"/>
        <c:txPr>
          <a:bodyPr/>
          <a:lstStyle/>
          <a:p>
            <a:pPr>
              <a:defRPr sz="800" baseline="0"/>
            </a:pPr>
            <a:endParaRPr lang="en-US"/>
          </a:p>
        </c:txPr>
      </c:legendEntry>
      <c:legendEntry>
        <c:idx val="2"/>
        <c:txPr>
          <a:bodyPr/>
          <a:lstStyle/>
          <a:p>
            <a:pPr>
              <a:defRPr sz="800" baseline="0"/>
            </a:pPr>
            <a:endParaRPr lang="en-US"/>
          </a:p>
        </c:txPr>
      </c:legendEntry>
      <c:layout>
        <c:manualLayout>
          <c:xMode val="edge"/>
          <c:yMode val="edge"/>
          <c:x val="0.76418178867743636"/>
          <c:y val="4.2293799012628502E-2"/>
          <c:w val="0.23173188150119919"/>
          <c:h val="0.91146053735420984"/>
        </c:manualLayout>
      </c:layout>
      <c:overlay val="0"/>
      <c:txPr>
        <a:bodyPr/>
        <a:lstStyle/>
        <a:p>
          <a:pPr>
            <a:defRPr sz="700"/>
          </a:pPr>
          <a:endParaRPr lang="en-US"/>
        </a:p>
      </c:txPr>
    </c:legend>
    <c:plotVisOnly val="1"/>
    <c:dispBlanksAs val="span"/>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30970579944816E-2"/>
          <c:y val="2.3471229557843733E-2"/>
          <c:w val="0.71812930122196916"/>
          <c:h val="0.83219903306614262"/>
        </c:manualLayout>
      </c:layout>
      <c:lineChart>
        <c:grouping val="standard"/>
        <c:varyColors val="0"/>
        <c:ser>
          <c:idx val="1"/>
          <c:order val="0"/>
          <c:tx>
            <c:strRef>
              <c:f>'Regional comparisons'!$A$35</c:f>
              <c:strCache>
                <c:ptCount val="1"/>
                <c:pt idx="0">
                  <c:v>UK (excl. unknown region)</c:v>
                </c:pt>
              </c:strCache>
            </c:strRef>
          </c:tx>
          <c:spPr>
            <a:ln>
              <a:solidFill>
                <a:srgbClr val="5782BB"/>
              </a:solidFill>
            </a:ln>
          </c:spPr>
          <c:marker>
            <c:symbol val="none"/>
          </c:marker>
          <c:cat>
            <c:multiLvlStrRef>
              <c:f>'Regional comparisons'!$B$32:$P$33</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2013</c:v>
                  </c:pt>
                  <c:pt idx="4">
                    <c:v>2014</c:v>
                  </c:pt>
                  <c:pt idx="8">
                    <c:v>2015</c:v>
                  </c:pt>
                  <c:pt idx="12">
                    <c:v>2016</c:v>
                  </c:pt>
                </c:lvl>
              </c:multiLvlStrCache>
            </c:multiLvlStrRef>
          </c:cat>
          <c:val>
            <c:numRef>
              <c:f>'r c chart source'!$B$15:$P$15</c:f>
              <c:numCache>
                <c:formatCode>#,##0</c:formatCode>
                <c:ptCount val="15"/>
                <c:pt idx="0">
                  <c:v>710.55988382361602</c:v>
                </c:pt>
                <c:pt idx="1">
                  <c:v>716.27209955231808</c:v>
                </c:pt>
                <c:pt idx="2">
                  <c:v>678.80075587353224</c:v>
                </c:pt>
                <c:pt idx="3">
                  <c:v>693.53815141107964</c:v>
                </c:pt>
                <c:pt idx="4">
                  <c:v>696.24347283921747</c:v>
                </c:pt>
                <c:pt idx="5">
                  <c:v>676.99327569644572</c:v>
                </c:pt>
                <c:pt idx="6">
                  <c:v>655.93451307051555</c:v>
                </c:pt>
                <c:pt idx="7">
                  <c:v>689.12712016895057</c:v>
                </c:pt>
                <c:pt idx="8">
                  <c:v>665.56967217117017</c:v>
                </c:pt>
                <c:pt idx="9">
                  <c:v>692.75598867073109</c:v>
                </c:pt>
                <c:pt idx="10">
                  <c:v>635.54676625034801</c:v>
                </c:pt>
                <c:pt idx="11">
                  <c:v>649.61769447613301</c:v>
                </c:pt>
                <c:pt idx="12">
                  <c:v>633.88959234970616</c:v>
                </c:pt>
                <c:pt idx="13">
                  <c:v>672.92162846085148</c:v>
                </c:pt>
                <c:pt idx="14">
                  <c:v>664.97344080829089</c:v>
                </c:pt>
              </c:numCache>
            </c:numRef>
          </c:val>
          <c:smooth val="0"/>
        </c:ser>
        <c:ser>
          <c:idx val="2"/>
          <c:order val="1"/>
          <c:tx>
            <c:strRef>
              <c:f>'Regional comparisons'!$A$36</c:f>
              <c:strCache>
                <c:ptCount val="1"/>
                <c:pt idx="0">
                  <c:v>England</c:v>
                </c:pt>
              </c:strCache>
            </c:strRef>
          </c:tx>
          <c:spPr>
            <a:ln>
              <a:solidFill>
                <a:srgbClr val="9FF1FF"/>
              </a:solidFill>
            </a:ln>
          </c:spPr>
          <c:marker>
            <c:symbol val="none"/>
          </c:marker>
          <c:cat>
            <c:multiLvlStrRef>
              <c:f>'Regional comparisons'!$B$32:$P$33</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2013</c:v>
                  </c:pt>
                  <c:pt idx="4">
                    <c:v>2014</c:v>
                  </c:pt>
                  <c:pt idx="8">
                    <c:v>2015</c:v>
                  </c:pt>
                  <c:pt idx="12">
                    <c:v>2016</c:v>
                  </c:pt>
                </c:lvl>
              </c:multiLvlStrCache>
            </c:multiLvlStrRef>
          </c:cat>
          <c:val>
            <c:numRef>
              <c:f>'r c chart source'!$B$16:$P$16</c:f>
              <c:numCache>
                <c:formatCode>#,##0</c:formatCode>
                <c:ptCount val="15"/>
                <c:pt idx="0">
                  <c:v>623.38303885302025</c:v>
                </c:pt>
                <c:pt idx="1">
                  <c:v>635.10628835720001</c:v>
                </c:pt>
                <c:pt idx="2">
                  <c:v>598.05551579480516</c:v>
                </c:pt>
                <c:pt idx="3">
                  <c:v>618.74774113704314</c:v>
                </c:pt>
                <c:pt idx="4">
                  <c:v>618.73605947955389</c:v>
                </c:pt>
                <c:pt idx="5">
                  <c:v>601.70534756338589</c:v>
                </c:pt>
                <c:pt idx="6">
                  <c:v>579.08108535359804</c:v>
                </c:pt>
                <c:pt idx="7">
                  <c:v>613.01870169843096</c:v>
                </c:pt>
                <c:pt idx="8">
                  <c:v>600.20930847699333</c:v>
                </c:pt>
                <c:pt idx="9">
                  <c:v>616.03113016526584</c:v>
                </c:pt>
                <c:pt idx="10">
                  <c:v>560.69520830274769</c:v>
                </c:pt>
                <c:pt idx="11">
                  <c:v>580.30235660293465</c:v>
                </c:pt>
                <c:pt idx="12">
                  <c:v>564.22391234145857</c:v>
                </c:pt>
                <c:pt idx="13">
                  <c:v>610.78632459883079</c:v>
                </c:pt>
                <c:pt idx="14">
                  <c:v>590.24384900203756</c:v>
                </c:pt>
              </c:numCache>
            </c:numRef>
          </c:val>
          <c:smooth val="0"/>
        </c:ser>
        <c:ser>
          <c:idx val="0"/>
          <c:order val="2"/>
          <c:tx>
            <c:strRef>
              <c:f>'Regional comparisons'!$A$34</c:f>
              <c:strCache>
                <c:ptCount val="1"/>
                <c:pt idx="0">
                  <c:v>Scotland</c:v>
                </c:pt>
              </c:strCache>
            </c:strRef>
          </c:tx>
          <c:spPr>
            <a:ln>
              <a:solidFill>
                <a:schemeClr val="tx2"/>
              </a:solidFill>
            </a:ln>
          </c:spPr>
          <c:marker>
            <c:symbol val="none"/>
          </c:marker>
          <c:cat>
            <c:multiLvlStrRef>
              <c:f>'Regional comparisons'!$B$32:$P$33</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2013</c:v>
                  </c:pt>
                  <c:pt idx="4">
                    <c:v>2014</c:v>
                  </c:pt>
                  <c:pt idx="8">
                    <c:v>2015</c:v>
                  </c:pt>
                  <c:pt idx="12">
                    <c:v>2016</c:v>
                  </c:pt>
                </c:lvl>
              </c:multiLvlStrCache>
            </c:multiLvlStrRef>
          </c:cat>
          <c:val>
            <c:numRef>
              <c:f>'r c chart source'!$B$14:$P$14</c:f>
              <c:numCache>
                <c:formatCode>#,##0</c:formatCode>
                <c:ptCount val="15"/>
                <c:pt idx="0">
                  <c:v>1513.1207980915203</c:v>
                </c:pt>
                <c:pt idx="1">
                  <c:v>1607.2033898305085</c:v>
                </c:pt>
                <c:pt idx="2">
                  <c:v>1524.7524752475247</c:v>
                </c:pt>
                <c:pt idx="3">
                  <c:v>1430.3876615256356</c:v>
                </c:pt>
                <c:pt idx="4">
                  <c:v>1560.5566427484237</c:v>
                </c:pt>
                <c:pt idx="5">
                  <c:v>1631.2968917470525</c:v>
                </c:pt>
                <c:pt idx="6">
                  <c:v>1486.7351305091997</c:v>
                </c:pt>
                <c:pt idx="7">
                  <c:v>1532.9853862212944</c:v>
                </c:pt>
                <c:pt idx="8">
                  <c:v>1382.8125</c:v>
                </c:pt>
                <c:pt idx="9">
                  <c:v>1560.344827586207</c:v>
                </c:pt>
                <c:pt idx="10">
                  <c:v>1262.0659532649049</c:v>
                </c:pt>
                <c:pt idx="11">
                  <c:v>1286.4385297845374</c:v>
                </c:pt>
                <c:pt idx="12">
                  <c:v>1217.9569204521219</c:v>
                </c:pt>
                <c:pt idx="13">
                  <c:v>1256.8594343604896</c:v>
                </c:pt>
                <c:pt idx="14">
                  <c:v>1460.8026616760242</c:v>
                </c:pt>
              </c:numCache>
            </c:numRef>
          </c:val>
          <c:smooth val="0"/>
        </c:ser>
        <c:dLbls>
          <c:showLegendKey val="0"/>
          <c:showVal val="0"/>
          <c:showCatName val="0"/>
          <c:showSerName val="0"/>
          <c:showPercent val="0"/>
          <c:showBubbleSize val="0"/>
        </c:dLbls>
        <c:marker val="1"/>
        <c:smooth val="0"/>
        <c:axId val="54780672"/>
        <c:axId val="54782208"/>
      </c:lineChart>
      <c:catAx>
        <c:axId val="54780672"/>
        <c:scaling>
          <c:orientation val="minMax"/>
        </c:scaling>
        <c:delete val="0"/>
        <c:axPos val="b"/>
        <c:majorTickMark val="out"/>
        <c:minorTickMark val="none"/>
        <c:tickLblPos val="nextTo"/>
        <c:txPr>
          <a:bodyPr rot="0"/>
          <a:lstStyle/>
          <a:p>
            <a:pPr>
              <a:defRPr/>
            </a:pPr>
            <a:endParaRPr lang="en-US"/>
          </a:p>
        </c:txPr>
        <c:crossAx val="54782208"/>
        <c:crosses val="autoZero"/>
        <c:auto val="1"/>
        <c:lblAlgn val="ctr"/>
        <c:lblOffset val="100"/>
        <c:tickLblSkip val="1"/>
        <c:noMultiLvlLbl val="0"/>
      </c:catAx>
      <c:valAx>
        <c:axId val="54782208"/>
        <c:scaling>
          <c:orientation val="minMax"/>
        </c:scaling>
        <c:delete val="0"/>
        <c:axPos val="l"/>
        <c:majorGridlines>
          <c:spPr>
            <a:ln>
              <a:solidFill>
                <a:srgbClr val="C0C0C0">
                  <a:alpha val="30000"/>
                </a:srgbClr>
              </a:solidFill>
            </a:ln>
          </c:spPr>
        </c:majorGridlines>
        <c:numFmt formatCode="#,##0" sourceLinked="0"/>
        <c:majorTickMark val="out"/>
        <c:minorTickMark val="none"/>
        <c:tickLblPos val="nextTo"/>
        <c:crossAx val="54780672"/>
        <c:crosses val="autoZero"/>
        <c:crossBetween val="between"/>
      </c:valAx>
    </c:plotArea>
    <c:legend>
      <c:legendPos val="r"/>
      <c:layout>
        <c:manualLayout>
          <c:xMode val="edge"/>
          <c:yMode val="edge"/>
          <c:x val="0.8166123592180522"/>
          <c:y val="2.1525024329598325E-2"/>
          <c:w val="0.18245732224128244"/>
          <c:h val="0.7815876191017052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53216374269006E-2"/>
          <c:y val="2.2918824800308258E-2"/>
          <c:w val="0.73034294871794869"/>
          <c:h val="0.84519078792167968"/>
        </c:manualLayout>
      </c:layout>
      <c:lineChart>
        <c:grouping val="standard"/>
        <c:varyColors val="0"/>
        <c:ser>
          <c:idx val="1"/>
          <c:order val="0"/>
          <c:tx>
            <c:strRef>
              <c:f>'Regional comparisons'!$A$51</c:f>
              <c:strCache>
                <c:ptCount val="1"/>
                <c:pt idx="0">
                  <c:v>UK (excl. unknown region)</c:v>
                </c:pt>
              </c:strCache>
            </c:strRef>
          </c:tx>
          <c:spPr>
            <a:ln>
              <a:solidFill>
                <a:srgbClr val="5782BB"/>
              </a:solidFill>
            </a:ln>
          </c:spPr>
          <c:marker>
            <c:symbol val="none"/>
          </c:marker>
          <c:cat>
            <c:multiLvlStrRef>
              <c:f>'Regional comparisons'!$B$48:$P$49</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2013</c:v>
                  </c:pt>
                  <c:pt idx="4">
                    <c:v>2014</c:v>
                  </c:pt>
                  <c:pt idx="8">
                    <c:v>2015</c:v>
                  </c:pt>
                  <c:pt idx="12">
                    <c:v>2016</c:v>
                  </c:pt>
                </c:lvl>
              </c:multiLvlStrCache>
            </c:multiLvlStrRef>
          </c:cat>
          <c:val>
            <c:numRef>
              <c:f>'Regional comparisons'!$B$51:$P$51</c:f>
              <c:numCache>
                <c:formatCode>#,##0</c:formatCode>
                <c:ptCount val="15"/>
                <c:pt idx="0">
                  <c:v>100</c:v>
                </c:pt>
                <c:pt idx="1">
                  <c:v>100.80390349339226</c:v>
                </c:pt>
                <c:pt idx="2">
                  <c:v>95.53040796798382</c:v>
                </c:pt>
                <c:pt idx="3">
                  <c:v>97.604461946128978</c:v>
                </c:pt>
                <c:pt idx="4">
                  <c:v>97.985192900651796</c:v>
                </c:pt>
                <c:pt idx="5">
                  <c:v>95.276033886610094</c:v>
                </c:pt>
                <c:pt idx="6">
                  <c:v>92.312348051630195</c:v>
                </c:pt>
                <c:pt idx="7">
                  <c:v>96.983679469866374</c:v>
                </c:pt>
                <c:pt idx="8">
                  <c:v>93.668343418101855</c:v>
                </c:pt>
                <c:pt idx="9">
                  <c:v>97.49438498313755</c:v>
                </c:pt>
                <c:pt idx="10">
                  <c:v>89.443097016733816</c:v>
                </c:pt>
                <c:pt idx="11">
                  <c:v>91.423356322968147</c:v>
                </c:pt>
                <c:pt idx="12">
                  <c:v>89.209876152684416</c:v>
                </c:pt>
                <c:pt idx="13">
                  <c:v>94.703014310317073</c:v>
                </c:pt>
                <c:pt idx="14">
                  <c:v>93.58443333867676</c:v>
                </c:pt>
              </c:numCache>
            </c:numRef>
          </c:val>
          <c:smooth val="0"/>
        </c:ser>
        <c:ser>
          <c:idx val="2"/>
          <c:order val="1"/>
          <c:tx>
            <c:strRef>
              <c:f>'Regional comparisons'!$A$52</c:f>
              <c:strCache>
                <c:ptCount val="1"/>
                <c:pt idx="0">
                  <c:v>England</c:v>
                </c:pt>
              </c:strCache>
            </c:strRef>
          </c:tx>
          <c:spPr>
            <a:ln>
              <a:solidFill>
                <a:srgbClr val="9FF1FF"/>
              </a:solidFill>
            </a:ln>
          </c:spPr>
          <c:marker>
            <c:symbol val="none"/>
          </c:marker>
          <c:cat>
            <c:multiLvlStrRef>
              <c:f>'Regional comparisons'!$B$48:$P$49</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2013</c:v>
                  </c:pt>
                  <c:pt idx="4">
                    <c:v>2014</c:v>
                  </c:pt>
                  <c:pt idx="8">
                    <c:v>2015</c:v>
                  </c:pt>
                  <c:pt idx="12">
                    <c:v>2016</c:v>
                  </c:pt>
                </c:lvl>
              </c:multiLvlStrCache>
            </c:multiLvlStrRef>
          </c:cat>
          <c:val>
            <c:numRef>
              <c:f>'Regional comparisons'!$B$52:$P$52</c:f>
              <c:numCache>
                <c:formatCode>#,##0</c:formatCode>
                <c:ptCount val="15"/>
                <c:pt idx="0">
                  <c:v>100</c:v>
                </c:pt>
                <c:pt idx="1">
                  <c:v>101.88058525393147</c:v>
                </c:pt>
                <c:pt idx="2">
                  <c:v>95.937084989540949</c:v>
                </c:pt>
                <c:pt idx="3">
                  <c:v>99.256428643855031</c:v>
                </c:pt>
                <c:pt idx="4">
                  <c:v>99.254554730584829</c:v>
                </c:pt>
                <c:pt idx="5">
                  <c:v>96.522572810206739</c:v>
                </c:pt>
                <c:pt idx="6">
                  <c:v>92.893301431342351</c:v>
                </c:pt>
                <c:pt idx="7">
                  <c:v>98.337404692039925</c:v>
                </c:pt>
                <c:pt idx="8">
                  <c:v>96.2825856765906</c:v>
                </c:pt>
                <c:pt idx="9">
                  <c:v>98.820643452012845</c:v>
                </c:pt>
                <c:pt idx="10">
                  <c:v>89.943930674531401</c:v>
                </c:pt>
                <c:pt idx="11">
                  <c:v>93.089211678047747</c:v>
                </c:pt>
                <c:pt idx="12">
                  <c:v>90.509987788501562</c:v>
                </c:pt>
                <c:pt idx="13">
                  <c:v>97.97929788443291</c:v>
                </c:pt>
                <c:pt idx="14">
                  <c:v>94.683976337893895</c:v>
                </c:pt>
              </c:numCache>
            </c:numRef>
          </c:val>
          <c:smooth val="0"/>
        </c:ser>
        <c:ser>
          <c:idx val="0"/>
          <c:order val="2"/>
          <c:tx>
            <c:strRef>
              <c:f>'Regional comparisons'!$A$50</c:f>
              <c:strCache>
                <c:ptCount val="1"/>
                <c:pt idx="0">
                  <c:v>Scotland</c:v>
                </c:pt>
              </c:strCache>
            </c:strRef>
          </c:tx>
          <c:spPr>
            <a:ln>
              <a:solidFill>
                <a:schemeClr val="tx2"/>
              </a:solidFill>
            </a:ln>
          </c:spPr>
          <c:marker>
            <c:symbol val="none"/>
          </c:marker>
          <c:cat>
            <c:multiLvlStrRef>
              <c:f>'Regional comparisons'!$B$48:$P$49</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2013</c:v>
                  </c:pt>
                  <c:pt idx="4">
                    <c:v>2014</c:v>
                  </c:pt>
                  <c:pt idx="8">
                    <c:v>2015</c:v>
                  </c:pt>
                  <c:pt idx="12">
                    <c:v>2016</c:v>
                  </c:pt>
                </c:lvl>
              </c:multiLvlStrCache>
            </c:multiLvlStrRef>
          </c:cat>
          <c:val>
            <c:numRef>
              <c:f>'Regional comparisons'!$B$50:$P$50</c:f>
              <c:numCache>
                <c:formatCode>#,##0</c:formatCode>
                <c:ptCount val="15"/>
                <c:pt idx="0">
                  <c:v>100</c:v>
                </c:pt>
                <c:pt idx="1">
                  <c:v>106.21778458518666</c:v>
                </c:pt>
                <c:pt idx="2">
                  <c:v>100.76872098848125</c:v>
                </c:pt>
                <c:pt idx="3">
                  <c:v>94.532284754116461</c:v>
                </c:pt>
                <c:pt idx="4">
                  <c:v>103.13496746041251</c:v>
                </c:pt>
                <c:pt idx="5">
                  <c:v>107.81008983582714</c:v>
                </c:pt>
                <c:pt idx="6">
                  <c:v>98.256208782828153</c:v>
                </c:pt>
                <c:pt idx="7">
                  <c:v>101.31282235726513</c:v>
                </c:pt>
                <c:pt idx="8">
                  <c:v>91.388110040131849</c:v>
                </c:pt>
                <c:pt idx="9">
                  <c:v>103.12096889780709</c:v>
                </c:pt>
                <c:pt idx="10">
                  <c:v>83.408142618668151</c:v>
                </c:pt>
                <c:pt idx="11">
                  <c:v>85.018891512634397</c:v>
                </c:pt>
                <c:pt idx="12">
                  <c:v>80.49303941815586</c:v>
                </c:pt>
                <c:pt idx="13">
                  <c:v>83.064051194441973</c:v>
                </c:pt>
                <c:pt idx="14">
                  <c:v>96.542368825973156</c:v>
                </c:pt>
              </c:numCache>
            </c:numRef>
          </c:val>
          <c:smooth val="0"/>
        </c:ser>
        <c:dLbls>
          <c:showLegendKey val="0"/>
          <c:showVal val="0"/>
          <c:showCatName val="0"/>
          <c:showSerName val="0"/>
          <c:showPercent val="0"/>
          <c:showBubbleSize val="0"/>
        </c:dLbls>
        <c:marker val="1"/>
        <c:smooth val="0"/>
        <c:axId val="54869376"/>
        <c:axId val="54883456"/>
      </c:lineChart>
      <c:catAx>
        <c:axId val="54869376"/>
        <c:scaling>
          <c:orientation val="minMax"/>
        </c:scaling>
        <c:delete val="0"/>
        <c:axPos val="b"/>
        <c:numFmt formatCode="General" sourceLinked="1"/>
        <c:majorTickMark val="out"/>
        <c:minorTickMark val="none"/>
        <c:tickLblPos val="nextTo"/>
        <c:txPr>
          <a:bodyPr rot="0"/>
          <a:lstStyle/>
          <a:p>
            <a:pPr>
              <a:defRPr/>
            </a:pPr>
            <a:endParaRPr lang="en-US"/>
          </a:p>
        </c:txPr>
        <c:crossAx val="54883456"/>
        <c:crosses val="autoZero"/>
        <c:auto val="1"/>
        <c:lblAlgn val="ctr"/>
        <c:lblOffset val="100"/>
        <c:tickLblSkip val="1"/>
        <c:noMultiLvlLbl val="0"/>
      </c:catAx>
      <c:valAx>
        <c:axId val="54883456"/>
        <c:scaling>
          <c:orientation val="minMax"/>
        </c:scaling>
        <c:delete val="0"/>
        <c:axPos val="l"/>
        <c:majorGridlines>
          <c:spPr>
            <a:ln>
              <a:solidFill>
                <a:srgbClr val="C0C0C0">
                  <a:alpha val="30000"/>
                </a:srgbClr>
              </a:solidFill>
            </a:ln>
          </c:spPr>
        </c:majorGridlines>
        <c:numFmt formatCode="#,##0" sourceLinked="1"/>
        <c:majorTickMark val="out"/>
        <c:minorTickMark val="none"/>
        <c:tickLblPos val="nextTo"/>
        <c:crossAx val="54869376"/>
        <c:crosses val="autoZero"/>
        <c:crossBetween val="between"/>
      </c:valAx>
      <c:spPr>
        <a:noFill/>
      </c:spPr>
    </c:plotArea>
    <c:legend>
      <c:legendPos val="r"/>
      <c:layout>
        <c:manualLayout>
          <c:xMode val="edge"/>
          <c:yMode val="edge"/>
          <c:x val="0.81385456997433336"/>
          <c:y val="4.7214222198038974E-2"/>
          <c:w val="0.18382694566494107"/>
          <c:h val="0.78889497741740788"/>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5292</xdr:colOff>
      <xdr:row>0</xdr:row>
      <xdr:rowOff>150283</xdr:rowOff>
    </xdr:from>
    <xdr:to>
      <xdr:col>2</xdr:col>
      <xdr:colOff>605367</xdr:colOff>
      <xdr:row>3</xdr:row>
      <xdr:rowOff>138853</xdr:rowOff>
    </xdr:to>
    <xdr:pic>
      <xdr:nvPicPr>
        <xdr:cNvPr id="4" name="Picture 3" descr="DfIT_186_AW"/>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267" y="150283"/>
          <a:ext cx="1428750" cy="6743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140970</xdr:colOff>
      <xdr:row>36</xdr:row>
      <xdr:rowOff>47625</xdr:rowOff>
    </xdr:from>
    <xdr:to>
      <xdr:col>11</xdr:col>
      <xdr:colOff>394335</xdr:colOff>
      <xdr:row>58</xdr:row>
      <xdr:rowOff>36194</xdr:rowOff>
    </xdr:to>
    <xdr:graphicFrame macro="">
      <xdr:nvGraphicFramePr>
        <xdr:cNvPr id="209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133350</xdr:colOff>
      <xdr:row>2</xdr:row>
      <xdr:rowOff>131446</xdr:rowOff>
    </xdr:from>
    <xdr:to>
      <xdr:col>25</xdr:col>
      <xdr:colOff>76201</xdr:colOff>
      <xdr:row>12</xdr:row>
      <xdr:rowOff>190501</xdr:rowOff>
    </xdr:to>
    <xdr:sp macro="" textlink="">
      <xdr:nvSpPr>
        <xdr:cNvPr id="2059" name="Text Box 11"/>
        <xdr:cNvSpPr txBox="1">
          <a:spLocks noChangeArrowheads="1"/>
        </xdr:cNvSpPr>
      </xdr:nvSpPr>
      <xdr:spPr bwMode="auto">
        <a:xfrm>
          <a:off x="9086850" y="445771"/>
          <a:ext cx="5372101" cy="2240280"/>
        </a:xfrm>
        <a:prstGeom prst="rect">
          <a:avLst/>
        </a:prstGeom>
        <a:noFill/>
        <a:ln w="12700">
          <a:solidFill>
            <a:srgbClr val="000000"/>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export destinations (this is where the exporters are exporting to)</a:t>
          </a:r>
        </a:p>
        <a:p>
          <a:pPr algn="l" rtl="0">
            <a:lnSpc>
              <a:spcPts val="1400"/>
            </a:lnSpc>
            <a:defRPr sz="1000"/>
          </a:pPr>
          <a:r>
            <a:rPr lang="en-GB" sz="1200" b="0" i="0" u="none" strike="noStrike" baseline="0">
              <a:solidFill>
                <a:srgbClr val="000000"/>
              </a:solidFill>
              <a:latin typeface="Calibri"/>
              <a:cs typeface="Calibri"/>
            </a:rPr>
            <a:t>3) The data is displayed on the tables and charts</a:t>
          </a:r>
        </a:p>
        <a:p>
          <a:pPr algn="l" rtl="0">
            <a:lnSpc>
              <a:spcPts val="1400"/>
            </a:lnSpc>
            <a:defRPr sz="1000"/>
          </a:pPr>
          <a:r>
            <a:rPr lang="en-GB" sz="1200" b="0" i="0" u="none" strike="noStrike" baseline="0">
              <a:solidFill>
                <a:srgbClr val="000000"/>
              </a:solidFill>
              <a:latin typeface="Calibri"/>
              <a:cs typeface="Calibri"/>
            </a:rPr>
            <a:t>4) Below the chart, some text will be computed based on your selection</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have fewer than five destinations simply delete the value in the destination select cell. To paste from the tables use 'Paste Special' -&gt; 'Values'.</a:t>
          </a: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twoCellAnchor>
    <xdr:from>
      <xdr:col>12</xdr:col>
      <xdr:colOff>76200</xdr:colOff>
      <xdr:row>36</xdr:row>
      <xdr:rowOff>19050</xdr:rowOff>
    </xdr:from>
    <xdr:to>
      <xdr:col>25</xdr:col>
      <xdr:colOff>91440</xdr:colOff>
      <xdr:row>58</xdr:row>
      <xdr:rowOff>7619</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472440</xdr:colOff>
      <xdr:row>57</xdr:row>
      <xdr:rowOff>152400</xdr:rowOff>
    </xdr:from>
    <xdr:to>
      <xdr:col>9</xdr:col>
      <xdr:colOff>342900</xdr:colOff>
      <xdr:row>59</xdr:row>
      <xdr:rowOff>175260</xdr:rowOff>
    </xdr:to>
    <xdr:sp macro="" textlink="">
      <xdr:nvSpPr>
        <xdr:cNvPr id="2" name="TextBox 1"/>
        <xdr:cNvSpPr txBox="1"/>
      </xdr:nvSpPr>
      <xdr:spPr>
        <a:xfrm>
          <a:off x="632460" y="10675620"/>
          <a:ext cx="534162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Note: Some data points in the time series may be missing where</a:t>
          </a:r>
          <a:r>
            <a:rPr lang="en-GB" sz="800" baseline="0"/>
            <a:t> a value is not disclosed. These missing values will not be represented on the graph.</a:t>
          </a:r>
          <a:endParaRPr lang="en-GB" sz="800"/>
        </a:p>
      </xdr:txBody>
    </xdr:sp>
    <xdr:clientData/>
  </xdr:twoCellAnchor>
  <xdr:twoCellAnchor>
    <xdr:from>
      <xdr:col>12</xdr:col>
      <xdr:colOff>304800</xdr:colOff>
      <xdr:row>57</xdr:row>
      <xdr:rowOff>121920</xdr:rowOff>
    </xdr:from>
    <xdr:to>
      <xdr:col>22</xdr:col>
      <xdr:colOff>312420</xdr:colOff>
      <xdr:row>59</xdr:row>
      <xdr:rowOff>144780</xdr:rowOff>
    </xdr:to>
    <xdr:sp macro="" textlink="">
      <xdr:nvSpPr>
        <xdr:cNvPr id="7" name="TextBox 6"/>
        <xdr:cNvSpPr txBox="1"/>
      </xdr:nvSpPr>
      <xdr:spPr>
        <a:xfrm>
          <a:off x="7536180" y="10645140"/>
          <a:ext cx="534162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Note: Some data points in the time series may be missing where</a:t>
          </a:r>
          <a:r>
            <a:rPr lang="en-GB" sz="800" baseline="0"/>
            <a:t> a value is not disclosed. These missing values will not be represented on the graph.</a:t>
          </a:r>
          <a:endParaRPr lang="en-GB" sz="8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782955</xdr:colOff>
      <xdr:row>1</xdr:row>
      <xdr:rowOff>9948</xdr:rowOff>
    </xdr:from>
    <xdr:to>
      <xdr:col>12</xdr:col>
      <xdr:colOff>45720</xdr:colOff>
      <xdr:row>9</xdr:row>
      <xdr:rowOff>96308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22856</xdr:colOff>
      <xdr:row>55</xdr:row>
      <xdr:rowOff>93132</xdr:rowOff>
    </xdr:from>
    <xdr:to>
      <xdr:col>7</xdr:col>
      <xdr:colOff>674970</xdr:colOff>
      <xdr:row>72</xdr:row>
      <xdr:rowOff>110663</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94344</xdr:colOff>
      <xdr:row>55</xdr:row>
      <xdr:rowOff>75987</xdr:rowOff>
    </xdr:from>
    <xdr:to>
      <xdr:col>16</xdr:col>
      <xdr:colOff>180401</xdr:colOff>
      <xdr:row>72</xdr:row>
      <xdr:rowOff>92958</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200025</xdr:colOff>
      <xdr:row>10</xdr:row>
      <xdr:rowOff>38100</xdr:rowOff>
    </xdr:from>
    <xdr:to>
      <xdr:col>18</xdr:col>
      <xdr:colOff>440055</xdr:colOff>
      <xdr:row>21</xdr:row>
      <xdr:rowOff>66675</xdr:rowOff>
    </xdr:to>
    <xdr:sp macro="" textlink="">
      <xdr:nvSpPr>
        <xdr:cNvPr id="7" name="Text Box 11"/>
        <xdr:cNvSpPr txBox="1">
          <a:spLocks noChangeArrowheads="1"/>
        </xdr:cNvSpPr>
      </xdr:nvSpPr>
      <xdr:spPr bwMode="auto">
        <a:xfrm>
          <a:off x="11858625" y="2105025"/>
          <a:ext cx="3840480" cy="30384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metric you are interested in (these are 'Number of exporters', 'Value of exports (£ billions)' and 'Average value per exporter (£ thousands)'.</a:t>
          </a:r>
        </a:p>
        <a:p>
          <a:pPr algn="l" rtl="0">
            <a:lnSpc>
              <a:spcPts val="1400"/>
            </a:lnSpc>
            <a:defRPr sz="1000"/>
          </a:pPr>
          <a:r>
            <a:rPr lang="en-GB" sz="1200" b="0" i="0" u="none" strike="noStrike" baseline="0">
              <a:solidFill>
                <a:srgbClr val="000000"/>
              </a:solidFill>
              <a:latin typeface="Calibri"/>
              <a:cs typeface="Calibri"/>
            </a:rPr>
            <a:t>3) The data is displayed on the tables and charts, and below the charts some text will be computed based on your selection.</a:t>
          </a:r>
        </a:p>
        <a:p>
          <a:pPr algn="l" rtl="0">
            <a:lnSpc>
              <a:spcPts val="1400"/>
            </a:lnSpc>
            <a:defRPr sz="1000"/>
          </a:pPr>
          <a:endParaRPr lang="en-GB" sz="1200" b="0" i="0" u="none" strike="noStrike" baseline="0">
            <a:solidFill>
              <a:srgbClr val="000000"/>
            </a:solidFill>
            <a:latin typeface="Calibri"/>
            <a:cs typeface="Calibri"/>
          </a:endParaRPr>
        </a:p>
        <a:p>
          <a:pPr algn="l" rtl="0">
            <a:lnSpc>
              <a:spcPts val="1400"/>
            </a:lnSpc>
            <a:defRPr sz="1000"/>
          </a:pPr>
          <a:r>
            <a:rPr lang="en-GB" sz="1200" b="0" i="0" u="none" strike="noStrike" baseline="0">
              <a:solidFill>
                <a:srgbClr val="000000"/>
              </a:solidFill>
              <a:latin typeface="Calibri"/>
              <a:cs typeface="Calibri"/>
            </a:rPr>
            <a:t>To paste from the tables use 'Paste Special' -&gt; 'Values'.</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259080</xdr:colOff>
      <xdr:row>74</xdr:row>
      <xdr:rowOff>22860</xdr:rowOff>
    </xdr:to>
    <xdr:sp macro="" textlink="">
      <xdr:nvSpPr>
        <xdr:cNvPr id="3" name="region"/>
        <xdr:cNvSpPr txBox="1">
          <a:spLocks noChangeArrowheads="1"/>
        </xdr:cNvSpPr>
      </xdr:nvSpPr>
      <xdr:spPr bwMode="auto">
        <a:xfrm>
          <a:off x="0" y="0"/>
          <a:ext cx="10622280" cy="12710160"/>
        </a:xfrm>
        <a:prstGeom prst="rect">
          <a:avLst/>
        </a:prstGeom>
        <a:noFill/>
        <a:ln>
          <a:noFill/>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update this spreadsheet</a:t>
          </a:r>
        </a:p>
        <a:p>
          <a:pPr algn="l" rtl="0">
            <a:defRPr sz="1000"/>
          </a:pPr>
          <a:endParaRPr lang="en-GB" sz="1400" b="1"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a:t>
          </a:r>
          <a:r>
            <a:rPr lang="en-GB" sz="1200" b="1" i="1" u="none" strike="noStrike" baseline="0">
              <a:solidFill>
                <a:srgbClr val="000000"/>
              </a:solidFill>
              <a:latin typeface="Calibri"/>
              <a:cs typeface="Calibri"/>
            </a:rPr>
            <a:t>Number of exporters to markets </a:t>
          </a:r>
          <a:r>
            <a:rPr lang="en-GB" sz="1200" b="1" i="0" u="none" strike="noStrike" baseline="0">
              <a:solidFill>
                <a:srgbClr val="000000"/>
              </a:solidFill>
              <a:latin typeface="Calibri"/>
              <a:cs typeface="Calibri"/>
            </a:rPr>
            <a:t>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pink tab sheets (</a:t>
          </a:r>
          <a:r>
            <a:rPr lang="en-GB" sz="1200" b="0" i="1" u="none" strike="noStrike" baseline="0">
              <a:solidFill>
                <a:srgbClr val="000000"/>
              </a:solidFill>
              <a:latin typeface="Calibri"/>
              <a:cs typeface="Calibri"/>
            </a:rPr>
            <a:t>Lists and dest </a:t>
          </a:r>
          <a:r>
            <a:rPr lang="en-GB" sz="1200" b="0" i="0" u="none" strike="noStrike" baseline="0">
              <a:solidFill>
                <a:srgbClr val="000000"/>
              </a:solidFill>
              <a:latin typeface="Calibri"/>
              <a:cs typeface="Calibri"/>
            </a:rPr>
            <a:t>1 etc.). These tabs read off of the pivot tables which are colour coded in green. These pivot tables are based on </a:t>
          </a:r>
          <a:r>
            <a:rPr lang="en-GB" sz="1200" b="0" i="1" u="none" strike="noStrike" baseline="0">
              <a:solidFill>
                <a:srgbClr val="000000"/>
              </a:solidFill>
              <a:latin typeface="Calibri"/>
              <a:cs typeface="Calibri"/>
            </a:rPr>
            <a:t>Database (QR) </a:t>
          </a:r>
          <a:r>
            <a:rPr lang="en-GB" sz="1200" b="0" i="0" u="none" strike="noStrike" baseline="0">
              <a:solidFill>
                <a:srgbClr val="000000"/>
              </a:solidFill>
              <a:latin typeface="Calibri"/>
              <a:cs typeface="Calibri"/>
            </a:rPr>
            <a:t>and </a:t>
          </a:r>
          <a:r>
            <a:rPr lang="en-GB" sz="1200" b="0" i="1" u="none" strike="noStrike" baseline="0">
              <a:solidFill>
                <a:srgbClr val="000000"/>
              </a:solidFill>
              <a:latin typeface="Calibri"/>
              <a:cs typeface="Calibri"/>
            </a:rPr>
            <a:t>Database (YR). </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update the tables and charts:</a:t>
          </a:r>
          <a:br>
            <a:rPr lang="en-GB" sz="1200" b="0" i="0" u="none" strike="noStrike" baseline="0">
              <a:solidFill>
                <a:srgbClr val="000000"/>
              </a:solidFill>
              <a:latin typeface="Calibri"/>
              <a:cs typeface="Calibri"/>
            </a:rPr>
          </a:b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Paste the new data into both of these database sheets </a:t>
          </a:r>
        </a:p>
        <a:p>
          <a:pPr algn="l" rtl="0">
            <a:defRPr sz="1000"/>
          </a:pPr>
          <a:r>
            <a:rPr lang="en-GB" sz="1200" b="0" i="0" u="none" strike="noStrike" baseline="0">
              <a:solidFill>
                <a:srgbClr val="000000"/>
              </a:solidFill>
              <a:latin typeface="Calibri"/>
              <a:cs typeface="Calibri"/>
            </a:rPr>
            <a:t>2) Make sure the new quarter data displays on the pivot table</a:t>
          </a:r>
        </a:p>
        <a:p>
          <a:pPr algn="l" rtl="0">
            <a:defRPr sz="1000"/>
          </a:pPr>
          <a:r>
            <a:rPr lang="en-GB" sz="1200" b="0" i="0" u="none" strike="noStrike" baseline="0">
              <a:solidFill>
                <a:srgbClr val="000000"/>
              </a:solidFill>
              <a:latin typeface="Calibri"/>
              <a:cs typeface="Calibri"/>
            </a:rPr>
            <a:t>3) At the top of </a:t>
          </a:r>
          <a:r>
            <a:rPr lang="en-GB" sz="1200" b="0" i="1" u="none" strike="noStrike" baseline="0">
              <a:solidFill>
                <a:srgbClr val="000000"/>
              </a:solidFill>
              <a:latin typeface="Calibri"/>
              <a:cs typeface="Calibri"/>
            </a:rPr>
            <a:t>Lists and dest 1, </a:t>
          </a:r>
          <a:r>
            <a:rPr lang="en-GB" sz="1200" b="0" i="0" u="none" strike="noStrike" baseline="0">
              <a:solidFill>
                <a:srgbClr val="000000"/>
              </a:solidFill>
              <a:latin typeface="Calibri"/>
              <a:cs typeface="Calibri"/>
            </a:rPr>
            <a:t>check that the VLOOKUP table array formula next to the region names correspond to where the region starts and ends in either </a:t>
          </a:r>
          <a:r>
            <a:rPr lang="en-GB" sz="1200" b="0" i="1" u="none" strike="noStrike" baseline="0">
              <a:solidFill>
                <a:srgbClr val="000000"/>
              </a:solidFill>
              <a:latin typeface="Calibri"/>
              <a:cs typeface="Calibri"/>
            </a:rPr>
            <a:t>PIVOT (QR) </a:t>
          </a:r>
          <a:r>
            <a:rPr lang="en-GB" sz="1200" b="0" i="0" u="none" strike="noStrike" baseline="0">
              <a:solidFill>
                <a:srgbClr val="000000"/>
              </a:solidFill>
              <a:latin typeface="Calibri"/>
              <a:cs typeface="Calibri"/>
            </a:rPr>
            <a:t>or </a:t>
          </a:r>
          <a:r>
            <a:rPr lang="en-GB" sz="1200" b="0" i="1" u="none" strike="noStrike" baseline="0">
              <a:solidFill>
                <a:srgbClr val="000000"/>
              </a:solidFill>
              <a:latin typeface="Calibri"/>
              <a:cs typeface="Calibri"/>
            </a:rPr>
            <a:t>PIVOT (YR)</a:t>
          </a:r>
          <a:r>
            <a:rPr lang="en-GB" sz="1200" b="0" i="0" u="none" strike="noStrike" baseline="0">
              <a:solidFill>
                <a:srgbClr val="000000"/>
              </a:solidFill>
              <a:latin typeface="Calibri"/>
              <a:cs typeface="Calibri"/>
            </a:rPr>
            <a:t>.</a:t>
          </a:r>
          <a:r>
            <a:rPr lang="en-GB" sz="1200" b="0" i="1" u="none" strike="noStrike" baseline="0">
              <a:solidFill>
                <a:srgbClr val="000000"/>
              </a:solidFill>
              <a:latin typeface="Calibri"/>
              <a:cs typeface="Calibri"/>
            </a:rPr>
            <a:t> </a:t>
          </a:r>
          <a:r>
            <a:rPr lang="en-GB" sz="1200" b="0" i="0" u="none" strike="noStrike" baseline="0">
              <a:solidFill>
                <a:srgbClr val="000000"/>
              </a:solidFill>
              <a:latin typeface="Calibri"/>
              <a:cs typeface="Calibri"/>
            </a:rPr>
            <a:t>This is important because the VLOOKUP formulae in the table at the bottom of the sheet will need to be changed if these reference numbers change to ensure that all the country data for each region is included. </a:t>
          </a:r>
        </a:p>
        <a:p>
          <a:pPr algn="l" rtl="0">
            <a:defRPr sz="1000"/>
          </a:pPr>
          <a:r>
            <a:rPr lang="en-GB" sz="1200" b="0" i="0" u="none" strike="noStrike" baseline="0">
              <a:solidFill>
                <a:srgbClr val="000000"/>
              </a:solidFill>
              <a:latin typeface="Calibri"/>
              <a:cs typeface="Calibri"/>
            </a:rPr>
            <a:t>4) Change VLOOKUPS so that the array includes the new column in the pivot table. </a:t>
          </a:r>
        </a:p>
        <a:p>
          <a:pPr algn="l" rtl="0">
            <a:defRPr sz="1000"/>
          </a:pPr>
          <a:r>
            <a:rPr lang="en-GB" sz="1200" b="0" i="0" u="none" strike="noStrike" baseline="0">
              <a:solidFill>
                <a:srgbClr val="000000"/>
              </a:solidFill>
              <a:latin typeface="Calibri"/>
              <a:cs typeface="Calibri"/>
            </a:rPr>
            <a:t>5) Add the new quarter or year to </a:t>
          </a:r>
          <a:r>
            <a:rPr lang="en-GB" sz="1200" b="0" i="1" u="none" strike="noStrike" baseline="0">
              <a:solidFill>
                <a:srgbClr val="000000"/>
              </a:solidFill>
              <a:latin typeface="Calibri"/>
              <a:cs typeface="Calibri"/>
            </a:rPr>
            <a:t>Lists and dest 1 </a:t>
          </a:r>
          <a:r>
            <a:rPr lang="en-GB" sz="1200" b="0" i="0" u="none" strike="noStrike" baseline="0">
              <a:solidFill>
                <a:srgbClr val="000000"/>
              </a:solidFill>
              <a:latin typeface="Calibri"/>
              <a:cs typeface="Calibri"/>
            </a:rPr>
            <a:t>and drag the updated formula across (also add a new number for this quarter/year in row 33 as this is the column index number for the VLOOKUP).</a:t>
          </a:r>
        </a:p>
        <a:p>
          <a:pPr algn="l" rtl="0">
            <a:defRPr sz="1000"/>
          </a:pPr>
          <a:r>
            <a:rPr lang="en-GB" sz="1200" b="0" i="0" u="none" strike="noStrike" baseline="0">
              <a:solidFill>
                <a:srgbClr val="000000"/>
              </a:solidFill>
              <a:latin typeface="Calibri"/>
              <a:cs typeface="Calibri"/>
            </a:rPr>
            <a:t>6) Repeat this process for the other pink tab sheets </a:t>
          </a:r>
        </a:p>
        <a:p>
          <a:pPr algn="l" rtl="0">
            <a:defRPr sz="1000"/>
          </a:pPr>
          <a:r>
            <a:rPr lang="en-GB" sz="1200" b="0" i="0" u="none" strike="noStrike" baseline="0">
              <a:solidFill>
                <a:srgbClr val="000000"/>
              </a:solidFill>
              <a:latin typeface="Calibri"/>
              <a:cs typeface="Calibri"/>
            </a:rPr>
            <a:t>7) On the </a:t>
          </a:r>
          <a:r>
            <a:rPr lang="en-GB" sz="1200" b="0" i="1" u="none" strike="noStrike" baseline="0">
              <a:solidFill>
                <a:srgbClr val="000000"/>
              </a:solidFill>
              <a:latin typeface="Calibri"/>
              <a:cs typeface="Calibri"/>
            </a:rPr>
            <a:t>Number of exporters </a:t>
          </a:r>
          <a:r>
            <a:rPr lang="en-GB" sz="1200" b="0" i="0" u="none" strike="noStrike" baseline="0">
              <a:solidFill>
                <a:srgbClr val="000000"/>
              </a:solidFill>
              <a:latin typeface="Calibri"/>
              <a:cs typeface="Calibri"/>
            </a:rPr>
            <a:t>sheet, add the new quarter/year to each table and update the formulae.</a:t>
          </a: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8) Update formulae and text on </a:t>
          </a:r>
          <a:r>
            <a:rPr lang="en-GB" sz="1200" b="0" i="1" u="none" strike="noStrike" baseline="0">
              <a:solidFill>
                <a:srgbClr val="000000"/>
              </a:solidFill>
              <a:latin typeface="Calibri"/>
              <a:cs typeface="Calibri"/>
            </a:rPr>
            <a:t>quick text 1 </a:t>
          </a:r>
          <a:r>
            <a:rPr lang="en-GB" sz="1200" b="0" i="0" u="none" strike="noStrike" baseline="0">
              <a:solidFill>
                <a:srgbClr val="000000"/>
              </a:solidFill>
              <a:latin typeface="Calibri"/>
              <a:cs typeface="Calibri"/>
            </a:rPr>
            <a:t>so that it refers to the current time period</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9) Update charts to include the latest quarter/year</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10) Text underneath the charts will need to be changed so that the growth formulae refers to the latest data</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a:t>
          </a:r>
          <a:r>
            <a:rPr lang="en-GB" sz="1200" b="1" i="1" u="none" strike="noStrike" baseline="0">
              <a:solidFill>
                <a:srgbClr val="000000"/>
              </a:solidFill>
              <a:latin typeface="Calibri"/>
              <a:cs typeface="Calibri"/>
            </a:rPr>
            <a:t>Regional comparisons </a:t>
          </a:r>
          <a:r>
            <a:rPr lang="en-GB" sz="1200" b="1" i="0" u="none" strike="noStrike" baseline="0">
              <a:solidFill>
                <a:srgbClr val="000000"/>
              </a:solidFill>
              <a:latin typeface="Calibri"/>
              <a:cs typeface="Calibri"/>
            </a:rPr>
            <a:t>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a:t>
          </a:r>
          <a:r>
            <a:rPr lang="en-GB" sz="1200" b="0" i="1" u="none" strike="noStrike" baseline="0">
              <a:solidFill>
                <a:srgbClr val="000000"/>
              </a:solidFill>
              <a:latin typeface="Calibri"/>
              <a:cs typeface="Calibri"/>
            </a:rPr>
            <a:t>Summary tables </a:t>
          </a:r>
          <a:r>
            <a:rPr lang="en-GB" sz="1200" b="0" i="0" u="none" strike="noStrike" baseline="0">
              <a:solidFill>
                <a:srgbClr val="000000"/>
              </a:solidFill>
              <a:latin typeface="Calibri"/>
              <a:cs typeface="Calibri"/>
            </a:rPr>
            <a:t>sheet. The </a:t>
          </a:r>
          <a:r>
            <a:rPr lang="en-GB" sz="1200" b="0" i="1" u="none" strike="noStrike" baseline="0">
              <a:solidFill>
                <a:srgbClr val="000000"/>
              </a:solidFill>
              <a:latin typeface="Calibri"/>
              <a:cs typeface="Calibri"/>
            </a:rPr>
            <a:t>Summary tables </a:t>
          </a:r>
          <a:r>
            <a:rPr lang="en-GB" sz="1200" b="0" i="0" u="none" strike="noStrike" baseline="0">
              <a:solidFill>
                <a:srgbClr val="000000"/>
              </a:solidFill>
              <a:latin typeface="Calibri"/>
              <a:cs typeface="Calibri"/>
            </a:rPr>
            <a:t>sheet looks up data from </a:t>
          </a:r>
          <a:r>
            <a:rPr lang="en-GB" sz="1200" b="0" i="1" u="none" strike="noStrike" baseline="0">
              <a:solidFill>
                <a:srgbClr val="000000"/>
              </a:solidFill>
              <a:latin typeface="Calibri"/>
              <a:cs typeface="Calibri"/>
            </a:rPr>
            <a:t>PIVOT (YR) </a:t>
          </a:r>
          <a:r>
            <a:rPr lang="en-GB" sz="1200" b="0" i="0" u="none" strike="noStrike" baseline="0">
              <a:solidFill>
                <a:srgbClr val="000000"/>
              </a:solidFill>
              <a:latin typeface="Calibri"/>
              <a:cs typeface="Calibri"/>
            </a:rPr>
            <a:t>as well as </a:t>
          </a:r>
          <a:r>
            <a:rPr lang="en-GB" sz="1200" b="0" i="1" u="none" strike="noStrike" baseline="0">
              <a:solidFill>
                <a:srgbClr val="000000"/>
              </a:solidFill>
              <a:latin typeface="Calibri"/>
              <a:cs typeface="Calibri"/>
            </a:rPr>
            <a:t>RTS headline data</a:t>
          </a:r>
          <a:r>
            <a:rPr lang="en-GB" sz="1200" b="0" i="0" u="none" strike="noStrike" baseline="0">
              <a:solidFill>
                <a:srgbClr val="000000"/>
              </a:solidFill>
              <a:latin typeface="Calibri"/>
              <a:cs typeface="Calibri"/>
            </a:rPr>
            <a:t>. The </a:t>
          </a:r>
          <a:r>
            <a:rPr lang="en-GB" sz="1200" b="0" i="1" u="none" strike="noStrike" baseline="0">
              <a:solidFill>
                <a:srgbClr val="000000"/>
              </a:solidFill>
              <a:latin typeface="Calibri"/>
              <a:cs typeface="Calibri"/>
            </a:rPr>
            <a:t>RTS headline data </a:t>
          </a:r>
          <a:r>
            <a:rPr lang="en-GB" sz="1200" b="0" i="0" u="none" strike="noStrike" baseline="0">
              <a:solidFill>
                <a:srgbClr val="000000"/>
              </a:solidFill>
              <a:latin typeface="Calibri"/>
              <a:cs typeface="Calibri"/>
            </a:rPr>
            <a:t>data are taken both from </a:t>
          </a:r>
          <a:r>
            <a:rPr lang="en-GB" sz="1200" b="0" i="1" u="none" strike="noStrike" baseline="0">
              <a:solidFill>
                <a:srgbClr val="000000"/>
              </a:solidFill>
              <a:latin typeface="Calibri"/>
              <a:cs typeface="Calibri"/>
            </a:rPr>
            <a:t>PIVOT (QR) </a:t>
          </a:r>
          <a:r>
            <a:rPr lang="en-GB" sz="1200" b="0" i="0" u="none" strike="noStrike" baseline="0">
              <a:solidFill>
                <a:srgbClr val="000000"/>
              </a:solidFill>
              <a:latin typeface="Calibri"/>
              <a:cs typeface="Calibri"/>
            </a:rPr>
            <a:t>and the HMRC Build Your Own Table application.</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Copy data on the value of exports from the static tables of the RTS publication into a separate sheet (the current sheet is called 'VE'). </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2) Amend formulae to read this data into the first table in </a:t>
          </a:r>
          <a:r>
            <a:rPr lang="en-GB" sz="1200" b="0" i="1" u="none" strike="noStrike" baseline="0">
              <a:solidFill>
                <a:srgbClr val="000000"/>
              </a:solidFill>
              <a:latin typeface="Calibri"/>
              <a:cs typeface="Calibri"/>
            </a:rPr>
            <a:t>RTS headline data</a:t>
          </a:r>
          <a:r>
            <a:rPr lang="en-GB" sz="1200" b="0" i="0" u="none" strike="noStrike" baseline="0">
              <a:solidFill>
                <a:srgbClr val="000000"/>
              </a:solidFill>
              <a:latin typeface="Calibri"/>
              <a:cs typeface="Calibri"/>
            </a:rPr>
            <a:t>. </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3) Ensure 'TOTALS PIVOT (QR)' and 'TOTALS PIVOT (YR)' are updated.</a:t>
          </a:r>
        </a:p>
        <a:p>
          <a:pPr algn="l" rtl="0">
            <a:defRPr sz="1000"/>
          </a:pPr>
          <a:r>
            <a:rPr lang="en-GB" sz="1200" b="0" i="0" u="none" strike="noStrike" baseline="0">
              <a:solidFill>
                <a:srgbClr val="000000"/>
              </a:solidFill>
              <a:latin typeface="Calibri"/>
              <a:cs typeface="Calibri"/>
            </a:rPr>
            <a:t>4) For second table on </a:t>
          </a:r>
          <a:r>
            <a:rPr lang="en-GB" sz="1200" b="0" i="1" u="none" strike="noStrike" baseline="0">
              <a:solidFill>
                <a:srgbClr val="000000"/>
              </a:solidFill>
              <a:latin typeface="Calibri"/>
              <a:cs typeface="Calibri"/>
            </a:rPr>
            <a:t>RTS headline data, </a:t>
          </a:r>
          <a:r>
            <a:rPr lang="en-GB" sz="1200" b="0" i="0" u="none" strike="noStrike" baseline="0">
              <a:solidFill>
                <a:srgbClr val="000000"/>
              </a:solidFill>
              <a:latin typeface="Calibri"/>
              <a:cs typeface="Calibri"/>
            </a:rPr>
            <a:t>read in the data from the </a:t>
          </a:r>
          <a:r>
            <a:rPr lang="en-GB" sz="1200" b="0" i="0" baseline="0">
              <a:effectLst/>
              <a:latin typeface="+mn-lt"/>
              <a:ea typeface="+mn-ea"/>
              <a:cs typeface="+mn-cs"/>
            </a:rPr>
            <a:t>'TOTALS PIVOT (QR)' and 'TOTALS PIVOT (YR)' sheets using VLOOKUP.</a:t>
          </a:r>
          <a:r>
            <a:rPr lang="en-GB" sz="1200" b="0" i="0" u="none" strike="noStrike" baseline="0">
              <a:solidFill>
                <a:srgbClr val="000000"/>
              </a:solidFill>
              <a:latin typeface="Calibri"/>
              <a:cs typeface="Calibri"/>
            </a:rPr>
            <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5) Add the new quarter into </a:t>
          </a:r>
          <a:r>
            <a:rPr lang="en-GB" sz="1200" b="0" i="1" u="none" strike="noStrike" baseline="0">
              <a:solidFill>
                <a:srgbClr val="000000"/>
              </a:solidFill>
              <a:latin typeface="Calibri"/>
              <a:cs typeface="Calibri"/>
            </a:rPr>
            <a:t>Summary tables </a:t>
          </a:r>
          <a:r>
            <a:rPr lang="en-GB" sz="1200" b="0" i="0" u="none" strike="noStrike" baseline="0">
              <a:solidFill>
                <a:srgbClr val="000000"/>
              </a:solidFill>
              <a:latin typeface="Calibri"/>
              <a:cs typeface="Calibri"/>
            </a:rPr>
            <a:t>and drag the formula across.</a:t>
          </a:r>
        </a:p>
        <a:p>
          <a:pPr algn="l" rtl="0">
            <a:defRPr sz="1000"/>
          </a:pPr>
          <a:r>
            <a:rPr lang="en-GB" sz="1200" b="0" i="0" u="none" strike="noStrike" baseline="0">
              <a:solidFill>
                <a:srgbClr val="000000"/>
              </a:solidFill>
              <a:latin typeface="Calibri"/>
              <a:cs typeface="Calibri"/>
            </a:rPr>
            <a:t>6) Update the index data/table/chart on </a:t>
          </a:r>
          <a:r>
            <a:rPr lang="en-GB" sz="1200" b="0" i="1" u="none" strike="noStrike" baseline="0">
              <a:solidFill>
                <a:srgbClr val="000000"/>
              </a:solidFill>
              <a:latin typeface="Calibri"/>
              <a:cs typeface="Calibri"/>
            </a:rPr>
            <a:t>Regional comparisons</a:t>
          </a:r>
          <a:r>
            <a:rPr lang="en-GB" sz="1200" b="0" i="0" u="none" strike="noStrike" baseline="0">
              <a:solidFill>
                <a:srgbClr val="000000"/>
              </a:solidFill>
              <a:latin typeface="Calibri"/>
              <a:cs typeface="Calibri"/>
            </a:rPr>
            <a:t>: unhide rows 38-44 and add in the latest quarter, making sure to update and drag across the formulae. </a:t>
          </a:r>
        </a:p>
        <a:p>
          <a:pPr algn="l" rtl="0">
            <a:defRPr sz="1000"/>
          </a:pPr>
          <a:r>
            <a:rPr lang="en-GB" sz="1200" b="0" i="0" u="none" strike="noStrike" baseline="0">
              <a:solidFill>
                <a:srgbClr val="000000"/>
              </a:solidFill>
              <a:latin typeface="Calibri"/>
              <a:cs typeface="Calibri"/>
            </a:rPr>
            <a:t>7) Make sure that the tables are referring to the most recent years and quarters that data are available for, and that the formula are updated to reflect this (for example, the formula for the % change should be checked to ensure the column references are correct).</a:t>
          </a:r>
        </a:p>
        <a:p>
          <a:pPr algn="l" rtl="0">
            <a:defRPr sz="1000"/>
          </a:pPr>
          <a:r>
            <a:rPr lang="en-GB" sz="1200" b="0" i="0" u="none" strike="noStrike" baseline="0">
              <a:solidFill>
                <a:srgbClr val="000000"/>
              </a:solidFill>
              <a:latin typeface="Calibri"/>
              <a:cs typeface="Calibri"/>
            </a:rPr>
            <a:t>8) In </a:t>
          </a:r>
          <a:r>
            <a:rPr lang="en-GB" sz="1200" b="0" i="1" u="none" strike="noStrike" baseline="0">
              <a:solidFill>
                <a:srgbClr val="000000"/>
              </a:solidFill>
              <a:latin typeface="Calibri"/>
              <a:cs typeface="Calibri"/>
            </a:rPr>
            <a:t>Summary tables</a:t>
          </a:r>
          <a:r>
            <a:rPr lang="en-GB" sz="1200" b="0" i="0" u="none" strike="noStrike" baseline="0">
              <a:solidFill>
                <a:srgbClr val="000000"/>
              </a:solidFill>
              <a:latin typeface="Calibri"/>
              <a:cs typeface="Calibri"/>
            </a:rPr>
            <a:t>, update the growth formulae in cells Z6:AB22 so that they refer to the latest years/quarter. </a:t>
          </a:r>
        </a:p>
        <a:p>
          <a:pPr algn="l" rtl="0">
            <a:defRPr sz="1000"/>
          </a:pPr>
          <a:r>
            <a:rPr lang="en-GB" sz="1200" b="0" i="0" u="none" strike="noStrike" baseline="0">
              <a:solidFill>
                <a:srgbClr val="000000"/>
              </a:solidFill>
              <a:latin typeface="Calibri"/>
              <a:cs typeface="Calibri"/>
            </a:rPr>
            <a:t>9) Update charts (to do so, </a:t>
          </a:r>
          <a:r>
            <a:rPr lang="en-GB" sz="1200" b="0" i="1" u="none" strike="noStrike" baseline="0">
              <a:solidFill>
                <a:srgbClr val="000000"/>
              </a:solidFill>
              <a:latin typeface="Calibri"/>
              <a:cs typeface="Calibri"/>
            </a:rPr>
            <a:t>r c chart source </a:t>
          </a:r>
          <a:r>
            <a:rPr lang="en-GB" sz="1200" b="0" i="0" u="none" strike="noStrike" baseline="0">
              <a:solidFill>
                <a:srgbClr val="000000"/>
              </a:solidFill>
              <a:latin typeface="Calibri"/>
              <a:cs typeface="Calibri"/>
            </a:rPr>
            <a:t>must be updated).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Final updates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mn-lt"/>
              <a:cs typeface="Calibri"/>
            </a:rPr>
            <a:t>1. Hide all working sheets so that the only sheets visible are: </a:t>
          </a:r>
          <a:r>
            <a:rPr lang="en-GB" sz="1200" b="0" i="1" u="none" strike="noStrike" baseline="0">
              <a:solidFill>
                <a:srgbClr val="000000"/>
              </a:solidFill>
              <a:latin typeface="+mn-lt"/>
              <a:cs typeface="Calibri"/>
            </a:rPr>
            <a:t>Background, Number of exporters to markets, Regional comparisons, Database (QR), Database (YR). </a:t>
          </a:r>
          <a:r>
            <a:rPr lang="en-GB" sz="1200" b="0" i="0" u="none" strike="noStrike" baseline="0">
              <a:solidFill>
                <a:srgbClr val="000000"/>
              </a:solidFill>
              <a:latin typeface="+mn-lt"/>
              <a:cs typeface="Calibri"/>
            </a:rPr>
            <a:t>Protect the visible sheets using the password 'protect' and the workbook with the password 'imedepum'.</a:t>
          </a:r>
        </a:p>
        <a:p>
          <a:pPr algn="l" rtl="0">
            <a:defRPr sz="1000"/>
          </a:pPr>
          <a:r>
            <a:rPr lang="en-GB" sz="1200" b="0" i="0" u="none" strike="noStrike" baseline="0">
              <a:solidFill>
                <a:srgbClr val="000000"/>
              </a:solidFill>
              <a:latin typeface="+mn-lt"/>
              <a:cs typeface="Calibri"/>
            </a:rPr>
            <a:t>2. Inform Press Office (contact: Yvette Hodgson Yvette.Hodgson@trade.gsi.gov.uk) giving proposed date and short description of what the data contain</a:t>
          </a:r>
          <a:endParaRPr lang="en-GB" sz="1200" b="0" i="1" u="none" strike="noStrike" baseline="0">
            <a:solidFill>
              <a:srgbClr val="000000"/>
            </a:solidFill>
            <a:latin typeface="+mn-lt"/>
            <a:cs typeface="Calibri"/>
          </a:endParaRPr>
        </a:p>
        <a:p>
          <a:r>
            <a:rPr lang="en-GB" sz="1200" b="0" i="0" baseline="0">
              <a:effectLst/>
              <a:latin typeface="+mn-lt"/>
              <a:ea typeface="+mn-ea"/>
              <a:cs typeface="+mn-cs"/>
            </a:rPr>
            <a:t>3. Send the final version to Teresa Lipiec (teresa.lipiec@trade.gsi.gov.uk) and request for it to be uploaded to the collection for the publication on gov.uk (https://www.gov.uk/government/collections/regional-goods-export-data</a:t>
          </a:r>
          <a:r>
            <a:rPr lang="en-GB" sz="1200">
              <a:effectLst/>
              <a:latin typeface="+mn-lt"/>
              <a:ea typeface="+mn-ea"/>
              <a:cs typeface="+mn-cs"/>
            </a:rPr>
            <a:t>) with</a:t>
          </a:r>
          <a:r>
            <a:rPr lang="en-GB" sz="1200" baseline="0">
              <a:effectLst/>
              <a:latin typeface="+mn-lt"/>
              <a:ea typeface="+mn-ea"/>
              <a:cs typeface="+mn-cs"/>
            </a:rPr>
            <a:t> the following information: </a:t>
          </a:r>
          <a:br>
            <a:rPr lang="en-GB" sz="1200" baseline="0">
              <a:effectLst/>
              <a:latin typeface="+mn-lt"/>
              <a:ea typeface="+mn-ea"/>
              <a:cs typeface="+mn-cs"/>
            </a:rPr>
          </a:br>
          <a:r>
            <a:rPr lang="en-GB" sz="1200" baseline="0">
              <a:effectLst/>
              <a:latin typeface="+mn-lt"/>
              <a:ea typeface="+mn-ea"/>
              <a:cs typeface="+mn-cs"/>
            </a:rPr>
            <a:t/>
          </a:r>
          <a:br>
            <a:rPr lang="en-GB" sz="1200" baseline="0">
              <a:effectLst/>
              <a:latin typeface="+mn-lt"/>
              <a:ea typeface="+mn-ea"/>
              <a:cs typeface="+mn-cs"/>
            </a:rPr>
          </a:br>
          <a:r>
            <a:rPr lang="en-GB" sz="1200" b="1" i="1">
              <a:effectLst/>
              <a:latin typeface="+mn-lt"/>
              <a:ea typeface="+mn-ea"/>
              <a:cs typeface="+mn-cs"/>
            </a:rPr>
            <a:t>Title </a:t>
          </a:r>
          <a:endParaRPr lang="en-GB" sz="1200">
            <a:effectLst/>
          </a:endParaRPr>
        </a:p>
        <a:p>
          <a:r>
            <a:rPr lang="en-GB" sz="1200" i="1">
              <a:effectLst/>
              <a:latin typeface="+mn-lt"/>
              <a:ea typeface="+mn-ea"/>
              <a:cs typeface="+mn-cs"/>
            </a:rPr>
            <a:t>Regional goods export data: [Insert</a:t>
          </a:r>
          <a:r>
            <a:rPr lang="en-GB" sz="1200" i="1" baseline="0">
              <a:effectLst/>
              <a:latin typeface="+mn-lt"/>
              <a:ea typeface="+mn-ea"/>
              <a:cs typeface="+mn-cs"/>
            </a:rPr>
            <a:t> quarter and year of data]</a:t>
          </a:r>
          <a:endParaRPr lang="en-GB" sz="1200">
            <a:effectLst/>
          </a:endParaRPr>
        </a:p>
        <a:p>
          <a:r>
            <a:rPr lang="en-GB" sz="1200" b="1" i="1">
              <a:effectLst/>
              <a:latin typeface="+mn-lt"/>
              <a:ea typeface="+mn-ea"/>
              <a:cs typeface="+mn-cs"/>
            </a:rPr>
            <a:t>Detail </a:t>
          </a:r>
          <a:endParaRPr lang="en-GB" sz="1200">
            <a:effectLst/>
          </a:endParaRPr>
        </a:p>
        <a:p>
          <a:r>
            <a:rPr lang="en-GB" sz="1200" i="1">
              <a:effectLst/>
              <a:latin typeface="+mn-lt"/>
              <a:ea typeface="+mn-ea"/>
              <a:cs typeface="+mn-cs"/>
            </a:rPr>
            <a:t>This spreadsheet provides supplementary data to that released in the HMRC Regional Trade Statistics: </a:t>
          </a:r>
          <a:r>
            <a:rPr lang="en-GB" sz="1200" i="1" u="sng">
              <a:effectLst/>
              <a:latin typeface="+mn-lt"/>
              <a:ea typeface="+mn-ea"/>
              <a:cs typeface="+mn-cs"/>
            </a:rPr>
            <a:t>https://www.uktradeinfo.com/Statistics/RTS/Pages/default.aspx.</a:t>
          </a:r>
          <a:r>
            <a:rPr lang="en-GB" sz="1200" i="1">
              <a:effectLst/>
              <a:latin typeface="+mn-lt"/>
              <a:ea typeface="+mn-ea"/>
              <a:cs typeface="+mn-cs"/>
            </a:rPr>
            <a:t> This release includes quarterly information on the number of goods exporters by UK region and destination country. It also combines data on the number of goods exporters and export value to give data on the average value of goods exports per exporter.</a:t>
          </a:r>
          <a:endParaRPr lang="en-GB" sz="1200">
            <a:effectLst/>
          </a:endParaRPr>
        </a:p>
        <a:p>
          <a:pPr algn="l" rtl="0">
            <a:defRPr sz="1000"/>
          </a:pPr>
          <a:endParaRPr lang="en-GB" sz="1200" b="1" i="0" u="none" strike="noStrike" baseline="0">
            <a:solidFill>
              <a:srgbClr val="000000"/>
            </a:solidFill>
            <a:latin typeface="Calibri"/>
            <a:cs typeface="Calibri"/>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259080</xdr:colOff>
      <xdr:row>54</xdr:row>
      <xdr:rowOff>76200</xdr:rowOff>
    </xdr:to>
    <xdr:sp macro="" textlink="">
      <xdr:nvSpPr>
        <xdr:cNvPr id="2" name="Text Box 11"/>
        <xdr:cNvSpPr txBox="1">
          <a:spLocks noChangeArrowheads="1"/>
        </xdr:cNvSpPr>
      </xdr:nvSpPr>
      <xdr:spPr bwMode="auto">
        <a:xfrm>
          <a:off x="0" y="0"/>
          <a:ext cx="10622280" cy="9128760"/>
        </a:xfrm>
        <a:prstGeom prst="rect">
          <a:avLst/>
        </a:prstGeom>
        <a:noFill/>
        <a:ln>
          <a:noFill/>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Checklist </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'Background'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correct date of our release</a:t>
          </a:r>
        </a:p>
        <a:p>
          <a:pPr algn="l" rtl="0">
            <a:defRPr sz="1000"/>
          </a:pPr>
          <a:r>
            <a:rPr lang="en-GB" sz="1200" b="0" i="0" u="none" strike="noStrike" baseline="0">
              <a:solidFill>
                <a:srgbClr val="000000"/>
              </a:solidFill>
              <a:latin typeface="Calibri"/>
              <a:cs typeface="Calibri"/>
            </a:rPr>
            <a:t>2. Check links to methodologies and guides link to the latest versions and that links work</a:t>
          </a:r>
        </a:p>
        <a:p>
          <a:pPr algn="l" rtl="0">
            <a:defRPr sz="1000"/>
          </a:pPr>
          <a:r>
            <a:rPr lang="en-GB" sz="1200" b="0" i="0" u="none" strike="noStrike" baseline="0">
              <a:solidFill>
                <a:srgbClr val="000000"/>
              </a:solidFill>
              <a:latin typeface="Calibri"/>
              <a:cs typeface="Calibri"/>
            </a:rPr>
            <a:t>3. Check next update date is correct</a:t>
          </a:r>
        </a:p>
        <a:p>
          <a:pPr algn="l" rtl="0">
            <a:defRPr sz="1000"/>
          </a:pPr>
          <a:r>
            <a:rPr lang="en-GB" sz="1200" b="0" i="0" u="none" strike="noStrike" baseline="0">
              <a:solidFill>
                <a:srgbClr val="000000"/>
              </a:solidFill>
              <a:latin typeface="Calibri"/>
              <a:cs typeface="Calibri"/>
            </a:rPr>
            <a:t>4. Check contact details are correct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mn-lt"/>
              <a:cs typeface="Calibri"/>
            </a:rPr>
            <a:t>Checks for 'Number of exporters to markets'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correct date of source - top of page</a:t>
          </a:r>
        </a:p>
        <a:p>
          <a:pPr algn="l" rtl="0">
            <a:defRPr sz="1000"/>
          </a:pPr>
          <a:r>
            <a:rPr lang="en-GB" sz="1200" b="0" i="0" u="none" strike="noStrike" baseline="0">
              <a:solidFill>
                <a:srgbClr val="000000"/>
              </a:solidFill>
              <a:latin typeface="Calibri"/>
              <a:cs typeface="Calibri"/>
            </a:rPr>
            <a:t>2. Check title is reading off the selected countries in the table and that it refers to latest data</a:t>
          </a:r>
        </a:p>
        <a:p>
          <a:pPr algn="l" rtl="0">
            <a:defRPr sz="1000"/>
          </a:pPr>
          <a:r>
            <a:rPr lang="en-GB" sz="1200" b="0" i="0" u="none" strike="noStrike" baseline="0">
              <a:solidFill>
                <a:srgbClr val="000000"/>
              </a:solidFill>
              <a:latin typeface="Calibri"/>
              <a:cs typeface="Calibri"/>
            </a:rPr>
            <a:t>3. Check formatting of cells in tables are correct (line colour, fill colour etc.)</a:t>
          </a:r>
        </a:p>
        <a:p>
          <a:pPr algn="l" rtl="0">
            <a:defRPr sz="1000"/>
          </a:pPr>
          <a:r>
            <a:rPr lang="en-GB" sz="1200" b="0" i="0" u="none" strike="noStrike" baseline="0">
              <a:solidFill>
                <a:srgbClr val="000000"/>
              </a:solidFill>
              <a:latin typeface="Calibri"/>
              <a:cs typeface="Calibri"/>
            </a:rPr>
            <a:t>4. Check the figures in the annual and quarterly tables against the databases received from HMRC</a:t>
          </a:r>
        </a:p>
        <a:p>
          <a:pPr algn="l" rtl="0">
            <a:defRPr sz="1000"/>
          </a:pPr>
          <a:r>
            <a:rPr lang="en-GB" sz="1200" b="0" i="0" u="none" strike="noStrike" baseline="0">
              <a:solidFill>
                <a:srgbClr val="000000"/>
              </a:solidFill>
              <a:latin typeface="Calibri"/>
              <a:cs typeface="Calibri"/>
            </a:rPr>
            <a:t>5. Check charts - Are the chart numbers correct? Are they picking up the latest data?</a:t>
          </a:r>
        </a:p>
        <a:p>
          <a:pPr algn="l" rtl="0">
            <a:defRPr sz="1000"/>
          </a:pPr>
          <a:r>
            <a:rPr lang="en-GB" sz="1200" b="0" i="0" u="none" strike="noStrike" baseline="0">
              <a:solidFill>
                <a:srgbClr val="000000"/>
              </a:solidFill>
              <a:latin typeface="Calibri"/>
              <a:cs typeface="Calibri"/>
            </a:rPr>
            <a:t>6. Check text under charts - Are the numbers correct? Are the percentage changes correct? Is the text referring to the latest data?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'Regional comparisons'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title and source refer to correct date</a:t>
          </a:r>
        </a:p>
        <a:p>
          <a:pPr algn="l" rtl="0">
            <a:defRPr sz="1000"/>
          </a:pPr>
          <a:r>
            <a:rPr lang="en-GB" sz="1200" b="0" i="0" u="none" strike="noStrike" baseline="0">
              <a:solidFill>
                <a:srgbClr val="000000"/>
              </a:solidFill>
              <a:latin typeface="Calibri"/>
              <a:cs typeface="Calibri"/>
            </a:rPr>
            <a:t>2. Check title is reading off selected region</a:t>
          </a:r>
        </a:p>
        <a:p>
          <a:pPr algn="l" rtl="0">
            <a:defRPr sz="1000"/>
          </a:pPr>
          <a:r>
            <a:rPr lang="en-GB" sz="1200" b="0" i="0" u="none" strike="noStrike" baseline="0">
              <a:solidFill>
                <a:srgbClr val="000000"/>
              </a:solidFill>
              <a:latin typeface="Calibri"/>
              <a:cs typeface="Calibri"/>
            </a:rPr>
            <a:t>3. Check formatting of cells in tables are correct (line colour, fill colour, conditional formatting etc.)</a:t>
          </a:r>
        </a:p>
        <a:p>
          <a:pPr algn="l" rtl="0">
            <a:defRPr sz="1000"/>
          </a:pPr>
          <a:r>
            <a:rPr lang="en-GB" sz="1200" b="0" i="0" u="none" strike="noStrike" baseline="0">
              <a:solidFill>
                <a:srgbClr val="000000"/>
              </a:solidFill>
              <a:latin typeface="Calibri"/>
              <a:cs typeface="Calibri"/>
            </a:rPr>
            <a:t>4. Check dates in tables</a:t>
          </a:r>
        </a:p>
        <a:p>
          <a:pPr algn="l" rtl="0">
            <a:defRPr sz="1000"/>
          </a:pPr>
          <a:r>
            <a:rPr lang="en-GB" sz="1200" b="0" i="0" u="none" strike="noStrike" baseline="0">
              <a:solidFill>
                <a:srgbClr val="000000"/>
              </a:solidFill>
              <a:latin typeface="Calibri"/>
              <a:cs typeface="Calibri"/>
            </a:rPr>
            <a:t>5. Check figures in tables against databases received from HMRC and Build Your Own Tables</a:t>
          </a:r>
        </a:p>
        <a:p>
          <a:pPr algn="l" rtl="0">
            <a:defRPr sz="1000"/>
          </a:pPr>
          <a:r>
            <a:rPr lang="en-GB" sz="1200" b="0" i="0" u="none" strike="noStrike" baseline="0">
              <a:solidFill>
                <a:srgbClr val="000000"/>
              </a:solidFill>
              <a:latin typeface="Calibri"/>
              <a:cs typeface="Calibri"/>
            </a:rPr>
            <a:t>6. Check percentage changes and ranks in second table are correct</a:t>
          </a:r>
        </a:p>
        <a:p>
          <a:pPr algn="l" rtl="0">
            <a:defRPr sz="1000"/>
          </a:pPr>
          <a:r>
            <a:rPr lang="en-GB" sz="1200" b="0" i="0" u="none" strike="noStrike" baseline="0">
              <a:solidFill>
                <a:srgbClr val="000000"/>
              </a:solidFill>
              <a:latin typeface="Calibri"/>
              <a:cs typeface="Calibri"/>
            </a:rPr>
            <a:t>7. Check charts - Are the chart numbers correct? Are they picking up the latest data?</a:t>
          </a:r>
        </a:p>
        <a:p>
          <a:pPr algn="l" rtl="0">
            <a:defRPr sz="1000"/>
          </a:pPr>
          <a:r>
            <a:rPr lang="en-GB" sz="1200" b="0" i="0" u="none" strike="noStrike" baseline="0">
              <a:solidFill>
                <a:srgbClr val="000000"/>
              </a:solidFill>
              <a:latin typeface="Calibri"/>
              <a:cs typeface="Calibri"/>
            </a:rPr>
            <a:t>8. Check texts under charts - Are the numbers correct? Are the percentage changes correct? Is the text referring to the latest data?</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'Database (QR)' and 'Database (YR)' sheets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cell formatting is consistent.</a:t>
          </a:r>
        </a:p>
        <a:p>
          <a:pPr algn="l" rtl="0">
            <a:defRPr sz="1000"/>
          </a:pPr>
          <a:r>
            <a:rPr lang="en-GB" sz="1200" b="0" i="0" u="none" strike="noStrike" baseline="0">
              <a:solidFill>
                <a:srgbClr val="000000"/>
              </a:solidFill>
              <a:latin typeface="Calibri"/>
              <a:cs typeface="Calibri"/>
            </a:rPr>
            <a:t>2. For 'Database (QR)', check the formula in column F3 has been copied down to latest quarter.</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Final checks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Ensure that all working sheets are hidden and that only sheets visible are: </a:t>
          </a:r>
          <a:r>
            <a:rPr lang="en-GB" sz="1200" b="0" i="1" u="none" strike="noStrike" baseline="0">
              <a:solidFill>
                <a:srgbClr val="000000"/>
              </a:solidFill>
              <a:latin typeface="Calibri"/>
              <a:cs typeface="Calibri"/>
            </a:rPr>
            <a:t>Background, Number of exporters to markets, Regional comparisons, Database (QR), Database (YR). </a:t>
          </a:r>
          <a:r>
            <a:rPr lang="en-GB" sz="1200" b="0" i="0" u="none" strike="noStrike" baseline="0">
              <a:solidFill>
                <a:srgbClr val="000000"/>
              </a:solidFill>
              <a:latin typeface="Calibri"/>
              <a:cs typeface="Calibri"/>
            </a:rPr>
            <a:t>The workbook and the viewable sheets should be protected (see passwords on </a:t>
          </a:r>
          <a:r>
            <a:rPr lang="en-GB" sz="1200" b="0" i="1" u="none" strike="noStrike" baseline="0">
              <a:solidFill>
                <a:srgbClr val="000000"/>
              </a:solidFill>
              <a:latin typeface="Calibri"/>
              <a:cs typeface="Calibri"/>
            </a:rPr>
            <a:t>How to Update</a:t>
          </a:r>
          <a:r>
            <a:rPr lang="en-GB" sz="1200" b="0" i="0" u="none" strike="noStrike" baseline="0">
              <a:solidFill>
                <a:srgbClr val="000000"/>
              </a:solidFill>
              <a:latin typeface="Calibri"/>
              <a:cs typeface="Calibri"/>
            </a:rPr>
            <a:t>).</a:t>
          </a:r>
        </a:p>
        <a:p>
          <a:pPr algn="l" rtl="0">
            <a:defRPr sz="1000"/>
          </a:pPr>
          <a:r>
            <a:rPr lang="en-GB" sz="1200" b="0" i="0" u="none" strike="noStrike" baseline="0">
              <a:solidFill>
                <a:srgbClr val="000000"/>
              </a:solidFill>
              <a:latin typeface="Calibri"/>
              <a:cs typeface="Calibri"/>
            </a:rPr>
            <a:t>2. Ensure that file name has been changed to refer to latest date updated.</a:t>
          </a:r>
        </a:p>
        <a:p>
          <a:pPr algn="l" rtl="0">
            <a:defRPr sz="1000"/>
          </a:pPr>
          <a:r>
            <a:rPr lang="en-GB" sz="1200" b="0" i="0" u="none" strike="noStrike" baseline="0">
              <a:solidFill>
                <a:srgbClr val="000000"/>
              </a:solidFill>
              <a:latin typeface="Calibri"/>
              <a:cs typeface="Calibri"/>
            </a:rPr>
            <a:t>3. Make sure have sent spreadsheet to be uploaded onto gov.uk.</a:t>
          </a:r>
        </a:p>
        <a:p>
          <a:pPr algn="l" rtl="0">
            <a:defRPr sz="1000"/>
          </a:pPr>
          <a:endParaRPr lang="en-GB" sz="1200" b="0" i="0" u="none" strike="noStrike" baseline="0">
            <a:solidFill>
              <a:srgbClr val="000000"/>
            </a:solidFill>
            <a:latin typeface="+mn-lt"/>
            <a:cs typeface="Calibri"/>
          </a:endParaRPr>
        </a:p>
        <a:p>
          <a:pPr algn="l" rtl="0">
            <a:defRPr sz="1000"/>
          </a:pPr>
          <a:endParaRPr lang="en-GB" sz="1200" b="0" i="0" u="none" strike="noStrike" baseline="0">
            <a:solidFill>
              <a:srgbClr val="000000"/>
            </a:solidFill>
            <a:latin typeface="+mn-lt"/>
            <a:cs typeface="Calibri"/>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haw Julian (Analysis)" refreshedDate="42774.605703240741" createdVersion="4" refreshedVersion="4" minRefreshableVersion="3" recordCount="16888">
  <cacheSource type="worksheet">
    <worksheetSource ref="A2:F16890" sheet="Database (QR)"/>
  </cacheSource>
  <cacheFields count="6">
    <cacheField name="Year" numFmtId="0">
      <sharedItems containsSemiMixedTypes="0" containsString="0" containsNumber="1" containsInteger="1" minValue="2013" maxValue="2016" count="4">
        <n v="2013"/>
        <n v="2014"/>
        <n v="2015"/>
        <n v="2016"/>
      </sharedItems>
    </cacheField>
    <cacheField name="Quarter" numFmtId="0">
      <sharedItems/>
    </cacheField>
    <cacheField name="Region" numFmtId="0">
      <sharedItems count="14">
        <s v="North East"/>
        <s v="North West"/>
        <s v="Yorkshire and the Humber"/>
        <s v="East Midlands"/>
        <s v="West Midlands"/>
        <s v="East"/>
        <s v="London"/>
        <s v="South East"/>
        <s v="South West"/>
        <s v="Wales"/>
        <s v="Scotland"/>
        <s v="Northern Ireland"/>
        <s v="Unallocated-Known"/>
        <s v="United Kingdom"/>
      </sharedItems>
    </cacheField>
    <cacheField name="Country" numFmtId="0">
      <sharedItems count="115">
        <s v="Australia"/>
        <s v="Austria"/>
        <s v="Bahrain"/>
        <s v="Belgium"/>
        <s v="Brazil"/>
        <s v="Bulgaria"/>
        <s v="Canada"/>
        <s v="China"/>
        <s v="Cyprus"/>
        <s v="Czech Republic"/>
        <s v="Denmark"/>
        <s v="Egypt"/>
        <s v="Estonia"/>
        <s v="Finland"/>
        <s v="France"/>
        <s v="Germany"/>
        <s v="Greece"/>
        <s v="Hong Kong"/>
        <s v="Hungary"/>
        <s v="India"/>
        <s v="Indonesia"/>
        <s v="Irish Republic"/>
        <s v="Israel"/>
        <s v="Italy"/>
        <s v="Japan"/>
        <s v="Jordan"/>
        <s v="Kuwait"/>
        <s v="Latvia"/>
        <s v="Lithuania"/>
        <s v="Malaysia"/>
        <s v="Malta"/>
        <s v="Mexico"/>
        <s v="Netherlands"/>
        <s v="New Zealand"/>
        <s v="Nigeria"/>
        <s v="Norway"/>
        <s v="Pakistan"/>
        <s v="Poland"/>
        <s v="Portugal"/>
        <s v="Qatar"/>
        <s v="Romania"/>
        <s v="Russia"/>
        <s v="Saudi Arabia"/>
        <s v="Singapore"/>
        <s v="Slovakia"/>
        <s v="Slovenia"/>
        <s v="South Africa"/>
        <s v="South Korea"/>
        <s v="Spain"/>
        <s v="Sweden"/>
        <s v="Switzerland"/>
        <s v="Taiwan"/>
        <s v="Thailand"/>
        <s v="Turkey"/>
        <s v="UAE"/>
        <s v="USA"/>
        <s v="Vietnam"/>
        <s v="Total EU"/>
        <s v="Total Non-EU"/>
        <s v="Total World"/>
        <s v="Algeria"/>
        <s v="Angola"/>
        <s v="Argentina"/>
        <s v="Azerbaijan"/>
        <s v="Bangladesh"/>
        <s v="Chile"/>
        <s v="Colombia"/>
        <s v="Dominican Rep"/>
        <s v="Ecuador"/>
        <s v="Fyr Macedonia"/>
        <s v="Ghana"/>
        <s v="Gibraltar"/>
        <s v="Iceland"/>
        <s v="Iraq"/>
        <s v="Kazakhstan"/>
        <s v="Kenya"/>
        <s v="Lebanon"/>
        <s v="Luxembourg"/>
        <s v="Mauritius"/>
        <s v="Morocco"/>
        <s v="Oman"/>
        <s v="Peru"/>
        <s v="Serbia"/>
        <s v="Sri Lanka"/>
        <s v="Tanzania"/>
        <s v="Trinidad:Tobago"/>
        <s v="Ukraine"/>
        <s v="Costa Rica"/>
        <s v="Uruguay"/>
        <s v="Ethiopia"/>
        <s v="Georgia"/>
        <s v="Panama"/>
        <s v="Ivory Coast"/>
        <s v="Cameroon"/>
        <s v="Falkland Islands"/>
        <s v="Guatemala"/>
        <s v="Senegal"/>
        <s v="Venezuela"/>
        <s v="Congo (Republic)"/>
        <s v="Equat Guinea"/>
        <s v="Honduras"/>
        <s v="Croatia"/>
        <s v="Barbados" u="1"/>
        <s v="South Sudan" u="1"/>
        <s v="United States" u="1"/>
        <s v="Libya" u="1"/>
        <s v="Tunisia" u="1"/>
        <s v="Botswana" u="1"/>
        <s v="Syria" u="1"/>
        <s v="Jamaica" u="1"/>
        <s v="Namibia" u="1"/>
        <s v="Guyana" u="1"/>
        <s v="Zimbabwe" u="1"/>
        <s v="Iran" u="1"/>
        <s v="Philippines" u="1"/>
      </sharedItems>
    </cacheField>
    <cacheField name="Number of Exporters" numFmtId="0">
      <sharedItems containsSemiMixedTypes="0" containsString="0" containsNumber="1" containsInteger="1" minValue="30" maxValue="107684"/>
    </cacheField>
    <cacheField name="YRQR" numFmtId="0">
      <sharedItems count="31">
        <s v="2013 Q1"/>
        <s v="2013 Q2"/>
        <s v="2013 Q3"/>
        <s v="2013 Q4"/>
        <s v="2014 Q1"/>
        <s v="2014 Q2"/>
        <s v="2014 Q3"/>
        <s v="2014 Q4"/>
        <s v="2015 Q1"/>
        <s v="2015 Q2"/>
        <s v="2015 Q3"/>
        <s v="2015 Q4"/>
        <s v="2016 Q1"/>
        <s v="2016 Q2"/>
        <s v="2016 Q3"/>
        <s v="2011 Q1" u="1"/>
        <s v="2012 Q3" u="1"/>
        <s v="2011 Q2" u="1"/>
        <s v="2012 Q4" u="1"/>
        <s v="2010 Q1" u="1"/>
        <s v="2011 Q3" u="1"/>
        <s v="2010 Q2" u="1"/>
        <s v="2011 Q4" u="1"/>
        <s v="2009 Q1" u="1"/>
        <s v="2010 Q3" u="1"/>
        <s v="2009 Q2" u="1"/>
        <s v="2010 Q4" u="1"/>
        <s v="2009 Q3" u="1"/>
        <s v="2009 Q4" u="1"/>
        <s v="2012 Q1" u="1"/>
        <s v="2012 Q2"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haw Julian (Analysis)" refreshedDate="42774.606972337962" createdVersion="4" refreshedVersion="4" minRefreshableVersion="3" recordCount="3926">
  <cacheSource type="worksheet">
    <worksheetSource ref="A2:D3928" sheet="Database (YR)"/>
  </cacheSource>
  <cacheFields count="4">
    <cacheField name="Year" numFmtId="0">
      <sharedItems containsSemiMixedTypes="0" containsString="0" containsNumber="1" containsInteger="1" minValue="2013" maxValue="2015" count="3">
        <n v="2013"/>
        <n v="2014"/>
        <n v="2015"/>
      </sharedItems>
    </cacheField>
    <cacheField name="Region" numFmtId="0">
      <sharedItems count="14">
        <s v="North East"/>
        <s v="North West"/>
        <s v="Yorkshire and the Humber"/>
        <s v="East Midlands"/>
        <s v="West Midlands"/>
        <s v="East"/>
        <s v="London"/>
        <s v="South East"/>
        <s v="South West"/>
        <s v="Wales"/>
        <s v="Scotland"/>
        <s v="Northern Ireland"/>
        <s v="Unallocated-Known"/>
        <s v="United Kingdom"/>
      </sharedItems>
    </cacheField>
    <cacheField name="Country" numFmtId="0">
      <sharedItems count="103">
        <s v="Algeria"/>
        <s v="Angola"/>
        <s v="Argentina"/>
        <s v="Australia"/>
        <s v="Austria"/>
        <s v="Azerbaijan"/>
        <s v="Bahrain"/>
        <s v="Belgium"/>
        <s v="Brazil"/>
        <s v="Bulgaria"/>
        <s v="Canada"/>
        <s v="Chile"/>
        <s v="China"/>
        <s v="Colombia"/>
        <s v="Croatia"/>
        <s v="Cyprus"/>
        <s v="Czech Republic"/>
        <s v="Denmark"/>
        <s v="Egypt"/>
        <s v="Estonia"/>
        <s v="Finland"/>
        <s v="France"/>
        <s v="Germany"/>
        <s v="Ghana"/>
        <s v="Gibraltar"/>
        <s v="Greece"/>
        <s v="Hong Kong"/>
        <s v="Hungary"/>
        <s v="Iceland"/>
        <s v="India"/>
        <s v="Indonesia"/>
        <s v="Iraq"/>
        <s v="Irish Republic"/>
        <s v="Israel"/>
        <s v="Italy"/>
        <s v="Japan"/>
        <s v="Jordan"/>
        <s v="Kazakhstan"/>
        <s v="Kenya"/>
        <s v="Kuwait"/>
        <s v="Latvia"/>
        <s v="Lebanon"/>
        <s v="Lithuania"/>
        <s v="Luxembourg"/>
        <s v="Malaysia"/>
        <s v="Malta"/>
        <s v="Mauritius"/>
        <s v="Mexico"/>
        <s v="Morocco"/>
        <s v="Netherlands"/>
        <s v="New Zealand"/>
        <s v="Nigeria"/>
        <s v="Norway"/>
        <s v="Oman"/>
        <s v="Pakistan"/>
        <s v="Peru"/>
        <s v="Poland"/>
        <s v="Portugal"/>
        <s v="Qatar"/>
        <s v="Romania"/>
        <s v="Russia"/>
        <s v="Saudi Arabia"/>
        <s v="Serbia"/>
        <s v="Singapore"/>
        <s v="Slovakia"/>
        <s v="Slovenia"/>
        <s v="South Africa"/>
        <s v="South Korea"/>
        <s v="Spain"/>
        <s v="Sweden"/>
        <s v="Switzerland"/>
        <s v="Taiwan"/>
        <s v="Tanzania"/>
        <s v="Thailand"/>
        <s v="Trinidad:Tobago"/>
        <s v="Turkey"/>
        <s v="UAE"/>
        <s v="Ukraine"/>
        <s v="USA"/>
        <s v="Vietnam"/>
        <s v="Total EU"/>
        <s v="Total Non-EU"/>
        <s v="Total World"/>
        <s v="Bangladesh"/>
        <s v="Cameroon"/>
        <s v="Congo (Republic)"/>
        <s v="Costa Rica"/>
        <s v="Dominican Rep"/>
        <s v="Ecuador"/>
        <s v="Equat Guinea"/>
        <s v="Ethiopia"/>
        <s v="Falkland Islands"/>
        <s v="Fyr Macedonia"/>
        <s v="Georgia"/>
        <s v="Guatemala"/>
        <s v="Ivory Coast"/>
        <s v="Panama"/>
        <s v="Senegal"/>
        <s v="Sri Lanka"/>
        <s v="Uruguay"/>
        <s v="Venezuela"/>
        <s v="Honduras"/>
        <s v="Stores and Provisions"/>
      </sharedItems>
    </cacheField>
    <cacheField name="Number of Exporters" numFmtId="3">
      <sharedItems containsSemiMixedTypes="0" containsString="0" containsNumber="1" containsInteger="1" minValue="30" maxValue="14753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888">
  <r>
    <x v="0"/>
    <s v="Q1"/>
    <x v="0"/>
    <x v="0"/>
    <n v="185"/>
    <x v="0"/>
  </r>
  <r>
    <x v="0"/>
    <s v="Q1"/>
    <x v="0"/>
    <x v="1"/>
    <n v="108"/>
    <x v="0"/>
  </r>
  <r>
    <x v="0"/>
    <s v="Q1"/>
    <x v="0"/>
    <x v="2"/>
    <n v="44"/>
    <x v="0"/>
  </r>
  <r>
    <x v="0"/>
    <s v="Q1"/>
    <x v="0"/>
    <x v="3"/>
    <n v="209"/>
    <x v="0"/>
  </r>
  <r>
    <x v="0"/>
    <s v="Q1"/>
    <x v="0"/>
    <x v="4"/>
    <n v="81"/>
    <x v="0"/>
  </r>
  <r>
    <x v="0"/>
    <s v="Q1"/>
    <x v="0"/>
    <x v="5"/>
    <n v="49"/>
    <x v="0"/>
  </r>
  <r>
    <x v="0"/>
    <s v="Q1"/>
    <x v="0"/>
    <x v="6"/>
    <n v="125"/>
    <x v="0"/>
  </r>
  <r>
    <x v="0"/>
    <s v="Q1"/>
    <x v="0"/>
    <x v="7"/>
    <n v="172"/>
    <x v="0"/>
  </r>
  <r>
    <x v="0"/>
    <s v="Q1"/>
    <x v="0"/>
    <x v="8"/>
    <n v="47"/>
    <x v="0"/>
  </r>
  <r>
    <x v="0"/>
    <s v="Q1"/>
    <x v="0"/>
    <x v="9"/>
    <n v="116"/>
    <x v="0"/>
  </r>
  <r>
    <x v="0"/>
    <s v="Q1"/>
    <x v="0"/>
    <x v="10"/>
    <n v="150"/>
    <x v="0"/>
  </r>
  <r>
    <x v="0"/>
    <s v="Q1"/>
    <x v="0"/>
    <x v="11"/>
    <n v="62"/>
    <x v="0"/>
  </r>
  <r>
    <x v="0"/>
    <s v="Q1"/>
    <x v="0"/>
    <x v="12"/>
    <n v="33"/>
    <x v="0"/>
  </r>
  <r>
    <x v="0"/>
    <s v="Q1"/>
    <x v="0"/>
    <x v="13"/>
    <n v="99"/>
    <x v="0"/>
  </r>
  <r>
    <x v="0"/>
    <s v="Q1"/>
    <x v="0"/>
    <x v="14"/>
    <n v="285"/>
    <x v="0"/>
  </r>
  <r>
    <x v="0"/>
    <s v="Q1"/>
    <x v="0"/>
    <x v="15"/>
    <n v="291"/>
    <x v="0"/>
  </r>
  <r>
    <x v="0"/>
    <s v="Q1"/>
    <x v="0"/>
    <x v="16"/>
    <n v="79"/>
    <x v="0"/>
  </r>
  <r>
    <x v="0"/>
    <s v="Q1"/>
    <x v="0"/>
    <x v="17"/>
    <n v="108"/>
    <x v="0"/>
  </r>
  <r>
    <x v="0"/>
    <s v="Q1"/>
    <x v="0"/>
    <x v="18"/>
    <n v="88"/>
    <x v="0"/>
  </r>
  <r>
    <x v="0"/>
    <s v="Q1"/>
    <x v="0"/>
    <x v="19"/>
    <n v="133"/>
    <x v="0"/>
  </r>
  <r>
    <x v="0"/>
    <s v="Q1"/>
    <x v="0"/>
    <x v="20"/>
    <n v="39"/>
    <x v="0"/>
  </r>
  <r>
    <x v="0"/>
    <s v="Q1"/>
    <x v="0"/>
    <x v="21"/>
    <n v="267"/>
    <x v="0"/>
  </r>
  <r>
    <x v="0"/>
    <s v="Q1"/>
    <x v="0"/>
    <x v="22"/>
    <n v="83"/>
    <x v="0"/>
  </r>
  <r>
    <x v="0"/>
    <s v="Q1"/>
    <x v="0"/>
    <x v="23"/>
    <n v="209"/>
    <x v="0"/>
  </r>
  <r>
    <x v="0"/>
    <s v="Q1"/>
    <x v="0"/>
    <x v="24"/>
    <n v="119"/>
    <x v="0"/>
  </r>
  <r>
    <x v="0"/>
    <s v="Q1"/>
    <x v="0"/>
    <x v="25"/>
    <n v="31"/>
    <x v="0"/>
  </r>
  <r>
    <x v="0"/>
    <s v="Q1"/>
    <x v="0"/>
    <x v="26"/>
    <n v="31"/>
    <x v="0"/>
  </r>
  <r>
    <x v="0"/>
    <s v="Q1"/>
    <x v="0"/>
    <x v="27"/>
    <n v="32"/>
    <x v="0"/>
  </r>
  <r>
    <x v="0"/>
    <s v="Q1"/>
    <x v="0"/>
    <x v="28"/>
    <n v="50"/>
    <x v="0"/>
  </r>
  <r>
    <x v="0"/>
    <s v="Q1"/>
    <x v="0"/>
    <x v="29"/>
    <n v="93"/>
    <x v="0"/>
  </r>
  <r>
    <x v="0"/>
    <s v="Q1"/>
    <x v="0"/>
    <x v="30"/>
    <n v="51"/>
    <x v="0"/>
  </r>
  <r>
    <x v="0"/>
    <s v="Q1"/>
    <x v="0"/>
    <x v="31"/>
    <n v="49"/>
    <x v="0"/>
  </r>
  <r>
    <x v="0"/>
    <s v="Q1"/>
    <x v="0"/>
    <x v="32"/>
    <n v="259"/>
    <x v="0"/>
  </r>
  <r>
    <x v="0"/>
    <s v="Q1"/>
    <x v="0"/>
    <x v="33"/>
    <n v="57"/>
    <x v="0"/>
  </r>
  <r>
    <x v="0"/>
    <s v="Q1"/>
    <x v="0"/>
    <x v="34"/>
    <n v="62"/>
    <x v="0"/>
  </r>
  <r>
    <x v="0"/>
    <s v="Q1"/>
    <x v="0"/>
    <x v="35"/>
    <n v="193"/>
    <x v="0"/>
  </r>
  <r>
    <x v="0"/>
    <s v="Q1"/>
    <x v="0"/>
    <x v="36"/>
    <n v="37"/>
    <x v="0"/>
  </r>
  <r>
    <x v="0"/>
    <s v="Q1"/>
    <x v="0"/>
    <x v="37"/>
    <n v="166"/>
    <x v="0"/>
  </r>
  <r>
    <x v="0"/>
    <s v="Q1"/>
    <x v="0"/>
    <x v="38"/>
    <n v="103"/>
    <x v="0"/>
  </r>
  <r>
    <x v="0"/>
    <s v="Q1"/>
    <x v="0"/>
    <x v="39"/>
    <n v="55"/>
    <x v="0"/>
  </r>
  <r>
    <x v="0"/>
    <s v="Q1"/>
    <x v="0"/>
    <x v="40"/>
    <n v="63"/>
    <x v="0"/>
  </r>
  <r>
    <x v="0"/>
    <s v="Q1"/>
    <x v="0"/>
    <x v="41"/>
    <n v="85"/>
    <x v="0"/>
  </r>
  <r>
    <x v="0"/>
    <s v="Q1"/>
    <x v="0"/>
    <x v="42"/>
    <n v="86"/>
    <x v="0"/>
  </r>
  <r>
    <x v="0"/>
    <s v="Q1"/>
    <x v="0"/>
    <x v="43"/>
    <n v="149"/>
    <x v="0"/>
  </r>
  <r>
    <x v="0"/>
    <s v="Q1"/>
    <x v="0"/>
    <x v="44"/>
    <n v="56"/>
    <x v="0"/>
  </r>
  <r>
    <x v="0"/>
    <s v="Q1"/>
    <x v="0"/>
    <x v="45"/>
    <n v="49"/>
    <x v="0"/>
  </r>
  <r>
    <x v="0"/>
    <s v="Q1"/>
    <x v="0"/>
    <x v="46"/>
    <n v="128"/>
    <x v="0"/>
  </r>
  <r>
    <x v="0"/>
    <s v="Q1"/>
    <x v="0"/>
    <x v="47"/>
    <n v="91"/>
    <x v="0"/>
  </r>
  <r>
    <x v="0"/>
    <s v="Q1"/>
    <x v="0"/>
    <x v="48"/>
    <n v="234"/>
    <x v="0"/>
  </r>
  <r>
    <x v="0"/>
    <s v="Q1"/>
    <x v="0"/>
    <x v="49"/>
    <n v="163"/>
    <x v="0"/>
  </r>
  <r>
    <x v="0"/>
    <s v="Q1"/>
    <x v="0"/>
    <x v="50"/>
    <n v="148"/>
    <x v="0"/>
  </r>
  <r>
    <x v="0"/>
    <s v="Q1"/>
    <x v="0"/>
    <x v="51"/>
    <n v="71"/>
    <x v="0"/>
  </r>
  <r>
    <x v="0"/>
    <s v="Q1"/>
    <x v="0"/>
    <x v="52"/>
    <n v="65"/>
    <x v="0"/>
  </r>
  <r>
    <x v="0"/>
    <s v="Q1"/>
    <x v="0"/>
    <x v="53"/>
    <n v="132"/>
    <x v="0"/>
  </r>
  <r>
    <x v="0"/>
    <s v="Q1"/>
    <x v="0"/>
    <x v="54"/>
    <n v="162"/>
    <x v="0"/>
  </r>
  <r>
    <x v="0"/>
    <s v="Q1"/>
    <x v="0"/>
    <x v="55"/>
    <n v="401"/>
    <x v="0"/>
  </r>
  <r>
    <x v="0"/>
    <s v="Q1"/>
    <x v="0"/>
    <x v="56"/>
    <n v="34"/>
    <x v="0"/>
  </r>
  <r>
    <x v="0"/>
    <s v="Q1"/>
    <x v="0"/>
    <x v="57"/>
    <n v="1615"/>
    <x v="0"/>
  </r>
  <r>
    <x v="0"/>
    <s v="Q1"/>
    <x v="0"/>
    <x v="58"/>
    <n v="982"/>
    <x v="0"/>
  </r>
  <r>
    <x v="0"/>
    <s v="Q1"/>
    <x v="0"/>
    <x v="59"/>
    <n v="1944"/>
    <x v="0"/>
  </r>
  <r>
    <x v="0"/>
    <s v="Q1"/>
    <x v="1"/>
    <x v="60"/>
    <n v="47"/>
    <x v="0"/>
  </r>
  <r>
    <x v="0"/>
    <s v="Q1"/>
    <x v="1"/>
    <x v="61"/>
    <n v="45"/>
    <x v="0"/>
  </r>
  <r>
    <x v="0"/>
    <s v="Q1"/>
    <x v="1"/>
    <x v="62"/>
    <n v="80"/>
    <x v="0"/>
  </r>
  <r>
    <x v="0"/>
    <s v="Q1"/>
    <x v="1"/>
    <x v="0"/>
    <n v="760"/>
    <x v="0"/>
  </r>
  <r>
    <x v="0"/>
    <s v="Q1"/>
    <x v="1"/>
    <x v="1"/>
    <n v="464"/>
    <x v="0"/>
  </r>
  <r>
    <x v="0"/>
    <s v="Q1"/>
    <x v="1"/>
    <x v="63"/>
    <n v="64"/>
    <x v="0"/>
  </r>
  <r>
    <x v="0"/>
    <s v="Q1"/>
    <x v="1"/>
    <x v="2"/>
    <n v="152"/>
    <x v="0"/>
  </r>
  <r>
    <x v="0"/>
    <s v="Q1"/>
    <x v="1"/>
    <x v="64"/>
    <n v="56"/>
    <x v="0"/>
  </r>
  <r>
    <x v="0"/>
    <s v="Q1"/>
    <x v="1"/>
    <x v="3"/>
    <n v="857"/>
    <x v="0"/>
  </r>
  <r>
    <x v="0"/>
    <s v="Q1"/>
    <x v="1"/>
    <x v="4"/>
    <n v="218"/>
    <x v="0"/>
  </r>
  <r>
    <x v="0"/>
    <s v="Q1"/>
    <x v="1"/>
    <x v="5"/>
    <n v="237"/>
    <x v="0"/>
  </r>
  <r>
    <x v="0"/>
    <s v="Q1"/>
    <x v="1"/>
    <x v="6"/>
    <n v="530"/>
    <x v="0"/>
  </r>
  <r>
    <x v="0"/>
    <s v="Q1"/>
    <x v="1"/>
    <x v="65"/>
    <n v="104"/>
    <x v="0"/>
  </r>
  <r>
    <x v="0"/>
    <s v="Q1"/>
    <x v="1"/>
    <x v="7"/>
    <n v="576"/>
    <x v="0"/>
  </r>
  <r>
    <x v="0"/>
    <s v="Q1"/>
    <x v="1"/>
    <x v="66"/>
    <n v="75"/>
    <x v="0"/>
  </r>
  <r>
    <x v="0"/>
    <s v="Q1"/>
    <x v="1"/>
    <x v="8"/>
    <n v="258"/>
    <x v="0"/>
  </r>
  <r>
    <x v="0"/>
    <s v="Q1"/>
    <x v="1"/>
    <x v="9"/>
    <n v="553"/>
    <x v="0"/>
  </r>
  <r>
    <x v="0"/>
    <s v="Q1"/>
    <x v="1"/>
    <x v="10"/>
    <n v="697"/>
    <x v="0"/>
  </r>
  <r>
    <x v="0"/>
    <s v="Q1"/>
    <x v="1"/>
    <x v="67"/>
    <n v="38"/>
    <x v="0"/>
  </r>
  <r>
    <x v="0"/>
    <s v="Q1"/>
    <x v="1"/>
    <x v="68"/>
    <n v="30"/>
    <x v="0"/>
  </r>
  <r>
    <x v="0"/>
    <s v="Q1"/>
    <x v="1"/>
    <x v="11"/>
    <n v="234"/>
    <x v="0"/>
  </r>
  <r>
    <x v="0"/>
    <s v="Q1"/>
    <x v="1"/>
    <x v="12"/>
    <n v="200"/>
    <x v="0"/>
  </r>
  <r>
    <x v="0"/>
    <s v="Q1"/>
    <x v="1"/>
    <x v="13"/>
    <n v="560"/>
    <x v="0"/>
  </r>
  <r>
    <x v="0"/>
    <s v="Q1"/>
    <x v="1"/>
    <x v="14"/>
    <n v="1158"/>
    <x v="0"/>
  </r>
  <r>
    <x v="0"/>
    <s v="Q1"/>
    <x v="1"/>
    <x v="69"/>
    <n v="37"/>
    <x v="0"/>
  </r>
  <r>
    <x v="0"/>
    <s v="Q1"/>
    <x v="1"/>
    <x v="15"/>
    <n v="1244"/>
    <x v="0"/>
  </r>
  <r>
    <x v="0"/>
    <s v="Q1"/>
    <x v="1"/>
    <x v="70"/>
    <n v="93"/>
    <x v="0"/>
  </r>
  <r>
    <x v="0"/>
    <s v="Q1"/>
    <x v="1"/>
    <x v="71"/>
    <n v="148"/>
    <x v="0"/>
  </r>
  <r>
    <x v="0"/>
    <s v="Q1"/>
    <x v="1"/>
    <x v="16"/>
    <n v="412"/>
    <x v="0"/>
  </r>
  <r>
    <x v="0"/>
    <s v="Q1"/>
    <x v="1"/>
    <x v="17"/>
    <n v="531"/>
    <x v="0"/>
  </r>
  <r>
    <x v="0"/>
    <s v="Q1"/>
    <x v="1"/>
    <x v="18"/>
    <n v="384"/>
    <x v="0"/>
  </r>
  <r>
    <x v="0"/>
    <s v="Q1"/>
    <x v="1"/>
    <x v="72"/>
    <n v="167"/>
    <x v="0"/>
  </r>
  <r>
    <x v="0"/>
    <s v="Q1"/>
    <x v="1"/>
    <x v="19"/>
    <n v="523"/>
    <x v="0"/>
  </r>
  <r>
    <x v="0"/>
    <s v="Q1"/>
    <x v="1"/>
    <x v="20"/>
    <n v="162"/>
    <x v="0"/>
  </r>
  <r>
    <x v="0"/>
    <s v="Q1"/>
    <x v="1"/>
    <x v="73"/>
    <n v="53"/>
    <x v="0"/>
  </r>
  <r>
    <x v="0"/>
    <s v="Q1"/>
    <x v="1"/>
    <x v="21"/>
    <n v="1341"/>
    <x v="0"/>
  </r>
  <r>
    <x v="0"/>
    <s v="Q1"/>
    <x v="1"/>
    <x v="22"/>
    <n v="355"/>
    <x v="0"/>
  </r>
  <r>
    <x v="0"/>
    <s v="Q1"/>
    <x v="1"/>
    <x v="23"/>
    <n v="881"/>
    <x v="0"/>
  </r>
  <r>
    <x v="0"/>
    <s v="Q1"/>
    <x v="1"/>
    <x v="24"/>
    <n v="436"/>
    <x v="0"/>
  </r>
  <r>
    <x v="0"/>
    <s v="Q1"/>
    <x v="1"/>
    <x v="25"/>
    <n v="107"/>
    <x v="0"/>
  </r>
  <r>
    <x v="0"/>
    <s v="Q1"/>
    <x v="1"/>
    <x v="74"/>
    <n v="60"/>
    <x v="0"/>
  </r>
  <r>
    <x v="0"/>
    <s v="Q1"/>
    <x v="1"/>
    <x v="75"/>
    <n v="131"/>
    <x v="0"/>
  </r>
  <r>
    <x v="0"/>
    <s v="Q1"/>
    <x v="1"/>
    <x v="26"/>
    <n v="154"/>
    <x v="0"/>
  </r>
  <r>
    <x v="0"/>
    <s v="Q1"/>
    <x v="1"/>
    <x v="27"/>
    <n v="205"/>
    <x v="0"/>
  </r>
  <r>
    <x v="0"/>
    <s v="Q1"/>
    <x v="1"/>
    <x v="76"/>
    <n v="109"/>
    <x v="0"/>
  </r>
  <r>
    <x v="0"/>
    <s v="Q1"/>
    <x v="1"/>
    <x v="28"/>
    <n v="245"/>
    <x v="0"/>
  </r>
  <r>
    <x v="0"/>
    <s v="Q1"/>
    <x v="1"/>
    <x v="77"/>
    <n v="134"/>
    <x v="0"/>
  </r>
  <r>
    <x v="0"/>
    <s v="Q1"/>
    <x v="1"/>
    <x v="29"/>
    <n v="327"/>
    <x v="0"/>
  </r>
  <r>
    <x v="0"/>
    <s v="Q1"/>
    <x v="1"/>
    <x v="30"/>
    <n v="298"/>
    <x v="0"/>
  </r>
  <r>
    <x v="0"/>
    <s v="Q1"/>
    <x v="1"/>
    <x v="78"/>
    <n v="64"/>
    <x v="0"/>
  </r>
  <r>
    <x v="0"/>
    <s v="Q1"/>
    <x v="1"/>
    <x v="31"/>
    <n v="190"/>
    <x v="0"/>
  </r>
  <r>
    <x v="0"/>
    <s v="Q1"/>
    <x v="1"/>
    <x v="79"/>
    <n v="99"/>
    <x v="0"/>
  </r>
  <r>
    <x v="0"/>
    <s v="Q1"/>
    <x v="1"/>
    <x v="32"/>
    <n v="1103"/>
    <x v="0"/>
  </r>
  <r>
    <x v="0"/>
    <s v="Q1"/>
    <x v="1"/>
    <x v="33"/>
    <n v="302"/>
    <x v="0"/>
  </r>
  <r>
    <x v="0"/>
    <s v="Q1"/>
    <x v="1"/>
    <x v="34"/>
    <n v="266"/>
    <x v="0"/>
  </r>
  <r>
    <x v="0"/>
    <s v="Q1"/>
    <x v="1"/>
    <x v="35"/>
    <n v="703"/>
    <x v="0"/>
  </r>
  <r>
    <x v="0"/>
    <s v="Q1"/>
    <x v="1"/>
    <x v="80"/>
    <n v="163"/>
    <x v="0"/>
  </r>
  <r>
    <x v="0"/>
    <s v="Q1"/>
    <x v="1"/>
    <x v="36"/>
    <n v="194"/>
    <x v="0"/>
  </r>
  <r>
    <x v="0"/>
    <s v="Q1"/>
    <x v="1"/>
    <x v="81"/>
    <n v="55"/>
    <x v="0"/>
  </r>
  <r>
    <x v="0"/>
    <s v="Q1"/>
    <x v="1"/>
    <x v="37"/>
    <n v="742"/>
    <x v="0"/>
  </r>
  <r>
    <x v="0"/>
    <s v="Q1"/>
    <x v="1"/>
    <x v="38"/>
    <n v="527"/>
    <x v="0"/>
  </r>
  <r>
    <x v="0"/>
    <s v="Q1"/>
    <x v="1"/>
    <x v="39"/>
    <n v="225"/>
    <x v="0"/>
  </r>
  <r>
    <x v="0"/>
    <s v="Q1"/>
    <x v="1"/>
    <x v="40"/>
    <n v="317"/>
    <x v="0"/>
  </r>
  <r>
    <x v="0"/>
    <s v="Q1"/>
    <x v="1"/>
    <x v="41"/>
    <n v="296"/>
    <x v="0"/>
  </r>
  <r>
    <x v="0"/>
    <s v="Q1"/>
    <x v="1"/>
    <x v="42"/>
    <n v="407"/>
    <x v="0"/>
  </r>
  <r>
    <x v="0"/>
    <s v="Q1"/>
    <x v="1"/>
    <x v="82"/>
    <n v="98"/>
    <x v="0"/>
  </r>
  <r>
    <x v="0"/>
    <s v="Q1"/>
    <x v="1"/>
    <x v="43"/>
    <n v="508"/>
    <x v="0"/>
  </r>
  <r>
    <x v="0"/>
    <s v="Q1"/>
    <x v="1"/>
    <x v="44"/>
    <n v="249"/>
    <x v="0"/>
  </r>
  <r>
    <x v="0"/>
    <s v="Q1"/>
    <x v="1"/>
    <x v="45"/>
    <n v="197"/>
    <x v="0"/>
  </r>
  <r>
    <x v="0"/>
    <s v="Q1"/>
    <x v="1"/>
    <x v="46"/>
    <n v="564"/>
    <x v="0"/>
  </r>
  <r>
    <x v="0"/>
    <s v="Q1"/>
    <x v="1"/>
    <x v="47"/>
    <n v="331"/>
    <x v="0"/>
  </r>
  <r>
    <x v="0"/>
    <s v="Q1"/>
    <x v="1"/>
    <x v="48"/>
    <n v="942"/>
    <x v="0"/>
  </r>
  <r>
    <x v="0"/>
    <s v="Q1"/>
    <x v="1"/>
    <x v="83"/>
    <n v="117"/>
    <x v="0"/>
  </r>
  <r>
    <x v="0"/>
    <s v="Q1"/>
    <x v="1"/>
    <x v="49"/>
    <n v="786"/>
    <x v="0"/>
  </r>
  <r>
    <x v="0"/>
    <s v="Q1"/>
    <x v="1"/>
    <x v="50"/>
    <n v="641"/>
    <x v="0"/>
  </r>
  <r>
    <x v="0"/>
    <s v="Q1"/>
    <x v="1"/>
    <x v="51"/>
    <n v="239"/>
    <x v="0"/>
  </r>
  <r>
    <x v="0"/>
    <s v="Q1"/>
    <x v="1"/>
    <x v="84"/>
    <n v="51"/>
    <x v="0"/>
  </r>
  <r>
    <x v="0"/>
    <s v="Q1"/>
    <x v="1"/>
    <x v="52"/>
    <n v="293"/>
    <x v="0"/>
  </r>
  <r>
    <x v="0"/>
    <s v="Q1"/>
    <x v="1"/>
    <x v="85"/>
    <n v="74"/>
    <x v="0"/>
  </r>
  <r>
    <x v="0"/>
    <s v="Q1"/>
    <x v="1"/>
    <x v="53"/>
    <n v="502"/>
    <x v="0"/>
  </r>
  <r>
    <x v="0"/>
    <s v="Q1"/>
    <x v="1"/>
    <x v="54"/>
    <n v="729"/>
    <x v="0"/>
  </r>
  <r>
    <x v="0"/>
    <s v="Q1"/>
    <x v="1"/>
    <x v="86"/>
    <n v="109"/>
    <x v="0"/>
  </r>
  <r>
    <x v="0"/>
    <s v="Q1"/>
    <x v="1"/>
    <x v="55"/>
    <n v="1609"/>
    <x v="0"/>
  </r>
  <r>
    <x v="0"/>
    <s v="Q1"/>
    <x v="1"/>
    <x v="56"/>
    <n v="125"/>
    <x v="0"/>
  </r>
  <r>
    <x v="0"/>
    <s v="Q1"/>
    <x v="1"/>
    <x v="57"/>
    <n v="7928"/>
    <x v="0"/>
  </r>
  <r>
    <x v="0"/>
    <s v="Q1"/>
    <x v="1"/>
    <x v="58"/>
    <n v="4221"/>
    <x v="0"/>
  </r>
  <r>
    <x v="0"/>
    <s v="Q1"/>
    <x v="1"/>
    <x v="59"/>
    <n v="9290"/>
    <x v="0"/>
  </r>
  <r>
    <x v="0"/>
    <s v="Q1"/>
    <x v="2"/>
    <x v="60"/>
    <n v="34"/>
    <x v="0"/>
  </r>
  <r>
    <x v="0"/>
    <s v="Q1"/>
    <x v="2"/>
    <x v="62"/>
    <n v="63"/>
    <x v="0"/>
  </r>
  <r>
    <x v="0"/>
    <s v="Q1"/>
    <x v="2"/>
    <x v="0"/>
    <n v="672"/>
    <x v="0"/>
  </r>
  <r>
    <x v="0"/>
    <s v="Q1"/>
    <x v="2"/>
    <x v="1"/>
    <n v="379"/>
    <x v="0"/>
  </r>
  <r>
    <x v="0"/>
    <s v="Q1"/>
    <x v="2"/>
    <x v="63"/>
    <n v="49"/>
    <x v="0"/>
  </r>
  <r>
    <x v="0"/>
    <s v="Q1"/>
    <x v="2"/>
    <x v="2"/>
    <n v="103"/>
    <x v="0"/>
  </r>
  <r>
    <x v="0"/>
    <s v="Q1"/>
    <x v="2"/>
    <x v="64"/>
    <n v="48"/>
    <x v="0"/>
  </r>
  <r>
    <x v="0"/>
    <s v="Q1"/>
    <x v="2"/>
    <x v="3"/>
    <n v="694"/>
    <x v="0"/>
  </r>
  <r>
    <x v="0"/>
    <s v="Q1"/>
    <x v="2"/>
    <x v="4"/>
    <n v="182"/>
    <x v="0"/>
  </r>
  <r>
    <x v="0"/>
    <s v="Q1"/>
    <x v="2"/>
    <x v="5"/>
    <n v="169"/>
    <x v="0"/>
  </r>
  <r>
    <x v="0"/>
    <s v="Q1"/>
    <x v="2"/>
    <x v="6"/>
    <n v="442"/>
    <x v="0"/>
  </r>
  <r>
    <x v="0"/>
    <s v="Q1"/>
    <x v="2"/>
    <x v="65"/>
    <n v="91"/>
    <x v="0"/>
  </r>
  <r>
    <x v="0"/>
    <s v="Q1"/>
    <x v="2"/>
    <x v="7"/>
    <n v="445"/>
    <x v="0"/>
  </r>
  <r>
    <x v="0"/>
    <s v="Q1"/>
    <x v="2"/>
    <x v="66"/>
    <n v="60"/>
    <x v="0"/>
  </r>
  <r>
    <x v="0"/>
    <s v="Q1"/>
    <x v="2"/>
    <x v="87"/>
    <n v="31"/>
    <x v="0"/>
  </r>
  <r>
    <x v="0"/>
    <s v="Q1"/>
    <x v="2"/>
    <x v="8"/>
    <n v="182"/>
    <x v="0"/>
  </r>
  <r>
    <x v="0"/>
    <s v="Q1"/>
    <x v="2"/>
    <x v="9"/>
    <n v="416"/>
    <x v="0"/>
  </r>
  <r>
    <x v="0"/>
    <s v="Q1"/>
    <x v="2"/>
    <x v="10"/>
    <n v="539"/>
    <x v="0"/>
  </r>
  <r>
    <x v="0"/>
    <s v="Q1"/>
    <x v="2"/>
    <x v="11"/>
    <n v="177"/>
    <x v="0"/>
  </r>
  <r>
    <x v="0"/>
    <s v="Q1"/>
    <x v="2"/>
    <x v="12"/>
    <n v="180"/>
    <x v="0"/>
  </r>
  <r>
    <x v="0"/>
    <s v="Q1"/>
    <x v="2"/>
    <x v="13"/>
    <n v="412"/>
    <x v="0"/>
  </r>
  <r>
    <x v="0"/>
    <s v="Q1"/>
    <x v="2"/>
    <x v="14"/>
    <n v="929"/>
    <x v="0"/>
  </r>
  <r>
    <x v="0"/>
    <s v="Q1"/>
    <x v="2"/>
    <x v="15"/>
    <n v="951"/>
    <x v="0"/>
  </r>
  <r>
    <x v="0"/>
    <s v="Q1"/>
    <x v="2"/>
    <x v="70"/>
    <n v="87"/>
    <x v="0"/>
  </r>
  <r>
    <x v="0"/>
    <s v="Q1"/>
    <x v="2"/>
    <x v="71"/>
    <n v="96"/>
    <x v="0"/>
  </r>
  <r>
    <x v="0"/>
    <s v="Q1"/>
    <x v="2"/>
    <x v="16"/>
    <n v="326"/>
    <x v="0"/>
  </r>
  <r>
    <x v="0"/>
    <s v="Q1"/>
    <x v="2"/>
    <x v="17"/>
    <n v="412"/>
    <x v="0"/>
  </r>
  <r>
    <x v="0"/>
    <s v="Q1"/>
    <x v="2"/>
    <x v="18"/>
    <n v="312"/>
    <x v="0"/>
  </r>
  <r>
    <x v="0"/>
    <s v="Q1"/>
    <x v="2"/>
    <x v="72"/>
    <n v="140"/>
    <x v="0"/>
  </r>
  <r>
    <x v="0"/>
    <s v="Q1"/>
    <x v="2"/>
    <x v="19"/>
    <n v="406"/>
    <x v="0"/>
  </r>
  <r>
    <x v="0"/>
    <s v="Q1"/>
    <x v="2"/>
    <x v="20"/>
    <n v="127"/>
    <x v="0"/>
  </r>
  <r>
    <x v="0"/>
    <s v="Q1"/>
    <x v="2"/>
    <x v="73"/>
    <n v="48"/>
    <x v="0"/>
  </r>
  <r>
    <x v="0"/>
    <s v="Q1"/>
    <x v="2"/>
    <x v="21"/>
    <n v="999"/>
    <x v="0"/>
  </r>
  <r>
    <x v="0"/>
    <s v="Q1"/>
    <x v="2"/>
    <x v="22"/>
    <n v="250"/>
    <x v="0"/>
  </r>
  <r>
    <x v="0"/>
    <s v="Q1"/>
    <x v="2"/>
    <x v="23"/>
    <n v="709"/>
    <x v="0"/>
  </r>
  <r>
    <x v="0"/>
    <s v="Q1"/>
    <x v="2"/>
    <x v="24"/>
    <n v="377"/>
    <x v="0"/>
  </r>
  <r>
    <x v="0"/>
    <s v="Q1"/>
    <x v="2"/>
    <x v="25"/>
    <n v="78"/>
    <x v="0"/>
  </r>
  <r>
    <x v="0"/>
    <s v="Q1"/>
    <x v="2"/>
    <x v="74"/>
    <n v="42"/>
    <x v="0"/>
  </r>
  <r>
    <x v="0"/>
    <s v="Q1"/>
    <x v="2"/>
    <x v="75"/>
    <n v="86"/>
    <x v="0"/>
  </r>
  <r>
    <x v="0"/>
    <s v="Q1"/>
    <x v="2"/>
    <x v="26"/>
    <n v="122"/>
    <x v="0"/>
  </r>
  <r>
    <x v="0"/>
    <s v="Q1"/>
    <x v="2"/>
    <x v="27"/>
    <n v="147"/>
    <x v="0"/>
  </r>
  <r>
    <x v="0"/>
    <s v="Q1"/>
    <x v="2"/>
    <x v="76"/>
    <n v="91"/>
    <x v="0"/>
  </r>
  <r>
    <x v="0"/>
    <s v="Q1"/>
    <x v="2"/>
    <x v="28"/>
    <n v="198"/>
    <x v="0"/>
  </r>
  <r>
    <x v="0"/>
    <s v="Q1"/>
    <x v="2"/>
    <x v="77"/>
    <n v="78"/>
    <x v="0"/>
  </r>
  <r>
    <x v="0"/>
    <s v="Q1"/>
    <x v="2"/>
    <x v="29"/>
    <n v="262"/>
    <x v="0"/>
  </r>
  <r>
    <x v="0"/>
    <s v="Q1"/>
    <x v="2"/>
    <x v="30"/>
    <n v="233"/>
    <x v="0"/>
  </r>
  <r>
    <x v="0"/>
    <s v="Q1"/>
    <x v="2"/>
    <x v="78"/>
    <n v="63"/>
    <x v="0"/>
  </r>
  <r>
    <x v="0"/>
    <s v="Q1"/>
    <x v="2"/>
    <x v="31"/>
    <n v="147"/>
    <x v="0"/>
  </r>
  <r>
    <x v="0"/>
    <s v="Q1"/>
    <x v="2"/>
    <x v="79"/>
    <n v="78"/>
    <x v="0"/>
  </r>
  <r>
    <x v="0"/>
    <s v="Q1"/>
    <x v="2"/>
    <x v="32"/>
    <n v="884"/>
    <x v="0"/>
  </r>
  <r>
    <x v="0"/>
    <s v="Q1"/>
    <x v="2"/>
    <x v="33"/>
    <n v="273"/>
    <x v="0"/>
  </r>
  <r>
    <x v="0"/>
    <s v="Q1"/>
    <x v="2"/>
    <x v="34"/>
    <n v="171"/>
    <x v="0"/>
  </r>
  <r>
    <x v="0"/>
    <s v="Q1"/>
    <x v="2"/>
    <x v="35"/>
    <n v="575"/>
    <x v="0"/>
  </r>
  <r>
    <x v="0"/>
    <s v="Q1"/>
    <x v="2"/>
    <x v="80"/>
    <n v="119"/>
    <x v="0"/>
  </r>
  <r>
    <x v="0"/>
    <s v="Q1"/>
    <x v="2"/>
    <x v="36"/>
    <n v="110"/>
    <x v="0"/>
  </r>
  <r>
    <x v="0"/>
    <s v="Q1"/>
    <x v="2"/>
    <x v="81"/>
    <n v="50"/>
    <x v="0"/>
  </r>
  <r>
    <x v="0"/>
    <s v="Q1"/>
    <x v="2"/>
    <x v="37"/>
    <n v="563"/>
    <x v="0"/>
  </r>
  <r>
    <x v="0"/>
    <s v="Q1"/>
    <x v="2"/>
    <x v="38"/>
    <n v="403"/>
    <x v="0"/>
  </r>
  <r>
    <x v="0"/>
    <s v="Q1"/>
    <x v="2"/>
    <x v="39"/>
    <n v="150"/>
    <x v="0"/>
  </r>
  <r>
    <x v="0"/>
    <s v="Q1"/>
    <x v="2"/>
    <x v="40"/>
    <n v="267"/>
    <x v="0"/>
  </r>
  <r>
    <x v="0"/>
    <s v="Q1"/>
    <x v="2"/>
    <x v="41"/>
    <n v="219"/>
    <x v="0"/>
  </r>
  <r>
    <x v="0"/>
    <s v="Q1"/>
    <x v="2"/>
    <x v="42"/>
    <n v="289"/>
    <x v="0"/>
  </r>
  <r>
    <x v="0"/>
    <s v="Q1"/>
    <x v="2"/>
    <x v="82"/>
    <n v="63"/>
    <x v="0"/>
  </r>
  <r>
    <x v="0"/>
    <s v="Q1"/>
    <x v="2"/>
    <x v="43"/>
    <n v="413"/>
    <x v="0"/>
  </r>
  <r>
    <x v="0"/>
    <s v="Q1"/>
    <x v="2"/>
    <x v="44"/>
    <n v="173"/>
    <x v="0"/>
  </r>
  <r>
    <x v="0"/>
    <s v="Q1"/>
    <x v="2"/>
    <x v="45"/>
    <n v="186"/>
    <x v="0"/>
  </r>
  <r>
    <x v="0"/>
    <s v="Q1"/>
    <x v="2"/>
    <x v="46"/>
    <n v="473"/>
    <x v="0"/>
  </r>
  <r>
    <x v="0"/>
    <s v="Q1"/>
    <x v="2"/>
    <x v="47"/>
    <n v="266"/>
    <x v="0"/>
  </r>
  <r>
    <x v="0"/>
    <s v="Q1"/>
    <x v="2"/>
    <x v="48"/>
    <n v="709"/>
    <x v="0"/>
  </r>
  <r>
    <x v="0"/>
    <s v="Q1"/>
    <x v="2"/>
    <x v="83"/>
    <n v="74"/>
    <x v="0"/>
  </r>
  <r>
    <x v="0"/>
    <s v="Q1"/>
    <x v="2"/>
    <x v="49"/>
    <n v="631"/>
    <x v="0"/>
  </r>
  <r>
    <x v="0"/>
    <s v="Q1"/>
    <x v="2"/>
    <x v="50"/>
    <n v="495"/>
    <x v="0"/>
  </r>
  <r>
    <x v="0"/>
    <s v="Q1"/>
    <x v="2"/>
    <x v="51"/>
    <n v="196"/>
    <x v="0"/>
  </r>
  <r>
    <x v="0"/>
    <s v="Q1"/>
    <x v="2"/>
    <x v="84"/>
    <n v="45"/>
    <x v="0"/>
  </r>
  <r>
    <x v="0"/>
    <s v="Q1"/>
    <x v="2"/>
    <x v="52"/>
    <n v="248"/>
    <x v="0"/>
  </r>
  <r>
    <x v="0"/>
    <s v="Q1"/>
    <x v="2"/>
    <x v="85"/>
    <n v="63"/>
    <x v="0"/>
  </r>
  <r>
    <x v="0"/>
    <s v="Q1"/>
    <x v="2"/>
    <x v="53"/>
    <n v="356"/>
    <x v="0"/>
  </r>
  <r>
    <x v="0"/>
    <s v="Q1"/>
    <x v="2"/>
    <x v="54"/>
    <n v="558"/>
    <x v="0"/>
  </r>
  <r>
    <x v="0"/>
    <s v="Q1"/>
    <x v="2"/>
    <x v="86"/>
    <n v="95"/>
    <x v="0"/>
  </r>
  <r>
    <x v="0"/>
    <s v="Q1"/>
    <x v="2"/>
    <x v="88"/>
    <n v="31"/>
    <x v="0"/>
  </r>
  <r>
    <x v="0"/>
    <s v="Q1"/>
    <x v="2"/>
    <x v="55"/>
    <n v="1246"/>
    <x v="0"/>
  </r>
  <r>
    <x v="0"/>
    <s v="Q1"/>
    <x v="2"/>
    <x v="56"/>
    <n v="107"/>
    <x v="0"/>
  </r>
  <r>
    <x v="0"/>
    <s v="Q1"/>
    <x v="2"/>
    <x v="57"/>
    <n v="5969"/>
    <x v="0"/>
  </r>
  <r>
    <x v="0"/>
    <s v="Q1"/>
    <x v="2"/>
    <x v="58"/>
    <n v="3234"/>
    <x v="0"/>
  </r>
  <r>
    <x v="0"/>
    <s v="Q1"/>
    <x v="2"/>
    <x v="59"/>
    <n v="6961"/>
    <x v="0"/>
  </r>
  <r>
    <x v="0"/>
    <s v="Q1"/>
    <x v="3"/>
    <x v="62"/>
    <n v="59"/>
    <x v="0"/>
  </r>
  <r>
    <x v="0"/>
    <s v="Q1"/>
    <x v="3"/>
    <x v="0"/>
    <n v="656"/>
    <x v="0"/>
  </r>
  <r>
    <x v="0"/>
    <s v="Q1"/>
    <x v="3"/>
    <x v="1"/>
    <n v="378"/>
    <x v="0"/>
  </r>
  <r>
    <x v="0"/>
    <s v="Q1"/>
    <x v="3"/>
    <x v="63"/>
    <n v="31"/>
    <x v="0"/>
  </r>
  <r>
    <x v="0"/>
    <s v="Q1"/>
    <x v="3"/>
    <x v="2"/>
    <n v="108"/>
    <x v="0"/>
  </r>
  <r>
    <x v="0"/>
    <s v="Q1"/>
    <x v="3"/>
    <x v="64"/>
    <n v="30"/>
    <x v="0"/>
  </r>
  <r>
    <x v="0"/>
    <s v="Q1"/>
    <x v="3"/>
    <x v="3"/>
    <n v="673"/>
    <x v="0"/>
  </r>
  <r>
    <x v="0"/>
    <s v="Q1"/>
    <x v="3"/>
    <x v="4"/>
    <n v="176"/>
    <x v="0"/>
  </r>
  <r>
    <x v="0"/>
    <s v="Q1"/>
    <x v="3"/>
    <x v="5"/>
    <n v="160"/>
    <x v="0"/>
  </r>
  <r>
    <x v="0"/>
    <s v="Q1"/>
    <x v="3"/>
    <x v="6"/>
    <n v="434"/>
    <x v="0"/>
  </r>
  <r>
    <x v="0"/>
    <s v="Q1"/>
    <x v="3"/>
    <x v="65"/>
    <n v="91"/>
    <x v="0"/>
  </r>
  <r>
    <x v="0"/>
    <s v="Q1"/>
    <x v="3"/>
    <x v="7"/>
    <n v="392"/>
    <x v="0"/>
  </r>
  <r>
    <x v="0"/>
    <s v="Q1"/>
    <x v="3"/>
    <x v="66"/>
    <n v="63"/>
    <x v="0"/>
  </r>
  <r>
    <x v="0"/>
    <s v="Q1"/>
    <x v="3"/>
    <x v="8"/>
    <n v="187"/>
    <x v="0"/>
  </r>
  <r>
    <x v="0"/>
    <s v="Q1"/>
    <x v="3"/>
    <x v="9"/>
    <n v="464"/>
    <x v="0"/>
  </r>
  <r>
    <x v="0"/>
    <s v="Q1"/>
    <x v="3"/>
    <x v="10"/>
    <n v="542"/>
    <x v="0"/>
  </r>
  <r>
    <x v="0"/>
    <s v="Q1"/>
    <x v="3"/>
    <x v="11"/>
    <n v="155"/>
    <x v="0"/>
  </r>
  <r>
    <x v="0"/>
    <s v="Q1"/>
    <x v="3"/>
    <x v="12"/>
    <n v="152"/>
    <x v="0"/>
  </r>
  <r>
    <x v="0"/>
    <s v="Q1"/>
    <x v="3"/>
    <x v="13"/>
    <n v="415"/>
    <x v="0"/>
  </r>
  <r>
    <x v="0"/>
    <s v="Q1"/>
    <x v="3"/>
    <x v="14"/>
    <n v="914"/>
    <x v="0"/>
  </r>
  <r>
    <x v="0"/>
    <s v="Q1"/>
    <x v="3"/>
    <x v="15"/>
    <n v="988"/>
    <x v="0"/>
  </r>
  <r>
    <x v="0"/>
    <s v="Q1"/>
    <x v="3"/>
    <x v="70"/>
    <n v="96"/>
    <x v="0"/>
  </r>
  <r>
    <x v="0"/>
    <s v="Q1"/>
    <x v="3"/>
    <x v="71"/>
    <n v="87"/>
    <x v="0"/>
  </r>
  <r>
    <x v="0"/>
    <s v="Q1"/>
    <x v="3"/>
    <x v="16"/>
    <n v="314"/>
    <x v="0"/>
  </r>
  <r>
    <x v="0"/>
    <s v="Q1"/>
    <x v="3"/>
    <x v="17"/>
    <n v="413"/>
    <x v="0"/>
  </r>
  <r>
    <x v="0"/>
    <s v="Q1"/>
    <x v="3"/>
    <x v="18"/>
    <n v="295"/>
    <x v="0"/>
  </r>
  <r>
    <x v="0"/>
    <s v="Q1"/>
    <x v="3"/>
    <x v="72"/>
    <n v="137"/>
    <x v="0"/>
  </r>
  <r>
    <x v="0"/>
    <s v="Q1"/>
    <x v="3"/>
    <x v="19"/>
    <n v="401"/>
    <x v="0"/>
  </r>
  <r>
    <x v="0"/>
    <s v="Q1"/>
    <x v="3"/>
    <x v="20"/>
    <n v="107"/>
    <x v="0"/>
  </r>
  <r>
    <x v="0"/>
    <s v="Q1"/>
    <x v="3"/>
    <x v="73"/>
    <n v="46"/>
    <x v="0"/>
  </r>
  <r>
    <x v="0"/>
    <s v="Q1"/>
    <x v="3"/>
    <x v="21"/>
    <n v="1012"/>
    <x v="0"/>
  </r>
  <r>
    <x v="0"/>
    <s v="Q1"/>
    <x v="3"/>
    <x v="22"/>
    <n v="244"/>
    <x v="0"/>
  </r>
  <r>
    <x v="0"/>
    <s v="Q1"/>
    <x v="3"/>
    <x v="23"/>
    <n v="713"/>
    <x v="0"/>
  </r>
  <r>
    <x v="0"/>
    <s v="Q1"/>
    <x v="3"/>
    <x v="24"/>
    <n v="403"/>
    <x v="0"/>
  </r>
  <r>
    <x v="0"/>
    <s v="Q1"/>
    <x v="3"/>
    <x v="25"/>
    <n v="87"/>
    <x v="0"/>
  </r>
  <r>
    <x v="0"/>
    <s v="Q1"/>
    <x v="3"/>
    <x v="74"/>
    <n v="48"/>
    <x v="0"/>
  </r>
  <r>
    <x v="0"/>
    <s v="Q1"/>
    <x v="3"/>
    <x v="75"/>
    <n v="114"/>
    <x v="0"/>
  </r>
  <r>
    <x v="0"/>
    <s v="Q1"/>
    <x v="3"/>
    <x v="26"/>
    <n v="94"/>
    <x v="0"/>
  </r>
  <r>
    <x v="0"/>
    <s v="Q1"/>
    <x v="3"/>
    <x v="27"/>
    <n v="138"/>
    <x v="0"/>
  </r>
  <r>
    <x v="0"/>
    <s v="Q1"/>
    <x v="3"/>
    <x v="76"/>
    <n v="89"/>
    <x v="0"/>
  </r>
  <r>
    <x v="0"/>
    <s v="Q1"/>
    <x v="3"/>
    <x v="28"/>
    <n v="165"/>
    <x v="0"/>
  </r>
  <r>
    <x v="0"/>
    <s v="Q1"/>
    <x v="3"/>
    <x v="77"/>
    <n v="109"/>
    <x v="0"/>
  </r>
  <r>
    <x v="0"/>
    <s v="Q1"/>
    <x v="3"/>
    <x v="29"/>
    <n v="252"/>
    <x v="0"/>
  </r>
  <r>
    <x v="0"/>
    <s v="Q1"/>
    <x v="3"/>
    <x v="30"/>
    <n v="231"/>
    <x v="0"/>
  </r>
  <r>
    <x v="0"/>
    <s v="Q1"/>
    <x v="3"/>
    <x v="78"/>
    <n v="40"/>
    <x v="0"/>
  </r>
  <r>
    <x v="0"/>
    <s v="Q1"/>
    <x v="3"/>
    <x v="31"/>
    <n v="140"/>
    <x v="0"/>
  </r>
  <r>
    <x v="0"/>
    <s v="Q1"/>
    <x v="3"/>
    <x v="79"/>
    <n v="80"/>
    <x v="0"/>
  </r>
  <r>
    <x v="0"/>
    <s v="Q1"/>
    <x v="3"/>
    <x v="32"/>
    <n v="836"/>
    <x v="0"/>
  </r>
  <r>
    <x v="0"/>
    <s v="Q1"/>
    <x v="3"/>
    <x v="33"/>
    <n v="236"/>
    <x v="0"/>
  </r>
  <r>
    <x v="0"/>
    <s v="Q1"/>
    <x v="3"/>
    <x v="34"/>
    <n v="212"/>
    <x v="0"/>
  </r>
  <r>
    <x v="0"/>
    <s v="Q1"/>
    <x v="3"/>
    <x v="35"/>
    <n v="541"/>
    <x v="0"/>
  </r>
  <r>
    <x v="0"/>
    <s v="Q1"/>
    <x v="3"/>
    <x v="80"/>
    <n v="102"/>
    <x v="0"/>
  </r>
  <r>
    <x v="0"/>
    <s v="Q1"/>
    <x v="3"/>
    <x v="36"/>
    <n v="91"/>
    <x v="0"/>
  </r>
  <r>
    <x v="0"/>
    <s v="Q1"/>
    <x v="3"/>
    <x v="81"/>
    <n v="49"/>
    <x v="0"/>
  </r>
  <r>
    <x v="0"/>
    <s v="Q1"/>
    <x v="3"/>
    <x v="37"/>
    <n v="588"/>
    <x v="0"/>
  </r>
  <r>
    <x v="0"/>
    <s v="Q1"/>
    <x v="3"/>
    <x v="38"/>
    <n v="395"/>
    <x v="0"/>
  </r>
  <r>
    <x v="0"/>
    <s v="Q1"/>
    <x v="3"/>
    <x v="39"/>
    <n v="151"/>
    <x v="0"/>
  </r>
  <r>
    <x v="0"/>
    <s v="Q1"/>
    <x v="3"/>
    <x v="40"/>
    <n v="255"/>
    <x v="0"/>
  </r>
  <r>
    <x v="0"/>
    <s v="Q1"/>
    <x v="3"/>
    <x v="41"/>
    <n v="224"/>
    <x v="0"/>
  </r>
  <r>
    <x v="0"/>
    <s v="Q1"/>
    <x v="3"/>
    <x v="42"/>
    <n v="246"/>
    <x v="0"/>
  </r>
  <r>
    <x v="0"/>
    <s v="Q1"/>
    <x v="3"/>
    <x v="82"/>
    <n v="69"/>
    <x v="0"/>
  </r>
  <r>
    <x v="0"/>
    <s v="Q1"/>
    <x v="3"/>
    <x v="43"/>
    <n v="389"/>
    <x v="0"/>
  </r>
  <r>
    <x v="0"/>
    <s v="Q1"/>
    <x v="3"/>
    <x v="44"/>
    <n v="205"/>
    <x v="0"/>
  </r>
  <r>
    <x v="0"/>
    <s v="Q1"/>
    <x v="3"/>
    <x v="45"/>
    <n v="163"/>
    <x v="0"/>
  </r>
  <r>
    <x v="0"/>
    <s v="Q1"/>
    <x v="3"/>
    <x v="46"/>
    <n v="470"/>
    <x v="0"/>
  </r>
  <r>
    <x v="0"/>
    <s v="Q1"/>
    <x v="3"/>
    <x v="47"/>
    <n v="252"/>
    <x v="0"/>
  </r>
  <r>
    <x v="0"/>
    <s v="Q1"/>
    <x v="3"/>
    <x v="48"/>
    <n v="732"/>
    <x v="0"/>
  </r>
  <r>
    <x v="0"/>
    <s v="Q1"/>
    <x v="3"/>
    <x v="83"/>
    <n v="81"/>
    <x v="0"/>
  </r>
  <r>
    <x v="0"/>
    <s v="Q1"/>
    <x v="3"/>
    <x v="49"/>
    <n v="624"/>
    <x v="0"/>
  </r>
  <r>
    <x v="0"/>
    <s v="Q1"/>
    <x v="3"/>
    <x v="50"/>
    <n v="552"/>
    <x v="0"/>
  </r>
  <r>
    <x v="0"/>
    <s v="Q1"/>
    <x v="3"/>
    <x v="51"/>
    <n v="176"/>
    <x v="0"/>
  </r>
  <r>
    <x v="0"/>
    <s v="Q1"/>
    <x v="3"/>
    <x v="84"/>
    <n v="59"/>
    <x v="0"/>
  </r>
  <r>
    <x v="0"/>
    <s v="Q1"/>
    <x v="3"/>
    <x v="52"/>
    <n v="231"/>
    <x v="0"/>
  </r>
  <r>
    <x v="0"/>
    <s v="Q1"/>
    <x v="3"/>
    <x v="85"/>
    <n v="42"/>
    <x v="0"/>
  </r>
  <r>
    <x v="0"/>
    <s v="Q1"/>
    <x v="3"/>
    <x v="53"/>
    <n v="355"/>
    <x v="0"/>
  </r>
  <r>
    <x v="0"/>
    <s v="Q1"/>
    <x v="3"/>
    <x v="54"/>
    <n v="539"/>
    <x v="0"/>
  </r>
  <r>
    <x v="0"/>
    <s v="Q1"/>
    <x v="3"/>
    <x v="86"/>
    <n v="85"/>
    <x v="0"/>
  </r>
  <r>
    <x v="0"/>
    <s v="Q1"/>
    <x v="3"/>
    <x v="55"/>
    <n v="1305"/>
    <x v="0"/>
  </r>
  <r>
    <x v="0"/>
    <s v="Q1"/>
    <x v="3"/>
    <x v="56"/>
    <n v="81"/>
    <x v="0"/>
  </r>
  <r>
    <x v="0"/>
    <s v="Q1"/>
    <x v="3"/>
    <x v="57"/>
    <n v="6644"/>
    <x v="0"/>
  </r>
  <r>
    <x v="0"/>
    <s v="Q1"/>
    <x v="3"/>
    <x v="58"/>
    <n v="3466"/>
    <x v="0"/>
  </r>
  <r>
    <x v="0"/>
    <s v="Q1"/>
    <x v="3"/>
    <x v="59"/>
    <n v="7694"/>
    <x v="0"/>
  </r>
  <r>
    <x v="0"/>
    <s v="Q1"/>
    <x v="4"/>
    <x v="60"/>
    <n v="30"/>
    <x v="0"/>
  </r>
  <r>
    <x v="0"/>
    <s v="Q1"/>
    <x v="4"/>
    <x v="62"/>
    <n v="57"/>
    <x v="0"/>
  </r>
  <r>
    <x v="0"/>
    <s v="Q1"/>
    <x v="4"/>
    <x v="0"/>
    <n v="737"/>
    <x v="0"/>
  </r>
  <r>
    <x v="0"/>
    <s v="Q1"/>
    <x v="4"/>
    <x v="1"/>
    <n v="435"/>
    <x v="0"/>
  </r>
  <r>
    <x v="0"/>
    <s v="Q1"/>
    <x v="4"/>
    <x v="63"/>
    <n v="69"/>
    <x v="0"/>
  </r>
  <r>
    <x v="0"/>
    <s v="Q1"/>
    <x v="4"/>
    <x v="2"/>
    <n v="127"/>
    <x v="0"/>
  </r>
  <r>
    <x v="0"/>
    <s v="Q1"/>
    <x v="4"/>
    <x v="64"/>
    <n v="30"/>
    <x v="0"/>
  </r>
  <r>
    <x v="0"/>
    <s v="Q1"/>
    <x v="4"/>
    <x v="3"/>
    <n v="836"/>
    <x v="0"/>
  </r>
  <r>
    <x v="0"/>
    <s v="Q1"/>
    <x v="4"/>
    <x v="4"/>
    <n v="238"/>
    <x v="0"/>
  </r>
  <r>
    <x v="0"/>
    <s v="Q1"/>
    <x v="4"/>
    <x v="5"/>
    <n v="168"/>
    <x v="0"/>
  </r>
  <r>
    <x v="0"/>
    <s v="Q1"/>
    <x v="4"/>
    <x v="6"/>
    <n v="518"/>
    <x v="0"/>
  </r>
  <r>
    <x v="0"/>
    <s v="Q1"/>
    <x v="4"/>
    <x v="65"/>
    <n v="91"/>
    <x v="0"/>
  </r>
  <r>
    <x v="0"/>
    <s v="Q1"/>
    <x v="4"/>
    <x v="7"/>
    <n v="510"/>
    <x v="0"/>
  </r>
  <r>
    <x v="0"/>
    <s v="Q1"/>
    <x v="4"/>
    <x v="66"/>
    <n v="58"/>
    <x v="0"/>
  </r>
  <r>
    <x v="0"/>
    <s v="Q1"/>
    <x v="4"/>
    <x v="8"/>
    <n v="189"/>
    <x v="0"/>
  </r>
  <r>
    <x v="0"/>
    <s v="Q1"/>
    <x v="4"/>
    <x v="9"/>
    <n v="545"/>
    <x v="0"/>
  </r>
  <r>
    <x v="0"/>
    <s v="Q1"/>
    <x v="4"/>
    <x v="10"/>
    <n v="614"/>
    <x v="0"/>
  </r>
  <r>
    <x v="0"/>
    <s v="Q1"/>
    <x v="4"/>
    <x v="68"/>
    <n v="31"/>
    <x v="0"/>
  </r>
  <r>
    <x v="0"/>
    <s v="Q1"/>
    <x v="4"/>
    <x v="11"/>
    <n v="183"/>
    <x v="0"/>
  </r>
  <r>
    <x v="0"/>
    <s v="Q1"/>
    <x v="4"/>
    <x v="12"/>
    <n v="162"/>
    <x v="0"/>
  </r>
  <r>
    <x v="0"/>
    <s v="Q1"/>
    <x v="4"/>
    <x v="13"/>
    <n v="473"/>
    <x v="0"/>
  </r>
  <r>
    <x v="0"/>
    <s v="Q1"/>
    <x v="4"/>
    <x v="14"/>
    <n v="1106"/>
    <x v="0"/>
  </r>
  <r>
    <x v="0"/>
    <s v="Q1"/>
    <x v="4"/>
    <x v="15"/>
    <n v="1230"/>
    <x v="0"/>
  </r>
  <r>
    <x v="0"/>
    <s v="Q1"/>
    <x v="4"/>
    <x v="70"/>
    <n v="88"/>
    <x v="0"/>
  </r>
  <r>
    <x v="0"/>
    <s v="Q1"/>
    <x v="4"/>
    <x v="71"/>
    <n v="109"/>
    <x v="0"/>
  </r>
  <r>
    <x v="0"/>
    <s v="Q1"/>
    <x v="4"/>
    <x v="16"/>
    <n v="326"/>
    <x v="0"/>
  </r>
  <r>
    <x v="0"/>
    <s v="Q1"/>
    <x v="4"/>
    <x v="17"/>
    <n v="461"/>
    <x v="0"/>
  </r>
  <r>
    <x v="0"/>
    <s v="Q1"/>
    <x v="4"/>
    <x v="18"/>
    <n v="387"/>
    <x v="0"/>
  </r>
  <r>
    <x v="0"/>
    <s v="Q1"/>
    <x v="4"/>
    <x v="72"/>
    <n v="133"/>
    <x v="0"/>
  </r>
  <r>
    <x v="0"/>
    <s v="Q1"/>
    <x v="4"/>
    <x v="19"/>
    <n v="545"/>
    <x v="0"/>
  </r>
  <r>
    <x v="0"/>
    <s v="Q1"/>
    <x v="4"/>
    <x v="20"/>
    <n v="142"/>
    <x v="0"/>
  </r>
  <r>
    <x v="0"/>
    <s v="Q1"/>
    <x v="4"/>
    <x v="73"/>
    <n v="58"/>
    <x v="0"/>
  </r>
  <r>
    <x v="0"/>
    <s v="Q1"/>
    <x v="4"/>
    <x v="21"/>
    <n v="1209"/>
    <x v="0"/>
  </r>
  <r>
    <x v="0"/>
    <s v="Q1"/>
    <x v="4"/>
    <x v="22"/>
    <n v="294"/>
    <x v="0"/>
  </r>
  <r>
    <x v="0"/>
    <s v="Q1"/>
    <x v="4"/>
    <x v="23"/>
    <n v="836"/>
    <x v="0"/>
  </r>
  <r>
    <x v="0"/>
    <s v="Q1"/>
    <x v="4"/>
    <x v="24"/>
    <n v="426"/>
    <x v="0"/>
  </r>
  <r>
    <x v="0"/>
    <s v="Q1"/>
    <x v="4"/>
    <x v="25"/>
    <n v="92"/>
    <x v="0"/>
  </r>
  <r>
    <x v="0"/>
    <s v="Q1"/>
    <x v="4"/>
    <x v="74"/>
    <n v="52"/>
    <x v="0"/>
  </r>
  <r>
    <x v="0"/>
    <s v="Q1"/>
    <x v="4"/>
    <x v="75"/>
    <n v="123"/>
    <x v="0"/>
  </r>
  <r>
    <x v="0"/>
    <s v="Q1"/>
    <x v="4"/>
    <x v="26"/>
    <n v="134"/>
    <x v="0"/>
  </r>
  <r>
    <x v="0"/>
    <s v="Q1"/>
    <x v="4"/>
    <x v="27"/>
    <n v="158"/>
    <x v="0"/>
  </r>
  <r>
    <x v="0"/>
    <s v="Q1"/>
    <x v="4"/>
    <x v="76"/>
    <n v="99"/>
    <x v="0"/>
  </r>
  <r>
    <x v="0"/>
    <s v="Q1"/>
    <x v="4"/>
    <x v="28"/>
    <n v="194"/>
    <x v="0"/>
  </r>
  <r>
    <x v="0"/>
    <s v="Q1"/>
    <x v="4"/>
    <x v="77"/>
    <n v="125"/>
    <x v="0"/>
  </r>
  <r>
    <x v="0"/>
    <s v="Q1"/>
    <x v="4"/>
    <x v="29"/>
    <n v="282"/>
    <x v="0"/>
  </r>
  <r>
    <x v="0"/>
    <s v="Q1"/>
    <x v="4"/>
    <x v="30"/>
    <n v="241"/>
    <x v="0"/>
  </r>
  <r>
    <x v="0"/>
    <s v="Q1"/>
    <x v="4"/>
    <x v="78"/>
    <n v="54"/>
    <x v="0"/>
  </r>
  <r>
    <x v="0"/>
    <s v="Q1"/>
    <x v="4"/>
    <x v="31"/>
    <n v="183"/>
    <x v="0"/>
  </r>
  <r>
    <x v="0"/>
    <s v="Q1"/>
    <x v="4"/>
    <x v="79"/>
    <n v="73"/>
    <x v="0"/>
  </r>
  <r>
    <x v="0"/>
    <s v="Q1"/>
    <x v="4"/>
    <x v="32"/>
    <n v="1013"/>
    <x v="0"/>
  </r>
  <r>
    <x v="0"/>
    <s v="Q1"/>
    <x v="4"/>
    <x v="33"/>
    <n v="287"/>
    <x v="0"/>
  </r>
  <r>
    <x v="0"/>
    <s v="Q1"/>
    <x v="4"/>
    <x v="34"/>
    <n v="200"/>
    <x v="0"/>
  </r>
  <r>
    <x v="0"/>
    <s v="Q1"/>
    <x v="4"/>
    <x v="35"/>
    <n v="634"/>
    <x v="0"/>
  </r>
  <r>
    <x v="0"/>
    <s v="Q1"/>
    <x v="4"/>
    <x v="80"/>
    <n v="153"/>
    <x v="0"/>
  </r>
  <r>
    <x v="0"/>
    <s v="Q1"/>
    <x v="4"/>
    <x v="36"/>
    <n v="123"/>
    <x v="0"/>
  </r>
  <r>
    <x v="0"/>
    <s v="Q1"/>
    <x v="4"/>
    <x v="81"/>
    <n v="60"/>
    <x v="0"/>
  </r>
  <r>
    <x v="0"/>
    <s v="Q1"/>
    <x v="4"/>
    <x v="37"/>
    <n v="702"/>
    <x v="0"/>
  </r>
  <r>
    <x v="0"/>
    <s v="Q1"/>
    <x v="4"/>
    <x v="38"/>
    <n v="461"/>
    <x v="0"/>
  </r>
  <r>
    <x v="0"/>
    <s v="Q1"/>
    <x v="4"/>
    <x v="39"/>
    <n v="197"/>
    <x v="0"/>
  </r>
  <r>
    <x v="0"/>
    <s v="Q1"/>
    <x v="4"/>
    <x v="40"/>
    <n v="307"/>
    <x v="0"/>
  </r>
  <r>
    <x v="0"/>
    <s v="Q1"/>
    <x v="4"/>
    <x v="41"/>
    <n v="235"/>
    <x v="0"/>
  </r>
  <r>
    <x v="0"/>
    <s v="Q1"/>
    <x v="4"/>
    <x v="42"/>
    <n v="311"/>
    <x v="0"/>
  </r>
  <r>
    <x v="0"/>
    <s v="Q1"/>
    <x v="4"/>
    <x v="82"/>
    <n v="67"/>
    <x v="0"/>
  </r>
  <r>
    <x v="0"/>
    <s v="Q1"/>
    <x v="4"/>
    <x v="43"/>
    <n v="480"/>
    <x v="0"/>
  </r>
  <r>
    <x v="0"/>
    <s v="Q1"/>
    <x v="4"/>
    <x v="44"/>
    <n v="233"/>
    <x v="0"/>
  </r>
  <r>
    <x v="0"/>
    <s v="Q1"/>
    <x v="4"/>
    <x v="45"/>
    <n v="203"/>
    <x v="0"/>
  </r>
  <r>
    <x v="0"/>
    <s v="Q1"/>
    <x v="4"/>
    <x v="46"/>
    <n v="527"/>
    <x v="0"/>
  </r>
  <r>
    <x v="0"/>
    <s v="Q1"/>
    <x v="4"/>
    <x v="47"/>
    <n v="289"/>
    <x v="0"/>
  </r>
  <r>
    <x v="0"/>
    <s v="Q1"/>
    <x v="4"/>
    <x v="48"/>
    <n v="850"/>
    <x v="0"/>
  </r>
  <r>
    <x v="0"/>
    <s v="Q1"/>
    <x v="4"/>
    <x v="83"/>
    <n v="75"/>
    <x v="0"/>
  </r>
  <r>
    <x v="0"/>
    <s v="Q1"/>
    <x v="4"/>
    <x v="49"/>
    <n v="759"/>
    <x v="0"/>
  </r>
  <r>
    <x v="0"/>
    <s v="Q1"/>
    <x v="4"/>
    <x v="50"/>
    <n v="636"/>
    <x v="0"/>
  </r>
  <r>
    <x v="0"/>
    <s v="Q1"/>
    <x v="4"/>
    <x v="51"/>
    <n v="199"/>
    <x v="0"/>
  </r>
  <r>
    <x v="0"/>
    <s v="Q1"/>
    <x v="4"/>
    <x v="84"/>
    <n v="55"/>
    <x v="0"/>
  </r>
  <r>
    <x v="0"/>
    <s v="Q1"/>
    <x v="4"/>
    <x v="52"/>
    <n v="267"/>
    <x v="0"/>
  </r>
  <r>
    <x v="0"/>
    <s v="Q1"/>
    <x v="4"/>
    <x v="85"/>
    <n v="69"/>
    <x v="0"/>
  </r>
  <r>
    <x v="0"/>
    <s v="Q1"/>
    <x v="4"/>
    <x v="53"/>
    <n v="476"/>
    <x v="0"/>
  </r>
  <r>
    <x v="0"/>
    <s v="Q1"/>
    <x v="4"/>
    <x v="54"/>
    <n v="683"/>
    <x v="0"/>
  </r>
  <r>
    <x v="0"/>
    <s v="Q1"/>
    <x v="4"/>
    <x v="86"/>
    <n v="86"/>
    <x v="0"/>
  </r>
  <r>
    <x v="0"/>
    <s v="Q1"/>
    <x v="4"/>
    <x v="55"/>
    <n v="1664"/>
    <x v="0"/>
  </r>
  <r>
    <x v="0"/>
    <s v="Q1"/>
    <x v="4"/>
    <x v="56"/>
    <n v="81"/>
    <x v="0"/>
  </r>
  <r>
    <x v="0"/>
    <s v="Q1"/>
    <x v="4"/>
    <x v="57"/>
    <n v="7941"/>
    <x v="0"/>
  </r>
  <r>
    <x v="0"/>
    <s v="Q1"/>
    <x v="4"/>
    <x v="58"/>
    <n v="4152"/>
    <x v="0"/>
  </r>
  <r>
    <x v="0"/>
    <s v="Q1"/>
    <x v="4"/>
    <x v="59"/>
    <n v="9174"/>
    <x v="0"/>
  </r>
  <r>
    <x v="0"/>
    <s v="Q1"/>
    <x v="5"/>
    <x v="60"/>
    <n v="42"/>
    <x v="0"/>
  </r>
  <r>
    <x v="0"/>
    <s v="Q1"/>
    <x v="5"/>
    <x v="61"/>
    <n v="37"/>
    <x v="0"/>
  </r>
  <r>
    <x v="0"/>
    <s v="Q1"/>
    <x v="5"/>
    <x v="62"/>
    <n v="82"/>
    <x v="0"/>
  </r>
  <r>
    <x v="0"/>
    <s v="Q1"/>
    <x v="5"/>
    <x v="0"/>
    <n v="868"/>
    <x v="0"/>
  </r>
  <r>
    <x v="0"/>
    <s v="Q1"/>
    <x v="5"/>
    <x v="1"/>
    <n v="547"/>
    <x v="0"/>
  </r>
  <r>
    <x v="0"/>
    <s v="Q1"/>
    <x v="5"/>
    <x v="63"/>
    <n v="59"/>
    <x v="0"/>
  </r>
  <r>
    <x v="0"/>
    <s v="Q1"/>
    <x v="5"/>
    <x v="2"/>
    <n v="157"/>
    <x v="0"/>
  </r>
  <r>
    <x v="0"/>
    <s v="Q1"/>
    <x v="5"/>
    <x v="64"/>
    <n v="40"/>
    <x v="0"/>
  </r>
  <r>
    <x v="0"/>
    <s v="Q1"/>
    <x v="5"/>
    <x v="3"/>
    <n v="877"/>
    <x v="0"/>
  </r>
  <r>
    <x v="0"/>
    <s v="Q1"/>
    <x v="5"/>
    <x v="4"/>
    <n v="240"/>
    <x v="0"/>
  </r>
  <r>
    <x v="0"/>
    <s v="Q1"/>
    <x v="5"/>
    <x v="5"/>
    <n v="249"/>
    <x v="0"/>
  </r>
  <r>
    <x v="0"/>
    <s v="Q1"/>
    <x v="5"/>
    <x v="6"/>
    <n v="625"/>
    <x v="0"/>
  </r>
  <r>
    <x v="0"/>
    <s v="Q1"/>
    <x v="5"/>
    <x v="65"/>
    <n v="127"/>
    <x v="0"/>
  </r>
  <r>
    <x v="0"/>
    <s v="Q1"/>
    <x v="5"/>
    <x v="7"/>
    <n v="600"/>
    <x v="0"/>
  </r>
  <r>
    <x v="0"/>
    <s v="Q1"/>
    <x v="5"/>
    <x v="66"/>
    <n v="83"/>
    <x v="0"/>
  </r>
  <r>
    <x v="0"/>
    <s v="Q1"/>
    <x v="5"/>
    <x v="87"/>
    <n v="35"/>
    <x v="0"/>
  </r>
  <r>
    <x v="0"/>
    <s v="Q1"/>
    <x v="5"/>
    <x v="8"/>
    <n v="268"/>
    <x v="0"/>
  </r>
  <r>
    <x v="0"/>
    <s v="Q1"/>
    <x v="5"/>
    <x v="9"/>
    <n v="606"/>
    <x v="0"/>
  </r>
  <r>
    <x v="0"/>
    <s v="Q1"/>
    <x v="5"/>
    <x v="10"/>
    <n v="751"/>
    <x v="0"/>
  </r>
  <r>
    <x v="0"/>
    <s v="Q1"/>
    <x v="5"/>
    <x v="68"/>
    <n v="35"/>
    <x v="0"/>
  </r>
  <r>
    <x v="0"/>
    <s v="Q1"/>
    <x v="5"/>
    <x v="11"/>
    <n v="239"/>
    <x v="0"/>
  </r>
  <r>
    <x v="0"/>
    <s v="Q1"/>
    <x v="5"/>
    <x v="12"/>
    <n v="243"/>
    <x v="0"/>
  </r>
  <r>
    <x v="0"/>
    <s v="Q1"/>
    <x v="5"/>
    <x v="89"/>
    <n v="37"/>
    <x v="0"/>
  </r>
  <r>
    <x v="0"/>
    <s v="Q1"/>
    <x v="5"/>
    <x v="13"/>
    <n v="600"/>
    <x v="0"/>
  </r>
  <r>
    <x v="0"/>
    <s v="Q1"/>
    <x v="5"/>
    <x v="14"/>
    <n v="1201"/>
    <x v="0"/>
  </r>
  <r>
    <x v="0"/>
    <s v="Q1"/>
    <x v="5"/>
    <x v="69"/>
    <n v="32"/>
    <x v="0"/>
  </r>
  <r>
    <x v="0"/>
    <s v="Q1"/>
    <x v="5"/>
    <x v="90"/>
    <n v="30"/>
    <x v="0"/>
  </r>
  <r>
    <x v="0"/>
    <s v="Q1"/>
    <x v="5"/>
    <x v="15"/>
    <n v="1288"/>
    <x v="0"/>
  </r>
  <r>
    <x v="0"/>
    <s v="Q1"/>
    <x v="5"/>
    <x v="70"/>
    <n v="116"/>
    <x v="0"/>
  </r>
  <r>
    <x v="0"/>
    <s v="Q1"/>
    <x v="5"/>
    <x v="71"/>
    <n v="136"/>
    <x v="0"/>
  </r>
  <r>
    <x v="0"/>
    <s v="Q1"/>
    <x v="5"/>
    <x v="16"/>
    <n v="487"/>
    <x v="0"/>
  </r>
  <r>
    <x v="0"/>
    <s v="Q1"/>
    <x v="5"/>
    <x v="17"/>
    <n v="666"/>
    <x v="0"/>
  </r>
  <r>
    <x v="0"/>
    <s v="Q1"/>
    <x v="5"/>
    <x v="18"/>
    <n v="441"/>
    <x v="0"/>
  </r>
  <r>
    <x v="0"/>
    <s v="Q1"/>
    <x v="5"/>
    <x v="72"/>
    <n v="176"/>
    <x v="0"/>
  </r>
  <r>
    <x v="0"/>
    <s v="Q1"/>
    <x v="5"/>
    <x v="19"/>
    <n v="561"/>
    <x v="0"/>
  </r>
  <r>
    <x v="0"/>
    <s v="Q1"/>
    <x v="5"/>
    <x v="20"/>
    <n v="153"/>
    <x v="0"/>
  </r>
  <r>
    <x v="0"/>
    <s v="Q1"/>
    <x v="5"/>
    <x v="73"/>
    <n v="75"/>
    <x v="0"/>
  </r>
  <r>
    <x v="0"/>
    <s v="Q1"/>
    <x v="5"/>
    <x v="21"/>
    <n v="1231"/>
    <x v="0"/>
  </r>
  <r>
    <x v="0"/>
    <s v="Q1"/>
    <x v="5"/>
    <x v="22"/>
    <n v="432"/>
    <x v="0"/>
  </r>
  <r>
    <x v="0"/>
    <s v="Q1"/>
    <x v="5"/>
    <x v="23"/>
    <n v="953"/>
    <x v="0"/>
  </r>
  <r>
    <x v="0"/>
    <s v="Q1"/>
    <x v="5"/>
    <x v="24"/>
    <n v="575"/>
    <x v="0"/>
  </r>
  <r>
    <x v="0"/>
    <s v="Q1"/>
    <x v="5"/>
    <x v="25"/>
    <n v="142"/>
    <x v="0"/>
  </r>
  <r>
    <x v="0"/>
    <s v="Q1"/>
    <x v="5"/>
    <x v="74"/>
    <n v="73"/>
    <x v="0"/>
  </r>
  <r>
    <x v="0"/>
    <s v="Q1"/>
    <x v="5"/>
    <x v="75"/>
    <n v="155"/>
    <x v="0"/>
  </r>
  <r>
    <x v="0"/>
    <s v="Q1"/>
    <x v="5"/>
    <x v="26"/>
    <n v="159"/>
    <x v="0"/>
  </r>
  <r>
    <x v="0"/>
    <s v="Q1"/>
    <x v="5"/>
    <x v="27"/>
    <n v="215"/>
    <x v="0"/>
  </r>
  <r>
    <x v="0"/>
    <s v="Q1"/>
    <x v="5"/>
    <x v="76"/>
    <n v="124"/>
    <x v="0"/>
  </r>
  <r>
    <x v="0"/>
    <s v="Q1"/>
    <x v="5"/>
    <x v="28"/>
    <n v="267"/>
    <x v="0"/>
  </r>
  <r>
    <x v="0"/>
    <s v="Q1"/>
    <x v="5"/>
    <x v="77"/>
    <n v="157"/>
    <x v="0"/>
  </r>
  <r>
    <x v="0"/>
    <s v="Q1"/>
    <x v="5"/>
    <x v="29"/>
    <n v="382"/>
    <x v="0"/>
  </r>
  <r>
    <x v="0"/>
    <s v="Q1"/>
    <x v="5"/>
    <x v="30"/>
    <n v="312"/>
    <x v="0"/>
  </r>
  <r>
    <x v="0"/>
    <s v="Q1"/>
    <x v="5"/>
    <x v="78"/>
    <n v="66"/>
    <x v="0"/>
  </r>
  <r>
    <x v="0"/>
    <s v="Q1"/>
    <x v="5"/>
    <x v="31"/>
    <n v="206"/>
    <x v="0"/>
  </r>
  <r>
    <x v="0"/>
    <s v="Q1"/>
    <x v="5"/>
    <x v="79"/>
    <n v="86"/>
    <x v="0"/>
  </r>
  <r>
    <x v="0"/>
    <s v="Q1"/>
    <x v="5"/>
    <x v="32"/>
    <n v="1159"/>
    <x v="0"/>
  </r>
  <r>
    <x v="0"/>
    <s v="Q1"/>
    <x v="5"/>
    <x v="33"/>
    <n v="340"/>
    <x v="0"/>
  </r>
  <r>
    <x v="0"/>
    <s v="Q1"/>
    <x v="5"/>
    <x v="34"/>
    <n v="315"/>
    <x v="0"/>
  </r>
  <r>
    <x v="0"/>
    <s v="Q1"/>
    <x v="5"/>
    <x v="35"/>
    <n v="814"/>
    <x v="0"/>
  </r>
  <r>
    <x v="0"/>
    <s v="Q1"/>
    <x v="5"/>
    <x v="80"/>
    <n v="163"/>
    <x v="0"/>
  </r>
  <r>
    <x v="0"/>
    <s v="Q1"/>
    <x v="5"/>
    <x v="36"/>
    <n v="137"/>
    <x v="0"/>
  </r>
  <r>
    <x v="0"/>
    <s v="Q1"/>
    <x v="5"/>
    <x v="91"/>
    <n v="38"/>
    <x v="0"/>
  </r>
  <r>
    <x v="0"/>
    <s v="Q1"/>
    <x v="5"/>
    <x v="81"/>
    <n v="56"/>
    <x v="0"/>
  </r>
  <r>
    <x v="0"/>
    <s v="Q1"/>
    <x v="5"/>
    <x v="37"/>
    <n v="766"/>
    <x v="0"/>
  </r>
  <r>
    <x v="0"/>
    <s v="Q1"/>
    <x v="5"/>
    <x v="38"/>
    <n v="552"/>
    <x v="0"/>
  </r>
  <r>
    <x v="0"/>
    <s v="Q1"/>
    <x v="5"/>
    <x v="39"/>
    <n v="220"/>
    <x v="0"/>
  </r>
  <r>
    <x v="0"/>
    <s v="Q1"/>
    <x v="5"/>
    <x v="40"/>
    <n v="372"/>
    <x v="0"/>
  </r>
  <r>
    <x v="0"/>
    <s v="Q1"/>
    <x v="5"/>
    <x v="41"/>
    <n v="361"/>
    <x v="0"/>
  </r>
  <r>
    <x v="0"/>
    <s v="Q1"/>
    <x v="5"/>
    <x v="42"/>
    <n v="402"/>
    <x v="0"/>
  </r>
  <r>
    <x v="0"/>
    <s v="Q1"/>
    <x v="5"/>
    <x v="82"/>
    <n v="86"/>
    <x v="0"/>
  </r>
  <r>
    <x v="0"/>
    <s v="Q1"/>
    <x v="5"/>
    <x v="43"/>
    <n v="612"/>
    <x v="0"/>
  </r>
  <r>
    <x v="0"/>
    <s v="Q1"/>
    <x v="5"/>
    <x v="44"/>
    <n v="275"/>
    <x v="0"/>
  </r>
  <r>
    <x v="0"/>
    <s v="Q1"/>
    <x v="5"/>
    <x v="45"/>
    <n v="253"/>
    <x v="0"/>
  </r>
  <r>
    <x v="0"/>
    <s v="Q1"/>
    <x v="5"/>
    <x v="46"/>
    <n v="575"/>
    <x v="0"/>
  </r>
  <r>
    <x v="0"/>
    <s v="Q1"/>
    <x v="5"/>
    <x v="47"/>
    <n v="395"/>
    <x v="0"/>
  </r>
  <r>
    <x v="0"/>
    <s v="Q1"/>
    <x v="5"/>
    <x v="48"/>
    <n v="983"/>
    <x v="0"/>
  </r>
  <r>
    <x v="0"/>
    <s v="Q1"/>
    <x v="5"/>
    <x v="83"/>
    <n v="101"/>
    <x v="0"/>
  </r>
  <r>
    <x v="0"/>
    <s v="Q1"/>
    <x v="5"/>
    <x v="49"/>
    <n v="821"/>
    <x v="0"/>
  </r>
  <r>
    <x v="0"/>
    <s v="Q1"/>
    <x v="5"/>
    <x v="50"/>
    <n v="904"/>
    <x v="0"/>
  </r>
  <r>
    <x v="0"/>
    <s v="Q1"/>
    <x v="5"/>
    <x v="51"/>
    <n v="302"/>
    <x v="0"/>
  </r>
  <r>
    <x v="0"/>
    <s v="Q1"/>
    <x v="5"/>
    <x v="84"/>
    <n v="71"/>
    <x v="0"/>
  </r>
  <r>
    <x v="0"/>
    <s v="Q1"/>
    <x v="5"/>
    <x v="52"/>
    <n v="317"/>
    <x v="0"/>
  </r>
  <r>
    <x v="0"/>
    <s v="Q1"/>
    <x v="5"/>
    <x v="85"/>
    <n v="81"/>
    <x v="0"/>
  </r>
  <r>
    <x v="0"/>
    <s v="Q1"/>
    <x v="5"/>
    <x v="53"/>
    <n v="506"/>
    <x v="0"/>
  </r>
  <r>
    <x v="0"/>
    <s v="Q1"/>
    <x v="5"/>
    <x v="54"/>
    <n v="774"/>
    <x v="0"/>
  </r>
  <r>
    <x v="0"/>
    <s v="Q1"/>
    <x v="5"/>
    <x v="86"/>
    <n v="127"/>
    <x v="0"/>
  </r>
  <r>
    <x v="0"/>
    <s v="Q1"/>
    <x v="5"/>
    <x v="88"/>
    <n v="40"/>
    <x v="0"/>
  </r>
  <r>
    <x v="0"/>
    <s v="Q1"/>
    <x v="5"/>
    <x v="55"/>
    <n v="2077"/>
    <x v="0"/>
  </r>
  <r>
    <x v="0"/>
    <s v="Q1"/>
    <x v="5"/>
    <x v="56"/>
    <n v="124"/>
    <x v="0"/>
  </r>
  <r>
    <x v="0"/>
    <s v="Q1"/>
    <x v="5"/>
    <x v="57"/>
    <n v="8843"/>
    <x v="0"/>
  </r>
  <r>
    <x v="0"/>
    <s v="Q1"/>
    <x v="5"/>
    <x v="58"/>
    <n v="4867"/>
    <x v="0"/>
  </r>
  <r>
    <x v="0"/>
    <s v="Q1"/>
    <x v="5"/>
    <x v="59"/>
    <n v="10481"/>
    <x v="0"/>
  </r>
  <r>
    <x v="0"/>
    <s v="Q1"/>
    <x v="6"/>
    <x v="60"/>
    <n v="58"/>
    <x v="0"/>
  </r>
  <r>
    <x v="0"/>
    <s v="Q1"/>
    <x v="6"/>
    <x v="61"/>
    <n v="41"/>
    <x v="0"/>
  </r>
  <r>
    <x v="0"/>
    <s v="Q1"/>
    <x v="6"/>
    <x v="62"/>
    <n v="57"/>
    <x v="0"/>
  </r>
  <r>
    <x v="0"/>
    <s v="Q1"/>
    <x v="6"/>
    <x v="0"/>
    <n v="1069"/>
    <x v="0"/>
  </r>
  <r>
    <x v="0"/>
    <s v="Q1"/>
    <x v="6"/>
    <x v="1"/>
    <n v="586"/>
    <x v="0"/>
  </r>
  <r>
    <x v="0"/>
    <s v="Q1"/>
    <x v="6"/>
    <x v="63"/>
    <n v="96"/>
    <x v="0"/>
  </r>
  <r>
    <x v="0"/>
    <s v="Q1"/>
    <x v="6"/>
    <x v="2"/>
    <n v="232"/>
    <x v="0"/>
  </r>
  <r>
    <x v="0"/>
    <s v="Q1"/>
    <x v="6"/>
    <x v="64"/>
    <n v="45"/>
    <x v="0"/>
  </r>
  <r>
    <x v="0"/>
    <s v="Q1"/>
    <x v="6"/>
    <x v="3"/>
    <n v="933"/>
    <x v="0"/>
  </r>
  <r>
    <x v="0"/>
    <s v="Q1"/>
    <x v="6"/>
    <x v="4"/>
    <n v="202"/>
    <x v="0"/>
  </r>
  <r>
    <x v="0"/>
    <s v="Q1"/>
    <x v="6"/>
    <x v="5"/>
    <n v="247"/>
    <x v="0"/>
  </r>
  <r>
    <x v="0"/>
    <s v="Q1"/>
    <x v="6"/>
    <x v="6"/>
    <n v="744"/>
    <x v="0"/>
  </r>
  <r>
    <x v="0"/>
    <s v="Q1"/>
    <x v="6"/>
    <x v="65"/>
    <n v="113"/>
    <x v="0"/>
  </r>
  <r>
    <x v="0"/>
    <s v="Q1"/>
    <x v="6"/>
    <x v="7"/>
    <n v="518"/>
    <x v="0"/>
  </r>
  <r>
    <x v="0"/>
    <s v="Q1"/>
    <x v="6"/>
    <x v="66"/>
    <n v="59"/>
    <x v="0"/>
  </r>
  <r>
    <x v="0"/>
    <s v="Q1"/>
    <x v="6"/>
    <x v="8"/>
    <n v="358"/>
    <x v="0"/>
  </r>
  <r>
    <x v="0"/>
    <s v="Q1"/>
    <x v="6"/>
    <x v="9"/>
    <n v="535"/>
    <x v="0"/>
  </r>
  <r>
    <x v="0"/>
    <s v="Q1"/>
    <x v="6"/>
    <x v="10"/>
    <n v="762"/>
    <x v="0"/>
  </r>
  <r>
    <x v="0"/>
    <s v="Q1"/>
    <x v="6"/>
    <x v="11"/>
    <n v="197"/>
    <x v="0"/>
  </r>
  <r>
    <x v="0"/>
    <s v="Q1"/>
    <x v="6"/>
    <x v="12"/>
    <n v="272"/>
    <x v="0"/>
  </r>
  <r>
    <x v="0"/>
    <s v="Q1"/>
    <x v="6"/>
    <x v="89"/>
    <n v="37"/>
    <x v="0"/>
  </r>
  <r>
    <x v="0"/>
    <s v="Q1"/>
    <x v="6"/>
    <x v="13"/>
    <n v="559"/>
    <x v="0"/>
  </r>
  <r>
    <x v="0"/>
    <s v="Q1"/>
    <x v="6"/>
    <x v="14"/>
    <n v="1244"/>
    <x v="0"/>
  </r>
  <r>
    <x v="0"/>
    <s v="Q1"/>
    <x v="6"/>
    <x v="90"/>
    <n v="41"/>
    <x v="0"/>
  </r>
  <r>
    <x v="0"/>
    <s v="Q1"/>
    <x v="6"/>
    <x v="15"/>
    <n v="1335"/>
    <x v="0"/>
  </r>
  <r>
    <x v="0"/>
    <s v="Q1"/>
    <x v="6"/>
    <x v="70"/>
    <n v="184"/>
    <x v="0"/>
  </r>
  <r>
    <x v="0"/>
    <s v="Q1"/>
    <x v="6"/>
    <x v="71"/>
    <n v="194"/>
    <x v="0"/>
  </r>
  <r>
    <x v="0"/>
    <s v="Q1"/>
    <x v="6"/>
    <x v="16"/>
    <n v="562"/>
    <x v="0"/>
  </r>
  <r>
    <x v="0"/>
    <s v="Q1"/>
    <x v="6"/>
    <x v="17"/>
    <n v="1258"/>
    <x v="0"/>
  </r>
  <r>
    <x v="0"/>
    <s v="Q1"/>
    <x v="6"/>
    <x v="18"/>
    <n v="405"/>
    <x v="0"/>
  </r>
  <r>
    <x v="0"/>
    <s v="Q1"/>
    <x v="6"/>
    <x v="72"/>
    <n v="209"/>
    <x v="0"/>
  </r>
  <r>
    <x v="0"/>
    <s v="Q1"/>
    <x v="6"/>
    <x v="19"/>
    <n v="578"/>
    <x v="0"/>
  </r>
  <r>
    <x v="0"/>
    <s v="Q1"/>
    <x v="6"/>
    <x v="20"/>
    <n v="129"/>
    <x v="0"/>
  </r>
  <r>
    <x v="0"/>
    <s v="Q1"/>
    <x v="6"/>
    <x v="73"/>
    <n v="62"/>
    <x v="0"/>
  </r>
  <r>
    <x v="0"/>
    <s v="Q1"/>
    <x v="6"/>
    <x v="21"/>
    <n v="1253"/>
    <x v="0"/>
  </r>
  <r>
    <x v="0"/>
    <s v="Q1"/>
    <x v="6"/>
    <x v="22"/>
    <n v="417"/>
    <x v="0"/>
  </r>
  <r>
    <x v="0"/>
    <s v="Q1"/>
    <x v="6"/>
    <x v="23"/>
    <n v="1050"/>
    <x v="0"/>
  </r>
  <r>
    <x v="0"/>
    <s v="Q1"/>
    <x v="6"/>
    <x v="92"/>
    <n v="34"/>
    <x v="0"/>
  </r>
  <r>
    <x v="0"/>
    <s v="Q1"/>
    <x v="6"/>
    <x v="24"/>
    <n v="1001"/>
    <x v="0"/>
  </r>
  <r>
    <x v="0"/>
    <s v="Q1"/>
    <x v="6"/>
    <x v="25"/>
    <n v="122"/>
    <x v="0"/>
  </r>
  <r>
    <x v="0"/>
    <s v="Q1"/>
    <x v="6"/>
    <x v="74"/>
    <n v="87"/>
    <x v="0"/>
  </r>
  <r>
    <x v="0"/>
    <s v="Q1"/>
    <x v="6"/>
    <x v="75"/>
    <n v="215"/>
    <x v="0"/>
  </r>
  <r>
    <x v="0"/>
    <s v="Q1"/>
    <x v="6"/>
    <x v="26"/>
    <n v="286"/>
    <x v="0"/>
  </r>
  <r>
    <x v="0"/>
    <s v="Q1"/>
    <x v="6"/>
    <x v="27"/>
    <n v="232"/>
    <x v="0"/>
  </r>
  <r>
    <x v="0"/>
    <s v="Q1"/>
    <x v="6"/>
    <x v="76"/>
    <n v="205"/>
    <x v="0"/>
  </r>
  <r>
    <x v="0"/>
    <s v="Q1"/>
    <x v="6"/>
    <x v="28"/>
    <n v="261"/>
    <x v="0"/>
  </r>
  <r>
    <x v="0"/>
    <s v="Q1"/>
    <x v="6"/>
    <x v="77"/>
    <n v="210"/>
    <x v="0"/>
  </r>
  <r>
    <x v="0"/>
    <s v="Q1"/>
    <x v="6"/>
    <x v="29"/>
    <n v="320"/>
    <x v="0"/>
  </r>
  <r>
    <x v="0"/>
    <s v="Q1"/>
    <x v="6"/>
    <x v="30"/>
    <n v="366"/>
    <x v="0"/>
  </r>
  <r>
    <x v="0"/>
    <s v="Q1"/>
    <x v="6"/>
    <x v="78"/>
    <n v="89"/>
    <x v="0"/>
  </r>
  <r>
    <x v="0"/>
    <s v="Q1"/>
    <x v="6"/>
    <x v="31"/>
    <n v="153"/>
    <x v="0"/>
  </r>
  <r>
    <x v="0"/>
    <s v="Q1"/>
    <x v="6"/>
    <x v="79"/>
    <n v="95"/>
    <x v="0"/>
  </r>
  <r>
    <x v="0"/>
    <s v="Q1"/>
    <x v="6"/>
    <x v="32"/>
    <n v="1138"/>
    <x v="0"/>
  </r>
  <r>
    <x v="0"/>
    <s v="Q1"/>
    <x v="6"/>
    <x v="33"/>
    <n v="334"/>
    <x v="0"/>
  </r>
  <r>
    <x v="0"/>
    <s v="Q1"/>
    <x v="6"/>
    <x v="34"/>
    <n v="518"/>
    <x v="0"/>
  </r>
  <r>
    <x v="0"/>
    <s v="Q1"/>
    <x v="6"/>
    <x v="35"/>
    <n v="824"/>
    <x v="0"/>
  </r>
  <r>
    <x v="0"/>
    <s v="Q1"/>
    <x v="6"/>
    <x v="80"/>
    <n v="148"/>
    <x v="0"/>
  </r>
  <r>
    <x v="0"/>
    <s v="Q1"/>
    <x v="6"/>
    <x v="36"/>
    <n v="162"/>
    <x v="0"/>
  </r>
  <r>
    <x v="0"/>
    <s v="Q1"/>
    <x v="6"/>
    <x v="91"/>
    <n v="35"/>
    <x v="0"/>
  </r>
  <r>
    <x v="0"/>
    <s v="Q1"/>
    <x v="6"/>
    <x v="81"/>
    <n v="53"/>
    <x v="0"/>
  </r>
  <r>
    <x v="0"/>
    <s v="Q1"/>
    <x v="6"/>
    <x v="37"/>
    <n v="687"/>
    <x v="0"/>
  </r>
  <r>
    <x v="0"/>
    <s v="Q1"/>
    <x v="6"/>
    <x v="38"/>
    <n v="562"/>
    <x v="0"/>
  </r>
  <r>
    <x v="0"/>
    <s v="Q1"/>
    <x v="6"/>
    <x v="39"/>
    <n v="333"/>
    <x v="0"/>
  </r>
  <r>
    <x v="0"/>
    <s v="Q1"/>
    <x v="6"/>
    <x v="40"/>
    <n v="370"/>
    <x v="0"/>
  </r>
  <r>
    <x v="0"/>
    <s v="Q1"/>
    <x v="6"/>
    <x v="41"/>
    <n v="400"/>
    <x v="0"/>
  </r>
  <r>
    <x v="0"/>
    <s v="Q1"/>
    <x v="6"/>
    <x v="42"/>
    <n v="478"/>
    <x v="0"/>
  </r>
  <r>
    <x v="0"/>
    <s v="Q1"/>
    <x v="6"/>
    <x v="82"/>
    <n v="95"/>
    <x v="0"/>
  </r>
  <r>
    <x v="0"/>
    <s v="Q1"/>
    <x v="6"/>
    <x v="43"/>
    <n v="794"/>
    <x v="0"/>
  </r>
  <r>
    <x v="0"/>
    <s v="Q1"/>
    <x v="6"/>
    <x v="44"/>
    <n v="248"/>
    <x v="0"/>
  </r>
  <r>
    <x v="0"/>
    <s v="Q1"/>
    <x v="6"/>
    <x v="45"/>
    <n v="249"/>
    <x v="0"/>
  </r>
  <r>
    <x v="0"/>
    <s v="Q1"/>
    <x v="6"/>
    <x v="46"/>
    <n v="617"/>
    <x v="0"/>
  </r>
  <r>
    <x v="0"/>
    <s v="Q1"/>
    <x v="6"/>
    <x v="47"/>
    <n v="461"/>
    <x v="0"/>
  </r>
  <r>
    <x v="0"/>
    <s v="Q1"/>
    <x v="6"/>
    <x v="48"/>
    <n v="1058"/>
    <x v="0"/>
  </r>
  <r>
    <x v="0"/>
    <s v="Q1"/>
    <x v="6"/>
    <x v="83"/>
    <n v="94"/>
    <x v="0"/>
  </r>
  <r>
    <x v="0"/>
    <s v="Q1"/>
    <x v="6"/>
    <x v="49"/>
    <n v="847"/>
    <x v="0"/>
  </r>
  <r>
    <x v="0"/>
    <s v="Q1"/>
    <x v="6"/>
    <x v="50"/>
    <n v="1370"/>
    <x v="0"/>
  </r>
  <r>
    <x v="0"/>
    <s v="Q1"/>
    <x v="6"/>
    <x v="51"/>
    <n v="305"/>
    <x v="0"/>
  </r>
  <r>
    <x v="0"/>
    <s v="Q1"/>
    <x v="6"/>
    <x v="84"/>
    <n v="92"/>
    <x v="0"/>
  </r>
  <r>
    <x v="0"/>
    <s v="Q1"/>
    <x v="6"/>
    <x v="52"/>
    <n v="303"/>
    <x v="0"/>
  </r>
  <r>
    <x v="0"/>
    <s v="Q1"/>
    <x v="6"/>
    <x v="85"/>
    <n v="65"/>
    <x v="0"/>
  </r>
  <r>
    <x v="0"/>
    <s v="Q1"/>
    <x v="6"/>
    <x v="53"/>
    <n v="596"/>
    <x v="0"/>
  </r>
  <r>
    <x v="0"/>
    <s v="Q1"/>
    <x v="6"/>
    <x v="54"/>
    <n v="1192"/>
    <x v="0"/>
  </r>
  <r>
    <x v="0"/>
    <s v="Q1"/>
    <x v="6"/>
    <x v="86"/>
    <n v="146"/>
    <x v="0"/>
  </r>
  <r>
    <x v="0"/>
    <s v="Q1"/>
    <x v="6"/>
    <x v="88"/>
    <n v="37"/>
    <x v="0"/>
  </r>
  <r>
    <x v="0"/>
    <s v="Q1"/>
    <x v="6"/>
    <x v="55"/>
    <n v="3265"/>
    <x v="0"/>
  </r>
  <r>
    <x v="0"/>
    <s v="Q1"/>
    <x v="6"/>
    <x v="56"/>
    <n v="104"/>
    <x v="0"/>
  </r>
  <r>
    <x v="0"/>
    <s v="Q1"/>
    <x v="6"/>
    <x v="57"/>
    <n v="12302"/>
    <x v="0"/>
  </r>
  <r>
    <x v="0"/>
    <s v="Q1"/>
    <x v="6"/>
    <x v="58"/>
    <n v="8084"/>
    <x v="0"/>
  </r>
  <r>
    <x v="0"/>
    <s v="Q1"/>
    <x v="6"/>
    <x v="59"/>
    <n v="16740"/>
    <x v="0"/>
  </r>
  <r>
    <x v="0"/>
    <s v="Q1"/>
    <x v="7"/>
    <x v="60"/>
    <n v="71"/>
    <x v="0"/>
  </r>
  <r>
    <x v="0"/>
    <s v="Q1"/>
    <x v="7"/>
    <x v="61"/>
    <n v="69"/>
    <x v="0"/>
  </r>
  <r>
    <x v="0"/>
    <s v="Q1"/>
    <x v="7"/>
    <x v="62"/>
    <n v="114"/>
    <x v="0"/>
  </r>
  <r>
    <x v="0"/>
    <s v="Q1"/>
    <x v="7"/>
    <x v="0"/>
    <n v="1436"/>
    <x v="0"/>
  </r>
  <r>
    <x v="0"/>
    <s v="Q1"/>
    <x v="7"/>
    <x v="1"/>
    <n v="819"/>
    <x v="0"/>
  </r>
  <r>
    <x v="0"/>
    <s v="Q1"/>
    <x v="7"/>
    <x v="63"/>
    <n v="109"/>
    <x v="0"/>
  </r>
  <r>
    <x v="0"/>
    <s v="Q1"/>
    <x v="7"/>
    <x v="2"/>
    <n v="272"/>
    <x v="0"/>
  </r>
  <r>
    <x v="0"/>
    <s v="Q1"/>
    <x v="7"/>
    <x v="64"/>
    <n v="62"/>
    <x v="0"/>
  </r>
  <r>
    <x v="0"/>
    <s v="Q1"/>
    <x v="7"/>
    <x v="3"/>
    <n v="1334"/>
    <x v="0"/>
  </r>
  <r>
    <x v="0"/>
    <s v="Q1"/>
    <x v="7"/>
    <x v="4"/>
    <n v="373"/>
    <x v="0"/>
  </r>
  <r>
    <x v="0"/>
    <s v="Q1"/>
    <x v="7"/>
    <x v="5"/>
    <n v="362"/>
    <x v="0"/>
  </r>
  <r>
    <x v="0"/>
    <s v="Q1"/>
    <x v="7"/>
    <x v="93"/>
    <n v="33"/>
    <x v="0"/>
  </r>
  <r>
    <x v="0"/>
    <s v="Q1"/>
    <x v="7"/>
    <x v="6"/>
    <n v="946"/>
    <x v="0"/>
  </r>
  <r>
    <x v="0"/>
    <s v="Q1"/>
    <x v="7"/>
    <x v="65"/>
    <n v="187"/>
    <x v="0"/>
  </r>
  <r>
    <x v="0"/>
    <s v="Q1"/>
    <x v="7"/>
    <x v="7"/>
    <n v="897"/>
    <x v="0"/>
  </r>
  <r>
    <x v="0"/>
    <s v="Q1"/>
    <x v="7"/>
    <x v="66"/>
    <n v="109"/>
    <x v="0"/>
  </r>
  <r>
    <x v="0"/>
    <s v="Q1"/>
    <x v="7"/>
    <x v="87"/>
    <n v="43"/>
    <x v="0"/>
  </r>
  <r>
    <x v="0"/>
    <s v="Q1"/>
    <x v="7"/>
    <x v="8"/>
    <n v="359"/>
    <x v="0"/>
  </r>
  <r>
    <x v="0"/>
    <s v="Q1"/>
    <x v="7"/>
    <x v="9"/>
    <n v="887"/>
    <x v="0"/>
  </r>
  <r>
    <x v="0"/>
    <s v="Q1"/>
    <x v="7"/>
    <x v="10"/>
    <n v="1113"/>
    <x v="0"/>
  </r>
  <r>
    <x v="0"/>
    <s v="Q1"/>
    <x v="7"/>
    <x v="67"/>
    <n v="33"/>
    <x v="0"/>
  </r>
  <r>
    <x v="0"/>
    <s v="Q1"/>
    <x v="7"/>
    <x v="68"/>
    <n v="52"/>
    <x v="0"/>
  </r>
  <r>
    <x v="0"/>
    <s v="Q1"/>
    <x v="7"/>
    <x v="11"/>
    <n v="342"/>
    <x v="0"/>
  </r>
  <r>
    <x v="0"/>
    <s v="Q1"/>
    <x v="7"/>
    <x v="12"/>
    <n v="345"/>
    <x v="0"/>
  </r>
  <r>
    <x v="0"/>
    <s v="Q1"/>
    <x v="7"/>
    <x v="89"/>
    <n v="48"/>
    <x v="0"/>
  </r>
  <r>
    <x v="0"/>
    <s v="Q1"/>
    <x v="7"/>
    <x v="94"/>
    <n v="52"/>
    <x v="0"/>
  </r>
  <r>
    <x v="0"/>
    <s v="Q1"/>
    <x v="7"/>
    <x v="13"/>
    <n v="867"/>
    <x v="0"/>
  </r>
  <r>
    <x v="0"/>
    <s v="Q1"/>
    <x v="7"/>
    <x v="14"/>
    <n v="1832"/>
    <x v="0"/>
  </r>
  <r>
    <x v="0"/>
    <s v="Q1"/>
    <x v="7"/>
    <x v="69"/>
    <n v="44"/>
    <x v="0"/>
  </r>
  <r>
    <x v="0"/>
    <s v="Q1"/>
    <x v="7"/>
    <x v="90"/>
    <n v="41"/>
    <x v="0"/>
  </r>
  <r>
    <x v="0"/>
    <s v="Q1"/>
    <x v="7"/>
    <x v="15"/>
    <n v="1977"/>
    <x v="0"/>
  </r>
  <r>
    <x v="0"/>
    <s v="Q1"/>
    <x v="7"/>
    <x v="70"/>
    <n v="163"/>
    <x v="0"/>
  </r>
  <r>
    <x v="0"/>
    <s v="Q1"/>
    <x v="7"/>
    <x v="71"/>
    <n v="199"/>
    <x v="0"/>
  </r>
  <r>
    <x v="0"/>
    <s v="Q1"/>
    <x v="7"/>
    <x v="16"/>
    <n v="692"/>
    <x v="0"/>
  </r>
  <r>
    <x v="0"/>
    <s v="Q1"/>
    <x v="7"/>
    <x v="95"/>
    <n v="30"/>
    <x v="0"/>
  </r>
  <r>
    <x v="0"/>
    <s v="Q1"/>
    <x v="7"/>
    <x v="17"/>
    <n v="1077"/>
    <x v="0"/>
  </r>
  <r>
    <x v="0"/>
    <s v="Q1"/>
    <x v="7"/>
    <x v="18"/>
    <n v="652"/>
    <x v="0"/>
  </r>
  <r>
    <x v="0"/>
    <s v="Q1"/>
    <x v="7"/>
    <x v="72"/>
    <n v="293"/>
    <x v="0"/>
  </r>
  <r>
    <x v="0"/>
    <s v="Q1"/>
    <x v="7"/>
    <x v="19"/>
    <n v="879"/>
    <x v="0"/>
  </r>
  <r>
    <x v="0"/>
    <s v="Q1"/>
    <x v="7"/>
    <x v="20"/>
    <n v="228"/>
    <x v="0"/>
  </r>
  <r>
    <x v="0"/>
    <s v="Q1"/>
    <x v="7"/>
    <x v="73"/>
    <n v="83"/>
    <x v="0"/>
  </r>
  <r>
    <x v="0"/>
    <s v="Q1"/>
    <x v="7"/>
    <x v="21"/>
    <n v="1821"/>
    <x v="0"/>
  </r>
  <r>
    <x v="0"/>
    <s v="Q1"/>
    <x v="7"/>
    <x v="22"/>
    <n v="603"/>
    <x v="0"/>
  </r>
  <r>
    <x v="0"/>
    <s v="Q1"/>
    <x v="7"/>
    <x v="23"/>
    <n v="1445"/>
    <x v="0"/>
  </r>
  <r>
    <x v="0"/>
    <s v="Q1"/>
    <x v="7"/>
    <x v="92"/>
    <n v="41"/>
    <x v="0"/>
  </r>
  <r>
    <x v="0"/>
    <s v="Q1"/>
    <x v="7"/>
    <x v="24"/>
    <n v="954"/>
    <x v="0"/>
  </r>
  <r>
    <x v="0"/>
    <s v="Q1"/>
    <x v="7"/>
    <x v="25"/>
    <n v="188"/>
    <x v="0"/>
  </r>
  <r>
    <x v="0"/>
    <s v="Q1"/>
    <x v="7"/>
    <x v="74"/>
    <n v="129"/>
    <x v="0"/>
  </r>
  <r>
    <x v="0"/>
    <s v="Q1"/>
    <x v="7"/>
    <x v="75"/>
    <n v="244"/>
    <x v="0"/>
  </r>
  <r>
    <x v="0"/>
    <s v="Q1"/>
    <x v="7"/>
    <x v="26"/>
    <n v="278"/>
    <x v="0"/>
  </r>
  <r>
    <x v="0"/>
    <s v="Q1"/>
    <x v="7"/>
    <x v="27"/>
    <n v="312"/>
    <x v="0"/>
  </r>
  <r>
    <x v="0"/>
    <s v="Q1"/>
    <x v="7"/>
    <x v="76"/>
    <n v="182"/>
    <x v="0"/>
  </r>
  <r>
    <x v="0"/>
    <s v="Q1"/>
    <x v="7"/>
    <x v="28"/>
    <n v="379"/>
    <x v="0"/>
  </r>
  <r>
    <x v="0"/>
    <s v="Q1"/>
    <x v="7"/>
    <x v="77"/>
    <n v="251"/>
    <x v="0"/>
  </r>
  <r>
    <x v="0"/>
    <s v="Q1"/>
    <x v="7"/>
    <x v="29"/>
    <n v="604"/>
    <x v="0"/>
  </r>
  <r>
    <x v="0"/>
    <s v="Q1"/>
    <x v="7"/>
    <x v="30"/>
    <n v="454"/>
    <x v="0"/>
  </r>
  <r>
    <x v="0"/>
    <s v="Q1"/>
    <x v="7"/>
    <x v="78"/>
    <n v="107"/>
    <x v="0"/>
  </r>
  <r>
    <x v="0"/>
    <s v="Q1"/>
    <x v="7"/>
    <x v="31"/>
    <n v="256"/>
    <x v="0"/>
  </r>
  <r>
    <x v="0"/>
    <s v="Q1"/>
    <x v="7"/>
    <x v="79"/>
    <n v="153"/>
    <x v="0"/>
  </r>
  <r>
    <x v="0"/>
    <s v="Q1"/>
    <x v="7"/>
    <x v="32"/>
    <n v="1706"/>
    <x v="0"/>
  </r>
  <r>
    <x v="0"/>
    <s v="Q1"/>
    <x v="7"/>
    <x v="33"/>
    <n v="511"/>
    <x v="0"/>
  </r>
  <r>
    <x v="0"/>
    <s v="Q1"/>
    <x v="7"/>
    <x v="34"/>
    <n v="468"/>
    <x v="0"/>
  </r>
  <r>
    <x v="0"/>
    <s v="Q1"/>
    <x v="7"/>
    <x v="35"/>
    <n v="1264"/>
    <x v="0"/>
  </r>
  <r>
    <x v="0"/>
    <s v="Q1"/>
    <x v="7"/>
    <x v="80"/>
    <n v="261"/>
    <x v="0"/>
  </r>
  <r>
    <x v="0"/>
    <s v="Q1"/>
    <x v="7"/>
    <x v="36"/>
    <n v="163"/>
    <x v="0"/>
  </r>
  <r>
    <x v="0"/>
    <s v="Q1"/>
    <x v="7"/>
    <x v="91"/>
    <n v="47"/>
    <x v="0"/>
  </r>
  <r>
    <x v="0"/>
    <s v="Q1"/>
    <x v="7"/>
    <x v="81"/>
    <n v="90"/>
    <x v="0"/>
  </r>
  <r>
    <x v="0"/>
    <s v="Q1"/>
    <x v="7"/>
    <x v="37"/>
    <n v="1060"/>
    <x v="0"/>
  </r>
  <r>
    <x v="0"/>
    <s v="Q1"/>
    <x v="7"/>
    <x v="38"/>
    <n v="827"/>
    <x v="0"/>
  </r>
  <r>
    <x v="0"/>
    <s v="Q1"/>
    <x v="7"/>
    <x v="39"/>
    <n v="375"/>
    <x v="0"/>
  </r>
  <r>
    <x v="0"/>
    <s v="Q1"/>
    <x v="7"/>
    <x v="40"/>
    <n v="503"/>
    <x v="0"/>
  </r>
  <r>
    <x v="0"/>
    <s v="Q1"/>
    <x v="7"/>
    <x v="41"/>
    <n v="516"/>
    <x v="0"/>
  </r>
  <r>
    <x v="0"/>
    <s v="Q1"/>
    <x v="7"/>
    <x v="42"/>
    <n v="601"/>
    <x v="0"/>
  </r>
  <r>
    <x v="0"/>
    <s v="Q1"/>
    <x v="7"/>
    <x v="96"/>
    <n v="37"/>
    <x v="0"/>
  </r>
  <r>
    <x v="0"/>
    <s v="Q1"/>
    <x v="7"/>
    <x v="82"/>
    <n v="165"/>
    <x v="0"/>
  </r>
  <r>
    <x v="0"/>
    <s v="Q1"/>
    <x v="7"/>
    <x v="43"/>
    <n v="972"/>
    <x v="0"/>
  </r>
  <r>
    <x v="0"/>
    <s v="Q1"/>
    <x v="7"/>
    <x v="44"/>
    <n v="382"/>
    <x v="0"/>
  </r>
  <r>
    <x v="0"/>
    <s v="Q1"/>
    <x v="7"/>
    <x v="45"/>
    <n v="396"/>
    <x v="0"/>
  </r>
  <r>
    <x v="0"/>
    <s v="Q1"/>
    <x v="7"/>
    <x v="46"/>
    <n v="965"/>
    <x v="0"/>
  </r>
  <r>
    <x v="0"/>
    <s v="Q1"/>
    <x v="7"/>
    <x v="47"/>
    <n v="624"/>
    <x v="0"/>
  </r>
  <r>
    <x v="0"/>
    <s v="Q1"/>
    <x v="7"/>
    <x v="48"/>
    <n v="1506"/>
    <x v="0"/>
  </r>
  <r>
    <x v="0"/>
    <s v="Q1"/>
    <x v="7"/>
    <x v="83"/>
    <n v="141"/>
    <x v="0"/>
  </r>
  <r>
    <x v="0"/>
    <s v="Q1"/>
    <x v="7"/>
    <x v="49"/>
    <n v="1246"/>
    <x v="0"/>
  </r>
  <r>
    <x v="0"/>
    <s v="Q1"/>
    <x v="7"/>
    <x v="50"/>
    <n v="1431"/>
    <x v="0"/>
  </r>
  <r>
    <x v="0"/>
    <s v="Q1"/>
    <x v="7"/>
    <x v="51"/>
    <n v="450"/>
    <x v="0"/>
  </r>
  <r>
    <x v="0"/>
    <s v="Q1"/>
    <x v="7"/>
    <x v="84"/>
    <n v="94"/>
    <x v="0"/>
  </r>
  <r>
    <x v="0"/>
    <s v="Q1"/>
    <x v="7"/>
    <x v="52"/>
    <n v="490"/>
    <x v="0"/>
  </r>
  <r>
    <x v="0"/>
    <s v="Q1"/>
    <x v="7"/>
    <x v="85"/>
    <n v="91"/>
    <x v="0"/>
  </r>
  <r>
    <x v="0"/>
    <s v="Q1"/>
    <x v="7"/>
    <x v="53"/>
    <n v="782"/>
    <x v="0"/>
  </r>
  <r>
    <x v="0"/>
    <s v="Q1"/>
    <x v="7"/>
    <x v="54"/>
    <n v="1224"/>
    <x v="0"/>
  </r>
  <r>
    <x v="0"/>
    <s v="Q1"/>
    <x v="7"/>
    <x v="86"/>
    <n v="197"/>
    <x v="0"/>
  </r>
  <r>
    <x v="0"/>
    <s v="Q1"/>
    <x v="7"/>
    <x v="88"/>
    <n v="54"/>
    <x v="0"/>
  </r>
  <r>
    <x v="0"/>
    <s v="Q1"/>
    <x v="7"/>
    <x v="55"/>
    <n v="3393"/>
    <x v="0"/>
  </r>
  <r>
    <x v="0"/>
    <s v="Q1"/>
    <x v="7"/>
    <x v="97"/>
    <n v="44"/>
    <x v="0"/>
  </r>
  <r>
    <x v="0"/>
    <s v="Q1"/>
    <x v="7"/>
    <x v="56"/>
    <n v="182"/>
    <x v="0"/>
  </r>
  <r>
    <x v="0"/>
    <s v="Q1"/>
    <x v="7"/>
    <x v="57"/>
    <n v="14048"/>
    <x v="0"/>
  </r>
  <r>
    <x v="0"/>
    <s v="Q1"/>
    <x v="7"/>
    <x v="58"/>
    <n v="7784"/>
    <x v="0"/>
  </r>
  <r>
    <x v="0"/>
    <s v="Q1"/>
    <x v="7"/>
    <x v="59"/>
    <n v="16933"/>
    <x v="0"/>
  </r>
  <r>
    <x v="0"/>
    <s v="Q1"/>
    <x v="8"/>
    <x v="62"/>
    <n v="48"/>
    <x v="0"/>
  </r>
  <r>
    <x v="0"/>
    <s v="Q1"/>
    <x v="8"/>
    <x v="0"/>
    <n v="681"/>
    <x v="0"/>
  </r>
  <r>
    <x v="0"/>
    <s v="Q1"/>
    <x v="8"/>
    <x v="1"/>
    <n v="357"/>
    <x v="0"/>
  </r>
  <r>
    <x v="0"/>
    <s v="Q1"/>
    <x v="8"/>
    <x v="63"/>
    <n v="45"/>
    <x v="0"/>
  </r>
  <r>
    <x v="0"/>
    <s v="Q1"/>
    <x v="8"/>
    <x v="2"/>
    <n v="100"/>
    <x v="0"/>
  </r>
  <r>
    <x v="0"/>
    <s v="Q1"/>
    <x v="8"/>
    <x v="64"/>
    <n v="33"/>
    <x v="0"/>
  </r>
  <r>
    <x v="0"/>
    <s v="Q1"/>
    <x v="8"/>
    <x v="3"/>
    <n v="605"/>
    <x v="0"/>
  </r>
  <r>
    <x v="0"/>
    <s v="Q1"/>
    <x v="8"/>
    <x v="4"/>
    <n v="175"/>
    <x v="0"/>
  </r>
  <r>
    <x v="0"/>
    <s v="Q1"/>
    <x v="8"/>
    <x v="5"/>
    <n v="163"/>
    <x v="0"/>
  </r>
  <r>
    <x v="0"/>
    <s v="Q1"/>
    <x v="8"/>
    <x v="6"/>
    <n v="476"/>
    <x v="0"/>
  </r>
  <r>
    <x v="0"/>
    <s v="Q1"/>
    <x v="8"/>
    <x v="65"/>
    <n v="72"/>
    <x v="0"/>
  </r>
  <r>
    <x v="0"/>
    <s v="Q1"/>
    <x v="8"/>
    <x v="7"/>
    <n v="423"/>
    <x v="0"/>
  </r>
  <r>
    <x v="0"/>
    <s v="Q1"/>
    <x v="8"/>
    <x v="66"/>
    <n v="49"/>
    <x v="0"/>
  </r>
  <r>
    <x v="0"/>
    <s v="Q1"/>
    <x v="8"/>
    <x v="8"/>
    <n v="163"/>
    <x v="0"/>
  </r>
  <r>
    <x v="0"/>
    <s v="Q1"/>
    <x v="8"/>
    <x v="9"/>
    <n v="390"/>
    <x v="0"/>
  </r>
  <r>
    <x v="0"/>
    <s v="Q1"/>
    <x v="8"/>
    <x v="10"/>
    <n v="508"/>
    <x v="0"/>
  </r>
  <r>
    <x v="0"/>
    <s v="Q1"/>
    <x v="8"/>
    <x v="11"/>
    <n v="130"/>
    <x v="0"/>
  </r>
  <r>
    <x v="0"/>
    <s v="Q1"/>
    <x v="8"/>
    <x v="12"/>
    <n v="158"/>
    <x v="0"/>
  </r>
  <r>
    <x v="0"/>
    <s v="Q1"/>
    <x v="8"/>
    <x v="94"/>
    <n v="31"/>
    <x v="0"/>
  </r>
  <r>
    <x v="0"/>
    <s v="Q1"/>
    <x v="8"/>
    <x v="13"/>
    <n v="370"/>
    <x v="0"/>
  </r>
  <r>
    <x v="0"/>
    <s v="Q1"/>
    <x v="8"/>
    <x v="14"/>
    <n v="850"/>
    <x v="0"/>
  </r>
  <r>
    <x v="0"/>
    <s v="Q1"/>
    <x v="8"/>
    <x v="15"/>
    <n v="834"/>
    <x v="0"/>
  </r>
  <r>
    <x v="0"/>
    <s v="Q1"/>
    <x v="8"/>
    <x v="70"/>
    <n v="56"/>
    <x v="0"/>
  </r>
  <r>
    <x v="0"/>
    <s v="Q1"/>
    <x v="8"/>
    <x v="71"/>
    <n v="75"/>
    <x v="0"/>
  </r>
  <r>
    <x v="0"/>
    <s v="Q1"/>
    <x v="8"/>
    <x v="16"/>
    <n v="298"/>
    <x v="0"/>
  </r>
  <r>
    <x v="0"/>
    <s v="Q1"/>
    <x v="8"/>
    <x v="17"/>
    <n v="458"/>
    <x v="0"/>
  </r>
  <r>
    <x v="0"/>
    <s v="Q1"/>
    <x v="8"/>
    <x v="18"/>
    <n v="304"/>
    <x v="0"/>
  </r>
  <r>
    <x v="0"/>
    <s v="Q1"/>
    <x v="8"/>
    <x v="72"/>
    <n v="127"/>
    <x v="0"/>
  </r>
  <r>
    <x v="0"/>
    <s v="Q1"/>
    <x v="8"/>
    <x v="19"/>
    <n v="372"/>
    <x v="0"/>
  </r>
  <r>
    <x v="0"/>
    <s v="Q1"/>
    <x v="8"/>
    <x v="20"/>
    <n v="97"/>
    <x v="0"/>
  </r>
  <r>
    <x v="0"/>
    <s v="Q1"/>
    <x v="8"/>
    <x v="73"/>
    <n v="35"/>
    <x v="0"/>
  </r>
  <r>
    <x v="0"/>
    <s v="Q1"/>
    <x v="8"/>
    <x v="21"/>
    <n v="798"/>
    <x v="0"/>
  </r>
  <r>
    <x v="0"/>
    <s v="Q1"/>
    <x v="8"/>
    <x v="22"/>
    <n v="236"/>
    <x v="0"/>
  </r>
  <r>
    <x v="0"/>
    <s v="Q1"/>
    <x v="8"/>
    <x v="23"/>
    <n v="652"/>
    <x v="0"/>
  </r>
  <r>
    <x v="0"/>
    <s v="Q1"/>
    <x v="8"/>
    <x v="24"/>
    <n v="449"/>
    <x v="0"/>
  </r>
  <r>
    <x v="0"/>
    <s v="Q1"/>
    <x v="8"/>
    <x v="25"/>
    <n v="80"/>
    <x v="0"/>
  </r>
  <r>
    <x v="0"/>
    <s v="Q1"/>
    <x v="8"/>
    <x v="74"/>
    <n v="43"/>
    <x v="0"/>
  </r>
  <r>
    <x v="0"/>
    <s v="Q1"/>
    <x v="8"/>
    <x v="75"/>
    <n v="95"/>
    <x v="0"/>
  </r>
  <r>
    <x v="0"/>
    <s v="Q1"/>
    <x v="8"/>
    <x v="26"/>
    <n v="115"/>
    <x v="0"/>
  </r>
  <r>
    <x v="0"/>
    <s v="Q1"/>
    <x v="8"/>
    <x v="27"/>
    <n v="158"/>
    <x v="0"/>
  </r>
  <r>
    <x v="0"/>
    <s v="Q1"/>
    <x v="8"/>
    <x v="76"/>
    <n v="80"/>
    <x v="0"/>
  </r>
  <r>
    <x v="0"/>
    <s v="Q1"/>
    <x v="8"/>
    <x v="28"/>
    <n v="152"/>
    <x v="0"/>
  </r>
  <r>
    <x v="0"/>
    <s v="Q1"/>
    <x v="8"/>
    <x v="77"/>
    <n v="114"/>
    <x v="0"/>
  </r>
  <r>
    <x v="0"/>
    <s v="Q1"/>
    <x v="8"/>
    <x v="29"/>
    <n v="261"/>
    <x v="0"/>
  </r>
  <r>
    <x v="0"/>
    <s v="Q1"/>
    <x v="8"/>
    <x v="30"/>
    <n v="200"/>
    <x v="0"/>
  </r>
  <r>
    <x v="0"/>
    <s v="Q1"/>
    <x v="8"/>
    <x v="78"/>
    <n v="40"/>
    <x v="0"/>
  </r>
  <r>
    <x v="0"/>
    <s v="Q1"/>
    <x v="8"/>
    <x v="31"/>
    <n v="132"/>
    <x v="0"/>
  </r>
  <r>
    <x v="0"/>
    <s v="Q1"/>
    <x v="8"/>
    <x v="79"/>
    <n v="58"/>
    <x v="0"/>
  </r>
  <r>
    <x v="0"/>
    <s v="Q1"/>
    <x v="8"/>
    <x v="32"/>
    <n v="773"/>
    <x v="0"/>
  </r>
  <r>
    <x v="0"/>
    <s v="Q1"/>
    <x v="8"/>
    <x v="33"/>
    <n v="260"/>
    <x v="0"/>
  </r>
  <r>
    <x v="0"/>
    <s v="Q1"/>
    <x v="8"/>
    <x v="34"/>
    <n v="165"/>
    <x v="0"/>
  </r>
  <r>
    <x v="0"/>
    <s v="Q1"/>
    <x v="8"/>
    <x v="35"/>
    <n v="564"/>
    <x v="0"/>
  </r>
  <r>
    <x v="0"/>
    <s v="Q1"/>
    <x v="8"/>
    <x v="80"/>
    <n v="113"/>
    <x v="0"/>
  </r>
  <r>
    <x v="0"/>
    <s v="Q1"/>
    <x v="8"/>
    <x v="36"/>
    <n v="84"/>
    <x v="0"/>
  </r>
  <r>
    <x v="0"/>
    <s v="Q1"/>
    <x v="8"/>
    <x v="81"/>
    <n v="43"/>
    <x v="0"/>
  </r>
  <r>
    <x v="0"/>
    <s v="Q1"/>
    <x v="8"/>
    <x v="37"/>
    <n v="488"/>
    <x v="0"/>
  </r>
  <r>
    <x v="0"/>
    <s v="Q1"/>
    <x v="8"/>
    <x v="38"/>
    <n v="365"/>
    <x v="0"/>
  </r>
  <r>
    <x v="0"/>
    <s v="Q1"/>
    <x v="8"/>
    <x v="39"/>
    <n v="119"/>
    <x v="0"/>
  </r>
  <r>
    <x v="0"/>
    <s v="Q1"/>
    <x v="8"/>
    <x v="40"/>
    <n v="247"/>
    <x v="0"/>
  </r>
  <r>
    <x v="0"/>
    <s v="Q1"/>
    <x v="8"/>
    <x v="41"/>
    <n v="208"/>
    <x v="0"/>
  </r>
  <r>
    <x v="0"/>
    <s v="Q1"/>
    <x v="8"/>
    <x v="42"/>
    <n v="260"/>
    <x v="0"/>
  </r>
  <r>
    <x v="0"/>
    <s v="Q1"/>
    <x v="8"/>
    <x v="82"/>
    <n v="63"/>
    <x v="0"/>
  </r>
  <r>
    <x v="0"/>
    <s v="Q1"/>
    <x v="8"/>
    <x v="43"/>
    <n v="437"/>
    <x v="0"/>
  </r>
  <r>
    <x v="0"/>
    <s v="Q1"/>
    <x v="8"/>
    <x v="44"/>
    <n v="171"/>
    <x v="0"/>
  </r>
  <r>
    <x v="0"/>
    <s v="Q1"/>
    <x v="8"/>
    <x v="45"/>
    <n v="188"/>
    <x v="0"/>
  </r>
  <r>
    <x v="0"/>
    <s v="Q1"/>
    <x v="8"/>
    <x v="46"/>
    <n v="407"/>
    <x v="0"/>
  </r>
  <r>
    <x v="0"/>
    <s v="Q1"/>
    <x v="8"/>
    <x v="47"/>
    <n v="267"/>
    <x v="0"/>
  </r>
  <r>
    <x v="0"/>
    <s v="Q1"/>
    <x v="8"/>
    <x v="48"/>
    <n v="726"/>
    <x v="0"/>
  </r>
  <r>
    <x v="0"/>
    <s v="Q1"/>
    <x v="8"/>
    <x v="83"/>
    <n v="59"/>
    <x v="0"/>
  </r>
  <r>
    <x v="0"/>
    <s v="Q1"/>
    <x v="8"/>
    <x v="49"/>
    <n v="559"/>
    <x v="0"/>
  </r>
  <r>
    <x v="0"/>
    <s v="Q1"/>
    <x v="8"/>
    <x v="50"/>
    <n v="588"/>
    <x v="0"/>
  </r>
  <r>
    <x v="0"/>
    <s v="Q1"/>
    <x v="8"/>
    <x v="51"/>
    <n v="184"/>
    <x v="0"/>
  </r>
  <r>
    <x v="0"/>
    <s v="Q1"/>
    <x v="8"/>
    <x v="84"/>
    <n v="37"/>
    <x v="0"/>
  </r>
  <r>
    <x v="0"/>
    <s v="Q1"/>
    <x v="8"/>
    <x v="52"/>
    <n v="220"/>
    <x v="0"/>
  </r>
  <r>
    <x v="0"/>
    <s v="Q1"/>
    <x v="8"/>
    <x v="85"/>
    <n v="33"/>
    <x v="0"/>
  </r>
  <r>
    <x v="0"/>
    <s v="Q1"/>
    <x v="8"/>
    <x v="53"/>
    <n v="335"/>
    <x v="0"/>
  </r>
  <r>
    <x v="0"/>
    <s v="Q1"/>
    <x v="8"/>
    <x v="54"/>
    <n v="494"/>
    <x v="0"/>
  </r>
  <r>
    <x v="0"/>
    <s v="Q1"/>
    <x v="8"/>
    <x v="86"/>
    <n v="73"/>
    <x v="0"/>
  </r>
  <r>
    <x v="0"/>
    <s v="Q1"/>
    <x v="8"/>
    <x v="55"/>
    <n v="1582"/>
    <x v="0"/>
  </r>
  <r>
    <x v="0"/>
    <s v="Q1"/>
    <x v="8"/>
    <x v="56"/>
    <n v="74"/>
    <x v="0"/>
  </r>
  <r>
    <x v="0"/>
    <s v="Q1"/>
    <x v="8"/>
    <x v="57"/>
    <n v="6655"/>
    <x v="0"/>
  </r>
  <r>
    <x v="0"/>
    <s v="Q1"/>
    <x v="8"/>
    <x v="58"/>
    <n v="3470"/>
    <x v="0"/>
  </r>
  <r>
    <x v="0"/>
    <s v="Q1"/>
    <x v="8"/>
    <x v="59"/>
    <n v="7829"/>
    <x v="0"/>
  </r>
  <r>
    <x v="0"/>
    <s v="Q1"/>
    <x v="9"/>
    <x v="0"/>
    <n v="237"/>
    <x v="0"/>
  </r>
  <r>
    <x v="0"/>
    <s v="Q1"/>
    <x v="9"/>
    <x v="1"/>
    <n v="137"/>
    <x v="0"/>
  </r>
  <r>
    <x v="0"/>
    <s v="Q1"/>
    <x v="9"/>
    <x v="2"/>
    <n v="32"/>
    <x v="0"/>
  </r>
  <r>
    <x v="0"/>
    <s v="Q1"/>
    <x v="9"/>
    <x v="3"/>
    <n v="266"/>
    <x v="0"/>
  </r>
  <r>
    <x v="0"/>
    <s v="Q1"/>
    <x v="9"/>
    <x v="4"/>
    <n v="82"/>
    <x v="0"/>
  </r>
  <r>
    <x v="0"/>
    <s v="Q1"/>
    <x v="9"/>
    <x v="5"/>
    <n v="52"/>
    <x v="0"/>
  </r>
  <r>
    <x v="0"/>
    <s v="Q1"/>
    <x v="9"/>
    <x v="6"/>
    <n v="171"/>
    <x v="0"/>
  </r>
  <r>
    <x v="0"/>
    <s v="Q1"/>
    <x v="9"/>
    <x v="65"/>
    <n v="32"/>
    <x v="0"/>
  </r>
  <r>
    <x v="0"/>
    <s v="Q1"/>
    <x v="9"/>
    <x v="7"/>
    <n v="171"/>
    <x v="0"/>
  </r>
  <r>
    <x v="0"/>
    <s v="Q1"/>
    <x v="9"/>
    <x v="8"/>
    <n v="51"/>
    <x v="0"/>
  </r>
  <r>
    <x v="0"/>
    <s v="Q1"/>
    <x v="9"/>
    <x v="9"/>
    <n v="159"/>
    <x v="0"/>
  </r>
  <r>
    <x v="0"/>
    <s v="Q1"/>
    <x v="9"/>
    <x v="10"/>
    <n v="197"/>
    <x v="0"/>
  </r>
  <r>
    <x v="0"/>
    <s v="Q1"/>
    <x v="9"/>
    <x v="11"/>
    <n v="56"/>
    <x v="0"/>
  </r>
  <r>
    <x v="0"/>
    <s v="Q1"/>
    <x v="9"/>
    <x v="12"/>
    <n v="43"/>
    <x v="0"/>
  </r>
  <r>
    <x v="0"/>
    <s v="Q1"/>
    <x v="9"/>
    <x v="13"/>
    <n v="146"/>
    <x v="0"/>
  </r>
  <r>
    <x v="0"/>
    <s v="Q1"/>
    <x v="9"/>
    <x v="14"/>
    <n v="366"/>
    <x v="0"/>
  </r>
  <r>
    <x v="0"/>
    <s v="Q1"/>
    <x v="9"/>
    <x v="15"/>
    <n v="375"/>
    <x v="0"/>
  </r>
  <r>
    <x v="0"/>
    <s v="Q1"/>
    <x v="9"/>
    <x v="16"/>
    <n v="112"/>
    <x v="0"/>
  </r>
  <r>
    <x v="0"/>
    <s v="Q1"/>
    <x v="9"/>
    <x v="17"/>
    <n v="148"/>
    <x v="0"/>
  </r>
  <r>
    <x v="0"/>
    <s v="Q1"/>
    <x v="9"/>
    <x v="18"/>
    <n v="110"/>
    <x v="0"/>
  </r>
  <r>
    <x v="0"/>
    <s v="Q1"/>
    <x v="9"/>
    <x v="72"/>
    <n v="39"/>
    <x v="0"/>
  </r>
  <r>
    <x v="0"/>
    <s v="Q1"/>
    <x v="9"/>
    <x v="19"/>
    <n v="141"/>
    <x v="0"/>
  </r>
  <r>
    <x v="0"/>
    <s v="Q1"/>
    <x v="9"/>
    <x v="20"/>
    <n v="31"/>
    <x v="0"/>
  </r>
  <r>
    <x v="0"/>
    <s v="Q1"/>
    <x v="9"/>
    <x v="21"/>
    <n v="358"/>
    <x v="0"/>
  </r>
  <r>
    <x v="0"/>
    <s v="Q1"/>
    <x v="9"/>
    <x v="22"/>
    <n v="101"/>
    <x v="0"/>
  </r>
  <r>
    <x v="0"/>
    <s v="Q1"/>
    <x v="9"/>
    <x v="23"/>
    <n v="252"/>
    <x v="0"/>
  </r>
  <r>
    <x v="0"/>
    <s v="Q1"/>
    <x v="9"/>
    <x v="24"/>
    <n v="156"/>
    <x v="0"/>
  </r>
  <r>
    <x v="0"/>
    <s v="Q1"/>
    <x v="9"/>
    <x v="25"/>
    <n v="35"/>
    <x v="0"/>
  </r>
  <r>
    <x v="0"/>
    <s v="Q1"/>
    <x v="9"/>
    <x v="75"/>
    <n v="30"/>
    <x v="0"/>
  </r>
  <r>
    <x v="0"/>
    <s v="Q1"/>
    <x v="9"/>
    <x v="26"/>
    <n v="39"/>
    <x v="0"/>
  </r>
  <r>
    <x v="0"/>
    <s v="Q1"/>
    <x v="9"/>
    <x v="27"/>
    <n v="46"/>
    <x v="0"/>
  </r>
  <r>
    <x v="0"/>
    <s v="Q1"/>
    <x v="9"/>
    <x v="28"/>
    <n v="54"/>
    <x v="0"/>
  </r>
  <r>
    <x v="0"/>
    <s v="Q1"/>
    <x v="9"/>
    <x v="77"/>
    <n v="44"/>
    <x v="0"/>
  </r>
  <r>
    <x v="0"/>
    <s v="Q1"/>
    <x v="9"/>
    <x v="29"/>
    <n v="104"/>
    <x v="0"/>
  </r>
  <r>
    <x v="0"/>
    <s v="Q1"/>
    <x v="9"/>
    <x v="30"/>
    <n v="60"/>
    <x v="0"/>
  </r>
  <r>
    <x v="0"/>
    <s v="Q1"/>
    <x v="9"/>
    <x v="31"/>
    <n v="47"/>
    <x v="0"/>
  </r>
  <r>
    <x v="0"/>
    <s v="Q1"/>
    <x v="9"/>
    <x v="79"/>
    <n v="35"/>
    <x v="0"/>
  </r>
  <r>
    <x v="0"/>
    <s v="Q1"/>
    <x v="9"/>
    <x v="32"/>
    <n v="328"/>
    <x v="0"/>
  </r>
  <r>
    <x v="0"/>
    <s v="Q1"/>
    <x v="9"/>
    <x v="33"/>
    <n v="102"/>
    <x v="0"/>
  </r>
  <r>
    <x v="0"/>
    <s v="Q1"/>
    <x v="9"/>
    <x v="34"/>
    <n v="62"/>
    <x v="0"/>
  </r>
  <r>
    <x v="0"/>
    <s v="Q1"/>
    <x v="9"/>
    <x v="35"/>
    <n v="203"/>
    <x v="0"/>
  </r>
  <r>
    <x v="0"/>
    <s v="Q1"/>
    <x v="9"/>
    <x v="80"/>
    <n v="43"/>
    <x v="0"/>
  </r>
  <r>
    <x v="0"/>
    <s v="Q1"/>
    <x v="9"/>
    <x v="36"/>
    <n v="31"/>
    <x v="0"/>
  </r>
  <r>
    <x v="0"/>
    <s v="Q1"/>
    <x v="9"/>
    <x v="37"/>
    <n v="210"/>
    <x v="0"/>
  </r>
  <r>
    <x v="0"/>
    <s v="Q1"/>
    <x v="9"/>
    <x v="38"/>
    <n v="148"/>
    <x v="0"/>
  </r>
  <r>
    <x v="0"/>
    <s v="Q1"/>
    <x v="9"/>
    <x v="39"/>
    <n v="55"/>
    <x v="0"/>
  </r>
  <r>
    <x v="0"/>
    <s v="Q1"/>
    <x v="9"/>
    <x v="40"/>
    <n v="94"/>
    <x v="0"/>
  </r>
  <r>
    <x v="0"/>
    <s v="Q1"/>
    <x v="9"/>
    <x v="41"/>
    <n v="98"/>
    <x v="0"/>
  </r>
  <r>
    <x v="0"/>
    <s v="Q1"/>
    <x v="9"/>
    <x v="42"/>
    <n v="96"/>
    <x v="0"/>
  </r>
  <r>
    <x v="0"/>
    <s v="Q1"/>
    <x v="9"/>
    <x v="43"/>
    <n v="144"/>
    <x v="0"/>
  </r>
  <r>
    <x v="0"/>
    <s v="Q1"/>
    <x v="9"/>
    <x v="44"/>
    <n v="62"/>
    <x v="0"/>
  </r>
  <r>
    <x v="0"/>
    <s v="Q1"/>
    <x v="9"/>
    <x v="45"/>
    <n v="59"/>
    <x v="0"/>
  </r>
  <r>
    <x v="0"/>
    <s v="Q1"/>
    <x v="9"/>
    <x v="46"/>
    <n v="155"/>
    <x v="0"/>
  </r>
  <r>
    <x v="0"/>
    <s v="Q1"/>
    <x v="9"/>
    <x v="47"/>
    <n v="104"/>
    <x v="0"/>
  </r>
  <r>
    <x v="0"/>
    <s v="Q1"/>
    <x v="9"/>
    <x v="48"/>
    <n v="280"/>
    <x v="0"/>
  </r>
  <r>
    <x v="0"/>
    <s v="Q1"/>
    <x v="9"/>
    <x v="49"/>
    <n v="244"/>
    <x v="0"/>
  </r>
  <r>
    <x v="0"/>
    <s v="Q1"/>
    <x v="9"/>
    <x v="50"/>
    <n v="229"/>
    <x v="0"/>
  </r>
  <r>
    <x v="0"/>
    <s v="Q1"/>
    <x v="9"/>
    <x v="51"/>
    <n v="83"/>
    <x v="0"/>
  </r>
  <r>
    <x v="0"/>
    <s v="Q1"/>
    <x v="9"/>
    <x v="52"/>
    <n v="83"/>
    <x v="0"/>
  </r>
  <r>
    <x v="0"/>
    <s v="Q1"/>
    <x v="9"/>
    <x v="53"/>
    <n v="136"/>
    <x v="0"/>
  </r>
  <r>
    <x v="0"/>
    <s v="Q1"/>
    <x v="9"/>
    <x v="54"/>
    <n v="166"/>
    <x v="0"/>
  </r>
  <r>
    <x v="0"/>
    <s v="Q1"/>
    <x v="9"/>
    <x v="55"/>
    <n v="517"/>
    <x v="0"/>
  </r>
  <r>
    <x v="0"/>
    <s v="Q1"/>
    <x v="9"/>
    <x v="57"/>
    <n v="2154"/>
    <x v="0"/>
  </r>
  <r>
    <x v="0"/>
    <s v="Q1"/>
    <x v="9"/>
    <x v="58"/>
    <n v="1167"/>
    <x v="0"/>
  </r>
  <r>
    <x v="0"/>
    <s v="Q1"/>
    <x v="9"/>
    <x v="59"/>
    <n v="2516"/>
    <x v="0"/>
  </r>
  <r>
    <x v="0"/>
    <s v="Q1"/>
    <x v="10"/>
    <x v="60"/>
    <n v="46"/>
    <x v="0"/>
  </r>
  <r>
    <x v="0"/>
    <s v="Q1"/>
    <x v="10"/>
    <x v="61"/>
    <n v="110"/>
    <x v="0"/>
  </r>
  <r>
    <x v="0"/>
    <s v="Q1"/>
    <x v="10"/>
    <x v="62"/>
    <n v="56"/>
    <x v="0"/>
  </r>
  <r>
    <x v="0"/>
    <s v="Q1"/>
    <x v="10"/>
    <x v="0"/>
    <n v="446"/>
    <x v="0"/>
  </r>
  <r>
    <x v="0"/>
    <s v="Q1"/>
    <x v="10"/>
    <x v="1"/>
    <n v="225"/>
    <x v="0"/>
  </r>
  <r>
    <x v="0"/>
    <s v="Q1"/>
    <x v="10"/>
    <x v="63"/>
    <n v="133"/>
    <x v="0"/>
  </r>
  <r>
    <x v="0"/>
    <s v="Q1"/>
    <x v="10"/>
    <x v="2"/>
    <n v="86"/>
    <x v="0"/>
  </r>
  <r>
    <x v="0"/>
    <s v="Q1"/>
    <x v="10"/>
    <x v="3"/>
    <n v="374"/>
    <x v="0"/>
  </r>
  <r>
    <x v="0"/>
    <s v="Q1"/>
    <x v="10"/>
    <x v="4"/>
    <n v="208"/>
    <x v="0"/>
  </r>
  <r>
    <x v="0"/>
    <s v="Q1"/>
    <x v="10"/>
    <x v="5"/>
    <n v="100"/>
    <x v="0"/>
  </r>
  <r>
    <x v="0"/>
    <s v="Q1"/>
    <x v="10"/>
    <x v="93"/>
    <n v="45"/>
    <x v="0"/>
  </r>
  <r>
    <x v="0"/>
    <s v="Q1"/>
    <x v="10"/>
    <x v="6"/>
    <n v="363"/>
    <x v="0"/>
  </r>
  <r>
    <x v="0"/>
    <s v="Q1"/>
    <x v="10"/>
    <x v="65"/>
    <n v="74"/>
    <x v="0"/>
  </r>
  <r>
    <x v="0"/>
    <s v="Q1"/>
    <x v="10"/>
    <x v="7"/>
    <n v="312"/>
    <x v="0"/>
  </r>
  <r>
    <x v="0"/>
    <s v="Q1"/>
    <x v="10"/>
    <x v="66"/>
    <n v="42"/>
    <x v="0"/>
  </r>
  <r>
    <x v="0"/>
    <s v="Q1"/>
    <x v="10"/>
    <x v="98"/>
    <n v="46"/>
    <x v="0"/>
  </r>
  <r>
    <x v="0"/>
    <s v="Q1"/>
    <x v="10"/>
    <x v="8"/>
    <n v="97"/>
    <x v="0"/>
  </r>
  <r>
    <x v="0"/>
    <s v="Q1"/>
    <x v="10"/>
    <x v="9"/>
    <n v="213"/>
    <x v="0"/>
  </r>
  <r>
    <x v="0"/>
    <s v="Q1"/>
    <x v="10"/>
    <x v="10"/>
    <n v="344"/>
    <x v="0"/>
  </r>
  <r>
    <x v="0"/>
    <s v="Q1"/>
    <x v="10"/>
    <x v="11"/>
    <n v="150"/>
    <x v="0"/>
  </r>
  <r>
    <x v="0"/>
    <s v="Q1"/>
    <x v="10"/>
    <x v="99"/>
    <n v="55"/>
    <x v="0"/>
  </r>
  <r>
    <x v="0"/>
    <s v="Q1"/>
    <x v="10"/>
    <x v="12"/>
    <n v="91"/>
    <x v="0"/>
  </r>
  <r>
    <x v="0"/>
    <s v="Q1"/>
    <x v="10"/>
    <x v="13"/>
    <n v="222"/>
    <x v="0"/>
  </r>
  <r>
    <x v="0"/>
    <s v="Q1"/>
    <x v="10"/>
    <x v="14"/>
    <n v="582"/>
    <x v="0"/>
  </r>
  <r>
    <x v="0"/>
    <s v="Q1"/>
    <x v="10"/>
    <x v="15"/>
    <n v="579"/>
    <x v="0"/>
  </r>
  <r>
    <x v="0"/>
    <s v="Q1"/>
    <x v="10"/>
    <x v="70"/>
    <n v="70"/>
    <x v="0"/>
  </r>
  <r>
    <x v="0"/>
    <s v="Q1"/>
    <x v="10"/>
    <x v="71"/>
    <n v="46"/>
    <x v="0"/>
  </r>
  <r>
    <x v="0"/>
    <s v="Q1"/>
    <x v="10"/>
    <x v="16"/>
    <n v="170"/>
    <x v="0"/>
  </r>
  <r>
    <x v="0"/>
    <s v="Q1"/>
    <x v="10"/>
    <x v="17"/>
    <n v="281"/>
    <x v="0"/>
  </r>
  <r>
    <x v="0"/>
    <s v="Q1"/>
    <x v="10"/>
    <x v="18"/>
    <n v="186"/>
    <x v="0"/>
  </r>
  <r>
    <x v="0"/>
    <s v="Q1"/>
    <x v="10"/>
    <x v="72"/>
    <n v="84"/>
    <x v="0"/>
  </r>
  <r>
    <x v="0"/>
    <s v="Q1"/>
    <x v="10"/>
    <x v="19"/>
    <n v="231"/>
    <x v="0"/>
  </r>
  <r>
    <x v="0"/>
    <s v="Q1"/>
    <x v="10"/>
    <x v="20"/>
    <n v="86"/>
    <x v="0"/>
  </r>
  <r>
    <x v="0"/>
    <s v="Q1"/>
    <x v="10"/>
    <x v="73"/>
    <n v="53"/>
    <x v="0"/>
  </r>
  <r>
    <x v="0"/>
    <s v="Q1"/>
    <x v="10"/>
    <x v="21"/>
    <n v="530"/>
    <x v="0"/>
  </r>
  <r>
    <x v="0"/>
    <s v="Q1"/>
    <x v="10"/>
    <x v="22"/>
    <n v="170"/>
    <x v="0"/>
  </r>
  <r>
    <x v="0"/>
    <s v="Q1"/>
    <x v="10"/>
    <x v="23"/>
    <n v="441"/>
    <x v="0"/>
  </r>
  <r>
    <x v="0"/>
    <s v="Q1"/>
    <x v="10"/>
    <x v="92"/>
    <n v="65"/>
    <x v="0"/>
  </r>
  <r>
    <x v="0"/>
    <s v="Q1"/>
    <x v="10"/>
    <x v="24"/>
    <n v="303"/>
    <x v="0"/>
  </r>
  <r>
    <x v="0"/>
    <s v="Q1"/>
    <x v="10"/>
    <x v="25"/>
    <n v="43"/>
    <x v="0"/>
  </r>
  <r>
    <x v="0"/>
    <s v="Q1"/>
    <x v="10"/>
    <x v="74"/>
    <n v="73"/>
    <x v="0"/>
  </r>
  <r>
    <x v="0"/>
    <s v="Q1"/>
    <x v="10"/>
    <x v="75"/>
    <n v="63"/>
    <x v="0"/>
  </r>
  <r>
    <x v="0"/>
    <s v="Q1"/>
    <x v="10"/>
    <x v="26"/>
    <n v="70"/>
    <x v="0"/>
  </r>
  <r>
    <x v="0"/>
    <s v="Q1"/>
    <x v="10"/>
    <x v="27"/>
    <n v="88"/>
    <x v="0"/>
  </r>
  <r>
    <x v="0"/>
    <s v="Q1"/>
    <x v="10"/>
    <x v="76"/>
    <n v="53"/>
    <x v="0"/>
  </r>
  <r>
    <x v="0"/>
    <s v="Q1"/>
    <x v="10"/>
    <x v="28"/>
    <n v="110"/>
    <x v="0"/>
  </r>
  <r>
    <x v="0"/>
    <s v="Q1"/>
    <x v="10"/>
    <x v="77"/>
    <n v="70"/>
    <x v="0"/>
  </r>
  <r>
    <x v="0"/>
    <s v="Q1"/>
    <x v="10"/>
    <x v="29"/>
    <n v="220"/>
    <x v="0"/>
  </r>
  <r>
    <x v="0"/>
    <s v="Q1"/>
    <x v="10"/>
    <x v="30"/>
    <n v="104"/>
    <x v="0"/>
  </r>
  <r>
    <x v="0"/>
    <s v="Q1"/>
    <x v="10"/>
    <x v="78"/>
    <n v="31"/>
    <x v="0"/>
  </r>
  <r>
    <x v="0"/>
    <s v="Q1"/>
    <x v="10"/>
    <x v="31"/>
    <n v="86"/>
    <x v="0"/>
  </r>
  <r>
    <x v="0"/>
    <s v="Q1"/>
    <x v="10"/>
    <x v="79"/>
    <n v="44"/>
    <x v="0"/>
  </r>
  <r>
    <x v="0"/>
    <s v="Q1"/>
    <x v="10"/>
    <x v="32"/>
    <n v="527"/>
    <x v="0"/>
  </r>
  <r>
    <x v="0"/>
    <s v="Q1"/>
    <x v="10"/>
    <x v="33"/>
    <n v="149"/>
    <x v="0"/>
  </r>
  <r>
    <x v="0"/>
    <s v="Q1"/>
    <x v="10"/>
    <x v="34"/>
    <n v="185"/>
    <x v="0"/>
  </r>
  <r>
    <x v="0"/>
    <s v="Q1"/>
    <x v="10"/>
    <x v="35"/>
    <n v="628"/>
    <x v="0"/>
  </r>
  <r>
    <x v="0"/>
    <s v="Q1"/>
    <x v="10"/>
    <x v="80"/>
    <n v="94"/>
    <x v="0"/>
  </r>
  <r>
    <x v="0"/>
    <s v="Q1"/>
    <x v="10"/>
    <x v="36"/>
    <n v="55"/>
    <x v="0"/>
  </r>
  <r>
    <x v="0"/>
    <s v="Q1"/>
    <x v="10"/>
    <x v="37"/>
    <n v="291"/>
    <x v="0"/>
  </r>
  <r>
    <x v="0"/>
    <s v="Q1"/>
    <x v="10"/>
    <x v="38"/>
    <n v="211"/>
    <x v="0"/>
  </r>
  <r>
    <x v="0"/>
    <s v="Q1"/>
    <x v="10"/>
    <x v="39"/>
    <n v="129"/>
    <x v="0"/>
  </r>
  <r>
    <x v="0"/>
    <s v="Q1"/>
    <x v="10"/>
    <x v="40"/>
    <n v="164"/>
    <x v="0"/>
  </r>
  <r>
    <x v="0"/>
    <s v="Q1"/>
    <x v="10"/>
    <x v="41"/>
    <n v="169"/>
    <x v="0"/>
  </r>
  <r>
    <x v="0"/>
    <s v="Q1"/>
    <x v="10"/>
    <x v="42"/>
    <n v="178"/>
    <x v="0"/>
  </r>
  <r>
    <x v="0"/>
    <s v="Q1"/>
    <x v="10"/>
    <x v="82"/>
    <n v="34"/>
    <x v="0"/>
  </r>
  <r>
    <x v="0"/>
    <s v="Q1"/>
    <x v="10"/>
    <x v="43"/>
    <n v="425"/>
    <x v="0"/>
  </r>
  <r>
    <x v="0"/>
    <s v="Q1"/>
    <x v="10"/>
    <x v="44"/>
    <n v="100"/>
    <x v="0"/>
  </r>
  <r>
    <x v="0"/>
    <s v="Q1"/>
    <x v="10"/>
    <x v="45"/>
    <n v="94"/>
    <x v="0"/>
  </r>
  <r>
    <x v="0"/>
    <s v="Q1"/>
    <x v="10"/>
    <x v="46"/>
    <n v="244"/>
    <x v="0"/>
  </r>
  <r>
    <x v="0"/>
    <s v="Q1"/>
    <x v="10"/>
    <x v="47"/>
    <n v="203"/>
    <x v="0"/>
  </r>
  <r>
    <x v="0"/>
    <s v="Q1"/>
    <x v="10"/>
    <x v="48"/>
    <n v="436"/>
    <x v="0"/>
  </r>
  <r>
    <x v="0"/>
    <s v="Q1"/>
    <x v="10"/>
    <x v="83"/>
    <n v="34"/>
    <x v="0"/>
  </r>
  <r>
    <x v="0"/>
    <s v="Q1"/>
    <x v="10"/>
    <x v="49"/>
    <n v="348"/>
    <x v="0"/>
  </r>
  <r>
    <x v="0"/>
    <s v="Q1"/>
    <x v="10"/>
    <x v="50"/>
    <n v="319"/>
    <x v="0"/>
  </r>
  <r>
    <x v="0"/>
    <s v="Q1"/>
    <x v="10"/>
    <x v="51"/>
    <n v="145"/>
    <x v="0"/>
  </r>
  <r>
    <x v="0"/>
    <s v="Q1"/>
    <x v="10"/>
    <x v="84"/>
    <n v="38"/>
    <x v="0"/>
  </r>
  <r>
    <x v="0"/>
    <s v="Q1"/>
    <x v="10"/>
    <x v="52"/>
    <n v="144"/>
    <x v="0"/>
  </r>
  <r>
    <x v="0"/>
    <s v="Q1"/>
    <x v="10"/>
    <x v="85"/>
    <n v="44"/>
    <x v="0"/>
  </r>
  <r>
    <x v="0"/>
    <s v="Q1"/>
    <x v="10"/>
    <x v="53"/>
    <n v="206"/>
    <x v="0"/>
  </r>
  <r>
    <x v="0"/>
    <s v="Q1"/>
    <x v="10"/>
    <x v="54"/>
    <n v="415"/>
    <x v="0"/>
  </r>
  <r>
    <x v="0"/>
    <s v="Q1"/>
    <x v="10"/>
    <x v="86"/>
    <n v="54"/>
    <x v="0"/>
  </r>
  <r>
    <x v="0"/>
    <s v="Q1"/>
    <x v="10"/>
    <x v="55"/>
    <n v="1035"/>
    <x v="0"/>
  </r>
  <r>
    <x v="0"/>
    <s v="Q1"/>
    <x v="10"/>
    <x v="56"/>
    <n v="73"/>
    <x v="0"/>
  </r>
  <r>
    <x v="0"/>
    <s v="Q1"/>
    <x v="10"/>
    <x v="57"/>
    <n v="3606"/>
    <x v="0"/>
  </r>
  <r>
    <x v="0"/>
    <s v="Q1"/>
    <x v="10"/>
    <x v="58"/>
    <n v="2413"/>
    <x v="0"/>
  </r>
  <r>
    <x v="0"/>
    <s v="Q1"/>
    <x v="10"/>
    <x v="59"/>
    <n v="4611"/>
    <x v="0"/>
  </r>
  <r>
    <x v="0"/>
    <s v="Q1"/>
    <x v="11"/>
    <x v="0"/>
    <n v="109"/>
    <x v="0"/>
  </r>
  <r>
    <x v="0"/>
    <s v="Q1"/>
    <x v="11"/>
    <x v="1"/>
    <n v="67"/>
    <x v="0"/>
  </r>
  <r>
    <x v="0"/>
    <s v="Q1"/>
    <x v="11"/>
    <x v="3"/>
    <n v="128"/>
    <x v="0"/>
  </r>
  <r>
    <x v="0"/>
    <s v="Q1"/>
    <x v="11"/>
    <x v="6"/>
    <n v="72"/>
    <x v="0"/>
  </r>
  <r>
    <x v="0"/>
    <s v="Q1"/>
    <x v="11"/>
    <x v="7"/>
    <n v="65"/>
    <x v="0"/>
  </r>
  <r>
    <x v="0"/>
    <s v="Q1"/>
    <x v="11"/>
    <x v="8"/>
    <n v="39"/>
    <x v="0"/>
  </r>
  <r>
    <x v="0"/>
    <s v="Q1"/>
    <x v="11"/>
    <x v="9"/>
    <n v="63"/>
    <x v="0"/>
  </r>
  <r>
    <x v="0"/>
    <s v="Q1"/>
    <x v="11"/>
    <x v="10"/>
    <n v="112"/>
    <x v="0"/>
  </r>
  <r>
    <x v="0"/>
    <s v="Q1"/>
    <x v="11"/>
    <x v="13"/>
    <n v="80"/>
    <x v="0"/>
  </r>
  <r>
    <x v="0"/>
    <s v="Q1"/>
    <x v="11"/>
    <x v="14"/>
    <n v="187"/>
    <x v="0"/>
  </r>
  <r>
    <x v="0"/>
    <s v="Q1"/>
    <x v="11"/>
    <x v="15"/>
    <n v="178"/>
    <x v="0"/>
  </r>
  <r>
    <x v="0"/>
    <s v="Q1"/>
    <x v="11"/>
    <x v="16"/>
    <n v="45"/>
    <x v="0"/>
  </r>
  <r>
    <x v="0"/>
    <s v="Q1"/>
    <x v="11"/>
    <x v="17"/>
    <n v="63"/>
    <x v="0"/>
  </r>
  <r>
    <x v="0"/>
    <s v="Q1"/>
    <x v="11"/>
    <x v="18"/>
    <n v="39"/>
    <x v="0"/>
  </r>
  <r>
    <x v="0"/>
    <s v="Q1"/>
    <x v="11"/>
    <x v="19"/>
    <n v="50"/>
    <x v="0"/>
  </r>
  <r>
    <x v="0"/>
    <s v="Q1"/>
    <x v="11"/>
    <x v="21"/>
    <n v="991"/>
    <x v="0"/>
  </r>
  <r>
    <x v="0"/>
    <s v="Q1"/>
    <x v="11"/>
    <x v="22"/>
    <n v="43"/>
    <x v="0"/>
  </r>
  <r>
    <x v="0"/>
    <s v="Q1"/>
    <x v="11"/>
    <x v="23"/>
    <n v="118"/>
    <x v="0"/>
  </r>
  <r>
    <x v="0"/>
    <s v="Q1"/>
    <x v="11"/>
    <x v="24"/>
    <n v="64"/>
    <x v="0"/>
  </r>
  <r>
    <x v="0"/>
    <s v="Q1"/>
    <x v="11"/>
    <x v="27"/>
    <n v="33"/>
    <x v="0"/>
  </r>
  <r>
    <x v="0"/>
    <s v="Q1"/>
    <x v="11"/>
    <x v="28"/>
    <n v="33"/>
    <x v="0"/>
  </r>
  <r>
    <x v="0"/>
    <s v="Q1"/>
    <x v="11"/>
    <x v="29"/>
    <n v="48"/>
    <x v="0"/>
  </r>
  <r>
    <x v="0"/>
    <s v="Q1"/>
    <x v="11"/>
    <x v="30"/>
    <n v="33"/>
    <x v="0"/>
  </r>
  <r>
    <x v="0"/>
    <s v="Q1"/>
    <x v="11"/>
    <x v="32"/>
    <n v="192"/>
    <x v="0"/>
  </r>
  <r>
    <x v="0"/>
    <s v="Q1"/>
    <x v="11"/>
    <x v="33"/>
    <n v="47"/>
    <x v="0"/>
  </r>
  <r>
    <x v="0"/>
    <s v="Q1"/>
    <x v="11"/>
    <x v="34"/>
    <n v="35"/>
    <x v="0"/>
  </r>
  <r>
    <x v="0"/>
    <s v="Q1"/>
    <x v="11"/>
    <x v="35"/>
    <n v="86"/>
    <x v="0"/>
  </r>
  <r>
    <x v="0"/>
    <s v="Q1"/>
    <x v="11"/>
    <x v="37"/>
    <n v="100"/>
    <x v="0"/>
  </r>
  <r>
    <x v="0"/>
    <s v="Q1"/>
    <x v="11"/>
    <x v="38"/>
    <n v="67"/>
    <x v="0"/>
  </r>
  <r>
    <x v="0"/>
    <s v="Q1"/>
    <x v="11"/>
    <x v="40"/>
    <n v="44"/>
    <x v="0"/>
  </r>
  <r>
    <x v="0"/>
    <s v="Q1"/>
    <x v="11"/>
    <x v="41"/>
    <n v="30"/>
    <x v="0"/>
  </r>
  <r>
    <x v="0"/>
    <s v="Q1"/>
    <x v="11"/>
    <x v="42"/>
    <n v="56"/>
    <x v="0"/>
  </r>
  <r>
    <x v="0"/>
    <s v="Q1"/>
    <x v="11"/>
    <x v="43"/>
    <n v="54"/>
    <x v="0"/>
  </r>
  <r>
    <x v="0"/>
    <s v="Q1"/>
    <x v="11"/>
    <x v="46"/>
    <n v="62"/>
    <x v="0"/>
  </r>
  <r>
    <x v="0"/>
    <s v="Q1"/>
    <x v="11"/>
    <x v="47"/>
    <n v="34"/>
    <x v="0"/>
  </r>
  <r>
    <x v="0"/>
    <s v="Q1"/>
    <x v="11"/>
    <x v="48"/>
    <n v="119"/>
    <x v="0"/>
  </r>
  <r>
    <x v="0"/>
    <s v="Q1"/>
    <x v="11"/>
    <x v="49"/>
    <n v="98"/>
    <x v="0"/>
  </r>
  <r>
    <x v="0"/>
    <s v="Q1"/>
    <x v="11"/>
    <x v="50"/>
    <n v="81"/>
    <x v="0"/>
  </r>
  <r>
    <x v="0"/>
    <s v="Q1"/>
    <x v="11"/>
    <x v="51"/>
    <n v="34"/>
    <x v="0"/>
  </r>
  <r>
    <x v="0"/>
    <s v="Q1"/>
    <x v="11"/>
    <x v="52"/>
    <n v="40"/>
    <x v="0"/>
  </r>
  <r>
    <x v="0"/>
    <s v="Q1"/>
    <x v="11"/>
    <x v="53"/>
    <n v="49"/>
    <x v="0"/>
  </r>
  <r>
    <x v="0"/>
    <s v="Q1"/>
    <x v="11"/>
    <x v="54"/>
    <n v="72"/>
    <x v="0"/>
  </r>
  <r>
    <x v="0"/>
    <s v="Q1"/>
    <x v="11"/>
    <x v="55"/>
    <n v="209"/>
    <x v="0"/>
  </r>
  <r>
    <x v="0"/>
    <s v="Q1"/>
    <x v="11"/>
    <x v="57"/>
    <n v="5564"/>
    <x v="0"/>
  </r>
  <r>
    <x v="0"/>
    <s v="Q1"/>
    <x v="11"/>
    <x v="58"/>
    <n v="559"/>
    <x v="0"/>
  </r>
  <r>
    <x v="0"/>
    <s v="Q1"/>
    <x v="11"/>
    <x v="59"/>
    <n v="5700"/>
    <x v="0"/>
  </r>
  <r>
    <x v="0"/>
    <s v="Q1"/>
    <x v="12"/>
    <x v="0"/>
    <n v="120"/>
    <x v="0"/>
  </r>
  <r>
    <x v="0"/>
    <s v="Q1"/>
    <x v="12"/>
    <x v="1"/>
    <n v="71"/>
    <x v="0"/>
  </r>
  <r>
    <x v="0"/>
    <s v="Q1"/>
    <x v="12"/>
    <x v="3"/>
    <n v="138"/>
    <x v="0"/>
  </r>
  <r>
    <x v="0"/>
    <s v="Q1"/>
    <x v="12"/>
    <x v="4"/>
    <n v="48"/>
    <x v="0"/>
  </r>
  <r>
    <x v="0"/>
    <s v="Q1"/>
    <x v="12"/>
    <x v="5"/>
    <n v="36"/>
    <x v="0"/>
  </r>
  <r>
    <x v="0"/>
    <s v="Q1"/>
    <x v="12"/>
    <x v="6"/>
    <n v="76"/>
    <x v="0"/>
  </r>
  <r>
    <x v="0"/>
    <s v="Q1"/>
    <x v="12"/>
    <x v="7"/>
    <n v="96"/>
    <x v="0"/>
  </r>
  <r>
    <x v="0"/>
    <s v="Q1"/>
    <x v="12"/>
    <x v="9"/>
    <n v="67"/>
    <x v="0"/>
  </r>
  <r>
    <x v="0"/>
    <s v="Q1"/>
    <x v="12"/>
    <x v="10"/>
    <n v="81"/>
    <x v="0"/>
  </r>
  <r>
    <x v="0"/>
    <s v="Q1"/>
    <x v="12"/>
    <x v="11"/>
    <n v="38"/>
    <x v="0"/>
  </r>
  <r>
    <x v="0"/>
    <s v="Q1"/>
    <x v="12"/>
    <x v="13"/>
    <n v="63"/>
    <x v="0"/>
  </r>
  <r>
    <x v="0"/>
    <s v="Q1"/>
    <x v="12"/>
    <x v="14"/>
    <n v="164"/>
    <x v="0"/>
  </r>
  <r>
    <x v="0"/>
    <s v="Q1"/>
    <x v="12"/>
    <x v="15"/>
    <n v="178"/>
    <x v="0"/>
  </r>
  <r>
    <x v="0"/>
    <s v="Q1"/>
    <x v="12"/>
    <x v="16"/>
    <n v="52"/>
    <x v="0"/>
  </r>
  <r>
    <x v="0"/>
    <s v="Q1"/>
    <x v="12"/>
    <x v="17"/>
    <n v="89"/>
    <x v="0"/>
  </r>
  <r>
    <x v="0"/>
    <s v="Q1"/>
    <x v="12"/>
    <x v="18"/>
    <n v="56"/>
    <x v="0"/>
  </r>
  <r>
    <x v="0"/>
    <s v="Q1"/>
    <x v="12"/>
    <x v="19"/>
    <n v="115"/>
    <x v="0"/>
  </r>
  <r>
    <x v="0"/>
    <s v="Q1"/>
    <x v="12"/>
    <x v="21"/>
    <n v="172"/>
    <x v="0"/>
  </r>
  <r>
    <x v="0"/>
    <s v="Q1"/>
    <x v="12"/>
    <x v="22"/>
    <n v="56"/>
    <x v="0"/>
  </r>
  <r>
    <x v="0"/>
    <s v="Q1"/>
    <x v="12"/>
    <x v="23"/>
    <n v="137"/>
    <x v="0"/>
  </r>
  <r>
    <x v="0"/>
    <s v="Q1"/>
    <x v="12"/>
    <x v="24"/>
    <n v="74"/>
    <x v="0"/>
  </r>
  <r>
    <x v="0"/>
    <s v="Q1"/>
    <x v="12"/>
    <x v="29"/>
    <n v="44"/>
    <x v="0"/>
  </r>
  <r>
    <x v="0"/>
    <s v="Q1"/>
    <x v="12"/>
    <x v="32"/>
    <n v="146"/>
    <x v="0"/>
  </r>
  <r>
    <x v="0"/>
    <s v="Q1"/>
    <x v="12"/>
    <x v="33"/>
    <n v="33"/>
    <x v="0"/>
  </r>
  <r>
    <x v="0"/>
    <s v="Q1"/>
    <x v="12"/>
    <x v="34"/>
    <n v="123"/>
    <x v="0"/>
  </r>
  <r>
    <x v="0"/>
    <s v="Q1"/>
    <x v="12"/>
    <x v="35"/>
    <n v="107"/>
    <x v="0"/>
  </r>
  <r>
    <x v="0"/>
    <s v="Q1"/>
    <x v="12"/>
    <x v="37"/>
    <n v="88"/>
    <x v="0"/>
  </r>
  <r>
    <x v="0"/>
    <s v="Q1"/>
    <x v="12"/>
    <x v="38"/>
    <n v="76"/>
    <x v="0"/>
  </r>
  <r>
    <x v="0"/>
    <s v="Q1"/>
    <x v="12"/>
    <x v="40"/>
    <n v="45"/>
    <x v="0"/>
  </r>
  <r>
    <x v="0"/>
    <s v="Q1"/>
    <x v="12"/>
    <x v="41"/>
    <n v="114"/>
    <x v="0"/>
  </r>
  <r>
    <x v="0"/>
    <s v="Q1"/>
    <x v="12"/>
    <x v="42"/>
    <n v="47"/>
    <x v="0"/>
  </r>
  <r>
    <x v="0"/>
    <s v="Q1"/>
    <x v="12"/>
    <x v="43"/>
    <n v="78"/>
    <x v="0"/>
  </r>
  <r>
    <x v="0"/>
    <s v="Q1"/>
    <x v="12"/>
    <x v="44"/>
    <n v="30"/>
    <x v="0"/>
  </r>
  <r>
    <x v="0"/>
    <s v="Q1"/>
    <x v="12"/>
    <x v="45"/>
    <n v="35"/>
    <x v="0"/>
  </r>
  <r>
    <x v="0"/>
    <s v="Q1"/>
    <x v="12"/>
    <x v="46"/>
    <n v="143"/>
    <x v="0"/>
  </r>
  <r>
    <x v="0"/>
    <s v="Q1"/>
    <x v="12"/>
    <x v="47"/>
    <n v="55"/>
    <x v="0"/>
  </r>
  <r>
    <x v="0"/>
    <s v="Q1"/>
    <x v="12"/>
    <x v="48"/>
    <n v="121"/>
    <x v="0"/>
  </r>
  <r>
    <x v="0"/>
    <s v="Q1"/>
    <x v="12"/>
    <x v="49"/>
    <n v="96"/>
    <x v="0"/>
  </r>
  <r>
    <x v="0"/>
    <s v="Q1"/>
    <x v="12"/>
    <x v="50"/>
    <n v="124"/>
    <x v="0"/>
  </r>
  <r>
    <x v="0"/>
    <s v="Q1"/>
    <x v="12"/>
    <x v="51"/>
    <n v="30"/>
    <x v="0"/>
  </r>
  <r>
    <x v="0"/>
    <s v="Q1"/>
    <x v="12"/>
    <x v="52"/>
    <n v="36"/>
    <x v="0"/>
  </r>
  <r>
    <x v="0"/>
    <s v="Q1"/>
    <x v="12"/>
    <x v="53"/>
    <n v="73"/>
    <x v="0"/>
  </r>
  <r>
    <x v="0"/>
    <s v="Q1"/>
    <x v="12"/>
    <x v="54"/>
    <n v="85"/>
    <x v="0"/>
  </r>
  <r>
    <x v="0"/>
    <s v="Q1"/>
    <x v="12"/>
    <x v="55"/>
    <n v="290"/>
    <x v="0"/>
  </r>
  <r>
    <x v="0"/>
    <s v="Q1"/>
    <x v="12"/>
    <x v="57"/>
    <n v="661"/>
    <x v="0"/>
  </r>
  <r>
    <x v="0"/>
    <s v="Q1"/>
    <x v="12"/>
    <x v="58"/>
    <n v="1531"/>
    <x v="0"/>
  </r>
  <r>
    <x v="0"/>
    <s v="Q1"/>
    <x v="12"/>
    <x v="59"/>
    <n v="2041"/>
    <x v="0"/>
  </r>
  <r>
    <x v="0"/>
    <s v="Q1"/>
    <x v="13"/>
    <x v="60"/>
    <n v="427"/>
    <x v="0"/>
  </r>
  <r>
    <x v="0"/>
    <s v="Q1"/>
    <x v="13"/>
    <x v="61"/>
    <n v="433"/>
    <x v="0"/>
  </r>
  <r>
    <x v="0"/>
    <s v="Q1"/>
    <x v="13"/>
    <x v="62"/>
    <n v="694"/>
    <x v="0"/>
  </r>
  <r>
    <x v="0"/>
    <s v="Q1"/>
    <x v="13"/>
    <x v="0"/>
    <n v="7976"/>
    <x v="0"/>
  </r>
  <r>
    <x v="0"/>
    <s v="Q1"/>
    <x v="13"/>
    <x v="1"/>
    <n v="4572"/>
    <x v="0"/>
  </r>
  <r>
    <x v="0"/>
    <s v="Q1"/>
    <x v="13"/>
    <x v="63"/>
    <n v="712"/>
    <x v="0"/>
  </r>
  <r>
    <x v="0"/>
    <s v="Q1"/>
    <x v="13"/>
    <x v="2"/>
    <n v="1438"/>
    <x v="0"/>
  </r>
  <r>
    <x v="0"/>
    <s v="Q1"/>
    <x v="13"/>
    <x v="64"/>
    <n v="401"/>
    <x v="0"/>
  </r>
  <r>
    <x v="0"/>
    <s v="Q1"/>
    <x v="13"/>
    <x v="3"/>
    <n v="7926"/>
    <x v="0"/>
  </r>
  <r>
    <x v="0"/>
    <s v="Q1"/>
    <x v="13"/>
    <x v="4"/>
    <n v="2249"/>
    <x v="0"/>
  </r>
  <r>
    <x v="0"/>
    <s v="Q1"/>
    <x v="13"/>
    <x v="5"/>
    <n v="2020"/>
    <x v="0"/>
  </r>
  <r>
    <x v="0"/>
    <s v="Q1"/>
    <x v="13"/>
    <x v="93"/>
    <n v="209"/>
    <x v="0"/>
  </r>
  <r>
    <x v="0"/>
    <s v="Q1"/>
    <x v="13"/>
    <x v="6"/>
    <n v="5522"/>
    <x v="0"/>
  </r>
  <r>
    <x v="0"/>
    <s v="Q1"/>
    <x v="13"/>
    <x v="65"/>
    <n v="1034"/>
    <x v="0"/>
  </r>
  <r>
    <x v="0"/>
    <s v="Q1"/>
    <x v="13"/>
    <x v="7"/>
    <n v="5179"/>
    <x v="0"/>
  </r>
  <r>
    <x v="0"/>
    <s v="Q1"/>
    <x v="13"/>
    <x v="66"/>
    <n v="673"/>
    <x v="0"/>
  </r>
  <r>
    <x v="0"/>
    <s v="Q1"/>
    <x v="13"/>
    <x v="98"/>
    <n v="202"/>
    <x v="0"/>
  </r>
  <r>
    <x v="0"/>
    <s v="Q1"/>
    <x v="13"/>
    <x v="87"/>
    <n v="257"/>
    <x v="0"/>
  </r>
  <r>
    <x v="0"/>
    <s v="Q1"/>
    <x v="13"/>
    <x v="8"/>
    <n v="2223"/>
    <x v="0"/>
  </r>
  <r>
    <x v="0"/>
    <s v="Q1"/>
    <x v="13"/>
    <x v="9"/>
    <n v="5013"/>
    <x v="0"/>
  </r>
  <r>
    <x v="0"/>
    <s v="Q1"/>
    <x v="13"/>
    <x v="10"/>
    <n v="6409"/>
    <x v="0"/>
  </r>
  <r>
    <x v="0"/>
    <s v="Q1"/>
    <x v="13"/>
    <x v="67"/>
    <n v="229"/>
    <x v="0"/>
  </r>
  <r>
    <x v="0"/>
    <s v="Q1"/>
    <x v="13"/>
    <x v="68"/>
    <n v="292"/>
    <x v="0"/>
  </r>
  <r>
    <x v="0"/>
    <s v="Q1"/>
    <x v="13"/>
    <x v="11"/>
    <n v="1982"/>
    <x v="0"/>
  </r>
  <r>
    <x v="0"/>
    <s v="Q1"/>
    <x v="13"/>
    <x v="99"/>
    <n v="173"/>
    <x v="0"/>
  </r>
  <r>
    <x v="0"/>
    <s v="Q1"/>
    <x v="13"/>
    <x v="12"/>
    <n v="1936"/>
    <x v="0"/>
  </r>
  <r>
    <x v="0"/>
    <s v="Q1"/>
    <x v="13"/>
    <x v="89"/>
    <n v="241"/>
    <x v="0"/>
  </r>
  <r>
    <x v="0"/>
    <s v="Q1"/>
    <x v="13"/>
    <x v="94"/>
    <n v="219"/>
    <x v="0"/>
  </r>
  <r>
    <x v="0"/>
    <s v="Q1"/>
    <x v="13"/>
    <x v="13"/>
    <n v="4865"/>
    <x v="0"/>
  </r>
  <r>
    <x v="0"/>
    <s v="Q1"/>
    <x v="13"/>
    <x v="14"/>
    <n v="10818"/>
    <x v="0"/>
  </r>
  <r>
    <x v="0"/>
    <s v="Q1"/>
    <x v="13"/>
    <x v="69"/>
    <n v="247"/>
    <x v="0"/>
  </r>
  <r>
    <x v="0"/>
    <s v="Q1"/>
    <x v="13"/>
    <x v="90"/>
    <n v="250"/>
    <x v="0"/>
  </r>
  <r>
    <x v="0"/>
    <s v="Q1"/>
    <x v="13"/>
    <x v="15"/>
    <n v="11447"/>
    <x v="0"/>
  </r>
  <r>
    <x v="0"/>
    <s v="Q1"/>
    <x v="13"/>
    <x v="70"/>
    <n v="1046"/>
    <x v="0"/>
  </r>
  <r>
    <x v="0"/>
    <s v="Q1"/>
    <x v="13"/>
    <x v="71"/>
    <n v="1178"/>
    <x v="0"/>
  </r>
  <r>
    <x v="0"/>
    <s v="Q1"/>
    <x v="13"/>
    <x v="16"/>
    <n v="3877"/>
    <x v="0"/>
  </r>
  <r>
    <x v="0"/>
    <s v="Q1"/>
    <x v="13"/>
    <x v="95"/>
    <n v="167"/>
    <x v="0"/>
  </r>
  <r>
    <x v="0"/>
    <s v="Q1"/>
    <x v="13"/>
    <x v="100"/>
    <n v="64"/>
    <x v="0"/>
  </r>
  <r>
    <x v="0"/>
    <s v="Q1"/>
    <x v="13"/>
    <x v="17"/>
    <n v="5966"/>
    <x v="0"/>
  </r>
  <r>
    <x v="0"/>
    <s v="Q1"/>
    <x v="13"/>
    <x v="18"/>
    <n v="3657"/>
    <x v="0"/>
  </r>
  <r>
    <x v="0"/>
    <s v="Q1"/>
    <x v="13"/>
    <x v="72"/>
    <n v="1582"/>
    <x v="0"/>
  </r>
  <r>
    <x v="0"/>
    <s v="Q1"/>
    <x v="13"/>
    <x v="19"/>
    <n v="4936"/>
    <x v="0"/>
  </r>
  <r>
    <x v="0"/>
    <s v="Q1"/>
    <x v="13"/>
    <x v="20"/>
    <n v="1338"/>
    <x v="0"/>
  </r>
  <r>
    <x v="0"/>
    <s v="Q1"/>
    <x v="13"/>
    <x v="73"/>
    <n v="559"/>
    <x v="0"/>
  </r>
  <r>
    <x v="0"/>
    <s v="Q1"/>
    <x v="13"/>
    <x v="21"/>
    <n v="11981"/>
    <x v="0"/>
  </r>
  <r>
    <x v="0"/>
    <s v="Q1"/>
    <x v="13"/>
    <x v="22"/>
    <n v="3282"/>
    <x v="0"/>
  </r>
  <r>
    <x v="0"/>
    <s v="Q1"/>
    <x v="13"/>
    <x v="23"/>
    <n v="8395"/>
    <x v="0"/>
  </r>
  <r>
    <x v="0"/>
    <s v="Q1"/>
    <x v="13"/>
    <x v="92"/>
    <n v="289"/>
    <x v="0"/>
  </r>
  <r>
    <x v="0"/>
    <s v="Q1"/>
    <x v="13"/>
    <x v="24"/>
    <n v="5336"/>
    <x v="0"/>
  </r>
  <r>
    <x v="0"/>
    <s v="Q1"/>
    <x v="13"/>
    <x v="25"/>
    <n v="1038"/>
    <x v="0"/>
  </r>
  <r>
    <x v="0"/>
    <s v="Q1"/>
    <x v="13"/>
    <x v="74"/>
    <n v="669"/>
    <x v="0"/>
  </r>
  <r>
    <x v="0"/>
    <s v="Q1"/>
    <x v="13"/>
    <x v="75"/>
    <n v="1329"/>
    <x v="0"/>
  </r>
  <r>
    <x v="0"/>
    <s v="Q1"/>
    <x v="13"/>
    <x v="26"/>
    <n v="1515"/>
    <x v="0"/>
  </r>
  <r>
    <x v="0"/>
    <s v="Q1"/>
    <x v="13"/>
    <x v="27"/>
    <n v="1782"/>
    <x v="0"/>
  </r>
  <r>
    <x v="0"/>
    <s v="Q1"/>
    <x v="13"/>
    <x v="76"/>
    <n v="1117"/>
    <x v="0"/>
  </r>
  <r>
    <x v="0"/>
    <s v="Q1"/>
    <x v="13"/>
    <x v="28"/>
    <n v="2138"/>
    <x v="0"/>
  </r>
  <r>
    <x v="0"/>
    <s v="Q1"/>
    <x v="13"/>
    <x v="77"/>
    <n v="1350"/>
    <x v="0"/>
  </r>
  <r>
    <x v="0"/>
    <s v="Q1"/>
    <x v="13"/>
    <x v="29"/>
    <n v="3199"/>
    <x v="0"/>
  </r>
  <r>
    <x v="0"/>
    <s v="Q1"/>
    <x v="13"/>
    <x v="30"/>
    <n v="2611"/>
    <x v="0"/>
  </r>
  <r>
    <x v="0"/>
    <s v="Q1"/>
    <x v="13"/>
    <x v="78"/>
    <n v="596"/>
    <x v="0"/>
  </r>
  <r>
    <x v="0"/>
    <s v="Q1"/>
    <x v="13"/>
    <x v="31"/>
    <n v="1635"/>
    <x v="0"/>
  </r>
  <r>
    <x v="0"/>
    <s v="Q1"/>
    <x v="13"/>
    <x v="79"/>
    <n v="858"/>
    <x v="0"/>
  </r>
  <r>
    <x v="0"/>
    <s v="Q1"/>
    <x v="13"/>
    <x v="32"/>
    <n v="10064"/>
    <x v="0"/>
  </r>
  <r>
    <x v="0"/>
    <s v="Q1"/>
    <x v="13"/>
    <x v="33"/>
    <n v="2929"/>
    <x v="0"/>
  </r>
  <r>
    <x v="0"/>
    <s v="Q1"/>
    <x v="13"/>
    <x v="34"/>
    <n v="2784"/>
    <x v="0"/>
  </r>
  <r>
    <x v="0"/>
    <s v="Q1"/>
    <x v="13"/>
    <x v="35"/>
    <n v="7136"/>
    <x v="0"/>
  </r>
  <r>
    <x v="0"/>
    <s v="Q1"/>
    <x v="13"/>
    <x v="80"/>
    <n v="1416"/>
    <x v="0"/>
  </r>
  <r>
    <x v="0"/>
    <s v="Q1"/>
    <x v="13"/>
    <x v="36"/>
    <n v="1224"/>
    <x v="0"/>
  </r>
  <r>
    <x v="0"/>
    <s v="Q1"/>
    <x v="13"/>
    <x v="91"/>
    <n v="252"/>
    <x v="0"/>
  </r>
  <r>
    <x v="0"/>
    <s v="Q1"/>
    <x v="13"/>
    <x v="81"/>
    <n v="538"/>
    <x v="0"/>
  </r>
  <r>
    <x v="0"/>
    <s v="Q1"/>
    <x v="13"/>
    <x v="37"/>
    <n v="6450"/>
    <x v="0"/>
  </r>
  <r>
    <x v="0"/>
    <s v="Q1"/>
    <x v="13"/>
    <x v="38"/>
    <n v="4696"/>
    <x v="0"/>
  </r>
  <r>
    <x v="0"/>
    <s v="Q1"/>
    <x v="13"/>
    <x v="39"/>
    <n v="2047"/>
    <x v="0"/>
  </r>
  <r>
    <x v="0"/>
    <s v="Q1"/>
    <x v="13"/>
    <x v="40"/>
    <n v="3048"/>
    <x v="0"/>
  </r>
  <r>
    <x v="0"/>
    <s v="Q1"/>
    <x v="13"/>
    <x v="41"/>
    <n v="2954"/>
    <x v="0"/>
  </r>
  <r>
    <x v="0"/>
    <s v="Q1"/>
    <x v="13"/>
    <x v="42"/>
    <n v="3456"/>
    <x v="0"/>
  </r>
  <r>
    <x v="0"/>
    <s v="Q1"/>
    <x v="13"/>
    <x v="96"/>
    <n v="174"/>
    <x v="0"/>
  </r>
  <r>
    <x v="0"/>
    <s v="Q1"/>
    <x v="13"/>
    <x v="82"/>
    <n v="826"/>
    <x v="0"/>
  </r>
  <r>
    <x v="0"/>
    <s v="Q1"/>
    <x v="13"/>
    <x v="43"/>
    <n v="5453"/>
    <x v="0"/>
  </r>
  <r>
    <x v="0"/>
    <s v="Q1"/>
    <x v="13"/>
    <x v="44"/>
    <n v="2209"/>
    <x v="0"/>
  </r>
  <r>
    <x v="0"/>
    <s v="Q1"/>
    <x v="13"/>
    <x v="45"/>
    <n v="2098"/>
    <x v="0"/>
  </r>
  <r>
    <x v="0"/>
    <s v="Q1"/>
    <x v="13"/>
    <x v="46"/>
    <n v="5331"/>
    <x v="0"/>
  </r>
  <r>
    <x v="0"/>
    <s v="Q1"/>
    <x v="13"/>
    <x v="47"/>
    <n v="3373"/>
    <x v="0"/>
  </r>
  <r>
    <x v="0"/>
    <s v="Q1"/>
    <x v="13"/>
    <x v="48"/>
    <n v="8696"/>
    <x v="0"/>
  </r>
  <r>
    <x v="0"/>
    <s v="Q1"/>
    <x v="13"/>
    <x v="83"/>
    <n v="833"/>
    <x v="0"/>
  </r>
  <r>
    <x v="0"/>
    <s v="Q1"/>
    <x v="13"/>
    <x v="49"/>
    <n v="7223"/>
    <x v="0"/>
  </r>
  <r>
    <x v="0"/>
    <s v="Q1"/>
    <x v="13"/>
    <x v="50"/>
    <n v="7518"/>
    <x v="0"/>
  </r>
  <r>
    <x v="0"/>
    <s v="Q1"/>
    <x v="13"/>
    <x v="51"/>
    <n v="2415"/>
    <x v="0"/>
  </r>
  <r>
    <x v="0"/>
    <s v="Q1"/>
    <x v="13"/>
    <x v="84"/>
    <n v="591"/>
    <x v="0"/>
  </r>
  <r>
    <x v="0"/>
    <s v="Q1"/>
    <x v="13"/>
    <x v="52"/>
    <n v="2738"/>
    <x v="0"/>
  </r>
  <r>
    <x v="0"/>
    <s v="Q1"/>
    <x v="13"/>
    <x v="85"/>
    <n v="615"/>
    <x v="0"/>
  </r>
  <r>
    <x v="0"/>
    <s v="Q1"/>
    <x v="13"/>
    <x v="53"/>
    <n v="4503"/>
    <x v="0"/>
  </r>
  <r>
    <x v="0"/>
    <s v="Q1"/>
    <x v="13"/>
    <x v="54"/>
    <n v="7094"/>
    <x v="0"/>
  </r>
  <r>
    <x v="0"/>
    <s v="Q1"/>
    <x v="13"/>
    <x v="86"/>
    <n v="1069"/>
    <x v="0"/>
  </r>
  <r>
    <x v="0"/>
    <s v="Q1"/>
    <x v="13"/>
    <x v="88"/>
    <n v="298"/>
    <x v="0"/>
  </r>
  <r>
    <x v="0"/>
    <s v="Q1"/>
    <x v="13"/>
    <x v="55"/>
    <n v="18593"/>
    <x v="0"/>
  </r>
  <r>
    <x v="0"/>
    <s v="Q1"/>
    <x v="13"/>
    <x v="97"/>
    <n v="236"/>
    <x v="0"/>
  </r>
  <r>
    <x v="0"/>
    <s v="Q1"/>
    <x v="13"/>
    <x v="56"/>
    <n v="1045"/>
    <x v="0"/>
  </r>
  <r>
    <x v="0"/>
    <s v="Q1"/>
    <x v="13"/>
    <x v="57"/>
    <n v="83931"/>
    <x v="0"/>
  </r>
  <r>
    <x v="0"/>
    <s v="Q1"/>
    <x v="13"/>
    <x v="58"/>
    <n v="45929"/>
    <x v="0"/>
  </r>
  <r>
    <x v="0"/>
    <s v="Q1"/>
    <x v="13"/>
    <x v="59"/>
    <n v="101914"/>
    <x v="0"/>
  </r>
  <r>
    <x v="0"/>
    <s v="Q2"/>
    <x v="0"/>
    <x v="0"/>
    <n v="203"/>
    <x v="1"/>
  </r>
  <r>
    <x v="0"/>
    <s v="Q2"/>
    <x v="0"/>
    <x v="1"/>
    <n v="101"/>
    <x v="1"/>
  </r>
  <r>
    <x v="0"/>
    <s v="Q2"/>
    <x v="0"/>
    <x v="2"/>
    <n v="33"/>
    <x v="1"/>
  </r>
  <r>
    <x v="0"/>
    <s v="Q2"/>
    <x v="0"/>
    <x v="3"/>
    <n v="211"/>
    <x v="1"/>
  </r>
  <r>
    <x v="0"/>
    <s v="Q2"/>
    <x v="0"/>
    <x v="4"/>
    <n v="77"/>
    <x v="1"/>
  </r>
  <r>
    <x v="0"/>
    <s v="Q2"/>
    <x v="0"/>
    <x v="5"/>
    <n v="45"/>
    <x v="1"/>
  </r>
  <r>
    <x v="0"/>
    <s v="Q2"/>
    <x v="0"/>
    <x v="6"/>
    <n v="131"/>
    <x v="1"/>
  </r>
  <r>
    <x v="0"/>
    <s v="Q2"/>
    <x v="0"/>
    <x v="7"/>
    <n v="179"/>
    <x v="1"/>
  </r>
  <r>
    <x v="0"/>
    <s v="Q2"/>
    <x v="0"/>
    <x v="8"/>
    <n v="31"/>
    <x v="1"/>
  </r>
  <r>
    <x v="0"/>
    <s v="Q2"/>
    <x v="0"/>
    <x v="9"/>
    <n v="127"/>
    <x v="1"/>
  </r>
  <r>
    <x v="0"/>
    <s v="Q2"/>
    <x v="0"/>
    <x v="10"/>
    <n v="162"/>
    <x v="1"/>
  </r>
  <r>
    <x v="0"/>
    <s v="Q2"/>
    <x v="0"/>
    <x v="11"/>
    <n v="55"/>
    <x v="1"/>
  </r>
  <r>
    <x v="0"/>
    <s v="Q2"/>
    <x v="0"/>
    <x v="12"/>
    <n v="35"/>
    <x v="1"/>
  </r>
  <r>
    <x v="0"/>
    <s v="Q2"/>
    <x v="0"/>
    <x v="13"/>
    <n v="101"/>
    <x v="1"/>
  </r>
  <r>
    <x v="0"/>
    <s v="Q2"/>
    <x v="0"/>
    <x v="14"/>
    <n v="292"/>
    <x v="1"/>
  </r>
  <r>
    <x v="0"/>
    <s v="Q2"/>
    <x v="0"/>
    <x v="15"/>
    <n v="300"/>
    <x v="1"/>
  </r>
  <r>
    <x v="0"/>
    <s v="Q2"/>
    <x v="0"/>
    <x v="16"/>
    <n v="80"/>
    <x v="1"/>
  </r>
  <r>
    <x v="0"/>
    <s v="Q2"/>
    <x v="0"/>
    <x v="17"/>
    <n v="123"/>
    <x v="1"/>
  </r>
  <r>
    <x v="0"/>
    <s v="Q2"/>
    <x v="0"/>
    <x v="18"/>
    <n v="90"/>
    <x v="1"/>
  </r>
  <r>
    <x v="0"/>
    <s v="Q2"/>
    <x v="0"/>
    <x v="19"/>
    <n v="139"/>
    <x v="1"/>
  </r>
  <r>
    <x v="0"/>
    <s v="Q2"/>
    <x v="0"/>
    <x v="20"/>
    <n v="38"/>
    <x v="1"/>
  </r>
  <r>
    <x v="0"/>
    <s v="Q2"/>
    <x v="0"/>
    <x v="21"/>
    <n v="262"/>
    <x v="1"/>
  </r>
  <r>
    <x v="0"/>
    <s v="Q2"/>
    <x v="0"/>
    <x v="22"/>
    <n v="77"/>
    <x v="1"/>
  </r>
  <r>
    <x v="0"/>
    <s v="Q2"/>
    <x v="0"/>
    <x v="23"/>
    <n v="214"/>
    <x v="1"/>
  </r>
  <r>
    <x v="0"/>
    <s v="Q2"/>
    <x v="0"/>
    <x v="24"/>
    <n v="110"/>
    <x v="1"/>
  </r>
  <r>
    <x v="0"/>
    <s v="Q2"/>
    <x v="0"/>
    <x v="25"/>
    <n v="33"/>
    <x v="1"/>
  </r>
  <r>
    <x v="0"/>
    <s v="Q2"/>
    <x v="0"/>
    <x v="26"/>
    <n v="35"/>
    <x v="1"/>
  </r>
  <r>
    <x v="0"/>
    <s v="Q2"/>
    <x v="0"/>
    <x v="27"/>
    <n v="31"/>
    <x v="1"/>
  </r>
  <r>
    <x v="0"/>
    <s v="Q2"/>
    <x v="0"/>
    <x v="28"/>
    <n v="45"/>
    <x v="1"/>
  </r>
  <r>
    <x v="0"/>
    <s v="Q2"/>
    <x v="0"/>
    <x v="29"/>
    <n v="108"/>
    <x v="1"/>
  </r>
  <r>
    <x v="0"/>
    <s v="Q2"/>
    <x v="0"/>
    <x v="30"/>
    <n v="47"/>
    <x v="1"/>
  </r>
  <r>
    <x v="0"/>
    <s v="Q2"/>
    <x v="0"/>
    <x v="31"/>
    <n v="44"/>
    <x v="1"/>
  </r>
  <r>
    <x v="0"/>
    <s v="Q2"/>
    <x v="0"/>
    <x v="32"/>
    <n v="258"/>
    <x v="1"/>
  </r>
  <r>
    <x v="0"/>
    <s v="Q2"/>
    <x v="0"/>
    <x v="33"/>
    <n v="59"/>
    <x v="1"/>
  </r>
  <r>
    <x v="0"/>
    <s v="Q2"/>
    <x v="0"/>
    <x v="34"/>
    <n v="56"/>
    <x v="1"/>
  </r>
  <r>
    <x v="0"/>
    <s v="Q2"/>
    <x v="0"/>
    <x v="35"/>
    <n v="215"/>
    <x v="1"/>
  </r>
  <r>
    <x v="0"/>
    <s v="Q2"/>
    <x v="0"/>
    <x v="80"/>
    <n v="33"/>
    <x v="1"/>
  </r>
  <r>
    <x v="0"/>
    <s v="Q2"/>
    <x v="0"/>
    <x v="36"/>
    <n v="36"/>
    <x v="1"/>
  </r>
  <r>
    <x v="0"/>
    <s v="Q2"/>
    <x v="0"/>
    <x v="37"/>
    <n v="165"/>
    <x v="1"/>
  </r>
  <r>
    <x v="0"/>
    <s v="Q2"/>
    <x v="0"/>
    <x v="38"/>
    <n v="106"/>
    <x v="1"/>
  </r>
  <r>
    <x v="0"/>
    <s v="Q2"/>
    <x v="0"/>
    <x v="39"/>
    <n v="56"/>
    <x v="1"/>
  </r>
  <r>
    <x v="0"/>
    <s v="Q2"/>
    <x v="0"/>
    <x v="40"/>
    <n v="69"/>
    <x v="1"/>
  </r>
  <r>
    <x v="0"/>
    <s v="Q2"/>
    <x v="0"/>
    <x v="41"/>
    <n v="76"/>
    <x v="1"/>
  </r>
  <r>
    <x v="0"/>
    <s v="Q2"/>
    <x v="0"/>
    <x v="42"/>
    <n v="80"/>
    <x v="1"/>
  </r>
  <r>
    <x v="0"/>
    <s v="Q2"/>
    <x v="0"/>
    <x v="43"/>
    <n v="156"/>
    <x v="1"/>
  </r>
  <r>
    <x v="0"/>
    <s v="Q2"/>
    <x v="0"/>
    <x v="44"/>
    <n v="49"/>
    <x v="1"/>
  </r>
  <r>
    <x v="0"/>
    <s v="Q2"/>
    <x v="0"/>
    <x v="45"/>
    <n v="48"/>
    <x v="1"/>
  </r>
  <r>
    <x v="0"/>
    <s v="Q2"/>
    <x v="0"/>
    <x v="46"/>
    <n v="131"/>
    <x v="1"/>
  </r>
  <r>
    <x v="0"/>
    <s v="Q2"/>
    <x v="0"/>
    <x v="47"/>
    <n v="92"/>
    <x v="1"/>
  </r>
  <r>
    <x v="0"/>
    <s v="Q2"/>
    <x v="0"/>
    <x v="48"/>
    <n v="217"/>
    <x v="1"/>
  </r>
  <r>
    <x v="0"/>
    <s v="Q2"/>
    <x v="0"/>
    <x v="49"/>
    <n v="177"/>
    <x v="1"/>
  </r>
  <r>
    <x v="0"/>
    <s v="Q2"/>
    <x v="0"/>
    <x v="50"/>
    <n v="153"/>
    <x v="1"/>
  </r>
  <r>
    <x v="0"/>
    <s v="Q2"/>
    <x v="0"/>
    <x v="51"/>
    <n v="65"/>
    <x v="1"/>
  </r>
  <r>
    <x v="0"/>
    <s v="Q2"/>
    <x v="0"/>
    <x v="52"/>
    <n v="74"/>
    <x v="1"/>
  </r>
  <r>
    <x v="0"/>
    <s v="Q2"/>
    <x v="0"/>
    <x v="53"/>
    <n v="117"/>
    <x v="1"/>
  </r>
  <r>
    <x v="0"/>
    <s v="Q2"/>
    <x v="0"/>
    <x v="54"/>
    <n v="194"/>
    <x v="1"/>
  </r>
  <r>
    <x v="0"/>
    <s v="Q2"/>
    <x v="0"/>
    <x v="86"/>
    <n v="30"/>
    <x v="1"/>
  </r>
  <r>
    <x v="0"/>
    <s v="Q2"/>
    <x v="0"/>
    <x v="55"/>
    <n v="414"/>
    <x v="1"/>
  </r>
  <r>
    <x v="0"/>
    <s v="Q2"/>
    <x v="0"/>
    <x v="57"/>
    <n v="1644"/>
    <x v="1"/>
  </r>
  <r>
    <x v="0"/>
    <s v="Q2"/>
    <x v="0"/>
    <x v="58"/>
    <n v="1047"/>
    <x v="1"/>
  </r>
  <r>
    <x v="0"/>
    <s v="Q2"/>
    <x v="0"/>
    <x v="59"/>
    <n v="2020"/>
    <x v="1"/>
  </r>
  <r>
    <x v="0"/>
    <s v="Q2"/>
    <x v="1"/>
    <x v="60"/>
    <n v="41"/>
    <x v="1"/>
  </r>
  <r>
    <x v="0"/>
    <s v="Q2"/>
    <x v="1"/>
    <x v="61"/>
    <n v="46"/>
    <x v="1"/>
  </r>
  <r>
    <x v="0"/>
    <s v="Q2"/>
    <x v="1"/>
    <x v="62"/>
    <n v="76"/>
    <x v="1"/>
  </r>
  <r>
    <x v="0"/>
    <s v="Q2"/>
    <x v="1"/>
    <x v="0"/>
    <n v="803"/>
    <x v="1"/>
  </r>
  <r>
    <x v="0"/>
    <s v="Q2"/>
    <x v="1"/>
    <x v="1"/>
    <n v="453"/>
    <x v="1"/>
  </r>
  <r>
    <x v="0"/>
    <s v="Q2"/>
    <x v="1"/>
    <x v="63"/>
    <n v="74"/>
    <x v="1"/>
  </r>
  <r>
    <x v="0"/>
    <s v="Q2"/>
    <x v="1"/>
    <x v="2"/>
    <n v="153"/>
    <x v="1"/>
  </r>
  <r>
    <x v="0"/>
    <s v="Q2"/>
    <x v="1"/>
    <x v="64"/>
    <n v="59"/>
    <x v="1"/>
  </r>
  <r>
    <x v="0"/>
    <s v="Q2"/>
    <x v="1"/>
    <x v="3"/>
    <n v="834"/>
    <x v="1"/>
  </r>
  <r>
    <x v="0"/>
    <s v="Q2"/>
    <x v="1"/>
    <x v="4"/>
    <n v="245"/>
    <x v="1"/>
  </r>
  <r>
    <x v="0"/>
    <s v="Q2"/>
    <x v="1"/>
    <x v="5"/>
    <n v="240"/>
    <x v="1"/>
  </r>
  <r>
    <x v="0"/>
    <s v="Q2"/>
    <x v="1"/>
    <x v="6"/>
    <n v="556"/>
    <x v="1"/>
  </r>
  <r>
    <x v="0"/>
    <s v="Q2"/>
    <x v="1"/>
    <x v="65"/>
    <n v="111"/>
    <x v="1"/>
  </r>
  <r>
    <x v="0"/>
    <s v="Q2"/>
    <x v="1"/>
    <x v="7"/>
    <n v="608"/>
    <x v="1"/>
  </r>
  <r>
    <x v="0"/>
    <s v="Q2"/>
    <x v="1"/>
    <x v="66"/>
    <n v="92"/>
    <x v="1"/>
  </r>
  <r>
    <x v="0"/>
    <s v="Q2"/>
    <x v="1"/>
    <x v="8"/>
    <n v="251"/>
    <x v="1"/>
  </r>
  <r>
    <x v="0"/>
    <s v="Q2"/>
    <x v="1"/>
    <x v="9"/>
    <n v="555"/>
    <x v="1"/>
  </r>
  <r>
    <x v="0"/>
    <s v="Q2"/>
    <x v="1"/>
    <x v="10"/>
    <n v="689"/>
    <x v="1"/>
  </r>
  <r>
    <x v="0"/>
    <s v="Q2"/>
    <x v="1"/>
    <x v="67"/>
    <n v="37"/>
    <x v="1"/>
  </r>
  <r>
    <x v="0"/>
    <s v="Q2"/>
    <x v="1"/>
    <x v="11"/>
    <n v="236"/>
    <x v="1"/>
  </r>
  <r>
    <x v="0"/>
    <s v="Q2"/>
    <x v="1"/>
    <x v="12"/>
    <n v="215"/>
    <x v="1"/>
  </r>
  <r>
    <x v="0"/>
    <s v="Q2"/>
    <x v="1"/>
    <x v="13"/>
    <n v="565"/>
    <x v="1"/>
  </r>
  <r>
    <x v="0"/>
    <s v="Q2"/>
    <x v="1"/>
    <x v="14"/>
    <n v="1143"/>
    <x v="1"/>
  </r>
  <r>
    <x v="0"/>
    <s v="Q2"/>
    <x v="1"/>
    <x v="69"/>
    <n v="42"/>
    <x v="1"/>
  </r>
  <r>
    <x v="0"/>
    <s v="Q2"/>
    <x v="1"/>
    <x v="15"/>
    <n v="1228"/>
    <x v="1"/>
  </r>
  <r>
    <x v="0"/>
    <s v="Q2"/>
    <x v="1"/>
    <x v="70"/>
    <n v="108"/>
    <x v="1"/>
  </r>
  <r>
    <x v="0"/>
    <s v="Q2"/>
    <x v="1"/>
    <x v="71"/>
    <n v="156"/>
    <x v="1"/>
  </r>
  <r>
    <x v="0"/>
    <s v="Q2"/>
    <x v="1"/>
    <x v="16"/>
    <n v="419"/>
    <x v="1"/>
  </r>
  <r>
    <x v="0"/>
    <s v="Q2"/>
    <x v="1"/>
    <x v="17"/>
    <n v="564"/>
    <x v="1"/>
  </r>
  <r>
    <x v="0"/>
    <s v="Q2"/>
    <x v="1"/>
    <x v="18"/>
    <n v="405"/>
    <x v="1"/>
  </r>
  <r>
    <x v="0"/>
    <s v="Q2"/>
    <x v="1"/>
    <x v="72"/>
    <n v="192"/>
    <x v="1"/>
  </r>
  <r>
    <x v="0"/>
    <s v="Q2"/>
    <x v="1"/>
    <x v="19"/>
    <n v="508"/>
    <x v="1"/>
  </r>
  <r>
    <x v="0"/>
    <s v="Q2"/>
    <x v="1"/>
    <x v="20"/>
    <n v="176"/>
    <x v="1"/>
  </r>
  <r>
    <x v="0"/>
    <s v="Q2"/>
    <x v="1"/>
    <x v="73"/>
    <n v="55"/>
    <x v="1"/>
  </r>
  <r>
    <x v="0"/>
    <s v="Q2"/>
    <x v="1"/>
    <x v="21"/>
    <n v="1315"/>
    <x v="1"/>
  </r>
  <r>
    <x v="0"/>
    <s v="Q2"/>
    <x v="1"/>
    <x v="22"/>
    <n v="367"/>
    <x v="1"/>
  </r>
  <r>
    <x v="0"/>
    <s v="Q2"/>
    <x v="1"/>
    <x v="23"/>
    <n v="906"/>
    <x v="1"/>
  </r>
  <r>
    <x v="0"/>
    <s v="Q2"/>
    <x v="1"/>
    <x v="24"/>
    <n v="432"/>
    <x v="1"/>
  </r>
  <r>
    <x v="0"/>
    <s v="Q2"/>
    <x v="1"/>
    <x v="25"/>
    <n v="118"/>
    <x v="1"/>
  </r>
  <r>
    <x v="0"/>
    <s v="Q2"/>
    <x v="1"/>
    <x v="74"/>
    <n v="62"/>
    <x v="1"/>
  </r>
  <r>
    <x v="0"/>
    <s v="Q2"/>
    <x v="1"/>
    <x v="75"/>
    <n v="149"/>
    <x v="1"/>
  </r>
  <r>
    <x v="0"/>
    <s v="Q2"/>
    <x v="1"/>
    <x v="26"/>
    <n v="148"/>
    <x v="1"/>
  </r>
  <r>
    <x v="0"/>
    <s v="Q2"/>
    <x v="1"/>
    <x v="27"/>
    <n v="227"/>
    <x v="1"/>
  </r>
  <r>
    <x v="0"/>
    <s v="Q2"/>
    <x v="1"/>
    <x v="76"/>
    <n v="120"/>
    <x v="1"/>
  </r>
  <r>
    <x v="0"/>
    <s v="Q2"/>
    <x v="1"/>
    <x v="28"/>
    <n v="250"/>
    <x v="1"/>
  </r>
  <r>
    <x v="0"/>
    <s v="Q2"/>
    <x v="1"/>
    <x v="77"/>
    <n v="140"/>
    <x v="1"/>
  </r>
  <r>
    <x v="0"/>
    <s v="Q2"/>
    <x v="1"/>
    <x v="29"/>
    <n v="383"/>
    <x v="1"/>
  </r>
  <r>
    <x v="0"/>
    <s v="Q2"/>
    <x v="1"/>
    <x v="30"/>
    <n v="337"/>
    <x v="1"/>
  </r>
  <r>
    <x v="0"/>
    <s v="Q2"/>
    <x v="1"/>
    <x v="78"/>
    <n v="81"/>
    <x v="1"/>
  </r>
  <r>
    <x v="0"/>
    <s v="Q2"/>
    <x v="1"/>
    <x v="31"/>
    <n v="192"/>
    <x v="1"/>
  </r>
  <r>
    <x v="0"/>
    <s v="Q2"/>
    <x v="1"/>
    <x v="79"/>
    <n v="114"/>
    <x v="1"/>
  </r>
  <r>
    <x v="0"/>
    <s v="Q2"/>
    <x v="1"/>
    <x v="32"/>
    <n v="1123"/>
    <x v="1"/>
  </r>
  <r>
    <x v="0"/>
    <s v="Q2"/>
    <x v="1"/>
    <x v="33"/>
    <n v="342"/>
    <x v="1"/>
  </r>
  <r>
    <x v="0"/>
    <s v="Q2"/>
    <x v="1"/>
    <x v="34"/>
    <n v="284"/>
    <x v="1"/>
  </r>
  <r>
    <x v="0"/>
    <s v="Q2"/>
    <x v="1"/>
    <x v="35"/>
    <n v="755"/>
    <x v="1"/>
  </r>
  <r>
    <x v="0"/>
    <s v="Q2"/>
    <x v="1"/>
    <x v="80"/>
    <n v="162"/>
    <x v="1"/>
  </r>
  <r>
    <x v="0"/>
    <s v="Q2"/>
    <x v="1"/>
    <x v="36"/>
    <n v="186"/>
    <x v="1"/>
  </r>
  <r>
    <x v="0"/>
    <s v="Q2"/>
    <x v="1"/>
    <x v="81"/>
    <n v="56"/>
    <x v="1"/>
  </r>
  <r>
    <x v="0"/>
    <s v="Q2"/>
    <x v="1"/>
    <x v="37"/>
    <n v="754"/>
    <x v="1"/>
  </r>
  <r>
    <x v="0"/>
    <s v="Q2"/>
    <x v="1"/>
    <x v="38"/>
    <n v="503"/>
    <x v="1"/>
  </r>
  <r>
    <x v="0"/>
    <s v="Q2"/>
    <x v="1"/>
    <x v="39"/>
    <n v="214"/>
    <x v="1"/>
  </r>
  <r>
    <x v="0"/>
    <s v="Q2"/>
    <x v="1"/>
    <x v="40"/>
    <n v="317"/>
    <x v="1"/>
  </r>
  <r>
    <x v="0"/>
    <s v="Q2"/>
    <x v="1"/>
    <x v="41"/>
    <n v="309"/>
    <x v="1"/>
  </r>
  <r>
    <x v="0"/>
    <s v="Q2"/>
    <x v="1"/>
    <x v="42"/>
    <n v="408"/>
    <x v="1"/>
  </r>
  <r>
    <x v="0"/>
    <s v="Q2"/>
    <x v="1"/>
    <x v="82"/>
    <n v="98"/>
    <x v="1"/>
  </r>
  <r>
    <x v="0"/>
    <s v="Q2"/>
    <x v="1"/>
    <x v="43"/>
    <n v="545"/>
    <x v="1"/>
  </r>
  <r>
    <x v="0"/>
    <s v="Q2"/>
    <x v="1"/>
    <x v="44"/>
    <n v="264"/>
    <x v="1"/>
  </r>
  <r>
    <x v="0"/>
    <s v="Q2"/>
    <x v="1"/>
    <x v="45"/>
    <n v="215"/>
    <x v="1"/>
  </r>
  <r>
    <x v="0"/>
    <s v="Q2"/>
    <x v="1"/>
    <x v="46"/>
    <n v="596"/>
    <x v="1"/>
  </r>
  <r>
    <x v="0"/>
    <s v="Q2"/>
    <x v="1"/>
    <x v="47"/>
    <n v="328"/>
    <x v="1"/>
  </r>
  <r>
    <x v="0"/>
    <s v="Q2"/>
    <x v="1"/>
    <x v="48"/>
    <n v="930"/>
    <x v="1"/>
  </r>
  <r>
    <x v="0"/>
    <s v="Q2"/>
    <x v="1"/>
    <x v="83"/>
    <n v="107"/>
    <x v="1"/>
  </r>
  <r>
    <x v="0"/>
    <s v="Q2"/>
    <x v="1"/>
    <x v="49"/>
    <n v="793"/>
    <x v="1"/>
  </r>
  <r>
    <x v="0"/>
    <s v="Q2"/>
    <x v="1"/>
    <x v="50"/>
    <n v="694"/>
    <x v="1"/>
  </r>
  <r>
    <x v="0"/>
    <s v="Q2"/>
    <x v="1"/>
    <x v="51"/>
    <n v="269"/>
    <x v="1"/>
  </r>
  <r>
    <x v="0"/>
    <s v="Q2"/>
    <x v="1"/>
    <x v="84"/>
    <n v="58"/>
    <x v="1"/>
  </r>
  <r>
    <x v="0"/>
    <s v="Q2"/>
    <x v="1"/>
    <x v="52"/>
    <n v="322"/>
    <x v="1"/>
  </r>
  <r>
    <x v="0"/>
    <s v="Q2"/>
    <x v="1"/>
    <x v="85"/>
    <n v="74"/>
    <x v="1"/>
  </r>
  <r>
    <x v="0"/>
    <s v="Q2"/>
    <x v="1"/>
    <x v="53"/>
    <n v="532"/>
    <x v="1"/>
  </r>
  <r>
    <x v="0"/>
    <s v="Q2"/>
    <x v="1"/>
    <x v="54"/>
    <n v="757"/>
    <x v="1"/>
  </r>
  <r>
    <x v="0"/>
    <s v="Q2"/>
    <x v="1"/>
    <x v="86"/>
    <n v="126"/>
    <x v="1"/>
  </r>
  <r>
    <x v="0"/>
    <s v="Q2"/>
    <x v="1"/>
    <x v="88"/>
    <n v="34"/>
    <x v="1"/>
  </r>
  <r>
    <x v="0"/>
    <s v="Q2"/>
    <x v="1"/>
    <x v="55"/>
    <n v="1612"/>
    <x v="1"/>
  </r>
  <r>
    <x v="0"/>
    <s v="Q2"/>
    <x v="1"/>
    <x v="56"/>
    <n v="125"/>
    <x v="1"/>
  </r>
  <r>
    <x v="0"/>
    <s v="Q2"/>
    <x v="1"/>
    <x v="57"/>
    <n v="8170"/>
    <x v="1"/>
  </r>
  <r>
    <x v="0"/>
    <s v="Q2"/>
    <x v="1"/>
    <x v="58"/>
    <n v="4408"/>
    <x v="1"/>
  </r>
  <r>
    <x v="0"/>
    <s v="Q2"/>
    <x v="1"/>
    <x v="59"/>
    <n v="9632"/>
    <x v="1"/>
  </r>
  <r>
    <x v="0"/>
    <s v="Q2"/>
    <x v="2"/>
    <x v="60"/>
    <n v="30"/>
    <x v="1"/>
  </r>
  <r>
    <x v="0"/>
    <s v="Q2"/>
    <x v="2"/>
    <x v="61"/>
    <n v="37"/>
    <x v="1"/>
  </r>
  <r>
    <x v="0"/>
    <s v="Q2"/>
    <x v="2"/>
    <x v="62"/>
    <n v="56"/>
    <x v="1"/>
  </r>
  <r>
    <x v="0"/>
    <s v="Q2"/>
    <x v="2"/>
    <x v="0"/>
    <n v="705"/>
    <x v="1"/>
  </r>
  <r>
    <x v="0"/>
    <s v="Q2"/>
    <x v="2"/>
    <x v="1"/>
    <n v="381"/>
    <x v="1"/>
  </r>
  <r>
    <x v="0"/>
    <s v="Q2"/>
    <x v="2"/>
    <x v="63"/>
    <n v="60"/>
    <x v="1"/>
  </r>
  <r>
    <x v="0"/>
    <s v="Q2"/>
    <x v="2"/>
    <x v="2"/>
    <n v="111"/>
    <x v="1"/>
  </r>
  <r>
    <x v="0"/>
    <s v="Q2"/>
    <x v="2"/>
    <x v="64"/>
    <n v="54"/>
    <x v="1"/>
  </r>
  <r>
    <x v="0"/>
    <s v="Q2"/>
    <x v="2"/>
    <x v="3"/>
    <n v="695"/>
    <x v="1"/>
  </r>
  <r>
    <x v="0"/>
    <s v="Q2"/>
    <x v="2"/>
    <x v="4"/>
    <n v="201"/>
    <x v="1"/>
  </r>
  <r>
    <x v="0"/>
    <s v="Q2"/>
    <x v="2"/>
    <x v="5"/>
    <n v="164"/>
    <x v="1"/>
  </r>
  <r>
    <x v="0"/>
    <s v="Q2"/>
    <x v="2"/>
    <x v="6"/>
    <n v="481"/>
    <x v="1"/>
  </r>
  <r>
    <x v="0"/>
    <s v="Q2"/>
    <x v="2"/>
    <x v="65"/>
    <n v="93"/>
    <x v="1"/>
  </r>
  <r>
    <x v="0"/>
    <s v="Q2"/>
    <x v="2"/>
    <x v="7"/>
    <n v="462"/>
    <x v="1"/>
  </r>
  <r>
    <x v="0"/>
    <s v="Q2"/>
    <x v="2"/>
    <x v="66"/>
    <n v="66"/>
    <x v="1"/>
  </r>
  <r>
    <x v="0"/>
    <s v="Q2"/>
    <x v="2"/>
    <x v="8"/>
    <n v="180"/>
    <x v="1"/>
  </r>
  <r>
    <x v="0"/>
    <s v="Q2"/>
    <x v="2"/>
    <x v="9"/>
    <n v="425"/>
    <x v="1"/>
  </r>
  <r>
    <x v="0"/>
    <s v="Q2"/>
    <x v="2"/>
    <x v="10"/>
    <n v="540"/>
    <x v="1"/>
  </r>
  <r>
    <x v="0"/>
    <s v="Q2"/>
    <x v="2"/>
    <x v="11"/>
    <n v="187"/>
    <x v="1"/>
  </r>
  <r>
    <x v="0"/>
    <s v="Q2"/>
    <x v="2"/>
    <x v="12"/>
    <n v="167"/>
    <x v="1"/>
  </r>
  <r>
    <x v="0"/>
    <s v="Q2"/>
    <x v="2"/>
    <x v="13"/>
    <n v="425"/>
    <x v="1"/>
  </r>
  <r>
    <x v="0"/>
    <s v="Q2"/>
    <x v="2"/>
    <x v="14"/>
    <n v="911"/>
    <x v="1"/>
  </r>
  <r>
    <x v="0"/>
    <s v="Q2"/>
    <x v="2"/>
    <x v="15"/>
    <n v="944"/>
    <x v="1"/>
  </r>
  <r>
    <x v="0"/>
    <s v="Q2"/>
    <x v="2"/>
    <x v="70"/>
    <n v="89"/>
    <x v="1"/>
  </r>
  <r>
    <x v="0"/>
    <s v="Q2"/>
    <x v="2"/>
    <x v="71"/>
    <n v="113"/>
    <x v="1"/>
  </r>
  <r>
    <x v="0"/>
    <s v="Q2"/>
    <x v="2"/>
    <x v="16"/>
    <n v="306"/>
    <x v="1"/>
  </r>
  <r>
    <x v="0"/>
    <s v="Q2"/>
    <x v="2"/>
    <x v="17"/>
    <n v="421"/>
    <x v="1"/>
  </r>
  <r>
    <x v="0"/>
    <s v="Q2"/>
    <x v="2"/>
    <x v="18"/>
    <n v="315"/>
    <x v="1"/>
  </r>
  <r>
    <x v="0"/>
    <s v="Q2"/>
    <x v="2"/>
    <x v="72"/>
    <n v="173"/>
    <x v="1"/>
  </r>
  <r>
    <x v="0"/>
    <s v="Q2"/>
    <x v="2"/>
    <x v="19"/>
    <n v="424"/>
    <x v="1"/>
  </r>
  <r>
    <x v="0"/>
    <s v="Q2"/>
    <x v="2"/>
    <x v="20"/>
    <n v="138"/>
    <x v="1"/>
  </r>
  <r>
    <x v="0"/>
    <s v="Q2"/>
    <x v="2"/>
    <x v="73"/>
    <n v="50"/>
    <x v="1"/>
  </r>
  <r>
    <x v="0"/>
    <s v="Q2"/>
    <x v="2"/>
    <x v="21"/>
    <n v="1013"/>
    <x v="1"/>
  </r>
  <r>
    <x v="0"/>
    <s v="Q2"/>
    <x v="2"/>
    <x v="22"/>
    <n v="263"/>
    <x v="1"/>
  </r>
  <r>
    <x v="0"/>
    <s v="Q2"/>
    <x v="2"/>
    <x v="23"/>
    <n v="731"/>
    <x v="1"/>
  </r>
  <r>
    <x v="0"/>
    <s v="Q2"/>
    <x v="2"/>
    <x v="24"/>
    <n v="349"/>
    <x v="1"/>
  </r>
  <r>
    <x v="0"/>
    <s v="Q2"/>
    <x v="2"/>
    <x v="25"/>
    <n v="87"/>
    <x v="1"/>
  </r>
  <r>
    <x v="0"/>
    <s v="Q2"/>
    <x v="2"/>
    <x v="74"/>
    <n v="46"/>
    <x v="1"/>
  </r>
  <r>
    <x v="0"/>
    <s v="Q2"/>
    <x v="2"/>
    <x v="75"/>
    <n v="115"/>
    <x v="1"/>
  </r>
  <r>
    <x v="0"/>
    <s v="Q2"/>
    <x v="2"/>
    <x v="26"/>
    <n v="145"/>
    <x v="1"/>
  </r>
  <r>
    <x v="0"/>
    <s v="Q2"/>
    <x v="2"/>
    <x v="27"/>
    <n v="140"/>
    <x v="1"/>
  </r>
  <r>
    <x v="0"/>
    <s v="Q2"/>
    <x v="2"/>
    <x v="76"/>
    <n v="88"/>
    <x v="1"/>
  </r>
  <r>
    <x v="0"/>
    <s v="Q2"/>
    <x v="2"/>
    <x v="28"/>
    <n v="213"/>
    <x v="1"/>
  </r>
  <r>
    <x v="0"/>
    <s v="Q2"/>
    <x v="2"/>
    <x v="77"/>
    <n v="88"/>
    <x v="1"/>
  </r>
  <r>
    <x v="0"/>
    <s v="Q2"/>
    <x v="2"/>
    <x v="29"/>
    <n v="287"/>
    <x v="1"/>
  </r>
  <r>
    <x v="0"/>
    <s v="Q2"/>
    <x v="2"/>
    <x v="30"/>
    <n v="226"/>
    <x v="1"/>
  </r>
  <r>
    <x v="0"/>
    <s v="Q2"/>
    <x v="2"/>
    <x v="78"/>
    <n v="64"/>
    <x v="1"/>
  </r>
  <r>
    <x v="0"/>
    <s v="Q2"/>
    <x v="2"/>
    <x v="31"/>
    <n v="159"/>
    <x v="1"/>
  </r>
  <r>
    <x v="0"/>
    <s v="Q2"/>
    <x v="2"/>
    <x v="79"/>
    <n v="82"/>
    <x v="1"/>
  </r>
  <r>
    <x v="0"/>
    <s v="Q2"/>
    <x v="2"/>
    <x v="32"/>
    <n v="881"/>
    <x v="1"/>
  </r>
  <r>
    <x v="0"/>
    <s v="Q2"/>
    <x v="2"/>
    <x v="33"/>
    <n v="296"/>
    <x v="1"/>
  </r>
  <r>
    <x v="0"/>
    <s v="Q2"/>
    <x v="2"/>
    <x v="34"/>
    <n v="181"/>
    <x v="1"/>
  </r>
  <r>
    <x v="0"/>
    <s v="Q2"/>
    <x v="2"/>
    <x v="35"/>
    <n v="596"/>
    <x v="1"/>
  </r>
  <r>
    <x v="0"/>
    <s v="Q2"/>
    <x v="2"/>
    <x v="80"/>
    <n v="124"/>
    <x v="1"/>
  </r>
  <r>
    <x v="0"/>
    <s v="Q2"/>
    <x v="2"/>
    <x v="36"/>
    <n v="115"/>
    <x v="1"/>
  </r>
  <r>
    <x v="0"/>
    <s v="Q2"/>
    <x v="2"/>
    <x v="81"/>
    <n v="62"/>
    <x v="1"/>
  </r>
  <r>
    <x v="0"/>
    <s v="Q2"/>
    <x v="2"/>
    <x v="37"/>
    <n v="566"/>
    <x v="1"/>
  </r>
  <r>
    <x v="0"/>
    <s v="Q2"/>
    <x v="2"/>
    <x v="38"/>
    <n v="401"/>
    <x v="1"/>
  </r>
  <r>
    <x v="0"/>
    <s v="Q2"/>
    <x v="2"/>
    <x v="39"/>
    <n v="155"/>
    <x v="1"/>
  </r>
  <r>
    <x v="0"/>
    <s v="Q2"/>
    <x v="2"/>
    <x v="40"/>
    <n v="287"/>
    <x v="1"/>
  </r>
  <r>
    <x v="0"/>
    <s v="Q2"/>
    <x v="2"/>
    <x v="41"/>
    <n v="243"/>
    <x v="1"/>
  </r>
  <r>
    <x v="0"/>
    <s v="Q2"/>
    <x v="2"/>
    <x v="42"/>
    <n v="315"/>
    <x v="1"/>
  </r>
  <r>
    <x v="0"/>
    <s v="Q2"/>
    <x v="2"/>
    <x v="82"/>
    <n v="69"/>
    <x v="1"/>
  </r>
  <r>
    <x v="0"/>
    <s v="Q2"/>
    <x v="2"/>
    <x v="43"/>
    <n v="443"/>
    <x v="1"/>
  </r>
  <r>
    <x v="0"/>
    <s v="Q2"/>
    <x v="2"/>
    <x v="44"/>
    <n v="194"/>
    <x v="1"/>
  </r>
  <r>
    <x v="0"/>
    <s v="Q2"/>
    <x v="2"/>
    <x v="45"/>
    <n v="176"/>
    <x v="1"/>
  </r>
  <r>
    <x v="0"/>
    <s v="Q2"/>
    <x v="2"/>
    <x v="46"/>
    <n v="486"/>
    <x v="1"/>
  </r>
  <r>
    <x v="0"/>
    <s v="Q2"/>
    <x v="2"/>
    <x v="47"/>
    <n v="286"/>
    <x v="1"/>
  </r>
  <r>
    <x v="0"/>
    <s v="Q2"/>
    <x v="2"/>
    <x v="48"/>
    <n v="733"/>
    <x v="1"/>
  </r>
  <r>
    <x v="0"/>
    <s v="Q2"/>
    <x v="2"/>
    <x v="83"/>
    <n v="73"/>
    <x v="1"/>
  </r>
  <r>
    <x v="0"/>
    <s v="Q2"/>
    <x v="2"/>
    <x v="49"/>
    <n v="628"/>
    <x v="1"/>
  </r>
  <r>
    <x v="0"/>
    <s v="Q2"/>
    <x v="2"/>
    <x v="50"/>
    <n v="529"/>
    <x v="1"/>
  </r>
  <r>
    <x v="0"/>
    <s v="Q2"/>
    <x v="2"/>
    <x v="51"/>
    <n v="181"/>
    <x v="1"/>
  </r>
  <r>
    <x v="0"/>
    <s v="Q2"/>
    <x v="2"/>
    <x v="84"/>
    <n v="56"/>
    <x v="1"/>
  </r>
  <r>
    <x v="0"/>
    <s v="Q2"/>
    <x v="2"/>
    <x v="52"/>
    <n v="232"/>
    <x v="1"/>
  </r>
  <r>
    <x v="0"/>
    <s v="Q2"/>
    <x v="2"/>
    <x v="85"/>
    <n v="55"/>
    <x v="1"/>
  </r>
  <r>
    <x v="0"/>
    <s v="Q2"/>
    <x v="2"/>
    <x v="53"/>
    <n v="384"/>
    <x v="1"/>
  </r>
  <r>
    <x v="0"/>
    <s v="Q2"/>
    <x v="2"/>
    <x v="54"/>
    <n v="570"/>
    <x v="1"/>
  </r>
  <r>
    <x v="0"/>
    <s v="Q2"/>
    <x v="2"/>
    <x v="86"/>
    <n v="113"/>
    <x v="1"/>
  </r>
  <r>
    <x v="0"/>
    <s v="Q2"/>
    <x v="2"/>
    <x v="88"/>
    <n v="38"/>
    <x v="1"/>
  </r>
  <r>
    <x v="0"/>
    <s v="Q2"/>
    <x v="2"/>
    <x v="55"/>
    <n v="1277"/>
    <x v="1"/>
  </r>
  <r>
    <x v="0"/>
    <s v="Q2"/>
    <x v="2"/>
    <x v="56"/>
    <n v="110"/>
    <x v="1"/>
  </r>
  <r>
    <x v="0"/>
    <s v="Q2"/>
    <x v="2"/>
    <x v="57"/>
    <n v="6162"/>
    <x v="1"/>
  </r>
  <r>
    <x v="0"/>
    <s v="Q2"/>
    <x v="2"/>
    <x v="58"/>
    <n v="3362"/>
    <x v="1"/>
  </r>
  <r>
    <x v="0"/>
    <s v="Q2"/>
    <x v="2"/>
    <x v="59"/>
    <n v="7179"/>
    <x v="1"/>
  </r>
  <r>
    <x v="0"/>
    <s v="Q2"/>
    <x v="3"/>
    <x v="62"/>
    <n v="46"/>
    <x v="1"/>
  </r>
  <r>
    <x v="0"/>
    <s v="Q2"/>
    <x v="3"/>
    <x v="0"/>
    <n v="660"/>
    <x v="1"/>
  </r>
  <r>
    <x v="0"/>
    <s v="Q2"/>
    <x v="3"/>
    <x v="1"/>
    <n v="374"/>
    <x v="1"/>
  </r>
  <r>
    <x v="0"/>
    <s v="Q2"/>
    <x v="3"/>
    <x v="63"/>
    <n v="30"/>
    <x v="1"/>
  </r>
  <r>
    <x v="0"/>
    <s v="Q2"/>
    <x v="3"/>
    <x v="2"/>
    <n v="119"/>
    <x v="1"/>
  </r>
  <r>
    <x v="0"/>
    <s v="Q2"/>
    <x v="3"/>
    <x v="64"/>
    <n v="46"/>
    <x v="1"/>
  </r>
  <r>
    <x v="0"/>
    <s v="Q2"/>
    <x v="3"/>
    <x v="3"/>
    <n v="664"/>
    <x v="1"/>
  </r>
  <r>
    <x v="0"/>
    <s v="Q2"/>
    <x v="3"/>
    <x v="4"/>
    <n v="166"/>
    <x v="1"/>
  </r>
  <r>
    <x v="0"/>
    <s v="Q2"/>
    <x v="3"/>
    <x v="5"/>
    <n v="169"/>
    <x v="1"/>
  </r>
  <r>
    <x v="0"/>
    <s v="Q2"/>
    <x v="3"/>
    <x v="6"/>
    <n v="473"/>
    <x v="1"/>
  </r>
  <r>
    <x v="0"/>
    <s v="Q2"/>
    <x v="3"/>
    <x v="65"/>
    <n v="92"/>
    <x v="1"/>
  </r>
  <r>
    <x v="0"/>
    <s v="Q2"/>
    <x v="3"/>
    <x v="7"/>
    <n v="451"/>
    <x v="1"/>
  </r>
  <r>
    <x v="0"/>
    <s v="Q2"/>
    <x v="3"/>
    <x v="66"/>
    <n v="68"/>
    <x v="1"/>
  </r>
  <r>
    <x v="0"/>
    <s v="Q2"/>
    <x v="3"/>
    <x v="8"/>
    <n v="160"/>
    <x v="1"/>
  </r>
  <r>
    <x v="0"/>
    <s v="Q2"/>
    <x v="3"/>
    <x v="9"/>
    <n v="437"/>
    <x v="1"/>
  </r>
  <r>
    <x v="0"/>
    <s v="Q2"/>
    <x v="3"/>
    <x v="10"/>
    <n v="534"/>
    <x v="1"/>
  </r>
  <r>
    <x v="0"/>
    <s v="Q2"/>
    <x v="3"/>
    <x v="11"/>
    <n v="173"/>
    <x v="1"/>
  </r>
  <r>
    <x v="0"/>
    <s v="Q2"/>
    <x v="3"/>
    <x v="12"/>
    <n v="165"/>
    <x v="1"/>
  </r>
  <r>
    <x v="0"/>
    <s v="Q2"/>
    <x v="3"/>
    <x v="13"/>
    <n v="401"/>
    <x v="1"/>
  </r>
  <r>
    <x v="0"/>
    <s v="Q2"/>
    <x v="3"/>
    <x v="14"/>
    <n v="915"/>
    <x v="1"/>
  </r>
  <r>
    <x v="0"/>
    <s v="Q2"/>
    <x v="3"/>
    <x v="15"/>
    <n v="956"/>
    <x v="1"/>
  </r>
  <r>
    <x v="0"/>
    <s v="Q2"/>
    <x v="3"/>
    <x v="70"/>
    <n v="92"/>
    <x v="1"/>
  </r>
  <r>
    <x v="0"/>
    <s v="Q2"/>
    <x v="3"/>
    <x v="71"/>
    <n v="96"/>
    <x v="1"/>
  </r>
  <r>
    <x v="0"/>
    <s v="Q2"/>
    <x v="3"/>
    <x v="16"/>
    <n v="328"/>
    <x v="1"/>
  </r>
  <r>
    <x v="0"/>
    <s v="Q2"/>
    <x v="3"/>
    <x v="17"/>
    <n v="421"/>
    <x v="1"/>
  </r>
  <r>
    <x v="0"/>
    <s v="Q2"/>
    <x v="3"/>
    <x v="18"/>
    <n v="316"/>
    <x v="1"/>
  </r>
  <r>
    <x v="0"/>
    <s v="Q2"/>
    <x v="3"/>
    <x v="72"/>
    <n v="159"/>
    <x v="1"/>
  </r>
  <r>
    <x v="0"/>
    <s v="Q2"/>
    <x v="3"/>
    <x v="19"/>
    <n v="404"/>
    <x v="1"/>
  </r>
  <r>
    <x v="0"/>
    <s v="Q2"/>
    <x v="3"/>
    <x v="20"/>
    <n v="113"/>
    <x v="1"/>
  </r>
  <r>
    <x v="0"/>
    <s v="Q2"/>
    <x v="3"/>
    <x v="73"/>
    <n v="49"/>
    <x v="1"/>
  </r>
  <r>
    <x v="0"/>
    <s v="Q2"/>
    <x v="3"/>
    <x v="21"/>
    <n v="987"/>
    <x v="1"/>
  </r>
  <r>
    <x v="0"/>
    <s v="Q2"/>
    <x v="3"/>
    <x v="22"/>
    <n v="239"/>
    <x v="1"/>
  </r>
  <r>
    <x v="0"/>
    <s v="Q2"/>
    <x v="3"/>
    <x v="23"/>
    <n v="698"/>
    <x v="1"/>
  </r>
  <r>
    <x v="0"/>
    <s v="Q2"/>
    <x v="3"/>
    <x v="24"/>
    <n v="351"/>
    <x v="1"/>
  </r>
  <r>
    <x v="0"/>
    <s v="Q2"/>
    <x v="3"/>
    <x v="25"/>
    <n v="90"/>
    <x v="1"/>
  </r>
  <r>
    <x v="0"/>
    <s v="Q2"/>
    <x v="3"/>
    <x v="74"/>
    <n v="44"/>
    <x v="1"/>
  </r>
  <r>
    <x v="0"/>
    <s v="Q2"/>
    <x v="3"/>
    <x v="75"/>
    <n v="119"/>
    <x v="1"/>
  </r>
  <r>
    <x v="0"/>
    <s v="Q2"/>
    <x v="3"/>
    <x v="26"/>
    <n v="115"/>
    <x v="1"/>
  </r>
  <r>
    <x v="0"/>
    <s v="Q2"/>
    <x v="3"/>
    <x v="27"/>
    <n v="147"/>
    <x v="1"/>
  </r>
  <r>
    <x v="0"/>
    <s v="Q2"/>
    <x v="3"/>
    <x v="76"/>
    <n v="87"/>
    <x v="1"/>
  </r>
  <r>
    <x v="0"/>
    <s v="Q2"/>
    <x v="3"/>
    <x v="28"/>
    <n v="173"/>
    <x v="1"/>
  </r>
  <r>
    <x v="0"/>
    <s v="Q2"/>
    <x v="3"/>
    <x v="77"/>
    <n v="109"/>
    <x v="1"/>
  </r>
  <r>
    <x v="0"/>
    <s v="Q2"/>
    <x v="3"/>
    <x v="29"/>
    <n v="257"/>
    <x v="1"/>
  </r>
  <r>
    <x v="0"/>
    <s v="Q2"/>
    <x v="3"/>
    <x v="30"/>
    <n v="218"/>
    <x v="1"/>
  </r>
  <r>
    <x v="0"/>
    <s v="Q2"/>
    <x v="3"/>
    <x v="78"/>
    <n v="48"/>
    <x v="1"/>
  </r>
  <r>
    <x v="0"/>
    <s v="Q2"/>
    <x v="3"/>
    <x v="31"/>
    <n v="139"/>
    <x v="1"/>
  </r>
  <r>
    <x v="0"/>
    <s v="Q2"/>
    <x v="3"/>
    <x v="79"/>
    <n v="79"/>
    <x v="1"/>
  </r>
  <r>
    <x v="0"/>
    <s v="Q2"/>
    <x v="3"/>
    <x v="32"/>
    <n v="852"/>
    <x v="1"/>
  </r>
  <r>
    <x v="0"/>
    <s v="Q2"/>
    <x v="3"/>
    <x v="33"/>
    <n v="259"/>
    <x v="1"/>
  </r>
  <r>
    <x v="0"/>
    <s v="Q2"/>
    <x v="3"/>
    <x v="34"/>
    <n v="222"/>
    <x v="1"/>
  </r>
  <r>
    <x v="0"/>
    <s v="Q2"/>
    <x v="3"/>
    <x v="35"/>
    <n v="588"/>
    <x v="1"/>
  </r>
  <r>
    <x v="0"/>
    <s v="Q2"/>
    <x v="3"/>
    <x v="80"/>
    <n v="108"/>
    <x v="1"/>
  </r>
  <r>
    <x v="0"/>
    <s v="Q2"/>
    <x v="3"/>
    <x v="36"/>
    <n v="108"/>
    <x v="1"/>
  </r>
  <r>
    <x v="0"/>
    <s v="Q2"/>
    <x v="3"/>
    <x v="81"/>
    <n v="54"/>
    <x v="1"/>
  </r>
  <r>
    <x v="0"/>
    <s v="Q2"/>
    <x v="3"/>
    <x v="37"/>
    <n v="574"/>
    <x v="1"/>
  </r>
  <r>
    <x v="0"/>
    <s v="Q2"/>
    <x v="3"/>
    <x v="38"/>
    <n v="381"/>
    <x v="1"/>
  </r>
  <r>
    <x v="0"/>
    <s v="Q2"/>
    <x v="3"/>
    <x v="39"/>
    <n v="139"/>
    <x v="1"/>
  </r>
  <r>
    <x v="0"/>
    <s v="Q2"/>
    <x v="3"/>
    <x v="40"/>
    <n v="262"/>
    <x v="1"/>
  </r>
  <r>
    <x v="0"/>
    <s v="Q2"/>
    <x v="3"/>
    <x v="41"/>
    <n v="227"/>
    <x v="1"/>
  </r>
  <r>
    <x v="0"/>
    <s v="Q2"/>
    <x v="3"/>
    <x v="42"/>
    <n v="263"/>
    <x v="1"/>
  </r>
  <r>
    <x v="0"/>
    <s v="Q2"/>
    <x v="3"/>
    <x v="82"/>
    <n v="58"/>
    <x v="1"/>
  </r>
  <r>
    <x v="0"/>
    <s v="Q2"/>
    <x v="3"/>
    <x v="43"/>
    <n v="436"/>
    <x v="1"/>
  </r>
  <r>
    <x v="0"/>
    <s v="Q2"/>
    <x v="3"/>
    <x v="44"/>
    <n v="194"/>
    <x v="1"/>
  </r>
  <r>
    <x v="0"/>
    <s v="Q2"/>
    <x v="3"/>
    <x v="45"/>
    <n v="178"/>
    <x v="1"/>
  </r>
  <r>
    <x v="0"/>
    <s v="Q2"/>
    <x v="3"/>
    <x v="46"/>
    <n v="457"/>
    <x v="1"/>
  </r>
  <r>
    <x v="0"/>
    <s v="Q2"/>
    <x v="3"/>
    <x v="47"/>
    <n v="259"/>
    <x v="1"/>
  </r>
  <r>
    <x v="0"/>
    <s v="Q2"/>
    <x v="3"/>
    <x v="48"/>
    <n v="722"/>
    <x v="1"/>
  </r>
  <r>
    <x v="0"/>
    <s v="Q2"/>
    <x v="3"/>
    <x v="83"/>
    <n v="84"/>
    <x v="1"/>
  </r>
  <r>
    <x v="0"/>
    <s v="Q2"/>
    <x v="3"/>
    <x v="49"/>
    <n v="621"/>
    <x v="1"/>
  </r>
  <r>
    <x v="0"/>
    <s v="Q2"/>
    <x v="3"/>
    <x v="50"/>
    <n v="544"/>
    <x v="1"/>
  </r>
  <r>
    <x v="0"/>
    <s v="Q2"/>
    <x v="3"/>
    <x v="51"/>
    <n v="182"/>
    <x v="1"/>
  </r>
  <r>
    <x v="0"/>
    <s v="Q2"/>
    <x v="3"/>
    <x v="84"/>
    <n v="61"/>
    <x v="1"/>
  </r>
  <r>
    <x v="0"/>
    <s v="Q2"/>
    <x v="3"/>
    <x v="52"/>
    <n v="215"/>
    <x v="1"/>
  </r>
  <r>
    <x v="0"/>
    <s v="Q2"/>
    <x v="3"/>
    <x v="85"/>
    <n v="48"/>
    <x v="1"/>
  </r>
  <r>
    <x v="0"/>
    <s v="Q2"/>
    <x v="3"/>
    <x v="53"/>
    <n v="383"/>
    <x v="1"/>
  </r>
  <r>
    <x v="0"/>
    <s v="Q2"/>
    <x v="3"/>
    <x v="54"/>
    <n v="535"/>
    <x v="1"/>
  </r>
  <r>
    <x v="0"/>
    <s v="Q2"/>
    <x v="3"/>
    <x v="86"/>
    <n v="95"/>
    <x v="1"/>
  </r>
  <r>
    <x v="0"/>
    <s v="Q2"/>
    <x v="3"/>
    <x v="55"/>
    <n v="1375"/>
    <x v="1"/>
  </r>
  <r>
    <x v="0"/>
    <s v="Q2"/>
    <x v="3"/>
    <x v="56"/>
    <n v="80"/>
    <x v="1"/>
  </r>
  <r>
    <x v="0"/>
    <s v="Q2"/>
    <x v="3"/>
    <x v="57"/>
    <n v="6791"/>
    <x v="1"/>
  </r>
  <r>
    <x v="0"/>
    <s v="Q2"/>
    <x v="3"/>
    <x v="58"/>
    <n v="3613"/>
    <x v="1"/>
  </r>
  <r>
    <x v="0"/>
    <s v="Q2"/>
    <x v="3"/>
    <x v="59"/>
    <n v="7906"/>
    <x v="1"/>
  </r>
  <r>
    <x v="0"/>
    <s v="Q2"/>
    <x v="4"/>
    <x v="60"/>
    <n v="42"/>
    <x v="1"/>
  </r>
  <r>
    <x v="0"/>
    <s v="Q2"/>
    <x v="4"/>
    <x v="61"/>
    <n v="40"/>
    <x v="1"/>
  </r>
  <r>
    <x v="0"/>
    <s v="Q2"/>
    <x v="4"/>
    <x v="62"/>
    <n v="63"/>
    <x v="1"/>
  </r>
  <r>
    <x v="0"/>
    <s v="Q2"/>
    <x v="4"/>
    <x v="0"/>
    <n v="800"/>
    <x v="1"/>
  </r>
  <r>
    <x v="0"/>
    <s v="Q2"/>
    <x v="4"/>
    <x v="1"/>
    <n v="429"/>
    <x v="1"/>
  </r>
  <r>
    <x v="0"/>
    <s v="Q2"/>
    <x v="4"/>
    <x v="63"/>
    <n v="61"/>
    <x v="1"/>
  </r>
  <r>
    <x v="0"/>
    <s v="Q2"/>
    <x v="4"/>
    <x v="2"/>
    <n v="136"/>
    <x v="1"/>
  </r>
  <r>
    <x v="0"/>
    <s v="Q2"/>
    <x v="4"/>
    <x v="64"/>
    <n v="34"/>
    <x v="1"/>
  </r>
  <r>
    <x v="0"/>
    <s v="Q2"/>
    <x v="4"/>
    <x v="3"/>
    <n v="844"/>
    <x v="1"/>
  </r>
  <r>
    <x v="0"/>
    <s v="Q2"/>
    <x v="4"/>
    <x v="4"/>
    <n v="263"/>
    <x v="1"/>
  </r>
  <r>
    <x v="0"/>
    <s v="Q2"/>
    <x v="4"/>
    <x v="5"/>
    <n v="168"/>
    <x v="1"/>
  </r>
  <r>
    <x v="0"/>
    <s v="Q2"/>
    <x v="4"/>
    <x v="6"/>
    <n v="584"/>
    <x v="1"/>
  </r>
  <r>
    <x v="0"/>
    <s v="Q2"/>
    <x v="4"/>
    <x v="65"/>
    <n v="107"/>
    <x v="1"/>
  </r>
  <r>
    <x v="0"/>
    <s v="Q2"/>
    <x v="4"/>
    <x v="7"/>
    <n v="559"/>
    <x v="1"/>
  </r>
  <r>
    <x v="0"/>
    <s v="Q2"/>
    <x v="4"/>
    <x v="66"/>
    <n v="70"/>
    <x v="1"/>
  </r>
  <r>
    <x v="0"/>
    <s v="Q2"/>
    <x v="4"/>
    <x v="8"/>
    <n v="181"/>
    <x v="1"/>
  </r>
  <r>
    <x v="0"/>
    <s v="Q2"/>
    <x v="4"/>
    <x v="9"/>
    <n v="555"/>
    <x v="1"/>
  </r>
  <r>
    <x v="0"/>
    <s v="Q2"/>
    <x v="4"/>
    <x v="10"/>
    <n v="640"/>
    <x v="1"/>
  </r>
  <r>
    <x v="0"/>
    <s v="Q2"/>
    <x v="4"/>
    <x v="68"/>
    <n v="32"/>
    <x v="1"/>
  </r>
  <r>
    <x v="0"/>
    <s v="Q2"/>
    <x v="4"/>
    <x v="11"/>
    <n v="197"/>
    <x v="1"/>
  </r>
  <r>
    <x v="0"/>
    <s v="Q2"/>
    <x v="4"/>
    <x v="12"/>
    <n v="177"/>
    <x v="1"/>
  </r>
  <r>
    <x v="0"/>
    <s v="Q2"/>
    <x v="4"/>
    <x v="13"/>
    <n v="501"/>
    <x v="1"/>
  </r>
  <r>
    <x v="0"/>
    <s v="Q2"/>
    <x v="4"/>
    <x v="14"/>
    <n v="1139"/>
    <x v="1"/>
  </r>
  <r>
    <x v="0"/>
    <s v="Q2"/>
    <x v="4"/>
    <x v="15"/>
    <n v="1226"/>
    <x v="1"/>
  </r>
  <r>
    <x v="0"/>
    <s v="Q2"/>
    <x v="4"/>
    <x v="70"/>
    <n v="83"/>
    <x v="1"/>
  </r>
  <r>
    <x v="0"/>
    <s v="Q2"/>
    <x v="4"/>
    <x v="71"/>
    <n v="112"/>
    <x v="1"/>
  </r>
  <r>
    <x v="0"/>
    <s v="Q2"/>
    <x v="4"/>
    <x v="16"/>
    <n v="338"/>
    <x v="1"/>
  </r>
  <r>
    <x v="0"/>
    <s v="Q2"/>
    <x v="4"/>
    <x v="17"/>
    <n v="510"/>
    <x v="1"/>
  </r>
  <r>
    <x v="0"/>
    <s v="Q2"/>
    <x v="4"/>
    <x v="18"/>
    <n v="400"/>
    <x v="1"/>
  </r>
  <r>
    <x v="0"/>
    <s v="Q2"/>
    <x v="4"/>
    <x v="72"/>
    <n v="147"/>
    <x v="1"/>
  </r>
  <r>
    <x v="0"/>
    <s v="Q2"/>
    <x v="4"/>
    <x v="19"/>
    <n v="548"/>
    <x v="1"/>
  </r>
  <r>
    <x v="0"/>
    <s v="Q2"/>
    <x v="4"/>
    <x v="20"/>
    <n v="142"/>
    <x v="1"/>
  </r>
  <r>
    <x v="0"/>
    <s v="Q2"/>
    <x v="4"/>
    <x v="73"/>
    <n v="61"/>
    <x v="1"/>
  </r>
  <r>
    <x v="0"/>
    <s v="Q2"/>
    <x v="4"/>
    <x v="21"/>
    <n v="1220"/>
    <x v="1"/>
  </r>
  <r>
    <x v="0"/>
    <s v="Q2"/>
    <x v="4"/>
    <x v="22"/>
    <n v="320"/>
    <x v="1"/>
  </r>
  <r>
    <x v="0"/>
    <s v="Q2"/>
    <x v="4"/>
    <x v="23"/>
    <n v="842"/>
    <x v="1"/>
  </r>
  <r>
    <x v="0"/>
    <s v="Q2"/>
    <x v="4"/>
    <x v="24"/>
    <n v="428"/>
    <x v="1"/>
  </r>
  <r>
    <x v="0"/>
    <s v="Q2"/>
    <x v="4"/>
    <x v="25"/>
    <n v="99"/>
    <x v="1"/>
  </r>
  <r>
    <x v="0"/>
    <s v="Q2"/>
    <x v="4"/>
    <x v="74"/>
    <n v="59"/>
    <x v="1"/>
  </r>
  <r>
    <x v="0"/>
    <s v="Q2"/>
    <x v="4"/>
    <x v="75"/>
    <n v="127"/>
    <x v="1"/>
  </r>
  <r>
    <x v="0"/>
    <s v="Q2"/>
    <x v="4"/>
    <x v="26"/>
    <n v="135"/>
    <x v="1"/>
  </r>
  <r>
    <x v="0"/>
    <s v="Q2"/>
    <x v="4"/>
    <x v="27"/>
    <n v="174"/>
    <x v="1"/>
  </r>
  <r>
    <x v="0"/>
    <s v="Q2"/>
    <x v="4"/>
    <x v="76"/>
    <n v="102"/>
    <x v="1"/>
  </r>
  <r>
    <x v="0"/>
    <s v="Q2"/>
    <x v="4"/>
    <x v="28"/>
    <n v="203"/>
    <x v="1"/>
  </r>
  <r>
    <x v="0"/>
    <s v="Q2"/>
    <x v="4"/>
    <x v="77"/>
    <n v="140"/>
    <x v="1"/>
  </r>
  <r>
    <x v="0"/>
    <s v="Q2"/>
    <x v="4"/>
    <x v="29"/>
    <n v="315"/>
    <x v="1"/>
  </r>
  <r>
    <x v="0"/>
    <s v="Q2"/>
    <x v="4"/>
    <x v="30"/>
    <n v="262"/>
    <x v="1"/>
  </r>
  <r>
    <x v="0"/>
    <s v="Q2"/>
    <x v="4"/>
    <x v="78"/>
    <n v="55"/>
    <x v="1"/>
  </r>
  <r>
    <x v="0"/>
    <s v="Q2"/>
    <x v="4"/>
    <x v="31"/>
    <n v="185"/>
    <x v="1"/>
  </r>
  <r>
    <x v="0"/>
    <s v="Q2"/>
    <x v="4"/>
    <x v="79"/>
    <n v="69"/>
    <x v="1"/>
  </r>
  <r>
    <x v="0"/>
    <s v="Q2"/>
    <x v="4"/>
    <x v="32"/>
    <n v="1000"/>
    <x v="1"/>
  </r>
  <r>
    <x v="0"/>
    <s v="Q2"/>
    <x v="4"/>
    <x v="33"/>
    <n v="345"/>
    <x v="1"/>
  </r>
  <r>
    <x v="0"/>
    <s v="Q2"/>
    <x v="4"/>
    <x v="34"/>
    <n v="215"/>
    <x v="1"/>
  </r>
  <r>
    <x v="0"/>
    <s v="Q2"/>
    <x v="4"/>
    <x v="35"/>
    <n v="719"/>
    <x v="1"/>
  </r>
  <r>
    <x v="0"/>
    <s v="Q2"/>
    <x v="4"/>
    <x v="80"/>
    <n v="157"/>
    <x v="1"/>
  </r>
  <r>
    <x v="0"/>
    <s v="Q2"/>
    <x v="4"/>
    <x v="36"/>
    <n v="120"/>
    <x v="1"/>
  </r>
  <r>
    <x v="0"/>
    <s v="Q2"/>
    <x v="4"/>
    <x v="81"/>
    <n v="47"/>
    <x v="1"/>
  </r>
  <r>
    <x v="0"/>
    <s v="Q2"/>
    <x v="4"/>
    <x v="37"/>
    <n v="694"/>
    <x v="1"/>
  </r>
  <r>
    <x v="0"/>
    <s v="Q2"/>
    <x v="4"/>
    <x v="38"/>
    <n v="458"/>
    <x v="1"/>
  </r>
  <r>
    <x v="0"/>
    <s v="Q2"/>
    <x v="4"/>
    <x v="39"/>
    <n v="205"/>
    <x v="1"/>
  </r>
  <r>
    <x v="0"/>
    <s v="Q2"/>
    <x v="4"/>
    <x v="40"/>
    <n v="315"/>
    <x v="1"/>
  </r>
  <r>
    <x v="0"/>
    <s v="Q2"/>
    <x v="4"/>
    <x v="41"/>
    <n v="237"/>
    <x v="1"/>
  </r>
  <r>
    <x v="0"/>
    <s v="Q2"/>
    <x v="4"/>
    <x v="42"/>
    <n v="326"/>
    <x v="1"/>
  </r>
  <r>
    <x v="0"/>
    <s v="Q2"/>
    <x v="4"/>
    <x v="82"/>
    <n v="78"/>
    <x v="1"/>
  </r>
  <r>
    <x v="0"/>
    <s v="Q2"/>
    <x v="4"/>
    <x v="43"/>
    <n v="498"/>
    <x v="1"/>
  </r>
  <r>
    <x v="0"/>
    <s v="Q2"/>
    <x v="4"/>
    <x v="44"/>
    <n v="249"/>
    <x v="1"/>
  </r>
  <r>
    <x v="0"/>
    <s v="Q2"/>
    <x v="4"/>
    <x v="45"/>
    <n v="196"/>
    <x v="1"/>
  </r>
  <r>
    <x v="0"/>
    <s v="Q2"/>
    <x v="4"/>
    <x v="46"/>
    <n v="550"/>
    <x v="1"/>
  </r>
  <r>
    <x v="0"/>
    <s v="Q2"/>
    <x v="4"/>
    <x v="47"/>
    <n v="308"/>
    <x v="1"/>
  </r>
  <r>
    <x v="0"/>
    <s v="Q2"/>
    <x v="4"/>
    <x v="48"/>
    <n v="868"/>
    <x v="1"/>
  </r>
  <r>
    <x v="0"/>
    <s v="Q2"/>
    <x v="4"/>
    <x v="83"/>
    <n v="72"/>
    <x v="1"/>
  </r>
  <r>
    <x v="0"/>
    <s v="Q2"/>
    <x v="4"/>
    <x v="49"/>
    <n v="750"/>
    <x v="1"/>
  </r>
  <r>
    <x v="0"/>
    <s v="Q2"/>
    <x v="4"/>
    <x v="50"/>
    <n v="679"/>
    <x v="1"/>
  </r>
  <r>
    <x v="0"/>
    <s v="Q2"/>
    <x v="4"/>
    <x v="51"/>
    <n v="230"/>
    <x v="1"/>
  </r>
  <r>
    <x v="0"/>
    <s v="Q2"/>
    <x v="4"/>
    <x v="84"/>
    <n v="45"/>
    <x v="1"/>
  </r>
  <r>
    <x v="0"/>
    <s v="Q2"/>
    <x v="4"/>
    <x v="52"/>
    <n v="269"/>
    <x v="1"/>
  </r>
  <r>
    <x v="0"/>
    <s v="Q2"/>
    <x v="4"/>
    <x v="85"/>
    <n v="78"/>
    <x v="1"/>
  </r>
  <r>
    <x v="0"/>
    <s v="Q2"/>
    <x v="4"/>
    <x v="53"/>
    <n v="488"/>
    <x v="1"/>
  </r>
  <r>
    <x v="0"/>
    <s v="Q2"/>
    <x v="4"/>
    <x v="54"/>
    <n v="663"/>
    <x v="1"/>
  </r>
  <r>
    <x v="0"/>
    <s v="Q2"/>
    <x v="4"/>
    <x v="86"/>
    <n v="93"/>
    <x v="1"/>
  </r>
  <r>
    <x v="0"/>
    <s v="Q2"/>
    <x v="4"/>
    <x v="55"/>
    <n v="1710"/>
    <x v="1"/>
  </r>
  <r>
    <x v="0"/>
    <s v="Q2"/>
    <x v="4"/>
    <x v="56"/>
    <n v="99"/>
    <x v="1"/>
  </r>
  <r>
    <x v="0"/>
    <s v="Q2"/>
    <x v="4"/>
    <x v="57"/>
    <n v="8238"/>
    <x v="1"/>
  </r>
  <r>
    <x v="0"/>
    <s v="Q2"/>
    <x v="4"/>
    <x v="58"/>
    <n v="4348"/>
    <x v="1"/>
  </r>
  <r>
    <x v="0"/>
    <s v="Q2"/>
    <x v="4"/>
    <x v="59"/>
    <n v="9508"/>
    <x v="1"/>
  </r>
  <r>
    <x v="0"/>
    <s v="Q2"/>
    <x v="5"/>
    <x v="60"/>
    <n v="55"/>
    <x v="1"/>
  </r>
  <r>
    <x v="0"/>
    <s v="Q2"/>
    <x v="5"/>
    <x v="61"/>
    <n v="49"/>
    <x v="1"/>
  </r>
  <r>
    <x v="0"/>
    <s v="Q2"/>
    <x v="5"/>
    <x v="62"/>
    <n v="86"/>
    <x v="1"/>
  </r>
  <r>
    <x v="0"/>
    <s v="Q2"/>
    <x v="5"/>
    <x v="0"/>
    <n v="967"/>
    <x v="1"/>
  </r>
  <r>
    <x v="0"/>
    <s v="Q2"/>
    <x v="5"/>
    <x v="1"/>
    <n v="522"/>
    <x v="1"/>
  </r>
  <r>
    <x v="0"/>
    <s v="Q2"/>
    <x v="5"/>
    <x v="63"/>
    <n v="73"/>
    <x v="1"/>
  </r>
  <r>
    <x v="0"/>
    <s v="Q2"/>
    <x v="5"/>
    <x v="2"/>
    <n v="162"/>
    <x v="1"/>
  </r>
  <r>
    <x v="0"/>
    <s v="Q2"/>
    <x v="5"/>
    <x v="64"/>
    <n v="45"/>
    <x v="1"/>
  </r>
  <r>
    <x v="0"/>
    <s v="Q2"/>
    <x v="5"/>
    <x v="3"/>
    <n v="887"/>
    <x v="1"/>
  </r>
  <r>
    <x v="0"/>
    <s v="Q2"/>
    <x v="5"/>
    <x v="4"/>
    <n v="253"/>
    <x v="1"/>
  </r>
  <r>
    <x v="0"/>
    <s v="Q2"/>
    <x v="5"/>
    <x v="5"/>
    <n v="247"/>
    <x v="1"/>
  </r>
  <r>
    <x v="0"/>
    <s v="Q2"/>
    <x v="5"/>
    <x v="6"/>
    <n v="651"/>
    <x v="1"/>
  </r>
  <r>
    <x v="0"/>
    <s v="Q2"/>
    <x v="5"/>
    <x v="65"/>
    <n v="123"/>
    <x v="1"/>
  </r>
  <r>
    <x v="0"/>
    <s v="Q2"/>
    <x v="5"/>
    <x v="7"/>
    <n v="604"/>
    <x v="1"/>
  </r>
  <r>
    <x v="0"/>
    <s v="Q2"/>
    <x v="5"/>
    <x v="66"/>
    <n v="90"/>
    <x v="1"/>
  </r>
  <r>
    <x v="0"/>
    <s v="Q2"/>
    <x v="5"/>
    <x v="87"/>
    <n v="33"/>
    <x v="1"/>
  </r>
  <r>
    <x v="0"/>
    <s v="Q2"/>
    <x v="5"/>
    <x v="8"/>
    <n v="272"/>
    <x v="1"/>
  </r>
  <r>
    <x v="0"/>
    <s v="Q2"/>
    <x v="5"/>
    <x v="9"/>
    <n v="592"/>
    <x v="1"/>
  </r>
  <r>
    <x v="0"/>
    <s v="Q2"/>
    <x v="5"/>
    <x v="10"/>
    <n v="725"/>
    <x v="1"/>
  </r>
  <r>
    <x v="0"/>
    <s v="Q2"/>
    <x v="5"/>
    <x v="68"/>
    <n v="35"/>
    <x v="1"/>
  </r>
  <r>
    <x v="0"/>
    <s v="Q2"/>
    <x v="5"/>
    <x v="11"/>
    <n v="230"/>
    <x v="1"/>
  </r>
  <r>
    <x v="0"/>
    <s v="Q2"/>
    <x v="5"/>
    <x v="12"/>
    <n v="227"/>
    <x v="1"/>
  </r>
  <r>
    <x v="0"/>
    <s v="Q2"/>
    <x v="5"/>
    <x v="89"/>
    <n v="31"/>
    <x v="1"/>
  </r>
  <r>
    <x v="0"/>
    <s v="Q2"/>
    <x v="5"/>
    <x v="13"/>
    <n v="603"/>
    <x v="1"/>
  </r>
  <r>
    <x v="0"/>
    <s v="Q2"/>
    <x v="5"/>
    <x v="14"/>
    <n v="1227"/>
    <x v="1"/>
  </r>
  <r>
    <x v="0"/>
    <s v="Q2"/>
    <x v="5"/>
    <x v="69"/>
    <n v="33"/>
    <x v="1"/>
  </r>
  <r>
    <x v="0"/>
    <s v="Q2"/>
    <x v="5"/>
    <x v="15"/>
    <n v="1270"/>
    <x v="1"/>
  </r>
  <r>
    <x v="0"/>
    <s v="Q2"/>
    <x v="5"/>
    <x v="70"/>
    <n v="106"/>
    <x v="1"/>
  </r>
  <r>
    <x v="0"/>
    <s v="Q2"/>
    <x v="5"/>
    <x v="71"/>
    <n v="154"/>
    <x v="1"/>
  </r>
  <r>
    <x v="0"/>
    <s v="Q2"/>
    <x v="5"/>
    <x v="16"/>
    <n v="476"/>
    <x v="1"/>
  </r>
  <r>
    <x v="0"/>
    <s v="Q2"/>
    <x v="5"/>
    <x v="17"/>
    <n v="697"/>
    <x v="1"/>
  </r>
  <r>
    <x v="0"/>
    <s v="Q2"/>
    <x v="5"/>
    <x v="18"/>
    <n v="453"/>
    <x v="1"/>
  </r>
  <r>
    <x v="0"/>
    <s v="Q2"/>
    <x v="5"/>
    <x v="72"/>
    <n v="198"/>
    <x v="1"/>
  </r>
  <r>
    <x v="0"/>
    <s v="Q2"/>
    <x v="5"/>
    <x v="19"/>
    <n v="587"/>
    <x v="1"/>
  </r>
  <r>
    <x v="0"/>
    <s v="Q2"/>
    <x v="5"/>
    <x v="20"/>
    <n v="160"/>
    <x v="1"/>
  </r>
  <r>
    <x v="0"/>
    <s v="Q2"/>
    <x v="5"/>
    <x v="73"/>
    <n v="87"/>
    <x v="1"/>
  </r>
  <r>
    <x v="0"/>
    <s v="Q2"/>
    <x v="5"/>
    <x v="21"/>
    <n v="1211"/>
    <x v="1"/>
  </r>
  <r>
    <x v="0"/>
    <s v="Q2"/>
    <x v="5"/>
    <x v="22"/>
    <n v="423"/>
    <x v="1"/>
  </r>
  <r>
    <x v="0"/>
    <s v="Q2"/>
    <x v="5"/>
    <x v="23"/>
    <n v="961"/>
    <x v="1"/>
  </r>
  <r>
    <x v="0"/>
    <s v="Q2"/>
    <x v="5"/>
    <x v="92"/>
    <n v="30"/>
    <x v="1"/>
  </r>
  <r>
    <x v="0"/>
    <s v="Q2"/>
    <x v="5"/>
    <x v="24"/>
    <n v="555"/>
    <x v="1"/>
  </r>
  <r>
    <x v="0"/>
    <s v="Q2"/>
    <x v="5"/>
    <x v="25"/>
    <n v="150"/>
    <x v="1"/>
  </r>
  <r>
    <x v="0"/>
    <s v="Q2"/>
    <x v="5"/>
    <x v="74"/>
    <n v="72"/>
    <x v="1"/>
  </r>
  <r>
    <x v="0"/>
    <s v="Q2"/>
    <x v="5"/>
    <x v="75"/>
    <n v="180"/>
    <x v="1"/>
  </r>
  <r>
    <x v="0"/>
    <s v="Q2"/>
    <x v="5"/>
    <x v="26"/>
    <n v="166"/>
    <x v="1"/>
  </r>
  <r>
    <x v="0"/>
    <s v="Q2"/>
    <x v="5"/>
    <x v="27"/>
    <n v="233"/>
    <x v="1"/>
  </r>
  <r>
    <x v="0"/>
    <s v="Q2"/>
    <x v="5"/>
    <x v="76"/>
    <n v="116"/>
    <x v="1"/>
  </r>
  <r>
    <x v="0"/>
    <s v="Q2"/>
    <x v="5"/>
    <x v="28"/>
    <n v="283"/>
    <x v="1"/>
  </r>
  <r>
    <x v="0"/>
    <s v="Q2"/>
    <x v="5"/>
    <x v="77"/>
    <n v="163"/>
    <x v="1"/>
  </r>
  <r>
    <x v="0"/>
    <s v="Q2"/>
    <x v="5"/>
    <x v="29"/>
    <n v="401"/>
    <x v="1"/>
  </r>
  <r>
    <x v="0"/>
    <s v="Q2"/>
    <x v="5"/>
    <x v="30"/>
    <n v="338"/>
    <x v="1"/>
  </r>
  <r>
    <x v="0"/>
    <s v="Q2"/>
    <x v="5"/>
    <x v="78"/>
    <n v="77"/>
    <x v="1"/>
  </r>
  <r>
    <x v="0"/>
    <s v="Q2"/>
    <x v="5"/>
    <x v="31"/>
    <n v="196"/>
    <x v="1"/>
  </r>
  <r>
    <x v="0"/>
    <s v="Q2"/>
    <x v="5"/>
    <x v="79"/>
    <n v="86"/>
    <x v="1"/>
  </r>
  <r>
    <x v="0"/>
    <s v="Q2"/>
    <x v="5"/>
    <x v="32"/>
    <n v="1155"/>
    <x v="1"/>
  </r>
  <r>
    <x v="0"/>
    <s v="Q2"/>
    <x v="5"/>
    <x v="33"/>
    <n v="377"/>
    <x v="1"/>
  </r>
  <r>
    <x v="0"/>
    <s v="Q2"/>
    <x v="5"/>
    <x v="34"/>
    <n v="316"/>
    <x v="1"/>
  </r>
  <r>
    <x v="0"/>
    <s v="Q2"/>
    <x v="5"/>
    <x v="35"/>
    <n v="820"/>
    <x v="1"/>
  </r>
  <r>
    <x v="0"/>
    <s v="Q2"/>
    <x v="5"/>
    <x v="80"/>
    <n v="163"/>
    <x v="1"/>
  </r>
  <r>
    <x v="0"/>
    <s v="Q2"/>
    <x v="5"/>
    <x v="36"/>
    <n v="156"/>
    <x v="1"/>
  </r>
  <r>
    <x v="0"/>
    <s v="Q2"/>
    <x v="5"/>
    <x v="81"/>
    <n v="58"/>
    <x v="1"/>
  </r>
  <r>
    <x v="0"/>
    <s v="Q2"/>
    <x v="5"/>
    <x v="37"/>
    <n v="774"/>
    <x v="1"/>
  </r>
  <r>
    <x v="0"/>
    <s v="Q2"/>
    <x v="5"/>
    <x v="38"/>
    <n v="558"/>
    <x v="1"/>
  </r>
  <r>
    <x v="0"/>
    <s v="Q2"/>
    <x v="5"/>
    <x v="39"/>
    <n v="218"/>
    <x v="1"/>
  </r>
  <r>
    <x v="0"/>
    <s v="Q2"/>
    <x v="5"/>
    <x v="40"/>
    <n v="365"/>
    <x v="1"/>
  </r>
  <r>
    <x v="0"/>
    <s v="Q2"/>
    <x v="5"/>
    <x v="41"/>
    <n v="355"/>
    <x v="1"/>
  </r>
  <r>
    <x v="0"/>
    <s v="Q2"/>
    <x v="5"/>
    <x v="42"/>
    <n v="411"/>
    <x v="1"/>
  </r>
  <r>
    <x v="0"/>
    <s v="Q2"/>
    <x v="5"/>
    <x v="82"/>
    <n v="104"/>
    <x v="1"/>
  </r>
  <r>
    <x v="0"/>
    <s v="Q2"/>
    <x v="5"/>
    <x v="43"/>
    <n v="641"/>
    <x v="1"/>
  </r>
  <r>
    <x v="0"/>
    <s v="Q2"/>
    <x v="5"/>
    <x v="44"/>
    <n v="277"/>
    <x v="1"/>
  </r>
  <r>
    <x v="0"/>
    <s v="Q2"/>
    <x v="5"/>
    <x v="45"/>
    <n v="249"/>
    <x v="1"/>
  </r>
  <r>
    <x v="0"/>
    <s v="Q2"/>
    <x v="5"/>
    <x v="46"/>
    <n v="585"/>
    <x v="1"/>
  </r>
  <r>
    <x v="0"/>
    <s v="Q2"/>
    <x v="5"/>
    <x v="47"/>
    <n v="419"/>
    <x v="1"/>
  </r>
  <r>
    <x v="0"/>
    <s v="Q2"/>
    <x v="5"/>
    <x v="48"/>
    <n v="963"/>
    <x v="1"/>
  </r>
  <r>
    <x v="0"/>
    <s v="Q2"/>
    <x v="5"/>
    <x v="83"/>
    <n v="88"/>
    <x v="1"/>
  </r>
  <r>
    <x v="0"/>
    <s v="Q2"/>
    <x v="5"/>
    <x v="49"/>
    <n v="824"/>
    <x v="1"/>
  </r>
  <r>
    <x v="0"/>
    <s v="Q2"/>
    <x v="5"/>
    <x v="50"/>
    <n v="879"/>
    <x v="1"/>
  </r>
  <r>
    <x v="0"/>
    <s v="Q2"/>
    <x v="5"/>
    <x v="51"/>
    <n v="331"/>
    <x v="1"/>
  </r>
  <r>
    <x v="0"/>
    <s v="Q2"/>
    <x v="5"/>
    <x v="84"/>
    <n v="71"/>
    <x v="1"/>
  </r>
  <r>
    <x v="0"/>
    <s v="Q2"/>
    <x v="5"/>
    <x v="52"/>
    <n v="328"/>
    <x v="1"/>
  </r>
  <r>
    <x v="0"/>
    <s v="Q2"/>
    <x v="5"/>
    <x v="85"/>
    <n v="77"/>
    <x v="1"/>
  </r>
  <r>
    <x v="0"/>
    <s v="Q2"/>
    <x v="5"/>
    <x v="53"/>
    <n v="533"/>
    <x v="1"/>
  </r>
  <r>
    <x v="0"/>
    <s v="Q2"/>
    <x v="5"/>
    <x v="54"/>
    <n v="782"/>
    <x v="1"/>
  </r>
  <r>
    <x v="0"/>
    <s v="Q2"/>
    <x v="5"/>
    <x v="86"/>
    <n v="149"/>
    <x v="1"/>
  </r>
  <r>
    <x v="0"/>
    <s v="Q2"/>
    <x v="5"/>
    <x v="88"/>
    <n v="31"/>
    <x v="1"/>
  </r>
  <r>
    <x v="0"/>
    <s v="Q2"/>
    <x v="5"/>
    <x v="55"/>
    <n v="2135"/>
    <x v="1"/>
  </r>
  <r>
    <x v="0"/>
    <s v="Q2"/>
    <x v="5"/>
    <x v="97"/>
    <n v="41"/>
    <x v="1"/>
  </r>
  <r>
    <x v="0"/>
    <s v="Q2"/>
    <x v="5"/>
    <x v="56"/>
    <n v="136"/>
    <x v="1"/>
  </r>
  <r>
    <x v="0"/>
    <s v="Q2"/>
    <x v="5"/>
    <x v="57"/>
    <n v="9126"/>
    <x v="1"/>
  </r>
  <r>
    <x v="0"/>
    <s v="Q2"/>
    <x v="5"/>
    <x v="58"/>
    <n v="5034"/>
    <x v="1"/>
  </r>
  <r>
    <x v="0"/>
    <s v="Q2"/>
    <x v="5"/>
    <x v="59"/>
    <n v="10821"/>
    <x v="1"/>
  </r>
  <r>
    <x v="0"/>
    <s v="Q2"/>
    <x v="6"/>
    <x v="60"/>
    <n v="63"/>
    <x v="1"/>
  </r>
  <r>
    <x v="0"/>
    <s v="Q2"/>
    <x v="6"/>
    <x v="61"/>
    <n v="32"/>
    <x v="1"/>
  </r>
  <r>
    <x v="0"/>
    <s v="Q2"/>
    <x v="6"/>
    <x v="62"/>
    <n v="64"/>
    <x v="1"/>
  </r>
  <r>
    <x v="0"/>
    <s v="Q2"/>
    <x v="6"/>
    <x v="0"/>
    <n v="1094"/>
    <x v="1"/>
  </r>
  <r>
    <x v="0"/>
    <s v="Q2"/>
    <x v="6"/>
    <x v="1"/>
    <n v="566"/>
    <x v="1"/>
  </r>
  <r>
    <x v="0"/>
    <s v="Q2"/>
    <x v="6"/>
    <x v="63"/>
    <n v="107"/>
    <x v="1"/>
  </r>
  <r>
    <x v="0"/>
    <s v="Q2"/>
    <x v="6"/>
    <x v="2"/>
    <n v="242"/>
    <x v="1"/>
  </r>
  <r>
    <x v="0"/>
    <s v="Q2"/>
    <x v="6"/>
    <x v="64"/>
    <n v="44"/>
    <x v="1"/>
  </r>
  <r>
    <x v="0"/>
    <s v="Q2"/>
    <x v="6"/>
    <x v="3"/>
    <n v="927"/>
    <x v="1"/>
  </r>
  <r>
    <x v="0"/>
    <s v="Q2"/>
    <x v="6"/>
    <x v="4"/>
    <n v="210"/>
    <x v="1"/>
  </r>
  <r>
    <x v="0"/>
    <s v="Q2"/>
    <x v="6"/>
    <x v="5"/>
    <n v="264"/>
    <x v="1"/>
  </r>
  <r>
    <x v="0"/>
    <s v="Q2"/>
    <x v="6"/>
    <x v="93"/>
    <n v="38"/>
    <x v="1"/>
  </r>
  <r>
    <x v="0"/>
    <s v="Q2"/>
    <x v="6"/>
    <x v="6"/>
    <n v="767"/>
    <x v="1"/>
  </r>
  <r>
    <x v="0"/>
    <s v="Q2"/>
    <x v="6"/>
    <x v="65"/>
    <n v="103"/>
    <x v="1"/>
  </r>
  <r>
    <x v="0"/>
    <s v="Q2"/>
    <x v="6"/>
    <x v="7"/>
    <n v="529"/>
    <x v="1"/>
  </r>
  <r>
    <x v="0"/>
    <s v="Q2"/>
    <x v="6"/>
    <x v="66"/>
    <n v="71"/>
    <x v="1"/>
  </r>
  <r>
    <x v="0"/>
    <s v="Q2"/>
    <x v="6"/>
    <x v="8"/>
    <n v="344"/>
    <x v="1"/>
  </r>
  <r>
    <x v="0"/>
    <s v="Q2"/>
    <x v="6"/>
    <x v="9"/>
    <n v="536"/>
    <x v="1"/>
  </r>
  <r>
    <x v="0"/>
    <s v="Q2"/>
    <x v="6"/>
    <x v="10"/>
    <n v="767"/>
    <x v="1"/>
  </r>
  <r>
    <x v="0"/>
    <s v="Q2"/>
    <x v="6"/>
    <x v="11"/>
    <n v="180"/>
    <x v="1"/>
  </r>
  <r>
    <x v="0"/>
    <s v="Q2"/>
    <x v="6"/>
    <x v="12"/>
    <n v="269"/>
    <x v="1"/>
  </r>
  <r>
    <x v="0"/>
    <s v="Q2"/>
    <x v="6"/>
    <x v="89"/>
    <n v="50"/>
    <x v="1"/>
  </r>
  <r>
    <x v="0"/>
    <s v="Q2"/>
    <x v="6"/>
    <x v="13"/>
    <n v="574"/>
    <x v="1"/>
  </r>
  <r>
    <x v="0"/>
    <s v="Q2"/>
    <x v="6"/>
    <x v="14"/>
    <n v="1258"/>
    <x v="1"/>
  </r>
  <r>
    <x v="0"/>
    <s v="Q2"/>
    <x v="6"/>
    <x v="90"/>
    <n v="41"/>
    <x v="1"/>
  </r>
  <r>
    <x v="0"/>
    <s v="Q2"/>
    <x v="6"/>
    <x v="15"/>
    <n v="1350"/>
    <x v="1"/>
  </r>
  <r>
    <x v="0"/>
    <s v="Q2"/>
    <x v="6"/>
    <x v="70"/>
    <n v="189"/>
    <x v="1"/>
  </r>
  <r>
    <x v="0"/>
    <s v="Q2"/>
    <x v="6"/>
    <x v="71"/>
    <n v="217"/>
    <x v="1"/>
  </r>
  <r>
    <x v="0"/>
    <s v="Q2"/>
    <x v="6"/>
    <x v="16"/>
    <n v="570"/>
    <x v="1"/>
  </r>
  <r>
    <x v="0"/>
    <s v="Q2"/>
    <x v="6"/>
    <x v="17"/>
    <n v="1297"/>
    <x v="1"/>
  </r>
  <r>
    <x v="0"/>
    <s v="Q2"/>
    <x v="6"/>
    <x v="18"/>
    <n v="407"/>
    <x v="1"/>
  </r>
  <r>
    <x v="0"/>
    <s v="Q2"/>
    <x v="6"/>
    <x v="72"/>
    <n v="240"/>
    <x v="1"/>
  </r>
  <r>
    <x v="0"/>
    <s v="Q2"/>
    <x v="6"/>
    <x v="19"/>
    <n v="598"/>
    <x v="1"/>
  </r>
  <r>
    <x v="0"/>
    <s v="Q2"/>
    <x v="6"/>
    <x v="20"/>
    <n v="129"/>
    <x v="1"/>
  </r>
  <r>
    <x v="0"/>
    <s v="Q2"/>
    <x v="6"/>
    <x v="73"/>
    <n v="70"/>
    <x v="1"/>
  </r>
  <r>
    <x v="0"/>
    <s v="Q2"/>
    <x v="6"/>
    <x v="21"/>
    <n v="1283"/>
    <x v="1"/>
  </r>
  <r>
    <x v="0"/>
    <s v="Q2"/>
    <x v="6"/>
    <x v="22"/>
    <n v="430"/>
    <x v="1"/>
  </r>
  <r>
    <x v="0"/>
    <s v="Q2"/>
    <x v="6"/>
    <x v="23"/>
    <n v="1060"/>
    <x v="1"/>
  </r>
  <r>
    <x v="0"/>
    <s v="Q2"/>
    <x v="6"/>
    <x v="92"/>
    <n v="35"/>
    <x v="1"/>
  </r>
  <r>
    <x v="0"/>
    <s v="Q2"/>
    <x v="6"/>
    <x v="24"/>
    <n v="931"/>
    <x v="1"/>
  </r>
  <r>
    <x v="0"/>
    <s v="Q2"/>
    <x v="6"/>
    <x v="25"/>
    <n v="128"/>
    <x v="1"/>
  </r>
  <r>
    <x v="0"/>
    <s v="Q2"/>
    <x v="6"/>
    <x v="74"/>
    <n v="96"/>
    <x v="1"/>
  </r>
  <r>
    <x v="0"/>
    <s v="Q2"/>
    <x v="6"/>
    <x v="75"/>
    <n v="248"/>
    <x v="1"/>
  </r>
  <r>
    <x v="0"/>
    <s v="Q2"/>
    <x v="6"/>
    <x v="26"/>
    <n v="284"/>
    <x v="1"/>
  </r>
  <r>
    <x v="0"/>
    <s v="Q2"/>
    <x v="6"/>
    <x v="27"/>
    <n v="242"/>
    <x v="1"/>
  </r>
  <r>
    <x v="0"/>
    <s v="Q2"/>
    <x v="6"/>
    <x v="76"/>
    <n v="198"/>
    <x v="1"/>
  </r>
  <r>
    <x v="0"/>
    <s v="Q2"/>
    <x v="6"/>
    <x v="28"/>
    <n v="276"/>
    <x v="1"/>
  </r>
  <r>
    <x v="0"/>
    <s v="Q2"/>
    <x v="6"/>
    <x v="77"/>
    <n v="215"/>
    <x v="1"/>
  </r>
  <r>
    <x v="0"/>
    <s v="Q2"/>
    <x v="6"/>
    <x v="29"/>
    <n v="339"/>
    <x v="1"/>
  </r>
  <r>
    <x v="0"/>
    <s v="Q2"/>
    <x v="6"/>
    <x v="30"/>
    <n v="359"/>
    <x v="1"/>
  </r>
  <r>
    <x v="0"/>
    <s v="Q2"/>
    <x v="6"/>
    <x v="78"/>
    <n v="101"/>
    <x v="1"/>
  </r>
  <r>
    <x v="0"/>
    <s v="Q2"/>
    <x v="6"/>
    <x v="31"/>
    <n v="147"/>
    <x v="1"/>
  </r>
  <r>
    <x v="0"/>
    <s v="Q2"/>
    <x v="6"/>
    <x v="79"/>
    <n v="105"/>
    <x v="1"/>
  </r>
  <r>
    <x v="0"/>
    <s v="Q2"/>
    <x v="6"/>
    <x v="32"/>
    <n v="1134"/>
    <x v="1"/>
  </r>
  <r>
    <x v="0"/>
    <s v="Q2"/>
    <x v="6"/>
    <x v="33"/>
    <n v="370"/>
    <x v="1"/>
  </r>
  <r>
    <x v="0"/>
    <s v="Q2"/>
    <x v="6"/>
    <x v="34"/>
    <n v="550"/>
    <x v="1"/>
  </r>
  <r>
    <x v="0"/>
    <s v="Q2"/>
    <x v="6"/>
    <x v="35"/>
    <n v="857"/>
    <x v="1"/>
  </r>
  <r>
    <x v="0"/>
    <s v="Q2"/>
    <x v="6"/>
    <x v="80"/>
    <n v="137"/>
    <x v="1"/>
  </r>
  <r>
    <x v="0"/>
    <s v="Q2"/>
    <x v="6"/>
    <x v="36"/>
    <n v="165"/>
    <x v="1"/>
  </r>
  <r>
    <x v="0"/>
    <s v="Q2"/>
    <x v="6"/>
    <x v="91"/>
    <n v="31"/>
    <x v="1"/>
  </r>
  <r>
    <x v="0"/>
    <s v="Q2"/>
    <x v="6"/>
    <x v="81"/>
    <n v="50"/>
    <x v="1"/>
  </r>
  <r>
    <x v="0"/>
    <s v="Q2"/>
    <x v="6"/>
    <x v="37"/>
    <n v="681"/>
    <x v="1"/>
  </r>
  <r>
    <x v="0"/>
    <s v="Q2"/>
    <x v="6"/>
    <x v="38"/>
    <n v="592"/>
    <x v="1"/>
  </r>
  <r>
    <x v="0"/>
    <s v="Q2"/>
    <x v="6"/>
    <x v="39"/>
    <n v="331"/>
    <x v="1"/>
  </r>
  <r>
    <x v="0"/>
    <s v="Q2"/>
    <x v="6"/>
    <x v="40"/>
    <n v="374"/>
    <x v="1"/>
  </r>
  <r>
    <x v="0"/>
    <s v="Q2"/>
    <x v="6"/>
    <x v="41"/>
    <n v="413"/>
    <x v="1"/>
  </r>
  <r>
    <x v="0"/>
    <s v="Q2"/>
    <x v="6"/>
    <x v="42"/>
    <n v="490"/>
    <x v="1"/>
  </r>
  <r>
    <x v="0"/>
    <s v="Q2"/>
    <x v="6"/>
    <x v="82"/>
    <n v="107"/>
    <x v="1"/>
  </r>
  <r>
    <x v="0"/>
    <s v="Q2"/>
    <x v="6"/>
    <x v="43"/>
    <n v="801"/>
    <x v="1"/>
  </r>
  <r>
    <x v="0"/>
    <s v="Q2"/>
    <x v="6"/>
    <x v="44"/>
    <n v="262"/>
    <x v="1"/>
  </r>
  <r>
    <x v="0"/>
    <s v="Q2"/>
    <x v="6"/>
    <x v="45"/>
    <n v="258"/>
    <x v="1"/>
  </r>
  <r>
    <x v="0"/>
    <s v="Q2"/>
    <x v="6"/>
    <x v="46"/>
    <n v="620"/>
    <x v="1"/>
  </r>
  <r>
    <x v="0"/>
    <s v="Q2"/>
    <x v="6"/>
    <x v="47"/>
    <n v="456"/>
    <x v="1"/>
  </r>
  <r>
    <x v="0"/>
    <s v="Q2"/>
    <x v="6"/>
    <x v="48"/>
    <n v="1071"/>
    <x v="1"/>
  </r>
  <r>
    <x v="0"/>
    <s v="Q2"/>
    <x v="6"/>
    <x v="83"/>
    <n v="93"/>
    <x v="1"/>
  </r>
  <r>
    <x v="0"/>
    <s v="Q2"/>
    <x v="6"/>
    <x v="49"/>
    <n v="837"/>
    <x v="1"/>
  </r>
  <r>
    <x v="0"/>
    <s v="Q2"/>
    <x v="6"/>
    <x v="50"/>
    <n v="1526"/>
    <x v="1"/>
  </r>
  <r>
    <x v="0"/>
    <s v="Q2"/>
    <x v="6"/>
    <x v="51"/>
    <n v="319"/>
    <x v="1"/>
  </r>
  <r>
    <x v="0"/>
    <s v="Q2"/>
    <x v="6"/>
    <x v="84"/>
    <n v="94"/>
    <x v="1"/>
  </r>
  <r>
    <x v="0"/>
    <s v="Q2"/>
    <x v="6"/>
    <x v="52"/>
    <n v="314"/>
    <x v="1"/>
  </r>
  <r>
    <x v="0"/>
    <s v="Q2"/>
    <x v="6"/>
    <x v="85"/>
    <n v="86"/>
    <x v="1"/>
  </r>
  <r>
    <x v="0"/>
    <s v="Q2"/>
    <x v="6"/>
    <x v="53"/>
    <n v="603"/>
    <x v="1"/>
  </r>
  <r>
    <x v="0"/>
    <s v="Q2"/>
    <x v="6"/>
    <x v="54"/>
    <n v="1218"/>
    <x v="1"/>
  </r>
  <r>
    <x v="0"/>
    <s v="Q2"/>
    <x v="6"/>
    <x v="86"/>
    <n v="151"/>
    <x v="1"/>
  </r>
  <r>
    <x v="0"/>
    <s v="Q2"/>
    <x v="6"/>
    <x v="88"/>
    <n v="37"/>
    <x v="1"/>
  </r>
  <r>
    <x v="0"/>
    <s v="Q2"/>
    <x v="6"/>
    <x v="55"/>
    <n v="3344"/>
    <x v="1"/>
  </r>
  <r>
    <x v="0"/>
    <s v="Q2"/>
    <x v="6"/>
    <x v="56"/>
    <n v="91"/>
    <x v="1"/>
  </r>
  <r>
    <x v="0"/>
    <s v="Q2"/>
    <x v="6"/>
    <x v="57"/>
    <n v="12878"/>
    <x v="1"/>
  </r>
  <r>
    <x v="0"/>
    <s v="Q2"/>
    <x v="6"/>
    <x v="58"/>
    <n v="8231"/>
    <x v="1"/>
  </r>
  <r>
    <x v="0"/>
    <s v="Q2"/>
    <x v="6"/>
    <x v="59"/>
    <n v="17365"/>
    <x v="1"/>
  </r>
  <r>
    <x v="0"/>
    <s v="Q2"/>
    <x v="7"/>
    <x v="60"/>
    <n v="91"/>
    <x v="1"/>
  </r>
  <r>
    <x v="0"/>
    <s v="Q2"/>
    <x v="7"/>
    <x v="61"/>
    <n v="69"/>
    <x v="1"/>
  </r>
  <r>
    <x v="0"/>
    <s v="Q2"/>
    <x v="7"/>
    <x v="62"/>
    <n v="128"/>
    <x v="1"/>
  </r>
  <r>
    <x v="0"/>
    <s v="Q2"/>
    <x v="7"/>
    <x v="0"/>
    <n v="1489"/>
    <x v="1"/>
  </r>
  <r>
    <x v="0"/>
    <s v="Q2"/>
    <x v="7"/>
    <x v="1"/>
    <n v="844"/>
    <x v="1"/>
  </r>
  <r>
    <x v="0"/>
    <s v="Q2"/>
    <x v="7"/>
    <x v="63"/>
    <n v="103"/>
    <x v="1"/>
  </r>
  <r>
    <x v="0"/>
    <s v="Q2"/>
    <x v="7"/>
    <x v="2"/>
    <n v="265"/>
    <x v="1"/>
  </r>
  <r>
    <x v="0"/>
    <s v="Q2"/>
    <x v="7"/>
    <x v="64"/>
    <n v="76"/>
    <x v="1"/>
  </r>
  <r>
    <x v="0"/>
    <s v="Q2"/>
    <x v="7"/>
    <x v="3"/>
    <n v="1342"/>
    <x v="1"/>
  </r>
  <r>
    <x v="0"/>
    <s v="Q2"/>
    <x v="7"/>
    <x v="4"/>
    <n v="397"/>
    <x v="1"/>
  </r>
  <r>
    <x v="0"/>
    <s v="Q2"/>
    <x v="7"/>
    <x v="5"/>
    <n v="369"/>
    <x v="1"/>
  </r>
  <r>
    <x v="0"/>
    <s v="Q2"/>
    <x v="7"/>
    <x v="6"/>
    <n v="1015"/>
    <x v="1"/>
  </r>
  <r>
    <x v="0"/>
    <s v="Q2"/>
    <x v="7"/>
    <x v="65"/>
    <n v="190"/>
    <x v="1"/>
  </r>
  <r>
    <x v="0"/>
    <s v="Q2"/>
    <x v="7"/>
    <x v="7"/>
    <n v="957"/>
    <x v="1"/>
  </r>
  <r>
    <x v="0"/>
    <s v="Q2"/>
    <x v="7"/>
    <x v="66"/>
    <n v="136"/>
    <x v="1"/>
  </r>
  <r>
    <x v="0"/>
    <s v="Q2"/>
    <x v="7"/>
    <x v="87"/>
    <n v="30"/>
    <x v="1"/>
  </r>
  <r>
    <x v="0"/>
    <s v="Q2"/>
    <x v="7"/>
    <x v="8"/>
    <n v="348"/>
    <x v="1"/>
  </r>
  <r>
    <x v="0"/>
    <s v="Q2"/>
    <x v="7"/>
    <x v="9"/>
    <n v="893"/>
    <x v="1"/>
  </r>
  <r>
    <x v="0"/>
    <s v="Q2"/>
    <x v="7"/>
    <x v="10"/>
    <n v="1117"/>
    <x v="1"/>
  </r>
  <r>
    <x v="0"/>
    <s v="Q2"/>
    <x v="7"/>
    <x v="67"/>
    <n v="36"/>
    <x v="1"/>
  </r>
  <r>
    <x v="0"/>
    <s v="Q2"/>
    <x v="7"/>
    <x v="68"/>
    <n v="47"/>
    <x v="1"/>
  </r>
  <r>
    <x v="0"/>
    <s v="Q2"/>
    <x v="7"/>
    <x v="11"/>
    <n v="383"/>
    <x v="1"/>
  </r>
  <r>
    <x v="0"/>
    <s v="Q2"/>
    <x v="7"/>
    <x v="12"/>
    <n v="364"/>
    <x v="1"/>
  </r>
  <r>
    <x v="0"/>
    <s v="Q2"/>
    <x v="7"/>
    <x v="89"/>
    <n v="65"/>
    <x v="1"/>
  </r>
  <r>
    <x v="0"/>
    <s v="Q2"/>
    <x v="7"/>
    <x v="94"/>
    <n v="53"/>
    <x v="1"/>
  </r>
  <r>
    <x v="0"/>
    <s v="Q2"/>
    <x v="7"/>
    <x v="13"/>
    <n v="869"/>
    <x v="1"/>
  </r>
  <r>
    <x v="0"/>
    <s v="Q2"/>
    <x v="7"/>
    <x v="14"/>
    <n v="1848"/>
    <x v="1"/>
  </r>
  <r>
    <x v="0"/>
    <s v="Q2"/>
    <x v="7"/>
    <x v="69"/>
    <n v="42"/>
    <x v="1"/>
  </r>
  <r>
    <x v="0"/>
    <s v="Q2"/>
    <x v="7"/>
    <x v="90"/>
    <n v="57"/>
    <x v="1"/>
  </r>
  <r>
    <x v="0"/>
    <s v="Q2"/>
    <x v="7"/>
    <x v="15"/>
    <n v="1962"/>
    <x v="1"/>
  </r>
  <r>
    <x v="0"/>
    <s v="Q2"/>
    <x v="7"/>
    <x v="70"/>
    <n v="157"/>
    <x v="1"/>
  </r>
  <r>
    <x v="0"/>
    <s v="Q2"/>
    <x v="7"/>
    <x v="71"/>
    <n v="207"/>
    <x v="1"/>
  </r>
  <r>
    <x v="0"/>
    <s v="Q2"/>
    <x v="7"/>
    <x v="16"/>
    <n v="727"/>
    <x v="1"/>
  </r>
  <r>
    <x v="0"/>
    <s v="Q2"/>
    <x v="7"/>
    <x v="95"/>
    <n v="30"/>
    <x v="1"/>
  </r>
  <r>
    <x v="0"/>
    <s v="Q2"/>
    <x v="7"/>
    <x v="17"/>
    <n v="1105"/>
    <x v="1"/>
  </r>
  <r>
    <x v="0"/>
    <s v="Q2"/>
    <x v="7"/>
    <x v="18"/>
    <n v="676"/>
    <x v="1"/>
  </r>
  <r>
    <x v="0"/>
    <s v="Q2"/>
    <x v="7"/>
    <x v="72"/>
    <n v="310"/>
    <x v="1"/>
  </r>
  <r>
    <x v="0"/>
    <s v="Q2"/>
    <x v="7"/>
    <x v="19"/>
    <n v="845"/>
    <x v="1"/>
  </r>
  <r>
    <x v="0"/>
    <s v="Q2"/>
    <x v="7"/>
    <x v="20"/>
    <n v="235"/>
    <x v="1"/>
  </r>
  <r>
    <x v="0"/>
    <s v="Q2"/>
    <x v="7"/>
    <x v="73"/>
    <n v="101"/>
    <x v="1"/>
  </r>
  <r>
    <x v="0"/>
    <s v="Q2"/>
    <x v="7"/>
    <x v="21"/>
    <n v="1836"/>
    <x v="1"/>
  </r>
  <r>
    <x v="0"/>
    <s v="Q2"/>
    <x v="7"/>
    <x v="22"/>
    <n v="639"/>
    <x v="1"/>
  </r>
  <r>
    <x v="0"/>
    <s v="Q2"/>
    <x v="7"/>
    <x v="23"/>
    <n v="1437"/>
    <x v="1"/>
  </r>
  <r>
    <x v="0"/>
    <s v="Q2"/>
    <x v="7"/>
    <x v="92"/>
    <n v="40"/>
    <x v="1"/>
  </r>
  <r>
    <x v="0"/>
    <s v="Q2"/>
    <x v="7"/>
    <x v="24"/>
    <n v="907"/>
    <x v="1"/>
  </r>
  <r>
    <x v="0"/>
    <s v="Q2"/>
    <x v="7"/>
    <x v="25"/>
    <n v="183"/>
    <x v="1"/>
  </r>
  <r>
    <x v="0"/>
    <s v="Q2"/>
    <x v="7"/>
    <x v="74"/>
    <n v="142"/>
    <x v="1"/>
  </r>
  <r>
    <x v="0"/>
    <s v="Q2"/>
    <x v="7"/>
    <x v="75"/>
    <n v="273"/>
    <x v="1"/>
  </r>
  <r>
    <x v="0"/>
    <s v="Q2"/>
    <x v="7"/>
    <x v="26"/>
    <n v="275"/>
    <x v="1"/>
  </r>
  <r>
    <x v="0"/>
    <s v="Q2"/>
    <x v="7"/>
    <x v="27"/>
    <n v="329"/>
    <x v="1"/>
  </r>
  <r>
    <x v="0"/>
    <s v="Q2"/>
    <x v="7"/>
    <x v="76"/>
    <n v="197"/>
    <x v="1"/>
  </r>
  <r>
    <x v="0"/>
    <s v="Q2"/>
    <x v="7"/>
    <x v="28"/>
    <n v="378"/>
    <x v="1"/>
  </r>
  <r>
    <x v="0"/>
    <s v="Q2"/>
    <x v="7"/>
    <x v="77"/>
    <n v="248"/>
    <x v="1"/>
  </r>
  <r>
    <x v="0"/>
    <s v="Q2"/>
    <x v="7"/>
    <x v="29"/>
    <n v="629"/>
    <x v="1"/>
  </r>
  <r>
    <x v="0"/>
    <s v="Q2"/>
    <x v="7"/>
    <x v="30"/>
    <n v="489"/>
    <x v="1"/>
  </r>
  <r>
    <x v="0"/>
    <s v="Q2"/>
    <x v="7"/>
    <x v="78"/>
    <n v="115"/>
    <x v="1"/>
  </r>
  <r>
    <x v="0"/>
    <s v="Q2"/>
    <x v="7"/>
    <x v="31"/>
    <n v="269"/>
    <x v="1"/>
  </r>
  <r>
    <x v="0"/>
    <s v="Q2"/>
    <x v="7"/>
    <x v="79"/>
    <n v="156"/>
    <x v="1"/>
  </r>
  <r>
    <x v="0"/>
    <s v="Q2"/>
    <x v="7"/>
    <x v="32"/>
    <n v="1750"/>
    <x v="1"/>
  </r>
  <r>
    <x v="0"/>
    <s v="Q2"/>
    <x v="7"/>
    <x v="33"/>
    <n v="563"/>
    <x v="1"/>
  </r>
  <r>
    <x v="0"/>
    <s v="Q2"/>
    <x v="7"/>
    <x v="34"/>
    <n v="456"/>
    <x v="1"/>
  </r>
  <r>
    <x v="0"/>
    <s v="Q2"/>
    <x v="7"/>
    <x v="35"/>
    <n v="1288"/>
    <x v="1"/>
  </r>
  <r>
    <x v="0"/>
    <s v="Q2"/>
    <x v="7"/>
    <x v="80"/>
    <n v="268"/>
    <x v="1"/>
  </r>
  <r>
    <x v="0"/>
    <s v="Q2"/>
    <x v="7"/>
    <x v="36"/>
    <n v="199"/>
    <x v="1"/>
  </r>
  <r>
    <x v="0"/>
    <s v="Q2"/>
    <x v="7"/>
    <x v="91"/>
    <n v="53"/>
    <x v="1"/>
  </r>
  <r>
    <x v="0"/>
    <s v="Q2"/>
    <x v="7"/>
    <x v="81"/>
    <n v="86"/>
    <x v="1"/>
  </r>
  <r>
    <x v="0"/>
    <s v="Q2"/>
    <x v="7"/>
    <x v="37"/>
    <n v="1064"/>
    <x v="1"/>
  </r>
  <r>
    <x v="0"/>
    <s v="Q2"/>
    <x v="7"/>
    <x v="38"/>
    <n v="844"/>
    <x v="1"/>
  </r>
  <r>
    <x v="0"/>
    <s v="Q2"/>
    <x v="7"/>
    <x v="39"/>
    <n v="377"/>
    <x v="1"/>
  </r>
  <r>
    <x v="0"/>
    <s v="Q2"/>
    <x v="7"/>
    <x v="40"/>
    <n v="517"/>
    <x v="1"/>
  </r>
  <r>
    <x v="0"/>
    <s v="Q2"/>
    <x v="7"/>
    <x v="41"/>
    <n v="559"/>
    <x v="1"/>
  </r>
  <r>
    <x v="0"/>
    <s v="Q2"/>
    <x v="7"/>
    <x v="42"/>
    <n v="594"/>
    <x v="1"/>
  </r>
  <r>
    <x v="0"/>
    <s v="Q2"/>
    <x v="7"/>
    <x v="96"/>
    <n v="37"/>
    <x v="1"/>
  </r>
  <r>
    <x v="0"/>
    <s v="Q2"/>
    <x v="7"/>
    <x v="82"/>
    <n v="165"/>
    <x v="1"/>
  </r>
  <r>
    <x v="0"/>
    <s v="Q2"/>
    <x v="7"/>
    <x v="43"/>
    <n v="1019"/>
    <x v="1"/>
  </r>
  <r>
    <x v="0"/>
    <s v="Q2"/>
    <x v="7"/>
    <x v="44"/>
    <n v="399"/>
    <x v="1"/>
  </r>
  <r>
    <x v="0"/>
    <s v="Q2"/>
    <x v="7"/>
    <x v="45"/>
    <n v="406"/>
    <x v="1"/>
  </r>
  <r>
    <x v="0"/>
    <s v="Q2"/>
    <x v="7"/>
    <x v="46"/>
    <n v="1057"/>
    <x v="1"/>
  </r>
  <r>
    <x v="0"/>
    <s v="Q2"/>
    <x v="7"/>
    <x v="47"/>
    <n v="623"/>
    <x v="1"/>
  </r>
  <r>
    <x v="0"/>
    <s v="Q2"/>
    <x v="7"/>
    <x v="48"/>
    <n v="1494"/>
    <x v="1"/>
  </r>
  <r>
    <x v="0"/>
    <s v="Q2"/>
    <x v="7"/>
    <x v="83"/>
    <n v="150"/>
    <x v="1"/>
  </r>
  <r>
    <x v="0"/>
    <s v="Q2"/>
    <x v="7"/>
    <x v="49"/>
    <n v="1239"/>
    <x v="1"/>
  </r>
  <r>
    <x v="0"/>
    <s v="Q2"/>
    <x v="7"/>
    <x v="50"/>
    <n v="1447"/>
    <x v="1"/>
  </r>
  <r>
    <x v="0"/>
    <s v="Q2"/>
    <x v="7"/>
    <x v="51"/>
    <n v="478"/>
    <x v="1"/>
  </r>
  <r>
    <x v="0"/>
    <s v="Q2"/>
    <x v="7"/>
    <x v="84"/>
    <n v="98"/>
    <x v="1"/>
  </r>
  <r>
    <x v="0"/>
    <s v="Q2"/>
    <x v="7"/>
    <x v="52"/>
    <n v="478"/>
    <x v="1"/>
  </r>
  <r>
    <x v="0"/>
    <s v="Q2"/>
    <x v="7"/>
    <x v="85"/>
    <n v="92"/>
    <x v="1"/>
  </r>
  <r>
    <x v="0"/>
    <s v="Q2"/>
    <x v="7"/>
    <x v="53"/>
    <n v="861"/>
    <x v="1"/>
  </r>
  <r>
    <x v="0"/>
    <s v="Q2"/>
    <x v="7"/>
    <x v="54"/>
    <n v="1218"/>
    <x v="1"/>
  </r>
  <r>
    <x v="0"/>
    <s v="Q2"/>
    <x v="7"/>
    <x v="86"/>
    <n v="215"/>
    <x v="1"/>
  </r>
  <r>
    <x v="0"/>
    <s v="Q2"/>
    <x v="7"/>
    <x v="88"/>
    <n v="48"/>
    <x v="1"/>
  </r>
  <r>
    <x v="0"/>
    <s v="Q2"/>
    <x v="7"/>
    <x v="55"/>
    <n v="3419"/>
    <x v="1"/>
  </r>
  <r>
    <x v="0"/>
    <s v="Q2"/>
    <x v="7"/>
    <x v="97"/>
    <n v="39"/>
    <x v="1"/>
  </r>
  <r>
    <x v="0"/>
    <s v="Q2"/>
    <x v="7"/>
    <x v="56"/>
    <n v="196"/>
    <x v="1"/>
  </r>
  <r>
    <x v="0"/>
    <s v="Q2"/>
    <x v="7"/>
    <x v="57"/>
    <n v="14478"/>
    <x v="1"/>
  </r>
  <r>
    <x v="0"/>
    <s v="Q2"/>
    <x v="7"/>
    <x v="58"/>
    <n v="7907"/>
    <x v="1"/>
  </r>
  <r>
    <x v="0"/>
    <s v="Q2"/>
    <x v="7"/>
    <x v="59"/>
    <n v="17407"/>
    <x v="1"/>
  </r>
  <r>
    <x v="0"/>
    <s v="Q2"/>
    <x v="8"/>
    <x v="62"/>
    <n v="48"/>
    <x v="1"/>
  </r>
  <r>
    <x v="0"/>
    <s v="Q2"/>
    <x v="8"/>
    <x v="0"/>
    <n v="731"/>
    <x v="1"/>
  </r>
  <r>
    <x v="0"/>
    <s v="Q2"/>
    <x v="8"/>
    <x v="1"/>
    <n v="352"/>
    <x v="1"/>
  </r>
  <r>
    <x v="0"/>
    <s v="Q2"/>
    <x v="8"/>
    <x v="63"/>
    <n v="45"/>
    <x v="1"/>
  </r>
  <r>
    <x v="0"/>
    <s v="Q2"/>
    <x v="8"/>
    <x v="2"/>
    <n v="114"/>
    <x v="1"/>
  </r>
  <r>
    <x v="0"/>
    <s v="Q2"/>
    <x v="8"/>
    <x v="3"/>
    <n v="578"/>
    <x v="1"/>
  </r>
  <r>
    <x v="0"/>
    <s v="Q2"/>
    <x v="8"/>
    <x v="4"/>
    <n v="177"/>
    <x v="1"/>
  </r>
  <r>
    <x v="0"/>
    <s v="Q2"/>
    <x v="8"/>
    <x v="5"/>
    <n v="172"/>
    <x v="1"/>
  </r>
  <r>
    <x v="0"/>
    <s v="Q2"/>
    <x v="8"/>
    <x v="6"/>
    <n v="525"/>
    <x v="1"/>
  </r>
  <r>
    <x v="0"/>
    <s v="Q2"/>
    <x v="8"/>
    <x v="65"/>
    <n v="80"/>
    <x v="1"/>
  </r>
  <r>
    <x v="0"/>
    <s v="Q2"/>
    <x v="8"/>
    <x v="7"/>
    <n v="430"/>
    <x v="1"/>
  </r>
  <r>
    <x v="0"/>
    <s v="Q2"/>
    <x v="8"/>
    <x v="66"/>
    <n v="50"/>
    <x v="1"/>
  </r>
  <r>
    <x v="0"/>
    <s v="Q2"/>
    <x v="8"/>
    <x v="8"/>
    <n v="165"/>
    <x v="1"/>
  </r>
  <r>
    <x v="0"/>
    <s v="Q2"/>
    <x v="8"/>
    <x v="9"/>
    <n v="409"/>
    <x v="1"/>
  </r>
  <r>
    <x v="0"/>
    <s v="Q2"/>
    <x v="8"/>
    <x v="10"/>
    <n v="508"/>
    <x v="1"/>
  </r>
  <r>
    <x v="0"/>
    <s v="Q2"/>
    <x v="8"/>
    <x v="11"/>
    <n v="131"/>
    <x v="1"/>
  </r>
  <r>
    <x v="0"/>
    <s v="Q2"/>
    <x v="8"/>
    <x v="12"/>
    <n v="169"/>
    <x v="1"/>
  </r>
  <r>
    <x v="0"/>
    <s v="Q2"/>
    <x v="8"/>
    <x v="13"/>
    <n v="387"/>
    <x v="1"/>
  </r>
  <r>
    <x v="0"/>
    <s v="Q2"/>
    <x v="8"/>
    <x v="14"/>
    <n v="837"/>
    <x v="1"/>
  </r>
  <r>
    <x v="0"/>
    <s v="Q2"/>
    <x v="8"/>
    <x v="15"/>
    <n v="847"/>
    <x v="1"/>
  </r>
  <r>
    <x v="0"/>
    <s v="Q2"/>
    <x v="8"/>
    <x v="70"/>
    <n v="61"/>
    <x v="1"/>
  </r>
  <r>
    <x v="0"/>
    <s v="Q2"/>
    <x v="8"/>
    <x v="71"/>
    <n v="86"/>
    <x v="1"/>
  </r>
  <r>
    <x v="0"/>
    <s v="Q2"/>
    <x v="8"/>
    <x v="16"/>
    <n v="312"/>
    <x v="1"/>
  </r>
  <r>
    <x v="0"/>
    <s v="Q2"/>
    <x v="8"/>
    <x v="17"/>
    <n v="466"/>
    <x v="1"/>
  </r>
  <r>
    <x v="0"/>
    <s v="Q2"/>
    <x v="8"/>
    <x v="18"/>
    <n v="321"/>
    <x v="1"/>
  </r>
  <r>
    <x v="0"/>
    <s v="Q2"/>
    <x v="8"/>
    <x v="72"/>
    <n v="131"/>
    <x v="1"/>
  </r>
  <r>
    <x v="0"/>
    <s v="Q2"/>
    <x v="8"/>
    <x v="19"/>
    <n v="371"/>
    <x v="1"/>
  </r>
  <r>
    <x v="0"/>
    <s v="Q2"/>
    <x v="8"/>
    <x v="20"/>
    <n v="108"/>
    <x v="1"/>
  </r>
  <r>
    <x v="0"/>
    <s v="Q2"/>
    <x v="8"/>
    <x v="73"/>
    <n v="45"/>
    <x v="1"/>
  </r>
  <r>
    <x v="0"/>
    <s v="Q2"/>
    <x v="8"/>
    <x v="21"/>
    <n v="817"/>
    <x v="1"/>
  </r>
  <r>
    <x v="0"/>
    <s v="Q2"/>
    <x v="8"/>
    <x v="22"/>
    <n v="257"/>
    <x v="1"/>
  </r>
  <r>
    <x v="0"/>
    <s v="Q2"/>
    <x v="8"/>
    <x v="23"/>
    <n v="665"/>
    <x v="1"/>
  </r>
  <r>
    <x v="0"/>
    <s v="Q2"/>
    <x v="8"/>
    <x v="24"/>
    <n v="406"/>
    <x v="1"/>
  </r>
  <r>
    <x v="0"/>
    <s v="Q2"/>
    <x v="8"/>
    <x v="25"/>
    <n v="83"/>
    <x v="1"/>
  </r>
  <r>
    <x v="0"/>
    <s v="Q2"/>
    <x v="8"/>
    <x v="74"/>
    <n v="47"/>
    <x v="1"/>
  </r>
  <r>
    <x v="0"/>
    <s v="Q2"/>
    <x v="8"/>
    <x v="75"/>
    <n v="100"/>
    <x v="1"/>
  </r>
  <r>
    <x v="0"/>
    <s v="Q2"/>
    <x v="8"/>
    <x v="26"/>
    <n v="122"/>
    <x v="1"/>
  </r>
  <r>
    <x v="0"/>
    <s v="Q2"/>
    <x v="8"/>
    <x v="27"/>
    <n v="153"/>
    <x v="1"/>
  </r>
  <r>
    <x v="0"/>
    <s v="Q2"/>
    <x v="8"/>
    <x v="76"/>
    <n v="70"/>
    <x v="1"/>
  </r>
  <r>
    <x v="0"/>
    <s v="Q2"/>
    <x v="8"/>
    <x v="28"/>
    <n v="173"/>
    <x v="1"/>
  </r>
  <r>
    <x v="0"/>
    <s v="Q2"/>
    <x v="8"/>
    <x v="77"/>
    <n v="118"/>
    <x v="1"/>
  </r>
  <r>
    <x v="0"/>
    <s v="Q2"/>
    <x v="8"/>
    <x v="29"/>
    <n v="280"/>
    <x v="1"/>
  </r>
  <r>
    <x v="0"/>
    <s v="Q2"/>
    <x v="8"/>
    <x v="30"/>
    <n v="198"/>
    <x v="1"/>
  </r>
  <r>
    <x v="0"/>
    <s v="Q2"/>
    <x v="8"/>
    <x v="78"/>
    <n v="43"/>
    <x v="1"/>
  </r>
  <r>
    <x v="0"/>
    <s v="Q2"/>
    <x v="8"/>
    <x v="31"/>
    <n v="125"/>
    <x v="1"/>
  </r>
  <r>
    <x v="0"/>
    <s v="Q2"/>
    <x v="8"/>
    <x v="79"/>
    <n v="54"/>
    <x v="1"/>
  </r>
  <r>
    <x v="0"/>
    <s v="Q2"/>
    <x v="8"/>
    <x v="32"/>
    <n v="760"/>
    <x v="1"/>
  </r>
  <r>
    <x v="0"/>
    <s v="Q2"/>
    <x v="8"/>
    <x v="33"/>
    <n v="284"/>
    <x v="1"/>
  </r>
  <r>
    <x v="0"/>
    <s v="Q2"/>
    <x v="8"/>
    <x v="34"/>
    <n v="182"/>
    <x v="1"/>
  </r>
  <r>
    <x v="0"/>
    <s v="Q2"/>
    <x v="8"/>
    <x v="35"/>
    <n v="610"/>
    <x v="1"/>
  </r>
  <r>
    <x v="0"/>
    <s v="Q2"/>
    <x v="8"/>
    <x v="80"/>
    <n v="122"/>
    <x v="1"/>
  </r>
  <r>
    <x v="0"/>
    <s v="Q2"/>
    <x v="8"/>
    <x v="36"/>
    <n v="90"/>
    <x v="1"/>
  </r>
  <r>
    <x v="0"/>
    <s v="Q2"/>
    <x v="8"/>
    <x v="81"/>
    <n v="39"/>
    <x v="1"/>
  </r>
  <r>
    <x v="0"/>
    <s v="Q2"/>
    <x v="8"/>
    <x v="37"/>
    <n v="508"/>
    <x v="1"/>
  </r>
  <r>
    <x v="0"/>
    <s v="Q2"/>
    <x v="8"/>
    <x v="38"/>
    <n v="383"/>
    <x v="1"/>
  </r>
  <r>
    <x v="0"/>
    <s v="Q2"/>
    <x v="8"/>
    <x v="39"/>
    <n v="149"/>
    <x v="1"/>
  </r>
  <r>
    <x v="0"/>
    <s v="Q2"/>
    <x v="8"/>
    <x v="40"/>
    <n v="246"/>
    <x v="1"/>
  </r>
  <r>
    <x v="0"/>
    <s v="Q2"/>
    <x v="8"/>
    <x v="41"/>
    <n v="248"/>
    <x v="1"/>
  </r>
  <r>
    <x v="0"/>
    <s v="Q2"/>
    <x v="8"/>
    <x v="42"/>
    <n v="252"/>
    <x v="1"/>
  </r>
  <r>
    <x v="0"/>
    <s v="Q2"/>
    <x v="8"/>
    <x v="82"/>
    <n v="62"/>
    <x v="1"/>
  </r>
  <r>
    <x v="0"/>
    <s v="Q2"/>
    <x v="8"/>
    <x v="43"/>
    <n v="470"/>
    <x v="1"/>
  </r>
  <r>
    <x v="0"/>
    <s v="Q2"/>
    <x v="8"/>
    <x v="44"/>
    <n v="168"/>
    <x v="1"/>
  </r>
  <r>
    <x v="0"/>
    <s v="Q2"/>
    <x v="8"/>
    <x v="45"/>
    <n v="191"/>
    <x v="1"/>
  </r>
  <r>
    <x v="0"/>
    <s v="Q2"/>
    <x v="8"/>
    <x v="46"/>
    <n v="456"/>
    <x v="1"/>
  </r>
  <r>
    <x v="0"/>
    <s v="Q2"/>
    <x v="8"/>
    <x v="47"/>
    <n v="296"/>
    <x v="1"/>
  </r>
  <r>
    <x v="0"/>
    <s v="Q2"/>
    <x v="8"/>
    <x v="48"/>
    <n v="706"/>
    <x v="1"/>
  </r>
  <r>
    <x v="0"/>
    <s v="Q2"/>
    <x v="8"/>
    <x v="83"/>
    <n v="65"/>
    <x v="1"/>
  </r>
  <r>
    <x v="0"/>
    <s v="Q2"/>
    <x v="8"/>
    <x v="49"/>
    <n v="579"/>
    <x v="1"/>
  </r>
  <r>
    <x v="0"/>
    <s v="Q2"/>
    <x v="8"/>
    <x v="50"/>
    <n v="626"/>
    <x v="1"/>
  </r>
  <r>
    <x v="0"/>
    <s v="Q2"/>
    <x v="8"/>
    <x v="51"/>
    <n v="194"/>
    <x v="1"/>
  </r>
  <r>
    <x v="0"/>
    <s v="Q2"/>
    <x v="8"/>
    <x v="84"/>
    <n v="40"/>
    <x v="1"/>
  </r>
  <r>
    <x v="0"/>
    <s v="Q2"/>
    <x v="8"/>
    <x v="52"/>
    <n v="222"/>
    <x v="1"/>
  </r>
  <r>
    <x v="0"/>
    <s v="Q2"/>
    <x v="8"/>
    <x v="85"/>
    <n v="38"/>
    <x v="1"/>
  </r>
  <r>
    <x v="0"/>
    <s v="Q2"/>
    <x v="8"/>
    <x v="53"/>
    <n v="354"/>
    <x v="1"/>
  </r>
  <r>
    <x v="0"/>
    <s v="Q2"/>
    <x v="8"/>
    <x v="54"/>
    <n v="518"/>
    <x v="1"/>
  </r>
  <r>
    <x v="0"/>
    <s v="Q2"/>
    <x v="8"/>
    <x v="86"/>
    <n v="79"/>
    <x v="1"/>
  </r>
  <r>
    <x v="0"/>
    <s v="Q2"/>
    <x v="8"/>
    <x v="55"/>
    <n v="1647"/>
    <x v="1"/>
  </r>
  <r>
    <x v="0"/>
    <s v="Q2"/>
    <x v="8"/>
    <x v="56"/>
    <n v="85"/>
    <x v="1"/>
  </r>
  <r>
    <x v="0"/>
    <s v="Q2"/>
    <x v="8"/>
    <x v="57"/>
    <n v="6883"/>
    <x v="1"/>
  </r>
  <r>
    <x v="0"/>
    <s v="Q2"/>
    <x v="8"/>
    <x v="58"/>
    <n v="3651"/>
    <x v="1"/>
  </r>
  <r>
    <x v="0"/>
    <s v="Q2"/>
    <x v="8"/>
    <x v="59"/>
    <n v="8106"/>
    <x v="1"/>
  </r>
  <r>
    <x v="0"/>
    <s v="Q2"/>
    <x v="9"/>
    <x v="0"/>
    <n v="258"/>
    <x v="1"/>
  </r>
  <r>
    <x v="0"/>
    <s v="Q2"/>
    <x v="9"/>
    <x v="1"/>
    <n v="144"/>
    <x v="1"/>
  </r>
  <r>
    <x v="0"/>
    <s v="Q2"/>
    <x v="9"/>
    <x v="2"/>
    <n v="36"/>
    <x v="1"/>
  </r>
  <r>
    <x v="0"/>
    <s v="Q2"/>
    <x v="9"/>
    <x v="3"/>
    <n v="272"/>
    <x v="1"/>
  </r>
  <r>
    <x v="0"/>
    <s v="Q2"/>
    <x v="9"/>
    <x v="4"/>
    <n v="70"/>
    <x v="1"/>
  </r>
  <r>
    <x v="0"/>
    <s v="Q2"/>
    <x v="9"/>
    <x v="5"/>
    <n v="53"/>
    <x v="1"/>
  </r>
  <r>
    <x v="0"/>
    <s v="Q2"/>
    <x v="9"/>
    <x v="6"/>
    <n v="173"/>
    <x v="1"/>
  </r>
  <r>
    <x v="0"/>
    <s v="Q2"/>
    <x v="9"/>
    <x v="65"/>
    <n v="36"/>
    <x v="1"/>
  </r>
  <r>
    <x v="0"/>
    <s v="Q2"/>
    <x v="9"/>
    <x v="7"/>
    <n v="201"/>
    <x v="1"/>
  </r>
  <r>
    <x v="0"/>
    <s v="Q2"/>
    <x v="9"/>
    <x v="8"/>
    <n v="52"/>
    <x v="1"/>
  </r>
  <r>
    <x v="0"/>
    <s v="Q2"/>
    <x v="9"/>
    <x v="9"/>
    <n v="167"/>
    <x v="1"/>
  </r>
  <r>
    <x v="0"/>
    <s v="Q2"/>
    <x v="9"/>
    <x v="10"/>
    <n v="201"/>
    <x v="1"/>
  </r>
  <r>
    <x v="0"/>
    <s v="Q2"/>
    <x v="9"/>
    <x v="11"/>
    <n v="57"/>
    <x v="1"/>
  </r>
  <r>
    <x v="0"/>
    <s v="Q2"/>
    <x v="9"/>
    <x v="12"/>
    <n v="47"/>
    <x v="1"/>
  </r>
  <r>
    <x v="0"/>
    <s v="Q2"/>
    <x v="9"/>
    <x v="13"/>
    <n v="148"/>
    <x v="1"/>
  </r>
  <r>
    <x v="0"/>
    <s v="Q2"/>
    <x v="9"/>
    <x v="14"/>
    <n v="364"/>
    <x v="1"/>
  </r>
  <r>
    <x v="0"/>
    <s v="Q2"/>
    <x v="9"/>
    <x v="15"/>
    <n v="376"/>
    <x v="1"/>
  </r>
  <r>
    <x v="0"/>
    <s v="Q2"/>
    <x v="9"/>
    <x v="71"/>
    <n v="36"/>
    <x v="1"/>
  </r>
  <r>
    <x v="0"/>
    <s v="Q2"/>
    <x v="9"/>
    <x v="16"/>
    <n v="105"/>
    <x v="1"/>
  </r>
  <r>
    <x v="0"/>
    <s v="Q2"/>
    <x v="9"/>
    <x v="17"/>
    <n v="147"/>
    <x v="1"/>
  </r>
  <r>
    <x v="0"/>
    <s v="Q2"/>
    <x v="9"/>
    <x v="18"/>
    <n v="103"/>
    <x v="1"/>
  </r>
  <r>
    <x v="0"/>
    <s v="Q2"/>
    <x v="9"/>
    <x v="72"/>
    <n v="53"/>
    <x v="1"/>
  </r>
  <r>
    <x v="0"/>
    <s v="Q2"/>
    <x v="9"/>
    <x v="19"/>
    <n v="157"/>
    <x v="1"/>
  </r>
  <r>
    <x v="0"/>
    <s v="Q2"/>
    <x v="9"/>
    <x v="20"/>
    <n v="40"/>
    <x v="1"/>
  </r>
  <r>
    <x v="0"/>
    <s v="Q2"/>
    <x v="9"/>
    <x v="21"/>
    <n v="358"/>
    <x v="1"/>
  </r>
  <r>
    <x v="0"/>
    <s v="Q2"/>
    <x v="9"/>
    <x v="22"/>
    <n v="103"/>
    <x v="1"/>
  </r>
  <r>
    <x v="0"/>
    <s v="Q2"/>
    <x v="9"/>
    <x v="23"/>
    <n v="257"/>
    <x v="1"/>
  </r>
  <r>
    <x v="0"/>
    <s v="Q2"/>
    <x v="9"/>
    <x v="24"/>
    <n v="152"/>
    <x v="1"/>
  </r>
  <r>
    <x v="0"/>
    <s v="Q2"/>
    <x v="9"/>
    <x v="25"/>
    <n v="36"/>
    <x v="1"/>
  </r>
  <r>
    <x v="0"/>
    <s v="Q2"/>
    <x v="9"/>
    <x v="75"/>
    <n v="39"/>
    <x v="1"/>
  </r>
  <r>
    <x v="0"/>
    <s v="Q2"/>
    <x v="9"/>
    <x v="26"/>
    <n v="42"/>
    <x v="1"/>
  </r>
  <r>
    <x v="0"/>
    <s v="Q2"/>
    <x v="9"/>
    <x v="27"/>
    <n v="54"/>
    <x v="1"/>
  </r>
  <r>
    <x v="0"/>
    <s v="Q2"/>
    <x v="9"/>
    <x v="28"/>
    <n v="62"/>
    <x v="1"/>
  </r>
  <r>
    <x v="0"/>
    <s v="Q2"/>
    <x v="9"/>
    <x v="77"/>
    <n v="37"/>
    <x v="1"/>
  </r>
  <r>
    <x v="0"/>
    <s v="Q2"/>
    <x v="9"/>
    <x v="29"/>
    <n v="102"/>
    <x v="1"/>
  </r>
  <r>
    <x v="0"/>
    <s v="Q2"/>
    <x v="9"/>
    <x v="30"/>
    <n v="70"/>
    <x v="1"/>
  </r>
  <r>
    <x v="0"/>
    <s v="Q2"/>
    <x v="9"/>
    <x v="31"/>
    <n v="50"/>
    <x v="1"/>
  </r>
  <r>
    <x v="0"/>
    <s v="Q2"/>
    <x v="9"/>
    <x v="79"/>
    <n v="33"/>
    <x v="1"/>
  </r>
  <r>
    <x v="0"/>
    <s v="Q2"/>
    <x v="9"/>
    <x v="32"/>
    <n v="328"/>
    <x v="1"/>
  </r>
  <r>
    <x v="0"/>
    <s v="Q2"/>
    <x v="9"/>
    <x v="33"/>
    <n v="100"/>
    <x v="1"/>
  </r>
  <r>
    <x v="0"/>
    <s v="Q2"/>
    <x v="9"/>
    <x v="34"/>
    <n v="65"/>
    <x v="1"/>
  </r>
  <r>
    <x v="0"/>
    <s v="Q2"/>
    <x v="9"/>
    <x v="35"/>
    <n v="205"/>
    <x v="1"/>
  </r>
  <r>
    <x v="0"/>
    <s v="Q2"/>
    <x v="9"/>
    <x v="80"/>
    <n v="36"/>
    <x v="1"/>
  </r>
  <r>
    <x v="0"/>
    <s v="Q2"/>
    <x v="9"/>
    <x v="36"/>
    <n v="37"/>
    <x v="1"/>
  </r>
  <r>
    <x v="0"/>
    <s v="Q2"/>
    <x v="9"/>
    <x v="37"/>
    <n v="208"/>
    <x v="1"/>
  </r>
  <r>
    <x v="0"/>
    <s v="Q2"/>
    <x v="9"/>
    <x v="38"/>
    <n v="137"/>
    <x v="1"/>
  </r>
  <r>
    <x v="0"/>
    <s v="Q2"/>
    <x v="9"/>
    <x v="39"/>
    <n v="57"/>
    <x v="1"/>
  </r>
  <r>
    <x v="0"/>
    <s v="Q2"/>
    <x v="9"/>
    <x v="40"/>
    <n v="87"/>
    <x v="1"/>
  </r>
  <r>
    <x v="0"/>
    <s v="Q2"/>
    <x v="9"/>
    <x v="41"/>
    <n v="93"/>
    <x v="1"/>
  </r>
  <r>
    <x v="0"/>
    <s v="Q2"/>
    <x v="9"/>
    <x v="42"/>
    <n v="108"/>
    <x v="1"/>
  </r>
  <r>
    <x v="0"/>
    <s v="Q2"/>
    <x v="9"/>
    <x v="43"/>
    <n v="162"/>
    <x v="1"/>
  </r>
  <r>
    <x v="0"/>
    <s v="Q2"/>
    <x v="9"/>
    <x v="44"/>
    <n v="61"/>
    <x v="1"/>
  </r>
  <r>
    <x v="0"/>
    <s v="Q2"/>
    <x v="9"/>
    <x v="45"/>
    <n v="63"/>
    <x v="1"/>
  </r>
  <r>
    <x v="0"/>
    <s v="Q2"/>
    <x v="9"/>
    <x v="46"/>
    <n v="163"/>
    <x v="1"/>
  </r>
  <r>
    <x v="0"/>
    <s v="Q2"/>
    <x v="9"/>
    <x v="47"/>
    <n v="114"/>
    <x v="1"/>
  </r>
  <r>
    <x v="0"/>
    <s v="Q2"/>
    <x v="9"/>
    <x v="48"/>
    <n v="290"/>
    <x v="1"/>
  </r>
  <r>
    <x v="0"/>
    <s v="Q2"/>
    <x v="9"/>
    <x v="49"/>
    <n v="237"/>
    <x v="1"/>
  </r>
  <r>
    <x v="0"/>
    <s v="Q2"/>
    <x v="9"/>
    <x v="50"/>
    <n v="235"/>
    <x v="1"/>
  </r>
  <r>
    <x v="0"/>
    <s v="Q2"/>
    <x v="9"/>
    <x v="51"/>
    <n v="87"/>
    <x v="1"/>
  </r>
  <r>
    <x v="0"/>
    <s v="Q2"/>
    <x v="9"/>
    <x v="52"/>
    <n v="85"/>
    <x v="1"/>
  </r>
  <r>
    <x v="0"/>
    <s v="Q2"/>
    <x v="9"/>
    <x v="53"/>
    <n v="154"/>
    <x v="1"/>
  </r>
  <r>
    <x v="0"/>
    <s v="Q2"/>
    <x v="9"/>
    <x v="54"/>
    <n v="182"/>
    <x v="1"/>
  </r>
  <r>
    <x v="0"/>
    <s v="Q2"/>
    <x v="9"/>
    <x v="86"/>
    <n v="35"/>
    <x v="1"/>
  </r>
  <r>
    <x v="0"/>
    <s v="Q2"/>
    <x v="9"/>
    <x v="55"/>
    <n v="507"/>
    <x v="1"/>
  </r>
  <r>
    <x v="0"/>
    <s v="Q2"/>
    <x v="9"/>
    <x v="57"/>
    <n v="2291"/>
    <x v="1"/>
  </r>
  <r>
    <x v="0"/>
    <s v="Q2"/>
    <x v="9"/>
    <x v="58"/>
    <n v="1199"/>
    <x v="1"/>
  </r>
  <r>
    <x v="0"/>
    <s v="Q2"/>
    <x v="9"/>
    <x v="59"/>
    <n v="2677"/>
    <x v="1"/>
  </r>
  <r>
    <x v="0"/>
    <s v="Q2"/>
    <x v="10"/>
    <x v="60"/>
    <n v="53"/>
    <x v="1"/>
  </r>
  <r>
    <x v="0"/>
    <s v="Q2"/>
    <x v="10"/>
    <x v="61"/>
    <n v="146"/>
    <x v="1"/>
  </r>
  <r>
    <x v="0"/>
    <s v="Q2"/>
    <x v="10"/>
    <x v="62"/>
    <n v="46"/>
    <x v="1"/>
  </r>
  <r>
    <x v="0"/>
    <s v="Q2"/>
    <x v="10"/>
    <x v="0"/>
    <n v="454"/>
    <x v="1"/>
  </r>
  <r>
    <x v="0"/>
    <s v="Q2"/>
    <x v="10"/>
    <x v="1"/>
    <n v="218"/>
    <x v="1"/>
  </r>
  <r>
    <x v="0"/>
    <s v="Q2"/>
    <x v="10"/>
    <x v="63"/>
    <n v="141"/>
    <x v="1"/>
  </r>
  <r>
    <x v="0"/>
    <s v="Q2"/>
    <x v="10"/>
    <x v="2"/>
    <n v="74"/>
    <x v="1"/>
  </r>
  <r>
    <x v="0"/>
    <s v="Q2"/>
    <x v="10"/>
    <x v="3"/>
    <n v="361"/>
    <x v="1"/>
  </r>
  <r>
    <x v="0"/>
    <s v="Q2"/>
    <x v="10"/>
    <x v="4"/>
    <n v="202"/>
    <x v="1"/>
  </r>
  <r>
    <x v="0"/>
    <s v="Q2"/>
    <x v="10"/>
    <x v="5"/>
    <n v="120"/>
    <x v="1"/>
  </r>
  <r>
    <x v="0"/>
    <s v="Q2"/>
    <x v="10"/>
    <x v="93"/>
    <n v="41"/>
    <x v="1"/>
  </r>
  <r>
    <x v="0"/>
    <s v="Q2"/>
    <x v="10"/>
    <x v="6"/>
    <n v="415"/>
    <x v="1"/>
  </r>
  <r>
    <x v="0"/>
    <s v="Q2"/>
    <x v="10"/>
    <x v="65"/>
    <n v="65"/>
    <x v="1"/>
  </r>
  <r>
    <x v="0"/>
    <s v="Q2"/>
    <x v="10"/>
    <x v="7"/>
    <n v="318"/>
    <x v="1"/>
  </r>
  <r>
    <x v="0"/>
    <s v="Q2"/>
    <x v="10"/>
    <x v="66"/>
    <n v="53"/>
    <x v="1"/>
  </r>
  <r>
    <x v="0"/>
    <s v="Q2"/>
    <x v="10"/>
    <x v="98"/>
    <n v="48"/>
    <x v="1"/>
  </r>
  <r>
    <x v="0"/>
    <s v="Q2"/>
    <x v="10"/>
    <x v="8"/>
    <n v="97"/>
    <x v="1"/>
  </r>
  <r>
    <x v="0"/>
    <s v="Q2"/>
    <x v="10"/>
    <x v="9"/>
    <n v="222"/>
    <x v="1"/>
  </r>
  <r>
    <x v="0"/>
    <s v="Q2"/>
    <x v="10"/>
    <x v="10"/>
    <n v="361"/>
    <x v="1"/>
  </r>
  <r>
    <x v="0"/>
    <s v="Q2"/>
    <x v="10"/>
    <x v="11"/>
    <n v="149"/>
    <x v="1"/>
  </r>
  <r>
    <x v="0"/>
    <s v="Q2"/>
    <x v="10"/>
    <x v="99"/>
    <n v="69"/>
    <x v="1"/>
  </r>
  <r>
    <x v="0"/>
    <s v="Q2"/>
    <x v="10"/>
    <x v="12"/>
    <n v="100"/>
    <x v="1"/>
  </r>
  <r>
    <x v="0"/>
    <s v="Q2"/>
    <x v="10"/>
    <x v="13"/>
    <n v="239"/>
    <x v="1"/>
  </r>
  <r>
    <x v="0"/>
    <s v="Q2"/>
    <x v="10"/>
    <x v="14"/>
    <n v="597"/>
    <x v="1"/>
  </r>
  <r>
    <x v="0"/>
    <s v="Q2"/>
    <x v="10"/>
    <x v="15"/>
    <n v="569"/>
    <x v="1"/>
  </r>
  <r>
    <x v="0"/>
    <s v="Q2"/>
    <x v="10"/>
    <x v="70"/>
    <n v="78"/>
    <x v="1"/>
  </r>
  <r>
    <x v="0"/>
    <s v="Q2"/>
    <x v="10"/>
    <x v="71"/>
    <n v="53"/>
    <x v="1"/>
  </r>
  <r>
    <x v="0"/>
    <s v="Q2"/>
    <x v="10"/>
    <x v="16"/>
    <n v="154"/>
    <x v="1"/>
  </r>
  <r>
    <x v="0"/>
    <s v="Q2"/>
    <x v="10"/>
    <x v="17"/>
    <n v="316"/>
    <x v="1"/>
  </r>
  <r>
    <x v="0"/>
    <s v="Q2"/>
    <x v="10"/>
    <x v="18"/>
    <n v="186"/>
    <x v="1"/>
  </r>
  <r>
    <x v="0"/>
    <s v="Q2"/>
    <x v="10"/>
    <x v="72"/>
    <n v="87"/>
    <x v="1"/>
  </r>
  <r>
    <x v="0"/>
    <s v="Q2"/>
    <x v="10"/>
    <x v="19"/>
    <n v="232"/>
    <x v="1"/>
  </r>
  <r>
    <x v="0"/>
    <s v="Q2"/>
    <x v="10"/>
    <x v="20"/>
    <n v="94"/>
    <x v="1"/>
  </r>
  <r>
    <x v="0"/>
    <s v="Q2"/>
    <x v="10"/>
    <x v="73"/>
    <n v="58"/>
    <x v="1"/>
  </r>
  <r>
    <x v="0"/>
    <s v="Q2"/>
    <x v="10"/>
    <x v="21"/>
    <n v="530"/>
    <x v="1"/>
  </r>
  <r>
    <x v="0"/>
    <s v="Q2"/>
    <x v="10"/>
    <x v="22"/>
    <n v="173"/>
    <x v="1"/>
  </r>
  <r>
    <x v="0"/>
    <s v="Q2"/>
    <x v="10"/>
    <x v="23"/>
    <n v="446"/>
    <x v="1"/>
  </r>
  <r>
    <x v="0"/>
    <s v="Q2"/>
    <x v="10"/>
    <x v="92"/>
    <n v="48"/>
    <x v="1"/>
  </r>
  <r>
    <x v="0"/>
    <s v="Q2"/>
    <x v="10"/>
    <x v="24"/>
    <n v="307"/>
    <x v="1"/>
  </r>
  <r>
    <x v="0"/>
    <s v="Q2"/>
    <x v="10"/>
    <x v="25"/>
    <n v="60"/>
    <x v="1"/>
  </r>
  <r>
    <x v="0"/>
    <s v="Q2"/>
    <x v="10"/>
    <x v="74"/>
    <n v="72"/>
    <x v="1"/>
  </r>
  <r>
    <x v="0"/>
    <s v="Q2"/>
    <x v="10"/>
    <x v="75"/>
    <n v="66"/>
    <x v="1"/>
  </r>
  <r>
    <x v="0"/>
    <s v="Q2"/>
    <x v="10"/>
    <x v="26"/>
    <n v="73"/>
    <x v="1"/>
  </r>
  <r>
    <x v="0"/>
    <s v="Q2"/>
    <x v="10"/>
    <x v="27"/>
    <n v="98"/>
    <x v="1"/>
  </r>
  <r>
    <x v="0"/>
    <s v="Q2"/>
    <x v="10"/>
    <x v="76"/>
    <n v="53"/>
    <x v="1"/>
  </r>
  <r>
    <x v="0"/>
    <s v="Q2"/>
    <x v="10"/>
    <x v="28"/>
    <n v="108"/>
    <x v="1"/>
  </r>
  <r>
    <x v="0"/>
    <s v="Q2"/>
    <x v="10"/>
    <x v="77"/>
    <n v="76"/>
    <x v="1"/>
  </r>
  <r>
    <x v="0"/>
    <s v="Q2"/>
    <x v="10"/>
    <x v="29"/>
    <n v="249"/>
    <x v="1"/>
  </r>
  <r>
    <x v="0"/>
    <s v="Q2"/>
    <x v="10"/>
    <x v="30"/>
    <n v="120"/>
    <x v="1"/>
  </r>
  <r>
    <x v="0"/>
    <s v="Q2"/>
    <x v="10"/>
    <x v="78"/>
    <n v="35"/>
    <x v="1"/>
  </r>
  <r>
    <x v="0"/>
    <s v="Q2"/>
    <x v="10"/>
    <x v="31"/>
    <n v="90"/>
    <x v="1"/>
  </r>
  <r>
    <x v="0"/>
    <s v="Q2"/>
    <x v="10"/>
    <x v="79"/>
    <n v="42"/>
    <x v="1"/>
  </r>
  <r>
    <x v="0"/>
    <s v="Q2"/>
    <x v="10"/>
    <x v="32"/>
    <n v="545"/>
    <x v="1"/>
  </r>
  <r>
    <x v="0"/>
    <s v="Q2"/>
    <x v="10"/>
    <x v="33"/>
    <n v="162"/>
    <x v="1"/>
  </r>
  <r>
    <x v="0"/>
    <s v="Q2"/>
    <x v="10"/>
    <x v="34"/>
    <n v="199"/>
    <x v="1"/>
  </r>
  <r>
    <x v="0"/>
    <s v="Q2"/>
    <x v="10"/>
    <x v="35"/>
    <n v="622"/>
    <x v="1"/>
  </r>
  <r>
    <x v="0"/>
    <s v="Q2"/>
    <x v="10"/>
    <x v="80"/>
    <n v="95"/>
    <x v="1"/>
  </r>
  <r>
    <x v="0"/>
    <s v="Q2"/>
    <x v="10"/>
    <x v="36"/>
    <n v="61"/>
    <x v="1"/>
  </r>
  <r>
    <x v="0"/>
    <s v="Q2"/>
    <x v="10"/>
    <x v="81"/>
    <n v="33"/>
    <x v="1"/>
  </r>
  <r>
    <x v="0"/>
    <s v="Q2"/>
    <x v="10"/>
    <x v="37"/>
    <n v="287"/>
    <x v="1"/>
  </r>
  <r>
    <x v="0"/>
    <s v="Q2"/>
    <x v="10"/>
    <x v="38"/>
    <n v="213"/>
    <x v="1"/>
  </r>
  <r>
    <x v="0"/>
    <s v="Q2"/>
    <x v="10"/>
    <x v="39"/>
    <n v="133"/>
    <x v="1"/>
  </r>
  <r>
    <x v="0"/>
    <s v="Q2"/>
    <x v="10"/>
    <x v="40"/>
    <n v="165"/>
    <x v="1"/>
  </r>
  <r>
    <x v="0"/>
    <s v="Q2"/>
    <x v="10"/>
    <x v="41"/>
    <n v="192"/>
    <x v="1"/>
  </r>
  <r>
    <x v="0"/>
    <s v="Q2"/>
    <x v="10"/>
    <x v="42"/>
    <n v="205"/>
    <x v="1"/>
  </r>
  <r>
    <x v="0"/>
    <s v="Q2"/>
    <x v="10"/>
    <x v="82"/>
    <n v="37"/>
    <x v="1"/>
  </r>
  <r>
    <x v="0"/>
    <s v="Q2"/>
    <x v="10"/>
    <x v="43"/>
    <n v="443"/>
    <x v="1"/>
  </r>
  <r>
    <x v="0"/>
    <s v="Q2"/>
    <x v="10"/>
    <x v="44"/>
    <n v="97"/>
    <x v="1"/>
  </r>
  <r>
    <x v="0"/>
    <s v="Q2"/>
    <x v="10"/>
    <x v="45"/>
    <n v="84"/>
    <x v="1"/>
  </r>
  <r>
    <x v="0"/>
    <s v="Q2"/>
    <x v="10"/>
    <x v="46"/>
    <n v="256"/>
    <x v="1"/>
  </r>
  <r>
    <x v="0"/>
    <s v="Q2"/>
    <x v="10"/>
    <x v="47"/>
    <n v="208"/>
    <x v="1"/>
  </r>
  <r>
    <x v="0"/>
    <s v="Q2"/>
    <x v="10"/>
    <x v="48"/>
    <n v="408"/>
    <x v="1"/>
  </r>
  <r>
    <x v="0"/>
    <s v="Q2"/>
    <x v="10"/>
    <x v="83"/>
    <n v="33"/>
    <x v="1"/>
  </r>
  <r>
    <x v="0"/>
    <s v="Q2"/>
    <x v="10"/>
    <x v="49"/>
    <n v="349"/>
    <x v="1"/>
  </r>
  <r>
    <x v="0"/>
    <s v="Q2"/>
    <x v="10"/>
    <x v="50"/>
    <n v="347"/>
    <x v="1"/>
  </r>
  <r>
    <x v="0"/>
    <s v="Q2"/>
    <x v="10"/>
    <x v="51"/>
    <n v="158"/>
    <x v="1"/>
  </r>
  <r>
    <x v="0"/>
    <s v="Q2"/>
    <x v="10"/>
    <x v="84"/>
    <n v="34"/>
    <x v="1"/>
  </r>
  <r>
    <x v="0"/>
    <s v="Q2"/>
    <x v="10"/>
    <x v="52"/>
    <n v="148"/>
    <x v="1"/>
  </r>
  <r>
    <x v="0"/>
    <s v="Q2"/>
    <x v="10"/>
    <x v="85"/>
    <n v="56"/>
    <x v="1"/>
  </r>
  <r>
    <x v="0"/>
    <s v="Q2"/>
    <x v="10"/>
    <x v="53"/>
    <n v="197"/>
    <x v="1"/>
  </r>
  <r>
    <x v="0"/>
    <s v="Q2"/>
    <x v="10"/>
    <x v="54"/>
    <n v="405"/>
    <x v="1"/>
  </r>
  <r>
    <x v="0"/>
    <s v="Q2"/>
    <x v="10"/>
    <x v="86"/>
    <n v="58"/>
    <x v="1"/>
  </r>
  <r>
    <x v="0"/>
    <s v="Q2"/>
    <x v="10"/>
    <x v="88"/>
    <n v="30"/>
    <x v="1"/>
  </r>
  <r>
    <x v="0"/>
    <s v="Q2"/>
    <x v="10"/>
    <x v="55"/>
    <n v="1074"/>
    <x v="1"/>
  </r>
  <r>
    <x v="0"/>
    <s v="Q2"/>
    <x v="10"/>
    <x v="56"/>
    <n v="73"/>
    <x v="1"/>
  </r>
  <r>
    <x v="0"/>
    <s v="Q2"/>
    <x v="10"/>
    <x v="57"/>
    <n v="3698"/>
    <x v="1"/>
  </r>
  <r>
    <x v="0"/>
    <s v="Q2"/>
    <x v="10"/>
    <x v="58"/>
    <n v="2448"/>
    <x v="1"/>
  </r>
  <r>
    <x v="0"/>
    <s v="Q2"/>
    <x v="10"/>
    <x v="59"/>
    <n v="4720"/>
    <x v="1"/>
  </r>
  <r>
    <x v="0"/>
    <s v="Q2"/>
    <x v="11"/>
    <x v="0"/>
    <n v="116"/>
    <x v="1"/>
  </r>
  <r>
    <x v="0"/>
    <s v="Q2"/>
    <x v="11"/>
    <x v="1"/>
    <n v="62"/>
    <x v="1"/>
  </r>
  <r>
    <x v="0"/>
    <s v="Q2"/>
    <x v="11"/>
    <x v="3"/>
    <n v="134"/>
    <x v="1"/>
  </r>
  <r>
    <x v="0"/>
    <s v="Q2"/>
    <x v="11"/>
    <x v="4"/>
    <n v="38"/>
    <x v="1"/>
  </r>
  <r>
    <x v="0"/>
    <s v="Q2"/>
    <x v="11"/>
    <x v="5"/>
    <n v="33"/>
    <x v="1"/>
  </r>
  <r>
    <x v="0"/>
    <s v="Q2"/>
    <x v="11"/>
    <x v="6"/>
    <n v="79"/>
    <x v="1"/>
  </r>
  <r>
    <x v="0"/>
    <s v="Q2"/>
    <x v="11"/>
    <x v="7"/>
    <n v="74"/>
    <x v="1"/>
  </r>
  <r>
    <x v="0"/>
    <s v="Q2"/>
    <x v="11"/>
    <x v="8"/>
    <n v="35"/>
    <x v="1"/>
  </r>
  <r>
    <x v="0"/>
    <s v="Q2"/>
    <x v="11"/>
    <x v="9"/>
    <n v="69"/>
    <x v="1"/>
  </r>
  <r>
    <x v="0"/>
    <s v="Q2"/>
    <x v="11"/>
    <x v="10"/>
    <n v="111"/>
    <x v="1"/>
  </r>
  <r>
    <x v="0"/>
    <s v="Q2"/>
    <x v="11"/>
    <x v="13"/>
    <n v="85"/>
    <x v="1"/>
  </r>
  <r>
    <x v="0"/>
    <s v="Q2"/>
    <x v="11"/>
    <x v="14"/>
    <n v="193"/>
    <x v="1"/>
  </r>
  <r>
    <x v="0"/>
    <s v="Q2"/>
    <x v="11"/>
    <x v="15"/>
    <n v="174"/>
    <x v="1"/>
  </r>
  <r>
    <x v="0"/>
    <s v="Q2"/>
    <x v="11"/>
    <x v="16"/>
    <n v="49"/>
    <x v="1"/>
  </r>
  <r>
    <x v="0"/>
    <s v="Q2"/>
    <x v="11"/>
    <x v="17"/>
    <n v="66"/>
    <x v="1"/>
  </r>
  <r>
    <x v="0"/>
    <s v="Q2"/>
    <x v="11"/>
    <x v="18"/>
    <n v="41"/>
    <x v="1"/>
  </r>
  <r>
    <x v="0"/>
    <s v="Q2"/>
    <x v="11"/>
    <x v="72"/>
    <n v="36"/>
    <x v="1"/>
  </r>
  <r>
    <x v="0"/>
    <s v="Q2"/>
    <x v="11"/>
    <x v="19"/>
    <n v="53"/>
    <x v="1"/>
  </r>
  <r>
    <x v="0"/>
    <s v="Q2"/>
    <x v="11"/>
    <x v="21"/>
    <n v="988"/>
    <x v="1"/>
  </r>
  <r>
    <x v="0"/>
    <s v="Q2"/>
    <x v="11"/>
    <x v="22"/>
    <n v="38"/>
    <x v="1"/>
  </r>
  <r>
    <x v="0"/>
    <s v="Q2"/>
    <x v="11"/>
    <x v="23"/>
    <n v="120"/>
    <x v="1"/>
  </r>
  <r>
    <x v="0"/>
    <s v="Q2"/>
    <x v="11"/>
    <x v="24"/>
    <n v="62"/>
    <x v="1"/>
  </r>
  <r>
    <x v="0"/>
    <s v="Q2"/>
    <x v="11"/>
    <x v="27"/>
    <n v="37"/>
    <x v="1"/>
  </r>
  <r>
    <x v="0"/>
    <s v="Q2"/>
    <x v="11"/>
    <x v="28"/>
    <n v="38"/>
    <x v="1"/>
  </r>
  <r>
    <x v="0"/>
    <s v="Q2"/>
    <x v="11"/>
    <x v="29"/>
    <n v="55"/>
    <x v="1"/>
  </r>
  <r>
    <x v="0"/>
    <s v="Q2"/>
    <x v="11"/>
    <x v="30"/>
    <n v="46"/>
    <x v="1"/>
  </r>
  <r>
    <x v="0"/>
    <s v="Q2"/>
    <x v="11"/>
    <x v="32"/>
    <n v="190"/>
    <x v="1"/>
  </r>
  <r>
    <x v="0"/>
    <s v="Q2"/>
    <x v="11"/>
    <x v="33"/>
    <n v="48"/>
    <x v="1"/>
  </r>
  <r>
    <x v="0"/>
    <s v="Q2"/>
    <x v="11"/>
    <x v="34"/>
    <n v="32"/>
    <x v="1"/>
  </r>
  <r>
    <x v="0"/>
    <s v="Q2"/>
    <x v="11"/>
    <x v="35"/>
    <n v="90"/>
    <x v="1"/>
  </r>
  <r>
    <x v="0"/>
    <s v="Q2"/>
    <x v="11"/>
    <x v="37"/>
    <n v="108"/>
    <x v="1"/>
  </r>
  <r>
    <x v="0"/>
    <s v="Q2"/>
    <x v="11"/>
    <x v="38"/>
    <n v="62"/>
    <x v="1"/>
  </r>
  <r>
    <x v="0"/>
    <s v="Q2"/>
    <x v="11"/>
    <x v="40"/>
    <n v="34"/>
    <x v="1"/>
  </r>
  <r>
    <x v="0"/>
    <s v="Q2"/>
    <x v="11"/>
    <x v="41"/>
    <n v="41"/>
    <x v="1"/>
  </r>
  <r>
    <x v="0"/>
    <s v="Q2"/>
    <x v="11"/>
    <x v="42"/>
    <n v="49"/>
    <x v="1"/>
  </r>
  <r>
    <x v="0"/>
    <s v="Q2"/>
    <x v="11"/>
    <x v="43"/>
    <n v="65"/>
    <x v="1"/>
  </r>
  <r>
    <x v="0"/>
    <s v="Q2"/>
    <x v="11"/>
    <x v="46"/>
    <n v="67"/>
    <x v="1"/>
  </r>
  <r>
    <x v="0"/>
    <s v="Q2"/>
    <x v="11"/>
    <x v="47"/>
    <n v="38"/>
    <x v="1"/>
  </r>
  <r>
    <x v="0"/>
    <s v="Q2"/>
    <x v="11"/>
    <x v="48"/>
    <n v="118"/>
    <x v="1"/>
  </r>
  <r>
    <x v="0"/>
    <s v="Q2"/>
    <x v="11"/>
    <x v="49"/>
    <n v="104"/>
    <x v="1"/>
  </r>
  <r>
    <x v="0"/>
    <s v="Q2"/>
    <x v="11"/>
    <x v="50"/>
    <n v="90"/>
    <x v="1"/>
  </r>
  <r>
    <x v="0"/>
    <s v="Q2"/>
    <x v="11"/>
    <x v="51"/>
    <n v="34"/>
    <x v="1"/>
  </r>
  <r>
    <x v="0"/>
    <s v="Q2"/>
    <x v="11"/>
    <x v="52"/>
    <n v="50"/>
    <x v="1"/>
  </r>
  <r>
    <x v="0"/>
    <s v="Q2"/>
    <x v="11"/>
    <x v="53"/>
    <n v="44"/>
    <x v="1"/>
  </r>
  <r>
    <x v="0"/>
    <s v="Q2"/>
    <x v="11"/>
    <x v="54"/>
    <n v="75"/>
    <x v="1"/>
  </r>
  <r>
    <x v="0"/>
    <s v="Q2"/>
    <x v="11"/>
    <x v="55"/>
    <n v="219"/>
    <x v="1"/>
  </r>
  <r>
    <x v="0"/>
    <s v="Q2"/>
    <x v="11"/>
    <x v="57"/>
    <n v="5647"/>
    <x v="1"/>
  </r>
  <r>
    <x v="0"/>
    <s v="Q2"/>
    <x v="11"/>
    <x v="58"/>
    <n v="598"/>
    <x v="1"/>
  </r>
  <r>
    <x v="0"/>
    <s v="Q2"/>
    <x v="11"/>
    <x v="59"/>
    <n v="5779"/>
    <x v="1"/>
  </r>
  <r>
    <x v="0"/>
    <s v="Q2"/>
    <x v="12"/>
    <x v="0"/>
    <n v="124"/>
    <x v="1"/>
  </r>
  <r>
    <x v="0"/>
    <s v="Q2"/>
    <x v="12"/>
    <x v="1"/>
    <n v="79"/>
    <x v="1"/>
  </r>
  <r>
    <x v="0"/>
    <s v="Q2"/>
    <x v="12"/>
    <x v="3"/>
    <n v="142"/>
    <x v="1"/>
  </r>
  <r>
    <x v="0"/>
    <s v="Q2"/>
    <x v="12"/>
    <x v="4"/>
    <n v="51"/>
    <x v="1"/>
  </r>
  <r>
    <x v="0"/>
    <s v="Q2"/>
    <x v="12"/>
    <x v="5"/>
    <n v="34"/>
    <x v="1"/>
  </r>
  <r>
    <x v="0"/>
    <s v="Q2"/>
    <x v="12"/>
    <x v="6"/>
    <n v="94"/>
    <x v="1"/>
  </r>
  <r>
    <x v="0"/>
    <s v="Q2"/>
    <x v="12"/>
    <x v="7"/>
    <n v="109"/>
    <x v="1"/>
  </r>
  <r>
    <x v="0"/>
    <s v="Q2"/>
    <x v="12"/>
    <x v="9"/>
    <n v="80"/>
    <x v="1"/>
  </r>
  <r>
    <x v="0"/>
    <s v="Q2"/>
    <x v="12"/>
    <x v="10"/>
    <n v="83"/>
    <x v="1"/>
  </r>
  <r>
    <x v="0"/>
    <s v="Q2"/>
    <x v="12"/>
    <x v="11"/>
    <n v="31"/>
    <x v="1"/>
  </r>
  <r>
    <x v="0"/>
    <s v="Q2"/>
    <x v="12"/>
    <x v="13"/>
    <n v="76"/>
    <x v="1"/>
  </r>
  <r>
    <x v="0"/>
    <s v="Q2"/>
    <x v="12"/>
    <x v="14"/>
    <n v="165"/>
    <x v="1"/>
  </r>
  <r>
    <x v="0"/>
    <s v="Q2"/>
    <x v="12"/>
    <x v="15"/>
    <n v="178"/>
    <x v="1"/>
  </r>
  <r>
    <x v="0"/>
    <s v="Q2"/>
    <x v="12"/>
    <x v="70"/>
    <n v="31"/>
    <x v="1"/>
  </r>
  <r>
    <x v="0"/>
    <s v="Q2"/>
    <x v="12"/>
    <x v="16"/>
    <n v="54"/>
    <x v="1"/>
  </r>
  <r>
    <x v="0"/>
    <s v="Q2"/>
    <x v="12"/>
    <x v="17"/>
    <n v="104"/>
    <x v="1"/>
  </r>
  <r>
    <x v="0"/>
    <s v="Q2"/>
    <x v="12"/>
    <x v="18"/>
    <n v="55"/>
    <x v="1"/>
  </r>
  <r>
    <x v="0"/>
    <s v="Q2"/>
    <x v="12"/>
    <x v="19"/>
    <n v="159"/>
    <x v="1"/>
  </r>
  <r>
    <x v="0"/>
    <s v="Q2"/>
    <x v="12"/>
    <x v="21"/>
    <n v="171"/>
    <x v="1"/>
  </r>
  <r>
    <x v="0"/>
    <s v="Q2"/>
    <x v="12"/>
    <x v="22"/>
    <n v="68"/>
    <x v="1"/>
  </r>
  <r>
    <x v="0"/>
    <s v="Q2"/>
    <x v="12"/>
    <x v="23"/>
    <n v="131"/>
    <x v="1"/>
  </r>
  <r>
    <x v="0"/>
    <s v="Q2"/>
    <x v="12"/>
    <x v="24"/>
    <n v="85"/>
    <x v="1"/>
  </r>
  <r>
    <x v="0"/>
    <s v="Q2"/>
    <x v="12"/>
    <x v="28"/>
    <n v="31"/>
    <x v="1"/>
  </r>
  <r>
    <x v="0"/>
    <s v="Q2"/>
    <x v="12"/>
    <x v="29"/>
    <n v="50"/>
    <x v="1"/>
  </r>
  <r>
    <x v="0"/>
    <s v="Q2"/>
    <x v="12"/>
    <x v="32"/>
    <n v="167"/>
    <x v="1"/>
  </r>
  <r>
    <x v="0"/>
    <s v="Q2"/>
    <x v="12"/>
    <x v="33"/>
    <n v="39"/>
    <x v="1"/>
  </r>
  <r>
    <x v="0"/>
    <s v="Q2"/>
    <x v="12"/>
    <x v="34"/>
    <n v="148"/>
    <x v="1"/>
  </r>
  <r>
    <x v="0"/>
    <s v="Q2"/>
    <x v="12"/>
    <x v="35"/>
    <n v="127"/>
    <x v="1"/>
  </r>
  <r>
    <x v="0"/>
    <s v="Q2"/>
    <x v="12"/>
    <x v="37"/>
    <n v="100"/>
    <x v="1"/>
  </r>
  <r>
    <x v="0"/>
    <s v="Q2"/>
    <x v="12"/>
    <x v="38"/>
    <n v="76"/>
    <x v="1"/>
  </r>
  <r>
    <x v="0"/>
    <s v="Q2"/>
    <x v="12"/>
    <x v="40"/>
    <n v="47"/>
    <x v="1"/>
  </r>
  <r>
    <x v="0"/>
    <s v="Q2"/>
    <x v="12"/>
    <x v="41"/>
    <n v="125"/>
    <x v="1"/>
  </r>
  <r>
    <x v="0"/>
    <s v="Q2"/>
    <x v="12"/>
    <x v="42"/>
    <n v="65"/>
    <x v="1"/>
  </r>
  <r>
    <x v="0"/>
    <s v="Q2"/>
    <x v="12"/>
    <x v="43"/>
    <n v="87"/>
    <x v="1"/>
  </r>
  <r>
    <x v="0"/>
    <s v="Q2"/>
    <x v="12"/>
    <x v="44"/>
    <n v="40"/>
    <x v="1"/>
  </r>
  <r>
    <x v="0"/>
    <s v="Q2"/>
    <x v="12"/>
    <x v="45"/>
    <n v="38"/>
    <x v="1"/>
  </r>
  <r>
    <x v="0"/>
    <s v="Q2"/>
    <x v="12"/>
    <x v="46"/>
    <n v="143"/>
    <x v="1"/>
  </r>
  <r>
    <x v="0"/>
    <s v="Q2"/>
    <x v="12"/>
    <x v="47"/>
    <n v="71"/>
    <x v="1"/>
  </r>
  <r>
    <x v="0"/>
    <s v="Q2"/>
    <x v="12"/>
    <x v="48"/>
    <n v="132"/>
    <x v="1"/>
  </r>
  <r>
    <x v="0"/>
    <s v="Q2"/>
    <x v="12"/>
    <x v="49"/>
    <n v="111"/>
    <x v="1"/>
  </r>
  <r>
    <x v="0"/>
    <s v="Q2"/>
    <x v="12"/>
    <x v="50"/>
    <n v="144"/>
    <x v="1"/>
  </r>
  <r>
    <x v="0"/>
    <s v="Q2"/>
    <x v="12"/>
    <x v="51"/>
    <n v="43"/>
    <x v="1"/>
  </r>
  <r>
    <x v="0"/>
    <s v="Q2"/>
    <x v="12"/>
    <x v="52"/>
    <n v="38"/>
    <x v="1"/>
  </r>
  <r>
    <x v="0"/>
    <s v="Q2"/>
    <x v="12"/>
    <x v="53"/>
    <n v="98"/>
    <x v="1"/>
  </r>
  <r>
    <x v="0"/>
    <s v="Q2"/>
    <x v="12"/>
    <x v="54"/>
    <n v="96"/>
    <x v="1"/>
  </r>
  <r>
    <x v="0"/>
    <s v="Q2"/>
    <x v="12"/>
    <x v="86"/>
    <n v="34"/>
    <x v="1"/>
  </r>
  <r>
    <x v="0"/>
    <s v="Q2"/>
    <x v="12"/>
    <x v="55"/>
    <n v="310"/>
    <x v="1"/>
  </r>
  <r>
    <x v="0"/>
    <s v="Q2"/>
    <x v="12"/>
    <x v="57"/>
    <n v="699"/>
    <x v="1"/>
  </r>
  <r>
    <x v="0"/>
    <s v="Q2"/>
    <x v="12"/>
    <x v="58"/>
    <n v="1765"/>
    <x v="1"/>
  </r>
  <r>
    <x v="0"/>
    <s v="Q2"/>
    <x v="12"/>
    <x v="59"/>
    <n v="2311"/>
    <x v="1"/>
  </r>
  <r>
    <x v="0"/>
    <s v="Q2"/>
    <x v="13"/>
    <x v="60"/>
    <n v="471"/>
    <x v="1"/>
  </r>
  <r>
    <x v="0"/>
    <s v="Q2"/>
    <x v="13"/>
    <x v="61"/>
    <n v="512"/>
    <x v="1"/>
  </r>
  <r>
    <x v="0"/>
    <s v="Q2"/>
    <x v="13"/>
    <x v="62"/>
    <n v="696"/>
    <x v="1"/>
  </r>
  <r>
    <x v="0"/>
    <s v="Q2"/>
    <x v="13"/>
    <x v="0"/>
    <n v="8405"/>
    <x v="1"/>
  </r>
  <r>
    <x v="0"/>
    <s v="Q2"/>
    <x v="13"/>
    <x v="1"/>
    <n v="4525"/>
    <x v="1"/>
  </r>
  <r>
    <x v="0"/>
    <s v="Q2"/>
    <x v="13"/>
    <x v="63"/>
    <n v="745"/>
    <x v="1"/>
  </r>
  <r>
    <x v="0"/>
    <s v="Q2"/>
    <x v="13"/>
    <x v="2"/>
    <n v="1471"/>
    <x v="1"/>
  </r>
  <r>
    <x v="0"/>
    <s v="Q2"/>
    <x v="13"/>
    <x v="64"/>
    <n v="449"/>
    <x v="1"/>
  </r>
  <r>
    <x v="0"/>
    <s v="Q2"/>
    <x v="13"/>
    <x v="3"/>
    <n v="7893"/>
    <x v="1"/>
  </r>
  <r>
    <x v="0"/>
    <s v="Q2"/>
    <x v="13"/>
    <x v="4"/>
    <n v="2349"/>
    <x v="1"/>
  </r>
  <r>
    <x v="0"/>
    <s v="Q2"/>
    <x v="13"/>
    <x v="5"/>
    <n v="2078"/>
    <x v="1"/>
  </r>
  <r>
    <x v="0"/>
    <s v="Q2"/>
    <x v="13"/>
    <x v="93"/>
    <n v="232"/>
    <x v="1"/>
  </r>
  <r>
    <x v="0"/>
    <s v="Q2"/>
    <x v="13"/>
    <x v="6"/>
    <n v="5944"/>
    <x v="1"/>
  </r>
  <r>
    <x v="0"/>
    <s v="Q2"/>
    <x v="13"/>
    <x v="65"/>
    <n v="1061"/>
    <x v="1"/>
  </r>
  <r>
    <x v="0"/>
    <s v="Q2"/>
    <x v="13"/>
    <x v="7"/>
    <n v="5481"/>
    <x v="1"/>
  </r>
  <r>
    <x v="0"/>
    <s v="Q2"/>
    <x v="13"/>
    <x v="66"/>
    <n v="767"/>
    <x v="1"/>
  </r>
  <r>
    <x v="0"/>
    <s v="Q2"/>
    <x v="13"/>
    <x v="98"/>
    <n v="182"/>
    <x v="1"/>
  </r>
  <r>
    <x v="0"/>
    <s v="Q2"/>
    <x v="13"/>
    <x v="87"/>
    <n v="230"/>
    <x v="1"/>
  </r>
  <r>
    <x v="0"/>
    <s v="Q2"/>
    <x v="13"/>
    <x v="8"/>
    <n v="2143"/>
    <x v="1"/>
  </r>
  <r>
    <x v="0"/>
    <s v="Q2"/>
    <x v="13"/>
    <x v="9"/>
    <n v="5068"/>
    <x v="1"/>
  </r>
  <r>
    <x v="0"/>
    <s v="Q2"/>
    <x v="13"/>
    <x v="10"/>
    <n v="6439"/>
    <x v="1"/>
  </r>
  <r>
    <x v="0"/>
    <s v="Q2"/>
    <x v="13"/>
    <x v="67"/>
    <n v="237"/>
    <x v="1"/>
  </r>
  <r>
    <x v="0"/>
    <s v="Q2"/>
    <x v="13"/>
    <x v="68"/>
    <n v="279"/>
    <x v="1"/>
  </r>
  <r>
    <x v="0"/>
    <s v="Q2"/>
    <x v="13"/>
    <x v="11"/>
    <n v="2028"/>
    <x v="1"/>
  </r>
  <r>
    <x v="0"/>
    <s v="Q2"/>
    <x v="13"/>
    <x v="99"/>
    <n v="210"/>
    <x v="1"/>
  </r>
  <r>
    <x v="0"/>
    <s v="Q2"/>
    <x v="13"/>
    <x v="12"/>
    <n v="1990"/>
    <x v="1"/>
  </r>
  <r>
    <x v="0"/>
    <s v="Q2"/>
    <x v="13"/>
    <x v="89"/>
    <n v="277"/>
    <x v="1"/>
  </r>
  <r>
    <x v="0"/>
    <s v="Q2"/>
    <x v="13"/>
    <x v="94"/>
    <n v="246"/>
    <x v="1"/>
  </r>
  <r>
    <x v="0"/>
    <s v="Q2"/>
    <x v="13"/>
    <x v="13"/>
    <n v="4974"/>
    <x v="1"/>
  </r>
  <r>
    <x v="0"/>
    <s v="Q2"/>
    <x v="13"/>
    <x v="14"/>
    <n v="10891"/>
    <x v="1"/>
  </r>
  <r>
    <x v="0"/>
    <s v="Q2"/>
    <x v="13"/>
    <x v="69"/>
    <n v="268"/>
    <x v="1"/>
  </r>
  <r>
    <x v="0"/>
    <s v="Q2"/>
    <x v="13"/>
    <x v="90"/>
    <n v="259"/>
    <x v="1"/>
  </r>
  <r>
    <x v="0"/>
    <s v="Q2"/>
    <x v="13"/>
    <x v="15"/>
    <n v="11381"/>
    <x v="1"/>
  </r>
  <r>
    <x v="0"/>
    <s v="Q2"/>
    <x v="13"/>
    <x v="70"/>
    <n v="1062"/>
    <x v="1"/>
  </r>
  <r>
    <x v="0"/>
    <s v="Q2"/>
    <x v="13"/>
    <x v="71"/>
    <n v="1288"/>
    <x v="1"/>
  </r>
  <r>
    <x v="0"/>
    <s v="Q2"/>
    <x v="13"/>
    <x v="16"/>
    <n v="3919"/>
    <x v="1"/>
  </r>
  <r>
    <x v="0"/>
    <s v="Q2"/>
    <x v="13"/>
    <x v="95"/>
    <n v="160"/>
    <x v="1"/>
  </r>
  <r>
    <x v="0"/>
    <s v="Q2"/>
    <x v="13"/>
    <x v="100"/>
    <n v="76"/>
    <x v="1"/>
  </r>
  <r>
    <x v="0"/>
    <s v="Q2"/>
    <x v="13"/>
    <x v="17"/>
    <n v="6237"/>
    <x v="1"/>
  </r>
  <r>
    <x v="0"/>
    <s v="Q2"/>
    <x v="13"/>
    <x v="18"/>
    <n v="3768"/>
    <x v="1"/>
  </r>
  <r>
    <x v="0"/>
    <s v="Q2"/>
    <x v="13"/>
    <x v="72"/>
    <n v="1783"/>
    <x v="1"/>
  </r>
  <r>
    <x v="0"/>
    <s v="Q2"/>
    <x v="13"/>
    <x v="19"/>
    <n v="5025"/>
    <x v="1"/>
  </r>
  <r>
    <x v="0"/>
    <s v="Q2"/>
    <x v="13"/>
    <x v="20"/>
    <n v="1417"/>
    <x v="1"/>
  </r>
  <r>
    <x v="0"/>
    <s v="Q2"/>
    <x v="13"/>
    <x v="73"/>
    <n v="631"/>
    <x v="1"/>
  </r>
  <r>
    <x v="0"/>
    <s v="Q2"/>
    <x v="13"/>
    <x v="21"/>
    <n v="11992"/>
    <x v="1"/>
  </r>
  <r>
    <x v="0"/>
    <s v="Q2"/>
    <x v="13"/>
    <x v="22"/>
    <n v="3398"/>
    <x v="1"/>
  </r>
  <r>
    <x v="0"/>
    <s v="Q2"/>
    <x v="13"/>
    <x v="23"/>
    <n v="8469"/>
    <x v="1"/>
  </r>
  <r>
    <x v="0"/>
    <s v="Q2"/>
    <x v="13"/>
    <x v="92"/>
    <n v="284"/>
    <x v="1"/>
  </r>
  <r>
    <x v="0"/>
    <s v="Q2"/>
    <x v="13"/>
    <x v="24"/>
    <n v="5076"/>
    <x v="1"/>
  </r>
  <r>
    <x v="0"/>
    <s v="Q2"/>
    <x v="13"/>
    <x v="25"/>
    <n v="1103"/>
    <x v="1"/>
  </r>
  <r>
    <x v="0"/>
    <s v="Q2"/>
    <x v="13"/>
    <x v="74"/>
    <n v="702"/>
    <x v="1"/>
  </r>
  <r>
    <x v="0"/>
    <s v="Q2"/>
    <x v="13"/>
    <x v="75"/>
    <n v="1493"/>
    <x v="1"/>
  </r>
  <r>
    <x v="0"/>
    <s v="Q2"/>
    <x v="13"/>
    <x v="26"/>
    <n v="1579"/>
    <x v="1"/>
  </r>
  <r>
    <x v="0"/>
    <s v="Q2"/>
    <x v="13"/>
    <x v="27"/>
    <n v="1880"/>
    <x v="1"/>
  </r>
  <r>
    <x v="0"/>
    <s v="Q2"/>
    <x v="13"/>
    <x v="76"/>
    <n v="1137"/>
    <x v="1"/>
  </r>
  <r>
    <x v="0"/>
    <s v="Q2"/>
    <x v="13"/>
    <x v="28"/>
    <n v="2233"/>
    <x v="1"/>
  </r>
  <r>
    <x v="0"/>
    <s v="Q2"/>
    <x v="13"/>
    <x v="77"/>
    <n v="1396"/>
    <x v="1"/>
  </r>
  <r>
    <x v="0"/>
    <s v="Q2"/>
    <x v="13"/>
    <x v="29"/>
    <n v="3457"/>
    <x v="1"/>
  </r>
  <r>
    <x v="0"/>
    <s v="Q2"/>
    <x v="13"/>
    <x v="30"/>
    <n v="2738"/>
    <x v="1"/>
  </r>
  <r>
    <x v="0"/>
    <s v="Q2"/>
    <x v="13"/>
    <x v="78"/>
    <n v="671"/>
    <x v="1"/>
  </r>
  <r>
    <x v="0"/>
    <s v="Q2"/>
    <x v="13"/>
    <x v="31"/>
    <n v="1641"/>
    <x v="1"/>
  </r>
  <r>
    <x v="0"/>
    <s v="Q2"/>
    <x v="13"/>
    <x v="79"/>
    <n v="877"/>
    <x v="1"/>
  </r>
  <r>
    <x v="0"/>
    <s v="Q2"/>
    <x v="13"/>
    <x v="32"/>
    <n v="10143"/>
    <x v="1"/>
  </r>
  <r>
    <x v="0"/>
    <s v="Q2"/>
    <x v="13"/>
    <x v="33"/>
    <n v="3244"/>
    <x v="1"/>
  </r>
  <r>
    <x v="0"/>
    <s v="Q2"/>
    <x v="13"/>
    <x v="34"/>
    <n v="2906"/>
    <x v="1"/>
  </r>
  <r>
    <x v="0"/>
    <s v="Q2"/>
    <x v="13"/>
    <x v="35"/>
    <n v="7492"/>
    <x v="1"/>
  </r>
  <r>
    <x v="0"/>
    <s v="Q2"/>
    <x v="13"/>
    <x v="80"/>
    <n v="1444"/>
    <x v="1"/>
  </r>
  <r>
    <x v="0"/>
    <s v="Q2"/>
    <x v="13"/>
    <x v="36"/>
    <n v="1314"/>
    <x v="1"/>
  </r>
  <r>
    <x v="0"/>
    <s v="Q2"/>
    <x v="13"/>
    <x v="91"/>
    <n v="271"/>
    <x v="1"/>
  </r>
  <r>
    <x v="0"/>
    <s v="Q2"/>
    <x v="13"/>
    <x v="81"/>
    <n v="531"/>
    <x v="1"/>
  </r>
  <r>
    <x v="0"/>
    <s v="Q2"/>
    <x v="13"/>
    <x v="37"/>
    <n v="6481"/>
    <x v="1"/>
  </r>
  <r>
    <x v="0"/>
    <s v="Q2"/>
    <x v="13"/>
    <x v="38"/>
    <n v="4713"/>
    <x v="1"/>
  </r>
  <r>
    <x v="0"/>
    <s v="Q2"/>
    <x v="13"/>
    <x v="39"/>
    <n v="2077"/>
    <x v="1"/>
  </r>
  <r>
    <x v="0"/>
    <s v="Q2"/>
    <x v="13"/>
    <x v="40"/>
    <n v="3085"/>
    <x v="1"/>
  </r>
  <r>
    <x v="0"/>
    <s v="Q2"/>
    <x v="13"/>
    <x v="41"/>
    <n v="3119"/>
    <x v="1"/>
  </r>
  <r>
    <x v="0"/>
    <s v="Q2"/>
    <x v="13"/>
    <x v="42"/>
    <n v="3567"/>
    <x v="1"/>
  </r>
  <r>
    <x v="0"/>
    <s v="Q2"/>
    <x v="13"/>
    <x v="96"/>
    <n v="165"/>
    <x v="1"/>
  </r>
  <r>
    <x v="0"/>
    <s v="Q2"/>
    <x v="13"/>
    <x v="82"/>
    <n v="869"/>
    <x v="1"/>
  </r>
  <r>
    <x v="0"/>
    <s v="Q2"/>
    <x v="13"/>
    <x v="43"/>
    <n v="5767"/>
    <x v="1"/>
  </r>
  <r>
    <x v="0"/>
    <s v="Q2"/>
    <x v="13"/>
    <x v="44"/>
    <n v="2281"/>
    <x v="1"/>
  </r>
  <r>
    <x v="0"/>
    <s v="Q2"/>
    <x v="13"/>
    <x v="45"/>
    <n v="2130"/>
    <x v="1"/>
  </r>
  <r>
    <x v="0"/>
    <s v="Q2"/>
    <x v="13"/>
    <x v="46"/>
    <n v="5567"/>
    <x v="1"/>
  </r>
  <r>
    <x v="0"/>
    <s v="Q2"/>
    <x v="13"/>
    <x v="47"/>
    <n v="3498"/>
    <x v="1"/>
  </r>
  <r>
    <x v="0"/>
    <s v="Q2"/>
    <x v="13"/>
    <x v="48"/>
    <n v="8653"/>
    <x v="1"/>
  </r>
  <r>
    <x v="0"/>
    <s v="Q2"/>
    <x v="13"/>
    <x v="83"/>
    <n v="829"/>
    <x v="1"/>
  </r>
  <r>
    <x v="0"/>
    <s v="Q2"/>
    <x v="13"/>
    <x v="49"/>
    <n v="7248"/>
    <x v="1"/>
  </r>
  <r>
    <x v="0"/>
    <s v="Q2"/>
    <x v="13"/>
    <x v="50"/>
    <n v="7893"/>
    <x v="1"/>
  </r>
  <r>
    <x v="0"/>
    <s v="Q2"/>
    <x v="13"/>
    <x v="51"/>
    <n v="2571"/>
    <x v="1"/>
  </r>
  <r>
    <x v="0"/>
    <s v="Q2"/>
    <x v="13"/>
    <x v="84"/>
    <n v="611"/>
    <x v="1"/>
  </r>
  <r>
    <x v="0"/>
    <s v="Q2"/>
    <x v="13"/>
    <x v="52"/>
    <n v="2774"/>
    <x v="1"/>
  </r>
  <r>
    <x v="0"/>
    <s v="Q2"/>
    <x v="13"/>
    <x v="85"/>
    <n v="658"/>
    <x v="1"/>
  </r>
  <r>
    <x v="0"/>
    <s v="Q2"/>
    <x v="13"/>
    <x v="53"/>
    <n v="4749"/>
    <x v="1"/>
  </r>
  <r>
    <x v="0"/>
    <s v="Q2"/>
    <x v="13"/>
    <x v="54"/>
    <n v="7211"/>
    <x v="1"/>
  </r>
  <r>
    <x v="0"/>
    <s v="Q2"/>
    <x v="13"/>
    <x v="86"/>
    <n v="1201"/>
    <x v="1"/>
  </r>
  <r>
    <x v="0"/>
    <s v="Q2"/>
    <x v="13"/>
    <x v="88"/>
    <n v="320"/>
    <x v="1"/>
  </r>
  <r>
    <x v="0"/>
    <s v="Q2"/>
    <x v="13"/>
    <x v="55"/>
    <n v="19042"/>
    <x v="1"/>
  </r>
  <r>
    <x v="0"/>
    <s v="Q2"/>
    <x v="13"/>
    <x v="97"/>
    <n v="248"/>
    <x v="1"/>
  </r>
  <r>
    <x v="0"/>
    <s v="Q2"/>
    <x v="13"/>
    <x v="56"/>
    <n v="1089"/>
    <x v="1"/>
  </r>
  <r>
    <x v="0"/>
    <s v="Q2"/>
    <x v="13"/>
    <x v="57"/>
    <n v="86705"/>
    <x v="1"/>
  </r>
  <r>
    <x v="0"/>
    <s v="Q2"/>
    <x v="13"/>
    <x v="58"/>
    <n v="47611"/>
    <x v="1"/>
  </r>
  <r>
    <x v="0"/>
    <s v="Q2"/>
    <x v="13"/>
    <x v="59"/>
    <n v="105432"/>
    <x v="1"/>
  </r>
  <r>
    <x v="0"/>
    <s v="Q3"/>
    <x v="0"/>
    <x v="0"/>
    <n v="209"/>
    <x v="2"/>
  </r>
  <r>
    <x v="0"/>
    <s v="Q3"/>
    <x v="0"/>
    <x v="1"/>
    <n v="99"/>
    <x v="2"/>
  </r>
  <r>
    <x v="0"/>
    <s v="Q3"/>
    <x v="0"/>
    <x v="2"/>
    <n v="43"/>
    <x v="2"/>
  </r>
  <r>
    <x v="0"/>
    <s v="Q3"/>
    <x v="0"/>
    <x v="3"/>
    <n v="208"/>
    <x v="2"/>
  </r>
  <r>
    <x v="0"/>
    <s v="Q3"/>
    <x v="0"/>
    <x v="4"/>
    <n v="75"/>
    <x v="2"/>
  </r>
  <r>
    <x v="0"/>
    <s v="Q3"/>
    <x v="0"/>
    <x v="5"/>
    <n v="43"/>
    <x v="2"/>
  </r>
  <r>
    <x v="0"/>
    <s v="Q3"/>
    <x v="0"/>
    <x v="6"/>
    <n v="135"/>
    <x v="2"/>
  </r>
  <r>
    <x v="0"/>
    <s v="Q3"/>
    <x v="0"/>
    <x v="7"/>
    <n v="174"/>
    <x v="2"/>
  </r>
  <r>
    <x v="0"/>
    <s v="Q3"/>
    <x v="0"/>
    <x v="8"/>
    <n v="41"/>
    <x v="2"/>
  </r>
  <r>
    <x v="0"/>
    <s v="Q3"/>
    <x v="0"/>
    <x v="9"/>
    <n v="125"/>
    <x v="2"/>
  </r>
  <r>
    <x v="0"/>
    <s v="Q3"/>
    <x v="0"/>
    <x v="10"/>
    <n v="144"/>
    <x v="2"/>
  </r>
  <r>
    <x v="0"/>
    <s v="Q3"/>
    <x v="0"/>
    <x v="11"/>
    <n v="53"/>
    <x v="2"/>
  </r>
  <r>
    <x v="0"/>
    <s v="Q3"/>
    <x v="0"/>
    <x v="12"/>
    <n v="36"/>
    <x v="2"/>
  </r>
  <r>
    <x v="0"/>
    <s v="Q3"/>
    <x v="0"/>
    <x v="13"/>
    <n v="98"/>
    <x v="2"/>
  </r>
  <r>
    <x v="0"/>
    <s v="Q3"/>
    <x v="0"/>
    <x v="14"/>
    <n v="282"/>
    <x v="2"/>
  </r>
  <r>
    <x v="0"/>
    <s v="Q3"/>
    <x v="0"/>
    <x v="15"/>
    <n v="302"/>
    <x v="2"/>
  </r>
  <r>
    <x v="0"/>
    <s v="Q3"/>
    <x v="0"/>
    <x v="16"/>
    <n v="80"/>
    <x v="2"/>
  </r>
  <r>
    <x v="0"/>
    <s v="Q3"/>
    <x v="0"/>
    <x v="17"/>
    <n v="116"/>
    <x v="2"/>
  </r>
  <r>
    <x v="0"/>
    <s v="Q3"/>
    <x v="0"/>
    <x v="18"/>
    <n v="91"/>
    <x v="2"/>
  </r>
  <r>
    <x v="0"/>
    <s v="Q3"/>
    <x v="0"/>
    <x v="19"/>
    <n v="127"/>
    <x v="2"/>
  </r>
  <r>
    <x v="0"/>
    <s v="Q3"/>
    <x v="0"/>
    <x v="20"/>
    <n v="43"/>
    <x v="2"/>
  </r>
  <r>
    <x v="0"/>
    <s v="Q3"/>
    <x v="0"/>
    <x v="21"/>
    <n v="278"/>
    <x v="2"/>
  </r>
  <r>
    <x v="0"/>
    <s v="Q3"/>
    <x v="0"/>
    <x v="22"/>
    <n v="70"/>
    <x v="2"/>
  </r>
  <r>
    <x v="0"/>
    <s v="Q3"/>
    <x v="0"/>
    <x v="23"/>
    <n v="214"/>
    <x v="2"/>
  </r>
  <r>
    <x v="0"/>
    <s v="Q3"/>
    <x v="0"/>
    <x v="24"/>
    <n v="115"/>
    <x v="2"/>
  </r>
  <r>
    <x v="0"/>
    <s v="Q3"/>
    <x v="0"/>
    <x v="26"/>
    <n v="39"/>
    <x v="2"/>
  </r>
  <r>
    <x v="0"/>
    <s v="Q3"/>
    <x v="0"/>
    <x v="28"/>
    <n v="40"/>
    <x v="2"/>
  </r>
  <r>
    <x v="0"/>
    <s v="Q3"/>
    <x v="0"/>
    <x v="29"/>
    <n v="104"/>
    <x v="2"/>
  </r>
  <r>
    <x v="0"/>
    <s v="Q3"/>
    <x v="0"/>
    <x v="30"/>
    <n v="52"/>
    <x v="2"/>
  </r>
  <r>
    <x v="0"/>
    <s v="Q3"/>
    <x v="0"/>
    <x v="31"/>
    <n v="54"/>
    <x v="2"/>
  </r>
  <r>
    <x v="0"/>
    <s v="Q3"/>
    <x v="0"/>
    <x v="32"/>
    <n v="275"/>
    <x v="2"/>
  </r>
  <r>
    <x v="0"/>
    <s v="Q3"/>
    <x v="0"/>
    <x v="33"/>
    <n v="68"/>
    <x v="2"/>
  </r>
  <r>
    <x v="0"/>
    <s v="Q3"/>
    <x v="0"/>
    <x v="34"/>
    <n v="68"/>
    <x v="2"/>
  </r>
  <r>
    <x v="0"/>
    <s v="Q3"/>
    <x v="0"/>
    <x v="35"/>
    <n v="192"/>
    <x v="2"/>
  </r>
  <r>
    <x v="0"/>
    <s v="Q3"/>
    <x v="0"/>
    <x v="80"/>
    <n v="37"/>
    <x v="2"/>
  </r>
  <r>
    <x v="0"/>
    <s v="Q3"/>
    <x v="0"/>
    <x v="37"/>
    <n v="163"/>
    <x v="2"/>
  </r>
  <r>
    <x v="0"/>
    <s v="Q3"/>
    <x v="0"/>
    <x v="38"/>
    <n v="105"/>
    <x v="2"/>
  </r>
  <r>
    <x v="0"/>
    <s v="Q3"/>
    <x v="0"/>
    <x v="39"/>
    <n v="59"/>
    <x v="2"/>
  </r>
  <r>
    <x v="0"/>
    <s v="Q3"/>
    <x v="0"/>
    <x v="40"/>
    <n v="67"/>
    <x v="2"/>
  </r>
  <r>
    <x v="0"/>
    <s v="Q3"/>
    <x v="0"/>
    <x v="41"/>
    <n v="82"/>
    <x v="2"/>
  </r>
  <r>
    <x v="0"/>
    <s v="Q3"/>
    <x v="0"/>
    <x v="42"/>
    <n v="84"/>
    <x v="2"/>
  </r>
  <r>
    <x v="0"/>
    <s v="Q3"/>
    <x v="0"/>
    <x v="43"/>
    <n v="163"/>
    <x v="2"/>
  </r>
  <r>
    <x v="0"/>
    <s v="Q3"/>
    <x v="0"/>
    <x v="44"/>
    <n v="49"/>
    <x v="2"/>
  </r>
  <r>
    <x v="0"/>
    <s v="Q3"/>
    <x v="0"/>
    <x v="45"/>
    <n v="45"/>
    <x v="2"/>
  </r>
  <r>
    <x v="0"/>
    <s v="Q3"/>
    <x v="0"/>
    <x v="46"/>
    <n v="117"/>
    <x v="2"/>
  </r>
  <r>
    <x v="0"/>
    <s v="Q3"/>
    <x v="0"/>
    <x v="47"/>
    <n v="90"/>
    <x v="2"/>
  </r>
  <r>
    <x v="0"/>
    <s v="Q3"/>
    <x v="0"/>
    <x v="48"/>
    <n v="220"/>
    <x v="2"/>
  </r>
  <r>
    <x v="0"/>
    <s v="Q3"/>
    <x v="0"/>
    <x v="49"/>
    <n v="167"/>
    <x v="2"/>
  </r>
  <r>
    <x v="0"/>
    <s v="Q3"/>
    <x v="0"/>
    <x v="50"/>
    <n v="149"/>
    <x v="2"/>
  </r>
  <r>
    <x v="0"/>
    <s v="Q3"/>
    <x v="0"/>
    <x v="51"/>
    <n v="77"/>
    <x v="2"/>
  </r>
  <r>
    <x v="0"/>
    <s v="Q3"/>
    <x v="0"/>
    <x v="52"/>
    <n v="78"/>
    <x v="2"/>
  </r>
  <r>
    <x v="0"/>
    <s v="Q3"/>
    <x v="0"/>
    <x v="53"/>
    <n v="122"/>
    <x v="2"/>
  </r>
  <r>
    <x v="0"/>
    <s v="Q3"/>
    <x v="0"/>
    <x v="54"/>
    <n v="181"/>
    <x v="2"/>
  </r>
  <r>
    <x v="0"/>
    <s v="Q3"/>
    <x v="0"/>
    <x v="86"/>
    <n v="30"/>
    <x v="2"/>
  </r>
  <r>
    <x v="0"/>
    <s v="Q3"/>
    <x v="0"/>
    <x v="55"/>
    <n v="416"/>
    <x v="2"/>
  </r>
  <r>
    <x v="0"/>
    <s v="Q3"/>
    <x v="0"/>
    <x v="56"/>
    <n v="36"/>
    <x v="2"/>
  </r>
  <r>
    <x v="0"/>
    <s v="Q3"/>
    <x v="0"/>
    <x v="57"/>
    <n v="1688"/>
    <x v="2"/>
  </r>
  <r>
    <x v="0"/>
    <s v="Q3"/>
    <x v="0"/>
    <x v="58"/>
    <n v="1023"/>
    <x v="2"/>
  </r>
  <r>
    <x v="0"/>
    <s v="Q3"/>
    <x v="0"/>
    <x v="59"/>
    <n v="2037"/>
    <x v="2"/>
  </r>
  <r>
    <x v="0"/>
    <s v="Q3"/>
    <x v="1"/>
    <x v="60"/>
    <n v="47"/>
    <x v="2"/>
  </r>
  <r>
    <x v="0"/>
    <s v="Q3"/>
    <x v="1"/>
    <x v="61"/>
    <n v="36"/>
    <x v="2"/>
  </r>
  <r>
    <x v="0"/>
    <s v="Q3"/>
    <x v="1"/>
    <x v="62"/>
    <n v="82"/>
    <x v="2"/>
  </r>
  <r>
    <x v="0"/>
    <s v="Q3"/>
    <x v="1"/>
    <x v="0"/>
    <n v="832"/>
    <x v="2"/>
  </r>
  <r>
    <x v="0"/>
    <s v="Q3"/>
    <x v="1"/>
    <x v="1"/>
    <n v="470"/>
    <x v="2"/>
  </r>
  <r>
    <x v="0"/>
    <s v="Q3"/>
    <x v="1"/>
    <x v="63"/>
    <n v="83"/>
    <x v="2"/>
  </r>
  <r>
    <x v="0"/>
    <s v="Q3"/>
    <x v="1"/>
    <x v="2"/>
    <n v="151"/>
    <x v="2"/>
  </r>
  <r>
    <x v="0"/>
    <s v="Q3"/>
    <x v="1"/>
    <x v="64"/>
    <n v="57"/>
    <x v="2"/>
  </r>
  <r>
    <x v="0"/>
    <s v="Q3"/>
    <x v="1"/>
    <x v="3"/>
    <n v="836"/>
    <x v="2"/>
  </r>
  <r>
    <x v="0"/>
    <s v="Q3"/>
    <x v="1"/>
    <x v="4"/>
    <n v="239"/>
    <x v="2"/>
  </r>
  <r>
    <x v="0"/>
    <s v="Q3"/>
    <x v="1"/>
    <x v="5"/>
    <n v="234"/>
    <x v="2"/>
  </r>
  <r>
    <x v="0"/>
    <s v="Q3"/>
    <x v="1"/>
    <x v="6"/>
    <n v="542"/>
    <x v="2"/>
  </r>
  <r>
    <x v="0"/>
    <s v="Q3"/>
    <x v="1"/>
    <x v="65"/>
    <n v="102"/>
    <x v="2"/>
  </r>
  <r>
    <x v="0"/>
    <s v="Q3"/>
    <x v="1"/>
    <x v="7"/>
    <n v="617"/>
    <x v="2"/>
  </r>
  <r>
    <x v="0"/>
    <s v="Q3"/>
    <x v="1"/>
    <x v="66"/>
    <n v="99"/>
    <x v="2"/>
  </r>
  <r>
    <x v="0"/>
    <s v="Q3"/>
    <x v="1"/>
    <x v="101"/>
    <n v="117"/>
    <x v="2"/>
  </r>
  <r>
    <x v="0"/>
    <s v="Q3"/>
    <x v="1"/>
    <x v="8"/>
    <n v="268"/>
    <x v="2"/>
  </r>
  <r>
    <x v="0"/>
    <s v="Q3"/>
    <x v="1"/>
    <x v="9"/>
    <n v="556"/>
    <x v="2"/>
  </r>
  <r>
    <x v="0"/>
    <s v="Q3"/>
    <x v="1"/>
    <x v="10"/>
    <n v="707"/>
    <x v="2"/>
  </r>
  <r>
    <x v="0"/>
    <s v="Q3"/>
    <x v="1"/>
    <x v="67"/>
    <n v="39"/>
    <x v="2"/>
  </r>
  <r>
    <x v="0"/>
    <s v="Q3"/>
    <x v="1"/>
    <x v="68"/>
    <n v="37"/>
    <x v="2"/>
  </r>
  <r>
    <x v="0"/>
    <s v="Q3"/>
    <x v="1"/>
    <x v="11"/>
    <n v="213"/>
    <x v="2"/>
  </r>
  <r>
    <x v="0"/>
    <s v="Q3"/>
    <x v="1"/>
    <x v="12"/>
    <n v="233"/>
    <x v="2"/>
  </r>
  <r>
    <x v="0"/>
    <s v="Q3"/>
    <x v="1"/>
    <x v="94"/>
    <n v="31"/>
    <x v="2"/>
  </r>
  <r>
    <x v="0"/>
    <s v="Q3"/>
    <x v="1"/>
    <x v="13"/>
    <n v="548"/>
    <x v="2"/>
  </r>
  <r>
    <x v="0"/>
    <s v="Q3"/>
    <x v="1"/>
    <x v="14"/>
    <n v="1165"/>
    <x v="2"/>
  </r>
  <r>
    <x v="0"/>
    <s v="Q3"/>
    <x v="1"/>
    <x v="69"/>
    <n v="31"/>
    <x v="2"/>
  </r>
  <r>
    <x v="0"/>
    <s v="Q3"/>
    <x v="1"/>
    <x v="15"/>
    <n v="1276"/>
    <x v="2"/>
  </r>
  <r>
    <x v="0"/>
    <s v="Q3"/>
    <x v="1"/>
    <x v="70"/>
    <n v="115"/>
    <x v="2"/>
  </r>
  <r>
    <x v="0"/>
    <s v="Q3"/>
    <x v="1"/>
    <x v="71"/>
    <n v="152"/>
    <x v="2"/>
  </r>
  <r>
    <x v="0"/>
    <s v="Q3"/>
    <x v="1"/>
    <x v="16"/>
    <n v="435"/>
    <x v="2"/>
  </r>
  <r>
    <x v="0"/>
    <s v="Q3"/>
    <x v="1"/>
    <x v="17"/>
    <n v="577"/>
    <x v="2"/>
  </r>
  <r>
    <x v="0"/>
    <s v="Q3"/>
    <x v="1"/>
    <x v="18"/>
    <n v="400"/>
    <x v="2"/>
  </r>
  <r>
    <x v="0"/>
    <s v="Q3"/>
    <x v="1"/>
    <x v="72"/>
    <n v="194"/>
    <x v="2"/>
  </r>
  <r>
    <x v="0"/>
    <s v="Q3"/>
    <x v="1"/>
    <x v="19"/>
    <n v="507"/>
    <x v="2"/>
  </r>
  <r>
    <x v="0"/>
    <s v="Q3"/>
    <x v="1"/>
    <x v="20"/>
    <n v="194"/>
    <x v="2"/>
  </r>
  <r>
    <x v="0"/>
    <s v="Q3"/>
    <x v="1"/>
    <x v="73"/>
    <n v="66"/>
    <x v="2"/>
  </r>
  <r>
    <x v="0"/>
    <s v="Q3"/>
    <x v="1"/>
    <x v="21"/>
    <n v="1354"/>
    <x v="2"/>
  </r>
  <r>
    <x v="0"/>
    <s v="Q3"/>
    <x v="1"/>
    <x v="22"/>
    <n v="341"/>
    <x v="2"/>
  </r>
  <r>
    <x v="0"/>
    <s v="Q3"/>
    <x v="1"/>
    <x v="23"/>
    <n v="895"/>
    <x v="2"/>
  </r>
  <r>
    <x v="0"/>
    <s v="Q3"/>
    <x v="1"/>
    <x v="24"/>
    <n v="398"/>
    <x v="2"/>
  </r>
  <r>
    <x v="0"/>
    <s v="Q3"/>
    <x v="1"/>
    <x v="25"/>
    <n v="116"/>
    <x v="2"/>
  </r>
  <r>
    <x v="0"/>
    <s v="Q3"/>
    <x v="1"/>
    <x v="74"/>
    <n v="68"/>
    <x v="2"/>
  </r>
  <r>
    <x v="0"/>
    <s v="Q3"/>
    <x v="1"/>
    <x v="75"/>
    <n v="148"/>
    <x v="2"/>
  </r>
  <r>
    <x v="0"/>
    <s v="Q3"/>
    <x v="1"/>
    <x v="26"/>
    <n v="161"/>
    <x v="2"/>
  </r>
  <r>
    <x v="0"/>
    <s v="Q3"/>
    <x v="1"/>
    <x v="27"/>
    <n v="218"/>
    <x v="2"/>
  </r>
  <r>
    <x v="0"/>
    <s v="Q3"/>
    <x v="1"/>
    <x v="76"/>
    <n v="103"/>
    <x v="2"/>
  </r>
  <r>
    <x v="0"/>
    <s v="Q3"/>
    <x v="1"/>
    <x v="28"/>
    <n v="274"/>
    <x v="2"/>
  </r>
  <r>
    <x v="0"/>
    <s v="Q3"/>
    <x v="1"/>
    <x v="77"/>
    <n v="136"/>
    <x v="2"/>
  </r>
  <r>
    <x v="0"/>
    <s v="Q3"/>
    <x v="1"/>
    <x v="29"/>
    <n v="387"/>
    <x v="2"/>
  </r>
  <r>
    <x v="0"/>
    <s v="Q3"/>
    <x v="1"/>
    <x v="30"/>
    <n v="322"/>
    <x v="2"/>
  </r>
  <r>
    <x v="0"/>
    <s v="Q3"/>
    <x v="1"/>
    <x v="78"/>
    <n v="63"/>
    <x v="2"/>
  </r>
  <r>
    <x v="0"/>
    <s v="Q3"/>
    <x v="1"/>
    <x v="31"/>
    <n v="180"/>
    <x v="2"/>
  </r>
  <r>
    <x v="0"/>
    <s v="Q3"/>
    <x v="1"/>
    <x v="79"/>
    <n v="104"/>
    <x v="2"/>
  </r>
  <r>
    <x v="0"/>
    <s v="Q3"/>
    <x v="1"/>
    <x v="32"/>
    <n v="1116"/>
    <x v="2"/>
  </r>
  <r>
    <x v="0"/>
    <s v="Q3"/>
    <x v="1"/>
    <x v="33"/>
    <n v="344"/>
    <x v="2"/>
  </r>
  <r>
    <x v="0"/>
    <s v="Q3"/>
    <x v="1"/>
    <x v="34"/>
    <n v="298"/>
    <x v="2"/>
  </r>
  <r>
    <x v="0"/>
    <s v="Q3"/>
    <x v="1"/>
    <x v="35"/>
    <n v="689"/>
    <x v="2"/>
  </r>
  <r>
    <x v="0"/>
    <s v="Q3"/>
    <x v="1"/>
    <x v="80"/>
    <n v="152"/>
    <x v="2"/>
  </r>
  <r>
    <x v="0"/>
    <s v="Q3"/>
    <x v="1"/>
    <x v="36"/>
    <n v="176"/>
    <x v="2"/>
  </r>
  <r>
    <x v="0"/>
    <s v="Q3"/>
    <x v="1"/>
    <x v="81"/>
    <n v="62"/>
    <x v="2"/>
  </r>
  <r>
    <x v="0"/>
    <s v="Q3"/>
    <x v="1"/>
    <x v="37"/>
    <n v="777"/>
    <x v="2"/>
  </r>
  <r>
    <x v="0"/>
    <s v="Q3"/>
    <x v="1"/>
    <x v="38"/>
    <n v="523"/>
    <x v="2"/>
  </r>
  <r>
    <x v="0"/>
    <s v="Q3"/>
    <x v="1"/>
    <x v="39"/>
    <n v="211"/>
    <x v="2"/>
  </r>
  <r>
    <x v="0"/>
    <s v="Q3"/>
    <x v="1"/>
    <x v="40"/>
    <n v="330"/>
    <x v="2"/>
  </r>
  <r>
    <x v="0"/>
    <s v="Q3"/>
    <x v="1"/>
    <x v="41"/>
    <n v="303"/>
    <x v="2"/>
  </r>
  <r>
    <x v="0"/>
    <s v="Q3"/>
    <x v="1"/>
    <x v="42"/>
    <n v="370"/>
    <x v="2"/>
  </r>
  <r>
    <x v="0"/>
    <s v="Q3"/>
    <x v="1"/>
    <x v="82"/>
    <n v="99"/>
    <x v="2"/>
  </r>
  <r>
    <x v="0"/>
    <s v="Q3"/>
    <x v="1"/>
    <x v="43"/>
    <n v="511"/>
    <x v="2"/>
  </r>
  <r>
    <x v="0"/>
    <s v="Q3"/>
    <x v="1"/>
    <x v="44"/>
    <n v="267"/>
    <x v="2"/>
  </r>
  <r>
    <x v="0"/>
    <s v="Q3"/>
    <x v="1"/>
    <x v="45"/>
    <n v="217"/>
    <x v="2"/>
  </r>
  <r>
    <x v="0"/>
    <s v="Q3"/>
    <x v="1"/>
    <x v="46"/>
    <n v="627"/>
    <x v="2"/>
  </r>
  <r>
    <x v="0"/>
    <s v="Q3"/>
    <x v="1"/>
    <x v="47"/>
    <n v="333"/>
    <x v="2"/>
  </r>
  <r>
    <x v="0"/>
    <s v="Q3"/>
    <x v="1"/>
    <x v="48"/>
    <n v="950"/>
    <x v="2"/>
  </r>
  <r>
    <x v="0"/>
    <s v="Q3"/>
    <x v="1"/>
    <x v="83"/>
    <n v="116"/>
    <x v="2"/>
  </r>
  <r>
    <x v="0"/>
    <s v="Q3"/>
    <x v="1"/>
    <x v="49"/>
    <n v="776"/>
    <x v="2"/>
  </r>
  <r>
    <x v="0"/>
    <s v="Q3"/>
    <x v="1"/>
    <x v="50"/>
    <n v="704"/>
    <x v="2"/>
  </r>
  <r>
    <x v="0"/>
    <s v="Q3"/>
    <x v="1"/>
    <x v="51"/>
    <n v="284"/>
    <x v="2"/>
  </r>
  <r>
    <x v="0"/>
    <s v="Q3"/>
    <x v="1"/>
    <x v="84"/>
    <n v="64"/>
    <x v="2"/>
  </r>
  <r>
    <x v="0"/>
    <s v="Q3"/>
    <x v="1"/>
    <x v="52"/>
    <n v="310"/>
    <x v="2"/>
  </r>
  <r>
    <x v="0"/>
    <s v="Q3"/>
    <x v="1"/>
    <x v="85"/>
    <n v="92"/>
    <x v="2"/>
  </r>
  <r>
    <x v="0"/>
    <s v="Q3"/>
    <x v="1"/>
    <x v="53"/>
    <n v="522"/>
    <x v="2"/>
  </r>
  <r>
    <x v="0"/>
    <s v="Q3"/>
    <x v="1"/>
    <x v="54"/>
    <n v="735"/>
    <x v="2"/>
  </r>
  <r>
    <x v="0"/>
    <s v="Q3"/>
    <x v="1"/>
    <x v="86"/>
    <n v="128"/>
    <x v="2"/>
  </r>
  <r>
    <x v="0"/>
    <s v="Q3"/>
    <x v="1"/>
    <x v="88"/>
    <n v="37"/>
    <x v="2"/>
  </r>
  <r>
    <x v="0"/>
    <s v="Q3"/>
    <x v="1"/>
    <x v="55"/>
    <n v="1630"/>
    <x v="2"/>
  </r>
  <r>
    <x v="0"/>
    <s v="Q3"/>
    <x v="1"/>
    <x v="97"/>
    <n v="32"/>
    <x v="2"/>
  </r>
  <r>
    <x v="0"/>
    <s v="Q3"/>
    <x v="1"/>
    <x v="56"/>
    <n v="134"/>
    <x v="2"/>
  </r>
  <r>
    <x v="0"/>
    <s v="Q3"/>
    <x v="1"/>
    <x v="57"/>
    <n v="8268"/>
    <x v="2"/>
  </r>
  <r>
    <x v="0"/>
    <s v="Q3"/>
    <x v="1"/>
    <x v="58"/>
    <n v="4336"/>
    <x v="2"/>
  </r>
  <r>
    <x v="0"/>
    <s v="Q3"/>
    <x v="1"/>
    <x v="59"/>
    <n v="9684"/>
    <x v="2"/>
  </r>
  <r>
    <x v="0"/>
    <s v="Q3"/>
    <x v="2"/>
    <x v="60"/>
    <n v="30"/>
    <x v="2"/>
  </r>
  <r>
    <x v="0"/>
    <s v="Q3"/>
    <x v="2"/>
    <x v="61"/>
    <n v="37"/>
    <x v="2"/>
  </r>
  <r>
    <x v="0"/>
    <s v="Q3"/>
    <x v="2"/>
    <x v="62"/>
    <n v="58"/>
    <x v="2"/>
  </r>
  <r>
    <x v="0"/>
    <s v="Q3"/>
    <x v="2"/>
    <x v="0"/>
    <n v="707"/>
    <x v="2"/>
  </r>
  <r>
    <x v="0"/>
    <s v="Q3"/>
    <x v="2"/>
    <x v="1"/>
    <n v="396"/>
    <x v="2"/>
  </r>
  <r>
    <x v="0"/>
    <s v="Q3"/>
    <x v="2"/>
    <x v="63"/>
    <n v="45"/>
    <x v="2"/>
  </r>
  <r>
    <x v="0"/>
    <s v="Q3"/>
    <x v="2"/>
    <x v="2"/>
    <n v="94"/>
    <x v="2"/>
  </r>
  <r>
    <x v="0"/>
    <s v="Q3"/>
    <x v="2"/>
    <x v="64"/>
    <n v="49"/>
    <x v="2"/>
  </r>
  <r>
    <x v="0"/>
    <s v="Q3"/>
    <x v="2"/>
    <x v="3"/>
    <n v="682"/>
    <x v="2"/>
  </r>
  <r>
    <x v="0"/>
    <s v="Q3"/>
    <x v="2"/>
    <x v="4"/>
    <n v="205"/>
    <x v="2"/>
  </r>
  <r>
    <x v="0"/>
    <s v="Q3"/>
    <x v="2"/>
    <x v="5"/>
    <n v="176"/>
    <x v="2"/>
  </r>
  <r>
    <x v="0"/>
    <s v="Q3"/>
    <x v="2"/>
    <x v="6"/>
    <n v="498"/>
    <x v="2"/>
  </r>
  <r>
    <x v="0"/>
    <s v="Q3"/>
    <x v="2"/>
    <x v="65"/>
    <n v="107"/>
    <x v="2"/>
  </r>
  <r>
    <x v="0"/>
    <s v="Q3"/>
    <x v="2"/>
    <x v="7"/>
    <n v="470"/>
    <x v="2"/>
  </r>
  <r>
    <x v="0"/>
    <s v="Q3"/>
    <x v="2"/>
    <x v="66"/>
    <n v="66"/>
    <x v="2"/>
  </r>
  <r>
    <x v="0"/>
    <s v="Q3"/>
    <x v="2"/>
    <x v="87"/>
    <n v="30"/>
    <x v="2"/>
  </r>
  <r>
    <x v="0"/>
    <s v="Q3"/>
    <x v="2"/>
    <x v="101"/>
    <n v="61"/>
    <x v="2"/>
  </r>
  <r>
    <x v="0"/>
    <s v="Q3"/>
    <x v="2"/>
    <x v="8"/>
    <n v="177"/>
    <x v="2"/>
  </r>
  <r>
    <x v="0"/>
    <s v="Q3"/>
    <x v="2"/>
    <x v="9"/>
    <n v="422"/>
    <x v="2"/>
  </r>
  <r>
    <x v="0"/>
    <s v="Q3"/>
    <x v="2"/>
    <x v="10"/>
    <n v="546"/>
    <x v="2"/>
  </r>
  <r>
    <x v="0"/>
    <s v="Q3"/>
    <x v="2"/>
    <x v="11"/>
    <n v="164"/>
    <x v="2"/>
  </r>
  <r>
    <x v="0"/>
    <s v="Q3"/>
    <x v="2"/>
    <x v="12"/>
    <n v="168"/>
    <x v="2"/>
  </r>
  <r>
    <x v="0"/>
    <s v="Q3"/>
    <x v="2"/>
    <x v="13"/>
    <n v="433"/>
    <x v="2"/>
  </r>
  <r>
    <x v="0"/>
    <s v="Q3"/>
    <x v="2"/>
    <x v="14"/>
    <n v="896"/>
    <x v="2"/>
  </r>
  <r>
    <x v="0"/>
    <s v="Q3"/>
    <x v="2"/>
    <x v="15"/>
    <n v="969"/>
    <x v="2"/>
  </r>
  <r>
    <x v="0"/>
    <s v="Q3"/>
    <x v="2"/>
    <x v="70"/>
    <n v="93"/>
    <x v="2"/>
  </r>
  <r>
    <x v="0"/>
    <s v="Q3"/>
    <x v="2"/>
    <x v="71"/>
    <n v="107"/>
    <x v="2"/>
  </r>
  <r>
    <x v="0"/>
    <s v="Q3"/>
    <x v="2"/>
    <x v="16"/>
    <n v="312"/>
    <x v="2"/>
  </r>
  <r>
    <x v="0"/>
    <s v="Q3"/>
    <x v="2"/>
    <x v="17"/>
    <n v="458"/>
    <x v="2"/>
  </r>
  <r>
    <x v="0"/>
    <s v="Q3"/>
    <x v="2"/>
    <x v="18"/>
    <n v="324"/>
    <x v="2"/>
  </r>
  <r>
    <x v="0"/>
    <s v="Q3"/>
    <x v="2"/>
    <x v="72"/>
    <n v="165"/>
    <x v="2"/>
  </r>
  <r>
    <x v="0"/>
    <s v="Q3"/>
    <x v="2"/>
    <x v="19"/>
    <n v="396"/>
    <x v="2"/>
  </r>
  <r>
    <x v="0"/>
    <s v="Q3"/>
    <x v="2"/>
    <x v="20"/>
    <n v="124"/>
    <x v="2"/>
  </r>
  <r>
    <x v="0"/>
    <s v="Q3"/>
    <x v="2"/>
    <x v="73"/>
    <n v="43"/>
    <x v="2"/>
  </r>
  <r>
    <x v="0"/>
    <s v="Q3"/>
    <x v="2"/>
    <x v="21"/>
    <n v="1034"/>
    <x v="2"/>
  </r>
  <r>
    <x v="0"/>
    <s v="Q3"/>
    <x v="2"/>
    <x v="22"/>
    <n v="262"/>
    <x v="2"/>
  </r>
  <r>
    <x v="0"/>
    <s v="Q3"/>
    <x v="2"/>
    <x v="23"/>
    <n v="704"/>
    <x v="2"/>
  </r>
  <r>
    <x v="0"/>
    <s v="Q3"/>
    <x v="2"/>
    <x v="24"/>
    <n v="361"/>
    <x v="2"/>
  </r>
  <r>
    <x v="0"/>
    <s v="Q3"/>
    <x v="2"/>
    <x v="25"/>
    <n v="89"/>
    <x v="2"/>
  </r>
  <r>
    <x v="0"/>
    <s v="Q3"/>
    <x v="2"/>
    <x v="74"/>
    <n v="40"/>
    <x v="2"/>
  </r>
  <r>
    <x v="0"/>
    <s v="Q3"/>
    <x v="2"/>
    <x v="75"/>
    <n v="127"/>
    <x v="2"/>
  </r>
  <r>
    <x v="0"/>
    <s v="Q3"/>
    <x v="2"/>
    <x v="26"/>
    <n v="117"/>
    <x v="2"/>
  </r>
  <r>
    <x v="0"/>
    <s v="Q3"/>
    <x v="2"/>
    <x v="27"/>
    <n v="148"/>
    <x v="2"/>
  </r>
  <r>
    <x v="0"/>
    <s v="Q3"/>
    <x v="2"/>
    <x v="76"/>
    <n v="89"/>
    <x v="2"/>
  </r>
  <r>
    <x v="0"/>
    <s v="Q3"/>
    <x v="2"/>
    <x v="28"/>
    <n v="207"/>
    <x v="2"/>
  </r>
  <r>
    <x v="0"/>
    <s v="Q3"/>
    <x v="2"/>
    <x v="77"/>
    <n v="92"/>
    <x v="2"/>
  </r>
  <r>
    <x v="0"/>
    <s v="Q3"/>
    <x v="2"/>
    <x v="29"/>
    <n v="280"/>
    <x v="2"/>
  </r>
  <r>
    <x v="0"/>
    <s v="Q3"/>
    <x v="2"/>
    <x v="30"/>
    <n v="220"/>
    <x v="2"/>
  </r>
  <r>
    <x v="0"/>
    <s v="Q3"/>
    <x v="2"/>
    <x v="78"/>
    <n v="61"/>
    <x v="2"/>
  </r>
  <r>
    <x v="0"/>
    <s v="Q3"/>
    <x v="2"/>
    <x v="31"/>
    <n v="148"/>
    <x v="2"/>
  </r>
  <r>
    <x v="0"/>
    <s v="Q3"/>
    <x v="2"/>
    <x v="79"/>
    <n v="68"/>
    <x v="2"/>
  </r>
  <r>
    <x v="0"/>
    <s v="Q3"/>
    <x v="2"/>
    <x v="32"/>
    <n v="877"/>
    <x v="2"/>
  </r>
  <r>
    <x v="0"/>
    <s v="Q3"/>
    <x v="2"/>
    <x v="33"/>
    <n v="313"/>
    <x v="2"/>
  </r>
  <r>
    <x v="0"/>
    <s v="Q3"/>
    <x v="2"/>
    <x v="34"/>
    <n v="178"/>
    <x v="2"/>
  </r>
  <r>
    <x v="0"/>
    <s v="Q3"/>
    <x v="2"/>
    <x v="35"/>
    <n v="589"/>
    <x v="2"/>
  </r>
  <r>
    <x v="0"/>
    <s v="Q3"/>
    <x v="2"/>
    <x v="80"/>
    <n v="120"/>
    <x v="2"/>
  </r>
  <r>
    <x v="0"/>
    <s v="Q3"/>
    <x v="2"/>
    <x v="36"/>
    <n v="134"/>
    <x v="2"/>
  </r>
  <r>
    <x v="0"/>
    <s v="Q3"/>
    <x v="2"/>
    <x v="81"/>
    <n v="75"/>
    <x v="2"/>
  </r>
  <r>
    <x v="0"/>
    <s v="Q3"/>
    <x v="2"/>
    <x v="37"/>
    <n v="571"/>
    <x v="2"/>
  </r>
  <r>
    <x v="0"/>
    <s v="Q3"/>
    <x v="2"/>
    <x v="38"/>
    <n v="412"/>
    <x v="2"/>
  </r>
  <r>
    <x v="0"/>
    <s v="Q3"/>
    <x v="2"/>
    <x v="39"/>
    <n v="144"/>
    <x v="2"/>
  </r>
  <r>
    <x v="0"/>
    <s v="Q3"/>
    <x v="2"/>
    <x v="40"/>
    <n v="269"/>
    <x v="2"/>
  </r>
  <r>
    <x v="0"/>
    <s v="Q3"/>
    <x v="2"/>
    <x v="41"/>
    <n v="236"/>
    <x v="2"/>
  </r>
  <r>
    <x v="0"/>
    <s v="Q3"/>
    <x v="2"/>
    <x v="42"/>
    <n v="294"/>
    <x v="2"/>
  </r>
  <r>
    <x v="0"/>
    <s v="Q3"/>
    <x v="2"/>
    <x v="82"/>
    <n v="58"/>
    <x v="2"/>
  </r>
  <r>
    <x v="0"/>
    <s v="Q3"/>
    <x v="2"/>
    <x v="43"/>
    <n v="426"/>
    <x v="2"/>
  </r>
  <r>
    <x v="0"/>
    <s v="Q3"/>
    <x v="2"/>
    <x v="44"/>
    <n v="195"/>
    <x v="2"/>
  </r>
  <r>
    <x v="0"/>
    <s v="Q3"/>
    <x v="2"/>
    <x v="45"/>
    <n v="173"/>
    <x v="2"/>
  </r>
  <r>
    <x v="0"/>
    <s v="Q3"/>
    <x v="2"/>
    <x v="46"/>
    <n v="500"/>
    <x v="2"/>
  </r>
  <r>
    <x v="0"/>
    <s v="Q3"/>
    <x v="2"/>
    <x v="47"/>
    <n v="277"/>
    <x v="2"/>
  </r>
  <r>
    <x v="0"/>
    <s v="Q3"/>
    <x v="2"/>
    <x v="48"/>
    <n v="719"/>
    <x v="2"/>
  </r>
  <r>
    <x v="0"/>
    <s v="Q3"/>
    <x v="2"/>
    <x v="83"/>
    <n v="82"/>
    <x v="2"/>
  </r>
  <r>
    <x v="0"/>
    <s v="Q3"/>
    <x v="2"/>
    <x v="49"/>
    <n v="600"/>
    <x v="2"/>
  </r>
  <r>
    <x v="0"/>
    <s v="Q3"/>
    <x v="2"/>
    <x v="50"/>
    <n v="520"/>
    <x v="2"/>
  </r>
  <r>
    <x v="0"/>
    <s v="Q3"/>
    <x v="2"/>
    <x v="51"/>
    <n v="207"/>
    <x v="2"/>
  </r>
  <r>
    <x v="0"/>
    <s v="Q3"/>
    <x v="2"/>
    <x v="84"/>
    <n v="57"/>
    <x v="2"/>
  </r>
  <r>
    <x v="0"/>
    <s v="Q3"/>
    <x v="2"/>
    <x v="52"/>
    <n v="276"/>
    <x v="2"/>
  </r>
  <r>
    <x v="0"/>
    <s v="Q3"/>
    <x v="2"/>
    <x v="85"/>
    <n v="73"/>
    <x v="2"/>
  </r>
  <r>
    <x v="0"/>
    <s v="Q3"/>
    <x v="2"/>
    <x v="53"/>
    <n v="363"/>
    <x v="2"/>
  </r>
  <r>
    <x v="0"/>
    <s v="Q3"/>
    <x v="2"/>
    <x v="54"/>
    <n v="540"/>
    <x v="2"/>
  </r>
  <r>
    <x v="0"/>
    <s v="Q3"/>
    <x v="2"/>
    <x v="86"/>
    <n v="109"/>
    <x v="2"/>
  </r>
  <r>
    <x v="0"/>
    <s v="Q3"/>
    <x v="2"/>
    <x v="88"/>
    <n v="34"/>
    <x v="2"/>
  </r>
  <r>
    <x v="0"/>
    <s v="Q3"/>
    <x v="2"/>
    <x v="55"/>
    <n v="1277"/>
    <x v="2"/>
  </r>
  <r>
    <x v="0"/>
    <s v="Q3"/>
    <x v="2"/>
    <x v="56"/>
    <n v="114"/>
    <x v="2"/>
  </r>
  <r>
    <x v="0"/>
    <s v="Q3"/>
    <x v="2"/>
    <x v="57"/>
    <n v="6273"/>
    <x v="2"/>
  </r>
  <r>
    <x v="0"/>
    <s v="Q3"/>
    <x v="2"/>
    <x v="58"/>
    <n v="3334"/>
    <x v="2"/>
  </r>
  <r>
    <x v="0"/>
    <s v="Q3"/>
    <x v="2"/>
    <x v="59"/>
    <n v="7281"/>
    <x v="2"/>
  </r>
  <r>
    <x v="0"/>
    <s v="Q3"/>
    <x v="3"/>
    <x v="62"/>
    <n v="57"/>
    <x v="2"/>
  </r>
  <r>
    <x v="0"/>
    <s v="Q3"/>
    <x v="3"/>
    <x v="0"/>
    <n v="694"/>
    <x v="2"/>
  </r>
  <r>
    <x v="0"/>
    <s v="Q3"/>
    <x v="3"/>
    <x v="1"/>
    <n v="370"/>
    <x v="2"/>
  </r>
  <r>
    <x v="0"/>
    <s v="Q3"/>
    <x v="3"/>
    <x v="63"/>
    <n v="37"/>
    <x v="2"/>
  </r>
  <r>
    <x v="0"/>
    <s v="Q3"/>
    <x v="3"/>
    <x v="2"/>
    <n v="101"/>
    <x v="2"/>
  </r>
  <r>
    <x v="0"/>
    <s v="Q3"/>
    <x v="3"/>
    <x v="64"/>
    <n v="42"/>
    <x v="2"/>
  </r>
  <r>
    <x v="0"/>
    <s v="Q3"/>
    <x v="3"/>
    <x v="3"/>
    <n v="669"/>
    <x v="2"/>
  </r>
  <r>
    <x v="0"/>
    <s v="Q3"/>
    <x v="3"/>
    <x v="4"/>
    <n v="172"/>
    <x v="2"/>
  </r>
  <r>
    <x v="0"/>
    <s v="Q3"/>
    <x v="3"/>
    <x v="5"/>
    <n v="177"/>
    <x v="2"/>
  </r>
  <r>
    <x v="0"/>
    <s v="Q3"/>
    <x v="3"/>
    <x v="6"/>
    <n v="450"/>
    <x v="2"/>
  </r>
  <r>
    <x v="0"/>
    <s v="Q3"/>
    <x v="3"/>
    <x v="65"/>
    <n v="100"/>
    <x v="2"/>
  </r>
  <r>
    <x v="0"/>
    <s v="Q3"/>
    <x v="3"/>
    <x v="7"/>
    <n v="430"/>
    <x v="2"/>
  </r>
  <r>
    <x v="0"/>
    <s v="Q3"/>
    <x v="3"/>
    <x v="66"/>
    <n v="72"/>
    <x v="2"/>
  </r>
  <r>
    <x v="0"/>
    <s v="Q3"/>
    <x v="3"/>
    <x v="101"/>
    <n v="64"/>
    <x v="2"/>
  </r>
  <r>
    <x v="0"/>
    <s v="Q3"/>
    <x v="3"/>
    <x v="8"/>
    <n v="170"/>
    <x v="2"/>
  </r>
  <r>
    <x v="0"/>
    <s v="Q3"/>
    <x v="3"/>
    <x v="9"/>
    <n v="446"/>
    <x v="2"/>
  </r>
  <r>
    <x v="0"/>
    <s v="Q3"/>
    <x v="3"/>
    <x v="10"/>
    <n v="557"/>
    <x v="2"/>
  </r>
  <r>
    <x v="0"/>
    <s v="Q3"/>
    <x v="3"/>
    <x v="11"/>
    <n v="144"/>
    <x v="2"/>
  </r>
  <r>
    <x v="0"/>
    <s v="Q3"/>
    <x v="3"/>
    <x v="12"/>
    <n v="168"/>
    <x v="2"/>
  </r>
  <r>
    <x v="0"/>
    <s v="Q3"/>
    <x v="3"/>
    <x v="13"/>
    <n v="426"/>
    <x v="2"/>
  </r>
  <r>
    <x v="0"/>
    <s v="Q3"/>
    <x v="3"/>
    <x v="14"/>
    <n v="904"/>
    <x v="2"/>
  </r>
  <r>
    <x v="0"/>
    <s v="Q3"/>
    <x v="3"/>
    <x v="15"/>
    <n v="976"/>
    <x v="2"/>
  </r>
  <r>
    <x v="0"/>
    <s v="Q3"/>
    <x v="3"/>
    <x v="70"/>
    <n v="90"/>
    <x v="2"/>
  </r>
  <r>
    <x v="0"/>
    <s v="Q3"/>
    <x v="3"/>
    <x v="71"/>
    <n v="88"/>
    <x v="2"/>
  </r>
  <r>
    <x v="0"/>
    <s v="Q3"/>
    <x v="3"/>
    <x v="16"/>
    <n v="309"/>
    <x v="2"/>
  </r>
  <r>
    <x v="0"/>
    <s v="Q3"/>
    <x v="3"/>
    <x v="17"/>
    <n v="442"/>
    <x v="2"/>
  </r>
  <r>
    <x v="0"/>
    <s v="Q3"/>
    <x v="3"/>
    <x v="18"/>
    <n v="319"/>
    <x v="2"/>
  </r>
  <r>
    <x v="0"/>
    <s v="Q3"/>
    <x v="3"/>
    <x v="72"/>
    <n v="147"/>
    <x v="2"/>
  </r>
  <r>
    <x v="0"/>
    <s v="Q3"/>
    <x v="3"/>
    <x v="19"/>
    <n v="409"/>
    <x v="2"/>
  </r>
  <r>
    <x v="0"/>
    <s v="Q3"/>
    <x v="3"/>
    <x v="20"/>
    <n v="99"/>
    <x v="2"/>
  </r>
  <r>
    <x v="0"/>
    <s v="Q3"/>
    <x v="3"/>
    <x v="73"/>
    <n v="55"/>
    <x v="2"/>
  </r>
  <r>
    <x v="0"/>
    <s v="Q3"/>
    <x v="3"/>
    <x v="21"/>
    <n v="1000"/>
    <x v="2"/>
  </r>
  <r>
    <x v="0"/>
    <s v="Q3"/>
    <x v="3"/>
    <x v="22"/>
    <n v="255"/>
    <x v="2"/>
  </r>
  <r>
    <x v="0"/>
    <s v="Q3"/>
    <x v="3"/>
    <x v="23"/>
    <n v="687"/>
    <x v="2"/>
  </r>
  <r>
    <x v="0"/>
    <s v="Q3"/>
    <x v="3"/>
    <x v="24"/>
    <n v="360"/>
    <x v="2"/>
  </r>
  <r>
    <x v="0"/>
    <s v="Q3"/>
    <x v="3"/>
    <x v="25"/>
    <n v="85"/>
    <x v="2"/>
  </r>
  <r>
    <x v="0"/>
    <s v="Q3"/>
    <x v="3"/>
    <x v="74"/>
    <n v="43"/>
    <x v="2"/>
  </r>
  <r>
    <x v="0"/>
    <s v="Q3"/>
    <x v="3"/>
    <x v="75"/>
    <n v="131"/>
    <x v="2"/>
  </r>
  <r>
    <x v="0"/>
    <s v="Q3"/>
    <x v="3"/>
    <x v="26"/>
    <n v="98"/>
    <x v="2"/>
  </r>
  <r>
    <x v="0"/>
    <s v="Q3"/>
    <x v="3"/>
    <x v="27"/>
    <n v="147"/>
    <x v="2"/>
  </r>
  <r>
    <x v="0"/>
    <s v="Q3"/>
    <x v="3"/>
    <x v="76"/>
    <n v="80"/>
    <x v="2"/>
  </r>
  <r>
    <x v="0"/>
    <s v="Q3"/>
    <x v="3"/>
    <x v="28"/>
    <n v="173"/>
    <x v="2"/>
  </r>
  <r>
    <x v="0"/>
    <s v="Q3"/>
    <x v="3"/>
    <x v="77"/>
    <n v="109"/>
    <x v="2"/>
  </r>
  <r>
    <x v="0"/>
    <s v="Q3"/>
    <x v="3"/>
    <x v="29"/>
    <n v="273"/>
    <x v="2"/>
  </r>
  <r>
    <x v="0"/>
    <s v="Q3"/>
    <x v="3"/>
    <x v="30"/>
    <n v="223"/>
    <x v="2"/>
  </r>
  <r>
    <x v="0"/>
    <s v="Q3"/>
    <x v="3"/>
    <x v="78"/>
    <n v="40"/>
    <x v="2"/>
  </r>
  <r>
    <x v="0"/>
    <s v="Q3"/>
    <x v="3"/>
    <x v="31"/>
    <n v="131"/>
    <x v="2"/>
  </r>
  <r>
    <x v="0"/>
    <s v="Q3"/>
    <x v="3"/>
    <x v="79"/>
    <n v="82"/>
    <x v="2"/>
  </r>
  <r>
    <x v="0"/>
    <s v="Q3"/>
    <x v="3"/>
    <x v="32"/>
    <n v="854"/>
    <x v="2"/>
  </r>
  <r>
    <x v="0"/>
    <s v="Q3"/>
    <x v="3"/>
    <x v="33"/>
    <n v="295"/>
    <x v="2"/>
  </r>
  <r>
    <x v="0"/>
    <s v="Q3"/>
    <x v="3"/>
    <x v="34"/>
    <n v="190"/>
    <x v="2"/>
  </r>
  <r>
    <x v="0"/>
    <s v="Q3"/>
    <x v="3"/>
    <x v="35"/>
    <n v="579"/>
    <x v="2"/>
  </r>
  <r>
    <x v="0"/>
    <s v="Q3"/>
    <x v="3"/>
    <x v="80"/>
    <n v="115"/>
    <x v="2"/>
  </r>
  <r>
    <x v="0"/>
    <s v="Q3"/>
    <x v="3"/>
    <x v="36"/>
    <n v="102"/>
    <x v="2"/>
  </r>
  <r>
    <x v="0"/>
    <s v="Q3"/>
    <x v="3"/>
    <x v="81"/>
    <n v="51"/>
    <x v="2"/>
  </r>
  <r>
    <x v="0"/>
    <s v="Q3"/>
    <x v="3"/>
    <x v="37"/>
    <n v="589"/>
    <x v="2"/>
  </r>
  <r>
    <x v="0"/>
    <s v="Q3"/>
    <x v="3"/>
    <x v="38"/>
    <n v="386"/>
    <x v="2"/>
  </r>
  <r>
    <x v="0"/>
    <s v="Q3"/>
    <x v="3"/>
    <x v="39"/>
    <n v="134"/>
    <x v="2"/>
  </r>
  <r>
    <x v="0"/>
    <s v="Q3"/>
    <x v="3"/>
    <x v="40"/>
    <n v="270"/>
    <x v="2"/>
  </r>
  <r>
    <x v="0"/>
    <s v="Q3"/>
    <x v="3"/>
    <x v="41"/>
    <n v="239"/>
    <x v="2"/>
  </r>
  <r>
    <x v="0"/>
    <s v="Q3"/>
    <x v="3"/>
    <x v="42"/>
    <n v="248"/>
    <x v="2"/>
  </r>
  <r>
    <x v="0"/>
    <s v="Q3"/>
    <x v="3"/>
    <x v="82"/>
    <n v="66"/>
    <x v="2"/>
  </r>
  <r>
    <x v="0"/>
    <s v="Q3"/>
    <x v="3"/>
    <x v="43"/>
    <n v="408"/>
    <x v="2"/>
  </r>
  <r>
    <x v="0"/>
    <s v="Q3"/>
    <x v="3"/>
    <x v="44"/>
    <n v="204"/>
    <x v="2"/>
  </r>
  <r>
    <x v="0"/>
    <s v="Q3"/>
    <x v="3"/>
    <x v="45"/>
    <n v="161"/>
    <x v="2"/>
  </r>
  <r>
    <x v="0"/>
    <s v="Q3"/>
    <x v="3"/>
    <x v="46"/>
    <n v="471"/>
    <x v="2"/>
  </r>
  <r>
    <x v="0"/>
    <s v="Q3"/>
    <x v="3"/>
    <x v="47"/>
    <n v="268"/>
    <x v="2"/>
  </r>
  <r>
    <x v="0"/>
    <s v="Q3"/>
    <x v="3"/>
    <x v="48"/>
    <n v="702"/>
    <x v="2"/>
  </r>
  <r>
    <x v="0"/>
    <s v="Q3"/>
    <x v="3"/>
    <x v="83"/>
    <n v="81"/>
    <x v="2"/>
  </r>
  <r>
    <x v="0"/>
    <s v="Q3"/>
    <x v="3"/>
    <x v="49"/>
    <n v="615"/>
    <x v="2"/>
  </r>
  <r>
    <x v="0"/>
    <s v="Q3"/>
    <x v="3"/>
    <x v="50"/>
    <n v="560"/>
    <x v="2"/>
  </r>
  <r>
    <x v="0"/>
    <s v="Q3"/>
    <x v="3"/>
    <x v="51"/>
    <n v="195"/>
    <x v="2"/>
  </r>
  <r>
    <x v="0"/>
    <s v="Q3"/>
    <x v="3"/>
    <x v="84"/>
    <n v="55"/>
    <x v="2"/>
  </r>
  <r>
    <x v="0"/>
    <s v="Q3"/>
    <x v="3"/>
    <x v="52"/>
    <n v="238"/>
    <x v="2"/>
  </r>
  <r>
    <x v="0"/>
    <s v="Q3"/>
    <x v="3"/>
    <x v="85"/>
    <n v="57"/>
    <x v="2"/>
  </r>
  <r>
    <x v="0"/>
    <s v="Q3"/>
    <x v="3"/>
    <x v="53"/>
    <n v="367"/>
    <x v="2"/>
  </r>
  <r>
    <x v="0"/>
    <s v="Q3"/>
    <x v="3"/>
    <x v="54"/>
    <n v="544"/>
    <x v="2"/>
  </r>
  <r>
    <x v="0"/>
    <s v="Q3"/>
    <x v="3"/>
    <x v="86"/>
    <n v="94"/>
    <x v="2"/>
  </r>
  <r>
    <x v="0"/>
    <s v="Q3"/>
    <x v="3"/>
    <x v="55"/>
    <n v="1408"/>
    <x v="2"/>
  </r>
  <r>
    <x v="0"/>
    <s v="Q3"/>
    <x v="3"/>
    <x v="56"/>
    <n v="87"/>
    <x v="2"/>
  </r>
  <r>
    <x v="0"/>
    <s v="Q3"/>
    <x v="3"/>
    <x v="57"/>
    <n v="6876"/>
    <x v="2"/>
  </r>
  <r>
    <x v="0"/>
    <s v="Q3"/>
    <x v="3"/>
    <x v="58"/>
    <n v="3582"/>
    <x v="2"/>
  </r>
  <r>
    <x v="0"/>
    <s v="Q3"/>
    <x v="3"/>
    <x v="59"/>
    <n v="7971"/>
    <x v="2"/>
  </r>
  <r>
    <x v="0"/>
    <s v="Q3"/>
    <x v="4"/>
    <x v="60"/>
    <n v="31"/>
    <x v="2"/>
  </r>
  <r>
    <x v="0"/>
    <s v="Q3"/>
    <x v="4"/>
    <x v="61"/>
    <n v="38"/>
    <x v="2"/>
  </r>
  <r>
    <x v="0"/>
    <s v="Q3"/>
    <x v="4"/>
    <x v="62"/>
    <n v="69"/>
    <x v="2"/>
  </r>
  <r>
    <x v="0"/>
    <s v="Q3"/>
    <x v="4"/>
    <x v="0"/>
    <n v="785"/>
    <x v="2"/>
  </r>
  <r>
    <x v="0"/>
    <s v="Q3"/>
    <x v="4"/>
    <x v="1"/>
    <n v="454"/>
    <x v="2"/>
  </r>
  <r>
    <x v="0"/>
    <s v="Q3"/>
    <x v="4"/>
    <x v="63"/>
    <n v="69"/>
    <x v="2"/>
  </r>
  <r>
    <x v="0"/>
    <s v="Q3"/>
    <x v="4"/>
    <x v="2"/>
    <n v="126"/>
    <x v="2"/>
  </r>
  <r>
    <x v="0"/>
    <s v="Q3"/>
    <x v="4"/>
    <x v="64"/>
    <n v="30"/>
    <x v="2"/>
  </r>
  <r>
    <x v="0"/>
    <s v="Q3"/>
    <x v="4"/>
    <x v="3"/>
    <n v="839"/>
    <x v="2"/>
  </r>
  <r>
    <x v="0"/>
    <s v="Q3"/>
    <x v="4"/>
    <x v="4"/>
    <n v="244"/>
    <x v="2"/>
  </r>
  <r>
    <x v="0"/>
    <s v="Q3"/>
    <x v="4"/>
    <x v="5"/>
    <n v="174"/>
    <x v="2"/>
  </r>
  <r>
    <x v="0"/>
    <s v="Q3"/>
    <x v="4"/>
    <x v="6"/>
    <n v="506"/>
    <x v="2"/>
  </r>
  <r>
    <x v="0"/>
    <s v="Q3"/>
    <x v="4"/>
    <x v="65"/>
    <n v="100"/>
    <x v="2"/>
  </r>
  <r>
    <x v="0"/>
    <s v="Q3"/>
    <x v="4"/>
    <x v="7"/>
    <n v="555"/>
    <x v="2"/>
  </r>
  <r>
    <x v="0"/>
    <s v="Q3"/>
    <x v="4"/>
    <x v="66"/>
    <n v="68"/>
    <x v="2"/>
  </r>
  <r>
    <x v="0"/>
    <s v="Q3"/>
    <x v="4"/>
    <x v="101"/>
    <n v="76"/>
    <x v="2"/>
  </r>
  <r>
    <x v="0"/>
    <s v="Q3"/>
    <x v="4"/>
    <x v="8"/>
    <n v="206"/>
    <x v="2"/>
  </r>
  <r>
    <x v="0"/>
    <s v="Q3"/>
    <x v="4"/>
    <x v="9"/>
    <n v="553"/>
    <x v="2"/>
  </r>
  <r>
    <x v="0"/>
    <s v="Q3"/>
    <x v="4"/>
    <x v="10"/>
    <n v="630"/>
    <x v="2"/>
  </r>
  <r>
    <x v="0"/>
    <s v="Q3"/>
    <x v="4"/>
    <x v="68"/>
    <n v="30"/>
    <x v="2"/>
  </r>
  <r>
    <x v="0"/>
    <s v="Q3"/>
    <x v="4"/>
    <x v="11"/>
    <n v="159"/>
    <x v="2"/>
  </r>
  <r>
    <x v="0"/>
    <s v="Q3"/>
    <x v="4"/>
    <x v="12"/>
    <n v="175"/>
    <x v="2"/>
  </r>
  <r>
    <x v="0"/>
    <s v="Q3"/>
    <x v="4"/>
    <x v="13"/>
    <n v="488"/>
    <x v="2"/>
  </r>
  <r>
    <x v="0"/>
    <s v="Q3"/>
    <x v="4"/>
    <x v="14"/>
    <n v="1115"/>
    <x v="2"/>
  </r>
  <r>
    <x v="0"/>
    <s v="Q3"/>
    <x v="4"/>
    <x v="15"/>
    <n v="1268"/>
    <x v="2"/>
  </r>
  <r>
    <x v="0"/>
    <s v="Q3"/>
    <x v="4"/>
    <x v="70"/>
    <n v="79"/>
    <x v="2"/>
  </r>
  <r>
    <x v="0"/>
    <s v="Q3"/>
    <x v="4"/>
    <x v="71"/>
    <n v="103"/>
    <x v="2"/>
  </r>
  <r>
    <x v="0"/>
    <s v="Q3"/>
    <x v="4"/>
    <x v="16"/>
    <n v="327"/>
    <x v="2"/>
  </r>
  <r>
    <x v="0"/>
    <s v="Q3"/>
    <x v="4"/>
    <x v="17"/>
    <n v="491"/>
    <x v="2"/>
  </r>
  <r>
    <x v="0"/>
    <s v="Q3"/>
    <x v="4"/>
    <x v="18"/>
    <n v="381"/>
    <x v="2"/>
  </r>
  <r>
    <x v="0"/>
    <s v="Q3"/>
    <x v="4"/>
    <x v="72"/>
    <n v="135"/>
    <x v="2"/>
  </r>
  <r>
    <x v="0"/>
    <s v="Q3"/>
    <x v="4"/>
    <x v="19"/>
    <n v="483"/>
    <x v="2"/>
  </r>
  <r>
    <x v="0"/>
    <s v="Q3"/>
    <x v="4"/>
    <x v="20"/>
    <n v="134"/>
    <x v="2"/>
  </r>
  <r>
    <x v="0"/>
    <s v="Q3"/>
    <x v="4"/>
    <x v="73"/>
    <n v="75"/>
    <x v="2"/>
  </r>
  <r>
    <x v="0"/>
    <s v="Q3"/>
    <x v="4"/>
    <x v="21"/>
    <n v="1254"/>
    <x v="2"/>
  </r>
  <r>
    <x v="0"/>
    <s v="Q3"/>
    <x v="4"/>
    <x v="22"/>
    <n v="314"/>
    <x v="2"/>
  </r>
  <r>
    <x v="0"/>
    <s v="Q3"/>
    <x v="4"/>
    <x v="23"/>
    <n v="829"/>
    <x v="2"/>
  </r>
  <r>
    <x v="0"/>
    <s v="Q3"/>
    <x v="4"/>
    <x v="24"/>
    <n v="447"/>
    <x v="2"/>
  </r>
  <r>
    <x v="0"/>
    <s v="Q3"/>
    <x v="4"/>
    <x v="25"/>
    <n v="100"/>
    <x v="2"/>
  </r>
  <r>
    <x v="0"/>
    <s v="Q3"/>
    <x v="4"/>
    <x v="74"/>
    <n v="56"/>
    <x v="2"/>
  </r>
  <r>
    <x v="0"/>
    <s v="Q3"/>
    <x v="4"/>
    <x v="75"/>
    <n v="148"/>
    <x v="2"/>
  </r>
  <r>
    <x v="0"/>
    <s v="Q3"/>
    <x v="4"/>
    <x v="26"/>
    <n v="131"/>
    <x v="2"/>
  </r>
  <r>
    <x v="0"/>
    <s v="Q3"/>
    <x v="4"/>
    <x v="27"/>
    <n v="176"/>
    <x v="2"/>
  </r>
  <r>
    <x v="0"/>
    <s v="Q3"/>
    <x v="4"/>
    <x v="76"/>
    <n v="95"/>
    <x v="2"/>
  </r>
  <r>
    <x v="0"/>
    <s v="Q3"/>
    <x v="4"/>
    <x v="28"/>
    <n v="215"/>
    <x v="2"/>
  </r>
  <r>
    <x v="0"/>
    <s v="Q3"/>
    <x v="4"/>
    <x v="77"/>
    <n v="126"/>
    <x v="2"/>
  </r>
  <r>
    <x v="0"/>
    <s v="Q3"/>
    <x v="4"/>
    <x v="29"/>
    <n v="294"/>
    <x v="2"/>
  </r>
  <r>
    <x v="0"/>
    <s v="Q3"/>
    <x v="4"/>
    <x v="30"/>
    <n v="240"/>
    <x v="2"/>
  </r>
  <r>
    <x v="0"/>
    <s v="Q3"/>
    <x v="4"/>
    <x v="78"/>
    <n v="53"/>
    <x v="2"/>
  </r>
  <r>
    <x v="0"/>
    <s v="Q3"/>
    <x v="4"/>
    <x v="31"/>
    <n v="182"/>
    <x v="2"/>
  </r>
  <r>
    <x v="0"/>
    <s v="Q3"/>
    <x v="4"/>
    <x v="79"/>
    <n v="57"/>
    <x v="2"/>
  </r>
  <r>
    <x v="0"/>
    <s v="Q3"/>
    <x v="4"/>
    <x v="32"/>
    <n v="1011"/>
    <x v="2"/>
  </r>
  <r>
    <x v="0"/>
    <s v="Q3"/>
    <x v="4"/>
    <x v="33"/>
    <n v="353"/>
    <x v="2"/>
  </r>
  <r>
    <x v="0"/>
    <s v="Q3"/>
    <x v="4"/>
    <x v="34"/>
    <n v="210"/>
    <x v="2"/>
  </r>
  <r>
    <x v="0"/>
    <s v="Q3"/>
    <x v="4"/>
    <x v="35"/>
    <n v="648"/>
    <x v="2"/>
  </r>
  <r>
    <x v="0"/>
    <s v="Q3"/>
    <x v="4"/>
    <x v="80"/>
    <n v="144"/>
    <x v="2"/>
  </r>
  <r>
    <x v="0"/>
    <s v="Q3"/>
    <x v="4"/>
    <x v="36"/>
    <n v="129"/>
    <x v="2"/>
  </r>
  <r>
    <x v="0"/>
    <s v="Q3"/>
    <x v="4"/>
    <x v="81"/>
    <n v="61"/>
    <x v="2"/>
  </r>
  <r>
    <x v="0"/>
    <s v="Q3"/>
    <x v="4"/>
    <x v="37"/>
    <n v="733"/>
    <x v="2"/>
  </r>
  <r>
    <x v="0"/>
    <s v="Q3"/>
    <x v="4"/>
    <x v="38"/>
    <n v="473"/>
    <x v="2"/>
  </r>
  <r>
    <x v="0"/>
    <s v="Q3"/>
    <x v="4"/>
    <x v="39"/>
    <n v="192"/>
    <x v="2"/>
  </r>
  <r>
    <x v="0"/>
    <s v="Q3"/>
    <x v="4"/>
    <x v="40"/>
    <n v="308"/>
    <x v="2"/>
  </r>
  <r>
    <x v="0"/>
    <s v="Q3"/>
    <x v="4"/>
    <x v="41"/>
    <n v="246"/>
    <x v="2"/>
  </r>
  <r>
    <x v="0"/>
    <s v="Q3"/>
    <x v="4"/>
    <x v="42"/>
    <n v="311"/>
    <x v="2"/>
  </r>
  <r>
    <x v="0"/>
    <s v="Q3"/>
    <x v="4"/>
    <x v="82"/>
    <n v="73"/>
    <x v="2"/>
  </r>
  <r>
    <x v="0"/>
    <s v="Q3"/>
    <x v="4"/>
    <x v="43"/>
    <n v="495"/>
    <x v="2"/>
  </r>
  <r>
    <x v="0"/>
    <s v="Q3"/>
    <x v="4"/>
    <x v="44"/>
    <n v="251"/>
    <x v="2"/>
  </r>
  <r>
    <x v="0"/>
    <s v="Q3"/>
    <x v="4"/>
    <x v="45"/>
    <n v="195"/>
    <x v="2"/>
  </r>
  <r>
    <x v="0"/>
    <s v="Q3"/>
    <x v="4"/>
    <x v="46"/>
    <n v="557"/>
    <x v="2"/>
  </r>
  <r>
    <x v="0"/>
    <s v="Q3"/>
    <x v="4"/>
    <x v="47"/>
    <n v="298"/>
    <x v="2"/>
  </r>
  <r>
    <x v="0"/>
    <s v="Q3"/>
    <x v="4"/>
    <x v="48"/>
    <n v="867"/>
    <x v="2"/>
  </r>
  <r>
    <x v="0"/>
    <s v="Q3"/>
    <x v="4"/>
    <x v="83"/>
    <n v="74"/>
    <x v="2"/>
  </r>
  <r>
    <x v="0"/>
    <s v="Q3"/>
    <x v="4"/>
    <x v="49"/>
    <n v="755"/>
    <x v="2"/>
  </r>
  <r>
    <x v="0"/>
    <s v="Q3"/>
    <x v="4"/>
    <x v="50"/>
    <n v="624"/>
    <x v="2"/>
  </r>
  <r>
    <x v="0"/>
    <s v="Q3"/>
    <x v="4"/>
    <x v="51"/>
    <n v="218"/>
    <x v="2"/>
  </r>
  <r>
    <x v="0"/>
    <s v="Q3"/>
    <x v="4"/>
    <x v="84"/>
    <n v="54"/>
    <x v="2"/>
  </r>
  <r>
    <x v="0"/>
    <s v="Q3"/>
    <x v="4"/>
    <x v="52"/>
    <n v="279"/>
    <x v="2"/>
  </r>
  <r>
    <x v="0"/>
    <s v="Q3"/>
    <x v="4"/>
    <x v="85"/>
    <n v="80"/>
    <x v="2"/>
  </r>
  <r>
    <x v="0"/>
    <s v="Q3"/>
    <x v="4"/>
    <x v="53"/>
    <n v="468"/>
    <x v="2"/>
  </r>
  <r>
    <x v="0"/>
    <s v="Q3"/>
    <x v="4"/>
    <x v="54"/>
    <n v="695"/>
    <x v="2"/>
  </r>
  <r>
    <x v="0"/>
    <s v="Q3"/>
    <x v="4"/>
    <x v="86"/>
    <n v="78"/>
    <x v="2"/>
  </r>
  <r>
    <x v="0"/>
    <s v="Q3"/>
    <x v="4"/>
    <x v="55"/>
    <n v="1715"/>
    <x v="2"/>
  </r>
  <r>
    <x v="0"/>
    <s v="Q3"/>
    <x v="4"/>
    <x v="56"/>
    <n v="91"/>
    <x v="2"/>
  </r>
  <r>
    <x v="0"/>
    <s v="Q3"/>
    <x v="4"/>
    <x v="57"/>
    <n v="8312"/>
    <x v="2"/>
  </r>
  <r>
    <x v="0"/>
    <s v="Q3"/>
    <x v="4"/>
    <x v="58"/>
    <n v="4307"/>
    <x v="2"/>
  </r>
  <r>
    <x v="0"/>
    <s v="Q3"/>
    <x v="4"/>
    <x v="59"/>
    <n v="9591"/>
    <x v="2"/>
  </r>
  <r>
    <x v="0"/>
    <s v="Q3"/>
    <x v="5"/>
    <x v="60"/>
    <n v="48"/>
    <x v="2"/>
  </r>
  <r>
    <x v="0"/>
    <s v="Q3"/>
    <x v="5"/>
    <x v="61"/>
    <n v="50"/>
    <x v="2"/>
  </r>
  <r>
    <x v="0"/>
    <s v="Q3"/>
    <x v="5"/>
    <x v="62"/>
    <n v="82"/>
    <x v="2"/>
  </r>
  <r>
    <x v="0"/>
    <s v="Q3"/>
    <x v="5"/>
    <x v="0"/>
    <n v="920"/>
    <x v="2"/>
  </r>
  <r>
    <x v="0"/>
    <s v="Q3"/>
    <x v="5"/>
    <x v="1"/>
    <n v="519"/>
    <x v="2"/>
  </r>
  <r>
    <x v="0"/>
    <s v="Q3"/>
    <x v="5"/>
    <x v="63"/>
    <n v="64"/>
    <x v="2"/>
  </r>
  <r>
    <x v="0"/>
    <s v="Q3"/>
    <x v="5"/>
    <x v="2"/>
    <n v="160"/>
    <x v="2"/>
  </r>
  <r>
    <x v="0"/>
    <s v="Q3"/>
    <x v="5"/>
    <x v="64"/>
    <n v="56"/>
    <x v="2"/>
  </r>
  <r>
    <x v="0"/>
    <s v="Q3"/>
    <x v="5"/>
    <x v="3"/>
    <n v="899"/>
    <x v="2"/>
  </r>
  <r>
    <x v="0"/>
    <s v="Q3"/>
    <x v="5"/>
    <x v="4"/>
    <n v="252"/>
    <x v="2"/>
  </r>
  <r>
    <x v="0"/>
    <s v="Q3"/>
    <x v="5"/>
    <x v="5"/>
    <n v="247"/>
    <x v="2"/>
  </r>
  <r>
    <x v="0"/>
    <s v="Q3"/>
    <x v="5"/>
    <x v="93"/>
    <n v="32"/>
    <x v="2"/>
  </r>
  <r>
    <x v="0"/>
    <s v="Q3"/>
    <x v="5"/>
    <x v="6"/>
    <n v="623"/>
    <x v="2"/>
  </r>
  <r>
    <x v="0"/>
    <s v="Q3"/>
    <x v="5"/>
    <x v="65"/>
    <n v="133"/>
    <x v="2"/>
  </r>
  <r>
    <x v="0"/>
    <s v="Q3"/>
    <x v="5"/>
    <x v="7"/>
    <n v="622"/>
    <x v="2"/>
  </r>
  <r>
    <x v="0"/>
    <s v="Q3"/>
    <x v="5"/>
    <x v="66"/>
    <n v="85"/>
    <x v="2"/>
  </r>
  <r>
    <x v="0"/>
    <s v="Q3"/>
    <x v="5"/>
    <x v="87"/>
    <n v="37"/>
    <x v="2"/>
  </r>
  <r>
    <x v="0"/>
    <s v="Q3"/>
    <x v="5"/>
    <x v="101"/>
    <n v="129"/>
    <x v="2"/>
  </r>
  <r>
    <x v="0"/>
    <s v="Q3"/>
    <x v="5"/>
    <x v="8"/>
    <n v="266"/>
    <x v="2"/>
  </r>
  <r>
    <x v="0"/>
    <s v="Q3"/>
    <x v="5"/>
    <x v="9"/>
    <n v="617"/>
    <x v="2"/>
  </r>
  <r>
    <x v="0"/>
    <s v="Q3"/>
    <x v="5"/>
    <x v="10"/>
    <n v="735"/>
    <x v="2"/>
  </r>
  <r>
    <x v="0"/>
    <s v="Q3"/>
    <x v="5"/>
    <x v="68"/>
    <n v="34"/>
    <x v="2"/>
  </r>
  <r>
    <x v="0"/>
    <s v="Q3"/>
    <x v="5"/>
    <x v="11"/>
    <n v="216"/>
    <x v="2"/>
  </r>
  <r>
    <x v="0"/>
    <s v="Q3"/>
    <x v="5"/>
    <x v="12"/>
    <n v="226"/>
    <x v="2"/>
  </r>
  <r>
    <x v="0"/>
    <s v="Q3"/>
    <x v="5"/>
    <x v="89"/>
    <n v="34"/>
    <x v="2"/>
  </r>
  <r>
    <x v="0"/>
    <s v="Q3"/>
    <x v="5"/>
    <x v="13"/>
    <n v="569"/>
    <x v="2"/>
  </r>
  <r>
    <x v="0"/>
    <s v="Q3"/>
    <x v="5"/>
    <x v="14"/>
    <n v="1220"/>
    <x v="2"/>
  </r>
  <r>
    <x v="0"/>
    <s v="Q3"/>
    <x v="5"/>
    <x v="69"/>
    <n v="30"/>
    <x v="2"/>
  </r>
  <r>
    <x v="0"/>
    <s v="Q3"/>
    <x v="5"/>
    <x v="90"/>
    <n v="31"/>
    <x v="2"/>
  </r>
  <r>
    <x v="0"/>
    <s v="Q3"/>
    <x v="5"/>
    <x v="15"/>
    <n v="1300"/>
    <x v="2"/>
  </r>
  <r>
    <x v="0"/>
    <s v="Q3"/>
    <x v="5"/>
    <x v="70"/>
    <n v="110"/>
    <x v="2"/>
  </r>
  <r>
    <x v="0"/>
    <s v="Q3"/>
    <x v="5"/>
    <x v="71"/>
    <n v="142"/>
    <x v="2"/>
  </r>
  <r>
    <x v="0"/>
    <s v="Q3"/>
    <x v="5"/>
    <x v="16"/>
    <n v="471"/>
    <x v="2"/>
  </r>
  <r>
    <x v="0"/>
    <s v="Q3"/>
    <x v="5"/>
    <x v="17"/>
    <n v="711"/>
    <x v="2"/>
  </r>
  <r>
    <x v="0"/>
    <s v="Q3"/>
    <x v="5"/>
    <x v="18"/>
    <n v="435"/>
    <x v="2"/>
  </r>
  <r>
    <x v="0"/>
    <s v="Q3"/>
    <x v="5"/>
    <x v="72"/>
    <n v="186"/>
    <x v="2"/>
  </r>
  <r>
    <x v="0"/>
    <s v="Q3"/>
    <x v="5"/>
    <x v="19"/>
    <n v="554"/>
    <x v="2"/>
  </r>
  <r>
    <x v="0"/>
    <s v="Q3"/>
    <x v="5"/>
    <x v="20"/>
    <n v="139"/>
    <x v="2"/>
  </r>
  <r>
    <x v="0"/>
    <s v="Q3"/>
    <x v="5"/>
    <x v="73"/>
    <n v="80"/>
    <x v="2"/>
  </r>
  <r>
    <x v="0"/>
    <s v="Q3"/>
    <x v="5"/>
    <x v="21"/>
    <n v="1242"/>
    <x v="2"/>
  </r>
  <r>
    <x v="0"/>
    <s v="Q3"/>
    <x v="5"/>
    <x v="22"/>
    <n v="411"/>
    <x v="2"/>
  </r>
  <r>
    <x v="0"/>
    <s v="Q3"/>
    <x v="5"/>
    <x v="23"/>
    <n v="945"/>
    <x v="2"/>
  </r>
  <r>
    <x v="0"/>
    <s v="Q3"/>
    <x v="5"/>
    <x v="24"/>
    <n v="566"/>
    <x v="2"/>
  </r>
  <r>
    <x v="0"/>
    <s v="Q3"/>
    <x v="5"/>
    <x v="25"/>
    <n v="135"/>
    <x v="2"/>
  </r>
  <r>
    <x v="0"/>
    <s v="Q3"/>
    <x v="5"/>
    <x v="74"/>
    <n v="72"/>
    <x v="2"/>
  </r>
  <r>
    <x v="0"/>
    <s v="Q3"/>
    <x v="5"/>
    <x v="75"/>
    <n v="202"/>
    <x v="2"/>
  </r>
  <r>
    <x v="0"/>
    <s v="Q3"/>
    <x v="5"/>
    <x v="26"/>
    <n v="164"/>
    <x v="2"/>
  </r>
  <r>
    <x v="0"/>
    <s v="Q3"/>
    <x v="5"/>
    <x v="27"/>
    <n v="227"/>
    <x v="2"/>
  </r>
  <r>
    <x v="0"/>
    <s v="Q3"/>
    <x v="5"/>
    <x v="76"/>
    <n v="130"/>
    <x v="2"/>
  </r>
  <r>
    <x v="0"/>
    <s v="Q3"/>
    <x v="5"/>
    <x v="28"/>
    <n v="285"/>
    <x v="2"/>
  </r>
  <r>
    <x v="0"/>
    <s v="Q3"/>
    <x v="5"/>
    <x v="77"/>
    <n v="162"/>
    <x v="2"/>
  </r>
  <r>
    <x v="0"/>
    <s v="Q3"/>
    <x v="5"/>
    <x v="29"/>
    <n v="389"/>
    <x v="2"/>
  </r>
  <r>
    <x v="0"/>
    <s v="Q3"/>
    <x v="5"/>
    <x v="30"/>
    <n v="310"/>
    <x v="2"/>
  </r>
  <r>
    <x v="0"/>
    <s v="Q3"/>
    <x v="5"/>
    <x v="78"/>
    <n v="78"/>
    <x v="2"/>
  </r>
  <r>
    <x v="0"/>
    <s v="Q3"/>
    <x v="5"/>
    <x v="31"/>
    <n v="180"/>
    <x v="2"/>
  </r>
  <r>
    <x v="0"/>
    <s v="Q3"/>
    <x v="5"/>
    <x v="79"/>
    <n v="90"/>
    <x v="2"/>
  </r>
  <r>
    <x v="0"/>
    <s v="Q3"/>
    <x v="5"/>
    <x v="32"/>
    <n v="1147"/>
    <x v="2"/>
  </r>
  <r>
    <x v="0"/>
    <s v="Q3"/>
    <x v="5"/>
    <x v="33"/>
    <n v="391"/>
    <x v="2"/>
  </r>
  <r>
    <x v="0"/>
    <s v="Q3"/>
    <x v="5"/>
    <x v="34"/>
    <n v="307"/>
    <x v="2"/>
  </r>
  <r>
    <x v="0"/>
    <s v="Q3"/>
    <x v="5"/>
    <x v="35"/>
    <n v="781"/>
    <x v="2"/>
  </r>
  <r>
    <x v="0"/>
    <s v="Q3"/>
    <x v="5"/>
    <x v="80"/>
    <n v="151"/>
    <x v="2"/>
  </r>
  <r>
    <x v="0"/>
    <s v="Q3"/>
    <x v="5"/>
    <x v="36"/>
    <n v="151"/>
    <x v="2"/>
  </r>
  <r>
    <x v="0"/>
    <s v="Q3"/>
    <x v="5"/>
    <x v="81"/>
    <n v="56"/>
    <x v="2"/>
  </r>
  <r>
    <x v="0"/>
    <s v="Q3"/>
    <x v="5"/>
    <x v="37"/>
    <n v="786"/>
    <x v="2"/>
  </r>
  <r>
    <x v="0"/>
    <s v="Q3"/>
    <x v="5"/>
    <x v="38"/>
    <n v="572"/>
    <x v="2"/>
  </r>
  <r>
    <x v="0"/>
    <s v="Q3"/>
    <x v="5"/>
    <x v="39"/>
    <n v="221"/>
    <x v="2"/>
  </r>
  <r>
    <x v="0"/>
    <s v="Q3"/>
    <x v="5"/>
    <x v="40"/>
    <n v="379"/>
    <x v="2"/>
  </r>
  <r>
    <x v="0"/>
    <s v="Q3"/>
    <x v="5"/>
    <x v="41"/>
    <n v="354"/>
    <x v="2"/>
  </r>
  <r>
    <x v="0"/>
    <s v="Q3"/>
    <x v="5"/>
    <x v="42"/>
    <n v="395"/>
    <x v="2"/>
  </r>
  <r>
    <x v="0"/>
    <s v="Q3"/>
    <x v="5"/>
    <x v="82"/>
    <n v="104"/>
    <x v="2"/>
  </r>
  <r>
    <x v="0"/>
    <s v="Q3"/>
    <x v="5"/>
    <x v="43"/>
    <n v="632"/>
    <x v="2"/>
  </r>
  <r>
    <x v="0"/>
    <s v="Q3"/>
    <x v="5"/>
    <x v="44"/>
    <n v="293"/>
    <x v="2"/>
  </r>
  <r>
    <x v="0"/>
    <s v="Q3"/>
    <x v="5"/>
    <x v="45"/>
    <n v="244"/>
    <x v="2"/>
  </r>
  <r>
    <x v="0"/>
    <s v="Q3"/>
    <x v="5"/>
    <x v="46"/>
    <n v="597"/>
    <x v="2"/>
  </r>
  <r>
    <x v="0"/>
    <s v="Q3"/>
    <x v="5"/>
    <x v="47"/>
    <n v="414"/>
    <x v="2"/>
  </r>
  <r>
    <x v="0"/>
    <s v="Q3"/>
    <x v="5"/>
    <x v="48"/>
    <n v="970"/>
    <x v="2"/>
  </r>
  <r>
    <x v="0"/>
    <s v="Q3"/>
    <x v="5"/>
    <x v="83"/>
    <n v="91"/>
    <x v="2"/>
  </r>
  <r>
    <x v="0"/>
    <s v="Q3"/>
    <x v="5"/>
    <x v="49"/>
    <n v="822"/>
    <x v="2"/>
  </r>
  <r>
    <x v="0"/>
    <s v="Q3"/>
    <x v="5"/>
    <x v="50"/>
    <n v="889"/>
    <x v="2"/>
  </r>
  <r>
    <x v="0"/>
    <s v="Q3"/>
    <x v="5"/>
    <x v="51"/>
    <n v="299"/>
    <x v="2"/>
  </r>
  <r>
    <x v="0"/>
    <s v="Q3"/>
    <x v="5"/>
    <x v="84"/>
    <n v="67"/>
    <x v="2"/>
  </r>
  <r>
    <x v="0"/>
    <s v="Q3"/>
    <x v="5"/>
    <x v="52"/>
    <n v="332"/>
    <x v="2"/>
  </r>
  <r>
    <x v="0"/>
    <s v="Q3"/>
    <x v="5"/>
    <x v="85"/>
    <n v="86"/>
    <x v="2"/>
  </r>
  <r>
    <x v="0"/>
    <s v="Q3"/>
    <x v="5"/>
    <x v="53"/>
    <n v="476"/>
    <x v="2"/>
  </r>
  <r>
    <x v="0"/>
    <s v="Q3"/>
    <x v="5"/>
    <x v="54"/>
    <n v="734"/>
    <x v="2"/>
  </r>
  <r>
    <x v="0"/>
    <s v="Q3"/>
    <x v="5"/>
    <x v="86"/>
    <n v="135"/>
    <x v="2"/>
  </r>
  <r>
    <x v="0"/>
    <s v="Q3"/>
    <x v="5"/>
    <x v="55"/>
    <n v="2131"/>
    <x v="2"/>
  </r>
  <r>
    <x v="0"/>
    <s v="Q3"/>
    <x v="5"/>
    <x v="97"/>
    <n v="33"/>
    <x v="2"/>
  </r>
  <r>
    <x v="0"/>
    <s v="Q3"/>
    <x v="5"/>
    <x v="56"/>
    <n v="132"/>
    <x v="2"/>
  </r>
  <r>
    <x v="0"/>
    <s v="Q3"/>
    <x v="5"/>
    <x v="57"/>
    <n v="9295"/>
    <x v="2"/>
  </r>
  <r>
    <x v="0"/>
    <s v="Q3"/>
    <x v="5"/>
    <x v="58"/>
    <n v="4952"/>
    <x v="2"/>
  </r>
  <r>
    <x v="0"/>
    <s v="Q3"/>
    <x v="5"/>
    <x v="59"/>
    <n v="10942"/>
    <x v="2"/>
  </r>
  <r>
    <x v="0"/>
    <s v="Q3"/>
    <x v="6"/>
    <x v="60"/>
    <n v="57"/>
    <x v="2"/>
  </r>
  <r>
    <x v="0"/>
    <s v="Q3"/>
    <x v="6"/>
    <x v="61"/>
    <n v="34"/>
    <x v="2"/>
  </r>
  <r>
    <x v="0"/>
    <s v="Q3"/>
    <x v="6"/>
    <x v="62"/>
    <n v="54"/>
    <x v="2"/>
  </r>
  <r>
    <x v="0"/>
    <s v="Q3"/>
    <x v="6"/>
    <x v="0"/>
    <n v="1120"/>
    <x v="2"/>
  </r>
  <r>
    <x v="0"/>
    <s v="Q3"/>
    <x v="6"/>
    <x v="1"/>
    <n v="571"/>
    <x v="2"/>
  </r>
  <r>
    <x v="0"/>
    <s v="Q3"/>
    <x v="6"/>
    <x v="63"/>
    <n v="84"/>
    <x v="2"/>
  </r>
  <r>
    <x v="0"/>
    <s v="Q3"/>
    <x v="6"/>
    <x v="2"/>
    <n v="204"/>
    <x v="2"/>
  </r>
  <r>
    <x v="0"/>
    <s v="Q3"/>
    <x v="6"/>
    <x v="64"/>
    <n v="50"/>
    <x v="2"/>
  </r>
  <r>
    <x v="0"/>
    <s v="Q3"/>
    <x v="6"/>
    <x v="3"/>
    <n v="922"/>
    <x v="2"/>
  </r>
  <r>
    <x v="0"/>
    <s v="Q3"/>
    <x v="6"/>
    <x v="4"/>
    <n v="201"/>
    <x v="2"/>
  </r>
  <r>
    <x v="0"/>
    <s v="Q3"/>
    <x v="6"/>
    <x v="5"/>
    <n v="274"/>
    <x v="2"/>
  </r>
  <r>
    <x v="0"/>
    <s v="Q3"/>
    <x v="6"/>
    <x v="6"/>
    <n v="800"/>
    <x v="2"/>
  </r>
  <r>
    <x v="0"/>
    <s v="Q3"/>
    <x v="6"/>
    <x v="65"/>
    <n v="116"/>
    <x v="2"/>
  </r>
  <r>
    <x v="0"/>
    <s v="Q3"/>
    <x v="6"/>
    <x v="7"/>
    <n v="610"/>
    <x v="2"/>
  </r>
  <r>
    <x v="0"/>
    <s v="Q3"/>
    <x v="6"/>
    <x v="66"/>
    <n v="58"/>
    <x v="2"/>
  </r>
  <r>
    <x v="0"/>
    <s v="Q3"/>
    <x v="6"/>
    <x v="101"/>
    <n v="120"/>
    <x v="2"/>
  </r>
  <r>
    <x v="0"/>
    <s v="Q3"/>
    <x v="6"/>
    <x v="8"/>
    <n v="358"/>
    <x v="2"/>
  </r>
  <r>
    <x v="0"/>
    <s v="Q3"/>
    <x v="6"/>
    <x v="9"/>
    <n v="544"/>
    <x v="2"/>
  </r>
  <r>
    <x v="0"/>
    <s v="Q3"/>
    <x v="6"/>
    <x v="10"/>
    <n v="764"/>
    <x v="2"/>
  </r>
  <r>
    <x v="0"/>
    <s v="Q3"/>
    <x v="6"/>
    <x v="67"/>
    <n v="31"/>
    <x v="2"/>
  </r>
  <r>
    <x v="0"/>
    <s v="Q3"/>
    <x v="6"/>
    <x v="11"/>
    <n v="183"/>
    <x v="2"/>
  </r>
  <r>
    <x v="0"/>
    <s v="Q3"/>
    <x v="6"/>
    <x v="12"/>
    <n v="282"/>
    <x v="2"/>
  </r>
  <r>
    <x v="0"/>
    <s v="Q3"/>
    <x v="6"/>
    <x v="89"/>
    <n v="46"/>
    <x v="2"/>
  </r>
  <r>
    <x v="0"/>
    <s v="Q3"/>
    <x v="6"/>
    <x v="13"/>
    <n v="557"/>
    <x v="2"/>
  </r>
  <r>
    <x v="0"/>
    <s v="Q3"/>
    <x v="6"/>
    <x v="14"/>
    <n v="1269"/>
    <x v="2"/>
  </r>
  <r>
    <x v="0"/>
    <s v="Q3"/>
    <x v="6"/>
    <x v="69"/>
    <n v="36"/>
    <x v="2"/>
  </r>
  <r>
    <x v="0"/>
    <s v="Q3"/>
    <x v="6"/>
    <x v="90"/>
    <n v="36"/>
    <x v="2"/>
  </r>
  <r>
    <x v="0"/>
    <s v="Q3"/>
    <x v="6"/>
    <x v="15"/>
    <n v="1360"/>
    <x v="2"/>
  </r>
  <r>
    <x v="0"/>
    <s v="Q3"/>
    <x v="6"/>
    <x v="70"/>
    <n v="185"/>
    <x v="2"/>
  </r>
  <r>
    <x v="0"/>
    <s v="Q3"/>
    <x v="6"/>
    <x v="71"/>
    <n v="207"/>
    <x v="2"/>
  </r>
  <r>
    <x v="0"/>
    <s v="Q3"/>
    <x v="6"/>
    <x v="16"/>
    <n v="582"/>
    <x v="2"/>
  </r>
  <r>
    <x v="0"/>
    <s v="Q3"/>
    <x v="6"/>
    <x v="17"/>
    <n v="1392"/>
    <x v="2"/>
  </r>
  <r>
    <x v="0"/>
    <s v="Q3"/>
    <x v="6"/>
    <x v="18"/>
    <n v="436"/>
    <x v="2"/>
  </r>
  <r>
    <x v="0"/>
    <s v="Q3"/>
    <x v="6"/>
    <x v="72"/>
    <n v="239"/>
    <x v="2"/>
  </r>
  <r>
    <x v="0"/>
    <s v="Q3"/>
    <x v="6"/>
    <x v="19"/>
    <n v="613"/>
    <x v="2"/>
  </r>
  <r>
    <x v="0"/>
    <s v="Q3"/>
    <x v="6"/>
    <x v="20"/>
    <n v="135"/>
    <x v="2"/>
  </r>
  <r>
    <x v="0"/>
    <s v="Q3"/>
    <x v="6"/>
    <x v="73"/>
    <n v="77"/>
    <x v="2"/>
  </r>
  <r>
    <x v="0"/>
    <s v="Q3"/>
    <x v="6"/>
    <x v="21"/>
    <n v="1277"/>
    <x v="2"/>
  </r>
  <r>
    <x v="0"/>
    <s v="Q3"/>
    <x v="6"/>
    <x v="22"/>
    <n v="412"/>
    <x v="2"/>
  </r>
  <r>
    <x v="0"/>
    <s v="Q3"/>
    <x v="6"/>
    <x v="23"/>
    <n v="1059"/>
    <x v="2"/>
  </r>
  <r>
    <x v="0"/>
    <s v="Q3"/>
    <x v="6"/>
    <x v="92"/>
    <n v="32"/>
    <x v="2"/>
  </r>
  <r>
    <x v="0"/>
    <s v="Q3"/>
    <x v="6"/>
    <x v="24"/>
    <n v="1015"/>
    <x v="2"/>
  </r>
  <r>
    <x v="0"/>
    <s v="Q3"/>
    <x v="6"/>
    <x v="25"/>
    <n v="137"/>
    <x v="2"/>
  </r>
  <r>
    <x v="0"/>
    <s v="Q3"/>
    <x v="6"/>
    <x v="74"/>
    <n v="96"/>
    <x v="2"/>
  </r>
  <r>
    <x v="0"/>
    <s v="Q3"/>
    <x v="6"/>
    <x v="75"/>
    <n v="242"/>
    <x v="2"/>
  </r>
  <r>
    <x v="0"/>
    <s v="Q3"/>
    <x v="6"/>
    <x v="26"/>
    <n v="306"/>
    <x v="2"/>
  </r>
  <r>
    <x v="0"/>
    <s v="Q3"/>
    <x v="6"/>
    <x v="27"/>
    <n v="245"/>
    <x v="2"/>
  </r>
  <r>
    <x v="0"/>
    <s v="Q3"/>
    <x v="6"/>
    <x v="76"/>
    <n v="177"/>
    <x v="2"/>
  </r>
  <r>
    <x v="0"/>
    <s v="Q3"/>
    <x v="6"/>
    <x v="28"/>
    <n v="270"/>
    <x v="2"/>
  </r>
  <r>
    <x v="0"/>
    <s v="Q3"/>
    <x v="6"/>
    <x v="77"/>
    <n v="210"/>
    <x v="2"/>
  </r>
  <r>
    <x v="0"/>
    <s v="Q3"/>
    <x v="6"/>
    <x v="29"/>
    <n v="344"/>
    <x v="2"/>
  </r>
  <r>
    <x v="0"/>
    <s v="Q3"/>
    <x v="6"/>
    <x v="30"/>
    <n v="368"/>
    <x v="2"/>
  </r>
  <r>
    <x v="0"/>
    <s v="Q3"/>
    <x v="6"/>
    <x v="78"/>
    <n v="104"/>
    <x v="2"/>
  </r>
  <r>
    <x v="0"/>
    <s v="Q3"/>
    <x v="6"/>
    <x v="31"/>
    <n v="165"/>
    <x v="2"/>
  </r>
  <r>
    <x v="0"/>
    <s v="Q3"/>
    <x v="6"/>
    <x v="79"/>
    <n v="85"/>
    <x v="2"/>
  </r>
  <r>
    <x v="0"/>
    <s v="Q3"/>
    <x v="6"/>
    <x v="32"/>
    <n v="1140"/>
    <x v="2"/>
  </r>
  <r>
    <x v="0"/>
    <s v="Q3"/>
    <x v="6"/>
    <x v="33"/>
    <n v="395"/>
    <x v="2"/>
  </r>
  <r>
    <x v="0"/>
    <s v="Q3"/>
    <x v="6"/>
    <x v="34"/>
    <n v="560"/>
    <x v="2"/>
  </r>
  <r>
    <x v="0"/>
    <s v="Q3"/>
    <x v="6"/>
    <x v="35"/>
    <n v="800"/>
    <x v="2"/>
  </r>
  <r>
    <x v="0"/>
    <s v="Q3"/>
    <x v="6"/>
    <x v="80"/>
    <n v="126"/>
    <x v="2"/>
  </r>
  <r>
    <x v="0"/>
    <s v="Q3"/>
    <x v="6"/>
    <x v="36"/>
    <n v="169"/>
    <x v="2"/>
  </r>
  <r>
    <x v="0"/>
    <s v="Q3"/>
    <x v="6"/>
    <x v="91"/>
    <n v="33"/>
    <x v="2"/>
  </r>
  <r>
    <x v="0"/>
    <s v="Q3"/>
    <x v="6"/>
    <x v="81"/>
    <n v="55"/>
    <x v="2"/>
  </r>
  <r>
    <x v="0"/>
    <s v="Q3"/>
    <x v="6"/>
    <x v="37"/>
    <n v="699"/>
    <x v="2"/>
  </r>
  <r>
    <x v="0"/>
    <s v="Q3"/>
    <x v="6"/>
    <x v="38"/>
    <n v="577"/>
    <x v="2"/>
  </r>
  <r>
    <x v="0"/>
    <s v="Q3"/>
    <x v="6"/>
    <x v="39"/>
    <n v="322"/>
    <x v="2"/>
  </r>
  <r>
    <x v="0"/>
    <s v="Q3"/>
    <x v="6"/>
    <x v="40"/>
    <n v="379"/>
    <x v="2"/>
  </r>
  <r>
    <x v="0"/>
    <s v="Q3"/>
    <x v="6"/>
    <x v="41"/>
    <n v="427"/>
    <x v="2"/>
  </r>
  <r>
    <x v="0"/>
    <s v="Q3"/>
    <x v="6"/>
    <x v="42"/>
    <n v="504"/>
    <x v="2"/>
  </r>
  <r>
    <x v="0"/>
    <s v="Q3"/>
    <x v="6"/>
    <x v="82"/>
    <n v="98"/>
    <x v="2"/>
  </r>
  <r>
    <x v="0"/>
    <s v="Q3"/>
    <x v="6"/>
    <x v="43"/>
    <n v="780"/>
    <x v="2"/>
  </r>
  <r>
    <x v="0"/>
    <s v="Q3"/>
    <x v="6"/>
    <x v="44"/>
    <n v="268"/>
    <x v="2"/>
  </r>
  <r>
    <x v="0"/>
    <s v="Q3"/>
    <x v="6"/>
    <x v="45"/>
    <n v="266"/>
    <x v="2"/>
  </r>
  <r>
    <x v="0"/>
    <s v="Q3"/>
    <x v="6"/>
    <x v="46"/>
    <n v="668"/>
    <x v="2"/>
  </r>
  <r>
    <x v="0"/>
    <s v="Q3"/>
    <x v="6"/>
    <x v="47"/>
    <n v="502"/>
    <x v="2"/>
  </r>
  <r>
    <x v="0"/>
    <s v="Q3"/>
    <x v="6"/>
    <x v="48"/>
    <n v="1075"/>
    <x v="2"/>
  </r>
  <r>
    <x v="0"/>
    <s v="Q3"/>
    <x v="6"/>
    <x v="83"/>
    <n v="90"/>
    <x v="2"/>
  </r>
  <r>
    <x v="0"/>
    <s v="Q3"/>
    <x v="6"/>
    <x v="49"/>
    <n v="845"/>
    <x v="2"/>
  </r>
  <r>
    <x v="0"/>
    <s v="Q3"/>
    <x v="6"/>
    <x v="50"/>
    <n v="1431"/>
    <x v="2"/>
  </r>
  <r>
    <x v="0"/>
    <s v="Q3"/>
    <x v="6"/>
    <x v="51"/>
    <n v="304"/>
    <x v="2"/>
  </r>
  <r>
    <x v="0"/>
    <s v="Q3"/>
    <x v="6"/>
    <x v="84"/>
    <n v="114"/>
    <x v="2"/>
  </r>
  <r>
    <x v="0"/>
    <s v="Q3"/>
    <x v="6"/>
    <x v="52"/>
    <n v="313"/>
    <x v="2"/>
  </r>
  <r>
    <x v="0"/>
    <s v="Q3"/>
    <x v="6"/>
    <x v="85"/>
    <n v="74"/>
    <x v="2"/>
  </r>
  <r>
    <x v="0"/>
    <s v="Q3"/>
    <x v="6"/>
    <x v="53"/>
    <n v="546"/>
    <x v="2"/>
  </r>
  <r>
    <x v="0"/>
    <s v="Q3"/>
    <x v="6"/>
    <x v="54"/>
    <n v="1196"/>
    <x v="2"/>
  </r>
  <r>
    <x v="0"/>
    <s v="Q3"/>
    <x v="6"/>
    <x v="86"/>
    <n v="153"/>
    <x v="2"/>
  </r>
  <r>
    <x v="0"/>
    <s v="Q3"/>
    <x v="6"/>
    <x v="88"/>
    <n v="36"/>
    <x v="2"/>
  </r>
  <r>
    <x v="0"/>
    <s v="Q3"/>
    <x v="6"/>
    <x v="55"/>
    <n v="3421"/>
    <x v="2"/>
  </r>
  <r>
    <x v="0"/>
    <s v="Q3"/>
    <x v="6"/>
    <x v="56"/>
    <n v="98"/>
    <x v="2"/>
  </r>
  <r>
    <x v="0"/>
    <s v="Q3"/>
    <x v="6"/>
    <x v="57"/>
    <n v="13104"/>
    <x v="2"/>
  </r>
  <r>
    <x v="0"/>
    <s v="Q3"/>
    <x v="6"/>
    <x v="58"/>
    <n v="8192"/>
    <x v="2"/>
  </r>
  <r>
    <x v="0"/>
    <s v="Q3"/>
    <x v="6"/>
    <x v="59"/>
    <n v="17556"/>
    <x v="2"/>
  </r>
  <r>
    <x v="0"/>
    <s v="Q3"/>
    <x v="7"/>
    <x v="60"/>
    <n v="63"/>
    <x v="2"/>
  </r>
  <r>
    <x v="0"/>
    <s v="Q3"/>
    <x v="7"/>
    <x v="61"/>
    <n v="65"/>
    <x v="2"/>
  </r>
  <r>
    <x v="0"/>
    <s v="Q3"/>
    <x v="7"/>
    <x v="62"/>
    <n v="129"/>
    <x v="2"/>
  </r>
  <r>
    <x v="0"/>
    <s v="Q3"/>
    <x v="7"/>
    <x v="0"/>
    <n v="1515"/>
    <x v="2"/>
  </r>
  <r>
    <x v="0"/>
    <s v="Q3"/>
    <x v="7"/>
    <x v="1"/>
    <n v="817"/>
    <x v="2"/>
  </r>
  <r>
    <x v="0"/>
    <s v="Q3"/>
    <x v="7"/>
    <x v="63"/>
    <n v="105"/>
    <x v="2"/>
  </r>
  <r>
    <x v="0"/>
    <s v="Q3"/>
    <x v="7"/>
    <x v="2"/>
    <n v="260"/>
    <x v="2"/>
  </r>
  <r>
    <x v="0"/>
    <s v="Q3"/>
    <x v="7"/>
    <x v="64"/>
    <n v="78"/>
    <x v="2"/>
  </r>
  <r>
    <x v="0"/>
    <s v="Q3"/>
    <x v="7"/>
    <x v="3"/>
    <n v="1338"/>
    <x v="2"/>
  </r>
  <r>
    <x v="0"/>
    <s v="Q3"/>
    <x v="7"/>
    <x v="4"/>
    <n v="402"/>
    <x v="2"/>
  </r>
  <r>
    <x v="0"/>
    <s v="Q3"/>
    <x v="7"/>
    <x v="5"/>
    <n v="363"/>
    <x v="2"/>
  </r>
  <r>
    <x v="0"/>
    <s v="Q3"/>
    <x v="7"/>
    <x v="6"/>
    <n v="961"/>
    <x v="2"/>
  </r>
  <r>
    <x v="0"/>
    <s v="Q3"/>
    <x v="7"/>
    <x v="65"/>
    <n v="196"/>
    <x v="2"/>
  </r>
  <r>
    <x v="0"/>
    <s v="Q3"/>
    <x v="7"/>
    <x v="7"/>
    <n v="963"/>
    <x v="2"/>
  </r>
  <r>
    <x v="0"/>
    <s v="Q3"/>
    <x v="7"/>
    <x v="66"/>
    <n v="137"/>
    <x v="2"/>
  </r>
  <r>
    <x v="0"/>
    <s v="Q3"/>
    <x v="7"/>
    <x v="87"/>
    <n v="36"/>
    <x v="2"/>
  </r>
  <r>
    <x v="0"/>
    <s v="Q3"/>
    <x v="7"/>
    <x v="101"/>
    <n v="191"/>
    <x v="2"/>
  </r>
  <r>
    <x v="0"/>
    <s v="Q3"/>
    <x v="7"/>
    <x v="8"/>
    <n v="371"/>
    <x v="2"/>
  </r>
  <r>
    <x v="0"/>
    <s v="Q3"/>
    <x v="7"/>
    <x v="9"/>
    <n v="905"/>
    <x v="2"/>
  </r>
  <r>
    <x v="0"/>
    <s v="Q3"/>
    <x v="7"/>
    <x v="10"/>
    <n v="1097"/>
    <x v="2"/>
  </r>
  <r>
    <x v="0"/>
    <s v="Q3"/>
    <x v="7"/>
    <x v="67"/>
    <n v="36"/>
    <x v="2"/>
  </r>
  <r>
    <x v="0"/>
    <s v="Q3"/>
    <x v="7"/>
    <x v="68"/>
    <n v="59"/>
    <x v="2"/>
  </r>
  <r>
    <x v="0"/>
    <s v="Q3"/>
    <x v="7"/>
    <x v="11"/>
    <n v="329"/>
    <x v="2"/>
  </r>
  <r>
    <x v="0"/>
    <s v="Q3"/>
    <x v="7"/>
    <x v="12"/>
    <n v="377"/>
    <x v="2"/>
  </r>
  <r>
    <x v="0"/>
    <s v="Q3"/>
    <x v="7"/>
    <x v="89"/>
    <n v="69"/>
    <x v="2"/>
  </r>
  <r>
    <x v="0"/>
    <s v="Q3"/>
    <x v="7"/>
    <x v="94"/>
    <n v="49"/>
    <x v="2"/>
  </r>
  <r>
    <x v="0"/>
    <s v="Q3"/>
    <x v="7"/>
    <x v="13"/>
    <n v="883"/>
    <x v="2"/>
  </r>
  <r>
    <x v="0"/>
    <s v="Q3"/>
    <x v="7"/>
    <x v="14"/>
    <n v="1849"/>
    <x v="2"/>
  </r>
  <r>
    <x v="0"/>
    <s v="Q3"/>
    <x v="7"/>
    <x v="69"/>
    <n v="37"/>
    <x v="2"/>
  </r>
  <r>
    <x v="0"/>
    <s v="Q3"/>
    <x v="7"/>
    <x v="90"/>
    <n v="57"/>
    <x v="2"/>
  </r>
  <r>
    <x v="0"/>
    <s v="Q3"/>
    <x v="7"/>
    <x v="15"/>
    <n v="2011"/>
    <x v="2"/>
  </r>
  <r>
    <x v="0"/>
    <s v="Q3"/>
    <x v="7"/>
    <x v="70"/>
    <n v="161"/>
    <x v="2"/>
  </r>
  <r>
    <x v="0"/>
    <s v="Q3"/>
    <x v="7"/>
    <x v="71"/>
    <n v="202"/>
    <x v="2"/>
  </r>
  <r>
    <x v="0"/>
    <s v="Q3"/>
    <x v="7"/>
    <x v="16"/>
    <n v="723"/>
    <x v="2"/>
  </r>
  <r>
    <x v="0"/>
    <s v="Q3"/>
    <x v="7"/>
    <x v="17"/>
    <n v="1130"/>
    <x v="2"/>
  </r>
  <r>
    <x v="0"/>
    <s v="Q3"/>
    <x v="7"/>
    <x v="18"/>
    <n v="688"/>
    <x v="2"/>
  </r>
  <r>
    <x v="0"/>
    <s v="Q3"/>
    <x v="7"/>
    <x v="72"/>
    <n v="304"/>
    <x v="2"/>
  </r>
  <r>
    <x v="0"/>
    <s v="Q3"/>
    <x v="7"/>
    <x v="19"/>
    <n v="840"/>
    <x v="2"/>
  </r>
  <r>
    <x v="0"/>
    <s v="Q3"/>
    <x v="7"/>
    <x v="20"/>
    <n v="224"/>
    <x v="2"/>
  </r>
  <r>
    <x v="0"/>
    <s v="Q3"/>
    <x v="7"/>
    <x v="73"/>
    <n v="108"/>
    <x v="2"/>
  </r>
  <r>
    <x v="0"/>
    <s v="Q3"/>
    <x v="7"/>
    <x v="21"/>
    <n v="1852"/>
    <x v="2"/>
  </r>
  <r>
    <x v="0"/>
    <s v="Q3"/>
    <x v="7"/>
    <x v="22"/>
    <n v="608"/>
    <x v="2"/>
  </r>
  <r>
    <x v="0"/>
    <s v="Q3"/>
    <x v="7"/>
    <x v="23"/>
    <n v="1425"/>
    <x v="2"/>
  </r>
  <r>
    <x v="0"/>
    <s v="Q3"/>
    <x v="7"/>
    <x v="92"/>
    <n v="44"/>
    <x v="2"/>
  </r>
  <r>
    <x v="0"/>
    <s v="Q3"/>
    <x v="7"/>
    <x v="24"/>
    <n v="946"/>
    <x v="2"/>
  </r>
  <r>
    <x v="0"/>
    <s v="Q3"/>
    <x v="7"/>
    <x v="25"/>
    <n v="179"/>
    <x v="2"/>
  </r>
  <r>
    <x v="0"/>
    <s v="Q3"/>
    <x v="7"/>
    <x v="74"/>
    <n v="147"/>
    <x v="2"/>
  </r>
  <r>
    <x v="0"/>
    <s v="Q3"/>
    <x v="7"/>
    <x v="75"/>
    <n v="268"/>
    <x v="2"/>
  </r>
  <r>
    <x v="0"/>
    <s v="Q3"/>
    <x v="7"/>
    <x v="26"/>
    <n v="251"/>
    <x v="2"/>
  </r>
  <r>
    <x v="0"/>
    <s v="Q3"/>
    <x v="7"/>
    <x v="27"/>
    <n v="347"/>
    <x v="2"/>
  </r>
  <r>
    <x v="0"/>
    <s v="Q3"/>
    <x v="7"/>
    <x v="76"/>
    <n v="182"/>
    <x v="2"/>
  </r>
  <r>
    <x v="0"/>
    <s v="Q3"/>
    <x v="7"/>
    <x v="28"/>
    <n v="386"/>
    <x v="2"/>
  </r>
  <r>
    <x v="0"/>
    <s v="Q3"/>
    <x v="7"/>
    <x v="77"/>
    <n v="255"/>
    <x v="2"/>
  </r>
  <r>
    <x v="0"/>
    <s v="Q3"/>
    <x v="7"/>
    <x v="29"/>
    <n v="580"/>
    <x v="2"/>
  </r>
  <r>
    <x v="0"/>
    <s v="Q3"/>
    <x v="7"/>
    <x v="30"/>
    <n v="495"/>
    <x v="2"/>
  </r>
  <r>
    <x v="0"/>
    <s v="Q3"/>
    <x v="7"/>
    <x v="78"/>
    <n v="113"/>
    <x v="2"/>
  </r>
  <r>
    <x v="0"/>
    <s v="Q3"/>
    <x v="7"/>
    <x v="31"/>
    <n v="287"/>
    <x v="2"/>
  </r>
  <r>
    <x v="0"/>
    <s v="Q3"/>
    <x v="7"/>
    <x v="79"/>
    <n v="151"/>
    <x v="2"/>
  </r>
  <r>
    <x v="0"/>
    <s v="Q3"/>
    <x v="7"/>
    <x v="32"/>
    <n v="1747"/>
    <x v="2"/>
  </r>
  <r>
    <x v="0"/>
    <s v="Q3"/>
    <x v="7"/>
    <x v="33"/>
    <n v="616"/>
    <x v="2"/>
  </r>
  <r>
    <x v="0"/>
    <s v="Q3"/>
    <x v="7"/>
    <x v="34"/>
    <n v="460"/>
    <x v="2"/>
  </r>
  <r>
    <x v="0"/>
    <s v="Q3"/>
    <x v="7"/>
    <x v="35"/>
    <n v="1207"/>
    <x v="2"/>
  </r>
  <r>
    <x v="0"/>
    <s v="Q3"/>
    <x v="7"/>
    <x v="80"/>
    <n v="262"/>
    <x v="2"/>
  </r>
  <r>
    <x v="0"/>
    <s v="Q3"/>
    <x v="7"/>
    <x v="36"/>
    <n v="207"/>
    <x v="2"/>
  </r>
  <r>
    <x v="0"/>
    <s v="Q3"/>
    <x v="7"/>
    <x v="91"/>
    <n v="54"/>
    <x v="2"/>
  </r>
  <r>
    <x v="0"/>
    <s v="Q3"/>
    <x v="7"/>
    <x v="81"/>
    <n v="100"/>
    <x v="2"/>
  </r>
  <r>
    <x v="0"/>
    <s v="Q3"/>
    <x v="7"/>
    <x v="37"/>
    <n v="1092"/>
    <x v="2"/>
  </r>
  <r>
    <x v="0"/>
    <s v="Q3"/>
    <x v="7"/>
    <x v="38"/>
    <n v="854"/>
    <x v="2"/>
  </r>
  <r>
    <x v="0"/>
    <s v="Q3"/>
    <x v="7"/>
    <x v="39"/>
    <n v="353"/>
    <x v="2"/>
  </r>
  <r>
    <x v="0"/>
    <s v="Q3"/>
    <x v="7"/>
    <x v="40"/>
    <n v="537"/>
    <x v="2"/>
  </r>
  <r>
    <x v="0"/>
    <s v="Q3"/>
    <x v="7"/>
    <x v="41"/>
    <n v="554"/>
    <x v="2"/>
  </r>
  <r>
    <x v="0"/>
    <s v="Q3"/>
    <x v="7"/>
    <x v="42"/>
    <n v="573"/>
    <x v="2"/>
  </r>
  <r>
    <x v="0"/>
    <s v="Q3"/>
    <x v="7"/>
    <x v="96"/>
    <n v="39"/>
    <x v="2"/>
  </r>
  <r>
    <x v="0"/>
    <s v="Q3"/>
    <x v="7"/>
    <x v="82"/>
    <n v="171"/>
    <x v="2"/>
  </r>
  <r>
    <x v="0"/>
    <s v="Q3"/>
    <x v="7"/>
    <x v="43"/>
    <n v="1001"/>
    <x v="2"/>
  </r>
  <r>
    <x v="0"/>
    <s v="Q3"/>
    <x v="7"/>
    <x v="44"/>
    <n v="409"/>
    <x v="2"/>
  </r>
  <r>
    <x v="0"/>
    <s v="Q3"/>
    <x v="7"/>
    <x v="45"/>
    <n v="397"/>
    <x v="2"/>
  </r>
  <r>
    <x v="0"/>
    <s v="Q3"/>
    <x v="7"/>
    <x v="46"/>
    <n v="1034"/>
    <x v="2"/>
  </r>
  <r>
    <x v="0"/>
    <s v="Q3"/>
    <x v="7"/>
    <x v="47"/>
    <n v="616"/>
    <x v="2"/>
  </r>
  <r>
    <x v="0"/>
    <s v="Q3"/>
    <x v="7"/>
    <x v="48"/>
    <n v="1471"/>
    <x v="2"/>
  </r>
  <r>
    <x v="0"/>
    <s v="Q3"/>
    <x v="7"/>
    <x v="83"/>
    <n v="152"/>
    <x v="2"/>
  </r>
  <r>
    <x v="0"/>
    <s v="Q3"/>
    <x v="7"/>
    <x v="49"/>
    <n v="1228"/>
    <x v="2"/>
  </r>
  <r>
    <x v="0"/>
    <s v="Q3"/>
    <x v="7"/>
    <x v="50"/>
    <n v="1520"/>
    <x v="2"/>
  </r>
  <r>
    <x v="0"/>
    <s v="Q3"/>
    <x v="7"/>
    <x v="51"/>
    <n v="509"/>
    <x v="2"/>
  </r>
  <r>
    <x v="0"/>
    <s v="Q3"/>
    <x v="7"/>
    <x v="84"/>
    <n v="118"/>
    <x v="2"/>
  </r>
  <r>
    <x v="0"/>
    <s v="Q3"/>
    <x v="7"/>
    <x v="52"/>
    <n v="501"/>
    <x v="2"/>
  </r>
  <r>
    <x v="0"/>
    <s v="Q3"/>
    <x v="7"/>
    <x v="85"/>
    <n v="93"/>
    <x v="2"/>
  </r>
  <r>
    <x v="0"/>
    <s v="Q3"/>
    <x v="7"/>
    <x v="53"/>
    <n v="772"/>
    <x v="2"/>
  </r>
  <r>
    <x v="0"/>
    <s v="Q3"/>
    <x v="7"/>
    <x v="54"/>
    <n v="1223"/>
    <x v="2"/>
  </r>
  <r>
    <x v="0"/>
    <s v="Q3"/>
    <x v="7"/>
    <x v="86"/>
    <n v="219"/>
    <x v="2"/>
  </r>
  <r>
    <x v="0"/>
    <s v="Q3"/>
    <x v="7"/>
    <x v="88"/>
    <n v="55"/>
    <x v="2"/>
  </r>
  <r>
    <x v="0"/>
    <s v="Q3"/>
    <x v="7"/>
    <x v="55"/>
    <n v="3415"/>
    <x v="2"/>
  </r>
  <r>
    <x v="0"/>
    <s v="Q3"/>
    <x v="7"/>
    <x v="97"/>
    <n v="46"/>
    <x v="2"/>
  </r>
  <r>
    <x v="0"/>
    <s v="Q3"/>
    <x v="7"/>
    <x v="56"/>
    <n v="207"/>
    <x v="2"/>
  </r>
  <r>
    <x v="0"/>
    <s v="Q3"/>
    <x v="7"/>
    <x v="57"/>
    <n v="14658"/>
    <x v="2"/>
  </r>
  <r>
    <x v="0"/>
    <s v="Q3"/>
    <x v="7"/>
    <x v="58"/>
    <n v="7838"/>
    <x v="2"/>
  </r>
  <r>
    <x v="0"/>
    <s v="Q3"/>
    <x v="7"/>
    <x v="59"/>
    <n v="17538"/>
    <x v="2"/>
  </r>
  <r>
    <x v="0"/>
    <s v="Q3"/>
    <x v="8"/>
    <x v="62"/>
    <n v="52"/>
    <x v="2"/>
  </r>
  <r>
    <x v="0"/>
    <s v="Q3"/>
    <x v="8"/>
    <x v="0"/>
    <n v="755"/>
    <x v="2"/>
  </r>
  <r>
    <x v="0"/>
    <s v="Q3"/>
    <x v="8"/>
    <x v="1"/>
    <n v="371"/>
    <x v="2"/>
  </r>
  <r>
    <x v="0"/>
    <s v="Q3"/>
    <x v="8"/>
    <x v="63"/>
    <n v="54"/>
    <x v="2"/>
  </r>
  <r>
    <x v="0"/>
    <s v="Q3"/>
    <x v="8"/>
    <x v="2"/>
    <n v="116"/>
    <x v="2"/>
  </r>
  <r>
    <x v="0"/>
    <s v="Q3"/>
    <x v="8"/>
    <x v="3"/>
    <n v="581"/>
    <x v="2"/>
  </r>
  <r>
    <x v="0"/>
    <s v="Q3"/>
    <x v="8"/>
    <x v="4"/>
    <n v="178"/>
    <x v="2"/>
  </r>
  <r>
    <x v="0"/>
    <s v="Q3"/>
    <x v="8"/>
    <x v="5"/>
    <n v="179"/>
    <x v="2"/>
  </r>
  <r>
    <x v="0"/>
    <s v="Q3"/>
    <x v="8"/>
    <x v="6"/>
    <n v="508"/>
    <x v="2"/>
  </r>
  <r>
    <x v="0"/>
    <s v="Q3"/>
    <x v="8"/>
    <x v="65"/>
    <n v="92"/>
    <x v="2"/>
  </r>
  <r>
    <x v="0"/>
    <s v="Q3"/>
    <x v="8"/>
    <x v="7"/>
    <n v="450"/>
    <x v="2"/>
  </r>
  <r>
    <x v="0"/>
    <s v="Q3"/>
    <x v="8"/>
    <x v="66"/>
    <n v="51"/>
    <x v="2"/>
  </r>
  <r>
    <x v="0"/>
    <s v="Q3"/>
    <x v="8"/>
    <x v="101"/>
    <n v="86"/>
    <x v="2"/>
  </r>
  <r>
    <x v="0"/>
    <s v="Q3"/>
    <x v="8"/>
    <x v="8"/>
    <n v="176"/>
    <x v="2"/>
  </r>
  <r>
    <x v="0"/>
    <s v="Q3"/>
    <x v="8"/>
    <x v="9"/>
    <n v="414"/>
    <x v="2"/>
  </r>
  <r>
    <x v="0"/>
    <s v="Q3"/>
    <x v="8"/>
    <x v="10"/>
    <n v="517"/>
    <x v="2"/>
  </r>
  <r>
    <x v="0"/>
    <s v="Q3"/>
    <x v="8"/>
    <x v="11"/>
    <n v="125"/>
    <x v="2"/>
  </r>
  <r>
    <x v="0"/>
    <s v="Q3"/>
    <x v="8"/>
    <x v="12"/>
    <n v="166"/>
    <x v="2"/>
  </r>
  <r>
    <x v="0"/>
    <s v="Q3"/>
    <x v="8"/>
    <x v="94"/>
    <n v="31"/>
    <x v="2"/>
  </r>
  <r>
    <x v="0"/>
    <s v="Q3"/>
    <x v="8"/>
    <x v="13"/>
    <n v="403"/>
    <x v="2"/>
  </r>
  <r>
    <x v="0"/>
    <s v="Q3"/>
    <x v="8"/>
    <x v="14"/>
    <n v="853"/>
    <x v="2"/>
  </r>
  <r>
    <x v="0"/>
    <s v="Q3"/>
    <x v="8"/>
    <x v="15"/>
    <n v="868"/>
    <x v="2"/>
  </r>
  <r>
    <x v="0"/>
    <s v="Q3"/>
    <x v="8"/>
    <x v="70"/>
    <n v="67"/>
    <x v="2"/>
  </r>
  <r>
    <x v="0"/>
    <s v="Q3"/>
    <x v="8"/>
    <x v="71"/>
    <n v="88"/>
    <x v="2"/>
  </r>
  <r>
    <x v="0"/>
    <s v="Q3"/>
    <x v="8"/>
    <x v="16"/>
    <n v="313"/>
    <x v="2"/>
  </r>
  <r>
    <x v="0"/>
    <s v="Q3"/>
    <x v="8"/>
    <x v="17"/>
    <n v="487"/>
    <x v="2"/>
  </r>
  <r>
    <x v="0"/>
    <s v="Q3"/>
    <x v="8"/>
    <x v="18"/>
    <n v="311"/>
    <x v="2"/>
  </r>
  <r>
    <x v="0"/>
    <s v="Q3"/>
    <x v="8"/>
    <x v="72"/>
    <n v="128"/>
    <x v="2"/>
  </r>
  <r>
    <x v="0"/>
    <s v="Q3"/>
    <x v="8"/>
    <x v="19"/>
    <n v="382"/>
    <x v="2"/>
  </r>
  <r>
    <x v="0"/>
    <s v="Q3"/>
    <x v="8"/>
    <x v="20"/>
    <n v="103"/>
    <x v="2"/>
  </r>
  <r>
    <x v="0"/>
    <s v="Q3"/>
    <x v="8"/>
    <x v="73"/>
    <n v="43"/>
    <x v="2"/>
  </r>
  <r>
    <x v="0"/>
    <s v="Q3"/>
    <x v="8"/>
    <x v="21"/>
    <n v="817"/>
    <x v="2"/>
  </r>
  <r>
    <x v="0"/>
    <s v="Q3"/>
    <x v="8"/>
    <x v="22"/>
    <n v="256"/>
    <x v="2"/>
  </r>
  <r>
    <x v="0"/>
    <s v="Q3"/>
    <x v="8"/>
    <x v="23"/>
    <n v="668"/>
    <x v="2"/>
  </r>
  <r>
    <x v="0"/>
    <s v="Q3"/>
    <x v="8"/>
    <x v="24"/>
    <n v="407"/>
    <x v="2"/>
  </r>
  <r>
    <x v="0"/>
    <s v="Q3"/>
    <x v="8"/>
    <x v="25"/>
    <n v="80"/>
    <x v="2"/>
  </r>
  <r>
    <x v="0"/>
    <s v="Q3"/>
    <x v="8"/>
    <x v="74"/>
    <n v="44"/>
    <x v="2"/>
  </r>
  <r>
    <x v="0"/>
    <s v="Q3"/>
    <x v="8"/>
    <x v="75"/>
    <n v="101"/>
    <x v="2"/>
  </r>
  <r>
    <x v="0"/>
    <s v="Q3"/>
    <x v="8"/>
    <x v="26"/>
    <n v="103"/>
    <x v="2"/>
  </r>
  <r>
    <x v="0"/>
    <s v="Q3"/>
    <x v="8"/>
    <x v="27"/>
    <n v="160"/>
    <x v="2"/>
  </r>
  <r>
    <x v="0"/>
    <s v="Q3"/>
    <x v="8"/>
    <x v="76"/>
    <n v="77"/>
    <x v="2"/>
  </r>
  <r>
    <x v="0"/>
    <s v="Q3"/>
    <x v="8"/>
    <x v="28"/>
    <n v="171"/>
    <x v="2"/>
  </r>
  <r>
    <x v="0"/>
    <s v="Q3"/>
    <x v="8"/>
    <x v="77"/>
    <n v="116"/>
    <x v="2"/>
  </r>
  <r>
    <x v="0"/>
    <s v="Q3"/>
    <x v="8"/>
    <x v="29"/>
    <n v="274"/>
    <x v="2"/>
  </r>
  <r>
    <x v="0"/>
    <s v="Q3"/>
    <x v="8"/>
    <x v="30"/>
    <n v="217"/>
    <x v="2"/>
  </r>
  <r>
    <x v="0"/>
    <s v="Q3"/>
    <x v="8"/>
    <x v="78"/>
    <n v="48"/>
    <x v="2"/>
  </r>
  <r>
    <x v="0"/>
    <s v="Q3"/>
    <x v="8"/>
    <x v="31"/>
    <n v="130"/>
    <x v="2"/>
  </r>
  <r>
    <x v="0"/>
    <s v="Q3"/>
    <x v="8"/>
    <x v="79"/>
    <n v="50"/>
    <x v="2"/>
  </r>
  <r>
    <x v="0"/>
    <s v="Q3"/>
    <x v="8"/>
    <x v="32"/>
    <n v="766"/>
    <x v="2"/>
  </r>
  <r>
    <x v="0"/>
    <s v="Q3"/>
    <x v="8"/>
    <x v="33"/>
    <n v="336"/>
    <x v="2"/>
  </r>
  <r>
    <x v="0"/>
    <s v="Q3"/>
    <x v="8"/>
    <x v="34"/>
    <n v="182"/>
    <x v="2"/>
  </r>
  <r>
    <x v="0"/>
    <s v="Q3"/>
    <x v="8"/>
    <x v="35"/>
    <n v="568"/>
    <x v="2"/>
  </r>
  <r>
    <x v="0"/>
    <s v="Q3"/>
    <x v="8"/>
    <x v="80"/>
    <n v="108"/>
    <x v="2"/>
  </r>
  <r>
    <x v="0"/>
    <s v="Q3"/>
    <x v="8"/>
    <x v="36"/>
    <n v="103"/>
    <x v="2"/>
  </r>
  <r>
    <x v="0"/>
    <s v="Q3"/>
    <x v="8"/>
    <x v="81"/>
    <n v="49"/>
    <x v="2"/>
  </r>
  <r>
    <x v="0"/>
    <s v="Q3"/>
    <x v="8"/>
    <x v="37"/>
    <n v="508"/>
    <x v="2"/>
  </r>
  <r>
    <x v="0"/>
    <s v="Q3"/>
    <x v="8"/>
    <x v="38"/>
    <n v="368"/>
    <x v="2"/>
  </r>
  <r>
    <x v="0"/>
    <s v="Q3"/>
    <x v="8"/>
    <x v="39"/>
    <n v="144"/>
    <x v="2"/>
  </r>
  <r>
    <x v="0"/>
    <s v="Q3"/>
    <x v="8"/>
    <x v="40"/>
    <n v="239"/>
    <x v="2"/>
  </r>
  <r>
    <x v="0"/>
    <s v="Q3"/>
    <x v="8"/>
    <x v="41"/>
    <n v="233"/>
    <x v="2"/>
  </r>
  <r>
    <x v="0"/>
    <s v="Q3"/>
    <x v="8"/>
    <x v="42"/>
    <n v="256"/>
    <x v="2"/>
  </r>
  <r>
    <x v="0"/>
    <s v="Q3"/>
    <x v="8"/>
    <x v="82"/>
    <n v="58"/>
    <x v="2"/>
  </r>
  <r>
    <x v="0"/>
    <s v="Q3"/>
    <x v="8"/>
    <x v="43"/>
    <n v="472"/>
    <x v="2"/>
  </r>
  <r>
    <x v="0"/>
    <s v="Q3"/>
    <x v="8"/>
    <x v="44"/>
    <n v="175"/>
    <x v="2"/>
  </r>
  <r>
    <x v="0"/>
    <s v="Q3"/>
    <x v="8"/>
    <x v="45"/>
    <n v="180"/>
    <x v="2"/>
  </r>
  <r>
    <x v="0"/>
    <s v="Q3"/>
    <x v="8"/>
    <x v="46"/>
    <n v="456"/>
    <x v="2"/>
  </r>
  <r>
    <x v="0"/>
    <s v="Q3"/>
    <x v="8"/>
    <x v="47"/>
    <n v="275"/>
    <x v="2"/>
  </r>
  <r>
    <x v="0"/>
    <s v="Q3"/>
    <x v="8"/>
    <x v="48"/>
    <n v="700"/>
    <x v="2"/>
  </r>
  <r>
    <x v="0"/>
    <s v="Q3"/>
    <x v="8"/>
    <x v="83"/>
    <n v="61"/>
    <x v="2"/>
  </r>
  <r>
    <x v="0"/>
    <s v="Q3"/>
    <x v="8"/>
    <x v="49"/>
    <n v="547"/>
    <x v="2"/>
  </r>
  <r>
    <x v="0"/>
    <s v="Q3"/>
    <x v="8"/>
    <x v="50"/>
    <n v="615"/>
    <x v="2"/>
  </r>
  <r>
    <x v="0"/>
    <s v="Q3"/>
    <x v="8"/>
    <x v="51"/>
    <n v="177"/>
    <x v="2"/>
  </r>
  <r>
    <x v="0"/>
    <s v="Q3"/>
    <x v="8"/>
    <x v="84"/>
    <n v="48"/>
    <x v="2"/>
  </r>
  <r>
    <x v="0"/>
    <s v="Q3"/>
    <x v="8"/>
    <x v="52"/>
    <n v="213"/>
    <x v="2"/>
  </r>
  <r>
    <x v="0"/>
    <s v="Q3"/>
    <x v="8"/>
    <x v="85"/>
    <n v="43"/>
    <x v="2"/>
  </r>
  <r>
    <x v="0"/>
    <s v="Q3"/>
    <x v="8"/>
    <x v="53"/>
    <n v="335"/>
    <x v="2"/>
  </r>
  <r>
    <x v="0"/>
    <s v="Q3"/>
    <x v="8"/>
    <x v="54"/>
    <n v="516"/>
    <x v="2"/>
  </r>
  <r>
    <x v="0"/>
    <s v="Q3"/>
    <x v="8"/>
    <x v="86"/>
    <n v="85"/>
    <x v="2"/>
  </r>
  <r>
    <x v="0"/>
    <s v="Q3"/>
    <x v="8"/>
    <x v="55"/>
    <n v="1569"/>
    <x v="2"/>
  </r>
  <r>
    <x v="0"/>
    <s v="Q3"/>
    <x v="8"/>
    <x v="56"/>
    <n v="89"/>
    <x v="2"/>
  </r>
  <r>
    <x v="0"/>
    <s v="Q3"/>
    <x v="8"/>
    <x v="57"/>
    <n v="7039"/>
    <x v="2"/>
  </r>
  <r>
    <x v="0"/>
    <s v="Q3"/>
    <x v="8"/>
    <x v="58"/>
    <n v="3555"/>
    <x v="2"/>
  </r>
  <r>
    <x v="0"/>
    <s v="Q3"/>
    <x v="8"/>
    <x v="59"/>
    <n v="8221"/>
    <x v="2"/>
  </r>
  <r>
    <x v="0"/>
    <s v="Q3"/>
    <x v="9"/>
    <x v="0"/>
    <n v="252"/>
    <x v="2"/>
  </r>
  <r>
    <x v="0"/>
    <s v="Q3"/>
    <x v="9"/>
    <x v="1"/>
    <n v="133"/>
    <x v="2"/>
  </r>
  <r>
    <x v="0"/>
    <s v="Q3"/>
    <x v="9"/>
    <x v="2"/>
    <n v="35"/>
    <x v="2"/>
  </r>
  <r>
    <x v="0"/>
    <s v="Q3"/>
    <x v="9"/>
    <x v="3"/>
    <n v="265"/>
    <x v="2"/>
  </r>
  <r>
    <x v="0"/>
    <s v="Q3"/>
    <x v="9"/>
    <x v="4"/>
    <n v="78"/>
    <x v="2"/>
  </r>
  <r>
    <x v="0"/>
    <s v="Q3"/>
    <x v="9"/>
    <x v="5"/>
    <n v="53"/>
    <x v="2"/>
  </r>
  <r>
    <x v="0"/>
    <s v="Q3"/>
    <x v="9"/>
    <x v="6"/>
    <n v="167"/>
    <x v="2"/>
  </r>
  <r>
    <x v="0"/>
    <s v="Q3"/>
    <x v="9"/>
    <x v="65"/>
    <n v="38"/>
    <x v="2"/>
  </r>
  <r>
    <x v="0"/>
    <s v="Q3"/>
    <x v="9"/>
    <x v="7"/>
    <n v="205"/>
    <x v="2"/>
  </r>
  <r>
    <x v="0"/>
    <s v="Q3"/>
    <x v="9"/>
    <x v="101"/>
    <n v="31"/>
    <x v="2"/>
  </r>
  <r>
    <x v="0"/>
    <s v="Q3"/>
    <x v="9"/>
    <x v="8"/>
    <n v="48"/>
    <x v="2"/>
  </r>
  <r>
    <x v="0"/>
    <s v="Q3"/>
    <x v="9"/>
    <x v="9"/>
    <n v="155"/>
    <x v="2"/>
  </r>
  <r>
    <x v="0"/>
    <s v="Q3"/>
    <x v="9"/>
    <x v="10"/>
    <n v="200"/>
    <x v="2"/>
  </r>
  <r>
    <x v="0"/>
    <s v="Q3"/>
    <x v="9"/>
    <x v="11"/>
    <n v="45"/>
    <x v="2"/>
  </r>
  <r>
    <x v="0"/>
    <s v="Q3"/>
    <x v="9"/>
    <x v="12"/>
    <n v="53"/>
    <x v="2"/>
  </r>
  <r>
    <x v="0"/>
    <s v="Q3"/>
    <x v="9"/>
    <x v="13"/>
    <n v="146"/>
    <x v="2"/>
  </r>
  <r>
    <x v="0"/>
    <s v="Q3"/>
    <x v="9"/>
    <x v="14"/>
    <n v="358"/>
    <x v="2"/>
  </r>
  <r>
    <x v="0"/>
    <s v="Q3"/>
    <x v="9"/>
    <x v="15"/>
    <n v="382"/>
    <x v="2"/>
  </r>
  <r>
    <x v="0"/>
    <s v="Q3"/>
    <x v="9"/>
    <x v="71"/>
    <n v="31"/>
    <x v="2"/>
  </r>
  <r>
    <x v="0"/>
    <s v="Q3"/>
    <x v="9"/>
    <x v="16"/>
    <n v="108"/>
    <x v="2"/>
  </r>
  <r>
    <x v="0"/>
    <s v="Q3"/>
    <x v="9"/>
    <x v="17"/>
    <n v="153"/>
    <x v="2"/>
  </r>
  <r>
    <x v="0"/>
    <s v="Q3"/>
    <x v="9"/>
    <x v="18"/>
    <n v="114"/>
    <x v="2"/>
  </r>
  <r>
    <x v="0"/>
    <s v="Q3"/>
    <x v="9"/>
    <x v="72"/>
    <n v="48"/>
    <x v="2"/>
  </r>
  <r>
    <x v="0"/>
    <s v="Q3"/>
    <x v="9"/>
    <x v="19"/>
    <n v="144"/>
    <x v="2"/>
  </r>
  <r>
    <x v="0"/>
    <s v="Q3"/>
    <x v="9"/>
    <x v="20"/>
    <n v="42"/>
    <x v="2"/>
  </r>
  <r>
    <x v="0"/>
    <s v="Q3"/>
    <x v="9"/>
    <x v="21"/>
    <n v="356"/>
    <x v="2"/>
  </r>
  <r>
    <x v="0"/>
    <s v="Q3"/>
    <x v="9"/>
    <x v="22"/>
    <n v="98"/>
    <x v="2"/>
  </r>
  <r>
    <x v="0"/>
    <s v="Q3"/>
    <x v="9"/>
    <x v="23"/>
    <n v="253"/>
    <x v="2"/>
  </r>
  <r>
    <x v="0"/>
    <s v="Q3"/>
    <x v="9"/>
    <x v="24"/>
    <n v="152"/>
    <x v="2"/>
  </r>
  <r>
    <x v="0"/>
    <s v="Q3"/>
    <x v="9"/>
    <x v="25"/>
    <n v="34"/>
    <x v="2"/>
  </r>
  <r>
    <x v="0"/>
    <s v="Q3"/>
    <x v="9"/>
    <x v="75"/>
    <n v="41"/>
    <x v="2"/>
  </r>
  <r>
    <x v="0"/>
    <s v="Q3"/>
    <x v="9"/>
    <x v="26"/>
    <n v="50"/>
    <x v="2"/>
  </r>
  <r>
    <x v="0"/>
    <s v="Q3"/>
    <x v="9"/>
    <x v="27"/>
    <n v="50"/>
    <x v="2"/>
  </r>
  <r>
    <x v="0"/>
    <s v="Q3"/>
    <x v="9"/>
    <x v="28"/>
    <n v="52"/>
    <x v="2"/>
  </r>
  <r>
    <x v="0"/>
    <s v="Q3"/>
    <x v="9"/>
    <x v="77"/>
    <n v="41"/>
    <x v="2"/>
  </r>
  <r>
    <x v="0"/>
    <s v="Q3"/>
    <x v="9"/>
    <x v="29"/>
    <n v="117"/>
    <x v="2"/>
  </r>
  <r>
    <x v="0"/>
    <s v="Q3"/>
    <x v="9"/>
    <x v="30"/>
    <n v="65"/>
    <x v="2"/>
  </r>
  <r>
    <x v="0"/>
    <s v="Q3"/>
    <x v="9"/>
    <x v="31"/>
    <n v="51"/>
    <x v="2"/>
  </r>
  <r>
    <x v="0"/>
    <s v="Q3"/>
    <x v="9"/>
    <x v="79"/>
    <n v="33"/>
    <x v="2"/>
  </r>
  <r>
    <x v="0"/>
    <s v="Q3"/>
    <x v="9"/>
    <x v="32"/>
    <n v="320"/>
    <x v="2"/>
  </r>
  <r>
    <x v="0"/>
    <s v="Q3"/>
    <x v="9"/>
    <x v="33"/>
    <n v="109"/>
    <x v="2"/>
  </r>
  <r>
    <x v="0"/>
    <s v="Q3"/>
    <x v="9"/>
    <x v="34"/>
    <n v="69"/>
    <x v="2"/>
  </r>
  <r>
    <x v="0"/>
    <s v="Q3"/>
    <x v="9"/>
    <x v="35"/>
    <n v="191"/>
    <x v="2"/>
  </r>
  <r>
    <x v="0"/>
    <s v="Q3"/>
    <x v="9"/>
    <x v="80"/>
    <n v="41"/>
    <x v="2"/>
  </r>
  <r>
    <x v="0"/>
    <s v="Q3"/>
    <x v="9"/>
    <x v="36"/>
    <n v="38"/>
    <x v="2"/>
  </r>
  <r>
    <x v="0"/>
    <s v="Q3"/>
    <x v="9"/>
    <x v="37"/>
    <n v="212"/>
    <x v="2"/>
  </r>
  <r>
    <x v="0"/>
    <s v="Q3"/>
    <x v="9"/>
    <x v="38"/>
    <n v="146"/>
    <x v="2"/>
  </r>
  <r>
    <x v="0"/>
    <s v="Q3"/>
    <x v="9"/>
    <x v="39"/>
    <n v="50"/>
    <x v="2"/>
  </r>
  <r>
    <x v="0"/>
    <s v="Q3"/>
    <x v="9"/>
    <x v="40"/>
    <n v="95"/>
    <x v="2"/>
  </r>
  <r>
    <x v="0"/>
    <s v="Q3"/>
    <x v="9"/>
    <x v="41"/>
    <n v="101"/>
    <x v="2"/>
  </r>
  <r>
    <x v="0"/>
    <s v="Q3"/>
    <x v="9"/>
    <x v="42"/>
    <n v="100"/>
    <x v="2"/>
  </r>
  <r>
    <x v="0"/>
    <s v="Q3"/>
    <x v="9"/>
    <x v="43"/>
    <n v="168"/>
    <x v="2"/>
  </r>
  <r>
    <x v="0"/>
    <s v="Q3"/>
    <x v="9"/>
    <x v="44"/>
    <n v="65"/>
    <x v="2"/>
  </r>
  <r>
    <x v="0"/>
    <s v="Q3"/>
    <x v="9"/>
    <x v="45"/>
    <n v="65"/>
    <x v="2"/>
  </r>
  <r>
    <x v="0"/>
    <s v="Q3"/>
    <x v="9"/>
    <x v="46"/>
    <n v="165"/>
    <x v="2"/>
  </r>
  <r>
    <x v="0"/>
    <s v="Q3"/>
    <x v="9"/>
    <x v="47"/>
    <n v="105"/>
    <x v="2"/>
  </r>
  <r>
    <x v="0"/>
    <s v="Q3"/>
    <x v="9"/>
    <x v="48"/>
    <n v="278"/>
    <x v="2"/>
  </r>
  <r>
    <x v="0"/>
    <s v="Q3"/>
    <x v="9"/>
    <x v="49"/>
    <n v="238"/>
    <x v="2"/>
  </r>
  <r>
    <x v="0"/>
    <s v="Q3"/>
    <x v="9"/>
    <x v="50"/>
    <n v="213"/>
    <x v="2"/>
  </r>
  <r>
    <x v="0"/>
    <s v="Q3"/>
    <x v="9"/>
    <x v="51"/>
    <n v="83"/>
    <x v="2"/>
  </r>
  <r>
    <x v="0"/>
    <s v="Q3"/>
    <x v="9"/>
    <x v="52"/>
    <n v="76"/>
    <x v="2"/>
  </r>
  <r>
    <x v="0"/>
    <s v="Q3"/>
    <x v="9"/>
    <x v="53"/>
    <n v="129"/>
    <x v="2"/>
  </r>
  <r>
    <x v="0"/>
    <s v="Q3"/>
    <x v="9"/>
    <x v="54"/>
    <n v="168"/>
    <x v="2"/>
  </r>
  <r>
    <x v="0"/>
    <s v="Q3"/>
    <x v="9"/>
    <x v="86"/>
    <n v="37"/>
    <x v="2"/>
  </r>
  <r>
    <x v="0"/>
    <s v="Q3"/>
    <x v="9"/>
    <x v="55"/>
    <n v="509"/>
    <x v="2"/>
  </r>
  <r>
    <x v="0"/>
    <s v="Q3"/>
    <x v="9"/>
    <x v="56"/>
    <n v="38"/>
    <x v="2"/>
  </r>
  <r>
    <x v="0"/>
    <s v="Q3"/>
    <x v="9"/>
    <x v="57"/>
    <n v="2353"/>
    <x v="2"/>
  </r>
  <r>
    <x v="0"/>
    <s v="Q3"/>
    <x v="9"/>
    <x v="58"/>
    <n v="1182"/>
    <x v="2"/>
  </r>
  <r>
    <x v="0"/>
    <s v="Q3"/>
    <x v="9"/>
    <x v="59"/>
    <n v="2713"/>
    <x v="2"/>
  </r>
  <r>
    <x v="0"/>
    <s v="Q3"/>
    <x v="10"/>
    <x v="60"/>
    <n v="51"/>
    <x v="2"/>
  </r>
  <r>
    <x v="0"/>
    <s v="Q3"/>
    <x v="10"/>
    <x v="61"/>
    <n v="125"/>
    <x v="2"/>
  </r>
  <r>
    <x v="0"/>
    <s v="Q3"/>
    <x v="10"/>
    <x v="62"/>
    <n v="46"/>
    <x v="2"/>
  </r>
  <r>
    <x v="0"/>
    <s v="Q3"/>
    <x v="10"/>
    <x v="0"/>
    <n v="497"/>
    <x v="2"/>
  </r>
  <r>
    <x v="0"/>
    <s v="Q3"/>
    <x v="10"/>
    <x v="1"/>
    <n v="220"/>
    <x v="2"/>
  </r>
  <r>
    <x v="0"/>
    <s v="Q3"/>
    <x v="10"/>
    <x v="63"/>
    <n v="137"/>
    <x v="2"/>
  </r>
  <r>
    <x v="0"/>
    <s v="Q3"/>
    <x v="10"/>
    <x v="2"/>
    <n v="67"/>
    <x v="2"/>
  </r>
  <r>
    <x v="0"/>
    <s v="Q3"/>
    <x v="10"/>
    <x v="3"/>
    <n v="374"/>
    <x v="2"/>
  </r>
  <r>
    <x v="0"/>
    <s v="Q3"/>
    <x v="10"/>
    <x v="4"/>
    <n v="197"/>
    <x v="2"/>
  </r>
  <r>
    <x v="0"/>
    <s v="Q3"/>
    <x v="10"/>
    <x v="5"/>
    <n v="103"/>
    <x v="2"/>
  </r>
  <r>
    <x v="0"/>
    <s v="Q3"/>
    <x v="10"/>
    <x v="93"/>
    <n v="48"/>
    <x v="2"/>
  </r>
  <r>
    <x v="0"/>
    <s v="Q3"/>
    <x v="10"/>
    <x v="6"/>
    <n v="411"/>
    <x v="2"/>
  </r>
  <r>
    <x v="0"/>
    <s v="Q3"/>
    <x v="10"/>
    <x v="65"/>
    <n v="69"/>
    <x v="2"/>
  </r>
  <r>
    <x v="0"/>
    <s v="Q3"/>
    <x v="10"/>
    <x v="7"/>
    <n v="347"/>
    <x v="2"/>
  </r>
  <r>
    <x v="0"/>
    <s v="Q3"/>
    <x v="10"/>
    <x v="66"/>
    <n v="46"/>
    <x v="2"/>
  </r>
  <r>
    <x v="0"/>
    <s v="Q3"/>
    <x v="10"/>
    <x v="98"/>
    <n v="55"/>
    <x v="2"/>
  </r>
  <r>
    <x v="0"/>
    <s v="Q3"/>
    <x v="10"/>
    <x v="101"/>
    <n v="40"/>
    <x v="2"/>
  </r>
  <r>
    <x v="0"/>
    <s v="Q3"/>
    <x v="10"/>
    <x v="8"/>
    <n v="100"/>
    <x v="2"/>
  </r>
  <r>
    <x v="0"/>
    <s v="Q3"/>
    <x v="10"/>
    <x v="9"/>
    <n v="220"/>
    <x v="2"/>
  </r>
  <r>
    <x v="0"/>
    <s v="Q3"/>
    <x v="10"/>
    <x v="10"/>
    <n v="365"/>
    <x v="2"/>
  </r>
  <r>
    <x v="0"/>
    <s v="Q3"/>
    <x v="10"/>
    <x v="11"/>
    <n v="118"/>
    <x v="2"/>
  </r>
  <r>
    <x v="0"/>
    <s v="Q3"/>
    <x v="10"/>
    <x v="99"/>
    <n v="65"/>
    <x v="2"/>
  </r>
  <r>
    <x v="0"/>
    <s v="Q3"/>
    <x v="10"/>
    <x v="12"/>
    <n v="102"/>
    <x v="2"/>
  </r>
  <r>
    <x v="0"/>
    <s v="Q3"/>
    <x v="10"/>
    <x v="13"/>
    <n v="236"/>
    <x v="2"/>
  </r>
  <r>
    <x v="0"/>
    <s v="Q3"/>
    <x v="10"/>
    <x v="14"/>
    <n v="579"/>
    <x v="2"/>
  </r>
  <r>
    <x v="0"/>
    <s v="Q3"/>
    <x v="10"/>
    <x v="15"/>
    <n v="586"/>
    <x v="2"/>
  </r>
  <r>
    <x v="0"/>
    <s v="Q3"/>
    <x v="10"/>
    <x v="70"/>
    <n v="66"/>
    <x v="2"/>
  </r>
  <r>
    <x v="0"/>
    <s v="Q3"/>
    <x v="10"/>
    <x v="71"/>
    <n v="48"/>
    <x v="2"/>
  </r>
  <r>
    <x v="0"/>
    <s v="Q3"/>
    <x v="10"/>
    <x v="16"/>
    <n v="169"/>
    <x v="2"/>
  </r>
  <r>
    <x v="0"/>
    <s v="Q3"/>
    <x v="10"/>
    <x v="17"/>
    <n v="340"/>
    <x v="2"/>
  </r>
  <r>
    <x v="0"/>
    <s v="Q3"/>
    <x v="10"/>
    <x v="18"/>
    <n v="188"/>
    <x v="2"/>
  </r>
  <r>
    <x v="0"/>
    <s v="Q3"/>
    <x v="10"/>
    <x v="72"/>
    <n v="70"/>
    <x v="2"/>
  </r>
  <r>
    <x v="0"/>
    <s v="Q3"/>
    <x v="10"/>
    <x v="19"/>
    <n v="236"/>
    <x v="2"/>
  </r>
  <r>
    <x v="0"/>
    <s v="Q3"/>
    <x v="10"/>
    <x v="20"/>
    <n v="100"/>
    <x v="2"/>
  </r>
  <r>
    <x v="0"/>
    <s v="Q3"/>
    <x v="10"/>
    <x v="73"/>
    <n v="67"/>
    <x v="2"/>
  </r>
  <r>
    <x v="0"/>
    <s v="Q3"/>
    <x v="10"/>
    <x v="21"/>
    <n v="543"/>
    <x v="2"/>
  </r>
  <r>
    <x v="0"/>
    <s v="Q3"/>
    <x v="10"/>
    <x v="22"/>
    <n v="169"/>
    <x v="2"/>
  </r>
  <r>
    <x v="0"/>
    <s v="Q3"/>
    <x v="10"/>
    <x v="23"/>
    <n v="440"/>
    <x v="2"/>
  </r>
  <r>
    <x v="0"/>
    <s v="Q3"/>
    <x v="10"/>
    <x v="92"/>
    <n v="38"/>
    <x v="2"/>
  </r>
  <r>
    <x v="0"/>
    <s v="Q3"/>
    <x v="10"/>
    <x v="24"/>
    <n v="336"/>
    <x v="2"/>
  </r>
  <r>
    <x v="0"/>
    <s v="Q3"/>
    <x v="10"/>
    <x v="25"/>
    <n v="50"/>
    <x v="2"/>
  </r>
  <r>
    <x v="0"/>
    <s v="Q3"/>
    <x v="10"/>
    <x v="74"/>
    <n v="67"/>
    <x v="2"/>
  </r>
  <r>
    <x v="0"/>
    <s v="Q3"/>
    <x v="10"/>
    <x v="75"/>
    <n v="63"/>
    <x v="2"/>
  </r>
  <r>
    <x v="0"/>
    <s v="Q3"/>
    <x v="10"/>
    <x v="26"/>
    <n v="66"/>
    <x v="2"/>
  </r>
  <r>
    <x v="0"/>
    <s v="Q3"/>
    <x v="10"/>
    <x v="27"/>
    <n v="92"/>
    <x v="2"/>
  </r>
  <r>
    <x v="0"/>
    <s v="Q3"/>
    <x v="10"/>
    <x v="76"/>
    <n v="48"/>
    <x v="2"/>
  </r>
  <r>
    <x v="0"/>
    <s v="Q3"/>
    <x v="10"/>
    <x v="28"/>
    <n v="98"/>
    <x v="2"/>
  </r>
  <r>
    <x v="0"/>
    <s v="Q3"/>
    <x v="10"/>
    <x v="77"/>
    <n v="77"/>
    <x v="2"/>
  </r>
  <r>
    <x v="0"/>
    <s v="Q3"/>
    <x v="10"/>
    <x v="29"/>
    <n v="229"/>
    <x v="2"/>
  </r>
  <r>
    <x v="0"/>
    <s v="Q3"/>
    <x v="10"/>
    <x v="30"/>
    <n v="116"/>
    <x v="2"/>
  </r>
  <r>
    <x v="0"/>
    <s v="Q3"/>
    <x v="10"/>
    <x v="78"/>
    <n v="33"/>
    <x v="2"/>
  </r>
  <r>
    <x v="0"/>
    <s v="Q3"/>
    <x v="10"/>
    <x v="31"/>
    <n v="94"/>
    <x v="2"/>
  </r>
  <r>
    <x v="0"/>
    <s v="Q3"/>
    <x v="10"/>
    <x v="79"/>
    <n v="37"/>
    <x v="2"/>
  </r>
  <r>
    <x v="0"/>
    <s v="Q3"/>
    <x v="10"/>
    <x v="32"/>
    <n v="541"/>
    <x v="2"/>
  </r>
  <r>
    <x v="0"/>
    <s v="Q3"/>
    <x v="10"/>
    <x v="33"/>
    <n v="189"/>
    <x v="2"/>
  </r>
  <r>
    <x v="0"/>
    <s v="Q3"/>
    <x v="10"/>
    <x v="34"/>
    <n v="176"/>
    <x v="2"/>
  </r>
  <r>
    <x v="0"/>
    <s v="Q3"/>
    <x v="10"/>
    <x v="35"/>
    <n v="609"/>
    <x v="2"/>
  </r>
  <r>
    <x v="0"/>
    <s v="Q3"/>
    <x v="10"/>
    <x v="80"/>
    <n v="96"/>
    <x v="2"/>
  </r>
  <r>
    <x v="0"/>
    <s v="Q3"/>
    <x v="10"/>
    <x v="36"/>
    <n v="69"/>
    <x v="2"/>
  </r>
  <r>
    <x v="0"/>
    <s v="Q3"/>
    <x v="10"/>
    <x v="37"/>
    <n v="298"/>
    <x v="2"/>
  </r>
  <r>
    <x v="0"/>
    <s v="Q3"/>
    <x v="10"/>
    <x v="38"/>
    <n v="211"/>
    <x v="2"/>
  </r>
  <r>
    <x v="0"/>
    <s v="Q3"/>
    <x v="10"/>
    <x v="39"/>
    <n v="147"/>
    <x v="2"/>
  </r>
  <r>
    <x v="0"/>
    <s v="Q3"/>
    <x v="10"/>
    <x v="40"/>
    <n v="159"/>
    <x v="2"/>
  </r>
  <r>
    <x v="0"/>
    <s v="Q3"/>
    <x v="10"/>
    <x v="41"/>
    <n v="189"/>
    <x v="2"/>
  </r>
  <r>
    <x v="0"/>
    <s v="Q3"/>
    <x v="10"/>
    <x v="42"/>
    <n v="180"/>
    <x v="2"/>
  </r>
  <r>
    <x v="0"/>
    <s v="Q3"/>
    <x v="10"/>
    <x v="82"/>
    <n v="40"/>
    <x v="2"/>
  </r>
  <r>
    <x v="0"/>
    <s v="Q3"/>
    <x v="10"/>
    <x v="43"/>
    <n v="437"/>
    <x v="2"/>
  </r>
  <r>
    <x v="0"/>
    <s v="Q3"/>
    <x v="10"/>
    <x v="44"/>
    <n v="108"/>
    <x v="2"/>
  </r>
  <r>
    <x v="0"/>
    <s v="Q3"/>
    <x v="10"/>
    <x v="45"/>
    <n v="87"/>
    <x v="2"/>
  </r>
  <r>
    <x v="0"/>
    <s v="Q3"/>
    <x v="10"/>
    <x v="46"/>
    <n v="271"/>
    <x v="2"/>
  </r>
  <r>
    <x v="0"/>
    <s v="Q3"/>
    <x v="10"/>
    <x v="47"/>
    <n v="210"/>
    <x v="2"/>
  </r>
  <r>
    <x v="0"/>
    <s v="Q3"/>
    <x v="10"/>
    <x v="48"/>
    <n v="427"/>
    <x v="2"/>
  </r>
  <r>
    <x v="0"/>
    <s v="Q3"/>
    <x v="10"/>
    <x v="83"/>
    <n v="32"/>
    <x v="2"/>
  </r>
  <r>
    <x v="0"/>
    <s v="Q3"/>
    <x v="10"/>
    <x v="49"/>
    <n v="341"/>
    <x v="2"/>
  </r>
  <r>
    <x v="0"/>
    <s v="Q3"/>
    <x v="10"/>
    <x v="50"/>
    <n v="335"/>
    <x v="2"/>
  </r>
  <r>
    <x v="0"/>
    <s v="Q3"/>
    <x v="10"/>
    <x v="51"/>
    <n v="168"/>
    <x v="2"/>
  </r>
  <r>
    <x v="0"/>
    <s v="Q3"/>
    <x v="10"/>
    <x v="84"/>
    <n v="37"/>
    <x v="2"/>
  </r>
  <r>
    <x v="0"/>
    <s v="Q3"/>
    <x v="10"/>
    <x v="52"/>
    <n v="143"/>
    <x v="2"/>
  </r>
  <r>
    <x v="0"/>
    <s v="Q3"/>
    <x v="10"/>
    <x v="85"/>
    <n v="66"/>
    <x v="2"/>
  </r>
  <r>
    <x v="0"/>
    <s v="Q3"/>
    <x v="10"/>
    <x v="53"/>
    <n v="214"/>
    <x v="2"/>
  </r>
  <r>
    <x v="0"/>
    <s v="Q3"/>
    <x v="10"/>
    <x v="54"/>
    <n v="427"/>
    <x v="2"/>
  </r>
  <r>
    <x v="0"/>
    <s v="Q3"/>
    <x v="10"/>
    <x v="86"/>
    <n v="59"/>
    <x v="2"/>
  </r>
  <r>
    <x v="0"/>
    <s v="Q3"/>
    <x v="10"/>
    <x v="88"/>
    <n v="30"/>
    <x v="2"/>
  </r>
  <r>
    <x v="0"/>
    <s v="Q3"/>
    <x v="10"/>
    <x v="55"/>
    <n v="1053"/>
    <x v="2"/>
  </r>
  <r>
    <x v="0"/>
    <s v="Q3"/>
    <x v="10"/>
    <x v="56"/>
    <n v="95"/>
    <x v="2"/>
  </r>
  <r>
    <x v="0"/>
    <s v="Q3"/>
    <x v="10"/>
    <x v="57"/>
    <n v="3773"/>
    <x v="2"/>
  </r>
  <r>
    <x v="0"/>
    <s v="Q3"/>
    <x v="10"/>
    <x v="58"/>
    <n v="2426"/>
    <x v="2"/>
  </r>
  <r>
    <x v="0"/>
    <s v="Q3"/>
    <x v="10"/>
    <x v="59"/>
    <n v="4747"/>
    <x v="2"/>
  </r>
  <r>
    <x v="0"/>
    <s v="Q3"/>
    <x v="11"/>
    <x v="0"/>
    <n v="123"/>
    <x v="2"/>
  </r>
  <r>
    <x v="0"/>
    <s v="Q3"/>
    <x v="11"/>
    <x v="1"/>
    <n v="71"/>
    <x v="2"/>
  </r>
  <r>
    <x v="0"/>
    <s v="Q3"/>
    <x v="11"/>
    <x v="3"/>
    <n v="137"/>
    <x v="2"/>
  </r>
  <r>
    <x v="0"/>
    <s v="Q3"/>
    <x v="11"/>
    <x v="4"/>
    <n v="36"/>
    <x v="2"/>
  </r>
  <r>
    <x v="0"/>
    <s v="Q3"/>
    <x v="11"/>
    <x v="6"/>
    <n v="74"/>
    <x v="2"/>
  </r>
  <r>
    <x v="0"/>
    <s v="Q3"/>
    <x v="11"/>
    <x v="7"/>
    <n v="79"/>
    <x v="2"/>
  </r>
  <r>
    <x v="0"/>
    <s v="Q3"/>
    <x v="11"/>
    <x v="8"/>
    <n v="31"/>
    <x v="2"/>
  </r>
  <r>
    <x v="0"/>
    <s v="Q3"/>
    <x v="11"/>
    <x v="9"/>
    <n v="71"/>
    <x v="2"/>
  </r>
  <r>
    <x v="0"/>
    <s v="Q3"/>
    <x v="11"/>
    <x v="10"/>
    <n v="114"/>
    <x v="2"/>
  </r>
  <r>
    <x v="0"/>
    <s v="Q3"/>
    <x v="11"/>
    <x v="13"/>
    <n v="88"/>
    <x v="2"/>
  </r>
  <r>
    <x v="0"/>
    <s v="Q3"/>
    <x v="11"/>
    <x v="14"/>
    <n v="190"/>
    <x v="2"/>
  </r>
  <r>
    <x v="0"/>
    <s v="Q3"/>
    <x v="11"/>
    <x v="15"/>
    <n v="175"/>
    <x v="2"/>
  </r>
  <r>
    <x v="0"/>
    <s v="Q3"/>
    <x v="11"/>
    <x v="16"/>
    <n v="51"/>
    <x v="2"/>
  </r>
  <r>
    <x v="0"/>
    <s v="Q3"/>
    <x v="11"/>
    <x v="17"/>
    <n v="62"/>
    <x v="2"/>
  </r>
  <r>
    <x v="0"/>
    <s v="Q3"/>
    <x v="11"/>
    <x v="18"/>
    <n v="43"/>
    <x v="2"/>
  </r>
  <r>
    <x v="0"/>
    <s v="Q3"/>
    <x v="11"/>
    <x v="19"/>
    <n v="52"/>
    <x v="2"/>
  </r>
  <r>
    <x v="0"/>
    <s v="Q3"/>
    <x v="11"/>
    <x v="21"/>
    <n v="1013"/>
    <x v="2"/>
  </r>
  <r>
    <x v="0"/>
    <s v="Q3"/>
    <x v="11"/>
    <x v="22"/>
    <n v="45"/>
    <x v="2"/>
  </r>
  <r>
    <x v="0"/>
    <s v="Q3"/>
    <x v="11"/>
    <x v="23"/>
    <n v="105"/>
    <x v="2"/>
  </r>
  <r>
    <x v="0"/>
    <s v="Q3"/>
    <x v="11"/>
    <x v="24"/>
    <n v="59"/>
    <x v="2"/>
  </r>
  <r>
    <x v="0"/>
    <s v="Q3"/>
    <x v="11"/>
    <x v="28"/>
    <n v="37"/>
    <x v="2"/>
  </r>
  <r>
    <x v="0"/>
    <s v="Q3"/>
    <x v="11"/>
    <x v="29"/>
    <n v="43"/>
    <x v="2"/>
  </r>
  <r>
    <x v="0"/>
    <s v="Q3"/>
    <x v="11"/>
    <x v="30"/>
    <n v="44"/>
    <x v="2"/>
  </r>
  <r>
    <x v="0"/>
    <s v="Q3"/>
    <x v="11"/>
    <x v="32"/>
    <n v="202"/>
    <x v="2"/>
  </r>
  <r>
    <x v="0"/>
    <s v="Q3"/>
    <x v="11"/>
    <x v="33"/>
    <n v="53"/>
    <x v="2"/>
  </r>
  <r>
    <x v="0"/>
    <s v="Q3"/>
    <x v="11"/>
    <x v="34"/>
    <n v="33"/>
    <x v="2"/>
  </r>
  <r>
    <x v="0"/>
    <s v="Q3"/>
    <x v="11"/>
    <x v="35"/>
    <n v="93"/>
    <x v="2"/>
  </r>
  <r>
    <x v="0"/>
    <s v="Q3"/>
    <x v="11"/>
    <x v="37"/>
    <n v="102"/>
    <x v="2"/>
  </r>
  <r>
    <x v="0"/>
    <s v="Q3"/>
    <x v="11"/>
    <x v="38"/>
    <n v="64"/>
    <x v="2"/>
  </r>
  <r>
    <x v="0"/>
    <s v="Q3"/>
    <x v="11"/>
    <x v="40"/>
    <n v="42"/>
    <x v="2"/>
  </r>
  <r>
    <x v="0"/>
    <s v="Q3"/>
    <x v="11"/>
    <x v="41"/>
    <n v="44"/>
    <x v="2"/>
  </r>
  <r>
    <x v="0"/>
    <s v="Q3"/>
    <x v="11"/>
    <x v="42"/>
    <n v="56"/>
    <x v="2"/>
  </r>
  <r>
    <x v="0"/>
    <s v="Q3"/>
    <x v="11"/>
    <x v="43"/>
    <n v="64"/>
    <x v="2"/>
  </r>
  <r>
    <x v="0"/>
    <s v="Q3"/>
    <x v="11"/>
    <x v="46"/>
    <n v="70"/>
    <x v="2"/>
  </r>
  <r>
    <x v="0"/>
    <s v="Q3"/>
    <x v="11"/>
    <x v="47"/>
    <n v="40"/>
    <x v="2"/>
  </r>
  <r>
    <x v="0"/>
    <s v="Q3"/>
    <x v="11"/>
    <x v="48"/>
    <n v="128"/>
    <x v="2"/>
  </r>
  <r>
    <x v="0"/>
    <s v="Q3"/>
    <x v="11"/>
    <x v="49"/>
    <n v="100"/>
    <x v="2"/>
  </r>
  <r>
    <x v="0"/>
    <s v="Q3"/>
    <x v="11"/>
    <x v="50"/>
    <n v="86"/>
    <x v="2"/>
  </r>
  <r>
    <x v="0"/>
    <s v="Q3"/>
    <x v="11"/>
    <x v="51"/>
    <n v="36"/>
    <x v="2"/>
  </r>
  <r>
    <x v="0"/>
    <s v="Q3"/>
    <x v="11"/>
    <x v="52"/>
    <n v="38"/>
    <x v="2"/>
  </r>
  <r>
    <x v="0"/>
    <s v="Q3"/>
    <x v="11"/>
    <x v="53"/>
    <n v="37"/>
    <x v="2"/>
  </r>
  <r>
    <x v="0"/>
    <s v="Q3"/>
    <x v="11"/>
    <x v="54"/>
    <n v="71"/>
    <x v="2"/>
  </r>
  <r>
    <x v="0"/>
    <s v="Q3"/>
    <x v="11"/>
    <x v="55"/>
    <n v="224"/>
    <x v="2"/>
  </r>
  <r>
    <x v="0"/>
    <s v="Q3"/>
    <x v="11"/>
    <x v="57"/>
    <n v="5729"/>
    <x v="2"/>
  </r>
  <r>
    <x v="0"/>
    <s v="Q3"/>
    <x v="11"/>
    <x v="58"/>
    <n v="580"/>
    <x v="2"/>
  </r>
  <r>
    <x v="0"/>
    <s v="Q3"/>
    <x v="11"/>
    <x v="59"/>
    <n v="5865"/>
    <x v="2"/>
  </r>
  <r>
    <x v="0"/>
    <s v="Q3"/>
    <x v="12"/>
    <x v="0"/>
    <n v="103"/>
    <x v="2"/>
  </r>
  <r>
    <x v="0"/>
    <s v="Q3"/>
    <x v="12"/>
    <x v="1"/>
    <n v="74"/>
    <x v="2"/>
  </r>
  <r>
    <x v="0"/>
    <s v="Q3"/>
    <x v="12"/>
    <x v="3"/>
    <n v="145"/>
    <x v="2"/>
  </r>
  <r>
    <x v="0"/>
    <s v="Q3"/>
    <x v="12"/>
    <x v="4"/>
    <n v="62"/>
    <x v="2"/>
  </r>
  <r>
    <x v="0"/>
    <s v="Q3"/>
    <x v="12"/>
    <x v="5"/>
    <n v="34"/>
    <x v="2"/>
  </r>
  <r>
    <x v="0"/>
    <s v="Q3"/>
    <x v="12"/>
    <x v="6"/>
    <n v="83"/>
    <x v="2"/>
  </r>
  <r>
    <x v="0"/>
    <s v="Q3"/>
    <x v="12"/>
    <x v="7"/>
    <n v="106"/>
    <x v="2"/>
  </r>
  <r>
    <x v="0"/>
    <s v="Q3"/>
    <x v="12"/>
    <x v="8"/>
    <n v="32"/>
    <x v="2"/>
  </r>
  <r>
    <x v="0"/>
    <s v="Q3"/>
    <x v="12"/>
    <x v="9"/>
    <n v="73"/>
    <x v="2"/>
  </r>
  <r>
    <x v="0"/>
    <s v="Q3"/>
    <x v="12"/>
    <x v="10"/>
    <n v="87"/>
    <x v="2"/>
  </r>
  <r>
    <x v="0"/>
    <s v="Q3"/>
    <x v="12"/>
    <x v="11"/>
    <n v="35"/>
    <x v="2"/>
  </r>
  <r>
    <x v="0"/>
    <s v="Q3"/>
    <x v="12"/>
    <x v="13"/>
    <n v="75"/>
    <x v="2"/>
  </r>
  <r>
    <x v="0"/>
    <s v="Q3"/>
    <x v="12"/>
    <x v="14"/>
    <n v="172"/>
    <x v="2"/>
  </r>
  <r>
    <x v="0"/>
    <s v="Q3"/>
    <x v="12"/>
    <x v="15"/>
    <n v="190"/>
    <x v="2"/>
  </r>
  <r>
    <x v="0"/>
    <s v="Q3"/>
    <x v="12"/>
    <x v="16"/>
    <n v="54"/>
    <x v="2"/>
  </r>
  <r>
    <x v="0"/>
    <s v="Q3"/>
    <x v="12"/>
    <x v="17"/>
    <n v="78"/>
    <x v="2"/>
  </r>
  <r>
    <x v="0"/>
    <s v="Q3"/>
    <x v="12"/>
    <x v="18"/>
    <n v="51"/>
    <x v="2"/>
  </r>
  <r>
    <x v="0"/>
    <s v="Q3"/>
    <x v="12"/>
    <x v="19"/>
    <n v="138"/>
    <x v="2"/>
  </r>
  <r>
    <x v="0"/>
    <s v="Q3"/>
    <x v="12"/>
    <x v="21"/>
    <n v="174"/>
    <x v="2"/>
  </r>
  <r>
    <x v="0"/>
    <s v="Q3"/>
    <x v="12"/>
    <x v="22"/>
    <n v="59"/>
    <x v="2"/>
  </r>
  <r>
    <x v="0"/>
    <s v="Q3"/>
    <x v="12"/>
    <x v="23"/>
    <n v="139"/>
    <x v="2"/>
  </r>
  <r>
    <x v="0"/>
    <s v="Q3"/>
    <x v="12"/>
    <x v="24"/>
    <n v="89"/>
    <x v="2"/>
  </r>
  <r>
    <x v="0"/>
    <s v="Q3"/>
    <x v="12"/>
    <x v="29"/>
    <n v="43"/>
    <x v="2"/>
  </r>
  <r>
    <x v="0"/>
    <s v="Q3"/>
    <x v="12"/>
    <x v="30"/>
    <n v="31"/>
    <x v="2"/>
  </r>
  <r>
    <x v="0"/>
    <s v="Q3"/>
    <x v="12"/>
    <x v="31"/>
    <n v="32"/>
    <x v="2"/>
  </r>
  <r>
    <x v="0"/>
    <s v="Q3"/>
    <x v="12"/>
    <x v="32"/>
    <n v="160"/>
    <x v="2"/>
  </r>
  <r>
    <x v="0"/>
    <s v="Q3"/>
    <x v="12"/>
    <x v="33"/>
    <n v="52"/>
    <x v="2"/>
  </r>
  <r>
    <x v="0"/>
    <s v="Q3"/>
    <x v="12"/>
    <x v="34"/>
    <n v="137"/>
    <x v="2"/>
  </r>
  <r>
    <x v="0"/>
    <s v="Q3"/>
    <x v="12"/>
    <x v="35"/>
    <n v="123"/>
    <x v="2"/>
  </r>
  <r>
    <x v="0"/>
    <s v="Q3"/>
    <x v="12"/>
    <x v="37"/>
    <n v="102"/>
    <x v="2"/>
  </r>
  <r>
    <x v="0"/>
    <s v="Q3"/>
    <x v="12"/>
    <x v="38"/>
    <n v="77"/>
    <x v="2"/>
  </r>
  <r>
    <x v="0"/>
    <s v="Q3"/>
    <x v="12"/>
    <x v="40"/>
    <n v="46"/>
    <x v="2"/>
  </r>
  <r>
    <x v="0"/>
    <s v="Q3"/>
    <x v="12"/>
    <x v="41"/>
    <n v="107"/>
    <x v="2"/>
  </r>
  <r>
    <x v="0"/>
    <s v="Q3"/>
    <x v="12"/>
    <x v="42"/>
    <n v="66"/>
    <x v="2"/>
  </r>
  <r>
    <x v="0"/>
    <s v="Q3"/>
    <x v="12"/>
    <x v="43"/>
    <n v="71"/>
    <x v="2"/>
  </r>
  <r>
    <x v="0"/>
    <s v="Q3"/>
    <x v="12"/>
    <x v="44"/>
    <n v="32"/>
    <x v="2"/>
  </r>
  <r>
    <x v="0"/>
    <s v="Q3"/>
    <x v="12"/>
    <x v="45"/>
    <n v="37"/>
    <x v="2"/>
  </r>
  <r>
    <x v="0"/>
    <s v="Q3"/>
    <x v="12"/>
    <x v="46"/>
    <n v="118"/>
    <x v="2"/>
  </r>
  <r>
    <x v="0"/>
    <s v="Q3"/>
    <x v="12"/>
    <x v="47"/>
    <n v="65"/>
    <x v="2"/>
  </r>
  <r>
    <x v="0"/>
    <s v="Q3"/>
    <x v="12"/>
    <x v="48"/>
    <n v="136"/>
    <x v="2"/>
  </r>
  <r>
    <x v="0"/>
    <s v="Q3"/>
    <x v="12"/>
    <x v="49"/>
    <n v="106"/>
    <x v="2"/>
  </r>
  <r>
    <x v="0"/>
    <s v="Q3"/>
    <x v="12"/>
    <x v="50"/>
    <n v="140"/>
    <x v="2"/>
  </r>
  <r>
    <x v="0"/>
    <s v="Q3"/>
    <x v="12"/>
    <x v="51"/>
    <n v="42"/>
    <x v="2"/>
  </r>
  <r>
    <x v="0"/>
    <s v="Q3"/>
    <x v="12"/>
    <x v="52"/>
    <n v="40"/>
    <x v="2"/>
  </r>
  <r>
    <x v="0"/>
    <s v="Q3"/>
    <x v="12"/>
    <x v="53"/>
    <n v="93"/>
    <x v="2"/>
  </r>
  <r>
    <x v="0"/>
    <s v="Q3"/>
    <x v="12"/>
    <x v="54"/>
    <n v="97"/>
    <x v="2"/>
  </r>
  <r>
    <x v="0"/>
    <s v="Q3"/>
    <x v="12"/>
    <x v="86"/>
    <n v="31"/>
    <x v="2"/>
  </r>
  <r>
    <x v="0"/>
    <s v="Q3"/>
    <x v="12"/>
    <x v="55"/>
    <n v="313"/>
    <x v="2"/>
  </r>
  <r>
    <x v="0"/>
    <s v="Q3"/>
    <x v="12"/>
    <x v="57"/>
    <n v="714"/>
    <x v="2"/>
  </r>
  <r>
    <x v="0"/>
    <s v="Q3"/>
    <x v="12"/>
    <x v="58"/>
    <n v="1662"/>
    <x v="2"/>
  </r>
  <r>
    <x v="0"/>
    <s v="Q3"/>
    <x v="12"/>
    <x v="59"/>
    <n v="2220"/>
    <x v="2"/>
  </r>
  <r>
    <x v="0"/>
    <s v="Q3"/>
    <x v="13"/>
    <x v="60"/>
    <n v="426"/>
    <x v="2"/>
  </r>
  <r>
    <x v="0"/>
    <s v="Q3"/>
    <x v="13"/>
    <x v="61"/>
    <n v="471"/>
    <x v="2"/>
  </r>
  <r>
    <x v="0"/>
    <s v="Q3"/>
    <x v="13"/>
    <x v="62"/>
    <n v="703"/>
    <x v="2"/>
  </r>
  <r>
    <x v="0"/>
    <s v="Q3"/>
    <x v="13"/>
    <x v="0"/>
    <n v="8512"/>
    <x v="2"/>
  </r>
  <r>
    <x v="0"/>
    <s v="Q3"/>
    <x v="13"/>
    <x v="1"/>
    <n v="4567"/>
    <x v="2"/>
  </r>
  <r>
    <x v="0"/>
    <s v="Q3"/>
    <x v="13"/>
    <x v="63"/>
    <n v="743"/>
    <x v="2"/>
  </r>
  <r>
    <x v="0"/>
    <s v="Q3"/>
    <x v="13"/>
    <x v="2"/>
    <n v="1392"/>
    <x v="2"/>
  </r>
  <r>
    <x v="0"/>
    <s v="Q3"/>
    <x v="13"/>
    <x v="64"/>
    <n v="454"/>
    <x v="2"/>
  </r>
  <r>
    <x v="0"/>
    <s v="Q3"/>
    <x v="13"/>
    <x v="3"/>
    <n v="7893"/>
    <x v="2"/>
  </r>
  <r>
    <x v="0"/>
    <s v="Q3"/>
    <x v="13"/>
    <x v="4"/>
    <n v="2340"/>
    <x v="2"/>
  </r>
  <r>
    <x v="0"/>
    <s v="Q3"/>
    <x v="13"/>
    <x v="5"/>
    <n v="2085"/>
    <x v="2"/>
  </r>
  <r>
    <x v="0"/>
    <s v="Q3"/>
    <x v="13"/>
    <x v="93"/>
    <n v="236"/>
    <x v="2"/>
  </r>
  <r>
    <x v="0"/>
    <s v="Q3"/>
    <x v="13"/>
    <x v="6"/>
    <n v="5758"/>
    <x v="2"/>
  </r>
  <r>
    <x v="0"/>
    <s v="Q3"/>
    <x v="13"/>
    <x v="65"/>
    <n v="1113"/>
    <x v="2"/>
  </r>
  <r>
    <x v="0"/>
    <s v="Q3"/>
    <x v="13"/>
    <x v="7"/>
    <n v="5628"/>
    <x v="2"/>
  </r>
  <r>
    <x v="0"/>
    <s v="Q3"/>
    <x v="13"/>
    <x v="66"/>
    <n v="755"/>
    <x v="2"/>
  </r>
  <r>
    <x v="0"/>
    <s v="Q3"/>
    <x v="13"/>
    <x v="98"/>
    <n v="206"/>
    <x v="2"/>
  </r>
  <r>
    <x v="0"/>
    <s v="Q3"/>
    <x v="13"/>
    <x v="87"/>
    <n v="248"/>
    <x v="2"/>
  </r>
  <r>
    <x v="0"/>
    <s v="Q3"/>
    <x v="13"/>
    <x v="101"/>
    <n v="975"/>
    <x v="2"/>
  </r>
  <r>
    <x v="0"/>
    <s v="Q3"/>
    <x v="13"/>
    <x v="8"/>
    <n v="2244"/>
    <x v="2"/>
  </r>
  <r>
    <x v="0"/>
    <s v="Q3"/>
    <x v="13"/>
    <x v="9"/>
    <n v="5100"/>
    <x v="2"/>
  </r>
  <r>
    <x v="0"/>
    <s v="Q3"/>
    <x v="13"/>
    <x v="10"/>
    <n v="6465"/>
    <x v="2"/>
  </r>
  <r>
    <x v="0"/>
    <s v="Q3"/>
    <x v="13"/>
    <x v="67"/>
    <n v="266"/>
    <x v="2"/>
  </r>
  <r>
    <x v="0"/>
    <s v="Q3"/>
    <x v="13"/>
    <x v="68"/>
    <n v="312"/>
    <x v="2"/>
  </r>
  <r>
    <x v="0"/>
    <s v="Q3"/>
    <x v="13"/>
    <x v="11"/>
    <n v="1799"/>
    <x v="2"/>
  </r>
  <r>
    <x v="0"/>
    <s v="Q3"/>
    <x v="13"/>
    <x v="99"/>
    <n v="208"/>
    <x v="2"/>
  </r>
  <r>
    <x v="0"/>
    <s v="Q3"/>
    <x v="13"/>
    <x v="12"/>
    <n v="2041"/>
    <x v="2"/>
  </r>
  <r>
    <x v="0"/>
    <s v="Q3"/>
    <x v="13"/>
    <x v="89"/>
    <n v="291"/>
    <x v="2"/>
  </r>
  <r>
    <x v="0"/>
    <s v="Q3"/>
    <x v="13"/>
    <x v="94"/>
    <n v="240"/>
    <x v="2"/>
  </r>
  <r>
    <x v="0"/>
    <s v="Q3"/>
    <x v="13"/>
    <x v="13"/>
    <n v="4951"/>
    <x v="2"/>
  </r>
  <r>
    <x v="0"/>
    <s v="Q3"/>
    <x v="13"/>
    <x v="14"/>
    <n v="10853"/>
    <x v="2"/>
  </r>
  <r>
    <x v="0"/>
    <s v="Q3"/>
    <x v="13"/>
    <x v="69"/>
    <n v="245"/>
    <x v="2"/>
  </r>
  <r>
    <x v="0"/>
    <s v="Q3"/>
    <x v="13"/>
    <x v="90"/>
    <n v="281"/>
    <x v="2"/>
  </r>
  <r>
    <x v="0"/>
    <s v="Q3"/>
    <x v="13"/>
    <x v="15"/>
    <n v="11663"/>
    <x v="2"/>
  </r>
  <r>
    <x v="0"/>
    <s v="Q3"/>
    <x v="13"/>
    <x v="70"/>
    <n v="1064"/>
    <x v="2"/>
  </r>
  <r>
    <x v="0"/>
    <s v="Q3"/>
    <x v="13"/>
    <x v="71"/>
    <n v="1215"/>
    <x v="2"/>
  </r>
  <r>
    <x v="0"/>
    <s v="Q3"/>
    <x v="13"/>
    <x v="16"/>
    <n v="3933"/>
    <x v="2"/>
  </r>
  <r>
    <x v="0"/>
    <s v="Q3"/>
    <x v="13"/>
    <x v="95"/>
    <n v="185"/>
    <x v="2"/>
  </r>
  <r>
    <x v="0"/>
    <s v="Q3"/>
    <x v="13"/>
    <x v="100"/>
    <n v="77"/>
    <x v="2"/>
  </r>
  <r>
    <x v="0"/>
    <s v="Q3"/>
    <x v="13"/>
    <x v="17"/>
    <n v="6438"/>
    <x v="2"/>
  </r>
  <r>
    <x v="0"/>
    <s v="Q3"/>
    <x v="13"/>
    <x v="18"/>
    <n v="3780"/>
    <x v="2"/>
  </r>
  <r>
    <x v="0"/>
    <s v="Q3"/>
    <x v="13"/>
    <x v="72"/>
    <n v="1696"/>
    <x v="2"/>
  </r>
  <r>
    <x v="0"/>
    <s v="Q3"/>
    <x v="13"/>
    <x v="19"/>
    <n v="4881"/>
    <x v="2"/>
  </r>
  <r>
    <x v="0"/>
    <s v="Q3"/>
    <x v="13"/>
    <x v="20"/>
    <n v="1386"/>
    <x v="2"/>
  </r>
  <r>
    <x v="0"/>
    <s v="Q3"/>
    <x v="13"/>
    <x v="73"/>
    <n v="667"/>
    <x v="2"/>
  </r>
  <r>
    <x v="0"/>
    <s v="Q3"/>
    <x v="13"/>
    <x v="21"/>
    <n v="12194"/>
    <x v="2"/>
  </r>
  <r>
    <x v="0"/>
    <s v="Q3"/>
    <x v="13"/>
    <x v="22"/>
    <n v="3301"/>
    <x v="2"/>
  </r>
  <r>
    <x v="0"/>
    <s v="Q3"/>
    <x v="13"/>
    <x v="23"/>
    <n v="8364"/>
    <x v="2"/>
  </r>
  <r>
    <x v="0"/>
    <s v="Q3"/>
    <x v="13"/>
    <x v="92"/>
    <n v="268"/>
    <x v="2"/>
  </r>
  <r>
    <x v="0"/>
    <s v="Q3"/>
    <x v="13"/>
    <x v="24"/>
    <n v="5253"/>
    <x v="2"/>
  </r>
  <r>
    <x v="0"/>
    <s v="Q3"/>
    <x v="13"/>
    <x v="25"/>
    <n v="1064"/>
    <x v="2"/>
  </r>
  <r>
    <x v="0"/>
    <s v="Q3"/>
    <x v="13"/>
    <x v="74"/>
    <n v="696"/>
    <x v="2"/>
  </r>
  <r>
    <x v="0"/>
    <s v="Q3"/>
    <x v="13"/>
    <x v="75"/>
    <n v="1548"/>
    <x v="2"/>
  </r>
  <r>
    <x v="0"/>
    <s v="Q3"/>
    <x v="13"/>
    <x v="26"/>
    <n v="1522"/>
    <x v="2"/>
  </r>
  <r>
    <x v="0"/>
    <s v="Q3"/>
    <x v="13"/>
    <x v="27"/>
    <n v="1887"/>
    <x v="2"/>
  </r>
  <r>
    <x v="0"/>
    <s v="Q3"/>
    <x v="13"/>
    <x v="76"/>
    <n v="1059"/>
    <x v="2"/>
  </r>
  <r>
    <x v="0"/>
    <s v="Q3"/>
    <x v="13"/>
    <x v="28"/>
    <n v="2234"/>
    <x v="2"/>
  </r>
  <r>
    <x v="0"/>
    <s v="Q3"/>
    <x v="13"/>
    <x v="77"/>
    <n v="1386"/>
    <x v="2"/>
  </r>
  <r>
    <x v="0"/>
    <s v="Q3"/>
    <x v="13"/>
    <x v="29"/>
    <n v="3358"/>
    <x v="2"/>
  </r>
  <r>
    <x v="0"/>
    <s v="Q3"/>
    <x v="13"/>
    <x v="30"/>
    <n v="2703"/>
    <x v="2"/>
  </r>
  <r>
    <x v="0"/>
    <s v="Q3"/>
    <x v="13"/>
    <x v="78"/>
    <n v="643"/>
    <x v="2"/>
  </r>
  <r>
    <x v="0"/>
    <s v="Q3"/>
    <x v="13"/>
    <x v="31"/>
    <n v="1662"/>
    <x v="2"/>
  </r>
  <r>
    <x v="0"/>
    <s v="Q3"/>
    <x v="13"/>
    <x v="79"/>
    <n v="819"/>
    <x v="2"/>
  </r>
  <r>
    <x v="0"/>
    <s v="Q3"/>
    <x v="13"/>
    <x v="32"/>
    <n v="10157"/>
    <x v="2"/>
  </r>
  <r>
    <x v="0"/>
    <s v="Q3"/>
    <x v="13"/>
    <x v="33"/>
    <n v="3515"/>
    <x v="2"/>
  </r>
  <r>
    <x v="0"/>
    <s v="Q3"/>
    <x v="13"/>
    <x v="34"/>
    <n v="2867"/>
    <x v="2"/>
  </r>
  <r>
    <x v="0"/>
    <s v="Q3"/>
    <x v="13"/>
    <x v="35"/>
    <n v="7069"/>
    <x v="2"/>
  </r>
  <r>
    <x v="0"/>
    <s v="Q3"/>
    <x v="13"/>
    <x v="80"/>
    <n v="1393"/>
    <x v="2"/>
  </r>
  <r>
    <x v="0"/>
    <s v="Q3"/>
    <x v="13"/>
    <x v="36"/>
    <n v="1349"/>
    <x v="2"/>
  </r>
  <r>
    <x v="0"/>
    <s v="Q3"/>
    <x v="13"/>
    <x v="91"/>
    <n v="270"/>
    <x v="2"/>
  </r>
  <r>
    <x v="0"/>
    <s v="Q3"/>
    <x v="13"/>
    <x v="81"/>
    <n v="593"/>
    <x v="2"/>
  </r>
  <r>
    <x v="0"/>
    <s v="Q3"/>
    <x v="13"/>
    <x v="37"/>
    <n v="6631"/>
    <x v="2"/>
  </r>
  <r>
    <x v="0"/>
    <s v="Q3"/>
    <x v="13"/>
    <x v="38"/>
    <n v="4767"/>
    <x v="2"/>
  </r>
  <r>
    <x v="0"/>
    <s v="Q3"/>
    <x v="13"/>
    <x v="39"/>
    <n v="2024"/>
    <x v="2"/>
  </r>
  <r>
    <x v="0"/>
    <s v="Q3"/>
    <x v="13"/>
    <x v="40"/>
    <n v="3121"/>
    <x v="2"/>
  </r>
  <r>
    <x v="0"/>
    <s v="Q3"/>
    <x v="13"/>
    <x v="41"/>
    <n v="3116"/>
    <x v="2"/>
  </r>
  <r>
    <x v="0"/>
    <s v="Q3"/>
    <x v="13"/>
    <x v="42"/>
    <n v="3436"/>
    <x v="2"/>
  </r>
  <r>
    <x v="0"/>
    <s v="Q3"/>
    <x v="13"/>
    <x v="96"/>
    <n v="202"/>
    <x v="2"/>
  </r>
  <r>
    <x v="0"/>
    <s v="Q3"/>
    <x v="13"/>
    <x v="82"/>
    <n v="847"/>
    <x v="2"/>
  </r>
  <r>
    <x v="0"/>
    <s v="Q3"/>
    <x v="13"/>
    <x v="43"/>
    <n v="5630"/>
    <x v="2"/>
  </r>
  <r>
    <x v="0"/>
    <s v="Q3"/>
    <x v="13"/>
    <x v="44"/>
    <n v="2345"/>
    <x v="2"/>
  </r>
  <r>
    <x v="0"/>
    <s v="Q3"/>
    <x v="13"/>
    <x v="45"/>
    <n v="2094"/>
    <x v="2"/>
  </r>
  <r>
    <x v="0"/>
    <s v="Q3"/>
    <x v="13"/>
    <x v="46"/>
    <n v="5651"/>
    <x v="2"/>
  </r>
  <r>
    <x v="0"/>
    <s v="Q3"/>
    <x v="13"/>
    <x v="47"/>
    <n v="3493"/>
    <x v="2"/>
  </r>
  <r>
    <x v="0"/>
    <s v="Q3"/>
    <x v="13"/>
    <x v="48"/>
    <n v="8642"/>
    <x v="2"/>
  </r>
  <r>
    <x v="0"/>
    <s v="Q3"/>
    <x v="13"/>
    <x v="83"/>
    <n v="845"/>
    <x v="2"/>
  </r>
  <r>
    <x v="0"/>
    <s v="Q3"/>
    <x v="13"/>
    <x v="49"/>
    <n v="7139"/>
    <x v="2"/>
  </r>
  <r>
    <x v="0"/>
    <s v="Q3"/>
    <x v="13"/>
    <x v="50"/>
    <n v="7786"/>
    <x v="2"/>
  </r>
  <r>
    <x v="0"/>
    <s v="Q3"/>
    <x v="13"/>
    <x v="51"/>
    <n v="2600"/>
    <x v="2"/>
  </r>
  <r>
    <x v="0"/>
    <s v="Q3"/>
    <x v="13"/>
    <x v="84"/>
    <n v="671"/>
    <x v="2"/>
  </r>
  <r>
    <x v="0"/>
    <s v="Q3"/>
    <x v="13"/>
    <x v="52"/>
    <n v="2836"/>
    <x v="2"/>
  </r>
  <r>
    <x v="0"/>
    <s v="Q3"/>
    <x v="13"/>
    <x v="85"/>
    <n v="734"/>
    <x v="2"/>
  </r>
  <r>
    <x v="0"/>
    <s v="Q3"/>
    <x v="13"/>
    <x v="53"/>
    <n v="4445"/>
    <x v="2"/>
  </r>
  <r>
    <x v="0"/>
    <s v="Q3"/>
    <x v="13"/>
    <x v="54"/>
    <n v="7128"/>
    <x v="2"/>
  </r>
  <r>
    <x v="0"/>
    <s v="Q3"/>
    <x v="13"/>
    <x v="86"/>
    <n v="1182"/>
    <x v="2"/>
  </r>
  <r>
    <x v="0"/>
    <s v="Q3"/>
    <x v="13"/>
    <x v="88"/>
    <n v="305"/>
    <x v="2"/>
  </r>
  <r>
    <x v="0"/>
    <s v="Q3"/>
    <x v="13"/>
    <x v="55"/>
    <n v="19079"/>
    <x v="2"/>
  </r>
  <r>
    <x v="0"/>
    <s v="Q3"/>
    <x v="13"/>
    <x v="97"/>
    <n v="264"/>
    <x v="2"/>
  </r>
  <r>
    <x v="0"/>
    <s v="Q3"/>
    <x v="13"/>
    <x v="56"/>
    <n v="1156"/>
    <x v="2"/>
  </r>
  <r>
    <x v="0"/>
    <s v="Q3"/>
    <x v="13"/>
    <x v="57"/>
    <n v="88081"/>
    <x v="2"/>
  </r>
  <r>
    <x v="0"/>
    <s v="Q3"/>
    <x v="13"/>
    <x v="58"/>
    <n v="46969"/>
    <x v="2"/>
  </r>
  <r>
    <x v="0"/>
    <s v="Q3"/>
    <x v="13"/>
    <x v="59"/>
    <n v="106367"/>
    <x v="2"/>
  </r>
  <r>
    <x v="0"/>
    <s v="Q4"/>
    <x v="0"/>
    <x v="0"/>
    <n v="192"/>
    <x v="3"/>
  </r>
  <r>
    <x v="0"/>
    <s v="Q4"/>
    <x v="0"/>
    <x v="1"/>
    <n v="102"/>
    <x v="3"/>
  </r>
  <r>
    <x v="0"/>
    <s v="Q4"/>
    <x v="0"/>
    <x v="2"/>
    <n v="35"/>
    <x v="3"/>
  </r>
  <r>
    <x v="0"/>
    <s v="Q4"/>
    <x v="0"/>
    <x v="3"/>
    <n v="208"/>
    <x v="3"/>
  </r>
  <r>
    <x v="0"/>
    <s v="Q4"/>
    <x v="0"/>
    <x v="4"/>
    <n v="79"/>
    <x v="3"/>
  </r>
  <r>
    <x v="0"/>
    <s v="Q4"/>
    <x v="0"/>
    <x v="5"/>
    <n v="40"/>
    <x v="3"/>
  </r>
  <r>
    <x v="0"/>
    <s v="Q4"/>
    <x v="0"/>
    <x v="6"/>
    <n v="113"/>
    <x v="3"/>
  </r>
  <r>
    <x v="0"/>
    <s v="Q4"/>
    <x v="0"/>
    <x v="7"/>
    <n v="171"/>
    <x v="3"/>
  </r>
  <r>
    <x v="0"/>
    <s v="Q4"/>
    <x v="0"/>
    <x v="8"/>
    <n v="41"/>
    <x v="3"/>
  </r>
  <r>
    <x v="0"/>
    <s v="Q4"/>
    <x v="0"/>
    <x v="9"/>
    <n v="121"/>
    <x v="3"/>
  </r>
  <r>
    <x v="0"/>
    <s v="Q4"/>
    <x v="0"/>
    <x v="10"/>
    <n v="149"/>
    <x v="3"/>
  </r>
  <r>
    <x v="0"/>
    <s v="Q4"/>
    <x v="0"/>
    <x v="11"/>
    <n v="53"/>
    <x v="3"/>
  </r>
  <r>
    <x v="0"/>
    <s v="Q4"/>
    <x v="0"/>
    <x v="12"/>
    <n v="33"/>
    <x v="3"/>
  </r>
  <r>
    <x v="0"/>
    <s v="Q4"/>
    <x v="0"/>
    <x v="13"/>
    <n v="102"/>
    <x v="3"/>
  </r>
  <r>
    <x v="0"/>
    <s v="Q4"/>
    <x v="0"/>
    <x v="14"/>
    <n v="282"/>
    <x v="3"/>
  </r>
  <r>
    <x v="0"/>
    <s v="Q4"/>
    <x v="0"/>
    <x v="15"/>
    <n v="298"/>
    <x v="3"/>
  </r>
  <r>
    <x v="0"/>
    <s v="Q4"/>
    <x v="0"/>
    <x v="71"/>
    <n v="34"/>
    <x v="3"/>
  </r>
  <r>
    <x v="0"/>
    <s v="Q4"/>
    <x v="0"/>
    <x v="16"/>
    <n v="76"/>
    <x v="3"/>
  </r>
  <r>
    <x v="0"/>
    <s v="Q4"/>
    <x v="0"/>
    <x v="17"/>
    <n v="113"/>
    <x v="3"/>
  </r>
  <r>
    <x v="0"/>
    <s v="Q4"/>
    <x v="0"/>
    <x v="18"/>
    <n v="89"/>
    <x v="3"/>
  </r>
  <r>
    <x v="0"/>
    <s v="Q4"/>
    <x v="0"/>
    <x v="19"/>
    <n v="138"/>
    <x v="3"/>
  </r>
  <r>
    <x v="0"/>
    <s v="Q4"/>
    <x v="0"/>
    <x v="20"/>
    <n v="44"/>
    <x v="3"/>
  </r>
  <r>
    <x v="0"/>
    <s v="Q4"/>
    <x v="0"/>
    <x v="21"/>
    <n v="260"/>
    <x v="3"/>
  </r>
  <r>
    <x v="0"/>
    <s v="Q4"/>
    <x v="0"/>
    <x v="22"/>
    <n v="84"/>
    <x v="3"/>
  </r>
  <r>
    <x v="0"/>
    <s v="Q4"/>
    <x v="0"/>
    <x v="23"/>
    <n v="204"/>
    <x v="3"/>
  </r>
  <r>
    <x v="0"/>
    <s v="Q4"/>
    <x v="0"/>
    <x v="24"/>
    <n v="121"/>
    <x v="3"/>
  </r>
  <r>
    <x v="0"/>
    <s v="Q4"/>
    <x v="0"/>
    <x v="26"/>
    <n v="34"/>
    <x v="3"/>
  </r>
  <r>
    <x v="0"/>
    <s v="Q4"/>
    <x v="0"/>
    <x v="28"/>
    <n v="44"/>
    <x v="3"/>
  </r>
  <r>
    <x v="0"/>
    <s v="Q4"/>
    <x v="0"/>
    <x v="29"/>
    <n v="96"/>
    <x v="3"/>
  </r>
  <r>
    <x v="0"/>
    <s v="Q4"/>
    <x v="0"/>
    <x v="30"/>
    <n v="53"/>
    <x v="3"/>
  </r>
  <r>
    <x v="0"/>
    <s v="Q4"/>
    <x v="0"/>
    <x v="31"/>
    <n v="44"/>
    <x v="3"/>
  </r>
  <r>
    <x v="0"/>
    <s v="Q4"/>
    <x v="0"/>
    <x v="32"/>
    <n v="265"/>
    <x v="3"/>
  </r>
  <r>
    <x v="0"/>
    <s v="Q4"/>
    <x v="0"/>
    <x v="33"/>
    <n v="70"/>
    <x v="3"/>
  </r>
  <r>
    <x v="0"/>
    <s v="Q4"/>
    <x v="0"/>
    <x v="34"/>
    <n v="67"/>
    <x v="3"/>
  </r>
  <r>
    <x v="0"/>
    <s v="Q4"/>
    <x v="0"/>
    <x v="35"/>
    <n v="195"/>
    <x v="3"/>
  </r>
  <r>
    <x v="0"/>
    <s v="Q4"/>
    <x v="0"/>
    <x v="80"/>
    <n v="33"/>
    <x v="3"/>
  </r>
  <r>
    <x v="0"/>
    <s v="Q4"/>
    <x v="0"/>
    <x v="36"/>
    <n v="34"/>
    <x v="3"/>
  </r>
  <r>
    <x v="0"/>
    <s v="Q4"/>
    <x v="0"/>
    <x v="37"/>
    <n v="163"/>
    <x v="3"/>
  </r>
  <r>
    <x v="0"/>
    <s v="Q4"/>
    <x v="0"/>
    <x v="38"/>
    <n v="94"/>
    <x v="3"/>
  </r>
  <r>
    <x v="0"/>
    <s v="Q4"/>
    <x v="0"/>
    <x v="39"/>
    <n v="60"/>
    <x v="3"/>
  </r>
  <r>
    <x v="0"/>
    <s v="Q4"/>
    <x v="0"/>
    <x v="40"/>
    <n v="74"/>
    <x v="3"/>
  </r>
  <r>
    <x v="0"/>
    <s v="Q4"/>
    <x v="0"/>
    <x v="41"/>
    <n v="70"/>
    <x v="3"/>
  </r>
  <r>
    <x v="0"/>
    <s v="Q4"/>
    <x v="0"/>
    <x v="42"/>
    <n v="88"/>
    <x v="3"/>
  </r>
  <r>
    <x v="0"/>
    <s v="Q4"/>
    <x v="0"/>
    <x v="43"/>
    <n v="141"/>
    <x v="3"/>
  </r>
  <r>
    <x v="0"/>
    <s v="Q4"/>
    <x v="0"/>
    <x v="44"/>
    <n v="50"/>
    <x v="3"/>
  </r>
  <r>
    <x v="0"/>
    <s v="Q4"/>
    <x v="0"/>
    <x v="45"/>
    <n v="45"/>
    <x v="3"/>
  </r>
  <r>
    <x v="0"/>
    <s v="Q4"/>
    <x v="0"/>
    <x v="46"/>
    <n v="119"/>
    <x v="3"/>
  </r>
  <r>
    <x v="0"/>
    <s v="Q4"/>
    <x v="0"/>
    <x v="47"/>
    <n v="91"/>
    <x v="3"/>
  </r>
  <r>
    <x v="0"/>
    <s v="Q4"/>
    <x v="0"/>
    <x v="48"/>
    <n v="227"/>
    <x v="3"/>
  </r>
  <r>
    <x v="0"/>
    <s v="Q4"/>
    <x v="0"/>
    <x v="49"/>
    <n v="180"/>
    <x v="3"/>
  </r>
  <r>
    <x v="0"/>
    <s v="Q4"/>
    <x v="0"/>
    <x v="50"/>
    <n v="161"/>
    <x v="3"/>
  </r>
  <r>
    <x v="0"/>
    <s v="Q4"/>
    <x v="0"/>
    <x v="51"/>
    <n v="74"/>
    <x v="3"/>
  </r>
  <r>
    <x v="0"/>
    <s v="Q4"/>
    <x v="0"/>
    <x v="52"/>
    <n v="72"/>
    <x v="3"/>
  </r>
  <r>
    <x v="0"/>
    <s v="Q4"/>
    <x v="0"/>
    <x v="53"/>
    <n v="117"/>
    <x v="3"/>
  </r>
  <r>
    <x v="0"/>
    <s v="Q4"/>
    <x v="0"/>
    <x v="54"/>
    <n v="182"/>
    <x v="3"/>
  </r>
  <r>
    <x v="0"/>
    <s v="Q4"/>
    <x v="0"/>
    <x v="86"/>
    <n v="34"/>
    <x v="3"/>
  </r>
  <r>
    <x v="0"/>
    <s v="Q4"/>
    <x v="0"/>
    <x v="55"/>
    <n v="421"/>
    <x v="3"/>
  </r>
  <r>
    <x v="0"/>
    <s v="Q4"/>
    <x v="0"/>
    <x v="56"/>
    <n v="33"/>
    <x v="3"/>
  </r>
  <r>
    <x v="0"/>
    <s v="Q4"/>
    <x v="0"/>
    <x v="57"/>
    <n v="1661"/>
    <x v="3"/>
  </r>
  <r>
    <x v="0"/>
    <s v="Q4"/>
    <x v="0"/>
    <x v="58"/>
    <n v="1017"/>
    <x v="3"/>
  </r>
  <r>
    <x v="0"/>
    <s v="Q4"/>
    <x v="0"/>
    <x v="59"/>
    <n v="2005"/>
    <x v="3"/>
  </r>
  <r>
    <x v="0"/>
    <s v="Q4"/>
    <x v="1"/>
    <x v="60"/>
    <n v="50"/>
    <x v="3"/>
  </r>
  <r>
    <x v="0"/>
    <s v="Q4"/>
    <x v="1"/>
    <x v="61"/>
    <n v="41"/>
    <x v="3"/>
  </r>
  <r>
    <x v="0"/>
    <s v="Q4"/>
    <x v="1"/>
    <x v="62"/>
    <n v="75"/>
    <x v="3"/>
  </r>
  <r>
    <x v="0"/>
    <s v="Q4"/>
    <x v="1"/>
    <x v="0"/>
    <n v="797"/>
    <x v="3"/>
  </r>
  <r>
    <x v="0"/>
    <s v="Q4"/>
    <x v="1"/>
    <x v="1"/>
    <n v="492"/>
    <x v="3"/>
  </r>
  <r>
    <x v="0"/>
    <s v="Q4"/>
    <x v="1"/>
    <x v="63"/>
    <n v="78"/>
    <x v="3"/>
  </r>
  <r>
    <x v="0"/>
    <s v="Q4"/>
    <x v="1"/>
    <x v="2"/>
    <n v="145"/>
    <x v="3"/>
  </r>
  <r>
    <x v="0"/>
    <s v="Q4"/>
    <x v="1"/>
    <x v="64"/>
    <n v="64"/>
    <x v="3"/>
  </r>
  <r>
    <x v="0"/>
    <s v="Q4"/>
    <x v="1"/>
    <x v="3"/>
    <n v="829"/>
    <x v="3"/>
  </r>
  <r>
    <x v="0"/>
    <s v="Q4"/>
    <x v="1"/>
    <x v="4"/>
    <n v="232"/>
    <x v="3"/>
  </r>
  <r>
    <x v="0"/>
    <s v="Q4"/>
    <x v="1"/>
    <x v="5"/>
    <n v="250"/>
    <x v="3"/>
  </r>
  <r>
    <x v="0"/>
    <s v="Q4"/>
    <x v="1"/>
    <x v="6"/>
    <n v="530"/>
    <x v="3"/>
  </r>
  <r>
    <x v="0"/>
    <s v="Q4"/>
    <x v="1"/>
    <x v="65"/>
    <n v="102"/>
    <x v="3"/>
  </r>
  <r>
    <x v="0"/>
    <s v="Q4"/>
    <x v="1"/>
    <x v="7"/>
    <n v="633"/>
    <x v="3"/>
  </r>
  <r>
    <x v="0"/>
    <s v="Q4"/>
    <x v="1"/>
    <x v="66"/>
    <n v="88"/>
    <x v="3"/>
  </r>
  <r>
    <x v="0"/>
    <s v="Q4"/>
    <x v="1"/>
    <x v="101"/>
    <n v="117"/>
    <x v="3"/>
  </r>
  <r>
    <x v="0"/>
    <s v="Q4"/>
    <x v="1"/>
    <x v="8"/>
    <n v="272"/>
    <x v="3"/>
  </r>
  <r>
    <x v="0"/>
    <s v="Q4"/>
    <x v="1"/>
    <x v="9"/>
    <n v="571"/>
    <x v="3"/>
  </r>
  <r>
    <x v="0"/>
    <s v="Q4"/>
    <x v="1"/>
    <x v="10"/>
    <n v="700"/>
    <x v="3"/>
  </r>
  <r>
    <x v="0"/>
    <s v="Q4"/>
    <x v="1"/>
    <x v="67"/>
    <n v="39"/>
    <x v="3"/>
  </r>
  <r>
    <x v="0"/>
    <s v="Q4"/>
    <x v="1"/>
    <x v="68"/>
    <n v="31"/>
    <x v="3"/>
  </r>
  <r>
    <x v="0"/>
    <s v="Q4"/>
    <x v="1"/>
    <x v="11"/>
    <n v="228"/>
    <x v="3"/>
  </r>
  <r>
    <x v="0"/>
    <s v="Q4"/>
    <x v="1"/>
    <x v="12"/>
    <n v="226"/>
    <x v="3"/>
  </r>
  <r>
    <x v="0"/>
    <s v="Q4"/>
    <x v="1"/>
    <x v="94"/>
    <n v="31"/>
    <x v="3"/>
  </r>
  <r>
    <x v="0"/>
    <s v="Q4"/>
    <x v="1"/>
    <x v="13"/>
    <n v="558"/>
    <x v="3"/>
  </r>
  <r>
    <x v="0"/>
    <s v="Q4"/>
    <x v="1"/>
    <x v="14"/>
    <n v="1170"/>
    <x v="3"/>
  </r>
  <r>
    <x v="0"/>
    <s v="Q4"/>
    <x v="1"/>
    <x v="69"/>
    <n v="35"/>
    <x v="3"/>
  </r>
  <r>
    <x v="0"/>
    <s v="Q4"/>
    <x v="1"/>
    <x v="15"/>
    <n v="1261"/>
    <x v="3"/>
  </r>
  <r>
    <x v="0"/>
    <s v="Q4"/>
    <x v="1"/>
    <x v="70"/>
    <n v="99"/>
    <x v="3"/>
  </r>
  <r>
    <x v="0"/>
    <s v="Q4"/>
    <x v="1"/>
    <x v="71"/>
    <n v="174"/>
    <x v="3"/>
  </r>
  <r>
    <x v="0"/>
    <s v="Q4"/>
    <x v="1"/>
    <x v="16"/>
    <n v="435"/>
    <x v="3"/>
  </r>
  <r>
    <x v="0"/>
    <s v="Q4"/>
    <x v="1"/>
    <x v="17"/>
    <n v="570"/>
    <x v="3"/>
  </r>
  <r>
    <x v="0"/>
    <s v="Q4"/>
    <x v="1"/>
    <x v="18"/>
    <n v="394"/>
    <x v="3"/>
  </r>
  <r>
    <x v="0"/>
    <s v="Q4"/>
    <x v="1"/>
    <x v="72"/>
    <n v="220"/>
    <x v="3"/>
  </r>
  <r>
    <x v="0"/>
    <s v="Q4"/>
    <x v="1"/>
    <x v="19"/>
    <n v="524"/>
    <x v="3"/>
  </r>
  <r>
    <x v="0"/>
    <s v="Q4"/>
    <x v="1"/>
    <x v="20"/>
    <n v="183"/>
    <x v="3"/>
  </r>
  <r>
    <x v="0"/>
    <s v="Q4"/>
    <x v="1"/>
    <x v="73"/>
    <n v="85"/>
    <x v="3"/>
  </r>
  <r>
    <x v="0"/>
    <s v="Q4"/>
    <x v="1"/>
    <x v="21"/>
    <n v="1352"/>
    <x v="3"/>
  </r>
  <r>
    <x v="0"/>
    <s v="Q4"/>
    <x v="1"/>
    <x v="22"/>
    <n v="370"/>
    <x v="3"/>
  </r>
  <r>
    <x v="0"/>
    <s v="Q4"/>
    <x v="1"/>
    <x v="23"/>
    <n v="910"/>
    <x v="3"/>
  </r>
  <r>
    <x v="0"/>
    <s v="Q4"/>
    <x v="1"/>
    <x v="24"/>
    <n v="416"/>
    <x v="3"/>
  </r>
  <r>
    <x v="0"/>
    <s v="Q4"/>
    <x v="1"/>
    <x v="25"/>
    <n v="97"/>
    <x v="3"/>
  </r>
  <r>
    <x v="0"/>
    <s v="Q4"/>
    <x v="1"/>
    <x v="74"/>
    <n v="71"/>
    <x v="3"/>
  </r>
  <r>
    <x v="0"/>
    <s v="Q4"/>
    <x v="1"/>
    <x v="75"/>
    <n v="140"/>
    <x v="3"/>
  </r>
  <r>
    <x v="0"/>
    <s v="Q4"/>
    <x v="1"/>
    <x v="26"/>
    <n v="162"/>
    <x v="3"/>
  </r>
  <r>
    <x v="0"/>
    <s v="Q4"/>
    <x v="1"/>
    <x v="27"/>
    <n v="209"/>
    <x v="3"/>
  </r>
  <r>
    <x v="0"/>
    <s v="Q4"/>
    <x v="1"/>
    <x v="76"/>
    <n v="110"/>
    <x v="3"/>
  </r>
  <r>
    <x v="0"/>
    <s v="Q4"/>
    <x v="1"/>
    <x v="28"/>
    <n v="253"/>
    <x v="3"/>
  </r>
  <r>
    <x v="0"/>
    <s v="Q4"/>
    <x v="1"/>
    <x v="77"/>
    <n v="133"/>
    <x v="3"/>
  </r>
  <r>
    <x v="0"/>
    <s v="Q4"/>
    <x v="1"/>
    <x v="29"/>
    <n v="346"/>
    <x v="3"/>
  </r>
  <r>
    <x v="0"/>
    <s v="Q4"/>
    <x v="1"/>
    <x v="30"/>
    <n v="336"/>
    <x v="3"/>
  </r>
  <r>
    <x v="0"/>
    <s v="Q4"/>
    <x v="1"/>
    <x v="78"/>
    <n v="62"/>
    <x v="3"/>
  </r>
  <r>
    <x v="0"/>
    <s v="Q4"/>
    <x v="1"/>
    <x v="31"/>
    <n v="196"/>
    <x v="3"/>
  </r>
  <r>
    <x v="0"/>
    <s v="Q4"/>
    <x v="1"/>
    <x v="79"/>
    <n v="109"/>
    <x v="3"/>
  </r>
  <r>
    <x v="0"/>
    <s v="Q4"/>
    <x v="1"/>
    <x v="32"/>
    <n v="1149"/>
    <x v="3"/>
  </r>
  <r>
    <x v="0"/>
    <s v="Q4"/>
    <x v="1"/>
    <x v="33"/>
    <n v="351"/>
    <x v="3"/>
  </r>
  <r>
    <x v="0"/>
    <s v="Q4"/>
    <x v="1"/>
    <x v="34"/>
    <n v="275"/>
    <x v="3"/>
  </r>
  <r>
    <x v="0"/>
    <s v="Q4"/>
    <x v="1"/>
    <x v="35"/>
    <n v="725"/>
    <x v="3"/>
  </r>
  <r>
    <x v="0"/>
    <s v="Q4"/>
    <x v="1"/>
    <x v="80"/>
    <n v="166"/>
    <x v="3"/>
  </r>
  <r>
    <x v="0"/>
    <s v="Q4"/>
    <x v="1"/>
    <x v="36"/>
    <n v="182"/>
    <x v="3"/>
  </r>
  <r>
    <x v="0"/>
    <s v="Q4"/>
    <x v="1"/>
    <x v="81"/>
    <n v="51"/>
    <x v="3"/>
  </r>
  <r>
    <x v="0"/>
    <s v="Q4"/>
    <x v="1"/>
    <x v="37"/>
    <n v="777"/>
    <x v="3"/>
  </r>
  <r>
    <x v="0"/>
    <s v="Q4"/>
    <x v="1"/>
    <x v="38"/>
    <n v="550"/>
    <x v="3"/>
  </r>
  <r>
    <x v="0"/>
    <s v="Q4"/>
    <x v="1"/>
    <x v="39"/>
    <n v="227"/>
    <x v="3"/>
  </r>
  <r>
    <x v="0"/>
    <s v="Q4"/>
    <x v="1"/>
    <x v="40"/>
    <n v="318"/>
    <x v="3"/>
  </r>
  <r>
    <x v="0"/>
    <s v="Q4"/>
    <x v="1"/>
    <x v="41"/>
    <n v="300"/>
    <x v="3"/>
  </r>
  <r>
    <x v="0"/>
    <s v="Q4"/>
    <x v="1"/>
    <x v="42"/>
    <n v="399"/>
    <x v="3"/>
  </r>
  <r>
    <x v="0"/>
    <s v="Q4"/>
    <x v="1"/>
    <x v="82"/>
    <n v="105"/>
    <x v="3"/>
  </r>
  <r>
    <x v="0"/>
    <s v="Q4"/>
    <x v="1"/>
    <x v="43"/>
    <n v="538"/>
    <x v="3"/>
  </r>
  <r>
    <x v="0"/>
    <s v="Q4"/>
    <x v="1"/>
    <x v="44"/>
    <n v="257"/>
    <x v="3"/>
  </r>
  <r>
    <x v="0"/>
    <s v="Q4"/>
    <x v="1"/>
    <x v="45"/>
    <n v="220"/>
    <x v="3"/>
  </r>
  <r>
    <x v="0"/>
    <s v="Q4"/>
    <x v="1"/>
    <x v="46"/>
    <n v="587"/>
    <x v="3"/>
  </r>
  <r>
    <x v="0"/>
    <s v="Q4"/>
    <x v="1"/>
    <x v="47"/>
    <n v="328"/>
    <x v="3"/>
  </r>
  <r>
    <x v="0"/>
    <s v="Q4"/>
    <x v="1"/>
    <x v="48"/>
    <n v="976"/>
    <x v="3"/>
  </r>
  <r>
    <x v="0"/>
    <s v="Q4"/>
    <x v="1"/>
    <x v="83"/>
    <n v="101"/>
    <x v="3"/>
  </r>
  <r>
    <x v="0"/>
    <s v="Q4"/>
    <x v="1"/>
    <x v="49"/>
    <n v="796"/>
    <x v="3"/>
  </r>
  <r>
    <x v="0"/>
    <s v="Q4"/>
    <x v="1"/>
    <x v="50"/>
    <n v="695"/>
    <x v="3"/>
  </r>
  <r>
    <x v="0"/>
    <s v="Q4"/>
    <x v="1"/>
    <x v="51"/>
    <n v="269"/>
    <x v="3"/>
  </r>
  <r>
    <x v="0"/>
    <s v="Q4"/>
    <x v="1"/>
    <x v="84"/>
    <n v="60"/>
    <x v="3"/>
  </r>
  <r>
    <x v="0"/>
    <s v="Q4"/>
    <x v="1"/>
    <x v="52"/>
    <n v="281"/>
    <x v="3"/>
  </r>
  <r>
    <x v="0"/>
    <s v="Q4"/>
    <x v="1"/>
    <x v="85"/>
    <n v="77"/>
    <x v="3"/>
  </r>
  <r>
    <x v="0"/>
    <s v="Q4"/>
    <x v="1"/>
    <x v="53"/>
    <n v="509"/>
    <x v="3"/>
  </r>
  <r>
    <x v="0"/>
    <s v="Q4"/>
    <x v="1"/>
    <x v="54"/>
    <n v="763"/>
    <x v="3"/>
  </r>
  <r>
    <x v="0"/>
    <s v="Q4"/>
    <x v="1"/>
    <x v="86"/>
    <n v="136"/>
    <x v="3"/>
  </r>
  <r>
    <x v="0"/>
    <s v="Q4"/>
    <x v="1"/>
    <x v="88"/>
    <n v="43"/>
    <x v="3"/>
  </r>
  <r>
    <x v="0"/>
    <s v="Q4"/>
    <x v="1"/>
    <x v="55"/>
    <n v="1667"/>
    <x v="3"/>
  </r>
  <r>
    <x v="0"/>
    <s v="Q4"/>
    <x v="1"/>
    <x v="56"/>
    <n v="136"/>
    <x v="3"/>
  </r>
  <r>
    <x v="0"/>
    <s v="Q4"/>
    <x v="1"/>
    <x v="57"/>
    <n v="8282"/>
    <x v="3"/>
  </r>
  <r>
    <x v="0"/>
    <s v="Q4"/>
    <x v="1"/>
    <x v="58"/>
    <n v="4350"/>
    <x v="3"/>
  </r>
  <r>
    <x v="0"/>
    <s v="Q4"/>
    <x v="1"/>
    <x v="59"/>
    <n v="9670"/>
    <x v="3"/>
  </r>
  <r>
    <x v="0"/>
    <s v="Q4"/>
    <x v="2"/>
    <x v="60"/>
    <n v="30"/>
    <x v="3"/>
  </r>
  <r>
    <x v="0"/>
    <s v="Q4"/>
    <x v="2"/>
    <x v="62"/>
    <n v="56"/>
    <x v="3"/>
  </r>
  <r>
    <x v="0"/>
    <s v="Q4"/>
    <x v="2"/>
    <x v="0"/>
    <n v="714"/>
    <x v="3"/>
  </r>
  <r>
    <x v="0"/>
    <s v="Q4"/>
    <x v="2"/>
    <x v="1"/>
    <n v="403"/>
    <x v="3"/>
  </r>
  <r>
    <x v="0"/>
    <s v="Q4"/>
    <x v="2"/>
    <x v="63"/>
    <n v="55"/>
    <x v="3"/>
  </r>
  <r>
    <x v="0"/>
    <s v="Q4"/>
    <x v="2"/>
    <x v="2"/>
    <n v="97"/>
    <x v="3"/>
  </r>
  <r>
    <x v="0"/>
    <s v="Q4"/>
    <x v="2"/>
    <x v="64"/>
    <n v="55"/>
    <x v="3"/>
  </r>
  <r>
    <x v="0"/>
    <s v="Q4"/>
    <x v="2"/>
    <x v="3"/>
    <n v="683"/>
    <x v="3"/>
  </r>
  <r>
    <x v="0"/>
    <s v="Q4"/>
    <x v="2"/>
    <x v="4"/>
    <n v="182"/>
    <x v="3"/>
  </r>
  <r>
    <x v="0"/>
    <s v="Q4"/>
    <x v="2"/>
    <x v="5"/>
    <n v="193"/>
    <x v="3"/>
  </r>
  <r>
    <x v="0"/>
    <s v="Q4"/>
    <x v="2"/>
    <x v="6"/>
    <n v="499"/>
    <x v="3"/>
  </r>
  <r>
    <x v="0"/>
    <s v="Q4"/>
    <x v="2"/>
    <x v="65"/>
    <n v="100"/>
    <x v="3"/>
  </r>
  <r>
    <x v="0"/>
    <s v="Q4"/>
    <x v="2"/>
    <x v="7"/>
    <n v="463"/>
    <x v="3"/>
  </r>
  <r>
    <x v="0"/>
    <s v="Q4"/>
    <x v="2"/>
    <x v="66"/>
    <n v="72"/>
    <x v="3"/>
  </r>
  <r>
    <x v="0"/>
    <s v="Q4"/>
    <x v="2"/>
    <x v="101"/>
    <n v="75"/>
    <x v="3"/>
  </r>
  <r>
    <x v="0"/>
    <s v="Q4"/>
    <x v="2"/>
    <x v="8"/>
    <n v="211"/>
    <x v="3"/>
  </r>
  <r>
    <x v="0"/>
    <s v="Q4"/>
    <x v="2"/>
    <x v="9"/>
    <n v="421"/>
    <x v="3"/>
  </r>
  <r>
    <x v="0"/>
    <s v="Q4"/>
    <x v="2"/>
    <x v="10"/>
    <n v="554"/>
    <x v="3"/>
  </r>
  <r>
    <x v="0"/>
    <s v="Q4"/>
    <x v="2"/>
    <x v="68"/>
    <n v="31"/>
    <x v="3"/>
  </r>
  <r>
    <x v="0"/>
    <s v="Q4"/>
    <x v="2"/>
    <x v="11"/>
    <n v="185"/>
    <x v="3"/>
  </r>
  <r>
    <x v="0"/>
    <s v="Q4"/>
    <x v="2"/>
    <x v="12"/>
    <n v="172"/>
    <x v="3"/>
  </r>
  <r>
    <x v="0"/>
    <s v="Q4"/>
    <x v="2"/>
    <x v="13"/>
    <n v="422"/>
    <x v="3"/>
  </r>
  <r>
    <x v="0"/>
    <s v="Q4"/>
    <x v="2"/>
    <x v="14"/>
    <n v="927"/>
    <x v="3"/>
  </r>
  <r>
    <x v="0"/>
    <s v="Q4"/>
    <x v="2"/>
    <x v="15"/>
    <n v="949"/>
    <x v="3"/>
  </r>
  <r>
    <x v="0"/>
    <s v="Q4"/>
    <x v="2"/>
    <x v="70"/>
    <n v="67"/>
    <x v="3"/>
  </r>
  <r>
    <x v="0"/>
    <s v="Q4"/>
    <x v="2"/>
    <x v="71"/>
    <n v="121"/>
    <x v="3"/>
  </r>
  <r>
    <x v="0"/>
    <s v="Q4"/>
    <x v="2"/>
    <x v="16"/>
    <n v="323"/>
    <x v="3"/>
  </r>
  <r>
    <x v="0"/>
    <s v="Q4"/>
    <x v="2"/>
    <x v="17"/>
    <n v="440"/>
    <x v="3"/>
  </r>
  <r>
    <x v="0"/>
    <s v="Q4"/>
    <x v="2"/>
    <x v="18"/>
    <n v="319"/>
    <x v="3"/>
  </r>
  <r>
    <x v="0"/>
    <s v="Q4"/>
    <x v="2"/>
    <x v="72"/>
    <n v="158"/>
    <x v="3"/>
  </r>
  <r>
    <x v="0"/>
    <s v="Q4"/>
    <x v="2"/>
    <x v="19"/>
    <n v="398"/>
    <x v="3"/>
  </r>
  <r>
    <x v="0"/>
    <s v="Q4"/>
    <x v="2"/>
    <x v="20"/>
    <n v="137"/>
    <x v="3"/>
  </r>
  <r>
    <x v="0"/>
    <s v="Q4"/>
    <x v="2"/>
    <x v="73"/>
    <n v="51"/>
    <x v="3"/>
  </r>
  <r>
    <x v="0"/>
    <s v="Q4"/>
    <x v="2"/>
    <x v="21"/>
    <n v="1043"/>
    <x v="3"/>
  </r>
  <r>
    <x v="0"/>
    <s v="Q4"/>
    <x v="2"/>
    <x v="22"/>
    <n v="259"/>
    <x v="3"/>
  </r>
  <r>
    <x v="0"/>
    <s v="Q4"/>
    <x v="2"/>
    <x v="23"/>
    <n v="726"/>
    <x v="3"/>
  </r>
  <r>
    <x v="0"/>
    <s v="Q4"/>
    <x v="2"/>
    <x v="24"/>
    <n v="376"/>
    <x v="3"/>
  </r>
  <r>
    <x v="0"/>
    <s v="Q4"/>
    <x v="2"/>
    <x v="25"/>
    <n v="88"/>
    <x v="3"/>
  </r>
  <r>
    <x v="0"/>
    <s v="Q4"/>
    <x v="2"/>
    <x v="74"/>
    <n v="45"/>
    <x v="3"/>
  </r>
  <r>
    <x v="0"/>
    <s v="Q4"/>
    <x v="2"/>
    <x v="75"/>
    <n v="113"/>
    <x v="3"/>
  </r>
  <r>
    <x v="0"/>
    <s v="Q4"/>
    <x v="2"/>
    <x v="26"/>
    <n v="136"/>
    <x v="3"/>
  </r>
  <r>
    <x v="0"/>
    <s v="Q4"/>
    <x v="2"/>
    <x v="27"/>
    <n v="156"/>
    <x v="3"/>
  </r>
  <r>
    <x v="0"/>
    <s v="Q4"/>
    <x v="2"/>
    <x v="76"/>
    <n v="91"/>
    <x v="3"/>
  </r>
  <r>
    <x v="0"/>
    <s v="Q4"/>
    <x v="2"/>
    <x v="28"/>
    <n v="221"/>
    <x v="3"/>
  </r>
  <r>
    <x v="0"/>
    <s v="Q4"/>
    <x v="2"/>
    <x v="77"/>
    <n v="83"/>
    <x v="3"/>
  </r>
  <r>
    <x v="0"/>
    <s v="Q4"/>
    <x v="2"/>
    <x v="29"/>
    <n v="278"/>
    <x v="3"/>
  </r>
  <r>
    <x v="0"/>
    <s v="Q4"/>
    <x v="2"/>
    <x v="30"/>
    <n v="240"/>
    <x v="3"/>
  </r>
  <r>
    <x v="0"/>
    <s v="Q4"/>
    <x v="2"/>
    <x v="78"/>
    <n v="60"/>
    <x v="3"/>
  </r>
  <r>
    <x v="0"/>
    <s v="Q4"/>
    <x v="2"/>
    <x v="31"/>
    <n v="148"/>
    <x v="3"/>
  </r>
  <r>
    <x v="0"/>
    <s v="Q4"/>
    <x v="2"/>
    <x v="79"/>
    <n v="89"/>
    <x v="3"/>
  </r>
  <r>
    <x v="0"/>
    <s v="Q4"/>
    <x v="2"/>
    <x v="32"/>
    <n v="888"/>
    <x v="3"/>
  </r>
  <r>
    <x v="0"/>
    <s v="Q4"/>
    <x v="2"/>
    <x v="33"/>
    <n v="307"/>
    <x v="3"/>
  </r>
  <r>
    <x v="0"/>
    <s v="Q4"/>
    <x v="2"/>
    <x v="34"/>
    <n v="183"/>
    <x v="3"/>
  </r>
  <r>
    <x v="0"/>
    <s v="Q4"/>
    <x v="2"/>
    <x v="35"/>
    <n v="580"/>
    <x v="3"/>
  </r>
  <r>
    <x v="0"/>
    <s v="Q4"/>
    <x v="2"/>
    <x v="80"/>
    <n v="117"/>
    <x v="3"/>
  </r>
  <r>
    <x v="0"/>
    <s v="Q4"/>
    <x v="2"/>
    <x v="36"/>
    <n v="116"/>
    <x v="3"/>
  </r>
  <r>
    <x v="0"/>
    <s v="Q4"/>
    <x v="2"/>
    <x v="81"/>
    <n v="54"/>
    <x v="3"/>
  </r>
  <r>
    <x v="0"/>
    <s v="Q4"/>
    <x v="2"/>
    <x v="37"/>
    <n v="554"/>
    <x v="3"/>
  </r>
  <r>
    <x v="0"/>
    <s v="Q4"/>
    <x v="2"/>
    <x v="38"/>
    <n v="409"/>
    <x v="3"/>
  </r>
  <r>
    <x v="0"/>
    <s v="Q4"/>
    <x v="2"/>
    <x v="39"/>
    <n v="167"/>
    <x v="3"/>
  </r>
  <r>
    <x v="0"/>
    <s v="Q4"/>
    <x v="2"/>
    <x v="40"/>
    <n v="288"/>
    <x v="3"/>
  </r>
  <r>
    <x v="0"/>
    <s v="Q4"/>
    <x v="2"/>
    <x v="41"/>
    <n v="221"/>
    <x v="3"/>
  </r>
  <r>
    <x v="0"/>
    <s v="Q4"/>
    <x v="2"/>
    <x v="42"/>
    <n v="290"/>
    <x v="3"/>
  </r>
  <r>
    <x v="0"/>
    <s v="Q4"/>
    <x v="2"/>
    <x v="82"/>
    <n v="64"/>
    <x v="3"/>
  </r>
  <r>
    <x v="0"/>
    <s v="Q4"/>
    <x v="2"/>
    <x v="43"/>
    <n v="444"/>
    <x v="3"/>
  </r>
  <r>
    <x v="0"/>
    <s v="Q4"/>
    <x v="2"/>
    <x v="44"/>
    <n v="194"/>
    <x v="3"/>
  </r>
  <r>
    <x v="0"/>
    <s v="Q4"/>
    <x v="2"/>
    <x v="45"/>
    <n v="183"/>
    <x v="3"/>
  </r>
  <r>
    <x v="0"/>
    <s v="Q4"/>
    <x v="2"/>
    <x v="46"/>
    <n v="469"/>
    <x v="3"/>
  </r>
  <r>
    <x v="0"/>
    <s v="Q4"/>
    <x v="2"/>
    <x v="47"/>
    <n v="288"/>
    <x v="3"/>
  </r>
  <r>
    <x v="0"/>
    <s v="Q4"/>
    <x v="2"/>
    <x v="48"/>
    <n v="709"/>
    <x v="3"/>
  </r>
  <r>
    <x v="0"/>
    <s v="Q4"/>
    <x v="2"/>
    <x v="83"/>
    <n v="76"/>
    <x v="3"/>
  </r>
  <r>
    <x v="0"/>
    <s v="Q4"/>
    <x v="2"/>
    <x v="49"/>
    <n v="634"/>
    <x v="3"/>
  </r>
  <r>
    <x v="0"/>
    <s v="Q4"/>
    <x v="2"/>
    <x v="50"/>
    <n v="537"/>
    <x v="3"/>
  </r>
  <r>
    <x v="0"/>
    <s v="Q4"/>
    <x v="2"/>
    <x v="51"/>
    <n v="215"/>
    <x v="3"/>
  </r>
  <r>
    <x v="0"/>
    <s v="Q4"/>
    <x v="2"/>
    <x v="84"/>
    <n v="51"/>
    <x v="3"/>
  </r>
  <r>
    <x v="0"/>
    <s v="Q4"/>
    <x v="2"/>
    <x v="52"/>
    <n v="261"/>
    <x v="3"/>
  </r>
  <r>
    <x v="0"/>
    <s v="Q4"/>
    <x v="2"/>
    <x v="85"/>
    <n v="66"/>
    <x v="3"/>
  </r>
  <r>
    <x v="0"/>
    <s v="Q4"/>
    <x v="2"/>
    <x v="53"/>
    <n v="400"/>
    <x v="3"/>
  </r>
  <r>
    <x v="0"/>
    <s v="Q4"/>
    <x v="2"/>
    <x v="54"/>
    <n v="558"/>
    <x v="3"/>
  </r>
  <r>
    <x v="0"/>
    <s v="Q4"/>
    <x v="2"/>
    <x v="86"/>
    <n v="105"/>
    <x v="3"/>
  </r>
  <r>
    <x v="0"/>
    <s v="Q4"/>
    <x v="2"/>
    <x v="88"/>
    <n v="32"/>
    <x v="3"/>
  </r>
  <r>
    <x v="0"/>
    <s v="Q4"/>
    <x v="2"/>
    <x v="55"/>
    <n v="1302"/>
    <x v="3"/>
  </r>
  <r>
    <x v="0"/>
    <s v="Q4"/>
    <x v="2"/>
    <x v="56"/>
    <n v="108"/>
    <x v="3"/>
  </r>
  <r>
    <x v="0"/>
    <s v="Q4"/>
    <x v="2"/>
    <x v="57"/>
    <n v="6330"/>
    <x v="3"/>
  </r>
  <r>
    <x v="0"/>
    <s v="Q4"/>
    <x v="2"/>
    <x v="58"/>
    <n v="3382"/>
    <x v="3"/>
  </r>
  <r>
    <x v="0"/>
    <s v="Q4"/>
    <x v="2"/>
    <x v="59"/>
    <n v="7339"/>
    <x v="3"/>
  </r>
  <r>
    <x v="0"/>
    <s v="Q4"/>
    <x v="3"/>
    <x v="60"/>
    <n v="32"/>
    <x v="3"/>
  </r>
  <r>
    <x v="0"/>
    <s v="Q4"/>
    <x v="3"/>
    <x v="62"/>
    <n v="53"/>
    <x v="3"/>
  </r>
  <r>
    <x v="0"/>
    <s v="Q4"/>
    <x v="3"/>
    <x v="0"/>
    <n v="664"/>
    <x v="3"/>
  </r>
  <r>
    <x v="0"/>
    <s v="Q4"/>
    <x v="3"/>
    <x v="1"/>
    <n v="394"/>
    <x v="3"/>
  </r>
  <r>
    <x v="0"/>
    <s v="Q4"/>
    <x v="3"/>
    <x v="63"/>
    <n v="31"/>
    <x v="3"/>
  </r>
  <r>
    <x v="0"/>
    <s v="Q4"/>
    <x v="3"/>
    <x v="2"/>
    <n v="108"/>
    <x v="3"/>
  </r>
  <r>
    <x v="0"/>
    <s v="Q4"/>
    <x v="3"/>
    <x v="64"/>
    <n v="39"/>
    <x v="3"/>
  </r>
  <r>
    <x v="0"/>
    <s v="Q4"/>
    <x v="3"/>
    <x v="3"/>
    <n v="664"/>
    <x v="3"/>
  </r>
  <r>
    <x v="0"/>
    <s v="Q4"/>
    <x v="3"/>
    <x v="4"/>
    <n v="171"/>
    <x v="3"/>
  </r>
  <r>
    <x v="0"/>
    <s v="Q4"/>
    <x v="3"/>
    <x v="5"/>
    <n v="177"/>
    <x v="3"/>
  </r>
  <r>
    <x v="0"/>
    <s v="Q4"/>
    <x v="3"/>
    <x v="6"/>
    <n v="440"/>
    <x v="3"/>
  </r>
  <r>
    <x v="0"/>
    <s v="Q4"/>
    <x v="3"/>
    <x v="65"/>
    <n v="104"/>
    <x v="3"/>
  </r>
  <r>
    <x v="0"/>
    <s v="Q4"/>
    <x v="3"/>
    <x v="7"/>
    <n v="469"/>
    <x v="3"/>
  </r>
  <r>
    <x v="0"/>
    <s v="Q4"/>
    <x v="3"/>
    <x v="66"/>
    <n v="62"/>
    <x v="3"/>
  </r>
  <r>
    <x v="0"/>
    <s v="Q4"/>
    <x v="3"/>
    <x v="101"/>
    <n v="76"/>
    <x v="3"/>
  </r>
  <r>
    <x v="0"/>
    <s v="Q4"/>
    <x v="3"/>
    <x v="8"/>
    <n v="193"/>
    <x v="3"/>
  </r>
  <r>
    <x v="0"/>
    <s v="Q4"/>
    <x v="3"/>
    <x v="9"/>
    <n v="461"/>
    <x v="3"/>
  </r>
  <r>
    <x v="0"/>
    <s v="Q4"/>
    <x v="3"/>
    <x v="10"/>
    <n v="527"/>
    <x v="3"/>
  </r>
  <r>
    <x v="0"/>
    <s v="Q4"/>
    <x v="3"/>
    <x v="11"/>
    <n v="141"/>
    <x v="3"/>
  </r>
  <r>
    <x v="0"/>
    <s v="Q4"/>
    <x v="3"/>
    <x v="12"/>
    <n v="164"/>
    <x v="3"/>
  </r>
  <r>
    <x v="0"/>
    <s v="Q4"/>
    <x v="3"/>
    <x v="13"/>
    <n v="429"/>
    <x v="3"/>
  </r>
  <r>
    <x v="0"/>
    <s v="Q4"/>
    <x v="3"/>
    <x v="14"/>
    <n v="926"/>
    <x v="3"/>
  </r>
  <r>
    <x v="0"/>
    <s v="Q4"/>
    <x v="3"/>
    <x v="15"/>
    <n v="965"/>
    <x v="3"/>
  </r>
  <r>
    <x v="0"/>
    <s v="Q4"/>
    <x v="3"/>
    <x v="70"/>
    <n v="90"/>
    <x v="3"/>
  </r>
  <r>
    <x v="0"/>
    <s v="Q4"/>
    <x v="3"/>
    <x v="71"/>
    <n v="106"/>
    <x v="3"/>
  </r>
  <r>
    <x v="0"/>
    <s v="Q4"/>
    <x v="3"/>
    <x v="16"/>
    <n v="324"/>
    <x v="3"/>
  </r>
  <r>
    <x v="0"/>
    <s v="Q4"/>
    <x v="3"/>
    <x v="17"/>
    <n v="465"/>
    <x v="3"/>
  </r>
  <r>
    <x v="0"/>
    <s v="Q4"/>
    <x v="3"/>
    <x v="18"/>
    <n v="317"/>
    <x v="3"/>
  </r>
  <r>
    <x v="0"/>
    <s v="Q4"/>
    <x v="3"/>
    <x v="72"/>
    <n v="163"/>
    <x v="3"/>
  </r>
  <r>
    <x v="0"/>
    <s v="Q4"/>
    <x v="3"/>
    <x v="19"/>
    <n v="396"/>
    <x v="3"/>
  </r>
  <r>
    <x v="0"/>
    <s v="Q4"/>
    <x v="3"/>
    <x v="20"/>
    <n v="115"/>
    <x v="3"/>
  </r>
  <r>
    <x v="0"/>
    <s v="Q4"/>
    <x v="3"/>
    <x v="73"/>
    <n v="56"/>
    <x v="3"/>
  </r>
  <r>
    <x v="0"/>
    <s v="Q4"/>
    <x v="3"/>
    <x v="21"/>
    <n v="1014"/>
    <x v="3"/>
  </r>
  <r>
    <x v="0"/>
    <s v="Q4"/>
    <x v="3"/>
    <x v="22"/>
    <n v="244"/>
    <x v="3"/>
  </r>
  <r>
    <x v="0"/>
    <s v="Q4"/>
    <x v="3"/>
    <x v="23"/>
    <n v="707"/>
    <x v="3"/>
  </r>
  <r>
    <x v="0"/>
    <s v="Q4"/>
    <x v="3"/>
    <x v="24"/>
    <n v="380"/>
    <x v="3"/>
  </r>
  <r>
    <x v="0"/>
    <s v="Q4"/>
    <x v="3"/>
    <x v="25"/>
    <n v="88"/>
    <x v="3"/>
  </r>
  <r>
    <x v="0"/>
    <s v="Q4"/>
    <x v="3"/>
    <x v="74"/>
    <n v="41"/>
    <x v="3"/>
  </r>
  <r>
    <x v="0"/>
    <s v="Q4"/>
    <x v="3"/>
    <x v="75"/>
    <n v="124"/>
    <x v="3"/>
  </r>
  <r>
    <x v="0"/>
    <s v="Q4"/>
    <x v="3"/>
    <x v="26"/>
    <n v="101"/>
    <x v="3"/>
  </r>
  <r>
    <x v="0"/>
    <s v="Q4"/>
    <x v="3"/>
    <x v="27"/>
    <n v="139"/>
    <x v="3"/>
  </r>
  <r>
    <x v="0"/>
    <s v="Q4"/>
    <x v="3"/>
    <x v="76"/>
    <n v="76"/>
    <x v="3"/>
  </r>
  <r>
    <x v="0"/>
    <s v="Q4"/>
    <x v="3"/>
    <x v="28"/>
    <n v="171"/>
    <x v="3"/>
  </r>
  <r>
    <x v="0"/>
    <s v="Q4"/>
    <x v="3"/>
    <x v="77"/>
    <n v="106"/>
    <x v="3"/>
  </r>
  <r>
    <x v="0"/>
    <s v="Q4"/>
    <x v="3"/>
    <x v="29"/>
    <n v="263"/>
    <x v="3"/>
  </r>
  <r>
    <x v="0"/>
    <s v="Q4"/>
    <x v="3"/>
    <x v="30"/>
    <n v="224"/>
    <x v="3"/>
  </r>
  <r>
    <x v="0"/>
    <s v="Q4"/>
    <x v="3"/>
    <x v="78"/>
    <n v="40"/>
    <x v="3"/>
  </r>
  <r>
    <x v="0"/>
    <s v="Q4"/>
    <x v="3"/>
    <x v="31"/>
    <n v="144"/>
    <x v="3"/>
  </r>
  <r>
    <x v="0"/>
    <s v="Q4"/>
    <x v="3"/>
    <x v="79"/>
    <n v="77"/>
    <x v="3"/>
  </r>
  <r>
    <x v="0"/>
    <s v="Q4"/>
    <x v="3"/>
    <x v="32"/>
    <n v="841"/>
    <x v="3"/>
  </r>
  <r>
    <x v="0"/>
    <s v="Q4"/>
    <x v="3"/>
    <x v="33"/>
    <n v="287"/>
    <x v="3"/>
  </r>
  <r>
    <x v="0"/>
    <s v="Q4"/>
    <x v="3"/>
    <x v="34"/>
    <n v="195"/>
    <x v="3"/>
  </r>
  <r>
    <x v="0"/>
    <s v="Q4"/>
    <x v="3"/>
    <x v="35"/>
    <n v="563"/>
    <x v="3"/>
  </r>
  <r>
    <x v="0"/>
    <s v="Q4"/>
    <x v="3"/>
    <x v="80"/>
    <n v="100"/>
    <x v="3"/>
  </r>
  <r>
    <x v="0"/>
    <s v="Q4"/>
    <x v="3"/>
    <x v="36"/>
    <n v="94"/>
    <x v="3"/>
  </r>
  <r>
    <x v="0"/>
    <s v="Q4"/>
    <x v="3"/>
    <x v="81"/>
    <n v="39"/>
    <x v="3"/>
  </r>
  <r>
    <x v="0"/>
    <s v="Q4"/>
    <x v="3"/>
    <x v="37"/>
    <n v="596"/>
    <x v="3"/>
  </r>
  <r>
    <x v="0"/>
    <s v="Q4"/>
    <x v="3"/>
    <x v="38"/>
    <n v="409"/>
    <x v="3"/>
  </r>
  <r>
    <x v="0"/>
    <s v="Q4"/>
    <x v="3"/>
    <x v="39"/>
    <n v="140"/>
    <x v="3"/>
  </r>
  <r>
    <x v="0"/>
    <s v="Q4"/>
    <x v="3"/>
    <x v="40"/>
    <n v="273"/>
    <x v="3"/>
  </r>
  <r>
    <x v="0"/>
    <s v="Q4"/>
    <x v="3"/>
    <x v="41"/>
    <n v="247"/>
    <x v="3"/>
  </r>
  <r>
    <x v="0"/>
    <s v="Q4"/>
    <x v="3"/>
    <x v="42"/>
    <n v="251"/>
    <x v="3"/>
  </r>
  <r>
    <x v="0"/>
    <s v="Q4"/>
    <x v="3"/>
    <x v="82"/>
    <n v="61"/>
    <x v="3"/>
  </r>
  <r>
    <x v="0"/>
    <s v="Q4"/>
    <x v="3"/>
    <x v="43"/>
    <n v="430"/>
    <x v="3"/>
  </r>
  <r>
    <x v="0"/>
    <s v="Q4"/>
    <x v="3"/>
    <x v="44"/>
    <n v="202"/>
    <x v="3"/>
  </r>
  <r>
    <x v="0"/>
    <s v="Q4"/>
    <x v="3"/>
    <x v="45"/>
    <n v="172"/>
    <x v="3"/>
  </r>
  <r>
    <x v="0"/>
    <s v="Q4"/>
    <x v="3"/>
    <x v="46"/>
    <n v="449"/>
    <x v="3"/>
  </r>
  <r>
    <x v="0"/>
    <s v="Q4"/>
    <x v="3"/>
    <x v="47"/>
    <n v="250"/>
    <x v="3"/>
  </r>
  <r>
    <x v="0"/>
    <s v="Q4"/>
    <x v="3"/>
    <x v="48"/>
    <n v="727"/>
    <x v="3"/>
  </r>
  <r>
    <x v="0"/>
    <s v="Q4"/>
    <x v="3"/>
    <x v="83"/>
    <n v="82"/>
    <x v="3"/>
  </r>
  <r>
    <x v="0"/>
    <s v="Q4"/>
    <x v="3"/>
    <x v="49"/>
    <n v="627"/>
    <x v="3"/>
  </r>
  <r>
    <x v="0"/>
    <s v="Q4"/>
    <x v="3"/>
    <x v="50"/>
    <n v="585"/>
    <x v="3"/>
  </r>
  <r>
    <x v="0"/>
    <s v="Q4"/>
    <x v="3"/>
    <x v="51"/>
    <n v="197"/>
    <x v="3"/>
  </r>
  <r>
    <x v="0"/>
    <s v="Q4"/>
    <x v="3"/>
    <x v="84"/>
    <n v="62"/>
    <x v="3"/>
  </r>
  <r>
    <x v="0"/>
    <s v="Q4"/>
    <x v="3"/>
    <x v="52"/>
    <n v="244"/>
    <x v="3"/>
  </r>
  <r>
    <x v="0"/>
    <s v="Q4"/>
    <x v="3"/>
    <x v="85"/>
    <n v="54"/>
    <x v="3"/>
  </r>
  <r>
    <x v="0"/>
    <s v="Q4"/>
    <x v="3"/>
    <x v="53"/>
    <n v="382"/>
    <x v="3"/>
  </r>
  <r>
    <x v="0"/>
    <s v="Q4"/>
    <x v="3"/>
    <x v="54"/>
    <n v="551"/>
    <x v="3"/>
  </r>
  <r>
    <x v="0"/>
    <s v="Q4"/>
    <x v="3"/>
    <x v="86"/>
    <n v="84"/>
    <x v="3"/>
  </r>
  <r>
    <x v="0"/>
    <s v="Q4"/>
    <x v="3"/>
    <x v="55"/>
    <n v="1402"/>
    <x v="3"/>
  </r>
  <r>
    <x v="0"/>
    <s v="Q4"/>
    <x v="3"/>
    <x v="56"/>
    <n v="92"/>
    <x v="3"/>
  </r>
  <r>
    <x v="0"/>
    <s v="Q4"/>
    <x v="3"/>
    <x v="57"/>
    <n v="6908"/>
    <x v="3"/>
  </r>
  <r>
    <x v="0"/>
    <s v="Q4"/>
    <x v="3"/>
    <x v="58"/>
    <n v="3620"/>
    <x v="3"/>
  </r>
  <r>
    <x v="0"/>
    <s v="Q4"/>
    <x v="3"/>
    <x v="59"/>
    <n v="7999"/>
    <x v="3"/>
  </r>
  <r>
    <x v="0"/>
    <s v="Q4"/>
    <x v="4"/>
    <x v="61"/>
    <n v="35"/>
    <x v="3"/>
  </r>
  <r>
    <x v="0"/>
    <s v="Q4"/>
    <x v="4"/>
    <x v="62"/>
    <n v="64"/>
    <x v="3"/>
  </r>
  <r>
    <x v="0"/>
    <s v="Q4"/>
    <x v="4"/>
    <x v="0"/>
    <n v="771"/>
    <x v="3"/>
  </r>
  <r>
    <x v="0"/>
    <s v="Q4"/>
    <x v="4"/>
    <x v="1"/>
    <n v="444"/>
    <x v="3"/>
  </r>
  <r>
    <x v="0"/>
    <s v="Q4"/>
    <x v="4"/>
    <x v="63"/>
    <n v="66"/>
    <x v="3"/>
  </r>
  <r>
    <x v="0"/>
    <s v="Q4"/>
    <x v="4"/>
    <x v="2"/>
    <n v="132"/>
    <x v="3"/>
  </r>
  <r>
    <x v="0"/>
    <s v="Q4"/>
    <x v="4"/>
    <x v="64"/>
    <n v="38"/>
    <x v="3"/>
  </r>
  <r>
    <x v="0"/>
    <s v="Q4"/>
    <x v="4"/>
    <x v="3"/>
    <n v="833"/>
    <x v="3"/>
  </r>
  <r>
    <x v="0"/>
    <s v="Q4"/>
    <x v="4"/>
    <x v="4"/>
    <n v="232"/>
    <x v="3"/>
  </r>
  <r>
    <x v="0"/>
    <s v="Q4"/>
    <x v="4"/>
    <x v="5"/>
    <n v="193"/>
    <x v="3"/>
  </r>
  <r>
    <x v="0"/>
    <s v="Q4"/>
    <x v="4"/>
    <x v="6"/>
    <n v="548"/>
    <x v="3"/>
  </r>
  <r>
    <x v="0"/>
    <s v="Q4"/>
    <x v="4"/>
    <x v="65"/>
    <n v="95"/>
    <x v="3"/>
  </r>
  <r>
    <x v="0"/>
    <s v="Q4"/>
    <x v="4"/>
    <x v="7"/>
    <n v="579"/>
    <x v="3"/>
  </r>
  <r>
    <x v="0"/>
    <s v="Q4"/>
    <x v="4"/>
    <x v="66"/>
    <n v="68"/>
    <x v="3"/>
  </r>
  <r>
    <x v="0"/>
    <s v="Q4"/>
    <x v="4"/>
    <x v="101"/>
    <n v="90"/>
    <x v="3"/>
  </r>
  <r>
    <x v="0"/>
    <s v="Q4"/>
    <x v="4"/>
    <x v="8"/>
    <n v="208"/>
    <x v="3"/>
  </r>
  <r>
    <x v="0"/>
    <s v="Q4"/>
    <x v="4"/>
    <x v="9"/>
    <n v="568"/>
    <x v="3"/>
  </r>
  <r>
    <x v="0"/>
    <s v="Q4"/>
    <x v="4"/>
    <x v="10"/>
    <n v="638"/>
    <x v="3"/>
  </r>
  <r>
    <x v="0"/>
    <s v="Q4"/>
    <x v="4"/>
    <x v="11"/>
    <n v="172"/>
    <x v="3"/>
  </r>
  <r>
    <x v="0"/>
    <s v="Q4"/>
    <x v="4"/>
    <x v="12"/>
    <n v="177"/>
    <x v="3"/>
  </r>
  <r>
    <x v="0"/>
    <s v="Q4"/>
    <x v="4"/>
    <x v="13"/>
    <n v="487"/>
    <x v="3"/>
  </r>
  <r>
    <x v="0"/>
    <s v="Q4"/>
    <x v="4"/>
    <x v="14"/>
    <n v="1144"/>
    <x v="3"/>
  </r>
  <r>
    <x v="0"/>
    <s v="Q4"/>
    <x v="4"/>
    <x v="15"/>
    <n v="1249"/>
    <x v="3"/>
  </r>
  <r>
    <x v="0"/>
    <s v="Q4"/>
    <x v="4"/>
    <x v="70"/>
    <n v="100"/>
    <x v="3"/>
  </r>
  <r>
    <x v="0"/>
    <s v="Q4"/>
    <x v="4"/>
    <x v="71"/>
    <n v="133"/>
    <x v="3"/>
  </r>
  <r>
    <x v="0"/>
    <s v="Q4"/>
    <x v="4"/>
    <x v="16"/>
    <n v="347"/>
    <x v="3"/>
  </r>
  <r>
    <x v="0"/>
    <s v="Q4"/>
    <x v="4"/>
    <x v="17"/>
    <n v="514"/>
    <x v="3"/>
  </r>
  <r>
    <x v="0"/>
    <s v="Q4"/>
    <x v="4"/>
    <x v="18"/>
    <n v="394"/>
    <x v="3"/>
  </r>
  <r>
    <x v="0"/>
    <s v="Q4"/>
    <x v="4"/>
    <x v="72"/>
    <n v="139"/>
    <x v="3"/>
  </r>
  <r>
    <x v="0"/>
    <s v="Q4"/>
    <x v="4"/>
    <x v="19"/>
    <n v="528"/>
    <x v="3"/>
  </r>
  <r>
    <x v="0"/>
    <s v="Q4"/>
    <x v="4"/>
    <x v="20"/>
    <n v="143"/>
    <x v="3"/>
  </r>
  <r>
    <x v="0"/>
    <s v="Q4"/>
    <x v="4"/>
    <x v="73"/>
    <n v="61"/>
    <x v="3"/>
  </r>
  <r>
    <x v="0"/>
    <s v="Q4"/>
    <x v="4"/>
    <x v="21"/>
    <n v="1241"/>
    <x v="3"/>
  </r>
  <r>
    <x v="0"/>
    <s v="Q4"/>
    <x v="4"/>
    <x v="22"/>
    <n v="330"/>
    <x v="3"/>
  </r>
  <r>
    <x v="0"/>
    <s v="Q4"/>
    <x v="4"/>
    <x v="23"/>
    <n v="830"/>
    <x v="3"/>
  </r>
  <r>
    <x v="0"/>
    <s v="Q4"/>
    <x v="4"/>
    <x v="24"/>
    <n v="422"/>
    <x v="3"/>
  </r>
  <r>
    <x v="0"/>
    <s v="Q4"/>
    <x v="4"/>
    <x v="25"/>
    <n v="96"/>
    <x v="3"/>
  </r>
  <r>
    <x v="0"/>
    <s v="Q4"/>
    <x v="4"/>
    <x v="74"/>
    <n v="44"/>
    <x v="3"/>
  </r>
  <r>
    <x v="0"/>
    <s v="Q4"/>
    <x v="4"/>
    <x v="75"/>
    <n v="152"/>
    <x v="3"/>
  </r>
  <r>
    <x v="0"/>
    <s v="Q4"/>
    <x v="4"/>
    <x v="26"/>
    <n v="130"/>
    <x v="3"/>
  </r>
  <r>
    <x v="0"/>
    <s v="Q4"/>
    <x v="4"/>
    <x v="27"/>
    <n v="166"/>
    <x v="3"/>
  </r>
  <r>
    <x v="0"/>
    <s v="Q4"/>
    <x v="4"/>
    <x v="76"/>
    <n v="93"/>
    <x v="3"/>
  </r>
  <r>
    <x v="0"/>
    <s v="Q4"/>
    <x v="4"/>
    <x v="28"/>
    <n v="218"/>
    <x v="3"/>
  </r>
  <r>
    <x v="0"/>
    <s v="Q4"/>
    <x v="4"/>
    <x v="77"/>
    <n v="126"/>
    <x v="3"/>
  </r>
  <r>
    <x v="0"/>
    <s v="Q4"/>
    <x v="4"/>
    <x v="29"/>
    <n v="294"/>
    <x v="3"/>
  </r>
  <r>
    <x v="0"/>
    <s v="Q4"/>
    <x v="4"/>
    <x v="30"/>
    <n v="235"/>
    <x v="3"/>
  </r>
  <r>
    <x v="0"/>
    <s v="Q4"/>
    <x v="4"/>
    <x v="78"/>
    <n v="62"/>
    <x v="3"/>
  </r>
  <r>
    <x v="0"/>
    <s v="Q4"/>
    <x v="4"/>
    <x v="31"/>
    <n v="179"/>
    <x v="3"/>
  </r>
  <r>
    <x v="0"/>
    <s v="Q4"/>
    <x v="4"/>
    <x v="79"/>
    <n v="66"/>
    <x v="3"/>
  </r>
  <r>
    <x v="0"/>
    <s v="Q4"/>
    <x v="4"/>
    <x v="32"/>
    <n v="1021"/>
    <x v="3"/>
  </r>
  <r>
    <x v="0"/>
    <s v="Q4"/>
    <x v="4"/>
    <x v="33"/>
    <n v="338"/>
    <x v="3"/>
  </r>
  <r>
    <x v="0"/>
    <s v="Q4"/>
    <x v="4"/>
    <x v="34"/>
    <n v="240"/>
    <x v="3"/>
  </r>
  <r>
    <x v="0"/>
    <s v="Q4"/>
    <x v="4"/>
    <x v="35"/>
    <n v="666"/>
    <x v="3"/>
  </r>
  <r>
    <x v="0"/>
    <s v="Q4"/>
    <x v="4"/>
    <x v="80"/>
    <n v="151"/>
    <x v="3"/>
  </r>
  <r>
    <x v="0"/>
    <s v="Q4"/>
    <x v="4"/>
    <x v="36"/>
    <n v="121"/>
    <x v="3"/>
  </r>
  <r>
    <x v="0"/>
    <s v="Q4"/>
    <x v="4"/>
    <x v="81"/>
    <n v="55"/>
    <x v="3"/>
  </r>
  <r>
    <x v="0"/>
    <s v="Q4"/>
    <x v="4"/>
    <x v="37"/>
    <n v="737"/>
    <x v="3"/>
  </r>
  <r>
    <x v="0"/>
    <s v="Q4"/>
    <x v="4"/>
    <x v="38"/>
    <n v="476"/>
    <x v="3"/>
  </r>
  <r>
    <x v="0"/>
    <s v="Q4"/>
    <x v="4"/>
    <x v="39"/>
    <n v="190"/>
    <x v="3"/>
  </r>
  <r>
    <x v="0"/>
    <s v="Q4"/>
    <x v="4"/>
    <x v="40"/>
    <n v="326"/>
    <x v="3"/>
  </r>
  <r>
    <x v="0"/>
    <s v="Q4"/>
    <x v="4"/>
    <x v="41"/>
    <n v="250"/>
    <x v="3"/>
  </r>
  <r>
    <x v="0"/>
    <s v="Q4"/>
    <x v="4"/>
    <x v="42"/>
    <n v="315"/>
    <x v="3"/>
  </r>
  <r>
    <x v="0"/>
    <s v="Q4"/>
    <x v="4"/>
    <x v="82"/>
    <n v="74"/>
    <x v="3"/>
  </r>
  <r>
    <x v="0"/>
    <s v="Q4"/>
    <x v="4"/>
    <x v="43"/>
    <n v="475"/>
    <x v="3"/>
  </r>
  <r>
    <x v="0"/>
    <s v="Q4"/>
    <x v="4"/>
    <x v="44"/>
    <n v="255"/>
    <x v="3"/>
  </r>
  <r>
    <x v="0"/>
    <s v="Q4"/>
    <x v="4"/>
    <x v="45"/>
    <n v="210"/>
    <x v="3"/>
  </r>
  <r>
    <x v="0"/>
    <s v="Q4"/>
    <x v="4"/>
    <x v="46"/>
    <n v="558"/>
    <x v="3"/>
  </r>
  <r>
    <x v="0"/>
    <s v="Q4"/>
    <x v="4"/>
    <x v="47"/>
    <n v="294"/>
    <x v="3"/>
  </r>
  <r>
    <x v="0"/>
    <s v="Q4"/>
    <x v="4"/>
    <x v="48"/>
    <n v="891"/>
    <x v="3"/>
  </r>
  <r>
    <x v="0"/>
    <s v="Q4"/>
    <x v="4"/>
    <x v="83"/>
    <n v="69"/>
    <x v="3"/>
  </r>
  <r>
    <x v="0"/>
    <s v="Q4"/>
    <x v="4"/>
    <x v="49"/>
    <n v="766"/>
    <x v="3"/>
  </r>
  <r>
    <x v="0"/>
    <s v="Q4"/>
    <x v="4"/>
    <x v="50"/>
    <n v="658"/>
    <x v="3"/>
  </r>
  <r>
    <x v="0"/>
    <s v="Q4"/>
    <x v="4"/>
    <x v="51"/>
    <n v="233"/>
    <x v="3"/>
  </r>
  <r>
    <x v="0"/>
    <s v="Q4"/>
    <x v="4"/>
    <x v="84"/>
    <n v="69"/>
    <x v="3"/>
  </r>
  <r>
    <x v="0"/>
    <s v="Q4"/>
    <x v="4"/>
    <x v="52"/>
    <n v="282"/>
    <x v="3"/>
  </r>
  <r>
    <x v="0"/>
    <s v="Q4"/>
    <x v="4"/>
    <x v="85"/>
    <n v="75"/>
    <x v="3"/>
  </r>
  <r>
    <x v="0"/>
    <s v="Q4"/>
    <x v="4"/>
    <x v="53"/>
    <n v="456"/>
    <x v="3"/>
  </r>
  <r>
    <x v="0"/>
    <s v="Q4"/>
    <x v="4"/>
    <x v="54"/>
    <n v="675"/>
    <x v="3"/>
  </r>
  <r>
    <x v="0"/>
    <s v="Q4"/>
    <x v="4"/>
    <x v="86"/>
    <n v="87"/>
    <x v="3"/>
  </r>
  <r>
    <x v="0"/>
    <s v="Q4"/>
    <x v="4"/>
    <x v="55"/>
    <n v="1720"/>
    <x v="3"/>
  </r>
  <r>
    <x v="0"/>
    <s v="Q4"/>
    <x v="4"/>
    <x v="56"/>
    <n v="89"/>
    <x v="3"/>
  </r>
  <r>
    <x v="0"/>
    <s v="Q4"/>
    <x v="4"/>
    <x v="57"/>
    <n v="8297"/>
    <x v="3"/>
  </r>
  <r>
    <x v="0"/>
    <s v="Q4"/>
    <x v="4"/>
    <x v="58"/>
    <n v="4323"/>
    <x v="3"/>
  </r>
  <r>
    <x v="0"/>
    <s v="Q4"/>
    <x v="4"/>
    <x v="59"/>
    <n v="9578"/>
    <x v="3"/>
  </r>
  <r>
    <x v="0"/>
    <s v="Q4"/>
    <x v="5"/>
    <x v="60"/>
    <n v="51"/>
    <x v="3"/>
  </r>
  <r>
    <x v="0"/>
    <s v="Q4"/>
    <x v="5"/>
    <x v="61"/>
    <n v="50"/>
    <x v="3"/>
  </r>
  <r>
    <x v="0"/>
    <s v="Q4"/>
    <x v="5"/>
    <x v="62"/>
    <n v="87"/>
    <x v="3"/>
  </r>
  <r>
    <x v="0"/>
    <s v="Q4"/>
    <x v="5"/>
    <x v="0"/>
    <n v="944"/>
    <x v="3"/>
  </r>
  <r>
    <x v="0"/>
    <s v="Q4"/>
    <x v="5"/>
    <x v="1"/>
    <n v="521"/>
    <x v="3"/>
  </r>
  <r>
    <x v="0"/>
    <s v="Q4"/>
    <x v="5"/>
    <x v="63"/>
    <n v="56"/>
    <x v="3"/>
  </r>
  <r>
    <x v="0"/>
    <s v="Q4"/>
    <x v="5"/>
    <x v="2"/>
    <n v="147"/>
    <x v="3"/>
  </r>
  <r>
    <x v="0"/>
    <s v="Q4"/>
    <x v="5"/>
    <x v="64"/>
    <n v="52"/>
    <x v="3"/>
  </r>
  <r>
    <x v="0"/>
    <s v="Q4"/>
    <x v="5"/>
    <x v="3"/>
    <n v="893"/>
    <x v="3"/>
  </r>
  <r>
    <x v="0"/>
    <s v="Q4"/>
    <x v="5"/>
    <x v="4"/>
    <n v="237"/>
    <x v="3"/>
  </r>
  <r>
    <x v="0"/>
    <s v="Q4"/>
    <x v="5"/>
    <x v="5"/>
    <n v="251"/>
    <x v="3"/>
  </r>
  <r>
    <x v="0"/>
    <s v="Q4"/>
    <x v="5"/>
    <x v="6"/>
    <n v="631"/>
    <x v="3"/>
  </r>
  <r>
    <x v="0"/>
    <s v="Q4"/>
    <x v="5"/>
    <x v="65"/>
    <n v="126"/>
    <x v="3"/>
  </r>
  <r>
    <x v="0"/>
    <s v="Q4"/>
    <x v="5"/>
    <x v="7"/>
    <n v="644"/>
    <x v="3"/>
  </r>
  <r>
    <x v="0"/>
    <s v="Q4"/>
    <x v="5"/>
    <x v="66"/>
    <n v="88"/>
    <x v="3"/>
  </r>
  <r>
    <x v="0"/>
    <s v="Q4"/>
    <x v="5"/>
    <x v="87"/>
    <n v="36"/>
    <x v="3"/>
  </r>
  <r>
    <x v="0"/>
    <s v="Q4"/>
    <x v="5"/>
    <x v="101"/>
    <n v="133"/>
    <x v="3"/>
  </r>
  <r>
    <x v="0"/>
    <s v="Q4"/>
    <x v="5"/>
    <x v="8"/>
    <n v="275"/>
    <x v="3"/>
  </r>
  <r>
    <x v="0"/>
    <s v="Q4"/>
    <x v="5"/>
    <x v="9"/>
    <n v="592"/>
    <x v="3"/>
  </r>
  <r>
    <x v="0"/>
    <s v="Q4"/>
    <x v="5"/>
    <x v="10"/>
    <n v="722"/>
    <x v="3"/>
  </r>
  <r>
    <x v="0"/>
    <s v="Q4"/>
    <x v="5"/>
    <x v="68"/>
    <n v="37"/>
    <x v="3"/>
  </r>
  <r>
    <x v="0"/>
    <s v="Q4"/>
    <x v="5"/>
    <x v="11"/>
    <n v="211"/>
    <x v="3"/>
  </r>
  <r>
    <x v="0"/>
    <s v="Q4"/>
    <x v="5"/>
    <x v="12"/>
    <n v="225"/>
    <x v="3"/>
  </r>
  <r>
    <x v="0"/>
    <s v="Q4"/>
    <x v="5"/>
    <x v="13"/>
    <n v="580"/>
    <x v="3"/>
  </r>
  <r>
    <x v="0"/>
    <s v="Q4"/>
    <x v="5"/>
    <x v="14"/>
    <n v="1223"/>
    <x v="3"/>
  </r>
  <r>
    <x v="0"/>
    <s v="Q4"/>
    <x v="5"/>
    <x v="69"/>
    <n v="33"/>
    <x v="3"/>
  </r>
  <r>
    <x v="0"/>
    <s v="Q4"/>
    <x v="5"/>
    <x v="90"/>
    <n v="41"/>
    <x v="3"/>
  </r>
  <r>
    <x v="0"/>
    <s v="Q4"/>
    <x v="5"/>
    <x v="15"/>
    <n v="1275"/>
    <x v="3"/>
  </r>
  <r>
    <x v="0"/>
    <s v="Q4"/>
    <x v="5"/>
    <x v="70"/>
    <n v="112"/>
    <x v="3"/>
  </r>
  <r>
    <x v="0"/>
    <s v="Q4"/>
    <x v="5"/>
    <x v="71"/>
    <n v="165"/>
    <x v="3"/>
  </r>
  <r>
    <x v="0"/>
    <s v="Q4"/>
    <x v="5"/>
    <x v="16"/>
    <n v="491"/>
    <x v="3"/>
  </r>
  <r>
    <x v="0"/>
    <s v="Q4"/>
    <x v="5"/>
    <x v="17"/>
    <n v="720"/>
    <x v="3"/>
  </r>
  <r>
    <x v="0"/>
    <s v="Q4"/>
    <x v="5"/>
    <x v="18"/>
    <n v="459"/>
    <x v="3"/>
  </r>
  <r>
    <x v="0"/>
    <s v="Q4"/>
    <x v="5"/>
    <x v="72"/>
    <n v="198"/>
    <x v="3"/>
  </r>
  <r>
    <x v="0"/>
    <s v="Q4"/>
    <x v="5"/>
    <x v="19"/>
    <n v="550"/>
    <x v="3"/>
  </r>
  <r>
    <x v="0"/>
    <s v="Q4"/>
    <x v="5"/>
    <x v="20"/>
    <n v="166"/>
    <x v="3"/>
  </r>
  <r>
    <x v="0"/>
    <s v="Q4"/>
    <x v="5"/>
    <x v="73"/>
    <n v="90"/>
    <x v="3"/>
  </r>
  <r>
    <x v="0"/>
    <s v="Q4"/>
    <x v="5"/>
    <x v="21"/>
    <n v="1218"/>
    <x v="3"/>
  </r>
  <r>
    <x v="0"/>
    <s v="Q4"/>
    <x v="5"/>
    <x v="22"/>
    <n v="405"/>
    <x v="3"/>
  </r>
  <r>
    <x v="0"/>
    <s v="Q4"/>
    <x v="5"/>
    <x v="23"/>
    <n v="972"/>
    <x v="3"/>
  </r>
  <r>
    <x v="0"/>
    <s v="Q4"/>
    <x v="5"/>
    <x v="24"/>
    <n v="560"/>
    <x v="3"/>
  </r>
  <r>
    <x v="0"/>
    <s v="Q4"/>
    <x v="5"/>
    <x v="25"/>
    <n v="135"/>
    <x v="3"/>
  </r>
  <r>
    <x v="0"/>
    <s v="Q4"/>
    <x v="5"/>
    <x v="74"/>
    <n v="70"/>
    <x v="3"/>
  </r>
  <r>
    <x v="0"/>
    <s v="Q4"/>
    <x v="5"/>
    <x v="75"/>
    <n v="185"/>
    <x v="3"/>
  </r>
  <r>
    <x v="0"/>
    <s v="Q4"/>
    <x v="5"/>
    <x v="26"/>
    <n v="173"/>
    <x v="3"/>
  </r>
  <r>
    <x v="0"/>
    <s v="Q4"/>
    <x v="5"/>
    <x v="27"/>
    <n v="223"/>
    <x v="3"/>
  </r>
  <r>
    <x v="0"/>
    <s v="Q4"/>
    <x v="5"/>
    <x v="76"/>
    <n v="107"/>
    <x v="3"/>
  </r>
  <r>
    <x v="0"/>
    <s v="Q4"/>
    <x v="5"/>
    <x v="28"/>
    <n v="271"/>
    <x v="3"/>
  </r>
  <r>
    <x v="0"/>
    <s v="Q4"/>
    <x v="5"/>
    <x v="77"/>
    <n v="154"/>
    <x v="3"/>
  </r>
  <r>
    <x v="0"/>
    <s v="Q4"/>
    <x v="5"/>
    <x v="29"/>
    <n v="362"/>
    <x v="3"/>
  </r>
  <r>
    <x v="0"/>
    <s v="Q4"/>
    <x v="5"/>
    <x v="30"/>
    <n v="309"/>
    <x v="3"/>
  </r>
  <r>
    <x v="0"/>
    <s v="Q4"/>
    <x v="5"/>
    <x v="78"/>
    <n v="80"/>
    <x v="3"/>
  </r>
  <r>
    <x v="0"/>
    <s v="Q4"/>
    <x v="5"/>
    <x v="31"/>
    <n v="185"/>
    <x v="3"/>
  </r>
  <r>
    <x v="0"/>
    <s v="Q4"/>
    <x v="5"/>
    <x v="79"/>
    <n v="91"/>
    <x v="3"/>
  </r>
  <r>
    <x v="0"/>
    <s v="Q4"/>
    <x v="5"/>
    <x v="32"/>
    <n v="1163"/>
    <x v="3"/>
  </r>
  <r>
    <x v="0"/>
    <s v="Q4"/>
    <x v="5"/>
    <x v="33"/>
    <n v="372"/>
    <x v="3"/>
  </r>
  <r>
    <x v="0"/>
    <s v="Q4"/>
    <x v="5"/>
    <x v="34"/>
    <n v="306"/>
    <x v="3"/>
  </r>
  <r>
    <x v="0"/>
    <s v="Q4"/>
    <x v="5"/>
    <x v="35"/>
    <n v="752"/>
    <x v="3"/>
  </r>
  <r>
    <x v="0"/>
    <s v="Q4"/>
    <x v="5"/>
    <x v="80"/>
    <n v="161"/>
    <x v="3"/>
  </r>
  <r>
    <x v="0"/>
    <s v="Q4"/>
    <x v="5"/>
    <x v="36"/>
    <n v="144"/>
    <x v="3"/>
  </r>
  <r>
    <x v="0"/>
    <s v="Q4"/>
    <x v="5"/>
    <x v="91"/>
    <n v="34"/>
    <x v="3"/>
  </r>
  <r>
    <x v="0"/>
    <s v="Q4"/>
    <x v="5"/>
    <x v="81"/>
    <n v="66"/>
    <x v="3"/>
  </r>
  <r>
    <x v="0"/>
    <s v="Q4"/>
    <x v="5"/>
    <x v="37"/>
    <n v="787"/>
    <x v="3"/>
  </r>
  <r>
    <x v="0"/>
    <s v="Q4"/>
    <x v="5"/>
    <x v="38"/>
    <n v="578"/>
    <x v="3"/>
  </r>
  <r>
    <x v="0"/>
    <s v="Q4"/>
    <x v="5"/>
    <x v="39"/>
    <n v="223"/>
    <x v="3"/>
  </r>
  <r>
    <x v="0"/>
    <s v="Q4"/>
    <x v="5"/>
    <x v="40"/>
    <n v="397"/>
    <x v="3"/>
  </r>
  <r>
    <x v="0"/>
    <s v="Q4"/>
    <x v="5"/>
    <x v="41"/>
    <n v="354"/>
    <x v="3"/>
  </r>
  <r>
    <x v="0"/>
    <s v="Q4"/>
    <x v="5"/>
    <x v="42"/>
    <n v="405"/>
    <x v="3"/>
  </r>
  <r>
    <x v="0"/>
    <s v="Q4"/>
    <x v="5"/>
    <x v="82"/>
    <n v="117"/>
    <x v="3"/>
  </r>
  <r>
    <x v="0"/>
    <s v="Q4"/>
    <x v="5"/>
    <x v="43"/>
    <n v="642"/>
    <x v="3"/>
  </r>
  <r>
    <x v="0"/>
    <s v="Q4"/>
    <x v="5"/>
    <x v="44"/>
    <n v="271"/>
    <x v="3"/>
  </r>
  <r>
    <x v="0"/>
    <s v="Q4"/>
    <x v="5"/>
    <x v="45"/>
    <n v="249"/>
    <x v="3"/>
  </r>
  <r>
    <x v="0"/>
    <s v="Q4"/>
    <x v="5"/>
    <x v="46"/>
    <n v="592"/>
    <x v="3"/>
  </r>
  <r>
    <x v="0"/>
    <s v="Q4"/>
    <x v="5"/>
    <x v="47"/>
    <n v="408"/>
    <x v="3"/>
  </r>
  <r>
    <x v="0"/>
    <s v="Q4"/>
    <x v="5"/>
    <x v="48"/>
    <n v="992"/>
    <x v="3"/>
  </r>
  <r>
    <x v="0"/>
    <s v="Q4"/>
    <x v="5"/>
    <x v="83"/>
    <n v="88"/>
    <x v="3"/>
  </r>
  <r>
    <x v="0"/>
    <s v="Q4"/>
    <x v="5"/>
    <x v="49"/>
    <n v="824"/>
    <x v="3"/>
  </r>
  <r>
    <x v="0"/>
    <s v="Q4"/>
    <x v="5"/>
    <x v="50"/>
    <n v="927"/>
    <x v="3"/>
  </r>
  <r>
    <x v="0"/>
    <s v="Q4"/>
    <x v="5"/>
    <x v="51"/>
    <n v="332"/>
    <x v="3"/>
  </r>
  <r>
    <x v="0"/>
    <s v="Q4"/>
    <x v="5"/>
    <x v="84"/>
    <n v="96"/>
    <x v="3"/>
  </r>
  <r>
    <x v="0"/>
    <s v="Q4"/>
    <x v="5"/>
    <x v="52"/>
    <n v="334"/>
    <x v="3"/>
  </r>
  <r>
    <x v="0"/>
    <s v="Q4"/>
    <x v="5"/>
    <x v="85"/>
    <n v="83"/>
    <x v="3"/>
  </r>
  <r>
    <x v="0"/>
    <s v="Q4"/>
    <x v="5"/>
    <x v="53"/>
    <n v="536"/>
    <x v="3"/>
  </r>
  <r>
    <x v="0"/>
    <s v="Q4"/>
    <x v="5"/>
    <x v="54"/>
    <n v="767"/>
    <x v="3"/>
  </r>
  <r>
    <x v="0"/>
    <s v="Q4"/>
    <x v="5"/>
    <x v="86"/>
    <n v="137"/>
    <x v="3"/>
  </r>
  <r>
    <x v="0"/>
    <s v="Q4"/>
    <x v="5"/>
    <x v="88"/>
    <n v="34"/>
    <x v="3"/>
  </r>
  <r>
    <x v="0"/>
    <s v="Q4"/>
    <x v="5"/>
    <x v="55"/>
    <n v="2133"/>
    <x v="3"/>
  </r>
  <r>
    <x v="0"/>
    <s v="Q4"/>
    <x v="5"/>
    <x v="97"/>
    <n v="33"/>
    <x v="3"/>
  </r>
  <r>
    <x v="0"/>
    <s v="Q4"/>
    <x v="5"/>
    <x v="56"/>
    <n v="133"/>
    <x v="3"/>
  </r>
  <r>
    <x v="0"/>
    <s v="Q4"/>
    <x v="5"/>
    <x v="57"/>
    <n v="9325"/>
    <x v="3"/>
  </r>
  <r>
    <x v="0"/>
    <s v="Q4"/>
    <x v="5"/>
    <x v="58"/>
    <n v="4977"/>
    <x v="3"/>
  </r>
  <r>
    <x v="0"/>
    <s v="Q4"/>
    <x v="5"/>
    <x v="59"/>
    <n v="11010"/>
    <x v="3"/>
  </r>
  <r>
    <x v="0"/>
    <s v="Q4"/>
    <x v="6"/>
    <x v="60"/>
    <n v="61"/>
    <x v="3"/>
  </r>
  <r>
    <x v="0"/>
    <s v="Q4"/>
    <x v="6"/>
    <x v="61"/>
    <n v="44"/>
    <x v="3"/>
  </r>
  <r>
    <x v="0"/>
    <s v="Q4"/>
    <x v="6"/>
    <x v="62"/>
    <n v="55"/>
    <x v="3"/>
  </r>
  <r>
    <x v="0"/>
    <s v="Q4"/>
    <x v="6"/>
    <x v="0"/>
    <n v="1098"/>
    <x v="3"/>
  </r>
  <r>
    <x v="0"/>
    <s v="Q4"/>
    <x v="6"/>
    <x v="1"/>
    <n v="607"/>
    <x v="3"/>
  </r>
  <r>
    <x v="0"/>
    <s v="Q4"/>
    <x v="6"/>
    <x v="63"/>
    <n v="96"/>
    <x v="3"/>
  </r>
  <r>
    <x v="0"/>
    <s v="Q4"/>
    <x v="6"/>
    <x v="2"/>
    <n v="203"/>
    <x v="3"/>
  </r>
  <r>
    <x v="0"/>
    <s v="Q4"/>
    <x v="6"/>
    <x v="64"/>
    <n v="56"/>
    <x v="3"/>
  </r>
  <r>
    <x v="0"/>
    <s v="Q4"/>
    <x v="6"/>
    <x v="3"/>
    <n v="972"/>
    <x v="3"/>
  </r>
  <r>
    <x v="0"/>
    <s v="Q4"/>
    <x v="6"/>
    <x v="4"/>
    <n v="195"/>
    <x v="3"/>
  </r>
  <r>
    <x v="0"/>
    <s v="Q4"/>
    <x v="6"/>
    <x v="5"/>
    <n v="277"/>
    <x v="3"/>
  </r>
  <r>
    <x v="0"/>
    <s v="Q4"/>
    <x v="6"/>
    <x v="6"/>
    <n v="834"/>
    <x v="3"/>
  </r>
  <r>
    <x v="0"/>
    <s v="Q4"/>
    <x v="6"/>
    <x v="65"/>
    <n v="109"/>
    <x v="3"/>
  </r>
  <r>
    <x v="0"/>
    <s v="Q4"/>
    <x v="6"/>
    <x v="7"/>
    <n v="573"/>
    <x v="3"/>
  </r>
  <r>
    <x v="0"/>
    <s v="Q4"/>
    <x v="6"/>
    <x v="66"/>
    <n v="60"/>
    <x v="3"/>
  </r>
  <r>
    <x v="0"/>
    <s v="Q4"/>
    <x v="6"/>
    <x v="101"/>
    <n v="113"/>
    <x v="3"/>
  </r>
  <r>
    <x v="0"/>
    <s v="Q4"/>
    <x v="6"/>
    <x v="8"/>
    <n v="375"/>
    <x v="3"/>
  </r>
  <r>
    <x v="0"/>
    <s v="Q4"/>
    <x v="6"/>
    <x v="9"/>
    <n v="580"/>
    <x v="3"/>
  </r>
  <r>
    <x v="0"/>
    <s v="Q4"/>
    <x v="6"/>
    <x v="10"/>
    <n v="760"/>
    <x v="3"/>
  </r>
  <r>
    <x v="0"/>
    <s v="Q4"/>
    <x v="6"/>
    <x v="11"/>
    <n v="192"/>
    <x v="3"/>
  </r>
  <r>
    <x v="0"/>
    <s v="Q4"/>
    <x v="6"/>
    <x v="12"/>
    <n v="282"/>
    <x v="3"/>
  </r>
  <r>
    <x v="0"/>
    <s v="Q4"/>
    <x v="6"/>
    <x v="89"/>
    <n v="38"/>
    <x v="3"/>
  </r>
  <r>
    <x v="0"/>
    <s v="Q4"/>
    <x v="6"/>
    <x v="13"/>
    <n v="582"/>
    <x v="3"/>
  </r>
  <r>
    <x v="0"/>
    <s v="Q4"/>
    <x v="6"/>
    <x v="14"/>
    <n v="1285"/>
    <x v="3"/>
  </r>
  <r>
    <x v="0"/>
    <s v="Q4"/>
    <x v="6"/>
    <x v="69"/>
    <n v="35"/>
    <x v="3"/>
  </r>
  <r>
    <x v="0"/>
    <s v="Q4"/>
    <x v="6"/>
    <x v="90"/>
    <n v="40"/>
    <x v="3"/>
  </r>
  <r>
    <x v="0"/>
    <s v="Q4"/>
    <x v="6"/>
    <x v="15"/>
    <n v="1390"/>
    <x v="3"/>
  </r>
  <r>
    <x v="0"/>
    <s v="Q4"/>
    <x v="6"/>
    <x v="70"/>
    <n v="194"/>
    <x v="3"/>
  </r>
  <r>
    <x v="0"/>
    <s v="Q4"/>
    <x v="6"/>
    <x v="71"/>
    <n v="260"/>
    <x v="3"/>
  </r>
  <r>
    <x v="0"/>
    <s v="Q4"/>
    <x v="6"/>
    <x v="16"/>
    <n v="570"/>
    <x v="3"/>
  </r>
  <r>
    <x v="0"/>
    <s v="Q4"/>
    <x v="6"/>
    <x v="17"/>
    <n v="1394"/>
    <x v="3"/>
  </r>
  <r>
    <x v="0"/>
    <s v="Q4"/>
    <x v="6"/>
    <x v="18"/>
    <n v="421"/>
    <x v="3"/>
  </r>
  <r>
    <x v="0"/>
    <s v="Q4"/>
    <x v="6"/>
    <x v="72"/>
    <n v="239"/>
    <x v="3"/>
  </r>
  <r>
    <x v="0"/>
    <s v="Q4"/>
    <x v="6"/>
    <x v="19"/>
    <n v="576"/>
    <x v="3"/>
  </r>
  <r>
    <x v="0"/>
    <s v="Q4"/>
    <x v="6"/>
    <x v="20"/>
    <n v="134"/>
    <x v="3"/>
  </r>
  <r>
    <x v="0"/>
    <s v="Q4"/>
    <x v="6"/>
    <x v="73"/>
    <n v="93"/>
    <x v="3"/>
  </r>
  <r>
    <x v="0"/>
    <s v="Q4"/>
    <x v="6"/>
    <x v="21"/>
    <n v="1297"/>
    <x v="3"/>
  </r>
  <r>
    <x v="0"/>
    <s v="Q4"/>
    <x v="6"/>
    <x v="22"/>
    <n v="409"/>
    <x v="3"/>
  </r>
  <r>
    <x v="0"/>
    <s v="Q4"/>
    <x v="6"/>
    <x v="23"/>
    <n v="1092"/>
    <x v="3"/>
  </r>
  <r>
    <x v="0"/>
    <s v="Q4"/>
    <x v="6"/>
    <x v="92"/>
    <n v="37"/>
    <x v="3"/>
  </r>
  <r>
    <x v="0"/>
    <s v="Q4"/>
    <x v="6"/>
    <x v="24"/>
    <n v="967"/>
    <x v="3"/>
  </r>
  <r>
    <x v="0"/>
    <s v="Q4"/>
    <x v="6"/>
    <x v="25"/>
    <n v="132"/>
    <x v="3"/>
  </r>
  <r>
    <x v="0"/>
    <s v="Q4"/>
    <x v="6"/>
    <x v="74"/>
    <n v="99"/>
    <x v="3"/>
  </r>
  <r>
    <x v="0"/>
    <s v="Q4"/>
    <x v="6"/>
    <x v="75"/>
    <n v="248"/>
    <x v="3"/>
  </r>
  <r>
    <x v="0"/>
    <s v="Q4"/>
    <x v="6"/>
    <x v="26"/>
    <n v="302"/>
    <x v="3"/>
  </r>
  <r>
    <x v="0"/>
    <s v="Q4"/>
    <x v="6"/>
    <x v="27"/>
    <n v="241"/>
    <x v="3"/>
  </r>
  <r>
    <x v="0"/>
    <s v="Q4"/>
    <x v="6"/>
    <x v="76"/>
    <n v="220"/>
    <x v="3"/>
  </r>
  <r>
    <x v="0"/>
    <s v="Q4"/>
    <x v="6"/>
    <x v="28"/>
    <n v="282"/>
    <x v="3"/>
  </r>
  <r>
    <x v="0"/>
    <s v="Q4"/>
    <x v="6"/>
    <x v="77"/>
    <n v="221"/>
    <x v="3"/>
  </r>
  <r>
    <x v="0"/>
    <s v="Q4"/>
    <x v="6"/>
    <x v="29"/>
    <n v="344"/>
    <x v="3"/>
  </r>
  <r>
    <x v="0"/>
    <s v="Q4"/>
    <x v="6"/>
    <x v="30"/>
    <n v="380"/>
    <x v="3"/>
  </r>
  <r>
    <x v="0"/>
    <s v="Q4"/>
    <x v="6"/>
    <x v="78"/>
    <n v="117"/>
    <x v="3"/>
  </r>
  <r>
    <x v="0"/>
    <s v="Q4"/>
    <x v="6"/>
    <x v="31"/>
    <n v="194"/>
    <x v="3"/>
  </r>
  <r>
    <x v="0"/>
    <s v="Q4"/>
    <x v="6"/>
    <x v="79"/>
    <n v="103"/>
    <x v="3"/>
  </r>
  <r>
    <x v="0"/>
    <s v="Q4"/>
    <x v="6"/>
    <x v="32"/>
    <n v="1168"/>
    <x v="3"/>
  </r>
  <r>
    <x v="0"/>
    <s v="Q4"/>
    <x v="6"/>
    <x v="33"/>
    <n v="396"/>
    <x v="3"/>
  </r>
  <r>
    <x v="0"/>
    <s v="Q4"/>
    <x v="6"/>
    <x v="34"/>
    <n v="555"/>
    <x v="3"/>
  </r>
  <r>
    <x v="0"/>
    <s v="Q4"/>
    <x v="6"/>
    <x v="35"/>
    <n v="848"/>
    <x v="3"/>
  </r>
  <r>
    <x v="0"/>
    <s v="Q4"/>
    <x v="6"/>
    <x v="80"/>
    <n v="120"/>
    <x v="3"/>
  </r>
  <r>
    <x v="0"/>
    <s v="Q4"/>
    <x v="6"/>
    <x v="36"/>
    <n v="163"/>
    <x v="3"/>
  </r>
  <r>
    <x v="0"/>
    <s v="Q4"/>
    <x v="6"/>
    <x v="91"/>
    <n v="40"/>
    <x v="3"/>
  </r>
  <r>
    <x v="0"/>
    <s v="Q4"/>
    <x v="6"/>
    <x v="81"/>
    <n v="54"/>
    <x v="3"/>
  </r>
  <r>
    <x v="0"/>
    <s v="Q4"/>
    <x v="6"/>
    <x v="37"/>
    <n v="699"/>
    <x v="3"/>
  </r>
  <r>
    <x v="0"/>
    <s v="Q4"/>
    <x v="6"/>
    <x v="38"/>
    <n v="586"/>
    <x v="3"/>
  </r>
  <r>
    <x v="0"/>
    <s v="Q4"/>
    <x v="6"/>
    <x v="39"/>
    <n v="336"/>
    <x v="3"/>
  </r>
  <r>
    <x v="0"/>
    <s v="Q4"/>
    <x v="6"/>
    <x v="40"/>
    <n v="393"/>
    <x v="3"/>
  </r>
  <r>
    <x v="0"/>
    <s v="Q4"/>
    <x v="6"/>
    <x v="41"/>
    <n v="444"/>
    <x v="3"/>
  </r>
  <r>
    <x v="0"/>
    <s v="Q4"/>
    <x v="6"/>
    <x v="42"/>
    <n v="493"/>
    <x v="3"/>
  </r>
  <r>
    <x v="0"/>
    <s v="Q4"/>
    <x v="6"/>
    <x v="96"/>
    <n v="35"/>
    <x v="3"/>
  </r>
  <r>
    <x v="0"/>
    <s v="Q4"/>
    <x v="6"/>
    <x v="82"/>
    <n v="104"/>
    <x v="3"/>
  </r>
  <r>
    <x v="0"/>
    <s v="Q4"/>
    <x v="6"/>
    <x v="43"/>
    <n v="801"/>
    <x v="3"/>
  </r>
  <r>
    <x v="0"/>
    <s v="Q4"/>
    <x v="6"/>
    <x v="44"/>
    <n v="291"/>
    <x v="3"/>
  </r>
  <r>
    <x v="0"/>
    <s v="Q4"/>
    <x v="6"/>
    <x v="45"/>
    <n v="276"/>
    <x v="3"/>
  </r>
  <r>
    <x v="0"/>
    <s v="Q4"/>
    <x v="6"/>
    <x v="46"/>
    <n v="639"/>
    <x v="3"/>
  </r>
  <r>
    <x v="0"/>
    <s v="Q4"/>
    <x v="6"/>
    <x v="47"/>
    <n v="503"/>
    <x v="3"/>
  </r>
  <r>
    <x v="0"/>
    <s v="Q4"/>
    <x v="6"/>
    <x v="48"/>
    <n v="1098"/>
    <x v="3"/>
  </r>
  <r>
    <x v="0"/>
    <s v="Q4"/>
    <x v="6"/>
    <x v="83"/>
    <n v="92"/>
    <x v="3"/>
  </r>
  <r>
    <x v="0"/>
    <s v="Q4"/>
    <x v="6"/>
    <x v="49"/>
    <n v="871"/>
    <x v="3"/>
  </r>
  <r>
    <x v="0"/>
    <s v="Q4"/>
    <x v="6"/>
    <x v="50"/>
    <n v="1593"/>
    <x v="3"/>
  </r>
  <r>
    <x v="0"/>
    <s v="Q4"/>
    <x v="6"/>
    <x v="51"/>
    <n v="349"/>
    <x v="3"/>
  </r>
  <r>
    <x v="0"/>
    <s v="Q4"/>
    <x v="6"/>
    <x v="84"/>
    <n v="99"/>
    <x v="3"/>
  </r>
  <r>
    <x v="0"/>
    <s v="Q4"/>
    <x v="6"/>
    <x v="52"/>
    <n v="319"/>
    <x v="3"/>
  </r>
  <r>
    <x v="0"/>
    <s v="Q4"/>
    <x v="6"/>
    <x v="85"/>
    <n v="79"/>
    <x v="3"/>
  </r>
  <r>
    <x v="0"/>
    <s v="Q4"/>
    <x v="6"/>
    <x v="53"/>
    <n v="557"/>
    <x v="3"/>
  </r>
  <r>
    <x v="0"/>
    <s v="Q4"/>
    <x v="6"/>
    <x v="54"/>
    <n v="1189"/>
    <x v="3"/>
  </r>
  <r>
    <x v="0"/>
    <s v="Q4"/>
    <x v="6"/>
    <x v="86"/>
    <n v="157"/>
    <x v="3"/>
  </r>
  <r>
    <x v="0"/>
    <s v="Q4"/>
    <x v="6"/>
    <x v="88"/>
    <n v="40"/>
    <x v="3"/>
  </r>
  <r>
    <x v="0"/>
    <s v="Q4"/>
    <x v="6"/>
    <x v="55"/>
    <n v="3495"/>
    <x v="3"/>
  </r>
  <r>
    <x v="0"/>
    <s v="Q4"/>
    <x v="6"/>
    <x v="56"/>
    <n v="100"/>
    <x v="3"/>
  </r>
  <r>
    <x v="0"/>
    <s v="Q4"/>
    <x v="6"/>
    <x v="57"/>
    <n v="13171"/>
    <x v="3"/>
  </r>
  <r>
    <x v="0"/>
    <s v="Q4"/>
    <x v="6"/>
    <x v="58"/>
    <n v="8469"/>
    <x v="3"/>
  </r>
  <r>
    <x v="0"/>
    <s v="Q4"/>
    <x v="6"/>
    <x v="59"/>
    <n v="17836"/>
    <x v="3"/>
  </r>
  <r>
    <x v="0"/>
    <s v="Q4"/>
    <x v="7"/>
    <x v="60"/>
    <n v="68"/>
    <x v="3"/>
  </r>
  <r>
    <x v="0"/>
    <s v="Q4"/>
    <x v="7"/>
    <x v="61"/>
    <n v="68"/>
    <x v="3"/>
  </r>
  <r>
    <x v="0"/>
    <s v="Q4"/>
    <x v="7"/>
    <x v="62"/>
    <n v="126"/>
    <x v="3"/>
  </r>
  <r>
    <x v="0"/>
    <s v="Q4"/>
    <x v="7"/>
    <x v="0"/>
    <n v="1444"/>
    <x v="3"/>
  </r>
  <r>
    <x v="0"/>
    <s v="Q4"/>
    <x v="7"/>
    <x v="1"/>
    <n v="788"/>
    <x v="3"/>
  </r>
  <r>
    <x v="0"/>
    <s v="Q4"/>
    <x v="7"/>
    <x v="63"/>
    <n v="94"/>
    <x v="3"/>
  </r>
  <r>
    <x v="0"/>
    <s v="Q4"/>
    <x v="7"/>
    <x v="2"/>
    <n v="231"/>
    <x v="3"/>
  </r>
  <r>
    <x v="0"/>
    <s v="Q4"/>
    <x v="7"/>
    <x v="64"/>
    <n v="73"/>
    <x v="3"/>
  </r>
  <r>
    <x v="0"/>
    <s v="Q4"/>
    <x v="7"/>
    <x v="3"/>
    <n v="1349"/>
    <x v="3"/>
  </r>
  <r>
    <x v="0"/>
    <s v="Q4"/>
    <x v="7"/>
    <x v="4"/>
    <n v="357"/>
    <x v="3"/>
  </r>
  <r>
    <x v="0"/>
    <s v="Q4"/>
    <x v="7"/>
    <x v="5"/>
    <n v="361"/>
    <x v="3"/>
  </r>
  <r>
    <x v="0"/>
    <s v="Q4"/>
    <x v="7"/>
    <x v="6"/>
    <n v="960"/>
    <x v="3"/>
  </r>
  <r>
    <x v="0"/>
    <s v="Q4"/>
    <x v="7"/>
    <x v="65"/>
    <n v="190"/>
    <x v="3"/>
  </r>
  <r>
    <x v="0"/>
    <s v="Q4"/>
    <x v="7"/>
    <x v="7"/>
    <n v="960"/>
    <x v="3"/>
  </r>
  <r>
    <x v="0"/>
    <s v="Q4"/>
    <x v="7"/>
    <x v="66"/>
    <n v="140"/>
    <x v="3"/>
  </r>
  <r>
    <x v="0"/>
    <s v="Q4"/>
    <x v="7"/>
    <x v="87"/>
    <n v="39"/>
    <x v="3"/>
  </r>
  <r>
    <x v="0"/>
    <s v="Q4"/>
    <x v="7"/>
    <x v="101"/>
    <n v="195"/>
    <x v="3"/>
  </r>
  <r>
    <x v="0"/>
    <s v="Q4"/>
    <x v="7"/>
    <x v="8"/>
    <n v="380"/>
    <x v="3"/>
  </r>
  <r>
    <x v="0"/>
    <s v="Q4"/>
    <x v="7"/>
    <x v="9"/>
    <n v="919"/>
    <x v="3"/>
  </r>
  <r>
    <x v="0"/>
    <s v="Q4"/>
    <x v="7"/>
    <x v="10"/>
    <n v="1088"/>
    <x v="3"/>
  </r>
  <r>
    <x v="0"/>
    <s v="Q4"/>
    <x v="7"/>
    <x v="67"/>
    <n v="42"/>
    <x v="3"/>
  </r>
  <r>
    <x v="0"/>
    <s v="Q4"/>
    <x v="7"/>
    <x v="68"/>
    <n v="66"/>
    <x v="3"/>
  </r>
  <r>
    <x v="0"/>
    <s v="Q4"/>
    <x v="7"/>
    <x v="11"/>
    <n v="338"/>
    <x v="3"/>
  </r>
  <r>
    <x v="0"/>
    <s v="Q4"/>
    <x v="7"/>
    <x v="12"/>
    <n v="366"/>
    <x v="3"/>
  </r>
  <r>
    <x v="0"/>
    <s v="Q4"/>
    <x v="7"/>
    <x v="89"/>
    <n v="57"/>
    <x v="3"/>
  </r>
  <r>
    <x v="0"/>
    <s v="Q4"/>
    <x v="7"/>
    <x v="94"/>
    <n v="64"/>
    <x v="3"/>
  </r>
  <r>
    <x v="0"/>
    <s v="Q4"/>
    <x v="7"/>
    <x v="13"/>
    <n v="871"/>
    <x v="3"/>
  </r>
  <r>
    <x v="0"/>
    <s v="Q4"/>
    <x v="7"/>
    <x v="14"/>
    <n v="1877"/>
    <x v="3"/>
  </r>
  <r>
    <x v="0"/>
    <s v="Q4"/>
    <x v="7"/>
    <x v="69"/>
    <n v="46"/>
    <x v="3"/>
  </r>
  <r>
    <x v="0"/>
    <s v="Q4"/>
    <x v="7"/>
    <x v="90"/>
    <n v="50"/>
    <x v="3"/>
  </r>
  <r>
    <x v="0"/>
    <s v="Q4"/>
    <x v="7"/>
    <x v="15"/>
    <n v="1993"/>
    <x v="3"/>
  </r>
  <r>
    <x v="0"/>
    <s v="Q4"/>
    <x v="7"/>
    <x v="70"/>
    <n v="163"/>
    <x v="3"/>
  </r>
  <r>
    <x v="0"/>
    <s v="Q4"/>
    <x v="7"/>
    <x v="71"/>
    <n v="235"/>
    <x v="3"/>
  </r>
  <r>
    <x v="0"/>
    <s v="Q4"/>
    <x v="7"/>
    <x v="16"/>
    <n v="748"/>
    <x v="3"/>
  </r>
  <r>
    <x v="0"/>
    <s v="Q4"/>
    <x v="7"/>
    <x v="17"/>
    <n v="1170"/>
    <x v="3"/>
  </r>
  <r>
    <x v="0"/>
    <s v="Q4"/>
    <x v="7"/>
    <x v="18"/>
    <n v="676"/>
    <x v="3"/>
  </r>
  <r>
    <x v="0"/>
    <s v="Q4"/>
    <x v="7"/>
    <x v="72"/>
    <n v="313"/>
    <x v="3"/>
  </r>
  <r>
    <x v="0"/>
    <s v="Q4"/>
    <x v="7"/>
    <x v="19"/>
    <n v="854"/>
    <x v="3"/>
  </r>
  <r>
    <x v="0"/>
    <s v="Q4"/>
    <x v="7"/>
    <x v="20"/>
    <n v="230"/>
    <x v="3"/>
  </r>
  <r>
    <x v="0"/>
    <s v="Q4"/>
    <x v="7"/>
    <x v="73"/>
    <n v="117"/>
    <x v="3"/>
  </r>
  <r>
    <x v="0"/>
    <s v="Q4"/>
    <x v="7"/>
    <x v="21"/>
    <n v="1858"/>
    <x v="3"/>
  </r>
  <r>
    <x v="0"/>
    <s v="Q4"/>
    <x v="7"/>
    <x v="22"/>
    <n v="636"/>
    <x v="3"/>
  </r>
  <r>
    <x v="0"/>
    <s v="Q4"/>
    <x v="7"/>
    <x v="23"/>
    <n v="1444"/>
    <x v="3"/>
  </r>
  <r>
    <x v="0"/>
    <s v="Q4"/>
    <x v="7"/>
    <x v="92"/>
    <n v="48"/>
    <x v="3"/>
  </r>
  <r>
    <x v="0"/>
    <s v="Q4"/>
    <x v="7"/>
    <x v="24"/>
    <n v="919"/>
    <x v="3"/>
  </r>
  <r>
    <x v="0"/>
    <s v="Q4"/>
    <x v="7"/>
    <x v="25"/>
    <n v="218"/>
    <x v="3"/>
  </r>
  <r>
    <x v="0"/>
    <s v="Q4"/>
    <x v="7"/>
    <x v="74"/>
    <n v="132"/>
    <x v="3"/>
  </r>
  <r>
    <x v="0"/>
    <s v="Q4"/>
    <x v="7"/>
    <x v="75"/>
    <n v="277"/>
    <x v="3"/>
  </r>
  <r>
    <x v="0"/>
    <s v="Q4"/>
    <x v="7"/>
    <x v="26"/>
    <n v="284"/>
    <x v="3"/>
  </r>
  <r>
    <x v="0"/>
    <s v="Q4"/>
    <x v="7"/>
    <x v="27"/>
    <n v="361"/>
    <x v="3"/>
  </r>
  <r>
    <x v="0"/>
    <s v="Q4"/>
    <x v="7"/>
    <x v="76"/>
    <n v="190"/>
    <x v="3"/>
  </r>
  <r>
    <x v="0"/>
    <s v="Q4"/>
    <x v="7"/>
    <x v="28"/>
    <n v="395"/>
    <x v="3"/>
  </r>
  <r>
    <x v="0"/>
    <s v="Q4"/>
    <x v="7"/>
    <x v="77"/>
    <n v="249"/>
    <x v="3"/>
  </r>
  <r>
    <x v="0"/>
    <s v="Q4"/>
    <x v="7"/>
    <x v="29"/>
    <n v="604"/>
    <x v="3"/>
  </r>
  <r>
    <x v="0"/>
    <s v="Q4"/>
    <x v="7"/>
    <x v="30"/>
    <n v="500"/>
    <x v="3"/>
  </r>
  <r>
    <x v="0"/>
    <s v="Q4"/>
    <x v="7"/>
    <x v="78"/>
    <n v="133"/>
    <x v="3"/>
  </r>
  <r>
    <x v="0"/>
    <s v="Q4"/>
    <x v="7"/>
    <x v="31"/>
    <n v="285"/>
    <x v="3"/>
  </r>
  <r>
    <x v="0"/>
    <s v="Q4"/>
    <x v="7"/>
    <x v="79"/>
    <n v="137"/>
    <x v="3"/>
  </r>
  <r>
    <x v="0"/>
    <s v="Q4"/>
    <x v="7"/>
    <x v="32"/>
    <n v="1763"/>
    <x v="3"/>
  </r>
  <r>
    <x v="0"/>
    <s v="Q4"/>
    <x v="7"/>
    <x v="33"/>
    <n v="611"/>
    <x v="3"/>
  </r>
  <r>
    <x v="0"/>
    <s v="Q4"/>
    <x v="7"/>
    <x v="34"/>
    <n v="436"/>
    <x v="3"/>
  </r>
  <r>
    <x v="0"/>
    <s v="Q4"/>
    <x v="7"/>
    <x v="35"/>
    <n v="1211"/>
    <x v="3"/>
  </r>
  <r>
    <x v="0"/>
    <s v="Q4"/>
    <x v="7"/>
    <x v="80"/>
    <n v="259"/>
    <x v="3"/>
  </r>
  <r>
    <x v="0"/>
    <s v="Q4"/>
    <x v="7"/>
    <x v="36"/>
    <n v="196"/>
    <x v="3"/>
  </r>
  <r>
    <x v="0"/>
    <s v="Q4"/>
    <x v="7"/>
    <x v="91"/>
    <n v="56"/>
    <x v="3"/>
  </r>
  <r>
    <x v="0"/>
    <s v="Q4"/>
    <x v="7"/>
    <x v="81"/>
    <n v="95"/>
    <x v="3"/>
  </r>
  <r>
    <x v="0"/>
    <s v="Q4"/>
    <x v="7"/>
    <x v="37"/>
    <n v="1116"/>
    <x v="3"/>
  </r>
  <r>
    <x v="0"/>
    <s v="Q4"/>
    <x v="7"/>
    <x v="38"/>
    <n v="877"/>
    <x v="3"/>
  </r>
  <r>
    <x v="0"/>
    <s v="Q4"/>
    <x v="7"/>
    <x v="39"/>
    <n v="340"/>
    <x v="3"/>
  </r>
  <r>
    <x v="0"/>
    <s v="Q4"/>
    <x v="7"/>
    <x v="40"/>
    <n v="559"/>
    <x v="3"/>
  </r>
  <r>
    <x v="0"/>
    <s v="Q4"/>
    <x v="7"/>
    <x v="41"/>
    <n v="576"/>
    <x v="3"/>
  </r>
  <r>
    <x v="0"/>
    <s v="Q4"/>
    <x v="7"/>
    <x v="42"/>
    <n v="613"/>
    <x v="3"/>
  </r>
  <r>
    <x v="0"/>
    <s v="Q4"/>
    <x v="7"/>
    <x v="96"/>
    <n v="43"/>
    <x v="3"/>
  </r>
  <r>
    <x v="0"/>
    <s v="Q4"/>
    <x v="7"/>
    <x v="82"/>
    <n v="181"/>
    <x v="3"/>
  </r>
  <r>
    <x v="0"/>
    <s v="Q4"/>
    <x v="7"/>
    <x v="43"/>
    <n v="1003"/>
    <x v="3"/>
  </r>
  <r>
    <x v="0"/>
    <s v="Q4"/>
    <x v="7"/>
    <x v="44"/>
    <n v="424"/>
    <x v="3"/>
  </r>
  <r>
    <x v="0"/>
    <s v="Q4"/>
    <x v="7"/>
    <x v="45"/>
    <n v="422"/>
    <x v="3"/>
  </r>
  <r>
    <x v="0"/>
    <s v="Q4"/>
    <x v="7"/>
    <x v="46"/>
    <n v="1026"/>
    <x v="3"/>
  </r>
  <r>
    <x v="0"/>
    <s v="Q4"/>
    <x v="7"/>
    <x v="47"/>
    <n v="612"/>
    <x v="3"/>
  </r>
  <r>
    <x v="0"/>
    <s v="Q4"/>
    <x v="7"/>
    <x v="48"/>
    <n v="1503"/>
    <x v="3"/>
  </r>
  <r>
    <x v="0"/>
    <s v="Q4"/>
    <x v="7"/>
    <x v="83"/>
    <n v="132"/>
    <x v="3"/>
  </r>
  <r>
    <x v="0"/>
    <s v="Q4"/>
    <x v="7"/>
    <x v="49"/>
    <n v="1276"/>
    <x v="3"/>
  </r>
  <r>
    <x v="0"/>
    <s v="Q4"/>
    <x v="7"/>
    <x v="50"/>
    <n v="1526"/>
    <x v="3"/>
  </r>
  <r>
    <x v="0"/>
    <s v="Q4"/>
    <x v="7"/>
    <x v="51"/>
    <n v="507"/>
    <x v="3"/>
  </r>
  <r>
    <x v="0"/>
    <s v="Q4"/>
    <x v="7"/>
    <x v="84"/>
    <n v="114"/>
    <x v="3"/>
  </r>
  <r>
    <x v="0"/>
    <s v="Q4"/>
    <x v="7"/>
    <x v="52"/>
    <n v="475"/>
    <x v="3"/>
  </r>
  <r>
    <x v="0"/>
    <s v="Q4"/>
    <x v="7"/>
    <x v="85"/>
    <n v="100"/>
    <x v="3"/>
  </r>
  <r>
    <x v="0"/>
    <s v="Q4"/>
    <x v="7"/>
    <x v="53"/>
    <n v="815"/>
    <x v="3"/>
  </r>
  <r>
    <x v="0"/>
    <s v="Q4"/>
    <x v="7"/>
    <x v="54"/>
    <n v="1228"/>
    <x v="3"/>
  </r>
  <r>
    <x v="0"/>
    <s v="Q4"/>
    <x v="7"/>
    <x v="86"/>
    <n v="211"/>
    <x v="3"/>
  </r>
  <r>
    <x v="0"/>
    <s v="Q4"/>
    <x v="7"/>
    <x v="88"/>
    <n v="57"/>
    <x v="3"/>
  </r>
  <r>
    <x v="0"/>
    <s v="Q4"/>
    <x v="7"/>
    <x v="55"/>
    <n v="3426"/>
    <x v="3"/>
  </r>
  <r>
    <x v="0"/>
    <s v="Q4"/>
    <x v="7"/>
    <x v="97"/>
    <n v="37"/>
    <x v="3"/>
  </r>
  <r>
    <x v="0"/>
    <s v="Q4"/>
    <x v="7"/>
    <x v="56"/>
    <n v="219"/>
    <x v="3"/>
  </r>
  <r>
    <x v="0"/>
    <s v="Q4"/>
    <x v="7"/>
    <x v="57"/>
    <n v="14649"/>
    <x v="3"/>
  </r>
  <r>
    <x v="0"/>
    <s v="Q4"/>
    <x v="7"/>
    <x v="58"/>
    <n v="7910"/>
    <x v="3"/>
  </r>
  <r>
    <x v="0"/>
    <s v="Q4"/>
    <x v="7"/>
    <x v="59"/>
    <n v="17580"/>
    <x v="3"/>
  </r>
  <r>
    <x v="0"/>
    <s v="Q4"/>
    <x v="8"/>
    <x v="62"/>
    <n v="46"/>
    <x v="3"/>
  </r>
  <r>
    <x v="0"/>
    <s v="Q4"/>
    <x v="8"/>
    <x v="0"/>
    <n v="719"/>
    <x v="3"/>
  </r>
  <r>
    <x v="0"/>
    <s v="Q4"/>
    <x v="8"/>
    <x v="1"/>
    <n v="368"/>
    <x v="3"/>
  </r>
  <r>
    <x v="0"/>
    <s v="Q4"/>
    <x v="8"/>
    <x v="63"/>
    <n v="52"/>
    <x v="3"/>
  </r>
  <r>
    <x v="0"/>
    <s v="Q4"/>
    <x v="8"/>
    <x v="2"/>
    <n v="107"/>
    <x v="3"/>
  </r>
  <r>
    <x v="0"/>
    <s v="Q4"/>
    <x v="8"/>
    <x v="64"/>
    <n v="33"/>
    <x v="3"/>
  </r>
  <r>
    <x v="0"/>
    <s v="Q4"/>
    <x v="8"/>
    <x v="3"/>
    <n v="609"/>
    <x v="3"/>
  </r>
  <r>
    <x v="0"/>
    <s v="Q4"/>
    <x v="8"/>
    <x v="4"/>
    <n v="181"/>
    <x v="3"/>
  </r>
  <r>
    <x v="0"/>
    <s v="Q4"/>
    <x v="8"/>
    <x v="5"/>
    <n v="160"/>
    <x v="3"/>
  </r>
  <r>
    <x v="0"/>
    <s v="Q4"/>
    <x v="8"/>
    <x v="6"/>
    <n v="502"/>
    <x v="3"/>
  </r>
  <r>
    <x v="0"/>
    <s v="Q4"/>
    <x v="8"/>
    <x v="65"/>
    <n v="74"/>
    <x v="3"/>
  </r>
  <r>
    <x v="0"/>
    <s v="Q4"/>
    <x v="8"/>
    <x v="7"/>
    <n v="443"/>
    <x v="3"/>
  </r>
  <r>
    <x v="0"/>
    <s v="Q4"/>
    <x v="8"/>
    <x v="66"/>
    <n v="50"/>
    <x v="3"/>
  </r>
  <r>
    <x v="0"/>
    <s v="Q4"/>
    <x v="8"/>
    <x v="101"/>
    <n v="84"/>
    <x v="3"/>
  </r>
  <r>
    <x v="0"/>
    <s v="Q4"/>
    <x v="8"/>
    <x v="8"/>
    <n v="180"/>
    <x v="3"/>
  </r>
  <r>
    <x v="0"/>
    <s v="Q4"/>
    <x v="8"/>
    <x v="9"/>
    <n v="430"/>
    <x v="3"/>
  </r>
  <r>
    <x v="0"/>
    <s v="Q4"/>
    <x v="8"/>
    <x v="10"/>
    <n v="521"/>
    <x v="3"/>
  </r>
  <r>
    <x v="0"/>
    <s v="Q4"/>
    <x v="8"/>
    <x v="11"/>
    <n v="125"/>
    <x v="3"/>
  </r>
  <r>
    <x v="0"/>
    <s v="Q4"/>
    <x v="8"/>
    <x v="12"/>
    <n v="164"/>
    <x v="3"/>
  </r>
  <r>
    <x v="0"/>
    <s v="Q4"/>
    <x v="8"/>
    <x v="94"/>
    <n v="35"/>
    <x v="3"/>
  </r>
  <r>
    <x v="0"/>
    <s v="Q4"/>
    <x v="8"/>
    <x v="13"/>
    <n v="411"/>
    <x v="3"/>
  </r>
  <r>
    <x v="0"/>
    <s v="Q4"/>
    <x v="8"/>
    <x v="14"/>
    <n v="876"/>
    <x v="3"/>
  </r>
  <r>
    <x v="0"/>
    <s v="Q4"/>
    <x v="8"/>
    <x v="15"/>
    <n v="878"/>
    <x v="3"/>
  </r>
  <r>
    <x v="0"/>
    <s v="Q4"/>
    <x v="8"/>
    <x v="70"/>
    <n v="56"/>
    <x v="3"/>
  </r>
  <r>
    <x v="0"/>
    <s v="Q4"/>
    <x v="8"/>
    <x v="71"/>
    <n v="105"/>
    <x v="3"/>
  </r>
  <r>
    <x v="0"/>
    <s v="Q4"/>
    <x v="8"/>
    <x v="16"/>
    <n v="323"/>
    <x v="3"/>
  </r>
  <r>
    <x v="0"/>
    <s v="Q4"/>
    <x v="8"/>
    <x v="17"/>
    <n v="485"/>
    <x v="3"/>
  </r>
  <r>
    <x v="0"/>
    <s v="Q4"/>
    <x v="8"/>
    <x v="18"/>
    <n v="315"/>
    <x v="3"/>
  </r>
  <r>
    <x v="0"/>
    <s v="Q4"/>
    <x v="8"/>
    <x v="72"/>
    <n v="140"/>
    <x v="3"/>
  </r>
  <r>
    <x v="0"/>
    <s v="Q4"/>
    <x v="8"/>
    <x v="19"/>
    <n v="354"/>
    <x v="3"/>
  </r>
  <r>
    <x v="0"/>
    <s v="Q4"/>
    <x v="8"/>
    <x v="20"/>
    <n v="110"/>
    <x v="3"/>
  </r>
  <r>
    <x v="0"/>
    <s v="Q4"/>
    <x v="8"/>
    <x v="73"/>
    <n v="50"/>
    <x v="3"/>
  </r>
  <r>
    <x v="0"/>
    <s v="Q4"/>
    <x v="8"/>
    <x v="21"/>
    <n v="823"/>
    <x v="3"/>
  </r>
  <r>
    <x v="0"/>
    <s v="Q4"/>
    <x v="8"/>
    <x v="22"/>
    <n v="262"/>
    <x v="3"/>
  </r>
  <r>
    <x v="0"/>
    <s v="Q4"/>
    <x v="8"/>
    <x v="23"/>
    <n v="663"/>
    <x v="3"/>
  </r>
  <r>
    <x v="0"/>
    <s v="Q4"/>
    <x v="8"/>
    <x v="24"/>
    <n v="411"/>
    <x v="3"/>
  </r>
  <r>
    <x v="0"/>
    <s v="Q4"/>
    <x v="8"/>
    <x v="25"/>
    <n v="72"/>
    <x v="3"/>
  </r>
  <r>
    <x v="0"/>
    <s v="Q4"/>
    <x v="8"/>
    <x v="74"/>
    <n v="47"/>
    <x v="3"/>
  </r>
  <r>
    <x v="0"/>
    <s v="Q4"/>
    <x v="8"/>
    <x v="75"/>
    <n v="90"/>
    <x v="3"/>
  </r>
  <r>
    <x v="0"/>
    <s v="Q4"/>
    <x v="8"/>
    <x v="26"/>
    <n v="103"/>
    <x v="3"/>
  </r>
  <r>
    <x v="0"/>
    <s v="Q4"/>
    <x v="8"/>
    <x v="27"/>
    <n v="149"/>
    <x v="3"/>
  </r>
  <r>
    <x v="0"/>
    <s v="Q4"/>
    <x v="8"/>
    <x v="76"/>
    <n v="76"/>
    <x v="3"/>
  </r>
  <r>
    <x v="0"/>
    <s v="Q4"/>
    <x v="8"/>
    <x v="28"/>
    <n v="177"/>
    <x v="3"/>
  </r>
  <r>
    <x v="0"/>
    <s v="Q4"/>
    <x v="8"/>
    <x v="77"/>
    <n v="132"/>
    <x v="3"/>
  </r>
  <r>
    <x v="0"/>
    <s v="Q4"/>
    <x v="8"/>
    <x v="29"/>
    <n v="282"/>
    <x v="3"/>
  </r>
  <r>
    <x v="0"/>
    <s v="Q4"/>
    <x v="8"/>
    <x v="30"/>
    <n v="197"/>
    <x v="3"/>
  </r>
  <r>
    <x v="0"/>
    <s v="Q4"/>
    <x v="8"/>
    <x v="78"/>
    <n v="47"/>
    <x v="3"/>
  </r>
  <r>
    <x v="0"/>
    <s v="Q4"/>
    <x v="8"/>
    <x v="31"/>
    <n v="124"/>
    <x v="3"/>
  </r>
  <r>
    <x v="0"/>
    <s v="Q4"/>
    <x v="8"/>
    <x v="79"/>
    <n v="57"/>
    <x v="3"/>
  </r>
  <r>
    <x v="0"/>
    <s v="Q4"/>
    <x v="8"/>
    <x v="32"/>
    <n v="784"/>
    <x v="3"/>
  </r>
  <r>
    <x v="0"/>
    <s v="Q4"/>
    <x v="8"/>
    <x v="33"/>
    <n v="304"/>
    <x v="3"/>
  </r>
  <r>
    <x v="0"/>
    <s v="Q4"/>
    <x v="8"/>
    <x v="34"/>
    <n v="193"/>
    <x v="3"/>
  </r>
  <r>
    <x v="0"/>
    <s v="Q4"/>
    <x v="8"/>
    <x v="35"/>
    <n v="573"/>
    <x v="3"/>
  </r>
  <r>
    <x v="0"/>
    <s v="Q4"/>
    <x v="8"/>
    <x v="80"/>
    <n v="106"/>
    <x v="3"/>
  </r>
  <r>
    <x v="0"/>
    <s v="Q4"/>
    <x v="8"/>
    <x v="36"/>
    <n v="93"/>
    <x v="3"/>
  </r>
  <r>
    <x v="0"/>
    <s v="Q4"/>
    <x v="8"/>
    <x v="81"/>
    <n v="42"/>
    <x v="3"/>
  </r>
  <r>
    <x v="0"/>
    <s v="Q4"/>
    <x v="8"/>
    <x v="37"/>
    <n v="528"/>
    <x v="3"/>
  </r>
  <r>
    <x v="0"/>
    <s v="Q4"/>
    <x v="8"/>
    <x v="38"/>
    <n v="396"/>
    <x v="3"/>
  </r>
  <r>
    <x v="0"/>
    <s v="Q4"/>
    <x v="8"/>
    <x v="39"/>
    <n v="160"/>
    <x v="3"/>
  </r>
  <r>
    <x v="0"/>
    <s v="Q4"/>
    <x v="8"/>
    <x v="40"/>
    <n v="257"/>
    <x v="3"/>
  </r>
  <r>
    <x v="0"/>
    <s v="Q4"/>
    <x v="8"/>
    <x v="41"/>
    <n v="222"/>
    <x v="3"/>
  </r>
  <r>
    <x v="0"/>
    <s v="Q4"/>
    <x v="8"/>
    <x v="42"/>
    <n v="253"/>
    <x v="3"/>
  </r>
  <r>
    <x v="0"/>
    <s v="Q4"/>
    <x v="8"/>
    <x v="82"/>
    <n v="65"/>
    <x v="3"/>
  </r>
  <r>
    <x v="0"/>
    <s v="Q4"/>
    <x v="8"/>
    <x v="43"/>
    <n v="455"/>
    <x v="3"/>
  </r>
  <r>
    <x v="0"/>
    <s v="Q4"/>
    <x v="8"/>
    <x v="44"/>
    <n v="181"/>
    <x v="3"/>
  </r>
  <r>
    <x v="0"/>
    <s v="Q4"/>
    <x v="8"/>
    <x v="45"/>
    <n v="199"/>
    <x v="3"/>
  </r>
  <r>
    <x v="0"/>
    <s v="Q4"/>
    <x v="8"/>
    <x v="46"/>
    <n v="437"/>
    <x v="3"/>
  </r>
  <r>
    <x v="0"/>
    <s v="Q4"/>
    <x v="8"/>
    <x v="47"/>
    <n v="290"/>
    <x v="3"/>
  </r>
  <r>
    <x v="0"/>
    <s v="Q4"/>
    <x v="8"/>
    <x v="48"/>
    <n v="743"/>
    <x v="3"/>
  </r>
  <r>
    <x v="0"/>
    <s v="Q4"/>
    <x v="8"/>
    <x v="83"/>
    <n v="55"/>
    <x v="3"/>
  </r>
  <r>
    <x v="0"/>
    <s v="Q4"/>
    <x v="8"/>
    <x v="49"/>
    <n v="574"/>
    <x v="3"/>
  </r>
  <r>
    <x v="0"/>
    <s v="Q4"/>
    <x v="8"/>
    <x v="50"/>
    <n v="638"/>
    <x v="3"/>
  </r>
  <r>
    <x v="0"/>
    <s v="Q4"/>
    <x v="8"/>
    <x v="51"/>
    <n v="182"/>
    <x v="3"/>
  </r>
  <r>
    <x v="0"/>
    <s v="Q4"/>
    <x v="8"/>
    <x v="84"/>
    <n v="44"/>
    <x v="3"/>
  </r>
  <r>
    <x v="0"/>
    <s v="Q4"/>
    <x v="8"/>
    <x v="52"/>
    <n v="209"/>
    <x v="3"/>
  </r>
  <r>
    <x v="0"/>
    <s v="Q4"/>
    <x v="8"/>
    <x v="85"/>
    <n v="45"/>
    <x v="3"/>
  </r>
  <r>
    <x v="0"/>
    <s v="Q4"/>
    <x v="8"/>
    <x v="53"/>
    <n v="317"/>
    <x v="3"/>
  </r>
  <r>
    <x v="0"/>
    <s v="Q4"/>
    <x v="8"/>
    <x v="54"/>
    <n v="535"/>
    <x v="3"/>
  </r>
  <r>
    <x v="0"/>
    <s v="Q4"/>
    <x v="8"/>
    <x v="86"/>
    <n v="83"/>
    <x v="3"/>
  </r>
  <r>
    <x v="0"/>
    <s v="Q4"/>
    <x v="8"/>
    <x v="88"/>
    <n v="33"/>
    <x v="3"/>
  </r>
  <r>
    <x v="0"/>
    <s v="Q4"/>
    <x v="8"/>
    <x v="55"/>
    <n v="1650"/>
    <x v="3"/>
  </r>
  <r>
    <x v="0"/>
    <s v="Q4"/>
    <x v="8"/>
    <x v="56"/>
    <n v="94"/>
    <x v="3"/>
  </r>
  <r>
    <x v="0"/>
    <s v="Q4"/>
    <x v="8"/>
    <x v="57"/>
    <n v="7072"/>
    <x v="3"/>
  </r>
  <r>
    <x v="0"/>
    <s v="Q4"/>
    <x v="8"/>
    <x v="58"/>
    <n v="3593"/>
    <x v="3"/>
  </r>
  <r>
    <x v="0"/>
    <s v="Q4"/>
    <x v="8"/>
    <x v="59"/>
    <n v="8290"/>
    <x v="3"/>
  </r>
  <r>
    <x v="0"/>
    <s v="Q4"/>
    <x v="9"/>
    <x v="0"/>
    <n v="237"/>
    <x v="3"/>
  </r>
  <r>
    <x v="0"/>
    <s v="Q4"/>
    <x v="9"/>
    <x v="1"/>
    <n v="140"/>
    <x v="3"/>
  </r>
  <r>
    <x v="0"/>
    <s v="Q4"/>
    <x v="9"/>
    <x v="2"/>
    <n v="41"/>
    <x v="3"/>
  </r>
  <r>
    <x v="0"/>
    <s v="Q4"/>
    <x v="9"/>
    <x v="3"/>
    <n v="267"/>
    <x v="3"/>
  </r>
  <r>
    <x v="0"/>
    <s v="Q4"/>
    <x v="9"/>
    <x v="4"/>
    <n v="84"/>
    <x v="3"/>
  </r>
  <r>
    <x v="0"/>
    <s v="Q4"/>
    <x v="9"/>
    <x v="5"/>
    <n v="55"/>
    <x v="3"/>
  </r>
  <r>
    <x v="0"/>
    <s v="Q4"/>
    <x v="9"/>
    <x v="6"/>
    <n v="178"/>
    <x v="3"/>
  </r>
  <r>
    <x v="0"/>
    <s v="Q4"/>
    <x v="9"/>
    <x v="65"/>
    <n v="32"/>
    <x v="3"/>
  </r>
  <r>
    <x v="0"/>
    <s v="Q4"/>
    <x v="9"/>
    <x v="7"/>
    <n v="197"/>
    <x v="3"/>
  </r>
  <r>
    <x v="0"/>
    <s v="Q4"/>
    <x v="9"/>
    <x v="8"/>
    <n v="54"/>
    <x v="3"/>
  </r>
  <r>
    <x v="0"/>
    <s v="Q4"/>
    <x v="9"/>
    <x v="9"/>
    <n v="166"/>
    <x v="3"/>
  </r>
  <r>
    <x v="0"/>
    <s v="Q4"/>
    <x v="9"/>
    <x v="10"/>
    <n v="214"/>
    <x v="3"/>
  </r>
  <r>
    <x v="0"/>
    <s v="Q4"/>
    <x v="9"/>
    <x v="11"/>
    <n v="60"/>
    <x v="3"/>
  </r>
  <r>
    <x v="0"/>
    <s v="Q4"/>
    <x v="9"/>
    <x v="12"/>
    <n v="45"/>
    <x v="3"/>
  </r>
  <r>
    <x v="0"/>
    <s v="Q4"/>
    <x v="9"/>
    <x v="13"/>
    <n v="153"/>
    <x v="3"/>
  </r>
  <r>
    <x v="0"/>
    <s v="Q4"/>
    <x v="9"/>
    <x v="14"/>
    <n v="373"/>
    <x v="3"/>
  </r>
  <r>
    <x v="0"/>
    <s v="Q4"/>
    <x v="9"/>
    <x v="15"/>
    <n v="381"/>
    <x v="3"/>
  </r>
  <r>
    <x v="0"/>
    <s v="Q4"/>
    <x v="9"/>
    <x v="71"/>
    <n v="37"/>
    <x v="3"/>
  </r>
  <r>
    <x v="0"/>
    <s v="Q4"/>
    <x v="9"/>
    <x v="16"/>
    <n v="108"/>
    <x v="3"/>
  </r>
  <r>
    <x v="0"/>
    <s v="Q4"/>
    <x v="9"/>
    <x v="17"/>
    <n v="155"/>
    <x v="3"/>
  </r>
  <r>
    <x v="0"/>
    <s v="Q4"/>
    <x v="9"/>
    <x v="18"/>
    <n v="120"/>
    <x v="3"/>
  </r>
  <r>
    <x v="0"/>
    <s v="Q4"/>
    <x v="9"/>
    <x v="72"/>
    <n v="51"/>
    <x v="3"/>
  </r>
  <r>
    <x v="0"/>
    <s v="Q4"/>
    <x v="9"/>
    <x v="19"/>
    <n v="145"/>
    <x v="3"/>
  </r>
  <r>
    <x v="0"/>
    <s v="Q4"/>
    <x v="9"/>
    <x v="20"/>
    <n v="40"/>
    <x v="3"/>
  </r>
  <r>
    <x v="0"/>
    <s v="Q4"/>
    <x v="9"/>
    <x v="21"/>
    <n v="365"/>
    <x v="3"/>
  </r>
  <r>
    <x v="0"/>
    <s v="Q4"/>
    <x v="9"/>
    <x v="22"/>
    <n v="105"/>
    <x v="3"/>
  </r>
  <r>
    <x v="0"/>
    <s v="Q4"/>
    <x v="9"/>
    <x v="23"/>
    <n v="250"/>
    <x v="3"/>
  </r>
  <r>
    <x v="0"/>
    <s v="Q4"/>
    <x v="9"/>
    <x v="24"/>
    <n v="151"/>
    <x v="3"/>
  </r>
  <r>
    <x v="0"/>
    <s v="Q4"/>
    <x v="9"/>
    <x v="25"/>
    <n v="30"/>
    <x v="3"/>
  </r>
  <r>
    <x v="0"/>
    <s v="Q4"/>
    <x v="9"/>
    <x v="75"/>
    <n v="38"/>
    <x v="3"/>
  </r>
  <r>
    <x v="0"/>
    <s v="Q4"/>
    <x v="9"/>
    <x v="26"/>
    <n v="49"/>
    <x v="3"/>
  </r>
  <r>
    <x v="0"/>
    <s v="Q4"/>
    <x v="9"/>
    <x v="27"/>
    <n v="52"/>
    <x v="3"/>
  </r>
  <r>
    <x v="0"/>
    <s v="Q4"/>
    <x v="9"/>
    <x v="28"/>
    <n v="53"/>
    <x v="3"/>
  </r>
  <r>
    <x v="0"/>
    <s v="Q4"/>
    <x v="9"/>
    <x v="77"/>
    <n v="50"/>
    <x v="3"/>
  </r>
  <r>
    <x v="0"/>
    <s v="Q4"/>
    <x v="9"/>
    <x v="29"/>
    <n v="114"/>
    <x v="3"/>
  </r>
  <r>
    <x v="0"/>
    <s v="Q4"/>
    <x v="9"/>
    <x v="30"/>
    <n v="64"/>
    <x v="3"/>
  </r>
  <r>
    <x v="0"/>
    <s v="Q4"/>
    <x v="9"/>
    <x v="31"/>
    <n v="54"/>
    <x v="3"/>
  </r>
  <r>
    <x v="0"/>
    <s v="Q4"/>
    <x v="9"/>
    <x v="79"/>
    <n v="35"/>
    <x v="3"/>
  </r>
  <r>
    <x v="0"/>
    <s v="Q4"/>
    <x v="9"/>
    <x v="32"/>
    <n v="321"/>
    <x v="3"/>
  </r>
  <r>
    <x v="0"/>
    <s v="Q4"/>
    <x v="9"/>
    <x v="33"/>
    <n v="108"/>
    <x v="3"/>
  </r>
  <r>
    <x v="0"/>
    <s v="Q4"/>
    <x v="9"/>
    <x v="34"/>
    <n v="59"/>
    <x v="3"/>
  </r>
  <r>
    <x v="0"/>
    <s v="Q4"/>
    <x v="9"/>
    <x v="35"/>
    <n v="196"/>
    <x v="3"/>
  </r>
  <r>
    <x v="0"/>
    <s v="Q4"/>
    <x v="9"/>
    <x v="80"/>
    <n v="35"/>
    <x v="3"/>
  </r>
  <r>
    <x v="0"/>
    <s v="Q4"/>
    <x v="9"/>
    <x v="36"/>
    <n v="37"/>
    <x v="3"/>
  </r>
  <r>
    <x v="0"/>
    <s v="Q4"/>
    <x v="9"/>
    <x v="37"/>
    <n v="212"/>
    <x v="3"/>
  </r>
  <r>
    <x v="0"/>
    <s v="Q4"/>
    <x v="9"/>
    <x v="38"/>
    <n v="159"/>
    <x v="3"/>
  </r>
  <r>
    <x v="0"/>
    <s v="Q4"/>
    <x v="9"/>
    <x v="39"/>
    <n v="51"/>
    <x v="3"/>
  </r>
  <r>
    <x v="0"/>
    <s v="Q4"/>
    <x v="9"/>
    <x v="40"/>
    <n v="99"/>
    <x v="3"/>
  </r>
  <r>
    <x v="0"/>
    <s v="Q4"/>
    <x v="9"/>
    <x v="41"/>
    <n v="98"/>
    <x v="3"/>
  </r>
  <r>
    <x v="0"/>
    <s v="Q4"/>
    <x v="9"/>
    <x v="42"/>
    <n v="111"/>
    <x v="3"/>
  </r>
  <r>
    <x v="0"/>
    <s v="Q4"/>
    <x v="9"/>
    <x v="43"/>
    <n v="164"/>
    <x v="3"/>
  </r>
  <r>
    <x v="0"/>
    <s v="Q4"/>
    <x v="9"/>
    <x v="44"/>
    <n v="68"/>
    <x v="3"/>
  </r>
  <r>
    <x v="0"/>
    <s v="Q4"/>
    <x v="9"/>
    <x v="45"/>
    <n v="61"/>
    <x v="3"/>
  </r>
  <r>
    <x v="0"/>
    <s v="Q4"/>
    <x v="9"/>
    <x v="46"/>
    <n v="161"/>
    <x v="3"/>
  </r>
  <r>
    <x v="0"/>
    <s v="Q4"/>
    <x v="9"/>
    <x v="47"/>
    <n v="120"/>
    <x v="3"/>
  </r>
  <r>
    <x v="0"/>
    <s v="Q4"/>
    <x v="9"/>
    <x v="48"/>
    <n v="283"/>
    <x v="3"/>
  </r>
  <r>
    <x v="0"/>
    <s v="Q4"/>
    <x v="9"/>
    <x v="49"/>
    <n v="242"/>
    <x v="3"/>
  </r>
  <r>
    <x v="0"/>
    <s v="Q4"/>
    <x v="9"/>
    <x v="50"/>
    <n v="228"/>
    <x v="3"/>
  </r>
  <r>
    <x v="0"/>
    <s v="Q4"/>
    <x v="9"/>
    <x v="51"/>
    <n v="85"/>
    <x v="3"/>
  </r>
  <r>
    <x v="0"/>
    <s v="Q4"/>
    <x v="9"/>
    <x v="52"/>
    <n v="78"/>
    <x v="3"/>
  </r>
  <r>
    <x v="0"/>
    <s v="Q4"/>
    <x v="9"/>
    <x v="53"/>
    <n v="144"/>
    <x v="3"/>
  </r>
  <r>
    <x v="0"/>
    <s v="Q4"/>
    <x v="9"/>
    <x v="54"/>
    <n v="189"/>
    <x v="3"/>
  </r>
  <r>
    <x v="0"/>
    <s v="Q4"/>
    <x v="9"/>
    <x v="86"/>
    <n v="35"/>
    <x v="3"/>
  </r>
  <r>
    <x v="0"/>
    <s v="Q4"/>
    <x v="9"/>
    <x v="55"/>
    <n v="499"/>
    <x v="3"/>
  </r>
  <r>
    <x v="0"/>
    <s v="Q4"/>
    <x v="9"/>
    <x v="56"/>
    <n v="33"/>
    <x v="3"/>
  </r>
  <r>
    <x v="0"/>
    <s v="Q4"/>
    <x v="9"/>
    <x v="57"/>
    <n v="2366"/>
    <x v="3"/>
  </r>
  <r>
    <x v="0"/>
    <s v="Q4"/>
    <x v="9"/>
    <x v="58"/>
    <n v="1220"/>
    <x v="3"/>
  </r>
  <r>
    <x v="0"/>
    <s v="Q4"/>
    <x v="9"/>
    <x v="59"/>
    <n v="2758"/>
    <x v="3"/>
  </r>
  <r>
    <x v="0"/>
    <s v="Q4"/>
    <x v="10"/>
    <x v="60"/>
    <n v="46"/>
    <x v="3"/>
  </r>
  <r>
    <x v="0"/>
    <s v="Q4"/>
    <x v="10"/>
    <x v="61"/>
    <n v="149"/>
    <x v="3"/>
  </r>
  <r>
    <x v="0"/>
    <s v="Q4"/>
    <x v="10"/>
    <x v="62"/>
    <n v="44"/>
    <x v="3"/>
  </r>
  <r>
    <x v="0"/>
    <s v="Q4"/>
    <x v="10"/>
    <x v="0"/>
    <n v="456"/>
    <x v="3"/>
  </r>
  <r>
    <x v="0"/>
    <s v="Q4"/>
    <x v="10"/>
    <x v="1"/>
    <n v="216"/>
    <x v="3"/>
  </r>
  <r>
    <x v="0"/>
    <s v="Q4"/>
    <x v="10"/>
    <x v="63"/>
    <n v="126"/>
    <x v="3"/>
  </r>
  <r>
    <x v="0"/>
    <s v="Q4"/>
    <x v="10"/>
    <x v="2"/>
    <n v="82"/>
    <x v="3"/>
  </r>
  <r>
    <x v="0"/>
    <s v="Q4"/>
    <x v="10"/>
    <x v="3"/>
    <n v="381"/>
    <x v="3"/>
  </r>
  <r>
    <x v="0"/>
    <s v="Q4"/>
    <x v="10"/>
    <x v="4"/>
    <n v="195"/>
    <x v="3"/>
  </r>
  <r>
    <x v="0"/>
    <s v="Q4"/>
    <x v="10"/>
    <x v="5"/>
    <n v="109"/>
    <x v="3"/>
  </r>
  <r>
    <x v="0"/>
    <s v="Q4"/>
    <x v="10"/>
    <x v="93"/>
    <n v="33"/>
    <x v="3"/>
  </r>
  <r>
    <x v="0"/>
    <s v="Q4"/>
    <x v="10"/>
    <x v="6"/>
    <n v="421"/>
    <x v="3"/>
  </r>
  <r>
    <x v="0"/>
    <s v="Q4"/>
    <x v="10"/>
    <x v="65"/>
    <n v="61"/>
    <x v="3"/>
  </r>
  <r>
    <x v="0"/>
    <s v="Q4"/>
    <x v="10"/>
    <x v="7"/>
    <n v="338"/>
    <x v="3"/>
  </r>
  <r>
    <x v="0"/>
    <s v="Q4"/>
    <x v="10"/>
    <x v="66"/>
    <n v="47"/>
    <x v="3"/>
  </r>
  <r>
    <x v="0"/>
    <s v="Q4"/>
    <x v="10"/>
    <x v="98"/>
    <n v="48"/>
    <x v="3"/>
  </r>
  <r>
    <x v="0"/>
    <s v="Q4"/>
    <x v="10"/>
    <x v="101"/>
    <n v="47"/>
    <x v="3"/>
  </r>
  <r>
    <x v="0"/>
    <s v="Q4"/>
    <x v="10"/>
    <x v="8"/>
    <n v="114"/>
    <x v="3"/>
  </r>
  <r>
    <x v="0"/>
    <s v="Q4"/>
    <x v="10"/>
    <x v="9"/>
    <n v="229"/>
    <x v="3"/>
  </r>
  <r>
    <x v="0"/>
    <s v="Q4"/>
    <x v="10"/>
    <x v="10"/>
    <n v="358"/>
    <x v="3"/>
  </r>
  <r>
    <x v="0"/>
    <s v="Q4"/>
    <x v="10"/>
    <x v="11"/>
    <n v="149"/>
    <x v="3"/>
  </r>
  <r>
    <x v="0"/>
    <s v="Q4"/>
    <x v="10"/>
    <x v="99"/>
    <n v="50"/>
    <x v="3"/>
  </r>
  <r>
    <x v="0"/>
    <s v="Q4"/>
    <x v="10"/>
    <x v="12"/>
    <n v="110"/>
    <x v="3"/>
  </r>
  <r>
    <x v="0"/>
    <s v="Q4"/>
    <x v="10"/>
    <x v="13"/>
    <n v="222"/>
    <x v="3"/>
  </r>
  <r>
    <x v="0"/>
    <s v="Q4"/>
    <x v="10"/>
    <x v="14"/>
    <n v="591"/>
    <x v="3"/>
  </r>
  <r>
    <x v="0"/>
    <s v="Q4"/>
    <x v="10"/>
    <x v="15"/>
    <n v="589"/>
    <x v="3"/>
  </r>
  <r>
    <x v="0"/>
    <s v="Q4"/>
    <x v="10"/>
    <x v="70"/>
    <n v="77"/>
    <x v="3"/>
  </r>
  <r>
    <x v="0"/>
    <s v="Q4"/>
    <x v="10"/>
    <x v="71"/>
    <n v="61"/>
    <x v="3"/>
  </r>
  <r>
    <x v="0"/>
    <s v="Q4"/>
    <x v="10"/>
    <x v="16"/>
    <n v="176"/>
    <x v="3"/>
  </r>
  <r>
    <x v="0"/>
    <s v="Q4"/>
    <x v="10"/>
    <x v="17"/>
    <n v="311"/>
    <x v="3"/>
  </r>
  <r>
    <x v="0"/>
    <s v="Q4"/>
    <x v="10"/>
    <x v="18"/>
    <n v="177"/>
    <x v="3"/>
  </r>
  <r>
    <x v="0"/>
    <s v="Q4"/>
    <x v="10"/>
    <x v="72"/>
    <n v="90"/>
    <x v="3"/>
  </r>
  <r>
    <x v="0"/>
    <s v="Q4"/>
    <x v="10"/>
    <x v="19"/>
    <n v="249"/>
    <x v="3"/>
  </r>
  <r>
    <x v="0"/>
    <s v="Q4"/>
    <x v="10"/>
    <x v="20"/>
    <n v="92"/>
    <x v="3"/>
  </r>
  <r>
    <x v="0"/>
    <s v="Q4"/>
    <x v="10"/>
    <x v="73"/>
    <n v="77"/>
    <x v="3"/>
  </r>
  <r>
    <x v="0"/>
    <s v="Q4"/>
    <x v="10"/>
    <x v="21"/>
    <n v="545"/>
    <x v="3"/>
  </r>
  <r>
    <x v="0"/>
    <s v="Q4"/>
    <x v="10"/>
    <x v="22"/>
    <n v="166"/>
    <x v="3"/>
  </r>
  <r>
    <x v="0"/>
    <s v="Q4"/>
    <x v="10"/>
    <x v="23"/>
    <n v="445"/>
    <x v="3"/>
  </r>
  <r>
    <x v="0"/>
    <s v="Q4"/>
    <x v="10"/>
    <x v="92"/>
    <n v="49"/>
    <x v="3"/>
  </r>
  <r>
    <x v="0"/>
    <s v="Q4"/>
    <x v="10"/>
    <x v="24"/>
    <n v="306"/>
    <x v="3"/>
  </r>
  <r>
    <x v="0"/>
    <s v="Q4"/>
    <x v="10"/>
    <x v="25"/>
    <n v="47"/>
    <x v="3"/>
  </r>
  <r>
    <x v="0"/>
    <s v="Q4"/>
    <x v="10"/>
    <x v="74"/>
    <n v="63"/>
    <x v="3"/>
  </r>
  <r>
    <x v="0"/>
    <s v="Q4"/>
    <x v="10"/>
    <x v="75"/>
    <n v="70"/>
    <x v="3"/>
  </r>
  <r>
    <x v="0"/>
    <s v="Q4"/>
    <x v="10"/>
    <x v="26"/>
    <n v="80"/>
    <x v="3"/>
  </r>
  <r>
    <x v="0"/>
    <s v="Q4"/>
    <x v="10"/>
    <x v="27"/>
    <n v="94"/>
    <x v="3"/>
  </r>
  <r>
    <x v="0"/>
    <s v="Q4"/>
    <x v="10"/>
    <x v="76"/>
    <n v="59"/>
    <x v="3"/>
  </r>
  <r>
    <x v="0"/>
    <s v="Q4"/>
    <x v="10"/>
    <x v="28"/>
    <n v="111"/>
    <x v="3"/>
  </r>
  <r>
    <x v="0"/>
    <s v="Q4"/>
    <x v="10"/>
    <x v="77"/>
    <n v="76"/>
    <x v="3"/>
  </r>
  <r>
    <x v="0"/>
    <s v="Q4"/>
    <x v="10"/>
    <x v="29"/>
    <n v="225"/>
    <x v="3"/>
  </r>
  <r>
    <x v="0"/>
    <s v="Q4"/>
    <x v="10"/>
    <x v="30"/>
    <n v="120"/>
    <x v="3"/>
  </r>
  <r>
    <x v="0"/>
    <s v="Q4"/>
    <x v="10"/>
    <x v="78"/>
    <n v="38"/>
    <x v="3"/>
  </r>
  <r>
    <x v="0"/>
    <s v="Q4"/>
    <x v="10"/>
    <x v="31"/>
    <n v="87"/>
    <x v="3"/>
  </r>
  <r>
    <x v="0"/>
    <s v="Q4"/>
    <x v="10"/>
    <x v="79"/>
    <n v="47"/>
    <x v="3"/>
  </r>
  <r>
    <x v="0"/>
    <s v="Q4"/>
    <x v="10"/>
    <x v="32"/>
    <n v="550"/>
    <x v="3"/>
  </r>
  <r>
    <x v="0"/>
    <s v="Q4"/>
    <x v="10"/>
    <x v="33"/>
    <n v="183"/>
    <x v="3"/>
  </r>
  <r>
    <x v="0"/>
    <s v="Q4"/>
    <x v="10"/>
    <x v="34"/>
    <n v="207"/>
    <x v="3"/>
  </r>
  <r>
    <x v="0"/>
    <s v="Q4"/>
    <x v="10"/>
    <x v="35"/>
    <n v="622"/>
    <x v="3"/>
  </r>
  <r>
    <x v="0"/>
    <s v="Q4"/>
    <x v="10"/>
    <x v="80"/>
    <n v="84"/>
    <x v="3"/>
  </r>
  <r>
    <x v="0"/>
    <s v="Q4"/>
    <x v="10"/>
    <x v="36"/>
    <n v="58"/>
    <x v="3"/>
  </r>
  <r>
    <x v="0"/>
    <s v="Q4"/>
    <x v="10"/>
    <x v="37"/>
    <n v="298"/>
    <x v="3"/>
  </r>
  <r>
    <x v="0"/>
    <s v="Q4"/>
    <x v="10"/>
    <x v="38"/>
    <n v="216"/>
    <x v="3"/>
  </r>
  <r>
    <x v="0"/>
    <s v="Q4"/>
    <x v="10"/>
    <x v="39"/>
    <n v="130"/>
    <x v="3"/>
  </r>
  <r>
    <x v="0"/>
    <s v="Q4"/>
    <x v="10"/>
    <x v="40"/>
    <n v="168"/>
    <x v="3"/>
  </r>
  <r>
    <x v="0"/>
    <s v="Q4"/>
    <x v="10"/>
    <x v="41"/>
    <n v="185"/>
    <x v="3"/>
  </r>
  <r>
    <x v="0"/>
    <s v="Q4"/>
    <x v="10"/>
    <x v="42"/>
    <n v="198"/>
    <x v="3"/>
  </r>
  <r>
    <x v="0"/>
    <s v="Q4"/>
    <x v="10"/>
    <x v="82"/>
    <n v="43"/>
    <x v="3"/>
  </r>
  <r>
    <x v="0"/>
    <s v="Q4"/>
    <x v="10"/>
    <x v="43"/>
    <n v="447"/>
    <x v="3"/>
  </r>
  <r>
    <x v="0"/>
    <s v="Q4"/>
    <x v="10"/>
    <x v="44"/>
    <n v="107"/>
    <x v="3"/>
  </r>
  <r>
    <x v="0"/>
    <s v="Q4"/>
    <x v="10"/>
    <x v="45"/>
    <n v="82"/>
    <x v="3"/>
  </r>
  <r>
    <x v="0"/>
    <s v="Q4"/>
    <x v="10"/>
    <x v="46"/>
    <n v="261"/>
    <x v="3"/>
  </r>
  <r>
    <x v="0"/>
    <s v="Q4"/>
    <x v="10"/>
    <x v="47"/>
    <n v="231"/>
    <x v="3"/>
  </r>
  <r>
    <x v="0"/>
    <s v="Q4"/>
    <x v="10"/>
    <x v="48"/>
    <n v="440"/>
    <x v="3"/>
  </r>
  <r>
    <x v="0"/>
    <s v="Q4"/>
    <x v="10"/>
    <x v="83"/>
    <n v="39"/>
    <x v="3"/>
  </r>
  <r>
    <x v="0"/>
    <s v="Q4"/>
    <x v="10"/>
    <x v="49"/>
    <n v="340"/>
    <x v="3"/>
  </r>
  <r>
    <x v="0"/>
    <s v="Q4"/>
    <x v="10"/>
    <x v="50"/>
    <n v="377"/>
    <x v="3"/>
  </r>
  <r>
    <x v="0"/>
    <s v="Q4"/>
    <x v="10"/>
    <x v="51"/>
    <n v="180"/>
    <x v="3"/>
  </r>
  <r>
    <x v="0"/>
    <s v="Q4"/>
    <x v="10"/>
    <x v="84"/>
    <n v="43"/>
    <x v="3"/>
  </r>
  <r>
    <x v="0"/>
    <s v="Q4"/>
    <x v="10"/>
    <x v="52"/>
    <n v="150"/>
    <x v="3"/>
  </r>
  <r>
    <x v="0"/>
    <s v="Q4"/>
    <x v="10"/>
    <x v="85"/>
    <n v="52"/>
    <x v="3"/>
  </r>
  <r>
    <x v="0"/>
    <s v="Q4"/>
    <x v="10"/>
    <x v="53"/>
    <n v="203"/>
    <x v="3"/>
  </r>
  <r>
    <x v="0"/>
    <s v="Q4"/>
    <x v="10"/>
    <x v="54"/>
    <n v="419"/>
    <x v="3"/>
  </r>
  <r>
    <x v="0"/>
    <s v="Q4"/>
    <x v="10"/>
    <x v="86"/>
    <n v="70"/>
    <x v="3"/>
  </r>
  <r>
    <x v="0"/>
    <s v="Q4"/>
    <x v="10"/>
    <x v="55"/>
    <n v="1094"/>
    <x v="3"/>
  </r>
  <r>
    <x v="0"/>
    <s v="Q4"/>
    <x v="10"/>
    <x v="97"/>
    <n v="30"/>
    <x v="3"/>
  </r>
  <r>
    <x v="0"/>
    <s v="Q4"/>
    <x v="10"/>
    <x v="56"/>
    <n v="89"/>
    <x v="3"/>
  </r>
  <r>
    <x v="0"/>
    <s v="Q4"/>
    <x v="10"/>
    <x v="57"/>
    <n v="3768"/>
    <x v="3"/>
  </r>
  <r>
    <x v="0"/>
    <s v="Q4"/>
    <x v="10"/>
    <x v="58"/>
    <n v="2470"/>
    <x v="3"/>
  </r>
  <r>
    <x v="0"/>
    <s v="Q4"/>
    <x v="10"/>
    <x v="59"/>
    <n v="4798"/>
    <x v="3"/>
  </r>
  <r>
    <x v="0"/>
    <s v="Q4"/>
    <x v="11"/>
    <x v="0"/>
    <n v="120"/>
    <x v="3"/>
  </r>
  <r>
    <x v="0"/>
    <s v="Q4"/>
    <x v="11"/>
    <x v="1"/>
    <n v="72"/>
    <x v="3"/>
  </r>
  <r>
    <x v="0"/>
    <s v="Q4"/>
    <x v="11"/>
    <x v="3"/>
    <n v="126"/>
    <x v="3"/>
  </r>
  <r>
    <x v="0"/>
    <s v="Q4"/>
    <x v="11"/>
    <x v="4"/>
    <n v="31"/>
    <x v="3"/>
  </r>
  <r>
    <x v="0"/>
    <s v="Q4"/>
    <x v="11"/>
    <x v="5"/>
    <n v="39"/>
    <x v="3"/>
  </r>
  <r>
    <x v="0"/>
    <s v="Q4"/>
    <x v="11"/>
    <x v="6"/>
    <n v="68"/>
    <x v="3"/>
  </r>
  <r>
    <x v="0"/>
    <s v="Q4"/>
    <x v="11"/>
    <x v="7"/>
    <n v="80"/>
    <x v="3"/>
  </r>
  <r>
    <x v="0"/>
    <s v="Q4"/>
    <x v="11"/>
    <x v="8"/>
    <n v="32"/>
    <x v="3"/>
  </r>
  <r>
    <x v="0"/>
    <s v="Q4"/>
    <x v="11"/>
    <x v="9"/>
    <n v="68"/>
    <x v="3"/>
  </r>
  <r>
    <x v="0"/>
    <s v="Q4"/>
    <x v="11"/>
    <x v="10"/>
    <n v="111"/>
    <x v="3"/>
  </r>
  <r>
    <x v="0"/>
    <s v="Q4"/>
    <x v="11"/>
    <x v="13"/>
    <n v="91"/>
    <x v="3"/>
  </r>
  <r>
    <x v="0"/>
    <s v="Q4"/>
    <x v="11"/>
    <x v="14"/>
    <n v="185"/>
    <x v="3"/>
  </r>
  <r>
    <x v="0"/>
    <s v="Q4"/>
    <x v="11"/>
    <x v="15"/>
    <n v="175"/>
    <x v="3"/>
  </r>
  <r>
    <x v="0"/>
    <s v="Q4"/>
    <x v="11"/>
    <x v="16"/>
    <n v="47"/>
    <x v="3"/>
  </r>
  <r>
    <x v="0"/>
    <s v="Q4"/>
    <x v="11"/>
    <x v="17"/>
    <n v="69"/>
    <x v="3"/>
  </r>
  <r>
    <x v="0"/>
    <s v="Q4"/>
    <x v="11"/>
    <x v="18"/>
    <n v="47"/>
    <x v="3"/>
  </r>
  <r>
    <x v="0"/>
    <s v="Q4"/>
    <x v="11"/>
    <x v="19"/>
    <n v="54"/>
    <x v="3"/>
  </r>
  <r>
    <x v="0"/>
    <s v="Q4"/>
    <x v="11"/>
    <x v="21"/>
    <n v="1020"/>
    <x v="3"/>
  </r>
  <r>
    <x v="0"/>
    <s v="Q4"/>
    <x v="11"/>
    <x v="22"/>
    <n v="39"/>
    <x v="3"/>
  </r>
  <r>
    <x v="0"/>
    <s v="Q4"/>
    <x v="11"/>
    <x v="23"/>
    <n v="114"/>
    <x v="3"/>
  </r>
  <r>
    <x v="0"/>
    <s v="Q4"/>
    <x v="11"/>
    <x v="24"/>
    <n v="59"/>
    <x v="3"/>
  </r>
  <r>
    <x v="0"/>
    <s v="Q4"/>
    <x v="11"/>
    <x v="75"/>
    <n v="35"/>
    <x v="3"/>
  </r>
  <r>
    <x v="0"/>
    <s v="Q4"/>
    <x v="11"/>
    <x v="27"/>
    <n v="31"/>
    <x v="3"/>
  </r>
  <r>
    <x v="0"/>
    <s v="Q4"/>
    <x v="11"/>
    <x v="28"/>
    <n v="32"/>
    <x v="3"/>
  </r>
  <r>
    <x v="0"/>
    <s v="Q4"/>
    <x v="11"/>
    <x v="29"/>
    <n v="57"/>
    <x v="3"/>
  </r>
  <r>
    <x v="0"/>
    <s v="Q4"/>
    <x v="11"/>
    <x v="30"/>
    <n v="44"/>
    <x v="3"/>
  </r>
  <r>
    <x v="0"/>
    <s v="Q4"/>
    <x v="11"/>
    <x v="32"/>
    <n v="194"/>
    <x v="3"/>
  </r>
  <r>
    <x v="0"/>
    <s v="Q4"/>
    <x v="11"/>
    <x v="33"/>
    <n v="60"/>
    <x v="3"/>
  </r>
  <r>
    <x v="0"/>
    <s v="Q4"/>
    <x v="11"/>
    <x v="34"/>
    <n v="30"/>
    <x v="3"/>
  </r>
  <r>
    <x v="0"/>
    <s v="Q4"/>
    <x v="11"/>
    <x v="35"/>
    <n v="87"/>
    <x v="3"/>
  </r>
  <r>
    <x v="0"/>
    <s v="Q4"/>
    <x v="11"/>
    <x v="37"/>
    <n v="103"/>
    <x v="3"/>
  </r>
  <r>
    <x v="0"/>
    <s v="Q4"/>
    <x v="11"/>
    <x v="38"/>
    <n v="70"/>
    <x v="3"/>
  </r>
  <r>
    <x v="0"/>
    <s v="Q4"/>
    <x v="11"/>
    <x v="40"/>
    <n v="36"/>
    <x v="3"/>
  </r>
  <r>
    <x v="0"/>
    <s v="Q4"/>
    <x v="11"/>
    <x v="41"/>
    <n v="35"/>
    <x v="3"/>
  </r>
  <r>
    <x v="0"/>
    <s v="Q4"/>
    <x v="11"/>
    <x v="42"/>
    <n v="47"/>
    <x v="3"/>
  </r>
  <r>
    <x v="0"/>
    <s v="Q4"/>
    <x v="11"/>
    <x v="43"/>
    <n v="58"/>
    <x v="3"/>
  </r>
  <r>
    <x v="0"/>
    <s v="Q4"/>
    <x v="11"/>
    <x v="44"/>
    <n v="31"/>
    <x v="3"/>
  </r>
  <r>
    <x v="0"/>
    <s v="Q4"/>
    <x v="11"/>
    <x v="46"/>
    <n v="63"/>
    <x v="3"/>
  </r>
  <r>
    <x v="0"/>
    <s v="Q4"/>
    <x v="11"/>
    <x v="47"/>
    <n v="37"/>
    <x v="3"/>
  </r>
  <r>
    <x v="0"/>
    <s v="Q4"/>
    <x v="11"/>
    <x v="48"/>
    <n v="130"/>
    <x v="3"/>
  </r>
  <r>
    <x v="0"/>
    <s v="Q4"/>
    <x v="11"/>
    <x v="49"/>
    <n v="103"/>
    <x v="3"/>
  </r>
  <r>
    <x v="0"/>
    <s v="Q4"/>
    <x v="11"/>
    <x v="50"/>
    <n v="84"/>
    <x v="3"/>
  </r>
  <r>
    <x v="0"/>
    <s v="Q4"/>
    <x v="11"/>
    <x v="51"/>
    <n v="31"/>
    <x v="3"/>
  </r>
  <r>
    <x v="0"/>
    <s v="Q4"/>
    <x v="11"/>
    <x v="52"/>
    <n v="41"/>
    <x v="3"/>
  </r>
  <r>
    <x v="0"/>
    <s v="Q4"/>
    <x v="11"/>
    <x v="53"/>
    <n v="41"/>
    <x v="3"/>
  </r>
  <r>
    <x v="0"/>
    <s v="Q4"/>
    <x v="11"/>
    <x v="54"/>
    <n v="73"/>
    <x v="3"/>
  </r>
  <r>
    <x v="0"/>
    <s v="Q4"/>
    <x v="11"/>
    <x v="55"/>
    <n v="218"/>
    <x v="3"/>
  </r>
  <r>
    <x v="0"/>
    <s v="Q4"/>
    <x v="11"/>
    <x v="57"/>
    <n v="5801"/>
    <x v="3"/>
  </r>
  <r>
    <x v="0"/>
    <s v="Q4"/>
    <x v="11"/>
    <x v="58"/>
    <n v="580"/>
    <x v="3"/>
  </r>
  <r>
    <x v="0"/>
    <s v="Q4"/>
    <x v="11"/>
    <x v="59"/>
    <n v="5930"/>
    <x v="3"/>
  </r>
  <r>
    <x v="0"/>
    <s v="Q4"/>
    <x v="12"/>
    <x v="60"/>
    <n v="30"/>
    <x v="3"/>
  </r>
  <r>
    <x v="0"/>
    <s v="Q4"/>
    <x v="12"/>
    <x v="0"/>
    <n v="115"/>
    <x v="3"/>
  </r>
  <r>
    <x v="0"/>
    <s v="Q4"/>
    <x v="12"/>
    <x v="1"/>
    <n v="77"/>
    <x v="3"/>
  </r>
  <r>
    <x v="0"/>
    <s v="Q4"/>
    <x v="12"/>
    <x v="3"/>
    <n v="138"/>
    <x v="3"/>
  </r>
  <r>
    <x v="0"/>
    <s v="Q4"/>
    <x v="12"/>
    <x v="4"/>
    <n v="58"/>
    <x v="3"/>
  </r>
  <r>
    <x v="0"/>
    <s v="Q4"/>
    <x v="12"/>
    <x v="5"/>
    <n v="34"/>
    <x v="3"/>
  </r>
  <r>
    <x v="0"/>
    <s v="Q4"/>
    <x v="12"/>
    <x v="6"/>
    <n v="87"/>
    <x v="3"/>
  </r>
  <r>
    <x v="0"/>
    <s v="Q4"/>
    <x v="12"/>
    <x v="7"/>
    <n v="102"/>
    <x v="3"/>
  </r>
  <r>
    <x v="0"/>
    <s v="Q4"/>
    <x v="12"/>
    <x v="9"/>
    <n v="82"/>
    <x v="3"/>
  </r>
  <r>
    <x v="0"/>
    <s v="Q4"/>
    <x v="12"/>
    <x v="10"/>
    <n v="84"/>
    <x v="3"/>
  </r>
  <r>
    <x v="0"/>
    <s v="Q4"/>
    <x v="12"/>
    <x v="11"/>
    <n v="49"/>
    <x v="3"/>
  </r>
  <r>
    <x v="0"/>
    <s v="Q4"/>
    <x v="12"/>
    <x v="13"/>
    <n v="69"/>
    <x v="3"/>
  </r>
  <r>
    <x v="0"/>
    <s v="Q4"/>
    <x v="12"/>
    <x v="14"/>
    <n v="181"/>
    <x v="3"/>
  </r>
  <r>
    <x v="0"/>
    <s v="Q4"/>
    <x v="12"/>
    <x v="15"/>
    <n v="192"/>
    <x v="3"/>
  </r>
  <r>
    <x v="0"/>
    <s v="Q4"/>
    <x v="12"/>
    <x v="16"/>
    <n v="63"/>
    <x v="3"/>
  </r>
  <r>
    <x v="0"/>
    <s v="Q4"/>
    <x v="12"/>
    <x v="17"/>
    <n v="110"/>
    <x v="3"/>
  </r>
  <r>
    <x v="0"/>
    <s v="Q4"/>
    <x v="12"/>
    <x v="18"/>
    <n v="61"/>
    <x v="3"/>
  </r>
  <r>
    <x v="0"/>
    <s v="Q4"/>
    <x v="12"/>
    <x v="19"/>
    <n v="148"/>
    <x v="3"/>
  </r>
  <r>
    <x v="0"/>
    <s v="Q4"/>
    <x v="12"/>
    <x v="21"/>
    <n v="183"/>
    <x v="3"/>
  </r>
  <r>
    <x v="0"/>
    <s v="Q4"/>
    <x v="12"/>
    <x v="22"/>
    <n v="62"/>
    <x v="3"/>
  </r>
  <r>
    <x v="0"/>
    <s v="Q4"/>
    <x v="12"/>
    <x v="23"/>
    <n v="145"/>
    <x v="3"/>
  </r>
  <r>
    <x v="0"/>
    <s v="Q4"/>
    <x v="12"/>
    <x v="24"/>
    <n v="92"/>
    <x v="3"/>
  </r>
  <r>
    <x v="0"/>
    <s v="Q4"/>
    <x v="12"/>
    <x v="28"/>
    <n v="30"/>
    <x v="3"/>
  </r>
  <r>
    <x v="0"/>
    <s v="Q4"/>
    <x v="12"/>
    <x v="29"/>
    <n v="43"/>
    <x v="3"/>
  </r>
  <r>
    <x v="0"/>
    <s v="Q4"/>
    <x v="12"/>
    <x v="31"/>
    <n v="33"/>
    <x v="3"/>
  </r>
  <r>
    <x v="0"/>
    <s v="Q4"/>
    <x v="12"/>
    <x v="32"/>
    <n v="164"/>
    <x v="3"/>
  </r>
  <r>
    <x v="0"/>
    <s v="Q4"/>
    <x v="12"/>
    <x v="33"/>
    <n v="50"/>
    <x v="3"/>
  </r>
  <r>
    <x v="0"/>
    <s v="Q4"/>
    <x v="12"/>
    <x v="34"/>
    <n v="149"/>
    <x v="3"/>
  </r>
  <r>
    <x v="0"/>
    <s v="Q4"/>
    <x v="12"/>
    <x v="35"/>
    <n v="130"/>
    <x v="3"/>
  </r>
  <r>
    <x v="0"/>
    <s v="Q4"/>
    <x v="12"/>
    <x v="37"/>
    <n v="94"/>
    <x v="3"/>
  </r>
  <r>
    <x v="0"/>
    <s v="Q4"/>
    <x v="12"/>
    <x v="38"/>
    <n v="83"/>
    <x v="3"/>
  </r>
  <r>
    <x v="0"/>
    <s v="Q4"/>
    <x v="12"/>
    <x v="40"/>
    <n v="45"/>
    <x v="3"/>
  </r>
  <r>
    <x v="0"/>
    <s v="Q4"/>
    <x v="12"/>
    <x v="41"/>
    <n v="111"/>
    <x v="3"/>
  </r>
  <r>
    <x v="0"/>
    <s v="Q4"/>
    <x v="12"/>
    <x v="42"/>
    <n v="63"/>
    <x v="3"/>
  </r>
  <r>
    <x v="0"/>
    <s v="Q4"/>
    <x v="12"/>
    <x v="43"/>
    <n v="81"/>
    <x v="3"/>
  </r>
  <r>
    <x v="0"/>
    <s v="Q4"/>
    <x v="12"/>
    <x v="44"/>
    <n v="36"/>
    <x v="3"/>
  </r>
  <r>
    <x v="0"/>
    <s v="Q4"/>
    <x v="12"/>
    <x v="45"/>
    <n v="37"/>
    <x v="3"/>
  </r>
  <r>
    <x v="0"/>
    <s v="Q4"/>
    <x v="12"/>
    <x v="46"/>
    <n v="117"/>
    <x v="3"/>
  </r>
  <r>
    <x v="0"/>
    <s v="Q4"/>
    <x v="12"/>
    <x v="47"/>
    <n v="71"/>
    <x v="3"/>
  </r>
  <r>
    <x v="0"/>
    <s v="Q4"/>
    <x v="12"/>
    <x v="48"/>
    <n v="141"/>
    <x v="3"/>
  </r>
  <r>
    <x v="0"/>
    <s v="Q4"/>
    <x v="12"/>
    <x v="49"/>
    <n v="107"/>
    <x v="3"/>
  </r>
  <r>
    <x v="0"/>
    <s v="Q4"/>
    <x v="12"/>
    <x v="50"/>
    <n v="161"/>
    <x v="3"/>
  </r>
  <r>
    <x v="0"/>
    <s v="Q4"/>
    <x v="12"/>
    <x v="51"/>
    <n v="39"/>
    <x v="3"/>
  </r>
  <r>
    <x v="0"/>
    <s v="Q4"/>
    <x v="12"/>
    <x v="52"/>
    <n v="40"/>
    <x v="3"/>
  </r>
  <r>
    <x v="0"/>
    <s v="Q4"/>
    <x v="12"/>
    <x v="53"/>
    <n v="102"/>
    <x v="3"/>
  </r>
  <r>
    <x v="0"/>
    <s v="Q4"/>
    <x v="12"/>
    <x v="54"/>
    <n v="92"/>
    <x v="3"/>
  </r>
  <r>
    <x v="0"/>
    <s v="Q4"/>
    <x v="12"/>
    <x v="86"/>
    <n v="32"/>
    <x v="3"/>
  </r>
  <r>
    <x v="0"/>
    <s v="Q4"/>
    <x v="12"/>
    <x v="55"/>
    <n v="330"/>
    <x v="3"/>
  </r>
  <r>
    <x v="0"/>
    <s v="Q4"/>
    <x v="12"/>
    <x v="57"/>
    <n v="739"/>
    <x v="3"/>
  </r>
  <r>
    <x v="0"/>
    <s v="Q4"/>
    <x v="12"/>
    <x v="58"/>
    <n v="1782"/>
    <x v="3"/>
  </r>
  <r>
    <x v="0"/>
    <s v="Q4"/>
    <x v="12"/>
    <x v="59"/>
    <n v="2360"/>
    <x v="3"/>
  </r>
  <r>
    <x v="0"/>
    <s v="Q4"/>
    <x v="13"/>
    <x v="60"/>
    <n v="439"/>
    <x v="3"/>
  </r>
  <r>
    <x v="0"/>
    <s v="Q4"/>
    <x v="13"/>
    <x v="61"/>
    <n v="524"/>
    <x v="3"/>
  </r>
  <r>
    <x v="0"/>
    <s v="Q4"/>
    <x v="13"/>
    <x v="62"/>
    <n v="684"/>
    <x v="3"/>
  </r>
  <r>
    <x v="0"/>
    <s v="Q4"/>
    <x v="13"/>
    <x v="0"/>
    <n v="8271"/>
    <x v="3"/>
  </r>
  <r>
    <x v="0"/>
    <s v="Q4"/>
    <x v="13"/>
    <x v="1"/>
    <n v="4626"/>
    <x v="3"/>
  </r>
  <r>
    <x v="0"/>
    <s v="Q4"/>
    <x v="13"/>
    <x v="63"/>
    <n v="710"/>
    <x v="3"/>
  </r>
  <r>
    <x v="0"/>
    <s v="Q4"/>
    <x v="13"/>
    <x v="2"/>
    <n v="1359"/>
    <x v="3"/>
  </r>
  <r>
    <x v="0"/>
    <s v="Q4"/>
    <x v="13"/>
    <x v="64"/>
    <n v="466"/>
    <x v="3"/>
  </r>
  <r>
    <x v="0"/>
    <s v="Q4"/>
    <x v="13"/>
    <x v="3"/>
    <n v="7952"/>
    <x v="3"/>
  </r>
  <r>
    <x v="0"/>
    <s v="Q4"/>
    <x v="13"/>
    <x v="4"/>
    <n v="2233"/>
    <x v="3"/>
  </r>
  <r>
    <x v="0"/>
    <s v="Q4"/>
    <x v="13"/>
    <x v="5"/>
    <n v="2137"/>
    <x v="3"/>
  </r>
  <r>
    <x v="0"/>
    <s v="Q4"/>
    <x v="13"/>
    <x v="93"/>
    <n v="211"/>
    <x v="3"/>
  </r>
  <r>
    <x v="0"/>
    <s v="Q4"/>
    <x v="13"/>
    <x v="6"/>
    <n v="5812"/>
    <x v="3"/>
  </r>
  <r>
    <x v="0"/>
    <s v="Q4"/>
    <x v="13"/>
    <x v="65"/>
    <n v="1051"/>
    <x v="3"/>
  </r>
  <r>
    <x v="0"/>
    <s v="Q4"/>
    <x v="13"/>
    <x v="7"/>
    <n v="5652"/>
    <x v="3"/>
  </r>
  <r>
    <x v="0"/>
    <s v="Q4"/>
    <x v="13"/>
    <x v="66"/>
    <n v="746"/>
    <x v="3"/>
  </r>
  <r>
    <x v="0"/>
    <s v="Q4"/>
    <x v="13"/>
    <x v="98"/>
    <n v="191"/>
    <x v="3"/>
  </r>
  <r>
    <x v="0"/>
    <s v="Q4"/>
    <x v="13"/>
    <x v="87"/>
    <n v="231"/>
    <x v="3"/>
  </r>
  <r>
    <x v="0"/>
    <s v="Q4"/>
    <x v="13"/>
    <x v="101"/>
    <n v="1013"/>
    <x v="3"/>
  </r>
  <r>
    <x v="0"/>
    <s v="Q4"/>
    <x v="13"/>
    <x v="8"/>
    <n v="2363"/>
    <x v="3"/>
  </r>
  <r>
    <x v="0"/>
    <s v="Q4"/>
    <x v="13"/>
    <x v="9"/>
    <n v="5207"/>
    <x v="3"/>
  </r>
  <r>
    <x v="0"/>
    <s v="Q4"/>
    <x v="13"/>
    <x v="10"/>
    <n v="6426"/>
    <x v="3"/>
  </r>
  <r>
    <x v="0"/>
    <s v="Q4"/>
    <x v="13"/>
    <x v="67"/>
    <n v="247"/>
    <x v="3"/>
  </r>
  <r>
    <x v="0"/>
    <s v="Q4"/>
    <x v="13"/>
    <x v="68"/>
    <n v="306"/>
    <x v="3"/>
  </r>
  <r>
    <x v="0"/>
    <s v="Q4"/>
    <x v="13"/>
    <x v="11"/>
    <n v="1930"/>
    <x v="3"/>
  </r>
  <r>
    <x v="0"/>
    <s v="Q4"/>
    <x v="13"/>
    <x v="99"/>
    <n v="169"/>
    <x v="3"/>
  </r>
  <r>
    <x v="0"/>
    <s v="Q4"/>
    <x v="13"/>
    <x v="12"/>
    <n v="2015"/>
    <x v="3"/>
  </r>
  <r>
    <x v="0"/>
    <s v="Q4"/>
    <x v="13"/>
    <x v="89"/>
    <n v="252"/>
    <x v="3"/>
  </r>
  <r>
    <x v="0"/>
    <s v="Q4"/>
    <x v="13"/>
    <x v="94"/>
    <n v="294"/>
    <x v="3"/>
  </r>
  <r>
    <x v="0"/>
    <s v="Q4"/>
    <x v="13"/>
    <x v="13"/>
    <n v="4977"/>
    <x v="3"/>
  </r>
  <r>
    <x v="0"/>
    <s v="Q4"/>
    <x v="13"/>
    <x v="14"/>
    <n v="11041"/>
    <x v="3"/>
  </r>
  <r>
    <x v="0"/>
    <s v="Q4"/>
    <x v="13"/>
    <x v="69"/>
    <n v="258"/>
    <x v="3"/>
  </r>
  <r>
    <x v="0"/>
    <s v="Q4"/>
    <x v="13"/>
    <x v="90"/>
    <n v="280"/>
    <x v="3"/>
  </r>
  <r>
    <x v="0"/>
    <s v="Q4"/>
    <x v="13"/>
    <x v="15"/>
    <n v="11595"/>
    <x v="3"/>
  </r>
  <r>
    <x v="0"/>
    <s v="Q4"/>
    <x v="13"/>
    <x v="70"/>
    <n v="1042"/>
    <x v="3"/>
  </r>
  <r>
    <x v="0"/>
    <s v="Q4"/>
    <x v="13"/>
    <x v="71"/>
    <n v="1462"/>
    <x v="3"/>
  </r>
  <r>
    <x v="0"/>
    <s v="Q4"/>
    <x v="13"/>
    <x v="16"/>
    <n v="4031"/>
    <x v="3"/>
  </r>
  <r>
    <x v="0"/>
    <s v="Q4"/>
    <x v="13"/>
    <x v="95"/>
    <n v="170"/>
    <x v="3"/>
  </r>
  <r>
    <x v="0"/>
    <s v="Q4"/>
    <x v="13"/>
    <x v="100"/>
    <n v="69"/>
    <x v="3"/>
  </r>
  <r>
    <x v="0"/>
    <s v="Q4"/>
    <x v="13"/>
    <x v="17"/>
    <n v="6518"/>
    <x v="3"/>
  </r>
  <r>
    <x v="0"/>
    <s v="Q4"/>
    <x v="13"/>
    <x v="18"/>
    <n v="3790"/>
    <x v="3"/>
  </r>
  <r>
    <x v="0"/>
    <s v="Q4"/>
    <x v="13"/>
    <x v="72"/>
    <n v="1790"/>
    <x v="3"/>
  </r>
  <r>
    <x v="0"/>
    <s v="Q4"/>
    <x v="13"/>
    <x v="19"/>
    <n v="4915"/>
    <x v="3"/>
  </r>
  <r>
    <x v="0"/>
    <s v="Q4"/>
    <x v="13"/>
    <x v="20"/>
    <n v="1443"/>
    <x v="3"/>
  </r>
  <r>
    <x v="0"/>
    <s v="Q4"/>
    <x v="13"/>
    <x v="73"/>
    <n v="758"/>
    <x v="3"/>
  </r>
  <r>
    <x v="0"/>
    <s v="Q4"/>
    <x v="13"/>
    <x v="21"/>
    <n v="12217"/>
    <x v="3"/>
  </r>
  <r>
    <x v="0"/>
    <s v="Q4"/>
    <x v="13"/>
    <x v="22"/>
    <n v="3372"/>
    <x v="3"/>
  </r>
  <r>
    <x v="0"/>
    <s v="Q4"/>
    <x v="13"/>
    <x v="23"/>
    <n v="8502"/>
    <x v="3"/>
  </r>
  <r>
    <x v="0"/>
    <s v="Q4"/>
    <x v="13"/>
    <x v="92"/>
    <n v="279"/>
    <x v="3"/>
  </r>
  <r>
    <x v="0"/>
    <s v="Q4"/>
    <x v="13"/>
    <x v="24"/>
    <n v="5181"/>
    <x v="3"/>
  </r>
  <r>
    <x v="0"/>
    <s v="Q4"/>
    <x v="13"/>
    <x v="25"/>
    <n v="1066"/>
    <x v="3"/>
  </r>
  <r>
    <x v="0"/>
    <s v="Q4"/>
    <x v="13"/>
    <x v="74"/>
    <n v="677"/>
    <x v="3"/>
  </r>
  <r>
    <x v="0"/>
    <s v="Q4"/>
    <x v="13"/>
    <x v="75"/>
    <n v="1527"/>
    <x v="3"/>
  </r>
  <r>
    <x v="0"/>
    <s v="Q4"/>
    <x v="13"/>
    <x v="26"/>
    <n v="1600"/>
    <x v="3"/>
  </r>
  <r>
    <x v="0"/>
    <s v="Q4"/>
    <x v="13"/>
    <x v="27"/>
    <n v="1873"/>
    <x v="3"/>
  </r>
  <r>
    <x v="0"/>
    <s v="Q4"/>
    <x v="13"/>
    <x v="76"/>
    <n v="1119"/>
    <x v="3"/>
  </r>
  <r>
    <x v="0"/>
    <s v="Q4"/>
    <x v="13"/>
    <x v="28"/>
    <n v="2257"/>
    <x v="3"/>
  </r>
  <r>
    <x v="0"/>
    <s v="Q4"/>
    <x v="13"/>
    <x v="77"/>
    <n v="1390"/>
    <x v="3"/>
  </r>
  <r>
    <x v="0"/>
    <s v="Q4"/>
    <x v="13"/>
    <x v="29"/>
    <n v="3308"/>
    <x v="3"/>
  </r>
  <r>
    <x v="0"/>
    <s v="Q4"/>
    <x v="13"/>
    <x v="30"/>
    <n v="2732"/>
    <x v="3"/>
  </r>
  <r>
    <x v="0"/>
    <s v="Q4"/>
    <x v="13"/>
    <x v="78"/>
    <n v="688"/>
    <x v="3"/>
  </r>
  <r>
    <x v="0"/>
    <s v="Q4"/>
    <x v="13"/>
    <x v="31"/>
    <n v="1696"/>
    <x v="3"/>
  </r>
  <r>
    <x v="0"/>
    <s v="Q4"/>
    <x v="13"/>
    <x v="79"/>
    <n v="876"/>
    <x v="3"/>
  </r>
  <r>
    <x v="0"/>
    <s v="Q4"/>
    <x v="13"/>
    <x v="32"/>
    <n v="10272"/>
    <x v="3"/>
  </r>
  <r>
    <x v="0"/>
    <s v="Q4"/>
    <x v="13"/>
    <x v="33"/>
    <n v="3437"/>
    <x v="3"/>
  </r>
  <r>
    <x v="0"/>
    <s v="Q4"/>
    <x v="13"/>
    <x v="34"/>
    <n v="2895"/>
    <x v="3"/>
  </r>
  <r>
    <x v="0"/>
    <s v="Q4"/>
    <x v="13"/>
    <x v="35"/>
    <n v="7148"/>
    <x v="3"/>
  </r>
  <r>
    <x v="0"/>
    <s v="Q4"/>
    <x v="13"/>
    <x v="80"/>
    <n v="1369"/>
    <x v="3"/>
  </r>
  <r>
    <x v="0"/>
    <s v="Q4"/>
    <x v="13"/>
    <x v="36"/>
    <n v="1277"/>
    <x v="3"/>
  </r>
  <r>
    <x v="0"/>
    <s v="Q4"/>
    <x v="13"/>
    <x v="91"/>
    <n v="285"/>
    <x v="3"/>
  </r>
  <r>
    <x v="0"/>
    <s v="Q4"/>
    <x v="13"/>
    <x v="81"/>
    <n v="547"/>
    <x v="3"/>
  </r>
  <r>
    <x v="0"/>
    <s v="Q4"/>
    <x v="13"/>
    <x v="37"/>
    <n v="6665"/>
    <x v="3"/>
  </r>
  <r>
    <x v="0"/>
    <s v="Q4"/>
    <x v="13"/>
    <x v="38"/>
    <n v="4903"/>
    <x v="3"/>
  </r>
  <r>
    <x v="0"/>
    <s v="Q4"/>
    <x v="13"/>
    <x v="39"/>
    <n v="2070"/>
    <x v="3"/>
  </r>
  <r>
    <x v="0"/>
    <s v="Q4"/>
    <x v="13"/>
    <x v="40"/>
    <n v="3233"/>
    <x v="3"/>
  </r>
  <r>
    <x v="0"/>
    <s v="Q4"/>
    <x v="13"/>
    <x v="41"/>
    <n v="3114"/>
    <x v="3"/>
  </r>
  <r>
    <x v="0"/>
    <s v="Q4"/>
    <x v="13"/>
    <x v="42"/>
    <n v="3526"/>
    <x v="3"/>
  </r>
  <r>
    <x v="0"/>
    <s v="Q4"/>
    <x v="13"/>
    <x v="96"/>
    <n v="187"/>
    <x v="3"/>
  </r>
  <r>
    <x v="0"/>
    <s v="Q4"/>
    <x v="13"/>
    <x v="82"/>
    <n v="898"/>
    <x v="3"/>
  </r>
  <r>
    <x v="0"/>
    <s v="Q4"/>
    <x v="13"/>
    <x v="43"/>
    <n v="5678"/>
    <x v="3"/>
  </r>
  <r>
    <x v="0"/>
    <s v="Q4"/>
    <x v="13"/>
    <x v="44"/>
    <n v="2367"/>
    <x v="3"/>
  </r>
  <r>
    <x v="0"/>
    <s v="Q4"/>
    <x v="13"/>
    <x v="45"/>
    <n v="2182"/>
    <x v="3"/>
  </r>
  <r>
    <x v="0"/>
    <s v="Q4"/>
    <x v="13"/>
    <x v="46"/>
    <n v="5480"/>
    <x v="3"/>
  </r>
  <r>
    <x v="0"/>
    <s v="Q4"/>
    <x v="13"/>
    <x v="47"/>
    <n v="3522"/>
    <x v="3"/>
  </r>
  <r>
    <x v="0"/>
    <s v="Q4"/>
    <x v="13"/>
    <x v="48"/>
    <n v="8861"/>
    <x v="3"/>
  </r>
  <r>
    <x v="0"/>
    <s v="Q4"/>
    <x v="13"/>
    <x v="83"/>
    <n v="792"/>
    <x v="3"/>
  </r>
  <r>
    <x v="0"/>
    <s v="Q4"/>
    <x v="13"/>
    <x v="49"/>
    <n v="7340"/>
    <x v="3"/>
  </r>
  <r>
    <x v="0"/>
    <s v="Q4"/>
    <x v="13"/>
    <x v="50"/>
    <n v="8170"/>
    <x v="3"/>
  </r>
  <r>
    <x v="0"/>
    <s v="Q4"/>
    <x v="13"/>
    <x v="51"/>
    <n v="2692"/>
    <x v="3"/>
  </r>
  <r>
    <x v="0"/>
    <s v="Q4"/>
    <x v="13"/>
    <x v="84"/>
    <n v="696"/>
    <x v="3"/>
  </r>
  <r>
    <x v="0"/>
    <s v="Q4"/>
    <x v="13"/>
    <x v="52"/>
    <n v="2787"/>
    <x v="3"/>
  </r>
  <r>
    <x v="0"/>
    <s v="Q4"/>
    <x v="13"/>
    <x v="85"/>
    <n v="691"/>
    <x v="3"/>
  </r>
  <r>
    <x v="0"/>
    <s v="Q4"/>
    <x v="13"/>
    <x v="53"/>
    <n v="4581"/>
    <x v="3"/>
  </r>
  <r>
    <x v="0"/>
    <s v="Q4"/>
    <x v="13"/>
    <x v="54"/>
    <n v="7221"/>
    <x v="3"/>
  </r>
  <r>
    <x v="0"/>
    <s v="Q4"/>
    <x v="13"/>
    <x v="86"/>
    <n v="1193"/>
    <x v="3"/>
  </r>
  <r>
    <x v="0"/>
    <s v="Q4"/>
    <x v="13"/>
    <x v="88"/>
    <n v="347"/>
    <x v="3"/>
  </r>
  <r>
    <x v="0"/>
    <s v="Q4"/>
    <x v="13"/>
    <x v="55"/>
    <n v="19358"/>
    <x v="3"/>
  </r>
  <r>
    <x v="0"/>
    <s v="Q4"/>
    <x v="13"/>
    <x v="97"/>
    <n v="232"/>
    <x v="3"/>
  </r>
  <r>
    <x v="0"/>
    <s v="Q4"/>
    <x v="13"/>
    <x v="56"/>
    <n v="1159"/>
    <x v="3"/>
  </r>
  <r>
    <x v="0"/>
    <s v="Q4"/>
    <x v="13"/>
    <x v="57"/>
    <n v="88369"/>
    <x v="3"/>
  </r>
  <r>
    <x v="0"/>
    <s v="Q4"/>
    <x v="13"/>
    <x v="58"/>
    <n v="47693"/>
    <x v="3"/>
  </r>
  <r>
    <x v="0"/>
    <s v="Q4"/>
    <x v="13"/>
    <x v="59"/>
    <n v="107152"/>
    <x v="3"/>
  </r>
  <r>
    <x v="1"/>
    <s v="Q1"/>
    <x v="0"/>
    <x v="0"/>
    <n v="177"/>
    <x v="4"/>
  </r>
  <r>
    <x v="1"/>
    <s v="Q1"/>
    <x v="0"/>
    <x v="1"/>
    <n v="101"/>
    <x v="4"/>
  </r>
  <r>
    <x v="1"/>
    <s v="Q1"/>
    <x v="0"/>
    <x v="2"/>
    <n v="38"/>
    <x v="4"/>
  </r>
  <r>
    <x v="1"/>
    <s v="Q1"/>
    <x v="0"/>
    <x v="3"/>
    <n v="213"/>
    <x v="4"/>
  </r>
  <r>
    <x v="1"/>
    <s v="Q1"/>
    <x v="0"/>
    <x v="4"/>
    <n v="81"/>
    <x v="4"/>
  </r>
  <r>
    <x v="1"/>
    <s v="Q1"/>
    <x v="0"/>
    <x v="5"/>
    <n v="43"/>
    <x v="4"/>
  </r>
  <r>
    <x v="1"/>
    <s v="Q1"/>
    <x v="0"/>
    <x v="6"/>
    <n v="115"/>
    <x v="4"/>
  </r>
  <r>
    <x v="1"/>
    <s v="Q1"/>
    <x v="0"/>
    <x v="7"/>
    <n v="164"/>
    <x v="4"/>
  </r>
  <r>
    <x v="1"/>
    <s v="Q1"/>
    <x v="0"/>
    <x v="101"/>
    <n v="30"/>
    <x v="4"/>
  </r>
  <r>
    <x v="1"/>
    <s v="Q1"/>
    <x v="0"/>
    <x v="8"/>
    <n v="38"/>
    <x v="4"/>
  </r>
  <r>
    <x v="1"/>
    <s v="Q1"/>
    <x v="0"/>
    <x v="9"/>
    <n v="127"/>
    <x v="4"/>
  </r>
  <r>
    <x v="1"/>
    <s v="Q1"/>
    <x v="0"/>
    <x v="10"/>
    <n v="148"/>
    <x v="4"/>
  </r>
  <r>
    <x v="1"/>
    <s v="Q1"/>
    <x v="0"/>
    <x v="11"/>
    <n v="55"/>
    <x v="4"/>
  </r>
  <r>
    <x v="1"/>
    <s v="Q1"/>
    <x v="0"/>
    <x v="12"/>
    <n v="39"/>
    <x v="4"/>
  </r>
  <r>
    <x v="1"/>
    <s v="Q1"/>
    <x v="0"/>
    <x v="13"/>
    <n v="105"/>
    <x v="4"/>
  </r>
  <r>
    <x v="1"/>
    <s v="Q1"/>
    <x v="0"/>
    <x v="14"/>
    <n v="281"/>
    <x v="4"/>
  </r>
  <r>
    <x v="1"/>
    <s v="Q1"/>
    <x v="0"/>
    <x v="15"/>
    <n v="289"/>
    <x v="4"/>
  </r>
  <r>
    <x v="1"/>
    <s v="Q1"/>
    <x v="0"/>
    <x v="16"/>
    <n v="85"/>
    <x v="4"/>
  </r>
  <r>
    <x v="1"/>
    <s v="Q1"/>
    <x v="0"/>
    <x v="17"/>
    <n v="106"/>
    <x v="4"/>
  </r>
  <r>
    <x v="1"/>
    <s v="Q1"/>
    <x v="0"/>
    <x v="18"/>
    <n v="94"/>
    <x v="4"/>
  </r>
  <r>
    <x v="1"/>
    <s v="Q1"/>
    <x v="0"/>
    <x v="72"/>
    <n v="31"/>
    <x v="4"/>
  </r>
  <r>
    <x v="1"/>
    <s v="Q1"/>
    <x v="0"/>
    <x v="19"/>
    <n v="139"/>
    <x v="4"/>
  </r>
  <r>
    <x v="1"/>
    <s v="Q1"/>
    <x v="0"/>
    <x v="20"/>
    <n v="46"/>
    <x v="4"/>
  </r>
  <r>
    <x v="1"/>
    <s v="Q1"/>
    <x v="0"/>
    <x v="21"/>
    <n v="250"/>
    <x v="4"/>
  </r>
  <r>
    <x v="1"/>
    <s v="Q1"/>
    <x v="0"/>
    <x v="22"/>
    <n v="84"/>
    <x v="4"/>
  </r>
  <r>
    <x v="1"/>
    <s v="Q1"/>
    <x v="0"/>
    <x v="23"/>
    <n v="204"/>
    <x v="4"/>
  </r>
  <r>
    <x v="1"/>
    <s v="Q1"/>
    <x v="0"/>
    <x v="24"/>
    <n v="121"/>
    <x v="4"/>
  </r>
  <r>
    <x v="1"/>
    <s v="Q1"/>
    <x v="0"/>
    <x v="26"/>
    <n v="36"/>
    <x v="4"/>
  </r>
  <r>
    <x v="1"/>
    <s v="Q1"/>
    <x v="0"/>
    <x v="27"/>
    <n v="30"/>
    <x v="4"/>
  </r>
  <r>
    <x v="1"/>
    <s v="Q1"/>
    <x v="0"/>
    <x v="28"/>
    <n v="40"/>
    <x v="4"/>
  </r>
  <r>
    <x v="1"/>
    <s v="Q1"/>
    <x v="0"/>
    <x v="29"/>
    <n v="85"/>
    <x v="4"/>
  </r>
  <r>
    <x v="1"/>
    <s v="Q1"/>
    <x v="0"/>
    <x v="30"/>
    <n v="53"/>
    <x v="4"/>
  </r>
  <r>
    <x v="1"/>
    <s v="Q1"/>
    <x v="0"/>
    <x v="31"/>
    <n v="50"/>
    <x v="4"/>
  </r>
  <r>
    <x v="1"/>
    <s v="Q1"/>
    <x v="0"/>
    <x v="32"/>
    <n v="257"/>
    <x v="4"/>
  </r>
  <r>
    <x v="1"/>
    <s v="Q1"/>
    <x v="0"/>
    <x v="33"/>
    <n v="58"/>
    <x v="4"/>
  </r>
  <r>
    <x v="1"/>
    <s v="Q1"/>
    <x v="0"/>
    <x v="34"/>
    <n v="68"/>
    <x v="4"/>
  </r>
  <r>
    <x v="1"/>
    <s v="Q1"/>
    <x v="0"/>
    <x v="35"/>
    <n v="186"/>
    <x v="4"/>
  </r>
  <r>
    <x v="1"/>
    <s v="Q1"/>
    <x v="0"/>
    <x v="80"/>
    <n v="38"/>
    <x v="4"/>
  </r>
  <r>
    <x v="1"/>
    <s v="Q1"/>
    <x v="0"/>
    <x v="36"/>
    <n v="30"/>
    <x v="4"/>
  </r>
  <r>
    <x v="1"/>
    <s v="Q1"/>
    <x v="0"/>
    <x v="37"/>
    <n v="167"/>
    <x v="4"/>
  </r>
  <r>
    <x v="1"/>
    <s v="Q1"/>
    <x v="0"/>
    <x v="38"/>
    <n v="106"/>
    <x v="4"/>
  </r>
  <r>
    <x v="1"/>
    <s v="Q1"/>
    <x v="0"/>
    <x v="39"/>
    <n v="60"/>
    <x v="4"/>
  </r>
  <r>
    <x v="1"/>
    <s v="Q1"/>
    <x v="0"/>
    <x v="40"/>
    <n v="83"/>
    <x v="4"/>
  </r>
  <r>
    <x v="1"/>
    <s v="Q1"/>
    <x v="0"/>
    <x v="41"/>
    <n v="69"/>
    <x v="4"/>
  </r>
  <r>
    <x v="1"/>
    <s v="Q1"/>
    <x v="0"/>
    <x v="42"/>
    <n v="93"/>
    <x v="4"/>
  </r>
  <r>
    <x v="1"/>
    <s v="Q1"/>
    <x v="0"/>
    <x v="43"/>
    <n v="153"/>
    <x v="4"/>
  </r>
  <r>
    <x v="1"/>
    <s v="Q1"/>
    <x v="0"/>
    <x v="44"/>
    <n v="52"/>
    <x v="4"/>
  </r>
  <r>
    <x v="1"/>
    <s v="Q1"/>
    <x v="0"/>
    <x v="45"/>
    <n v="42"/>
    <x v="4"/>
  </r>
  <r>
    <x v="1"/>
    <s v="Q1"/>
    <x v="0"/>
    <x v="46"/>
    <n v="116"/>
    <x v="4"/>
  </r>
  <r>
    <x v="1"/>
    <s v="Q1"/>
    <x v="0"/>
    <x v="47"/>
    <n v="96"/>
    <x v="4"/>
  </r>
  <r>
    <x v="1"/>
    <s v="Q1"/>
    <x v="0"/>
    <x v="48"/>
    <n v="226"/>
    <x v="4"/>
  </r>
  <r>
    <x v="1"/>
    <s v="Q1"/>
    <x v="0"/>
    <x v="49"/>
    <n v="172"/>
    <x v="4"/>
  </r>
  <r>
    <x v="1"/>
    <s v="Q1"/>
    <x v="0"/>
    <x v="50"/>
    <n v="160"/>
    <x v="4"/>
  </r>
  <r>
    <x v="1"/>
    <s v="Q1"/>
    <x v="0"/>
    <x v="51"/>
    <n v="71"/>
    <x v="4"/>
  </r>
  <r>
    <x v="1"/>
    <s v="Q1"/>
    <x v="0"/>
    <x v="52"/>
    <n v="70"/>
    <x v="4"/>
  </r>
  <r>
    <x v="1"/>
    <s v="Q1"/>
    <x v="0"/>
    <x v="53"/>
    <n v="115"/>
    <x v="4"/>
  </r>
  <r>
    <x v="1"/>
    <s v="Q1"/>
    <x v="0"/>
    <x v="54"/>
    <n v="200"/>
    <x v="4"/>
  </r>
  <r>
    <x v="1"/>
    <s v="Q1"/>
    <x v="0"/>
    <x v="55"/>
    <n v="389"/>
    <x v="4"/>
  </r>
  <r>
    <x v="1"/>
    <s v="Q1"/>
    <x v="0"/>
    <x v="56"/>
    <n v="38"/>
    <x v="4"/>
  </r>
  <r>
    <x v="1"/>
    <s v="Q1"/>
    <x v="0"/>
    <x v="57"/>
    <n v="1582"/>
    <x v="4"/>
  </r>
  <r>
    <x v="1"/>
    <s v="Q1"/>
    <x v="0"/>
    <x v="58"/>
    <n v="1000"/>
    <x v="4"/>
  </r>
  <r>
    <x v="1"/>
    <s v="Q1"/>
    <x v="0"/>
    <x v="59"/>
    <n v="1941"/>
    <x v="4"/>
  </r>
  <r>
    <x v="1"/>
    <s v="Q1"/>
    <x v="1"/>
    <x v="60"/>
    <n v="50"/>
    <x v="4"/>
  </r>
  <r>
    <x v="1"/>
    <s v="Q1"/>
    <x v="1"/>
    <x v="61"/>
    <n v="47"/>
    <x v="4"/>
  </r>
  <r>
    <x v="1"/>
    <s v="Q1"/>
    <x v="1"/>
    <x v="62"/>
    <n v="84"/>
    <x v="4"/>
  </r>
  <r>
    <x v="1"/>
    <s v="Q1"/>
    <x v="1"/>
    <x v="0"/>
    <n v="711"/>
    <x v="4"/>
  </r>
  <r>
    <x v="1"/>
    <s v="Q1"/>
    <x v="1"/>
    <x v="1"/>
    <n v="474"/>
    <x v="4"/>
  </r>
  <r>
    <x v="1"/>
    <s v="Q1"/>
    <x v="1"/>
    <x v="63"/>
    <n v="72"/>
    <x v="4"/>
  </r>
  <r>
    <x v="1"/>
    <s v="Q1"/>
    <x v="1"/>
    <x v="2"/>
    <n v="142"/>
    <x v="4"/>
  </r>
  <r>
    <x v="1"/>
    <s v="Q1"/>
    <x v="1"/>
    <x v="64"/>
    <n v="64"/>
    <x v="4"/>
  </r>
  <r>
    <x v="1"/>
    <s v="Q1"/>
    <x v="1"/>
    <x v="3"/>
    <n v="845"/>
    <x v="4"/>
  </r>
  <r>
    <x v="1"/>
    <s v="Q1"/>
    <x v="1"/>
    <x v="4"/>
    <n v="226"/>
    <x v="4"/>
  </r>
  <r>
    <x v="1"/>
    <s v="Q1"/>
    <x v="1"/>
    <x v="5"/>
    <n v="245"/>
    <x v="4"/>
  </r>
  <r>
    <x v="1"/>
    <s v="Q1"/>
    <x v="1"/>
    <x v="6"/>
    <n v="530"/>
    <x v="4"/>
  </r>
  <r>
    <x v="1"/>
    <s v="Q1"/>
    <x v="1"/>
    <x v="65"/>
    <n v="102"/>
    <x v="4"/>
  </r>
  <r>
    <x v="1"/>
    <s v="Q1"/>
    <x v="1"/>
    <x v="7"/>
    <n v="601"/>
    <x v="4"/>
  </r>
  <r>
    <x v="1"/>
    <s v="Q1"/>
    <x v="1"/>
    <x v="66"/>
    <n v="84"/>
    <x v="4"/>
  </r>
  <r>
    <x v="1"/>
    <s v="Q1"/>
    <x v="1"/>
    <x v="101"/>
    <n v="131"/>
    <x v="4"/>
  </r>
  <r>
    <x v="1"/>
    <s v="Q1"/>
    <x v="1"/>
    <x v="8"/>
    <n v="291"/>
    <x v="4"/>
  </r>
  <r>
    <x v="1"/>
    <s v="Q1"/>
    <x v="1"/>
    <x v="9"/>
    <n v="595"/>
    <x v="4"/>
  </r>
  <r>
    <x v="1"/>
    <s v="Q1"/>
    <x v="1"/>
    <x v="10"/>
    <n v="717"/>
    <x v="4"/>
  </r>
  <r>
    <x v="1"/>
    <s v="Q1"/>
    <x v="1"/>
    <x v="67"/>
    <n v="36"/>
    <x v="4"/>
  </r>
  <r>
    <x v="1"/>
    <s v="Q1"/>
    <x v="1"/>
    <x v="68"/>
    <n v="32"/>
    <x v="4"/>
  </r>
  <r>
    <x v="1"/>
    <s v="Q1"/>
    <x v="1"/>
    <x v="11"/>
    <n v="226"/>
    <x v="4"/>
  </r>
  <r>
    <x v="1"/>
    <s v="Q1"/>
    <x v="1"/>
    <x v="12"/>
    <n v="227"/>
    <x v="4"/>
  </r>
  <r>
    <x v="1"/>
    <s v="Q1"/>
    <x v="1"/>
    <x v="13"/>
    <n v="578"/>
    <x v="4"/>
  </r>
  <r>
    <x v="1"/>
    <s v="Q1"/>
    <x v="1"/>
    <x v="14"/>
    <n v="1164"/>
    <x v="4"/>
  </r>
  <r>
    <x v="1"/>
    <s v="Q1"/>
    <x v="1"/>
    <x v="15"/>
    <n v="1224"/>
    <x v="4"/>
  </r>
  <r>
    <x v="1"/>
    <s v="Q1"/>
    <x v="1"/>
    <x v="70"/>
    <n v="111"/>
    <x v="4"/>
  </r>
  <r>
    <x v="1"/>
    <s v="Q1"/>
    <x v="1"/>
    <x v="71"/>
    <n v="150"/>
    <x v="4"/>
  </r>
  <r>
    <x v="1"/>
    <s v="Q1"/>
    <x v="1"/>
    <x v="16"/>
    <n v="438"/>
    <x v="4"/>
  </r>
  <r>
    <x v="1"/>
    <s v="Q1"/>
    <x v="1"/>
    <x v="17"/>
    <n v="517"/>
    <x v="4"/>
  </r>
  <r>
    <x v="1"/>
    <s v="Q1"/>
    <x v="1"/>
    <x v="18"/>
    <n v="398"/>
    <x v="4"/>
  </r>
  <r>
    <x v="1"/>
    <s v="Q1"/>
    <x v="1"/>
    <x v="72"/>
    <n v="190"/>
    <x v="4"/>
  </r>
  <r>
    <x v="1"/>
    <s v="Q1"/>
    <x v="1"/>
    <x v="19"/>
    <n v="504"/>
    <x v="4"/>
  </r>
  <r>
    <x v="1"/>
    <s v="Q1"/>
    <x v="1"/>
    <x v="20"/>
    <n v="156"/>
    <x v="4"/>
  </r>
  <r>
    <x v="1"/>
    <s v="Q1"/>
    <x v="1"/>
    <x v="73"/>
    <n v="70"/>
    <x v="4"/>
  </r>
  <r>
    <x v="1"/>
    <s v="Q1"/>
    <x v="1"/>
    <x v="21"/>
    <n v="1327"/>
    <x v="4"/>
  </r>
  <r>
    <x v="1"/>
    <s v="Q1"/>
    <x v="1"/>
    <x v="22"/>
    <n v="346"/>
    <x v="4"/>
  </r>
  <r>
    <x v="1"/>
    <s v="Q1"/>
    <x v="1"/>
    <x v="23"/>
    <n v="895"/>
    <x v="4"/>
  </r>
  <r>
    <x v="1"/>
    <s v="Q1"/>
    <x v="1"/>
    <x v="24"/>
    <n v="421"/>
    <x v="4"/>
  </r>
  <r>
    <x v="1"/>
    <s v="Q1"/>
    <x v="1"/>
    <x v="25"/>
    <n v="107"/>
    <x v="4"/>
  </r>
  <r>
    <x v="1"/>
    <s v="Q1"/>
    <x v="1"/>
    <x v="74"/>
    <n v="56"/>
    <x v="4"/>
  </r>
  <r>
    <x v="1"/>
    <s v="Q1"/>
    <x v="1"/>
    <x v="75"/>
    <n v="133"/>
    <x v="4"/>
  </r>
  <r>
    <x v="1"/>
    <s v="Q1"/>
    <x v="1"/>
    <x v="26"/>
    <n v="150"/>
    <x v="4"/>
  </r>
  <r>
    <x v="1"/>
    <s v="Q1"/>
    <x v="1"/>
    <x v="27"/>
    <n v="219"/>
    <x v="4"/>
  </r>
  <r>
    <x v="1"/>
    <s v="Q1"/>
    <x v="1"/>
    <x v="76"/>
    <n v="96"/>
    <x v="4"/>
  </r>
  <r>
    <x v="1"/>
    <s v="Q1"/>
    <x v="1"/>
    <x v="28"/>
    <n v="263"/>
    <x v="4"/>
  </r>
  <r>
    <x v="1"/>
    <s v="Q1"/>
    <x v="1"/>
    <x v="77"/>
    <n v="154"/>
    <x v="4"/>
  </r>
  <r>
    <x v="1"/>
    <s v="Q1"/>
    <x v="1"/>
    <x v="29"/>
    <n v="331"/>
    <x v="4"/>
  </r>
  <r>
    <x v="1"/>
    <s v="Q1"/>
    <x v="1"/>
    <x v="30"/>
    <n v="334"/>
    <x v="4"/>
  </r>
  <r>
    <x v="1"/>
    <s v="Q1"/>
    <x v="1"/>
    <x v="78"/>
    <n v="67"/>
    <x v="4"/>
  </r>
  <r>
    <x v="1"/>
    <s v="Q1"/>
    <x v="1"/>
    <x v="31"/>
    <n v="181"/>
    <x v="4"/>
  </r>
  <r>
    <x v="1"/>
    <s v="Q1"/>
    <x v="1"/>
    <x v="79"/>
    <n v="102"/>
    <x v="4"/>
  </r>
  <r>
    <x v="1"/>
    <s v="Q1"/>
    <x v="1"/>
    <x v="32"/>
    <n v="1098"/>
    <x v="4"/>
  </r>
  <r>
    <x v="1"/>
    <s v="Q1"/>
    <x v="1"/>
    <x v="33"/>
    <n v="307"/>
    <x v="4"/>
  </r>
  <r>
    <x v="1"/>
    <s v="Q1"/>
    <x v="1"/>
    <x v="34"/>
    <n v="269"/>
    <x v="4"/>
  </r>
  <r>
    <x v="1"/>
    <s v="Q1"/>
    <x v="1"/>
    <x v="35"/>
    <n v="683"/>
    <x v="4"/>
  </r>
  <r>
    <x v="1"/>
    <s v="Q1"/>
    <x v="1"/>
    <x v="80"/>
    <n v="157"/>
    <x v="4"/>
  </r>
  <r>
    <x v="1"/>
    <s v="Q1"/>
    <x v="1"/>
    <x v="36"/>
    <n v="177"/>
    <x v="4"/>
  </r>
  <r>
    <x v="1"/>
    <s v="Q1"/>
    <x v="1"/>
    <x v="81"/>
    <n v="59"/>
    <x v="4"/>
  </r>
  <r>
    <x v="1"/>
    <s v="Q1"/>
    <x v="1"/>
    <x v="37"/>
    <n v="779"/>
    <x v="4"/>
  </r>
  <r>
    <x v="1"/>
    <s v="Q1"/>
    <x v="1"/>
    <x v="38"/>
    <n v="570"/>
    <x v="4"/>
  </r>
  <r>
    <x v="1"/>
    <s v="Q1"/>
    <x v="1"/>
    <x v="39"/>
    <n v="206"/>
    <x v="4"/>
  </r>
  <r>
    <x v="1"/>
    <s v="Q1"/>
    <x v="1"/>
    <x v="40"/>
    <n v="332"/>
    <x v="4"/>
  </r>
  <r>
    <x v="1"/>
    <s v="Q1"/>
    <x v="1"/>
    <x v="41"/>
    <n v="270"/>
    <x v="4"/>
  </r>
  <r>
    <x v="1"/>
    <s v="Q1"/>
    <x v="1"/>
    <x v="42"/>
    <n v="387"/>
    <x v="4"/>
  </r>
  <r>
    <x v="1"/>
    <s v="Q1"/>
    <x v="1"/>
    <x v="82"/>
    <n v="91"/>
    <x v="4"/>
  </r>
  <r>
    <x v="1"/>
    <s v="Q1"/>
    <x v="1"/>
    <x v="43"/>
    <n v="522"/>
    <x v="4"/>
  </r>
  <r>
    <x v="1"/>
    <s v="Q1"/>
    <x v="1"/>
    <x v="44"/>
    <n v="287"/>
    <x v="4"/>
  </r>
  <r>
    <x v="1"/>
    <s v="Q1"/>
    <x v="1"/>
    <x v="45"/>
    <n v="232"/>
    <x v="4"/>
  </r>
  <r>
    <x v="1"/>
    <s v="Q1"/>
    <x v="1"/>
    <x v="46"/>
    <n v="530"/>
    <x v="4"/>
  </r>
  <r>
    <x v="1"/>
    <s v="Q1"/>
    <x v="1"/>
    <x v="47"/>
    <n v="323"/>
    <x v="4"/>
  </r>
  <r>
    <x v="1"/>
    <s v="Q1"/>
    <x v="1"/>
    <x v="48"/>
    <n v="960"/>
    <x v="4"/>
  </r>
  <r>
    <x v="1"/>
    <s v="Q1"/>
    <x v="1"/>
    <x v="83"/>
    <n v="114"/>
    <x v="4"/>
  </r>
  <r>
    <x v="1"/>
    <s v="Q1"/>
    <x v="1"/>
    <x v="49"/>
    <n v="793"/>
    <x v="4"/>
  </r>
  <r>
    <x v="1"/>
    <s v="Q1"/>
    <x v="1"/>
    <x v="50"/>
    <n v="684"/>
    <x v="4"/>
  </r>
  <r>
    <x v="1"/>
    <s v="Q1"/>
    <x v="1"/>
    <x v="51"/>
    <n v="244"/>
    <x v="4"/>
  </r>
  <r>
    <x v="1"/>
    <s v="Q1"/>
    <x v="1"/>
    <x v="84"/>
    <n v="48"/>
    <x v="4"/>
  </r>
  <r>
    <x v="1"/>
    <s v="Q1"/>
    <x v="1"/>
    <x v="52"/>
    <n v="287"/>
    <x v="4"/>
  </r>
  <r>
    <x v="1"/>
    <s v="Q1"/>
    <x v="1"/>
    <x v="85"/>
    <n v="71"/>
    <x v="4"/>
  </r>
  <r>
    <x v="1"/>
    <s v="Q1"/>
    <x v="1"/>
    <x v="53"/>
    <n v="499"/>
    <x v="4"/>
  </r>
  <r>
    <x v="1"/>
    <s v="Q1"/>
    <x v="1"/>
    <x v="54"/>
    <n v="747"/>
    <x v="4"/>
  </r>
  <r>
    <x v="1"/>
    <s v="Q1"/>
    <x v="1"/>
    <x v="86"/>
    <n v="94"/>
    <x v="4"/>
  </r>
  <r>
    <x v="1"/>
    <s v="Q1"/>
    <x v="1"/>
    <x v="88"/>
    <n v="34"/>
    <x v="4"/>
  </r>
  <r>
    <x v="1"/>
    <s v="Q1"/>
    <x v="1"/>
    <x v="55"/>
    <n v="1586"/>
    <x v="4"/>
  </r>
  <r>
    <x v="1"/>
    <s v="Q1"/>
    <x v="1"/>
    <x v="56"/>
    <n v="129"/>
    <x v="4"/>
  </r>
  <r>
    <x v="1"/>
    <s v="Q1"/>
    <x v="1"/>
    <x v="57"/>
    <n v="7950"/>
    <x v="4"/>
  </r>
  <r>
    <x v="1"/>
    <s v="Q1"/>
    <x v="1"/>
    <x v="58"/>
    <n v="4205"/>
    <x v="4"/>
  </r>
  <r>
    <x v="1"/>
    <s v="Q1"/>
    <x v="1"/>
    <x v="59"/>
    <n v="9344"/>
    <x v="4"/>
  </r>
  <r>
    <x v="1"/>
    <s v="Q1"/>
    <x v="2"/>
    <x v="62"/>
    <n v="60"/>
    <x v="4"/>
  </r>
  <r>
    <x v="1"/>
    <s v="Q1"/>
    <x v="2"/>
    <x v="0"/>
    <n v="667"/>
    <x v="4"/>
  </r>
  <r>
    <x v="1"/>
    <s v="Q1"/>
    <x v="2"/>
    <x v="1"/>
    <n v="386"/>
    <x v="4"/>
  </r>
  <r>
    <x v="1"/>
    <s v="Q1"/>
    <x v="2"/>
    <x v="63"/>
    <n v="55"/>
    <x v="4"/>
  </r>
  <r>
    <x v="1"/>
    <s v="Q1"/>
    <x v="2"/>
    <x v="2"/>
    <n v="93"/>
    <x v="4"/>
  </r>
  <r>
    <x v="1"/>
    <s v="Q1"/>
    <x v="2"/>
    <x v="64"/>
    <n v="51"/>
    <x v="4"/>
  </r>
  <r>
    <x v="1"/>
    <s v="Q1"/>
    <x v="2"/>
    <x v="3"/>
    <n v="686"/>
    <x v="4"/>
  </r>
  <r>
    <x v="1"/>
    <s v="Q1"/>
    <x v="2"/>
    <x v="4"/>
    <n v="192"/>
    <x v="4"/>
  </r>
  <r>
    <x v="1"/>
    <s v="Q1"/>
    <x v="2"/>
    <x v="5"/>
    <n v="186"/>
    <x v="4"/>
  </r>
  <r>
    <x v="1"/>
    <s v="Q1"/>
    <x v="2"/>
    <x v="6"/>
    <n v="449"/>
    <x v="4"/>
  </r>
  <r>
    <x v="1"/>
    <s v="Q1"/>
    <x v="2"/>
    <x v="65"/>
    <n v="94"/>
    <x v="4"/>
  </r>
  <r>
    <x v="1"/>
    <s v="Q1"/>
    <x v="2"/>
    <x v="7"/>
    <n v="425"/>
    <x v="4"/>
  </r>
  <r>
    <x v="1"/>
    <s v="Q1"/>
    <x v="2"/>
    <x v="66"/>
    <n v="66"/>
    <x v="4"/>
  </r>
  <r>
    <x v="1"/>
    <s v="Q1"/>
    <x v="2"/>
    <x v="101"/>
    <n v="75"/>
    <x v="4"/>
  </r>
  <r>
    <x v="1"/>
    <s v="Q1"/>
    <x v="2"/>
    <x v="8"/>
    <n v="208"/>
    <x v="4"/>
  </r>
  <r>
    <x v="1"/>
    <s v="Q1"/>
    <x v="2"/>
    <x v="9"/>
    <n v="429"/>
    <x v="4"/>
  </r>
  <r>
    <x v="1"/>
    <s v="Q1"/>
    <x v="2"/>
    <x v="10"/>
    <n v="551"/>
    <x v="4"/>
  </r>
  <r>
    <x v="1"/>
    <s v="Q1"/>
    <x v="2"/>
    <x v="11"/>
    <n v="173"/>
    <x v="4"/>
  </r>
  <r>
    <x v="1"/>
    <s v="Q1"/>
    <x v="2"/>
    <x v="12"/>
    <n v="178"/>
    <x v="4"/>
  </r>
  <r>
    <x v="1"/>
    <s v="Q1"/>
    <x v="2"/>
    <x v="13"/>
    <n v="407"/>
    <x v="4"/>
  </r>
  <r>
    <x v="1"/>
    <s v="Q1"/>
    <x v="2"/>
    <x v="14"/>
    <n v="917"/>
    <x v="4"/>
  </r>
  <r>
    <x v="1"/>
    <s v="Q1"/>
    <x v="2"/>
    <x v="15"/>
    <n v="962"/>
    <x v="4"/>
  </r>
  <r>
    <x v="1"/>
    <s v="Q1"/>
    <x v="2"/>
    <x v="70"/>
    <n v="76"/>
    <x v="4"/>
  </r>
  <r>
    <x v="1"/>
    <s v="Q1"/>
    <x v="2"/>
    <x v="71"/>
    <n v="119"/>
    <x v="4"/>
  </r>
  <r>
    <x v="1"/>
    <s v="Q1"/>
    <x v="2"/>
    <x v="16"/>
    <n v="327"/>
    <x v="4"/>
  </r>
  <r>
    <x v="1"/>
    <s v="Q1"/>
    <x v="2"/>
    <x v="17"/>
    <n v="415"/>
    <x v="4"/>
  </r>
  <r>
    <x v="1"/>
    <s v="Q1"/>
    <x v="2"/>
    <x v="18"/>
    <n v="318"/>
    <x v="4"/>
  </r>
  <r>
    <x v="1"/>
    <s v="Q1"/>
    <x v="2"/>
    <x v="72"/>
    <n v="150"/>
    <x v="4"/>
  </r>
  <r>
    <x v="1"/>
    <s v="Q1"/>
    <x v="2"/>
    <x v="19"/>
    <n v="405"/>
    <x v="4"/>
  </r>
  <r>
    <x v="1"/>
    <s v="Q1"/>
    <x v="2"/>
    <x v="20"/>
    <n v="123"/>
    <x v="4"/>
  </r>
  <r>
    <x v="1"/>
    <s v="Q1"/>
    <x v="2"/>
    <x v="73"/>
    <n v="56"/>
    <x v="4"/>
  </r>
  <r>
    <x v="1"/>
    <s v="Q1"/>
    <x v="2"/>
    <x v="21"/>
    <n v="1017"/>
    <x v="4"/>
  </r>
  <r>
    <x v="1"/>
    <s v="Q1"/>
    <x v="2"/>
    <x v="22"/>
    <n v="269"/>
    <x v="4"/>
  </r>
  <r>
    <x v="1"/>
    <s v="Q1"/>
    <x v="2"/>
    <x v="23"/>
    <n v="735"/>
    <x v="4"/>
  </r>
  <r>
    <x v="1"/>
    <s v="Q1"/>
    <x v="2"/>
    <x v="24"/>
    <n v="350"/>
    <x v="4"/>
  </r>
  <r>
    <x v="1"/>
    <s v="Q1"/>
    <x v="2"/>
    <x v="25"/>
    <n v="84"/>
    <x v="4"/>
  </r>
  <r>
    <x v="1"/>
    <s v="Q1"/>
    <x v="2"/>
    <x v="74"/>
    <n v="38"/>
    <x v="4"/>
  </r>
  <r>
    <x v="1"/>
    <s v="Q1"/>
    <x v="2"/>
    <x v="75"/>
    <n v="103"/>
    <x v="4"/>
  </r>
  <r>
    <x v="1"/>
    <s v="Q1"/>
    <x v="2"/>
    <x v="26"/>
    <n v="120"/>
    <x v="4"/>
  </r>
  <r>
    <x v="1"/>
    <s v="Q1"/>
    <x v="2"/>
    <x v="27"/>
    <n v="151"/>
    <x v="4"/>
  </r>
  <r>
    <x v="1"/>
    <s v="Q1"/>
    <x v="2"/>
    <x v="76"/>
    <n v="81"/>
    <x v="4"/>
  </r>
  <r>
    <x v="1"/>
    <s v="Q1"/>
    <x v="2"/>
    <x v="28"/>
    <n v="216"/>
    <x v="4"/>
  </r>
  <r>
    <x v="1"/>
    <s v="Q1"/>
    <x v="2"/>
    <x v="77"/>
    <n v="87"/>
    <x v="4"/>
  </r>
  <r>
    <x v="1"/>
    <s v="Q1"/>
    <x v="2"/>
    <x v="29"/>
    <n v="252"/>
    <x v="4"/>
  </r>
  <r>
    <x v="1"/>
    <s v="Q1"/>
    <x v="2"/>
    <x v="30"/>
    <n v="221"/>
    <x v="4"/>
  </r>
  <r>
    <x v="1"/>
    <s v="Q1"/>
    <x v="2"/>
    <x v="78"/>
    <n v="48"/>
    <x v="4"/>
  </r>
  <r>
    <x v="1"/>
    <s v="Q1"/>
    <x v="2"/>
    <x v="31"/>
    <n v="143"/>
    <x v="4"/>
  </r>
  <r>
    <x v="1"/>
    <s v="Q1"/>
    <x v="2"/>
    <x v="79"/>
    <n v="75"/>
    <x v="4"/>
  </r>
  <r>
    <x v="1"/>
    <s v="Q1"/>
    <x v="2"/>
    <x v="32"/>
    <n v="875"/>
    <x v="4"/>
  </r>
  <r>
    <x v="1"/>
    <s v="Q1"/>
    <x v="2"/>
    <x v="33"/>
    <n v="262"/>
    <x v="4"/>
  </r>
  <r>
    <x v="1"/>
    <s v="Q1"/>
    <x v="2"/>
    <x v="34"/>
    <n v="155"/>
    <x v="4"/>
  </r>
  <r>
    <x v="1"/>
    <s v="Q1"/>
    <x v="2"/>
    <x v="35"/>
    <n v="585"/>
    <x v="4"/>
  </r>
  <r>
    <x v="1"/>
    <s v="Q1"/>
    <x v="2"/>
    <x v="80"/>
    <n v="132"/>
    <x v="4"/>
  </r>
  <r>
    <x v="1"/>
    <s v="Q1"/>
    <x v="2"/>
    <x v="36"/>
    <n v="116"/>
    <x v="4"/>
  </r>
  <r>
    <x v="1"/>
    <s v="Q1"/>
    <x v="2"/>
    <x v="81"/>
    <n v="61"/>
    <x v="4"/>
  </r>
  <r>
    <x v="1"/>
    <s v="Q1"/>
    <x v="2"/>
    <x v="37"/>
    <n v="588"/>
    <x v="4"/>
  </r>
  <r>
    <x v="1"/>
    <s v="Q1"/>
    <x v="2"/>
    <x v="38"/>
    <n v="420"/>
    <x v="4"/>
  </r>
  <r>
    <x v="1"/>
    <s v="Q1"/>
    <x v="2"/>
    <x v="39"/>
    <n v="152"/>
    <x v="4"/>
  </r>
  <r>
    <x v="1"/>
    <s v="Q1"/>
    <x v="2"/>
    <x v="40"/>
    <n v="286"/>
    <x v="4"/>
  </r>
  <r>
    <x v="1"/>
    <s v="Q1"/>
    <x v="2"/>
    <x v="41"/>
    <n v="208"/>
    <x v="4"/>
  </r>
  <r>
    <x v="1"/>
    <s v="Q1"/>
    <x v="2"/>
    <x v="42"/>
    <n v="299"/>
    <x v="4"/>
  </r>
  <r>
    <x v="1"/>
    <s v="Q1"/>
    <x v="2"/>
    <x v="82"/>
    <n v="68"/>
    <x v="4"/>
  </r>
  <r>
    <x v="1"/>
    <s v="Q1"/>
    <x v="2"/>
    <x v="43"/>
    <n v="417"/>
    <x v="4"/>
  </r>
  <r>
    <x v="1"/>
    <s v="Q1"/>
    <x v="2"/>
    <x v="44"/>
    <n v="199"/>
    <x v="4"/>
  </r>
  <r>
    <x v="1"/>
    <s v="Q1"/>
    <x v="2"/>
    <x v="45"/>
    <n v="191"/>
    <x v="4"/>
  </r>
  <r>
    <x v="1"/>
    <s v="Q1"/>
    <x v="2"/>
    <x v="46"/>
    <n v="420"/>
    <x v="4"/>
  </r>
  <r>
    <x v="1"/>
    <s v="Q1"/>
    <x v="2"/>
    <x v="47"/>
    <n v="266"/>
    <x v="4"/>
  </r>
  <r>
    <x v="1"/>
    <s v="Q1"/>
    <x v="2"/>
    <x v="48"/>
    <n v="714"/>
    <x v="4"/>
  </r>
  <r>
    <x v="1"/>
    <s v="Q1"/>
    <x v="2"/>
    <x v="83"/>
    <n v="81"/>
    <x v="4"/>
  </r>
  <r>
    <x v="1"/>
    <s v="Q1"/>
    <x v="2"/>
    <x v="49"/>
    <n v="622"/>
    <x v="4"/>
  </r>
  <r>
    <x v="1"/>
    <s v="Q1"/>
    <x v="2"/>
    <x v="50"/>
    <n v="528"/>
    <x v="4"/>
  </r>
  <r>
    <x v="1"/>
    <s v="Q1"/>
    <x v="2"/>
    <x v="51"/>
    <n v="202"/>
    <x v="4"/>
  </r>
  <r>
    <x v="1"/>
    <s v="Q1"/>
    <x v="2"/>
    <x v="84"/>
    <n v="45"/>
    <x v="4"/>
  </r>
  <r>
    <x v="1"/>
    <s v="Q1"/>
    <x v="2"/>
    <x v="52"/>
    <n v="249"/>
    <x v="4"/>
  </r>
  <r>
    <x v="1"/>
    <s v="Q1"/>
    <x v="2"/>
    <x v="85"/>
    <n v="60"/>
    <x v="4"/>
  </r>
  <r>
    <x v="1"/>
    <s v="Q1"/>
    <x v="2"/>
    <x v="53"/>
    <n v="372"/>
    <x v="4"/>
  </r>
  <r>
    <x v="1"/>
    <s v="Q1"/>
    <x v="2"/>
    <x v="54"/>
    <n v="569"/>
    <x v="4"/>
  </r>
  <r>
    <x v="1"/>
    <s v="Q1"/>
    <x v="2"/>
    <x v="86"/>
    <n v="94"/>
    <x v="4"/>
  </r>
  <r>
    <x v="1"/>
    <s v="Q1"/>
    <x v="2"/>
    <x v="55"/>
    <n v="1275"/>
    <x v="4"/>
  </r>
  <r>
    <x v="1"/>
    <s v="Q1"/>
    <x v="2"/>
    <x v="56"/>
    <n v="104"/>
    <x v="4"/>
  </r>
  <r>
    <x v="1"/>
    <s v="Q1"/>
    <x v="2"/>
    <x v="57"/>
    <n v="6067"/>
    <x v="4"/>
  </r>
  <r>
    <x v="1"/>
    <s v="Q1"/>
    <x v="2"/>
    <x v="58"/>
    <n v="3243"/>
    <x v="4"/>
  </r>
  <r>
    <x v="1"/>
    <s v="Q1"/>
    <x v="2"/>
    <x v="59"/>
    <n v="7055"/>
    <x v="4"/>
  </r>
  <r>
    <x v="1"/>
    <s v="Q1"/>
    <x v="3"/>
    <x v="62"/>
    <n v="52"/>
    <x v="4"/>
  </r>
  <r>
    <x v="1"/>
    <s v="Q1"/>
    <x v="3"/>
    <x v="0"/>
    <n v="637"/>
    <x v="4"/>
  </r>
  <r>
    <x v="1"/>
    <s v="Q1"/>
    <x v="3"/>
    <x v="1"/>
    <n v="371"/>
    <x v="4"/>
  </r>
  <r>
    <x v="1"/>
    <s v="Q1"/>
    <x v="3"/>
    <x v="63"/>
    <n v="40"/>
    <x v="4"/>
  </r>
  <r>
    <x v="1"/>
    <s v="Q1"/>
    <x v="3"/>
    <x v="2"/>
    <n v="97"/>
    <x v="4"/>
  </r>
  <r>
    <x v="1"/>
    <s v="Q1"/>
    <x v="3"/>
    <x v="64"/>
    <n v="38"/>
    <x v="4"/>
  </r>
  <r>
    <x v="1"/>
    <s v="Q1"/>
    <x v="3"/>
    <x v="3"/>
    <n v="663"/>
    <x v="4"/>
  </r>
  <r>
    <x v="1"/>
    <s v="Q1"/>
    <x v="3"/>
    <x v="4"/>
    <n v="157"/>
    <x v="4"/>
  </r>
  <r>
    <x v="1"/>
    <s v="Q1"/>
    <x v="3"/>
    <x v="5"/>
    <n v="167"/>
    <x v="4"/>
  </r>
  <r>
    <x v="1"/>
    <s v="Q1"/>
    <x v="3"/>
    <x v="6"/>
    <n v="436"/>
    <x v="4"/>
  </r>
  <r>
    <x v="1"/>
    <s v="Q1"/>
    <x v="3"/>
    <x v="65"/>
    <n v="94"/>
    <x v="4"/>
  </r>
  <r>
    <x v="1"/>
    <s v="Q1"/>
    <x v="3"/>
    <x v="7"/>
    <n v="447"/>
    <x v="4"/>
  </r>
  <r>
    <x v="1"/>
    <s v="Q1"/>
    <x v="3"/>
    <x v="66"/>
    <n v="56"/>
    <x v="4"/>
  </r>
  <r>
    <x v="1"/>
    <s v="Q1"/>
    <x v="3"/>
    <x v="101"/>
    <n v="85"/>
    <x v="4"/>
  </r>
  <r>
    <x v="1"/>
    <s v="Q1"/>
    <x v="3"/>
    <x v="8"/>
    <n v="187"/>
    <x v="4"/>
  </r>
  <r>
    <x v="1"/>
    <s v="Q1"/>
    <x v="3"/>
    <x v="9"/>
    <n v="467"/>
    <x v="4"/>
  </r>
  <r>
    <x v="1"/>
    <s v="Q1"/>
    <x v="3"/>
    <x v="10"/>
    <n v="536"/>
    <x v="4"/>
  </r>
  <r>
    <x v="1"/>
    <s v="Q1"/>
    <x v="3"/>
    <x v="11"/>
    <n v="161"/>
    <x v="4"/>
  </r>
  <r>
    <x v="1"/>
    <s v="Q1"/>
    <x v="3"/>
    <x v="12"/>
    <n v="173"/>
    <x v="4"/>
  </r>
  <r>
    <x v="1"/>
    <s v="Q1"/>
    <x v="3"/>
    <x v="13"/>
    <n v="414"/>
    <x v="4"/>
  </r>
  <r>
    <x v="1"/>
    <s v="Q1"/>
    <x v="3"/>
    <x v="14"/>
    <n v="920"/>
    <x v="4"/>
  </r>
  <r>
    <x v="1"/>
    <s v="Q1"/>
    <x v="3"/>
    <x v="15"/>
    <n v="965"/>
    <x v="4"/>
  </r>
  <r>
    <x v="1"/>
    <s v="Q1"/>
    <x v="3"/>
    <x v="70"/>
    <n v="92"/>
    <x v="4"/>
  </r>
  <r>
    <x v="1"/>
    <s v="Q1"/>
    <x v="3"/>
    <x v="71"/>
    <n v="102"/>
    <x v="4"/>
  </r>
  <r>
    <x v="1"/>
    <s v="Q1"/>
    <x v="3"/>
    <x v="16"/>
    <n v="349"/>
    <x v="4"/>
  </r>
  <r>
    <x v="1"/>
    <s v="Q1"/>
    <x v="3"/>
    <x v="17"/>
    <n v="440"/>
    <x v="4"/>
  </r>
  <r>
    <x v="1"/>
    <s v="Q1"/>
    <x v="3"/>
    <x v="18"/>
    <n v="324"/>
    <x v="4"/>
  </r>
  <r>
    <x v="1"/>
    <s v="Q1"/>
    <x v="3"/>
    <x v="72"/>
    <n v="160"/>
    <x v="4"/>
  </r>
  <r>
    <x v="1"/>
    <s v="Q1"/>
    <x v="3"/>
    <x v="19"/>
    <n v="401"/>
    <x v="4"/>
  </r>
  <r>
    <x v="1"/>
    <s v="Q1"/>
    <x v="3"/>
    <x v="20"/>
    <n v="94"/>
    <x v="4"/>
  </r>
  <r>
    <x v="1"/>
    <s v="Q1"/>
    <x v="3"/>
    <x v="73"/>
    <n v="45"/>
    <x v="4"/>
  </r>
  <r>
    <x v="1"/>
    <s v="Q1"/>
    <x v="3"/>
    <x v="21"/>
    <n v="984"/>
    <x v="4"/>
  </r>
  <r>
    <x v="1"/>
    <s v="Q1"/>
    <x v="3"/>
    <x v="22"/>
    <n v="256"/>
    <x v="4"/>
  </r>
  <r>
    <x v="1"/>
    <s v="Q1"/>
    <x v="3"/>
    <x v="23"/>
    <n v="705"/>
    <x v="4"/>
  </r>
  <r>
    <x v="1"/>
    <s v="Q1"/>
    <x v="3"/>
    <x v="24"/>
    <n v="372"/>
    <x v="4"/>
  </r>
  <r>
    <x v="1"/>
    <s v="Q1"/>
    <x v="3"/>
    <x v="25"/>
    <n v="85"/>
    <x v="4"/>
  </r>
  <r>
    <x v="1"/>
    <s v="Q1"/>
    <x v="3"/>
    <x v="74"/>
    <n v="36"/>
    <x v="4"/>
  </r>
  <r>
    <x v="1"/>
    <s v="Q1"/>
    <x v="3"/>
    <x v="75"/>
    <n v="124"/>
    <x v="4"/>
  </r>
  <r>
    <x v="1"/>
    <s v="Q1"/>
    <x v="3"/>
    <x v="26"/>
    <n v="98"/>
    <x v="4"/>
  </r>
  <r>
    <x v="1"/>
    <s v="Q1"/>
    <x v="3"/>
    <x v="27"/>
    <n v="159"/>
    <x v="4"/>
  </r>
  <r>
    <x v="1"/>
    <s v="Q1"/>
    <x v="3"/>
    <x v="76"/>
    <n v="78"/>
    <x v="4"/>
  </r>
  <r>
    <x v="1"/>
    <s v="Q1"/>
    <x v="3"/>
    <x v="28"/>
    <n v="179"/>
    <x v="4"/>
  </r>
  <r>
    <x v="1"/>
    <s v="Q1"/>
    <x v="3"/>
    <x v="77"/>
    <n v="108"/>
    <x v="4"/>
  </r>
  <r>
    <x v="1"/>
    <s v="Q1"/>
    <x v="3"/>
    <x v="29"/>
    <n v="222"/>
    <x v="4"/>
  </r>
  <r>
    <x v="1"/>
    <s v="Q1"/>
    <x v="3"/>
    <x v="30"/>
    <n v="225"/>
    <x v="4"/>
  </r>
  <r>
    <x v="1"/>
    <s v="Q1"/>
    <x v="3"/>
    <x v="78"/>
    <n v="38"/>
    <x v="4"/>
  </r>
  <r>
    <x v="1"/>
    <s v="Q1"/>
    <x v="3"/>
    <x v="31"/>
    <n v="137"/>
    <x v="4"/>
  </r>
  <r>
    <x v="1"/>
    <s v="Q1"/>
    <x v="3"/>
    <x v="79"/>
    <n v="75"/>
    <x v="4"/>
  </r>
  <r>
    <x v="1"/>
    <s v="Q1"/>
    <x v="3"/>
    <x v="32"/>
    <n v="830"/>
    <x v="4"/>
  </r>
  <r>
    <x v="1"/>
    <s v="Q1"/>
    <x v="3"/>
    <x v="33"/>
    <n v="235"/>
    <x v="4"/>
  </r>
  <r>
    <x v="1"/>
    <s v="Q1"/>
    <x v="3"/>
    <x v="34"/>
    <n v="185"/>
    <x v="4"/>
  </r>
  <r>
    <x v="1"/>
    <s v="Q1"/>
    <x v="3"/>
    <x v="35"/>
    <n v="564"/>
    <x v="4"/>
  </r>
  <r>
    <x v="1"/>
    <s v="Q1"/>
    <x v="3"/>
    <x v="80"/>
    <n v="111"/>
    <x v="4"/>
  </r>
  <r>
    <x v="1"/>
    <s v="Q1"/>
    <x v="3"/>
    <x v="36"/>
    <n v="93"/>
    <x v="4"/>
  </r>
  <r>
    <x v="1"/>
    <s v="Q1"/>
    <x v="3"/>
    <x v="81"/>
    <n v="46"/>
    <x v="4"/>
  </r>
  <r>
    <x v="1"/>
    <s v="Q1"/>
    <x v="3"/>
    <x v="37"/>
    <n v="593"/>
    <x v="4"/>
  </r>
  <r>
    <x v="1"/>
    <s v="Q1"/>
    <x v="3"/>
    <x v="38"/>
    <n v="401"/>
    <x v="4"/>
  </r>
  <r>
    <x v="1"/>
    <s v="Q1"/>
    <x v="3"/>
    <x v="39"/>
    <n v="131"/>
    <x v="4"/>
  </r>
  <r>
    <x v="1"/>
    <s v="Q1"/>
    <x v="3"/>
    <x v="40"/>
    <n v="273"/>
    <x v="4"/>
  </r>
  <r>
    <x v="1"/>
    <s v="Q1"/>
    <x v="3"/>
    <x v="41"/>
    <n v="226"/>
    <x v="4"/>
  </r>
  <r>
    <x v="1"/>
    <s v="Q1"/>
    <x v="3"/>
    <x v="42"/>
    <n v="242"/>
    <x v="4"/>
  </r>
  <r>
    <x v="1"/>
    <s v="Q1"/>
    <x v="3"/>
    <x v="82"/>
    <n v="56"/>
    <x v="4"/>
  </r>
  <r>
    <x v="1"/>
    <s v="Q1"/>
    <x v="3"/>
    <x v="43"/>
    <n v="389"/>
    <x v="4"/>
  </r>
  <r>
    <x v="1"/>
    <s v="Q1"/>
    <x v="3"/>
    <x v="44"/>
    <n v="198"/>
    <x v="4"/>
  </r>
  <r>
    <x v="1"/>
    <s v="Q1"/>
    <x v="3"/>
    <x v="45"/>
    <n v="183"/>
    <x v="4"/>
  </r>
  <r>
    <x v="1"/>
    <s v="Q1"/>
    <x v="3"/>
    <x v="46"/>
    <n v="404"/>
    <x v="4"/>
  </r>
  <r>
    <x v="1"/>
    <s v="Q1"/>
    <x v="3"/>
    <x v="47"/>
    <n v="246"/>
    <x v="4"/>
  </r>
  <r>
    <x v="1"/>
    <s v="Q1"/>
    <x v="3"/>
    <x v="48"/>
    <n v="726"/>
    <x v="4"/>
  </r>
  <r>
    <x v="1"/>
    <s v="Q1"/>
    <x v="3"/>
    <x v="83"/>
    <n v="93"/>
    <x v="4"/>
  </r>
  <r>
    <x v="1"/>
    <s v="Q1"/>
    <x v="3"/>
    <x v="49"/>
    <n v="626"/>
    <x v="4"/>
  </r>
  <r>
    <x v="1"/>
    <s v="Q1"/>
    <x v="3"/>
    <x v="50"/>
    <n v="536"/>
    <x v="4"/>
  </r>
  <r>
    <x v="1"/>
    <s v="Q1"/>
    <x v="3"/>
    <x v="51"/>
    <n v="172"/>
    <x v="4"/>
  </r>
  <r>
    <x v="1"/>
    <s v="Q1"/>
    <x v="3"/>
    <x v="84"/>
    <n v="61"/>
    <x v="4"/>
  </r>
  <r>
    <x v="1"/>
    <s v="Q1"/>
    <x v="3"/>
    <x v="52"/>
    <n v="224"/>
    <x v="4"/>
  </r>
  <r>
    <x v="1"/>
    <s v="Q1"/>
    <x v="3"/>
    <x v="85"/>
    <n v="56"/>
    <x v="4"/>
  </r>
  <r>
    <x v="1"/>
    <s v="Q1"/>
    <x v="3"/>
    <x v="53"/>
    <n v="357"/>
    <x v="4"/>
  </r>
  <r>
    <x v="1"/>
    <s v="Q1"/>
    <x v="3"/>
    <x v="54"/>
    <n v="526"/>
    <x v="4"/>
  </r>
  <r>
    <x v="1"/>
    <s v="Q1"/>
    <x v="3"/>
    <x v="86"/>
    <n v="74"/>
    <x v="4"/>
  </r>
  <r>
    <x v="1"/>
    <s v="Q1"/>
    <x v="3"/>
    <x v="55"/>
    <n v="1355"/>
    <x v="4"/>
  </r>
  <r>
    <x v="1"/>
    <s v="Q1"/>
    <x v="3"/>
    <x v="56"/>
    <n v="81"/>
    <x v="4"/>
  </r>
  <r>
    <x v="1"/>
    <s v="Q1"/>
    <x v="3"/>
    <x v="57"/>
    <n v="6661"/>
    <x v="4"/>
  </r>
  <r>
    <x v="1"/>
    <s v="Q1"/>
    <x v="3"/>
    <x v="58"/>
    <n v="3514"/>
    <x v="4"/>
  </r>
  <r>
    <x v="1"/>
    <s v="Q1"/>
    <x v="3"/>
    <x v="59"/>
    <n v="7708"/>
    <x v="4"/>
  </r>
  <r>
    <x v="1"/>
    <s v="Q1"/>
    <x v="4"/>
    <x v="60"/>
    <n v="35"/>
    <x v="4"/>
  </r>
  <r>
    <x v="1"/>
    <s v="Q1"/>
    <x v="4"/>
    <x v="61"/>
    <n v="37"/>
    <x v="4"/>
  </r>
  <r>
    <x v="1"/>
    <s v="Q1"/>
    <x v="4"/>
    <x v="62"/>
    <n v="61"/>
    <x v="4"/>
  </r>
  <r>
    <x v="1"/>
    <s v="Q1"/>
    <x v="4"/>
    <x v="0"/>
    <n v="725"/>
    <x v="4"/>
  </r>
  <r>
    <x v="1"/>
    <s v="Q1"/>
    <x v="4"/>
    <x v="1"/>
    <n v="457"/>
    <x v="4"/>
  </r>
  <r>
    <x v="1"/>
    <s v="Q1"/>
    <x v="4"/>
    <x v="63"/>
    <n v="48"/>
    <x v="4"/>
  </r>
  <r>
    <x v="1"/>
    <s v="Q1"/>
    <x v="4"/>
    <x v="2"/>
    <n v="119"/>
    <x v="4"/>
  </r>
  <r>
    <x v="1"/>
    <s v="Q1"/>
    <x v="4"/>
    <x v="64"/>
    <n v="46"/>
    <x v="4"/>
  </r>
  <r>
    <x v="1"/>
    <s v="Q1"/>
    <x v="4"/>
    <x v="3"/>
    <n v="854"/>
    <x v="4"/>
  </r>
  <r>
    <x v="1"/>
    <s v="Q1"/>
    <x v="4"/>
    <x v="4"/>
    <n v="238"/>
    <x v="4"/>
  </r>
  <r>
    <x v="1"/>
    <s v="Q1"/>
    <x v="4"/>
    <x v="5"/>
    <n v="183"/>
    <x v="4"/>
  </r>
  <r>
    <x v="1"/>
    <s v="Q1"/>
    <x v="4"/>
    <x v="6"/>
    <n v="526"/>
    <x v="4"/>
  </r>
  <r>
    <x v="1"/>
    <s v="Q1"/>
    <x v="4"/>
    <x v="65"/>
    <n v="92"/>
    <x v="4"/>
  </r>
  <r>
    <x v="1"/>
    <s v="Q1"/>
    <x v="4"/>
    <x v="7"/>
    <n v="537"/>
    <x v="4"/>
  </r>
  <r>
    <x v="1"/>
    <s v="Q1"/>
    <x v="4"/>
    <x v="66"/>
    <n v="59"/>
    <x v="4"/>
  </r>
  <r>
    <x v="1"/>
    <s v="Q1"/>
    <x v="4"/>
    <x v="101"/>
    <n v="91"/>
    <x v="4"/>
  </r>
  <r>
    <x v="1"/>
    <s v="Q1"/>
    <x v="4"/>
    <x v="8"/>
    <n v="199"/>
    <x v="4"/>
  </r>
  <r>
    <x v="1"/>
    <s v="Q1"/>
    <x v="4"/>
    <x v="9"/>
    <n v="581"/>
    <x v="4"/>
  </r>
  <r>
    <x v="1"/>
    <s v="Q1"/>
    <x v="4"/>
    <x v="10"/>
    <n v="652"/>
    <x v="4"/>
  </r>
  <r>
    <x v="1"/>
    <s v="Q1"/>
    <x v="4"/>
    <x v="11"/>
    <n v="171"/>
    <x v="4"/>
  </r>
  <r>
    <x v="1"/>
    <s v="Q1"/>
    <x v="4"/>
    <x v="12"/>
    <n v="187"/>
    <x v="4"/>
  </r>
  <r>
    <x v="1"/>
    <s v="Q1"/>
    <x v="4"/>
    <x v="13"/>
    <n v="497"/>
    <x v="4"/>
  </r>
  <r>
    <x v="1"/>
    <s v="Q1"/>
    <x v="4"/>
    <x v="14"/>
    <n v="1134"/>
    <x v="4"/>
  </r>
  <r>
    <x v="1"/>
    <s v="Q1"/>
    <x v="4"/>
    <x v="15"/>
    <n v="1247"/>
    <x v="4"/>
  </r>
  <r>
    <x v="1"/>
    <s v="Q1"/>
    <x v="4"/>
    <x v="70"/>
    <n v="82"/>
    <x v="4"/>
  </r>
  <r>
    <x v="1"/>
    <s v="Q1"/>
    <x v="4"/>
    <x v="71"/>
    <n v="113"/>
    <x v="4"/>
  </r>
  <r>
    <x v="1"/>
    <s v="Q1"/>
    <x v="4"/>
    <x v="16"/>
    <n v="340"/>
    <x v="4"/>
  </r>
  <r>
    <x v="1"/>
    <s v="Q1"/>
    <x v="4"/>
    <x v="17"/>
    <n v="469"/>
    <x v="4"/>
  </r>
  <r>
    <x v="1"/>
    <s v="Q1"/>
    <x v="4"/>
    <x v="18"/>
    <n v="399"/>
    <x v="4"/>
  </r>
  <r>
    <x v="1"/>
    <s v="Q1"/>
    <x v="4"/>
    <x v="72"/>
    <n v="140"/>
    <x v="4"/>
  </r>
  <r>
    <x v="1"/>
    <s v="Q1"/>
    <x v="4"/>
    <x v="19"/>
    <n v="516"/>
    <x v="4"/>
  </r>
  <r>
    <x v="1"/>
    <s v="Q1"/>
    <x v="4"/>
    <x v="20"/>
    <n v="127"/>
    <x v="4"/>
  </r>
  <r>
    <x v="1"/>
    <s v="Q1"/>
    <x v="4"/>
    <x v="73"/>
    <n v="76"/>
    <x v="4"/>
  </r>
  <r>
    <x v="1"/>
    <s v="Q1"/>
    <x v="4"/>
    <x v="21"/>
    <n v="1220"/>
    <x v="4"/>
  </r>
  <r>
    <x v="1"/>
    <s v="Q1"/>
    <x v="4"/>
    <x v="22"/>
    <n v="321"/>
    <x v="4"/>
  </r>
  <r>
    <x v="1"/>
    <s v="Q1"/>
    <x v="4"/>
    <x v="23"/>
    <n v="844"/>
    <x v="4"/>
  </r>
  <r>
    <x v="1"/>
    <s v="Q1"/>
    <x v="4"/>
    <x v="24"/>
    <n v="421"/>
    <x v="4"/>
  </r>
  <r>
    <x v="1"/>
    <s v="Q1"/>
    <x v="4"/>
    <x v="25"/>
    <n v="102"/>
    <x v="4"/>
  </r>
  <r>
    <x v="1"/>
    <s v="Q1"/>
    <x v="4"/>
    <x v="74"/>
    <n v="41"/>
    <x v="4"/>
  </r>
  <r>
    <x v="1"/>
    <s v="Q1"/>
    <x v="4"/>
    <x v="75"/>
    <n v="134"/>
    <x v="4"/>
  </r>
  <r>
    <x v="1"/>
    <s v="Q1"/>
    <x v="4"/>
    <x v="26"/>
    <n v="138"/>
    <x v="4"/>
  </r>
  <r>
    <x v="1"/>
    <s v="Q1"/>
    <x v="4"/>
    <x v="27"/>
    <n v="168"/>
    <x v="4"/>
  </r>
  <r>
    <x v="1"/>
    <s v="Q1"/>
    <x v="4"/>
    <x v="76"/>
    <n v="94"/>
    <x v="4"/>
  </r>
  <r>
    <x v="1"/>
    <s v="Q1"/>
    <x v="4"/>
    <x v="28"/>
    <n v="221"/>
    <x v="4"/>
  </r>
  <r>
    <x v="1"/>
    <s v="Q1"/>
    <x v="4"/>
    <x v="77"/>
    <n v="127"/>
    <x v="4"/>
  </r>
  <r>
    <x v="1"/>
    <s v="Q1"/>
    <x v="4"/>
    <x v="29"/>
    <n v="291"/>
    <x v="4"/>
  </r>
  <r>
    <x v="1"/>
    <s v="Q1"/>
    <x v="4"/>
    <x v="30"/>
    <n v="252"/>
    <x v="4"/>
  </r>
  <r>
    <x v="1"/>
    <s v="Q1"/>
    <x v="4"/>
    <x v="78"/>
    <n v="53"/>
    <x v="4"/>
  </r>
  <r>
    <x v="1"/>
    <s v="Q1"/>
    <x v="4"/>
    <x v="31"/>
    <n v="182"/>
    <x v="4"/>
  </r>
  <r>
    <x v="1"/>
    <s v="Q1"/>
    <x v="4"/>
    <x v="79"/>
    <n v="57"/>
    <x v="4"/>
  </r>
  <r>
    <x v="1"/>
    <s v="Q1"/>
    <x v="4"/>
    <x v="32"/>
    <n v="1028"/>
    <x v="4"/>
  </r>
  <r>
    <x v="1"/>
    <s v="Q1"/>
    <x v="4"/>
    <x v="33"/>
    <n v="306"/>
    <x v="4"/>
  </r>
  <r>
    <x v="1"/>
    <s v="Q1"/>
    <x v="4"/>
    <x v="34"/>
    <n v="219"/>
    <x v="4"/>
  </r>
  <r>
    <x v="1"/>
    <s v="Q1"/>
    <x v="4"/>
    <x v="35"/>
    <n v="638"/>
    <x v="4"/>
  </r>
  <r>
    <x v="1"/>
    <s v="Q1"/>
    <x v="4"/>
    <x v="80"/>
    <n v="152"/>
    <x v="4"/>
  </r>
  <r>
    <x v="1"/>
    <s v="Q1"/>
    <x v="4"/>
    <x v="36"/>
    <n v="119"/>
    <x v="4"/>
  </r>
  <r>
    <x v="1"/>
    <s v="Q1"/>
    <x v="4"/>
    <x v="81"/>
    <n v="49"/>
    <x v="4"/>
  </r>
  <r>
    <x v="1"/>
    <s v="Q1"/>
    <x v="4"/>
    <x v="37"/>
    <n v="729"/>
    <x v="4"/>
  </r>
  <r>
    <x v="1"/>
    <s v="Q1"/>
    <x v="4"/>
    <x v="38"/>
    <n v="482"/>
    <x v="4"/>
  </r>
  <r>
    <x v="1"/>
    <s v="Q1"/>
    <x v="4"/>
    <x v="39"/>
    <n v="205"/>
    <x v="4"/>
  </r>
  <r>
    <x v="1"/>
    <s v="Q1"/>
    <x v="4"/>
    <x v="40"/>
    <n v="337"/>
    <x v="4"/>
  </r>
  <r>
    <x v="1"/>
    <s v="Q1"/>
    <x v="4"/>
    <x v="41"/>
    <n v="222"/>
    <x v="4"/>
  </r>
  <r>
    <x v="1"/>
    <s v="Q1"/>
    <x v="4"/>
    <x v="42"/>
    <n v="314"/>
    <x v="4"/>
  </r>
  <r>
    <x v="1"/>
    <s v="Q1"/>
    <x v="4"/>
    <x v="82"/>
    <n v="69"/>
    <x v="4"/>
  </r>
  <r>
    <x v="1"/>
    <s v="Q1"/>
    <x v="4"/>
    <x v="43"/>
    <n v="455"/>
    <x v="4"/>
  </r>
  <r>
    <x v="1"/>
    <s v="Q1"/>
    <x v="4"/>
    <x v="44"/>
    <n v="263"/>
    <x v="4"/>
  </r>
  <r>
    <x v="1"/>
    <s v="Q1"/>
    <x v="4"/>
    <x v="45"/>
    <n v="222"/>
    <x v="4"/>
  </r>
  <r>
    <x v="1"/>
    <s v="Q1"/>
    <x v="4"/>
    <x v="46"/>
    <n v="473"/>
    <x v="4"/>
  </r>
  <r>
    <x v="1"/>
    <s v="Q1"/>
    <x v="4"/>
    <x v="47"/>
    <n v="298"/>
    <x v="4"/>
  </r>
  <r>
    <x v="1"/>
    <s v="Q1"/>
    <x v="4"/>
    <x v="48"/>
    <n v="895"/>
    <x v="4"/>
  </r>
  <r>
    <x v="1"/>
    <s v="Q1"/>
    <x v="4"/>
    <x v="83"/>
    <n v="68"/>
    <x v="4"/>
  </r>
  <r>
    <x v="1"/>
    <s v="Q1"/>
    <x v="4"/>
    <x v="49"/>
    <n v="775"/>
    <x v="4"/>
  </r>
  <r>
    <x v="1"/>
    <s v="Q1"/>
    <x v="4"/>
    <x v="50"/>
    <n v="617"/>
    <x v="4"/>
  </r>
  <r>
    <x v="1"/>
    <s v="Q1"/>
    <x v="4"/>
    <x v="51"/>
    <n v="211"/>
    <x v="4"/>
  </r>
  <r>
    <x v="1"/>
    <s v="Q1"/>
    <x v="4"/>
    <x v="84"/>
    <n v="51"/>
    <x v="4"/>
  </r>
  <r>
    <x v="1"/>
    <s v="Q1"/>
    <x v="4"/>
    <x v="52"/>
    <n v="256"/>
    <x v="4"/>
  </r>
  <r>
    <x v="1"/>
    <s v="Q1"/>
    <x v="4"/>
    <x v="85"/>
    <n v="70"/>
    <x v="4"/>
  </r>
  <r>
    <x v="1"/>
    <s v="Q1"/>
    <x v="4"/>
    <x v="53"/>
    <n v="456"/>
    <x v="4"/>
  </r>
  <r>
    <x v="1"/>
    <s v="Q1"/>
    <x v="4"/>
    <x v="54"/>
    <n v="691"/>
    <x v="4"/>
  </r>
  <r>
    <x v="1"/>
    <s v="Q1"/>
    <x v="4"/>
    <x v="86"/>
    <n v="77"/>
    <x v="4"/>
  </r>
  <r>
    <x v="1"/>
    <s v="Q1"/>
    <x v="4"/>
    <x v="55"/>
    <n v="1692"/>
    <x v="4"/>
  </r>
  <r>
    <x v="1"/>
    <s v="Q1"/>
    <x v="4"/>
    <x v="56"/>
    <n v="84"/>
    <x v="4"/>
  </r>
  <r>
    <x v="1"/>
    <s v="Q1"/>
    <x v="4"/>
    <x v="57"/>
    <n v="7985"/>
    <x v="4"/>
  </r>
  <r>
    <x v="1"/>
    <s v="Q1"/>
    <x v="4"/>
    <x v="58"/>
    <n v="4152"/>
    <x v="4"/>
  </r>
  <r>
    <x v="1"/>
    <s v="Q1"/>
    <x v="4"/>
    <x v="59"/>
    <n v="9211"/>
    <x v="4"/>
  </r>
  <r>
    <x v="1"/>
    <s v="Q1"/>
    <x v="5"/>
    <x v="60"/>
    <n v="40"/>
    <x v="4"/>
  </r>
  <r>
    <x v="1"/>
    <s v="Q1"/>
    <x v="5"/>
    <x v="61"/>
    <n v="56"/>
    <x v="4"/>
  </r>
  <r>
    <x v="1"/>
    <s v="Q1"/>
    <x v="5"/>
    <x v="62"/>
    <n v="74"/>
    <x v="4"/>
  </r>
  <r>
    <x v="1"/>
    <s v="Q1"/>
    <x v="5"/>
    <x v="0"/>
    <n v="830"/>
    <x v="4"/>
  </r>
  <r>
    <x v="1"/>
    <s v="Q1"/>
    <x v="5"/>
    <x v="1"/>
    <n v="538"/>
    <x v="4"/>
  </r>
  <r>
    <x v="1"/>
    <s v="Q1"/>
    <x v="5"/>
    <x v="63"/>
    <n v="57"/>
    <x v="4"/>
  </r>
  <r>
    <x v="1"/>
    <s v="Q1"/>
    <x v="5"/>
    <x v="2"/>
    <n v="151"/>
    <x v="4"/>
  </r>
  <r>
    <x v="1"/>
    <s v="Q1"/>
    <x v="5"/>
    <x v="64"/>
    <n v="53"/>
    <x v="4"/>
  </r>
  <r>
    <x v="1"/>
    <s v="Q1"/>
    <x v="5"/>
    <x v="3"/>
    <n v="885"/>
    <x v="4"/>
  </r>
  <r>
    <x v="1"/>
    <s v="Q1"/>
    <x v="5"/>
    <x v="4"/>
    <n v="219"/>
    <x v="4"/>
  </r>
  <r>
    <x v="1"/>
    <s v="Q1"/>
    <x v="5"/>
    <x v="5"/>
    <n v="272"/>
    <x v="4"/>
  </r>
  <r>
    <x v="1"/>
    <s v="Q1"/>
    <x v="5"/>
    <x v="6"/>
    <n v="610"/>
    <x v="4"/>
  </r>
  <r>
    <x v="1"/>
    <s v="Q1"/>
    <x v="5"/>
    <x v="65"/>
    <n v="128"/>
    <x v="4"/>
  </r>
  <r>
    <x v="1"/>
    <s v="Q1"/>
    <x v="5"/>
    <x v="7"/>
    <n v="597"/>
    <x v="4"/>
  </r>
  <r>
    <x v="1"/>
    <s v="Q1"/>
    <x v="5"/>
    <x v="66"/>
    <n v="81"/>
    <x v="4"/>
  </r>
  <r>
    <x v="1"/>
    <s v="Q1"/>
    <x v="5"/>
    <x v="87"/>
    <n v="40"/>
    <x v="4"/>
  </r>
  <r>
    <x v="1"/>
    <s v="Q1"/>
    <x v="5"/>
    <x v="101"/>
    <n v="140"/>
    <x v="4"/>
  </r>
  <r>
    <x v="1"/>
    <s v="Q1"/>
    <x v="5"/>
    <x v="8"/>
    <n v="301"/>
    <x v="4"/>
  </r>
  <r>
    <x v="1"/>
    <s v="Q1"/>
    <x v="5"/>
    <x v="9"/>
    <n v="601"/>
    <x v="4"/>
  </r>
  <r>
    <x v="1"/>
    <s v="Q1"/>
    <x v="5"/>
    <x v="10"/>
    <n v="737"/>
    <x v="4"/>
  </r>
  <r>
    <x v="1"/>
    <s v="Q1"/>
    <x v="5"/>
    <x v="68"/>
    <n v="32"/>
    <x v="4"/>
  </r>
  <r>
    <x v="1"/>
    <s v="Q1"/>
    <x v="5"/>
    <x v="11"/>
    <n v="235"/>
    <x v="4"/>
  </r>
  <r>
    <x v="1"/>
    <s v="Q1"/>
    <x v="5"/>
    <x v="12"/>
    <n v="247"/>
    <x v="4"/>
  </r>
  <r>
    <x v="1"/>
    <s v="Q1"/>
    <x v="5"/>
    <x v="13"/>
    <n v="597"/>
    <x v="4"/>
  </r>
  <r>
    <x v="1"/>
    <s v="Q1"/>
    <x v="5"/>
    <x v="14"/>
    <n v="1216"/>
    <x v="4"/>
  </r>
  <r>
    <x v="1"/>
    <s v="Q1"/>
    <x v="5"/>
    <x v="69"/>
    <n v="31"/>
    <x v="4"/>
  </r>
  <r>
    <x v="1"/>
    <s v="Q1"/>
    <x v="5"/>
    <x v="90"/>
    <n v="30"/>
    <x v="4"/>
  </r>
  <r>
    <x v="1"/>
    <s v="Q1"/>
    <x v="5"/>
    <x v="15"/>
    <n v="1277"/>
    <x v="4"/>
  </r>
  <r>
    <x v="1"/>
    <s v="Q1"/>
    <x v="5"/>
    <x v="70"/>
    <n v="91"/>
    <x v="4"/>
  </r>
  <r>
    <x v="1"/>
    <s v="Q1"/>
    <x v="5"/>
    <x v="71"/>
    <n v="134"/>
    <x v="4"/>
  </r>
  <r>
    <x v="1"/>
    <s v="Q1"/>
    <x v="5"/>
    <x v="16"/>
    <n v="510"/>
    <x v="4"/>
  </r>
  <r>
    <x v="1"/>
    <s v="Q1"/>
    <x v="5"/>
    <x v="17"/>
    <n v="656"/>
    <x v="4"/>
  </r>
  <r>
    <x v="1"/>
    <s v="Q1"/>
    <x v="5"/>
    <x v="18"/>
    <n v="467"/>
    <x v="4"/>
  </r>
  <r>
    <x v="1"/>
    <s v="Q1"/>
    <x v="5"/>
    <x v="72"/>
    <n v="184"/>
    <x v="4"/>
  </r>
  <r>
    <x v="1"/>
    <s v="Q1"/>
    <x v="5"/>
    <x v="19"/>
    <n v="533"/>
    <x v="4"/>
  </r>
  <r>
    <x v="1"/>
    <s v="Q1"/>
    <x v="5"/>
    <x v="20"/>
    <n v="134"/>
    <x v="4"/>
  </r>
  <r>
    <x v="1"/>
    <s v="Q1"/>
    <x v="5"/>
    <x v="73"/>
    <n v="84"/>
    <x v="4"/>
  </r>
  <r>
    <x v="1"/>
    <s v="Q1"/>
    <x v="5"/>
    <x v="21"/>
    <n v="1207"/>
    <x v="4"/>
  </r>
  <r>
    <x v="1"/>
    <s v="Q1"/>
    <x v="5"/>
    <x v="22"/>
    <n v="430"/>
    <x v="4"/>
  </r>
  <r>
    <x v="1"/>
    <s v="Q1"/>
    <x v="5"/>
    <x v="23"/>
    <n v="953"/>
    <x v="4"/>
  </r>
  <r>
    <x v="1"/>
    <s v="Q1"/>
    <x v="5"/>
    <x v="24"/>
    <n v="579"/>
    <x v="4"/>
  </r>
  <r>
    <x v="1"/>
    <s v="Q1"/>
    <x v="5"/>
    <x v="25"/>
    <n v="126"/>
    <x v="4"/>
  </r>
  <r>
    <x v="1"/>
    <s v="Q1"/>
    <x v="5"/>
    <x v="74"/>
    <n v="53"/>
    <x v="4"/>
  </r>
  <r>
    <x v="1"/>
    <s v="Q1"/>
    <x v="5"/>
    <x v="75"/>
    <n v="174"/>
    <x v="4"/>
  </r>
  <r>
    <x v="1"/>
    <s v="Q1"/>
    <x v="5"/>
    <x v="26"/>
    <n v="172"/>
    <x v="4"/>
  </r>
  <r>
    <x v="1"/>
    <s v="Q1"/>
    <x v="5"/>
    <x v="27"/>
    <n v="230"/>
    <x v="4"/>
  </r>
  <r>
    <x v="1"/>
    <s v="Q1"/>
    <x v="5"/>
    <x v="76"/>
    <n v="117"/>
    <x v="4"/>
  </r>
  <r>
    <x v="1"/>
    <s v="Q1"/>
    <x v="5"/>
    <x v="28"/>
    <n v="277"/>
    <x v="4"/>
  </r>
  <r>
    <x v="1"/>
    <s v="Q1"/>
    <x v="5"/>
    <x v="77"/>
    <n v="154"/>
    <x v="4"/>
  </r>
  <r>
    <x v="1"/>
    <s v="Q1"/>
    <x v="5"/>
    <x v="29"/>
    <n v="377"/>
    <x v="4"/>
  </r>
  <r>
    <x v="1"/>
    <s v="Q1"/>
    <x v="5"/>
    <x v="30"/>
    <n v="321"/>
    <x v="4"/>
  </r>
  <r>
    <x v="1"/>
    <s v="Q1"/>
    <x v="5"/>
    <x v="78"/>
    <n v="63"/>
    <x v="4"/>
  </r>
  <r>
    <x v="1"/>
    <s v="Q1"/>
    <x v="5"/>
    <x v="31"/>
    <n v="187"/>
    <x v="4"/>
  </r>
  <r>
    <x v="1"/>
    <s v="Q1"/>
    <x v="5"/>
    <x v="79"/>
    <n v="84"/>
    <x v="4"/>
  </r>
  <r>
    <x v="1"/>
    <s v="Q1"/>
    <x v="5"/>
    <x v="32"/>
    <n v="1142"/>
    <x v="4"/>
  </r>
  <r>
    <x v="1"/>
    <s v="Q1"/>
    <x v="5"/>
    <x v="33"/>
    <n v="346"/>
    <x v="4"/>
  </r>
  <r>
    <x v="1"/>
    <s v="Q1"/>
    <x v="5"/>
    <x v="34"/>
    <n v="312"/>
    <x v="4"/>
  </r>
  <r>
    <x v="1"/>
    <s v="Q1"/>
    <x v="5"/>
    <x v="35"/>
    <n v="774"/>
    <x v="4"/>
  </r>
  <r>
    <x v="1"/>
    <s v="Q1"/>
    <x v="5"/>
    <x v="80"/>
    <n v="157"/>
    <x v="4"/>
  </r>
  <r>
    <x v="1"/>
    <s v="Q1"/>
    <x v="5"/>
    <x v="36"/>
    <n v="137"/>
    <x v="4"/>
  </r>
  <r>
    <x v="1"/>
    <s v="Q1"/>
    <x v="5"/>
    <x v="91"/>
    <n v="32"/>
    <x v="4"/>
  </r>
  <r>
    <x v="1"/>
    <s v="Q1"/>
    <x v="5"/>
    <x v="81"/>
    <n v="58"/>
    <x v="4"/>
  </r>
  <r>
    <x v="1"/>
    <s v="Q1"/>
    <x v="5"/>
    <x v="37"/>
    <n v="793"/>
    <x v="4"/>
  </r>
  <r>
    <x v="1"/>
    <s v="Q1"/>
    <x v="5"/>
    <x v="38"/>
    <n v="574"/>
    <x v="4"/>
  </r>
  <r>
    <x v="1"/>
    <s v="Q1"/>
    <x v="5"/>
    <x v="39"/>
    <n v="221"/>
    <x v="4"/>
  </r>
  <r>
    <x v="1"/>
    <s v="Q1"/>
    <x v="5"/>
    <x v="40"/>
    <n v="391"/>
    <x v="4"/>
  </r>
  <r>
    <x v="1"/>
    <s v="Q1"/>
    <x v="5"/>
    <x v="41"/>
    <n v="325"/>
    <x v="4"/>
  </r>
  <r>
    <x v="1"/>
    <s v="Q1"/>
    <x v="5"/>
    <x v="42"/>
    <n v="408"/>
    <x v="4"/>
  </r>
  <r>
    <x v="1"/>
    <s v="Q1"/>
    <x v="5"/>
    <x v="82"/>
    <n v="107"/>
    <x v="4"/>
  </r>
  <r>
    <x v="1"/>
    <s v="Q1"/>
    <x v="5"/>
    <x v="43"/>
    <n v="628"/>
    <x v="4"/>
  </r>
  <r>
    <x v="1"/>
    <s v="Q1"/>
    <x v="5"/>
    <x v="44"/>
    <n v="292"/>
    <x v="4"/>
  </r>
  <r>
    <x v="1"/>
    <s v="Q1"/>
    <x v="5"/>
    <x v="45"/>
    <n v="262"/>
    <x v="4"/>
  </r>
  <r>
    <x v="1"/>
    <s v="Q1"/>
    <x v="5"/>
    <x v="46"/>
    <n v="541"/>
    <x v="4"/>
  </r>
  <r>
    <x v="1"/>
    <s v="Q1"/>
    <x v="5"/>
    <x v="47"/>
    <n v="395"/>
    <x v="4"/>
  </r>
  <r>
    <x v="1"/>
    <s v="Q1"/>
    <x v="5"/>
    <x v="48"/>
    <n v="1001"/>
    <x v="4"/>
  </r>
  <r>
    <x v="1"/>
    <s v="Q1"/>
    <x v="5"/>
    <x v="83"/>
    <n v="89"/>
    <x v="4"/>
  </r>
  <r>
    <x v="1"/>
    <s v="Q1"/>
    <x v="5"/>
    <x v="49"/>
    <n v="811"/>
    <x v="4"/>
  </r>
  <r>
    <x v="1"/>
    <s v="Q1"/>
    <x v="5"/>
    <x v="50"/>
    <n v="871"/>
    <x v="4"/>
  </r>
  <r>
    <x v="1"/>
    <s v="Q1"/>
    <x v="5"/>
    <x v="51"/>
    <n v="279"/>
    <x v="4"/>
  </r>
  <r>
    <x v="1"/>
    <s v="Q1"/>
    <x v="5"/>
    <x v="84"/>
    <n v="83"/>
    <x v="4"/>
  </r>
  <r>
    <x v="1"/>
    <s v="Q1"/>
    <x v="5"/>
    <x v="52"/>
    <n v="341"/>
    <x v="4"/>
  </r>
  <r>
    <x v="1"/>
    <s v="Q1"/>
    <x v="5"/>
    <x v="85"/>
    <n v="76"/>
    <x v="4"/>
  </r>
  <r>
    <x v="1"/>
    <s v="Q1"/>
    <x v="5"/>
    <x v="53"/>
    <n v="485"/>
    <x v="4"/>
  </r>
  <r>
    <x v="1"/>
    <s v="Q1"/>
    <x v="5"/>
    <x v="54"/>
    <n v="795"/>
    <x v="4"/>
  </r>
  <r>
    <x v="1"/>
    <s v="Q1"/>
    <x v="5"/>
    <x v="86"/>
    <n v="136"/>
    <x v="4"/>
  </r>
  <r>
    <x v="1"/>
    <s v="Q1"/>
    <x v="5"/>
    <x v="88"/>
    <n v="34"/>
    <x v="4"/>
  </r>
  <r>
    <x v="1"/>
    <s v="Q1"/>
    <x v="5"/>
    <x v="55"/>
    <n v="2062"/>
    <x v="4"/>
  </r>
  <r>
    <x v="1"/>
    <s v="Q1"/>
    <x v="5"/>
    <x v="56"/>
    <n v="116"/>
    <x v="4"/>
  </r>
  <r>
    <x v="1"/>
    <s v="Q1"/>
    <x v="5"/>
    <x v="57"/>
    <n v="8927"/>
    <x v="4"/>
  </r>
  <r>
    <x v="1"/>
    <s v="Q1"/>
    <x v="5"/>
    <x v="58"/>
    <n v="4852"/>
    <x v="4"/>
  </r>
  <r>
    <x v="1"/>
    <s v="Q1"/>
    <x v="5"/>
    <x v="59"/>
    <n v="10557"/>
    <x v="4"/>
  </r>
  <r>
    <x v="1"/>
    <s v="Q1"/>
    <x v="6"/>
    <x v="60"/>
    <n v="59"/>
    <x v="4"/>
  </r>
  <r>
    <x v="1"/>
    <s v="Q1"/>
    <x v="6"/>
    <x v="61"/>
    <n v="40"/>
    <x v="4"/>
  </r>
  <r>
    <x v="1"/>
    <s v="Q1"/>
    <x v="6"/>
    <x v="62"/>
    <n v="54"/>
    <x v="4"/>
  </r>
  <r>
    <x v="1"/>
    <s v="Q1"/>
    <x v="6"/>
    <x v="0"/>
    <n v="1021"/>
    <x v="4"/>
  </r>
  <r>
    <x v="1"/>
    <s v="Q1"/>
    <x v="6"/>
    <x v="1"/>
    <n v="590"/>
    <x v="4"/>
  </r>
  <r>
    <x v="1"/>
    <s v="Q1"/>
    <x v="6"/>
    <x v="63"/>
    <n v="98"/>
    <x v="4"/>
  </r>
  <r>
    <x v="1"/>
    <s v="Q1"/>
    <x v="6"/>
    <x v="2"/>
    <n v="210"/>
    <x v="4"/>
  </r>
  <r>
    <x v="1"/>
    <s v="Q1"/>
    <x v="6"/>
    <x v="64"/>
    <n v="52"/>
    <x v="4"/>
  </r>
  <r>
    <x v="1"/>
    <s v="Q1"/>
    <x v="6"/>
    <x v="3"/>
    <n v="952"/>
    <x v="4"/>
  </r>
  <r>
    <x v="1"/>
    <s v="Q1"/>
    <x v="6"/>
    <x v="4"/>
    <n v="207"/>
    <x v="4"/>
  </r>
  <r>
    <x v="1"/>
    <s v="Q1"/>
    <x v="6"/>
    <x v="5"/>
    <n v="286"/>
    <x v="4"/>
  </r>
  <r>
    <x v="1"/>
    <s v="Q1"/>
    <x v="6"/>
    <x v="6"/>
    <n v="738"/>
    <x v="4"/>
  </r>
  <r>
    <x v="1"/>
    <s v="Q1"/>
    <x v="6"/>
    <x v="65"/>
    <n v="104"/>
    <x v="4"/>
  </r>
  <r>
    <x v="1"/>
    <s v="Q1"/>
    <x v="6"/>
    <x v="7"/>
    <n v="594"/>
    <x v="4"/>
  </r>
  <r>
    <x v="1"/>
    <s v="Q1"/>
    <x v="6"/>
    <x v="66"/>
    <n v="66"/>
    <x v="4"/>
  </r>
  <r>
    <x v="1"/>
    <s v="Q1"/>
    <x v="6"/>
    <x v="101"/>
    <n v="122"/>
    <x v="4"/>
  </r>
  <r>
    <x v="1"/>
    <s v="Q1"/>
    <x v="6"/>
    <x v="8"/>
    <n v="357"/>
    <x v="4"/>
  </r>
  <r>
    <x v="1"/>
    <s v="Q1"/>
    <x v="6"/>
    <x v="9"/>
    <n v="586"/>
    <x v="4"/>
  </r>
  <r>
    <x v="1"/>
    <s v="Q1"/>
    <x v="6"/>
    <x v="10"/>
    <n v="755"/>
    <x v="4"/>
  </r>
  <r>
    <x v="1"/>
    <s v="Q1"/>
    <x v="6"/>
    <x v="11"/>
    <n v="215"/>
    <x v="4"/>
  </r>
  <r>
    <x v="1"/>
    <s v="Q1"/>
    <x v="6"/>
    <x v="12"/>
    <n v="280"/>
    <x v="4"/>
  </r>
  <r>
    <x v="1"/>
    <s v="Q1"/>
    <x v="6"/>
    <x v="89"/>
    <n v="46"/>
    <x v="4"/>
  </r>
  <r>
    <x v="1"/>
    <s v="Q1"/>
    <x v="6"/>
    <x v="13"/>
    <n v="577"/>
    <x v="4"/>
  </r>
  <r>
    <x v="1"/>
    <s v="Q1"/>
    <x v="6"/>
    <x v="14"/>
    <n v="1285"/>
    <x v="4"/>
  </r>
  <r>
    <x v="1"/>
    <s v="Q1"/>
    <x v="6"/>
    <x v="90"/>
    <n v="30"/>
    <x v="4"/>
  </r>
  <r>
    <x v="1"/>
    <s v="Q1"/>
    <x v="6"/>
    <x v="15"/>
    <n v="1360"/>
    <x v="4"/>
  </r>
  <r>
    <x v="1"/>
    <s v="Q1"/>
    <x v="6"/>
    <x v="70"/>
    <n v="168"/>
    <x v="4"/>
  </r>
  <r>
    <x v="1"/>
    <s v="Q1"/>
    <x v="6"/>
    <x v="71"/>
    <n v="214"/>
    <x v="4"/>
  </r>
  <r>
    <x v="1"/>
    <s v="Q1"/>
    <x v="6"/>
    <x v="16"/>
    <n v="582"/>
    <x v="4"/>
  </r>
  <r>
    <x v="1"/>
    <s v="Q1"/>
    <x v="6"/>
    <x v="17"/>
    <n v="1345"/>
    <x v="4"/>
  </r>
  <r>
    <x v="1"/>
    <s v="Q1"/>
    <x v="6"/>
    <x v="18"/>
    <n v="430"/>
    <x v="4"/>
  </r>
  <r>
    <x v="1"/>
    <s v="Q1"/>
    <x v="6"/>
    <x v="72"/>
    <n v="222"/>
    <x v="4"/>
  </r>
  <r>
    <x v="1"/>
    <s v="Q1"/>
    <x v="6"/>
    <x v="19"/>
    <n v="561"/>
    <x v="4"/>
  </r>
  <r>
    <x v="1"/>
    <s v="Q1"/>
    <x v="6"/>
    <x v="20"/>
    <n v="106"/>
    <x v="4"/>
  </r>
  <r>
    <x v="1"/>
    <s v="Q1"/>
    <x v="6"/>
    <x v="73"/>
    <n v="75"/>
    <x v="4"/>
  </r>
  <r>
    <x v="1"/>
    <s v="Q1"/>
    <x v="6"/>
    <x v="21"/>
    <n v="1257"/>
    <x v="4"/>
  </r>
  <r>
    <x v="1"/>
    <s v="Q1"/>
    <x v="6"/>
    <x v="22"/>
    <n v="416"/>
    <x v="4"/>
  </r>
  <r>
    <x v="1"/>
    <s v="Q1"/>
    <x v="6"/>
    <x v="23"/>
    <n v="1074"/>
    <x v="4"/>
  </r>
  <r>
    <x v="1"/>
    <s v="Q1"/>
    <x v="6"/>
    <x v="92"/>
    <n v="32"/>
    <x v="4"/>
  </r>
  <r>
    <x v="1"/>
    <s v="Q1"/>
    <x v="6"/>
    <x v="24"/>
    <n v="992"/>
    <x v="4"/>
  </r>
  <r>
    <x v="1"/>
    <s v="Q1"/>
    <x v="6"/>
    <x v="25"/>
    <n v="142"/>
    <x v="4"/>
  </r>
  <r>
    <x v="1"/>
    <s v="Q1"/>
    <x v="6"/>
    <x v="74"/>
    <n v="98"/>
    <x v="4"/>
  </r>
  <r>
    <x v="1"/>
    <s v="Q1"/>
    <x v="6"/>
    <x v="75"/>
    <n v="229"/>
    <x v="4"/>
  </r>
  <r>
    <x v="1"/>
    <s v="Q1"/>
    <x v="6"/>
    <x v="26"/>
    <n v="317"/>
    <x v="4"/>
  </r>
  <r>
    <x v="1"/>
    <s v="Q1"/>
    <x v="6"/>
    <x v="27"/>
    <n v="258"/>
    <x v="4"/>
  </r>
  <r>
    <x v="1"/>
    <s v="Q1"/>
    <x v="6"/>
    <x v="76"/>
    <n v="173"/>
    <x v="4"/>
  </r>
  <r>
    <x v="1"/>
    <s v="Q1"/>
    <x v="6"/>
    <x v="28"/>
    <n v="287"/>
    <x v="4"/>
  </r>
  <r>
    <x v="1"/>
    <s v="Q1"/>
    <x v="6"/>
    <x v="77"/>
    <n v="236"/>
    <x v="4"/>
  </r>
  <r>
    <x v="1"/>
    <s v="Q1"/>
    <x v="6"/>
    <x v="29"/>
    <n v="326"/>
    <x v="4"/>
  </r>
  <r>
    <x v="1"/>
    <s v="Q1"/>
    <x v="6"/>
    <x v="30"/>
    <n v="379"/>
    <x v="4"/>
  </r>
  <r>
    <x v="1"/>
    <s v="Q1"/>
    <x v="6"/>
    <x v="78"/>
    <n v="86"/>
    <x v="4"/>
  </r>
  <r>
    <x v="1"/>
    <s v="Q1"/>
    <x v="6"/>
    <x v="31"/>
    <n v="155"/>
    <x v="4"/>
  </r>
  <r>
    <x v="1"/>
    <s v="Q1"/>
    <x v="6"/>
    <x v="79"/>
    <n v="102"/>
    <x v="4"/>
  </r>
  <r>
    <x v="1"/>
    <s v="Q1"/>
    <x v="6"/>
    <x v="32"/>
    <n v="1157"/>
    <x v="4"/>
  </r>
  <r>
    <x v="1"/>
    <s v="Q1"/>
    <x v="6"/>
    <x v="33"/>
    <n v="334"/>
    <x v="4"/>
  </r>
  <r>
    <x v="1"/>
    <s v="Q1"/>
    <x v="6"/>
    <x v="34"/>
    <n v="523"/>
    <x v="4"/>
  </r>
  <r>
    <x v="1"/>
    <s v="Q1"/>
    <x v="6"/>
    <x v="35"/>
    <n v="837"/>
    <x v="4"/>
  </r>
  <r>
    <x v="1"/>
    <s v="Q1"/>
    <x v="6"/>
    <x v="80"/>
    <n v="147"/>
    <x v="4"/>
  </r>
  <r>
    <x v="1"/>
    <s v="Q1"/>
    <x v="6"/>
    <x v="36"/>
    <n v="165"/>
    <x v="4"/>
  </r>
  <r>
    <x v="1"/>
    <s v="Q1"/>
    <x v="6"/>
    <x v="91"/>
    <n v="30"/>
    <x v="4"/>
  </r>
  <r>
    <x v="1"/>
    <s v="Q1"/>
    <x v="6"/>
    <x v="81"/>
    <n v="49"/>
    <x v="4"/>
  </r>
  <r>
    <x v="1"/>
    <s v="Q1"/>
    <x v="6"/>
    <x v="37"/>
    <n v="713"/>
    <x v="4"/>
  </r>
  <r>
    <x v="1"/>
    <s v="Q1"/>
    <x v="6"/>
    <x v="38"/>
    <n v="601"/>
    <x v="4"/>
  </r>
  <r>
    <x v="1"/>
    <s v="Q1"/>
    <x v="6"/>
    <x v="39"/>
    <n v="354"/>
    <x v="4"/>
  </r>
  <r>
    <x v="1"/>
    <s v="Q1"/>
    <x v="6"/>
    <x v="40"/>
    <n v="412"/>
    <x v="4"/>
  </r>
  <r>
    <x v="1"/>
    <s v="Q1"/>
    <x v="6"/>
    <x v="41"/>
    <n v="394"/>
    <x v="4"/>
  </r>
  <r>
    <x v="1"/>
    <s v="Q1"/>
    <x v="6"/>
    <x v="42"/>
    <n v="499"/>
    <x v="4"/>
  </r>
  <r>
    <x v="1"/>
    <s v="Q1"/>
    <x v="6"/>
    <x v="82"/>
    <n v="91"/>
    <x v="4"/>
  </r>
  <r>
    <x v="1"/>
    <s v="Q1"/>
    <x v="6"/>
    <x v="43"/>
    <n v="773"/>
    <x v="4"/>
  </r>
  <r>
    <x v="1"/>
    <s v="Q1"/>
    <x v="6"/>
    <x v="44"/>
    <n v="279"/>
    <x v="4"/>
  </r>
  <r>
    <x v="1"/>
    <s v="Q1"/>
    <x v="6"/>
    <x v="45"/>
    <n v="289"/>
    <x v="4"/>
  </r>
  <r>
    <x v="1"/>
    <s v="Q1"/>
    <x v="6"/>
    <x v="46"/>
    <n v="596"/>
    <x v="4"/>
  </r>
  <r>
    <x v="1"/>
    <s v="Q1"/>
    <x v="6"/>
    <x v="47"/>
    <n v="495"/>
    <x v="4"/>
  </r>
  <r>
    <x v="1"/>
    <s v="Q1"/>
    <x v="6"/>
    <x v="48"/>
    <n v="1083"/>
    <x v="4"/>
  </r>
  <r>
    <x v="1"/>
    <s v="Q1"/>
    <x v="6"/>
    <x v="83"/>
    <n v="98"/>
    <x v="4"/>
  </r>
  <r>
    <x v="1"/>
    <s v="Q1"/>
    <x v="6"/>
    <x v="49"/>
    <n v="853"/>
    <x v="4"/>
  </r>
  <r>
    <x v="1"/>
    <s v="Q1"/>
    <x v="6"/>
    <x v="50"/>
    <n v="1472"/>
    <x v="4"/>
  </r>
  <r>
    <x v="1"/>
    <s v="Q1"/>
    <x v="6"/>
    <x v="51"/>
    <n v="334"/>
    <x v="4"/>
  </r>
  <r>
    <x v="1"/>
    <s v="Q1"/>
    <x v="6"/>
    <x v="84"/>
    <n v="87"/>
    <x v="4"/>
  </r>
  <r>
    <x v="1"/>
    <s v="Q1"/>
    <x v="6"/>
    <x v="52"/>
    <n v="310"/>
    <x v="4"/>
  </r>
  <r>
    <x v="1"/>
    <s v="Q1"/>
    <x v="6"/>
    <x v="85"/>
    <n v="83"/>
    <x v="4"/>
  </r>
  <r>
    <x v="1"/>
    <s v="Q1"/>
    <x v="6"/>
    <x v="53"/>
    <n v="561"/>
    <x v="4"/>
  </r>
  <r>
    <x v="1"/>
    <s v="Q1"/>
    <x v="6"/>
    <x v="54"/>
    <n v="1212"/>
    <x v="4"/>
  </r>
  <r>
    <x v="1"/>
    <s v="Q1"/>
    <x v="6"/>
    <x v="86"/>
    <n v="144"/>
    <x v="4"/>
  </r>
  <r>
    <x v="1"/>
    <s v="Q1"/>
    <x v="6"/>
    <x v="88"/>
    <n v="39"/>
    <x v="4"/>
  </r>
  <r>
    <x v="1"/>
    <s v="Q1"/>
    <x v="6"/>
    <x v="55"/>
    <n v="3334"/>
    <x v="4"/>
  </r>
  <r>
    <x v="1"/>
    <s v="Q1"/>
    <x v="6"/>
    <x v="56"/>
    <n v="103"/>
    <x v="4"/>
  </r>
  <r>
    <x v="1"/>
    <s v="Q1"/>
    <x v="6"/>
    <x v="57"/>
    <n v="12341"/>
    <x v="4"/>
  </r>
  <r>
    <x v="1"/>
    <s v="Q1"/>
    <x v="6"/>
    <x v="58"/>
    <n v="8152"/>
    <x v="4"/>
  </r>
  <r>
    <x v="1"/>
    <s v="Q1"/>
    <x v="6"/>
    <x v="59"/>
    <n v="16841"/>
    <x v="4"/>
  </r>
  <r>
    <x v="1"/>
    <s v="Q1"/>
    <x v="7"/>
    <x v="60"/>
    <n v="78"/>
    <x v="4"/>
  </r>
  <r>
    <x v="1"/>
    <s v="Q1"/>
    <x v="7"/>
    <x v="61"/>
    <n v="67"/>
    <x v="4"/>
  </r>
  <r>
    <x v="1"/>
    <s v="Q1"/>
    <x v="7"/>
    <x v="62"/>
    <n v="111"/>
    <x v="4"/>
  </r>
  <r>
    <x v="1"/>
    <s v="Q1"/>
    <x v="7"/>
    <x v="0"/>
    <n v="1297"/>
    <x v="4"/>
  </r>
  <r>
    <x v="1"/>
    <s v="Q1"/>
    <x v="7"/>
    <x v="1"/>
    <n v="799"/>
    <x v="4"/>
  </r>
  <r>
    <x v="1"/>
    <s v="Q1"/>
    <x v="7"/>
    <x v="63"/>
    <n v="102"/>
    <x v="4"/>
  </r>
  <r>
    <x v="1"/>
    <s v="Q1"/>
    <x v="7"/>
    <x v="2"/>
    <n v="246"/>
    <x v="4"/>
  </r>
  <r>
    <x v="1"/>
    <s v="Q1"/>
    <x v="7"/>
    <x v="64"/>
    <n v="76"/>
    <x v="4"/>
  </r>
  <r>
    <x v="1"/>
    <s v="Q1"/>
    <x v="7"/>
    <x v="3"/>
    <n v="1359"/>
    <x v="4"/>
  </r>
  <r>
    <x v="1"/>
    <s v="Q1"/>
    <x v="7"/>
    <x v="4"/>
    <n v="358"/>
    <x v="4"/>
  </r>
  <r>
    <x v="1"/>
    <s v="Q1"/>
    <x v="7"/>
    <x v="5"/>
    <n v="382"/>
    <x v="4"/>
  </r>
  <r>
    <x v="1"/>
    <s v="Q1"/>
    <x v="7"/>
    <x v="93"/>
    <n v="34"/>
    <x v="4"/>
  </r>
  <r>
    <x v="1"/>
    <s v="Q1"/>
    <x v="7"/>
    <x v="6"/>
    <n v="918"/>
    <x v="4"/>
  </r>
  <r>
    <x v="1"/>
    <s v="Q1"/>
    <x v="7"/>
    <x v="65"/>
    <n v="180"/>
    <x v="4"/>
  </r>
  <r>
    <x v="1"/>
    <s v="Q1"/>
    <x v="7"/>
    <x v="7"/>
    <n v="908"/>
    <x v="4"/>
  </r>
  <r>
    <x v="1"/>
    <s v="Q1"/>
    <x v="7"/>
    <x v="66"/>
    <n v="130"/>
    <x v="4"/>
  </r>
  <r>
    <x v="1"/>
    <s v="Q1"/>
    <x v="7"/>
    <x v="87"/>
    <n v="40"/>
    <x v="4"/>
  </r>
  <r>
    <x v="1"/>
    <s v="Q1"/>
    <x v="7"/>
    <x v="101"/>
    <n v="227"/>
    <x v="4"/>
  </r>
  <r>
    <x v="1"/>
    <s v="Q1"/>
    <x v="7"/>
    <x v="8"/>
    <n v="388"/>
    <x v="4"/>
  </r>
  <r>
    <x v="1"/>
    <s v="Q1"/>
    <x v="7"/>
    <x v="9"/>
    <n v="899"/>
    <x v="4"/>
  </r>
  <r>
    <x v="1"/>
    <s v="Q1"/>
    <x v="7"/>
    <x v="10"/>
    <n v="1132"/>
    <x v="4"/>
  </r>
  <r>
    <x v="1"/>
    <s v="Q1"/>
    <x v="7"/>
    <x v="67"/>
    <n v="38"/>
    <x v="4"/>
  </r>
  <r>
    <x v="1"/>
    <s v="Q1"/>
    <x v="7"/>
    <x v="68"/>
    <n v="45"/>
    <x v="4"/>
  </r>
  <r>
    <x v="1"/>
    <s v="Q1"/>
    <x v="7"/>
    <x v="11"/>
    <n v="360"/>
    <x v="4"/>
  </r>
  <r>
    <x v="1"/>
    <s v="Q1"/>
    <x v="7"/>
    <x v="12"/>
    <n v="370"/>
    <x v="4"/>
  </r>
  <r>
    <x v="1"/>
    <s v="Q1"/>
    <x v="7"/>
    <x v="89"/>
    <n v="67"/>
    <x v="4"/>
  </r>
  <r>
    <x v="1"/>
    <s v="Q1"/>
    <x v="7"/>
    <x v="94"/>
    <n v="41"/>
    <x v="4"/>
  </r>
  <r>
    <x v="1"/>
    <s v="Q1"/>
    <x v="7"/>
    <x v="13"/>
    <n v="871"/>
    <x v="4"/>
  </r>
  <r>
    <x v="1"/>
    <s v="Q1"/>
    <x v="7"/>
    <x v="14"/>
    <n v="1855"/>
    <x v="4"/>
  </r>
  <r>
    <x v="1"/>
    <s v="Q1"/>
    <x v="7"/>
    <x v="69"/>
    <n v="34"/>
    <x v="4"/>
  </r>
  <r>
    <x v="1"/>
    <s v="Q1"/>
    <x v="7"/>
    <x v="90"/>
    <n v="55"/>
    <x v="4"/>
  </r>
  <r>
    <x v="1"/>
    <s v="Q1"/>
    <x v="7"/>
    <x v="15"/>
    <n v="1954"/>
    <x v="4"/>
  </r>
  <r>
    <x v="1"/>
    <s v="Q1"/>
    <x v="7"/>
    <x v="70"/>
    <n v="155"/>
    <x v="4"/>
  </r>
  <r>
    <x v="1"/>
    <s v="Q1"/>
    <x v="7"/>
    <x v="71"/>
    <n v="214"/>
    <x v="4"/>
  </r>
  <r>
    <x v="1"/>
    <s v="Q1"/>
    <x v="7"/>
    <x v="16"/>
    <n v="699"/>
    <x v="4"/>
  </r>
  <r>
    <x v="1"/>
    <s v="Q1"/>
    <x v="7"/>
    <x v="17"/>
    <n v="1084"/>
    <x v="4"/>
  </r>
  <r>
    <x v="1"/>
    <s v="Q1"/>
    <x v="7"/>
    <x v="18"/>
    <n v="698"/>
    <x v="4"/>
  </r>
  <r>
    <x v="1"/>
    <s v="Q1"/>
    <x v="7"/>
    <x v="72"/>
    <n v="290"/>
    <x v="4"/>
  </r>
  <r>
    <x v="1"/>
    <s v="Q1"/>
    <x v="7"/>
    <x v="19"/>
    <n v="814"/>
    <x v="4"/>
  </r>
  <r>
    <x v="1"/>
    <s v="Q1"/>
    <x v="7"/>
    <x v="20"/>
    <n v="220"/>
    <x v="4"/>
  </r>
  <r>
    <x v="1"/>
    <s v="Q1"/>
    <x v="7"/>
    <x v="73"/>
    <n v="111"/>
    <x v="4"/>
  </r>
  <r>
    <x v="1"/>
    <s v="Q1"/>
    <x v="7"/>
    <x v="21"/>
    <n v="1828"/>
    <x v="4"/>
  </r>
  <r>
    <x v="1"/>
    <s v="Q1"/>
    <x v="7"/>
    <x v="22"/>
    <n v="639"/>
    <x v="4"/>
  </r>
  <r>
    <x v="1"/>
    <s v="Q1"/>
    <x v="7"/>
    <x v="23"/>
    <n v="1420"/>
    <x v="4"/>
  </r>
  <r>
    <x v="1"/>
    <s v="Q1"/>
    <x v="7"/>
    <x v="92"/>
    <n v="42"/>
    <x v="4"/>
  </r>
  <r>
    <x v="1"/>
    <s v="Q1"/>
    <x v="7"/>
    <x v="24"/>
    <n v="928"/>
    <x v="4"/>
  </r>
  <r>
    <x v="1"/>
    <s v="Q1"/>
    <x v="7"/>
    <x v="25"/>
    <n v="208"/>
    <x v="4"/>
  </r>
  <r>
    <x v="1"/>
    <s v="Q1"/>
    <x v="7"/>
    <x v="74"/>
    <n v="121"/>
    <x v="4"/>
  </r>
  <r>
    <x v="1"/>
    <s v="Q1"/>
    <x v="7"/>
    <x v="75"/>
    <n v="248"/>
    <x v="4"/>
  </r>
  <r>
    <x v="1"/>
    <s v="Q1"/>
    <x v="7"/>
    <x v="26"/>
    <n v="288"/>
    <x v="4"/>
  </r>
  <r>
    <x v="1"/>
    <s v="Q1"/>
    <x v="7"/>
    <x v="27"/>
    <n v="364"/>
    <x v="4"/>
  </r>
  <r>
    <x v="1"/>
    <s v="Q1"/>
    <x v="7"/>
    <x v="76"/>
    <n v="191"/>
    <x v="4"/>
  </r>
  <r>
    <x v="1"/>
    <s v="Q1"/>
    <x v="7"/>
    <x v="28"/>
    <n v="397"/>
    <x v="4"/>
  </r>
  <r>
    <x v="1"/>
    <s v="Q1"/>
    <x v="7"/>
    <x v="77"/>
    <n v="250"/>
    <x v="4"/>
  </r>
  <r>
    <x v="1"/>
    <s v="Q1"/>
    <x v="7"/>
    <x v="29"/>
    <n v="563"/>
    <x v="4"/>
  </r>
  <r>
    <x v="1"/>
    <s v="Q1"/>
    <x v="7"/>
    <x v="30"/>
    <n v="492"/>
    <x v="4"/>
  </r>
  <r>
    <x v="1"/>
    <s v="Q1"/>
    <x v="7"/>
    <x v="78"/>
    <n v="109"/>
    <x v="4"/>
  </r>
  <r>
    <x v="1"/>
    <s v="Q1"/>
    <x v="7"/>
    <x v="31"/>
    <n v="265"/>
    <x v="4"/>
  </r>
  <r>
    <x v="1"/>
    <s v="Q1"/>
    <x v="7"/>
    <x v="79"/>
    <n v="141"/>
    <x v="4"/>
  </r>
  <r>
    <x v="1"/>
    <s v="Q1"/>
    <x v="7"/>
    <x v="32"/>
    <n v="1754"/>
    <x v="4"/>
  </r>
  <r>
    <x v="1"/>
    <s v="Q1"/>
    <x v="7"/>
    <x v="33"/>
    <n v="538"/>
    <x v="4"/>
  </r>
  <r>
    <x v="1"/>
    <s v="Q1"/>
    <x v="7"/>
    <x v="34"/>
    <n v="453"/>
    <x v="4"/>
  </r>
  <r>
    <x v="1"/>
    <s v="Q1"/>
    <x v="7"/>
    <x v="35"/>
    <n v="1235"/>
    <x v="4"/>
  </r>
  <r>
    <x v="1"/>
    <s v="Q1"/>
    <x v="7"/>
    <x v="80"/>
    <n v="255"/>
    <x v="4"/>
  </r>
  <r>
    <x v="1"/>
    <s v="Q1"/>
    <x v="7"/>
    <x v="36"/>
    <n v="203"/>
    <x v="4"/>
  </r>
  <r>
    <x v="1"/>
    <s v="Q1"/>
    <x v="7"/>
    <x v="91"/>
    <n v="49"/>
    <x v="4"/>
  </r>
  <r>
    <x v="1"/>
    <s v="Q1"/>
    <x v="7"/>
    <x v="81"/>
    <n v="101"/>
    <x v="4"/>
  </r>
  <r>
    <x v="1"/>
    <s v="Q1"/>
    <x v="7"/>
    <x v="37"/>
    <n v="1108"/>
    <x v="4"/>
  </r>
  <r>
    <x v="1"/>
    <s v="Q1"/>
    <x v="7"/>
    <x v="38"/>
    <n v="859"/>
    <x v="4"/>
  </r>
  <r>
    <x v="1"/>
    <s v="Q1"/>
    <x v="7"/>
    <x v="39"/>
    <n v="360"/>
    <x v="4"/>
  </r>
  <r>
    <x v="1"/>
    <s v="Q1"/>
    <x v="7"/>
    <x v="40"/>
    <n v="562"/>
    <x v="4"/>
  </r>
  <r>
    <x v="1"/>
    <s v="Q1"/>
    <x v="7"/>
    <x v="41"/>
    <n v="513"/>
    <x v="4"/>
  </r>
  <r>
    <x v="1"/>
    <s v="Q1"/>
    <x v="7"/>
    <x v="42"/>
    <n v="589"/>
    <x v="4"/>
  </r>
  <r>
    <x v="1"/>
    <s v="Q1"/>
    <x v="7"/>
    <x v="96"/>
    <n v="42"/>
    <x v="4"/>
  </r>
  <r>
    <x v="1"/>
    <s v="Q1"/>
    <x v="7"/>
    <x v="82"/>
    <n v="169"/>
    <x v="4"/>
  </r>
  <r>
    <x v="1"/>
    <s v="Q1"/>
    <x v="7"/>
    <x v="43"/>
    <n v="958"/>
    <x v="4"/>
  </r>
  <r>
    <x v="1"/>
    <s v="Q1"/>
    <x v="7"/>
    <x v="44"/>
    <n v="428"/>
    <x v="4"/>
  </r>
  <r>
    <x v="1"/>
    <s v="Q1"/>
    <x v="7"/>
    <x v="45"/>
    <n v="431"/>
    <x v="4"/>
  </r>
  <r>
    <x v="1"/>
    <s v="Q1"/>
    <x v="7"/>
    <x v="46"/>
    <n v="971"/>
    <x v="4"/>
  </r>
  <r>
    <x v="1"/>
    <s v="Q1"/>
    <x v="7"/>
    <x v="47"/>
    <n v="623"/>
    <x v="4"/>
  </r>
  <r>
    <x v="1"/>
    <s v="Q1"/>
    <x v="7"/>
    <x v="48"/>
    <n v="1483"/>
    <x v="4"/>
  </r>
  <r>
    <x v="1"/>
    <s v="Q1"/>
    <x v="7"/>
    <x v="83"/>
    <n v="146"/>
    <x v="4"/>
  </r>
  <r>
    <x v="1"/>
    <s v="Q1"/>
    <x v="7"/>
    <x v="49"/>
    <n v="1269"/>
    <x v="4"/>
  </r>
  <r>
    <x v="1"/>
    <s v="Q1"/>
    <x v="7"/>
    <x v="50"/>
    <n v="1407"/>
    <x v="4"/>
  </r>
  <r>
    <x v="1"/>
    <s v="Q1"/>
    <x v="7"/>
    <x v="51"/>
    <n v="456"/>
    <x v="4"/>
  </r>
  <r>
    <x v="1"/>
    <s v="Q1"/>
    <x v="7"/>
    <x v="84"/>
    <n v="87"/>
    <x v="4"/>
  </r>
  <r>
    <x v="1"/>
    <s v="Q1"/>
    <x v="7"/>
    <x v="52"/>
    <n v="457"/>
    <x v="4"/>
  </r>
  <r>
    <x v="1"/>
    <s v="Q1"/>
    <x v="7"/>
    <x v="85"/>
    <n v="83"/>
    <x v="4"/>
  </r>
  <r>
    <x v="1"/>
    <s v="Q1"/>
    <x v="7"/>
    <x v="53"/>
    <n v="804"/>
    <x v="4"/>
  </r>
  <r>
    <x v="1"/>
    <s v="Q1"/>
    <x v="7"/>
    <x v="54"/>
    <n v="1233"/>
    <x v="4"/>
  </r>
  <r>
    <x v="1"/>
    <s v="Q1"/>
    <x v="7"/>
    <x v="86"/>
    <n v="163"/>
    <x v="4"/>
  </r>
  <r>
    <x v="1"/>
    <s v="Q1"/>
    <x v="7"/>
    <x v="88"/>
    <n v="43"/>
    <x v="4"/>
  </r>
  <r>
    <x v="1"/>
    <s v="Q1"/>
    <x v="7"/>
    <x v="55"/>
    <n v="3335"/>
    <x v="4"/>
  </r>
  <r>
    <x v="1"/>
    <s v="Q1"/>
    <x v="7"/>
    <x v="97"/>
    <n v="37"/>
    <x v="4"/>
  </r>
  <r>
    <x v="1"/>
    <s v="Q1"/>
    <x v="7"/>
    <x v="56"/>
    <n v="182"/>
    <x v="4"/>
  </r>
  <r>
    <x v="1"/>
    <s v="Q1"/>
    <x v="7"/>
    <x v="57"/>
    <n v="14021"/>
    <x v="4"/>
  </r>
  <r>
    <x v="1"/>
    <s v="Q1"/>
    <x v="7"/>
    <x v="58"/>
    <n v="7685"/>
    <x v="4"/>
  </r>
  <r>
    <x v="1"/>
    <s v="Q1"/>
    <x v="7"/>
    <x v="59"/>
    <n v="16852"/>
    <x v="4"/>
  </r>
  <r>
    <x v="1"/>
    <s v="Q1"/>
    <x v="8"/>
    <x v="61"/>
    <n v="30"/>
    <x v="4"/>
  </r>
  <r>
    <x v="1"/>
    <s v="Q1"/>
    <x v="8"/>
    <x v="62"/>
    <n v="53"/>
    <x v="4"/>
  </r>
  <r>
    <x v="1"/>
    <s v="Q1"/>
    <x v="8"/>
    <x v="0"/>
    <n v="654"/>
    <x v="4"/>
  </r>
  <r>
    <x v="1"/>
    <s v="Q1"/>
    <x v="8"/>
    <x v="1"/>
    <n v="371"/>
    <x v="4"/>
  </r>
  <r>
    <x v="1"/>
    <s v="Q1"/>
    <x v="8"/>
    <x v="63"/>
    <n v="46"/>
    <x v="4"/>
  </r>
  <r>
    <x v="1"/>
    <s v="Q1"/>
    <x v="8"/>
    <x v="2"/>
    <n v="104"/>
    <x v="4"/>
  </r>
  <r>
    <x v="1"/>
    <s v="Q1"/>
    <x v="8"/>
    <x v="3"/>
    <n v="607"/>
    <x v="4"/>
  </r>
  <r>
    <x v="1"/>
    <s v="Q1"/>
    <x v="8"/>
    <x v="4"/>
    <n v="169"/>
    <x v="4"/>
  </r>
  <r>
    <x v="1"/>
    <s v="Q1"/>
    <x v="8"/>
    <x v="5"/>
    <n v="177"/>
    <x v="4"/>
  </r>
  <r>
    <x v="1"/>
    <s v="Q1"/>
    <x v="8"/>
    <x v="6"/>
    <n v="463"/>
    <x v="4"/>
  </r>
  <r>
    <x v="1"/>
    <s v="Q1"/>
    <x v="8"/>
    <x v="65"/>
    <n v="72"/>
    <x v="4"/>
  </r>
  <r>
    <x v="1"/>
    <s v="Q1"/>
    <x v="8"/>
    <x v="7"/>
    <n v="442"/>
    <x v="4"/>
  </r>
  <r>
    <x v="1"/>
    <s v="Q1"/>
    <x v="8"/>
    <x v="66"/>
    <n v="35"/>
    <x v="4"/>
  </r>
  <r>
    <x v="1"/>
    <s v="Q1"/>
    <x v="8"/>
    <x v="101"/>
    <n v="103"/>
    <x v="4"/>
  </r>
  <r>
    <x v="1"/>
    <s v="Q1"/>
    <x v="8"/>
    <x v="8"/>
    <n v="179"/>
    <x v="4"/>
  </r>
  <r>
    <x v="1"/>
    <s v="Q1"/>
    <x v="8"/>
    <x v="9"/>
    <n v="411"/>
    <x v="4"/>
  </r>
  <r>
    <x v="1"/>
    <s v="Q1"/>
    <x v="8"/>
    <x v="10"/>
    <n v="529"/>
    <x v="4"/>
  </r>
  <r>
    <x v="1"/>
    <s v="Q1"/>
    <x v="8"/>
    <x v="11"/>
    <n v="119"/>
    <x v="4"/>
  </r>
  <r>
    <x v="1"/>
    <s v="Q1"/>
    <x v="8"/>
    <x v="12"/>
    <n v="179"/>
    <x v="4"/>
  </r>
  <r>
    <x v="1"/>
    <s v="Q1"/>
    <x v="8"/>
    <x v="13"/>
    <n v="398"/>
    <x v="4"/>
  </r>
  <r>
    <x v="1"/>
    <s v="Q1"/>
    <x v="8"/>
    <x v="14"/>
    <n v="862"/>
    <x v="4"/>
  </r>
  <r>
    <x v="1"/>
    <s v="Q1"/>
    <x v="8"/>
    <x v="15"/>
    <n v="876"/>
    <x v="4"/>
  </r>
  <r>
    <x v="1"/>
    <s v="Q1"/>
    <x v="8"/>
    <x v="70"/>
    <n v="57"/>
    <x v="4"/>
  </r>
  <r>
    <x v="1"/>
    <s v="Q1"/>
    <x v="8"/>
    <x v="71"/>
    <n v="99"/>
    <x v="4"/>
  </r>
  <r>
    <x v="1"/>
    <s v="Q1"/>
    <x v="8"/>
    <x v="16"/>
    <n v="310"/>
    <x v="4"/>
  </r>
  <r>
    <x v="1"/>
    <s v="Q1"/>
    <x v="8"/>
    <x v="17"/>
    <n v="479"/>
    <x v="4"/>
  </r>
  <r>
    <x v="1"/>
    <s v="Q1"/>
    <x v="8"/>
    <x v="18"/>
    <n v="325"/>
    <x v="4"/>
  </r>
  <r>
    <x v="1"/>
    <s v="Q1"/>
    <x v="8"/>
    <x v="72"/>
    <n v="129"/>
    <x v="4"/>
  </r>
  <r>
    <x v="1"/>
    <s v="Q1"/>
    <x v="8"/>
    <x v="19"/>
    <n v="357"/>
    <x v="4"/>
  </r>
  <r>
    <x v="1"/>
    <s v="Q1"/>
    <x v="8"/>
    <x v="20"/>
    <n v="89"/>
    <x v="4"/>
  </r>
  <r>
    <x v="1"/>
    <s v="Q1"/>
    <x v="8"/>
    <x v="73"/>
    <n v="46"/>
    <x v="4"/>
  </r>
  <r>
    <x v="1"/>
    <s v="Q1"/>
    <x v="8"/>
    <x v="21"/>
    <n v="818"/>
    <x v="4"/>
  </r>
  <r>
    <x v="1"/>
    <s v="Q1"/>
    <x v="8"/>
    <x v="22"/>
    <n v="252"/>
    <x v="4"/>
  </r>
  <r>
    <x v="1"/>
    <s v="Q1"/>
    <x v="8"/>
    <x v="23"/>
    <n v="677"/>
    <x v="4"/>
  </r>
  <r>
    <x v="1"/>
    <s v="Q1"/>
    <x v="8"/>
    <x v="24"/>
    <n v="408"/>
    <x v="4"/>
  </r>
  <r>
    <x v="1"/>
    <s v="Q1"/>
    <x v="8"/>
    <x v="25"/>
    <n v="77"/>
    <x v="4"/>
  </r>
  <r>
    <x v="1"/>
    <s v="Q1"/>
    <x v="8"/>
    <x v="74"/>
    <n v="43"/>
    <x v="4"/>
  </r>
  <r>
    <x v="1"/>
    <s v="Q1"/>
    <x v="8"/>
    <x v="75"/>
    <n v="94"/>
    <x v="4"/>
  </r>
  <r>
    <x v="1"/>
    <s v="Q1"/>
    <x v="8"/>
    <x v="26"/>
    <n v="112"/>
    <x v="4"/>
  </r>
  <r>
    <x v="1"/>
    <s v="Q1"/>
    <x v="8"/>
    <x v="27"/>
    <n v="156"/>
    <x v="4"/>
  </r>
  <r>
    <x v="1"/>
    <s v="Q1"/>
    <x v="8"/>
    <x v="76"/>
    <n v="74"/>
    <x v="4"/>
  </r>
  <r>
    <x v="1"/>
    <s v="Q1"/>
    <x v="8"/>
    <x v="28"/>
    <n v="184"/>
    <x v="4"/>
  </r>
  <r>
    <x v="1"/>
    <s v="Q1"/>
    <x v="8"/>
    <x v="77"/>
    <n v="119"/>
    <x v="4"/>
  </r>
  <r>
    <x v="1"/>
    <s v="Q1"/>
    <x v="8"/>
    <x v="29"/>
    <n v="253"/>
    <x v="4"/>
  </r>
  <r>
    <x v="1"/>
    <s v="Q1"/>
    <x v="8"/>
    <x v="30"/>
    <n v="212"/>
    <x v="4"/>
  </r>
  <r>
    <x v="1"/>
    <s v="Q1"/>
    <x v="8"/>
    <x v="78"/>
    <n v="43"/>
    <x v="4"/>
  </r>
  <r>
    <x v="1"/>
    <s v="Q1"/>
    <x v="8"/>
    <x v="31"/>
    <n v="126"/>
    <x v="4"/>
  </r>
  <r>
    <x v="1"/>
    <s v="Q1"/>
    <x v="8"/>
    <x v="79"/>
    <n v="48"/>
    <x v="4"/>
  </r>
  <r>
    <x v="1"/>
    <s v="Q1"/>
    <x v="8"/>
    <x v="32"/>
    <n v="774"/>
    <x v="4"/>
  </r>
  <r>
    <x v="1"/>
    <s v="Q1"/>
    <x v="8"/>
    <x v="33"/>
    <n v="291"/>
    <x v="4"/>
  </r>
  <r>
    <x v="1"/>
    <s v="Q1"/>
    <x v="8"/>
    <x v="34"/>
    <n v="162"/>
    <x v="4"/>
  </r>
  <r>
    <x v="1"/>
    <s v="Q1"/>
    <x v="8"/>
    <x v="35"/>
    <n v="549"/>
    <x v="4"/>
  </r>
  <r>
    <x v="1"/>
    <s v="Q1"/>
    <x v="8"/>
    <x v="80"/>
    <n v="99"/>
    <x v="4"/>
  </r>
  <r>
    <x v="1"/>
    <s v="Q1"/>
    <x v="8"/>
    <x v="36"/>
    <n v="86"/>
    <x v="4"/>
  </r>
  <r>
    <x v="1"/>
    <s v="Q1"/>
    <x v="8"/>
    <x v="81"/>
    <n v="45"/>
    <x v="4"/>
  </r>
  <r>
    <x v="1"/>
    <s v="Q1"/>
    <x v="8"/>
    <x v="37"/>
    <n v="540"/>
    <x v="4"/>
  </r>
  <r>
    <x v="1"/>
    <s v="Q1"/>
    <x v="8"/>
    <x v="38"/>
    <n v="397"/>
    <x v="4"/>
  </r>
  <r>
    <x v="1"/>
    <s v="Q1"/>
    <x v="8"/>
    <x v="39"/>
    <n v="143"/>
    <x v="4"/>
  </r>
  <r>
    <x v="1"/>
    <s v="Q1"/>
    <x v="8"/>
    <x v="40"/>
    <n v="265"/>
    <x v="4"/>
  </r>
  <r>
    <x v="1"/>
    <s v="Q1"/>
    <x v="8"/>
    <x v="41"/>
    <n v="216"/>
    <x v="4"/>
  </r>
  <r>
    <x v="1"/>
    <s v="Q1"/>
    <x v="8"/>
    <x v="42"/>
    <n v="232"/>
    <x v="4"/>
  </r>
  <r>
    <x v="1"/>
    <s v="Q1"/>
    <x v="8"/>
    <x v="82"/>
    <n v="65"/>
    <x v="4"/>
  </r>
  <r>
    <x v="1"/>
    <s v="Q1"/>
    <x v="8"/>
    <x v="43"/>
    <n v="433"/>
    <x v="4"/>
  </r>
  <r>
    <x v="1"/>
    <s v="Q1"/>
    <x v="8"/>
    <x v="44"/>
    <n v="189"/>
    <x v="4"/>
  </r>
  <r>
    <x v="1"/>
    <s v="Q1"/>
    <x v="8"/>
    <x v="45"/>
    <n v="197"/>
    <x v="4"/>
  </r>
  <r>
    <x v="1"/>
    <s v="Q1"/>
    <x v="8"/>
    <x v="46"/>
    <n v="413"/>
    <x v="4"/>
  </r>
  <r>
    <x v="1"/>
    <s v="Q1"/>
    <x v="8"/>
    <x v="47"/>
    <n v="274"/>
    <x v="4"/>
  </r>
  <r>
    <x v="1"/>
    <s v="Q1"/>
    <x v="8"/>
    <x v="48"/>
    <n v="733"/>
    <x v="4"/>
  </r>
  <r>
    <x v="1"/>
    <s v="Q1"/>
    <x v="8"/>
    <x v="83"/>
    <n v="70"/>
    <x v="4"/>
  </r>
  <r>
    <x v="1"/>
    <s v="Q1"/>
    <x v="8"/>
    <x v="49"/>
    <n v="567"/>
    <x v="4"/>
  </r>
  <r>
    <x v="1"/>
    <s v="Q1"/>
    <x v="8"/>
    <x v="50"/>
    <n v="583"/>
    <x v="4"/>
  </r>
  <r>
    <x v="1"/>
    <s v="Q1"/>
    <x v="8"/>
    <x v="51"/>
    <n v="187"/>
    <x v="4"/>
  </r>
  <r>
    <x v="1"/>
    <s v="Q1"/>
    <x v="8"/>
    <x v="84"/>
    <n v="38"/>
    <x v="4"/>
  </r>
  <r>
    <x v="1"/>
    <s v="Q1"/>
    <x v="8"/>
    <x v="52"/>
    <n v="199"/>
    <x v="4"/>
  </r>
  <r>
    <x v="1"/>
    <s v="Q1"/>
    <x v="8"/>
    <x v="85"/>
    <n v="39"/>
    <x v="4"/>
  </r>
  <r>
    <x v="1"/>
    <s v="Q1"/>
    <x v="8"/>
    <x v="53"/>
    <n v="297"/>
    <x v="4"/>
  </r>
  <r>
    <x v="1"/>
    <s v="Q1"/>
    <x v="8"/>
    <x v="54"/>
    <n v="522"/>
    <x v="4"/>
  </r>
  <r>
    <x v="1"/>
    <s v="Q1"/>
    <x v="8"/>
    <x v="86"/>
    <n v="72"/>
    <x v="4"/>
  </r>
  <r>
    <x v="1"/>
    <s v="Q1"/>
    <x v="8"/>
    <x v="55"/>
    <n v="1586"/>
    <x v="4"/>
  </r>
  <r>
    <x v="1"/>
    <s v="Q1"/>
    <x v="8"/>
    <x v="56"/>
    <n v="94"/>
    <x v="4"/>
  </r>
  <r>
    <x v="1"/>
    <s v="Q1"/>
    <x v="8"/>
    <x v="57"/>
    <n v="6748"/>
    <x v="4"/>
  </r>
  <r>
    <x v="1"/>
    <s v="Q1"/>
    <x v="8"/>
    <x v="58"/>
    <n v="3457"/>
    <x v="4"/>
  </r>
  <r>
    <x v="1"/>
    <s v="Q1"/>
    <x v="8"/>
    <x v="59"/>
    <n v="7916"/>
    <x v="4"/>
  </r>
  <r>
    <x v="1"/>
    <s v="Q1"/>
    <x v="9"/>
    <x v="62"/>
    <n v="31"/>
    <x v="4"/>
  </r>
  <r>
    <x v="1"/>
    <s v="Q1"/>
    <x v="9"/>
    <x v="0"/>
    <n v="233"/>
    <x v="4"/>
  </r>
  <r>
    <x v="1"/>
    <s v="Q1"/>
    <x v="9"/>
    <x v="1"/>
    <n v="144"/>
    <x v="4"/>
  </r>
  <r>
    <x v="1"/>
    <s v="Q1"/>
    <x v="9"/>
    <x v="2"/>
    <n v="35"/>
    <x v="4"/>
  </r>
  <r>
    <x v="1"/>
    <s v="Q1"/>
    <x v="9"/>
    <x v="3"/>
    <n v="282"/>
    <x v="4"/>
  </r>
  <r>
    <x v="1"/>
    <s v="Q1"/>
    <x v="9"/>
    <x v="4"/>
    <n v="81"/>
    <x v="4"/>
  </r>
  <r>
    <x v="1"/>
    <s v="Q1"/>
    <x v="9"/>
    <x v="5"/>
    <n v="62"/>
    <x v="4"/>
  </r>
  <r>
    <x v="1"/>
    <s v="Q1"/>
    <x v="9"/>
    <x v="6"/>
    <n v="169"/>
    <x v="4"/>
  </r>
  <r>
    <x v="1"/>
    <s v="Q1"/>
    <x v="9"/>
    <x v="65"/>
    <n v="31"/>
    <x v="4"/>
  </r>
  <r>
    <x v="1"/>
    <s v="Q1"/>
    <x v="9"/>
    <x v="7"/>
    <n v="191"/>
    <x v="4"/>
  </r>
  <r>
    <x v="1"/>
    <s v="Q1"/>
    <x v="9"/>
    <x v="101"/>
    <n v="34"/>
    <x v="4"/>
  </r>
  <r>
    <x v="1"/>
    <s v="Q1"/>
    <x v="9"/>
    <x v="8"/>
    <n v="58"/>
    <x v="4"/>
  </r>
  <r>
    <x v="1"/>
    <s v="Q1"/>
    <x v="9"/>
    <x v="9"/>
    <n v="166"/>
    <x v="4"/>
  </r>
  <r>
    <x v="1"/>
    <s v="Q1"/>
    <x v="9"/>
    <x v="10"/>
    <n v="201"/>
    <x v="4"/>
  </r>
  <r>
    <x v="1"/>
    <s v="Q1"/>
    <x v="9"/>
    <x v="11"/>
    <n v="52"/>
    <x v="4"/>
  </r>
  <r>
    <x v="1"/>
    <s v="Q1"/>
    <x v="9"/>
    <x v="12"/>
    <n v="57"/>
    <x v="4"/>
  </r>
  <r>
    <x v="1"/>
    <s v="Q1"/>
    <x v="9"/>
    <x v="13"/>
    <n v="155"/>
    <x v="4"/>
  </r>
  <r>
    <x v="1"/>
    <s v="Q1"/>
    <x v="9"/>
    <x v="14"/>
    <n v="364"/>
    <x v="4"/>
  </r>
  <r>
    <x v="1"/>
    <s v="Q1"/>
    <x v="9"/>
    <x v="15"/>
    <n v="382"/>
    <x v="4"/>
  </r>
  <r>
    <x v="1"/>
    <s v="Q1"/>
    <x v="9"/>
    <x v="71"/>
    <n v="36"/>
    <x v="4"/>
  </r>
  <r>
    <x v="1"/>
    <s v="Q1"/>
    <x v="9"/>
    <x v="16"/>
    <n v="115"/>
    <x v="4"/>
  </r>
  <r>
    <x v="1"/>
    <s v="Q1"/>
    <x v="9"/>
    <x v="17"/>
    <n v="150"/>
    <x v="4"/>
  </r>
  <r>
    <x v="1"/>
    <s v="Q1"/>
    <x v="9"/>
    <x v="18"/>
    <n v="118"/>
    <x v="4"/>
  </r>
  <r>
    <x v="1"/>
    <s v="Q1"/>
    <x v="9"/>
    <x v="72"/>
    <n v="44"/>
    <x v="4"/>
  </r>
  <r>
    <x v="1"/>
    <s v="Q1"/>
    <x v="9"/>
    <x v="19"/>
    <n v="158"/>
    <x v="4"/>
  </r>
  <r>
    <x v="1"/>
    <s v="Q1"/>
    <x v="9"/>
    <x v="20"/>
    <n v="35"/>
    <x v="4"/>
  </r>
  <r>
    <x v="1"/>
    <s v="Q1"/>
    <x v="9"/>
    <x v="21"/>
    <n v="351"/>
    <x v="4"/>
  </r>
  <r>
    <x v="1"/>
    <s v="Q1"/>
    <x v="9"/>
    <x v="22"/>
    <n v="111"/>
    <x v="4"/>
  </r>
  <r>
    <x v="1"/>
    <s v="Q1"/>
    <x v="9"/>
    <x v="23"/>
    <n v="266"/>
    <x v="4"/>
  </r>
  <r>
    <x v="1"/>
    <s v="Q1"/>
    <x v="9"/>
    <x v="24"/>
    <n v="143"/>
    <x v="4"/>
  </r>
  <r>
    <x v="1"/>
    <s v="Q1"/>
    <x v="9"/>
    <x v="75"/>
    <n v="33"/>
    <x v="4"/>
  </r>
  <r>
    <x v="1"/>
    <s v="Q1"/>
    <x v="9"/>
    <x v="26"/>
    <n v="43"/>
    <x v="4"/>
  </r>
  <r>
    <x v="1"/>
    <s v="Q1"/>
    <x v="9"/>
    <x v="27"/>
    <n v="58"/>
    <x v="4"/>
  </r>
  <r>
    <x v="1"/>
    <s v="Q1"/>
    <x v="9"/>
    <x v="28"/>
    <n v="55"/>
    <x v="4"/>
  </r>
  <r>
    <x v="1"/>
    <s v="Q1"/>
    <x v="9"/>
    <x v="77"/>
    <n v="40"/>
    <x v="4"/>
  </r>
  <r>
    <x v="1"/>
    <s v="Q1"/>
    <x v="9"/>
    <x v="29"/>
    <n v="102"/>
    <x v="4"/>
  </r>
  <r>
    <x v="1"/>
    <s v="Q1"/>
    <x v="9"/>
    <x v="30"/>
    <n v="65"/>
    <x v="4"/>
  </r>
  <r>
    <x v="1"/>
    <s v="Q1"/>
    <x v="9"/>
    <x v="31"/>
    <n v="45"/>
    <x v="4"/>
  </r>
  <r>
    <x v="1"/>
    <s v="Q1"/>
    <x v="9"/>
    <x v="79"/>
    <n v="30"/>
    <x v="4"/>
  </r>
  <r>
    <x v="1"/>
    <s v="Q1"/>
    <x v="9"/>
    <x v="32"/>
    <n v="325"/>
    <x v="4"/>
  </r>
  <r>
    <x v="1"/>
    <s v="Q1"/>
    <x v="9"/>
    <x v="33"/>
    <n v="103"/>
    <x v="4"/>
  </r>
  <r>
    <x v="1"/>
    <s v="Q1"/>
    <x v="9"/>
    <x v="34"/>
    <n v="70"/>
    <x v="4"/>
  </r>
  <r>
    <x v="1"/>
    <s v="Q1"/>
    <x v="9"/>
    <x v="35"/>
    <n v="201"/>
    <x v="4"/>
  </r>
  <r>
    <x v="1"/>
    <s v="Q1"/>
    <x v="9"/>
    <x v="80"/>
    <n v="40"/>
    <x v="4"/>
  </r>
  <r>
    <x v="1"/>
    <s v="Q1"/>
    <x v="9"/>
    <x v="36"/>
    <n v="35"/>
    <x v="4"/>
  </r>
  <r>
    <x v="1"/>
    <s v="Q1"/>
    <x v="9"/>
    <x v="37"/>
    <n v="213"/>
    <x v="4"/>
  </r>
  <r>
    <x v="1"/>
    <s v="Q1"/>
    <x v="9"/>
    <x v="38"/>
    <n v="164"/>
    <x v="4"/>
  </r>
  <r>
    <x v="1"/>
    <s v="Q1"/>
    <x v="9"/>
    <x v="39"/>
    <n v="48"/>
    <x v="4"/>
  </r>
  <r>
    <x v="1"/>
    <s v="Q1"/>
    <x v="9"/>
    <x v="40"/>
    <n v="95"/>
    <x v="4"/>
  </r>
  <r>
    <x v="1"/>
    <s v="Q1"/>
    <x v="9"/>
    <x v="41"/>
    <n v="94"/>
    <x v="4"/>
  </r>
  <r>
    <x v="1"/>
    <s v="Q1"/>
    <x v="9"/>
    <x v="42"/>
    <n v="110"/>
    <x v="4"/>
  </r>
  <r>
    <x v="1"/>
    <s v="Q1"/>
    <x v="9"/>
    <x v="82"/>
    <n v="34"/>
    <x v="4"/>
  </r>
  <r>
    <x v="1"/>
    <s v="Q1"/>
    <x v="9"/>
    <x v="43"/>
    <n v="161"/>
    <x v="4"/>
  </r>
  <r>
    <x v="1"/>
    <s v="Q1"/>
    <x v="9"/>
    <x v="44"/>
    <n v="66"/>
    <x v="4"/>
  </r>
  <r>
    <x v="1"/>
    <s v="Q1"/>
    <x v="9"/>
    <x v="45"/>
    <n v="65"/>
    <x v="4"/>
  </r>
  <r>
    <x v="1"/>
    <s v="Q1"/>
    <x v="9"/>
    <x v="46"/>
    <n v="154"/>
    <x v="4"/>
  </r>
  <r>
    <x v="1"/>
    <s v="Q1"/>
    <x v="9"/>
    <x v="47"/>
    <n v="117"/>
    <x v="4"/>
  </r>
  <r>
    <x v="1"/>
    <s v="Q1"/>
    <x v="9"/>
    <x v="48"/>
    <n v="300"/>
    <x v="4"/>
  </r>
  <r>
    <x v="1"/>
    <s v="Q1"/>
    <x v="9"/>
    <x v="49"/>
    <n v="239"/>
    <x v="4"/>
  </r>
  <r>
    <x v="1"/>
    <s v="Q1"/>
    <x v="9"/>
    <x v="50"/>
    <n v="210"/>
    <x v="4"/>
  </r>
  <r>
    <x v="1"/>
    <s v="Q1"/>
    <x v="9"/>
    <x v="51"/>
    <n v="85"/>
    <x v="4"/>
  </r>
  <r>
    <x v="1"/>
    <s v="Q1"/>
    <x v="9"/>
    <x v="52"/>
    <n v="75"/>
    <x v="4"/>
  </r>
  <r>
    <x v="1"/>
    <s v="Q1"/>
    <x v="9"/>
    <x v="53"/>
    <n v="145"/>
    <x v="4"/>
  </r>
  <r>
    <x v="1"/>
    <s v="Q1"/>
    <x v="9"/>
    <x v="54"/>
    <n v="196"/>
    <x v="4"/>
  </r>
  <r>
    <x v="1"/>
    <s v="Q1"/>
    <x v="9"/>
    <x v="55"/>
    <n v="497"/>
    <x v="4"/>
  </r>
  <r>
    <x v="1"/>
    <s v="Q1"/>
    <x v="9"/>
    <x v="57"/>
    <n v="2253"/>
    <x v="4"/>
  </r>
  <r>
    <x v="1"/>
    <s v="Q1"/>
    <x v="9"/>
    <x v="58"/>
    <n v="1167"/>
    <x v="4"/>
  </r>
  <r>
    <x v="1"/>
    <s v="Q1"/>
    <x v="9"/>
    <x v="59"/>
    <n v="2610"/>
    <x v="4"/>
  </r>
  <r>
    <x v="1"/>
    <s v="Q1"/>
    <x v="10"/>
    <x v="60"/>
    <n v="41"/>
    <x v="4"/>
  </r>
  <r>
    <x v="1"/>
    <s v="Q1"/>
    <x v="10"/>
    <x v="61"/>
    <n v="115"/>
    <x v="4"/>
  </r>
  <r>
    <x v="1"/>
    <s v="Q1"/>
    <x v="10"/>
    <x v="62"/>
    <n v="42"/>
    <x v="4"/>
  </r>
  <r>
    <x v="1"/>
    <s v="Q1"/>
    <x v="10"/>
    <x v="0"/>
    <n v="449"/>
    <x v="4"/>
  </r>
  <r>
    <x v="1"/>
    <s v="Q1"/>
    <x v="10"/>
    <x v="1"/>
    <n v="233"/>
    <x v="4"/>
  </r>
  <r>
    <x v="1"/>
    <s v="Q1"/>
    <x v="10"/>
    <x v="63"/>
    <n v="115"/>
    <x v="4"/>
  </r>
  <r>
    <x v="1"/>
    <s v="Q1"/>
    <x v="10"/>
    <x v="2"/>
    <n v="74"/>
    <x v="4"/>
  </r>
  <r>
    <x v="1"/>
    <s v="Q1"/>
    <x v="10"/>
    <x v="3"/>
    <n v="378"/>
    <x v="4"/>
  </r>
  <r>
    <x v="1"/>
    <s v="Q1"/>
    <x v="10"/>
    <x v="4"/>
    <n v="188"/>
    <x v="4"/>
  </r>
  <r>
    <x v="1"/>
    <s v="Q1"/>
    <x v="10"/>
    <x v="5"/>
    <n v="107"/>
    <x v="4"/>
  </r>
  <r>
    <x v="1"/>
    <s v="Q1"/>
    <x v="10"/>
    <x v="93"/>
    <n v="38"/>
    <x v="4"/>
  </r>
  <r>
    <x v="1"/>
    <s v="Q1"/>
    <x v="10"/>
    <x v="6"/>
    <n v="392"/>
    <x v="4"/>
  </r>
  <r>
    <x v="1"/>
    <s v="Q1"/>
    <x v="10"/>
    <x v="65"/>
    <n v="56"/>
    <x v="4"/>
  </r>
  <r>
    <x v="1"/>
    <s v="Q1"/>
    <x v="10"/>
    <x v="7"/>
    <n v="338"/>
    <x v="4"/>
  </r>
  <r>
    <x v="1"/>
    <s v="Q1"/>
    <x v="10"/>
    <x v="66"/>
    <n v="43"/>
    <x v="4"/>
  </r>
  <r>
    <x v="1"/>
    <s v="Q1"/>
    <x v="10"/>
    <x v="98"/>
    <n v="39"/>
    <x v="4"/>
  </r>
  <r>
    <x v="1"/>
    <s v="Q1"/>
    <x v="10"/>
    <x v="101"/>
    <n v="55"/>
    <x v="4"/>
  </r>
  <r>
    <x v="1"/>
    <s v="Q1"/>
    <x v="10"/>
    <x v="8"/>
    <n v="102"/>
    <x v="4"/>
  </r>
  <r>
    <x v="1"/>
    <s v="Q1"/>
    <x v="10"/>
    <x v="9"/>
    <n v="212"/>
    <x v="4"/>
  </r>
  <r>
    <x v="1"/>
    <s v="Q1"/>
    <x v="10"/>
    <x v="10"/>
    <n v="369"/>
    <x v="4"/>
  </r>
  <r>
    <x v="1"/>
    <s v="Q1"/>
    <x v="10"/>
    <x v="11"/>
    <n v="141"/>
    <x v="4"/>
  </r>
  <r>
    <x v="1"/>
    <s v="Q1"/>
    <x v="10"/>
    <x v="99"/>
    <n v="56"/>
    <x v="4"/>
  </r>
  <r>
    <x v="1"/>
    <s v="Q1"/>
    <x v="10"/>
    <x v="12"/>
    <n v="109"/>
    <x v="4"/>
  </r>
  <r>
    <x v="1"/>
    <s v="Q1"/>
    <x v="10"/>
    <x v="13"/>
    <n v="234"/>
    <x v="4"/>
  </r>
  <r>
    <x v="1"/>
    <s v="Q1"/>
    <x v="10"/>
    <x v="14"/>
    <n v="601"/>
    <x v="4"/>
  </r>
  <r>
    <x v="1"/>
    <s v="Q1"/>
    <x v="10"/>
    <x v="15"/>
    <n v="578"/>
    <x v="4"/>
  </r>
  <r>
    <x v="1"/>
    <s v="Q1"/>
    <x v="10"/>
    <x v="70"/>
    <n v="83"/>
    <x v="4"/>
  </r>
  <r>
    <x v="1"/>
    <s v="Q1"/>
    <x v="10"/>
    <x v="71"/>
    <n v="50"/>
    <x v="4"/>
  </r>
  <r>
    <x v="1"/>
    <s v="Q1"/>
    <x v="10"/>
    <x v="16"/>
    <n v="172"/>
    <x v="4"/>
  </r>
  <r>
    <x v="1"/>
    <s v="Q1"/>
    <x v="10"/>
    <x v="17"/>
    <n v="291"/>
    <x v="4"/>
  </r>
  <r>
    <x v="1"/>
    <s v="Q1"/>
    <x v="10"/>
    <x v="18"/>
    <n v="185"/>
    <x v="4"/>
  </r>
  <r>
    <x v="1"/>
    <s v="Q1"/>
    <x v="10"/>
    <x v="72"/>
    <n v="82"/>
    <x v="4"/>
  </r>
  <r>
    <x v="1"/>
    <s v="Q1"/>
    <x v="10"/>
    <x v="19"/>
    <n v="241"/>
    <x v="4"/>
  </r>
  <r>
    <x v="1"/>
    <s v="Q1"/>
    <x v="10"/>
    <x v="20"/>
    <n v="83"/>
    <x v="4"/>
  </r>
  <r>
    <x v="1"/>
    <s v="Q1"/>
    <x v="10"/>
    <x v="73"/>
    <n v="66"/>
    <x v="4"/>
  </r>
  <r>
    <x v="1"/>
    <s v="Q1"/>
    <x v="10"/>
    <x v="21"/>
    <n v="533"/>
    <x v="4"/>
  </r>
  <r>
    <x v="1"/>
    <s v="Q1"/>
    <x v="10"/>
    <x v="22"/>
    <n v="159"/>
    <x v="4"/>
  </r>
  <r>
    <x v="1"/>
    <s v="Q1"/>
    <x v="10"/>
    <x v="23"/>
    <n v="454"/>
    <x v="4"/>
  </r>
  <r>
    <x v="1"/>
    <s v="Q1"/>
    <x v="10"/>
    <x v="92"/>
    <n v="38"/>
    <x v="4"/>
  </r>
  <r>
    <x v="1"/>
    <s v="Q1"/>
    <x v="10"/>
    <x v="24"/>
    <n v="292"/>
    <x v="4"/>
  </r>
  <r>
    <x v="1"/>
    <s v="Q1"/>
    <x v="10"/>
    <x v="25"/>
    <n v="44"/>
    <x v="4"/>
  </r>
  <r>
    <x v="1"/>
    <s v="Q1"/>
    <x v="10"/>
    <x v="74"/>
    <n v="64"/>
    <x v="4"/>
  </r>
  <r>
    <x v="1"/>
    <s v="Q1"/>
    <x v="10"/>
    <x v="75"/>
    <n v="72"/>
    <x v="4"/>
  </r>
  <r>
    <x v="1"/>
    <s v="Q1"/>
    <x v="10"/>
    <x v="26"/>
    <n v="69"/>
    <x v="4"/>
  </r>
  <r>
    <x v="1"/>
    <s v="Q1"/>
    <x v="10"/>
    <x v="27"/>
    <n v="98"/>
    <x v="4"/>
  </r>
  <r>
    <x v="1"/>
    <s v="Q1"/>
    <x v="10"/>
    <x v="76"/>
    <n v="48"/>
    <x v="4"/>
  </r>
  <r>
    <x v="1"/>
    <s v="Q1"/>
    <x v="10"/>
    <x v="28"/>
    <n v="114"/>
    <x v="4"/>
  </r>
  <r>
    <x v="1"/>
    <s v="Q1"/>
    <x v="10"/>
    <x v="77"/>
    <n v="70"/>
    <x v="4"/>
  </r>
  <r>
    <x v="1"/>
    <s v="Q1"/>
    <x v="10"/>
    <x v="29"/>
    <n v="216"/>
    <x v="4"/>
  </r>
  <r>
    <x v="1"/>
    <s v="Q1"/>
    <x v="10"/>
    <x v="30"/>
    <n v="126"/>
    <x v="4"/>
  </r>
  <r>
    <x v="1"/>
    <s v="Q1"/>
    <x v="10"/>
    <x v="78"/>
    <n v="30"/>
    <x v="4"/>
  </r>
  <r>
    <x v="1"/>
    <s v="Q1"/>
    <x v="10"/>
    <x v="31"/>
    <n v="99"/>
    <x v="4"/>
  </r>
  <r>
    <x v="1"/>
    <s v="Q1"/>
    <x v="10"/>
    <x v="79"/>
    <n v="53"/>
    <x v="4"/>
  </r>
  <r>
    <x v="1"/>
    <s v="Q1"/>
    <x v="10"/>
    <x v="32"/>
    <n v="539"/>
    <x v="4"/>
  </r>
  <r>
    <x v="1"/>
    <s v="Q1"/>
    <x v="10"/>
    <x v="33"/>
    <n v="151"/>
    <x v="4"/>
  </r>
  <r>
    <x v="1"/>
    <s v="Q1"/>
    <x v="10"/>
    <x v="34"/>
    <n v="188"/>
    <x v="4"/>
  </r>
  <r>
    <x v="1"/>
    <s v="Q1"/>
    <x v="10"/>
    <x v="35"/>
    <n v="619"/>
    <x v="4"/>
  </r>
  <r>
    <x v="1"/>
    <s v="Q1"/>
    <x v="10"/>
    <x v="80"/>
    <n v="88"/>
    <x v="4"/>
  </r>
  <r>
    <x v="1"/>
    <s v="Q1"/>
    <x v="10"/>
    <x v="36"/>
    <n v="57"/>
    <x v="4"/>
  </r>
  <r>
    <x v="1"/>
    <s v="Q1"/>
    <x v="10"/>
    <x v="37"/>
    <n v="311"/>
    <x v="4"/>
  </r>
  <r>
    <x v="1"/>
    <s v="Q1"/>
    <x v="10"/>
    <x v="38"/>
    <n v="228"/>
    <x v="4"/>
  </r>
  <r>
    <x v="1"/>
    <s v="Q1"/>
    <x v="10"/>
    <x v="39"/>
    <n v="145"/>
    <x v="4"/>
  </r>
  <r>
    <x v="1"/>
    <s v="Q1"/>
    <x v="10"/>
    <x v="40"/>
    <n v="161"/>
    <x v="4"/>
  </r>
  <r>
    <x v="1"/>
    <s v="Q1"/>
    <x v="10"/>
    <x v="41"/>
    <n v="175"/>
    <x v="4"/>
  </r>
  <r>
    <x v="1"/>
    <s v="Q1"/>
    <x v="10"/>
    <x v="42"/>
    <n v="193"/>
    <x v="4"/>
  </r>
  <r>
    <x v="1"/>
    <s v="Q1"/>
    <x v="10"/>
    <x v="43"/>
    <n v="423"/>
    <x v="4"/>
  </r>
  <r>
    <x v="1"/>
    <s v="Q1"/>
    <x v="10"/>
    <x v="44"/>
    <n v="99"/>
    <x v="4"/>
  </r>
  <r>
    <x v="1"/>
    <s v="Q1"/>
    <x v="10"/>
    <x v="45"/>
    <n v="97"/>
    <x v="4"/>
  </r>
  <r>
    <x v="1"/>
    <s v="Q1"/>
    <x v="10"/>
    <x v="46"/>
    <n v="248"/>
    <x v="4"/>
  </r>
  <r>
    <x v="1"/>
    <s v="Q1"/>
    <x v="10"/>
    <x v="47"/>
    <n v="223"/>
    <x v="4"/>
  </r>
  <r>
    <x v="1"/>
    <s v="Q1"/>
    <x v="10"/>
    <x v="48"/>
    <n v="443"/>
    <x v="4"/>
  </r>
  <r>
    <x v="1"/>
    <s v="Q1"/>
    <x v="10"/>
    <x v="49"/>
    <n v="345"/>
    <x v="4"/>
  </r>
  <r>
    <x v="1"/>
    <s v="Q1"/>
    <x v="10"/>
    <x v="50"/>
    <n v="335"/>
    <x v="4"/>
  </r>
  <r>
    <x v="1"/>
    <s v="Q1"/>
    <x v="10"/>
    <x v="51"/>
    <n v="156"/>
    <x v="4"/>
  </r>
  <r>
    <x v="1"/>
    <s v="Q1"/>
    <x v="10"/>
    <x v="84"/>
    <n v="36"/>
    <x v="4"/>
  </r>
  <r>
    <x v="1"/>
    <s v="Q1"/>
    <x v="10"/>
    <x v="52"/>
    <n v="163"/>
    <x v="4"/>
  </r>
  <r>
    <x v="1"/>
    <s v="Q1"/>
    <x v="10"/>
    <x v="85"/>
    <n v="50"/>
    <x v="4"/>
  </r>
  <r>
    <x v="1"/>
    <s v="Q1"/>
    <x v="10"/>
    <x v="53"/>
    <n v="185"/>
    <x v="4"/>
  </r>
  <r>
    <x v="1"/>
    <s v="Q1"/>
    <x v="10"/>
    <x v="54"/>
    <n v="427"/>
    <x v="4"/>
  </r>
  <r>
    <x v="1"/>
    <s v="Q1"/>
    <x v="10"/>
    <x v="86"/>
    <n v="42"/>
    <x v="4"/>
  </r>
  <r>
    <x v="1"/>
    <s v="Q1"/>
    <x v="10"/>
    <x v="55"/>
    <n v="1050"/>
    <x v="4"/>
  </r>
  <r>
    <x v="1"/>
    <s v="Q1"/>
    <x v="10"/>
    <x v="56"/>
    <n v="88"/>
    <x v="4"/>
  </r>
  <r>
    <x v="1"/>
    <s v="Q1"/>
    <x v="10"/>
    <x v="57"/>
    <n v="3620"/>
    <x v="4"/>
  </r>
  <r>
    <x v="1"/>
    <s v="Q1"/>
    <x v="10"/>
    <x v="58"/>
    <n v="2379"/>
    <x v="4"/>
  </r>
  <r>
    <x v="1"/>
    <s v="Q1"/>
    <x v="10"/>
    <x v="59"/>
    <n v="4599"/>
    <x v="4"/>
  </r>
  <r>
    <x v="1"/>
    <s v="Q1"/>
    <x v="11"/>
    <x v="0"/>
    <n v="104"/>
    <x v="4"/>
  </r>
  <r>
    <x v="1"/>
    <s v="Q1"/>
    <x v="11"/>
    <x v="1"/>
    <n v="68"/>
    <x v="4"/>
  </r>
  <r>
    <x v="1"/>
    <s v="Q1"/>
    <x v="11"/>
    <x v="3"/>
    <n v="127"/>
    <x v="4"/>
  </r>
  <r>
    <x v="1"/>
    <s v="Q1"/>
    <x v="11"/>
    <x v="4"/>
    <n v="38"/>
    <x v="4"/>
  </r>
  <r>
    <x v="1"/>
    <s v="Q1"/>
    <x v="11"/>
    <x v="5"/>
    <n v="36"/>
    <x v="4"/>
  </r>
  <r>
    <x v="1"/>
    <s v="Q1"/>
    <x v="11"/>
    <x v="6"/>
    <n v="82"/>
    <x v="4"/>
  </r>
  <r>
    <x v="1"/>
    <s v="Q1"/>
    <x v="11"/>
    <x v="7"/>
    <n v="82"/>
    <x v="4"/>
  </r>
  <r>
    <x v="1"/>
    <s v="Q1"/>
    <x v="11"/>
    <x v="8"/>
    <n v="35"/>
    <x v="4"/>
  </r>
  <r>
    <x v="1"/>
    <s v="Q1"/>
    <x v="11"/>
    <x v="9"/>
    <n v="66"/>
    <x v="4"/>
  </r>
  <r>
    <x v="1"/>
    <s v="Q1"/>
    <x v="11"/>
    <x v="10"/>
    <n v="119"/>
    <x v="4"/>
  </r>
  <r>
    <x v="1"/>
    <s v="Q1"/>
    <x v="11"/>
    <x v="13"/>
    <n v="86"/>
    <x v="4"/>
  </r>
  <r>
    <x v="1"/>
    <s v="Q1"/>
    <x v="11"/>
    <x v="14"/>
    <n v="189"/>
    <x v="4"/>
  </r>
  <r>
    <x v="1"/>
    <s v="Q1"/>
    <x v="11"/>
    <x v="15"/>
    <n v="175"/>
    <x v="4"/>
  </r>
  <r>
    <x v="1"/>
    <s v="Q1"/>
    <x v="11"/>
    <x v="16"/>
    <n v="45"/>
    <x v="4"/>
  </r>
  <r>
    <x v="1"/>
    <s v="Q1"/>
    <x v="11"/>
    <x v="17"/>
    <n v="59"/>
    <x v="4"/>
  </r>
  <r>
    <x v="1"/>
    <s v="Q1"/>
    <x v="11"/>
    <x v="18"/>
    <n v="44"/>
    <x v="4"/>
  </r>
  <r>
    <x v="1"/>
    <s v="Q1"/>
    <x v="11"/>
    <x v="72"/>
    <n v="33"/>
    <x v="4"/>
  </r>
  <r>
    <x v="1"/>
    <s v="Q1"/>
    <x v="11"/>
    <x v="19"/>
    <n v="52"/>
    <x v="4"/>
  </r>
  <r>
    <x v="1"/>
    <s v="Q1"/>
    <x v="11"/>
    <x v="21"/>
    <n v="1000"/>
    <x v="4"/>
  </r>
  <r>
    <x v="1"/>
    <s v="Q1"/>
    <x v="11"/>
    <x v="22"/>
    <n v="42"/>
    <x v="4"/>
  </r>
  <r>
    <x v="1"/>
    <s v="Q1"/>
    <x v="11"/>
    <x v="23"/>
    <n v="115"/>
    <x v="4"/>
  </r>
  <r>
    <x v="1"/>
    <s v="Q1"/>
    <x v="11"/>
    <x v="24"/>
    <n v="64"/>
    <x v="4"/>
  </r>
  <r>
    <x v="1"/>
    <s v="Q1"/>
    <x v="11"/>
    <x v="27"/>
    <n v="32"/>
    <x v="4"/>
  </r>
  <r>
    <x v="1"/>
    <s v="Q1"/>
    <x v="11"/>
    <x v="28"/>
    <n v="34"/>
    <x v="4"/>
  </r>
  <r>
    <x v="1"/>
    <s v="Q1"/>
    <x v="11"/>
    <x v="29"/>
    <n v="52"/>
    <x v="4"/>
  </r>
  <r>
    <x v="1"/>
    <s v="Q1"/>
    <x v="11"/>
    <x v="30"/>
    <n v="38"/>
    <x v="4"/>
  </r>
  <r>
    <x v="1"/>
    <s v="Q1"/>
    <x v="11"/>
    <x v="32"/>
    <n v="191"/>
    <x v="4"/>
  </r>
  <r>
    <x v="1"/>
    <s v="Q1"/>
    <x v="11"/>
    <x v="33"/>
    <n v="49"/>
    <x v="4"/>
  </r>
  <r>
    <x v="1"/>
    <s v="Q1"/>
    <x v="11"/>
    <x v="34"/>
    <n v="41"/>
    <x v="4"/>
  </r>
  <r>
    <x v="1"/>
    <s v="Q1"/>
    <x v="11"/>
    <x v="35"/>
    <n v="86"/>
    <x v="4"/>
  </r>
  <r>
    <x v="1"/>
    <s v="Q1"/>
    <x v="11"/>
    <x v="37"/>
    <n v="113"/>
    <x v="4"/>
  </r>
  <r>
    <x v="1"/>
    <s v="Q1"/>
    <x v="11"/>
    <x v="38"/>
    <n v="74"/>
    <x v="4"/>
  </r>
  <r>
    <x v="1"/>
    <s v="Q1"/>
    <x v="11"/>
    <x v="40"/>
    <n v="43"/>
    <x v="4"/>
  </r>
  <r>
    <x v="1"/>
    <s v="Q1"/>
    <x v="11"/>
    <x v="41"/>
    <n v="46"/>
    <x v="4"/>
  </r>
  <r>
    <x v="1"/>
    <s v="Q1"/>
    <x v="11"/>
    <x v="42"/>
    <n v="55"/>
    <x v="4"/>
  </r>
  <r>
    <x v="1"/>
    <s v="Q1"/>
    <x v="11"/>
    <x v="43"/>
    <n v="63"/>
    <x v="4"/>
  </r>
  <r>
    <x v="1"/>
    <s v="Q1"/>
    <x v="11"/>
    <x v="44"/>
    <n v="32"/>
    <x v="4"/>
  </r>
  <r>
    <x v="1"/>
    <s v="Q1"/>
    <x v="11"/>
    <x v="46"/>
    <n v="64"/>
    <x v="4"/>
  </r>
  <r>
    <x v="1"/>
    <s v="Q1"/>
    <x v="11"/>
    <x v="47"/>
    <n v="37"/>
    <x v="4"/>
  </r>
  <r>
    <x v="1"/>
    <s v="Q1"/>
    <x v="11"/>
    <x v="48"/>
    <n v="123"/>
    <x v="4"/>
  </r>
  <r>
    <x v="1"/>
    <s v="Q1"/>
    <x v="11"/>
    <x v="49"/>
    <n v="110"/>
    <x v="4"/>
  </r>
  <r>
    <x v="1"/>
    <s v="Q1"/>
    <x v="11"/>
    <x v="50"/>
    <n v="78"/>
    <x v="4"/>
  </r>
  <r>
    <x v="1"/>
    <s v="Q1"/>
    <x v="11"/>
    <x v="52"/>
    <n v="40"/>
    <x v="4"/>
  </r>
  <r>
    <x v="1"/>
    <s v="Q1"/>
    <x v="11"/>
    <x v="53"/>
    <n v="43"/>
    <x v="4"/>
  </r>
  <r>
    <x v="1"/>
    <s v="Q1"/>
    <x v="11"/>
    <x v="54"/>
    <n v="75"/>
    <x v="4"/>
  </r>
  <r>
    <x v="1"/>
    <s v="Q1"/>
    <x v="11"/>
    <x v="55"/>
    <n v="210"/>
    <x v="4"/>
  </r>
  <r>
    <x v="1"/>
    <s v="Q1"/>
    <x v="11"/>
    <x v="57"/>
    <n v="5528"/>
    <x v="4"/>
  </r>
  <r>
    <x v="1"/>
    <s v="Q1"/>
    <x v="11"/>
    <x v="58"/>
    <n v="564"/>
    <x v="4"/>
  </r>
  <r>
    <x v="1"/>
    <s v="Q1"/>
    <x v="11"/>
    <x v="59"/>
    <n v="5666"/>
    <x v="4"/>
  </r>
  <r>
    <x v="1"/>
    <s v="Q1"/>
    <x v="12"/>
    <x v="0"/>
    <n v="109"/>
    <x v="4"/>
  </r>
  <r>
    <x v="1"/>
    <s v="Q1"/>
    <x v="12"/>
    <x v="1"/>
    <n v="90"/>
    <x v="4"/>
  </r>
  <r>
    <x v="1"/>
    <s v="Q1"/>
    <x v="12"/>
    <x v="3"/>
    <n v="168"/>
    <x v="4"/>
  </r>
  <r>
    <x v="1"/>
    <s v="Q1"/>
    <x v="12"/>
    <x v="4"/>
    <n v="59"/>
    <x v="4"/>
  </r>
  <r>
    <x v="1"/>
    <s v="Q1"/>
    <x v="12"/>
    <x v="5"/>
    <n v="46"/>
    <x v="4"/>
  </r>
  <r>
    <x v="1"/>
    <s v="Q1"/>
    <x v="12"/>
    <x v="6"/>
    <n v="75"/>
    <x v="4"/>
  </r>
  <r>
    <x v="1"/>
    <s v="Q1"/>
    <x v="12"/>
    <x v="7"/>
    <n v="101"/>
    <x v="4"/>
  </r>
  <r>
    <x v="1"/>
    <s v="Q1"/>
    <x v="12"/>
    <x v="101"/>
    <n v="32"/>
    <x v="4"/>
  </r>
  <r>
    <x v="1"/>
    <s v="Q1"/>
    <x v="12"/>
    <x v="8"/>
    <n v="36"/>
    <x v="4"/>
  </r>
  <r>
    <x v="1"/>
    <s v="Q1"/>
    <x v="12"/>
    <x v="9"/>
    <n v="90"/>
    <x v="4"/>
  </r>
  <r>
    <x v="1"/>
    <s v="Q1"/>
    <x v="12"/>
    <x v="10"/>
    <n v="99"/>
    <x v="4"/>
  </r>
  <r>
    <x v="1"/>
    <s v="Q1"/>
    <x v="12"/>
    <x v="11"/>
    <n v="37"/>
    <x v="4"/>
  </r>
  <r>
    <x v="1"/>
    <s v="Q1"/>
    <x v="12"/>
    <x v="99"/>
    <n v="30"/>
    <x v="4"/>
  </r>
  <r>
    <x v="1"/>
    <s v="Q1"/>
    <x v="12"/>
    <x v="12"/>
    <n v="34"/>
    <x v="4"/>
  </r>
  <r>
    <x v="1"/>
    <s v="Q1"/>
    <x v="12"/>
    <x v="13"/>
    <n v="82"/>
    <x v="4"/>
  </r>
  <r>
    <x v="1"/>
    <s v="Q1"/>
    <x v="12"/>
    <x v="14"/>
    <n v="202"/>
    <x v="4"/>
  </r>
  <r>
    <x v="1"/>
    <s v="Q1"/>
    <x v="12"/>
    <x v="15"/>
    <n v="222"/>
    <x v="4"/>
  </r>
  <r>
    <x v="1"/>
    <s v="Q1"/>
    <x v="12"/>
    <x v="16"/>
    <n v="71"/>
    <x v="4"/>
  </r>
  <r>
    <x v="1"/>
    <s v="Q1"/>
    <x v="12"/>
    <x v="17"/>
    <n v="112"/>
    <x v="4"/>
  </r>
  <r>
    <x v="1"/>
    <s v="Q1"/>
    <x v="12"/>
    <x v="18"/>
    <n v="74"/>
    <x v="4"/>
  </r>
  <r>
    <x v="1"/>
    <s v="Q1"/>
    <x v="12"/>
    <x v="19"/>
    <n v="172"/>
    <x v="4"/>
  </r>
  <r>
    <x v="1"/>
    <s v="Q1"/>
    <x v="12"/>
    <x v="20"/>
    <n v="31"/>
    <x v="4"/>
  </r>
  <r>
    <x v="1"/>
    <s v="Q1"/>
    <x v="12"/>
    <x v="21"/>
    <n v="191"/>
    <x v="4"/>
  </r>
  <r>
    <x v="1"/>
    <s v="Q1"/>
    <x v="12"/>
    <x v="22"/>
    <n v="64"/>
    <x v="4"/>
  </r>
  <r>
    <x v="1"/>
    <s v="Q1"/>
    <x v="12"/>
    <x v="23"/>
    <n v="161"/>
    <x v="4"/>
  </r>
  <r>
    <x v="1"/>
    <s v="Q1"/>
    <x v="12"/>
    <x v="24"/>
    <n v="78"/>
    <x v="4"/>
  </r>
  <r>
    <x v="1"/>
    <s v="Q1"/>
    <x v="12"/>
    <x v="28"/>
    <n v="41"/>
    <x v="4"/>
  </r>
  <r>
    <x v="1"/>
    <s v="Q1"/>
    <x v="12"/>
    <x v="29"/>
    <n v="53"/>
    <x v="4"/>
  </r>
  <r>
    <x v="1"/>
    <s v="Q1"/>
    <x v="12"/>
    <x v="30"/>
    <n v="31"/>
    <x v="4"/>
  </r>
  <r>
    <x v="1"/>
    <s v="Q1"/>
    <x v="12"/>
    <x v="31"/>
    <n v="36"/>
    <x v="4"/>
  </r>
  <r>
    <x v="1"/>
    <s v="Q1"/>
    <x v="12"/>
    <x v="32"/>
    <n v="183"/>
    <x v="4"/>
  </r>
  <r>
    <x v="1"/>
    <s v="Q1"/>
    <x v="12"/>
    <x v="33"/>
    <n v="43"/>
    <x v="4"/>
  </r>
  <r>
    <x v="1"/>
    <s v="Q1"/>
    <x v="12"/>
    <x v="34"/>
    <n v="145"/>
    <x v="4"/>
  </r>
  <r>
    <x v="1"/>
    <s v="Q1"/>
    <x v="12"/>
    <x v="35"/>
    <n v="140"/>
    <x v="4"/>
  </r>
  <r>
    <x v="1"/>
    <s v="Q1"/>
    <x v="12"/>
    <x v="37"/>
    <n v="110"/>
    <x v="4"/>
  </r>
  <r>
    <x v="1"/>
    <s v="Q1"/>
    <x v="12"/>
    <x v="38"/>
    <n v="88"/>
    <x v="4"/>
  </r>
  <r>
    <x v="1"/>
    <s v="Q1"/>
    <x v="12"/>
    <x v="40"/>
    <n v="54"/>
    <x v="4"/>
  </r>
  <r>
    <x v="1"/>
    <s v="Q1"/>
    <x v="12"/>
    <x v="41"/>
    <n v="101"/>
    <x v="4"/>
  </r>
  <r>
    <x v="1"/>
    <s v="Q1"/>
    <x v="12"/>
    <x v="42"/>
    <n v="62"/>
    <x v="4"/>
  </r>
  <r>
    <x v="1"/>
    <s v="Q1"/>
    <x v="12"/>
    <x v="43"/>
    <n v="80"/>
    <x v="4"/>
  </r>
  <r>
    <x v="1"/>
    <s v="Q1"/>
    <x v="12"/>
    <x v="44"/>
    <n v="37"/>
    <x v="4"/>
  </r>
  <r>
    <x v="1"/>
    <s v="Q1"/>
    <x v="12"/>
    <x v="45"/>
    <n v="46"/>
    <x v="4"/>
  </r>
  <r>
    <x v="1"/>
    <s v="Q1"/>
    <x v="12"/>
    <x v="46"/>
    <n v="108"/>
    <x v="4"/>
  </r>
  <r>
    <x v="1"/>
    <s v="Q1"/>
    <x v="12"/>
    <x v="47"/>
    <n v="73"/>
    <x v="4"/>
  </r>
  <r>
    <x v="1"/>
    <s v="Q1"/>
    <x v="12"/>
    <x v="48"/>
    <n v="159"/>
    <x v="4"/>
  </r>
  <r>
    <x v="1"/>
    <s v="Q1"/>
    <x v="12"/>
    <x v="49"/>
    <n v="123"/>
    <x v="4"/>
  </r>
  <r>
    <x v="1"/>
    <s v="Q1"/>
    <x v="12"/>
    <x v="50"/>
    <n v="162"/>
    <x v="4"/>
  </r>
  <r>
    <x v="1"/>
    <s v="Q1"/>
    <x v="12"/>
    <x v="51"/>
    <n v="47"/>
    <x v="4"/>
  </r>
  <r>
    <x v="1"/>
    <s v="Q1"/>
    <x v="12"/>
    <x v="52"/>
    <n v="44"/>
    <x v="4"/>
  </r>
  <r>
    <x v="1"/>
    <s v="Q1"/>
    <x v="12"/>
    <x v="53"/>
    <n v="100"/>
    <x v="4"/>
  </r>
  <r>
    <x v="1"/>
    <s v="Q1"/>
    <x v="12"/>
    <x v="54"/>
    <n v="107"/>
    <x v="4"/>
  </r>
  <r>
    <x v="1"/>
    <s v="Q1"/>
    <x v="12"/>
    <x v="55"/>
    <n v="353"/>
    <x v="4"/>
  </r>
  <r>
    <x v="1"/>
    <s v="Q1"/>
    <x v="12"/>
    <x v="57"/>
    <n v="770"/>
    <x v="4"/>
  </r>
  <r>
    <x v="1"/>
    <s v="Q1"/>
    <x v="12"/>
    <x v="58"/>
    <n v="1748"/>
    <x v="4"/>
  </r>
  <r>
    <x v="1"/>
    <s v="Q1"/>
    <x v="12"/>
    <x v="59"/>
    <n v="2350"/>
    <x v="4"/>
  </r>
  <r>
    <x v="1"/>
    <s v="Q1"/>
    <x v="13"/>
    <x v="60"/>
    <n v="437"/>
    <x v="4"/>
  </r>
  <r>
    <x v="1"/>
    <s v="Q1"/>
    <x v="13"/>
    <x v="61"/>
    <n v="495"/>
    <x v="4"/>
  </r>
  <r>
    <x v="1"/>
    <s v="Q1"/>
    <x v="13"/>
    <x v="62"/>
    <n v="671"/>
    <x v="4"/>
  </r>
  <r>
    <x v="1"/>
    <s v="Q1"/>
    <x v="13"/>
    <x v="0"/>
    <n v="7614"/>
    <x v="4"/>
  </r>
  <r>
    <x v="1"/>
    <s v="Q1"/>
    <x v="13"/>
    <x v="1"/>
    <n v="4622"/>
    <x v="4"/>
  </r>
  <r>
    <x v="1"/>
    <s v="Q1"/>
    <x v="13"/>
    <x v="63"/>
    <n v="702"/>
    <x v="4"/>
  </r>
  <r>
    <x v="1"/>
    <s v="Q1"/>
    <x v="13"/>
    <x v="2"/>
    <n v="1339"/>
    <x v="4"/>
  </r>
  <r>
    <x v="1"/>
    <s v="Q1"/>
    <x v="13"/>
    <x v="64"/>
    <n v="467"/>
    <x v="4"/>
  </r>
  <r>
    <x v="1"/>
    <s v="Q1"/>
    <x v="13"/>
    <x v="3"/>
    <n v="8019"/>
    <x v="4"/>
  </r>
  <r>
    <x v="1"/>
    <s v="Q1"/>
    <x v="13"/>
    <x v="4"/>
    <n v="2213"/>
    <x v="4"/>
  </r>
  <r>
    <x v="1"/>
    <s v="Q1"/>
    <x v="13"/>
    <x v="5"/>
    <n v="2193"/>
    <x v="4"/>
  </r>
  <r>
    <x v="1"/>
    <s v="Q1"/>
    <x v="13"/>
    <x v="93"/>
    <n v="206"/>
    <x v="4"/>
  </r>
  <r>
    <x v="1"/>
    <s v="Q1"/>
    <x v="13"/>
    <x v="6"/>
    <n v="5502"/>
    <x v="4"/>
  </r>
  <r>
    <x v="1"/>
    <s v="Q1"/>
    <x v="13"/>
    <x v="65"/>
    <n v="1011"/>
    <x v="4"/>
  </r>
  <r>
    <x v="1"/>
    <s v="Q1"/>
    <x v="13"/>
    <x v="7"/>
    <n v="5427"/>
    <x v="4"/>
  </r>
  <r>
    <x v="1"/>
    <s v="Q1"/>
    <x v="13"/>
    <x v="66"/>
    <n v="687"/>
    <x v="4"/>
  </r>
  <r>
    <x v="1"/>
    <s v="Q1"/>
    <x v="13"/>
    <x v="98"/>
    <n v="169"/>
    <x v="4"/>
  </r>
  <r>
    <x v="1"/>
    <s v="Q1"/>
    <x v="13"/>
    <x v="87"/>
    <n v="242"/>
    <x v="4"/>
  </r>
  <r>
    <x v="1"/>
    <s v="Q1"/>
    <x v="13"/>
    <x v="101"/>
    <n v="1140"/>
    <x v="4"/>
  </r>
  <r>
    <x v="1"/>
    <s v="Q1"/>
    <x v="13"/>
    <x v="8"/>
    <n v="2378"/>
    <x v="4"/>
  </r>
  <r>
    <x v="1"/>
    <s v="Q1"/>
    <x v="13"/>
    <x v="9"/>
    <n v="5230"/>
    <x v="4"/>
  </r>
  <r>
    <x v="1"/>
    <s v="Q1"/>
    <x v="13"/>
    <x v="10"/>
    <n v="6545"/>
    <x v="4"/>
  </r>
  <r>
    <x v="1"/>
    <s v="Q1"/>
    <x v="13"/>
    <x v="67"/>
    <n v="231"/>
    <x v="4"/>
  </r>
  <r>
    <x v="1"/>
    <s v="Q1"/>
    <x v="13"/>
    <x v="68"/>
    <n v="271"/>
    <x v="4"/>
  </r>
  <r>
    <x v="1"/>
    <s v="Q1"/>
    <x v="13"/>
    <x v="11"/>
    <n v="1963"/>
    <x v="4"/>
  </r>
  <r>
    <x v="1"/>
    <s v="Q1"/>
    <x v="13"/>
    <x v="99"/>
    <n v="193"/>
    <x v="4"/>
  </r>
  <r>
    <x v="1"/>
    <s v="Q1"/>
    <x v="13"/>
    <x v="12"/>
    <n v="2104"/>
    <x v="4"/>
  </r>
  <r>
    <x v="1"/>
    <s v="Q1"/>
    <x v="13"/>
    <x v="89"/>
    <n v="268"/>
    <x v="4"/>
  </r>
  <r>
    <x v="1"/>
    <s v="Q1"/>
    <x v="13"/>
    <x v="94"/>
    <n v="172"/>
    <x v="4"/>
  </r>
  <r>
    <x v="1"/>
    <s v="Q1"/>
    <x v="13"/>
    <x v="13"/>
    <n v="5002"/>
    <x v="4"/>
  </r>
  <r>
    <x v="1"/>
    <s v="Q1"/>
    <x v="13"/>
    <x v="14"/>
    <n v="10989"/>
    <x v="4"/>
  </r>
  <r>
    <x v="1"/>
    <s v="Q1"/>
    <x v="13"/>
    <x v="69"/>
    <n v="239"/>
    <x v="4"/>
  </r>
  <r>
    <x v="1"/>
    <s v="Q1"/>
    <x v="13"/>
    <x v="90"/>
    <n v="244"/>
    <x v="4"/>
  </r>
  <r>
    <x v="1"/>
    <s v="Q1"/>
    <x v="13"/>
    <x v="15"/>
    <n v="11511"/>
    <x v="4"/>
  </r>
  <r>
    <x v="1"/>
    <s v="Q1"/>
    <x v="13"/>
    <x v="70"/>
    <n v="991"/>
    <x v="4"/>
  </r>
  <r>
    <x v="1"/>
    <s v="Q1"/>
    <x v="13"/>
    <x v="71"/>
    <n v="1289"/>
    <x v="4"/>
  </r>
  <r>
    <x v="1"/>
    <s v="Q1"/>
    <x v="13"/>
    <x v="16"/>
    <n v="4042"/>
    <x v="4"/>
  </r>
  <r>
    <x v="1"/>
    <s v="Q1"/>
    <x v="13"/>
    <x v="95"/>
    <n v="165"/>
    <x v="4"/>
  </r>
  <r>
    <x v="1"/>
    <s v="Q1"/>
    <x v="13"/>
    <x v="100"/>
    <n v="68"/>
    <x v="4"/>
  </r>
  <r>
    <x v="1"/>
    <s v="Q1"/>
    <x v="13"/>
    <x v="17"/>
    <n v="6122"/>
    <x v="4"/>
  </r>
  <r>
    <x v="1"/>
    <s v="Q1"/>
    <x v="13"/>
    <x v="18"/>
    <n v="3874"/>
    <x v="4"/>
  </r>
  <r>
    <x v="1"/>
    <s v="Q1"/>
    <x v="13"/>
    <x v="72"/>
    <n v="1679"/>
    <x v="4"/>
  </r>
  <r>
    <x v="1"/>
    <s v="Q1"/>
    <x v="13"/>
    <x v="19"/>
    <n v="4853"/>
    <x v="4"/>
  </r>
  <r>
    <x v="1"/>
    <s v="Q1"/>
    <x v="13"/>
    <x v="20"/>
    <n v="1266"/>
    <x v="4"/>
  </r>
  <r>
    <x v="1"/>
    <s v="Q1"/>
    <x v="13"/>
    <x v="73"/>
    <n v="690"/>
    <x v="4"/>
  </r>
  <r>
    <x v="1"/>
    <s v="Q1"/>
    <x v="13"/>
    <x v="21"/>
    <n v="11982"/>
    <x v="4"/>
  </r>
  <r>
    <x v="1"/>
    <s v="Q1"/>
    <x v="13"/>
    <x v="22"/>
    <n v="3390"/>
    <x v="4"/>
  </r>
  <r>
    <x v="1"/>
    <s v="Q1"/>
    <x v="13"/>
    <x v="23"/>
    <n v="8502"/>
    <x v="4"/>
  </r>
  <r>
    <x v="1"/>
    <s v="Q1"/>
    <x v="13"/>
    <x v="92"/>
    <n v="246"/>
    <x v="4"/>
  </r>
  <r>
    <x v="1"/>
    <s v="Q1"/>
    <x v="13"/>
    <x v="24"/>
    <n v="5171"/>
    <x v="4"/>
  </r>
  <r>
    <x v="1"/>
    <s v="Q1"/>
    <x v="13"/>
    <x v="25"/>
    <n v="1056"/>
    <x v="4"/>
  </r>
  <r>
    <x v="1"/>
    <s v="Q1"/>
    <x v="13"/>
    <x v="74"/>
    <n v="607"/>
    <x v="4"/>
  </r>
  <r>
    <x v="1"/>
    <s v="Q1"/>
    <x v="13"/>
    <x v="75"/>
    <n v="1420"/>
    <x v="4"/>
  </r>
  <r>
    <x v="1"/>
    <s v="Q1"/>
    <x v="13"/>
    <x v="26"/>
    <n v="1578"/>
    <x v="4"/>
  </r>
  <r>
    <x v="1"/>
    <s v="Q1"/>
    <x v="13"/>
    <x v="27"/>
    <n v="1949"/>
    <x v="4"/>
  </r>
  <r>
    <x v="1"/>
    <s v="Q1"/>
    <x v="13"/>
    <x v="76"/>
    <n v="1038"/>
    <x v="4"/>
  </r>
  <r>
    <x v="1"/>
    <s v="Q1"/>
    <x v="13"/>
    <x v="28"/>
    <n v="2306"/>
    <x v="4"/>
  </r>
  <r>
    <x v="1"/>
    <s v="Q1"/>
    <x v="13"/>
    <x v="77"/>
    <n v="1411"/>
    <x v="4"/>
  </r>
  <r>
    <x v="1"/>
    <s v="Q1"/>
    <x v="13"/>
    <x v="29"/>
    <n v="3124"/>
    <x v="4"/>
  </r>
  <r>
    <x v="1"/>
    <s v="Q1"/>
    <x v="13"/>
    <x v="30"/>
    <n v="2749"/>
    <x v="4"/>
  </r>
  <r>
    <x v="1"/>
    <s v="Q1"/>
    <x v="13"/>
    <x v="78"/>
    <n v="582"/>
    <x v="4"/>
  </r>
  <r>
    <x v="1"/>
    <s v="Q1"/>
    <x v="13"/>
    <x v="31"/>
    <n v="1628"/>
    <x v="4"/>
  </r>
  <r>
    <x v="1"/>
    <s v="Q1"/>
    <x v="13"/>
    <x v="79"/>
    <n v="833"/>
    <x v="4"/>
  </r>
  <r>
    <x v="1"/>
    <s v="Q1"/>
    <x v="13"/>
    <x v="32"/>
    <n v="10155"/>
    <x v="4"/>
  </r>
  <r>
    <x v="1"/>
    <s v="Q1"/>
    <x v="13"/>
    <x v="33"/>
    <n v="3023"/>
    <x v="4"/>
  </r>
  <r>
    <x v="1"/>
    <s v="Q1"/>
    <x v="13"/>
    <x v="34"/>
    <n v="2790"/>
    <x v="4"/>
  </r>
  <r>
    <x v="1"/>
    <s v="Q1"/>
    <x v="13"/>
    <x v="35"/>
    <n v="7096"/>
    <x v="4"/>
  </r>
  <r>
    <x v="1"/>
    <s v="Q1"/>
    <x v="13"/>
    <x v="80"/>
    <n v="1419"/>
    <x v="4"/>
  </r>
  <r>
    <x v="1"/>
    <s v="Q1"/>
    <x v="13"/>
    <x v="36"/>
    <n v="1265"/>
    <x v="4"/>
  </r>
  <r>
    <x v="1"/>
    <s v="Q1"/>
    <x v="13"/>
    <x v="91"/>
    <n v="261"/>
    <x v="4"/>
  </r>
  <r>
    <x v="1"/>
    <s v="Q1"/>
    <x v="13"/>
    <x v="81"/>
    <n v="556"/>
    <x v="4"/>
  </r>
  <r>
    <x v="1"/>
    <s v="Q1"/>
    <x v="13"/>
    <x v="37"/>
    <n v="6756"/>
    <x v="4"/>
  </r>
  <r>
    <x v="1"/>
    <s v="Q1"/>
    <x v="13"/>
    <x v="38"/>
    <n v="4965"/>
    <x v="4"/>
  </r>
  <r>
    <x v="1"/>
    <s v="Q1"/>
    <x v="13"/>
    <x v="39"/>
    <n v="2059"/>
    <x v="4"/>
  </r>
  <r>
    <x v="1"/>
    <s v="Q1"/>
    <x v="13"/>
    <x v="40"/>
    <n v="3296"/>
    <x v="4"/>
  </r>
  <r>
    <x v="1"/>
    <s v="Q1"/>
    <x v="13"/>
    <x v="41"/>
    <n v="2860"/>
    <x v="4"/>
  </r>
  <r>
    <x v="1"/>
    <s v="Q1"/>
    <x v="13"/>
    <x v="42"/>
    <n v="3483"/>
    <x v="4"/>
  </r>
  <r>
    <x v="1"/>
    <s v="Q1"/>
    <x v="13"/>
    <x v="96"/>
    <n v="192"/>
    <x v="4"/>
  </r>
  <r>
    <x v="1"/>
    <s v="Q1"/>
    <x v="13"/>
    <x v="82"/>
    <n v="833"/>
    <x v="4"/>
  </r>
  <r>
    <x v="1"/>
    <s v="Q1"/>
    <x v="13"/>
    <x v="43"/>
    <n v="5453"/>
    <x v="4"/>
  </r>
  <r>
    <x v="1"/>
    <s v="Q1"/>
    <x v="13"/>
    <x v="44"/>
    <n v="2421"/>
    <x v="4"/>
  </r>
  <r>
    <x v="1"/>
    <s v="Q1"/>
    <x v="13"/>
    <x v="45"/>
    <n v="2287"/>
    <x v="4"/>
  </r>
  <r>
    <x v="1"/>
    <s v="Q1"/>
    <x v="13"/>
    <x v="46"/>
    <n v="5040"/>
    <x v="4"/>
  </r>
  <r>
    <x v="1"/>
    <s v="Q1"/>
    <x v="13"/>
    <x v="47"/>
    <n v="3467"/>
    <x v="4"/>
  </r>
  <r>
    <x v="1"/>
    <s v="Q1"/>
    <x v="13"/>
    <x v="48"/>
    <n v="8846"/>
    <x v="4"/>
  </r>
  <r>
    <x v="1"/>
    <s v="Q1"/>
    <x v="13"/>
    <x v="83"/>
    <n v="850"/>
    <x v="4"/>
  </r>
  <r>
    <x v="1"/>
    <s v="Q1"/>
    <x v="13"/>
    <x v="49"/>
    <n v="7306"/>
    <x v="4"/>
  </r>
  <r>
    <x v="1"/>
    <s v="Q1"/>
    <x v="13"/>
    <x v="50"/>
    <n v="7643"/>
    <x v="4"/>
  </r>
  <r>
    <x v="1"/>
    <s v="Q1"/>
    <x v="13"/>
    <x v="51"/>
    <n v="2472"/>
    <x v="4"/>
  </r>
  <r>
    <x v="1"/>
    <s v="Q1"/>
    <x v="13"/>
    <x v="84"/>
    <n v="586"/>
    <x v="4"/>
  </r>
  <r>
    <x v="1"/>
    <s v="Q1"/>
    <x v="13"/>
    <x v="52"/>
    <n v="2715"/>
    <x v="4"/>
  </r>
  <r>
    <x v="1"/>
    <s v="Q1"/>
    <x v="13"/>
    <x v="85"/>
    <n v="644"/>
    <x v="4"/>
  </r>
  <r>
    <x v="1"/>
    <s v="Q1"/>
    <x v="13"/>
    <x v="53"/>
    <n v="4420"/>
    <x v="4"/>
  </r>
  <r>
    <x v="1"/>
    <s v="Q1"/>
    <x v="13"/>
    <x v="54"/>
    <n v="7300"/>
    <x v="4"/>
  </r>
  <r>
    <x v="1"/>
    <s v="Q1"/>
    <x v="13"/>
    <x v="86"/>
    <n v="988"/>
    <x v="4"/>
  </r>
  <r>
    <x v="1"/>
    <s v="Q1"/>
    <x v="13"/>
    <x v="88"/>
    <n v="289"/>
    <x v="4"/>
  </r>
  <r>
    <x v="1"/>
    <s v="Q1"/>
    <x v="13"/>
    <x v="55"/>
    <n v="18722"/>
    <x v="4"/>
  </r>
  <r>
    <x v="1"/>
    <s v="Q1"/>
    <x v="13"/>
    <x v="97"/>
    <n v="177"/>
    <x v="4"/>
  </r>
  <r>
    <x v="1"/>
    <s v="Q1"/>
    <x v="13"/>
    <x v="56"/>
    <n v="1082"/>
    <x v="4"/>
  </r>
  <r>
    <x v="1"/>
    <s v="Q1"/>
    <x v="13"/>
    <x v="57"/>
    <n v="84452"/>
    <x v="4"/>
  </r>
  <r>
    <x v="1"/>
    <s v="Q1"/>
    <x v="13"/>
    <x v="58"/>
    <n v="46117"/>
    <x v="4"/>
  </r>
  <r>
    <x v="1"/>
    <s v="Q1"/>
    <x v="13"/>
    <x v="59"/>
    <n v="102648"/>
    <x v="4"/>
  </r>
  <r>
    <x v="1"/>
    <s v="Q2"/>
    <x v="0"/>
    <x v="0"/>
    <n v="195"/>
    <x v="5"/>
  </r>
  <r>
    <x v="1"/>
    <s v="Q2"/>
    <x v="0"/>
    <x v="1"/>
    <n v="105"/>
    <x v="5"/>
  </r>
  <r>
    <x v="1"/>
    <s v="Q2"/>
    <x v="0"/>
    <x v="2"/>
    <n v="36"/>
    <x v="5"/>
  </r>
  <r>
    <x v="1"/>
    <s v="Q2"/>
    <x v="0"/>
    <x v="3"/>
    <n v="217"/>
    <x v="5"/>
  </r>
  <r>
    <x v="1"/>
    <s v="Q2"/>
    <x v="0"/>
    <x v="4"/>
    <n v="82"/>
    <x v="5"/>
  </r>
  <r>
    <x v="1"/>
    <s v="Q2"/>
    <x v="0"/>
    <x v="5"/>
    <n v="48"/>
    <x v="5"/>
  </r>
  <r>
    <x v="1"/>
    <s v="Q2"/>
    <x v="0"/>
    <x v="6"/>
    <n v="122"/>
    <x v="5"/>
  </r>
  <r>
    <x v="1"/>
    <s v="Q2"/>
    <x v="0"/>
    <x v="7"/>
    <n v="175"/>
    <x v="5"/>
  </r>
  <r>
    <x v="1"/>
    <s v="Q2"/>
    <x v="0"/>
    <x v="8"/>
    <n v="34"/>
    <x v="5"/>
  </r>
  <r>
    <x v="1"/>
    <s v="Q2"/>
    <x v="0"/>
    <x v="9"/>
    <n v="138"/>
    <x v="5"/>
  </r>
  <r>
    <x v="1"/>
    <s v="Q2"/>
    <x v="0"/>
    <x v="10"/>
    <n v="144"/>
    <x v="5"/>
  </r>
  <r>
    <x v="1"/>
    <s v="Q2"/>
    <x v="0"/>
    <x v="11"/>
    <n v="56"/>
    <x v="5"/>
  </r>
  <r>
    <x v="1"/>
    <s v="Q2"/>
    <x v="0"/>
    <x v="12"/>
    <n v="34"/>
    <x v="5"/>
  </r>
  <r>
    <x v="1"/>
    <s v="Q2"/>
    <x v="0"/>
    <x v="13"/>
    <n v="107"/>
    <x v="5"/>
  </r>
  <r>
    <x v="1"/>
    <s v="Q2"/>
    <x v="0"/>
    <x v="14"/>
    <n v="277"/>
    <x v="5"/>
  </r>
  <r>
    <x v="1"/>
    <s v="Q2"/>
    <x v="0"/>
    <x v="15"/>
    <n v="294"/>
    <x v="5"/>
  </r>
  <r>
    <x v="1"/>
    <s v="Q2"/>
    <x v="0"/>
    <x v="71"/>
    <n v="33"/>
    <x v="5"/>
  </r>
  <r>
    <x v="1"/>
    <s v="Q2"/>
    <x v="0"/>
    <x v="16"/>
    <n v="87"/>
    <x v="5"/>
  </r>
  <r>
    <x v="1"/>
    <s v="Q2"/>
    <x v="0"/>
    <x v="17"/>
    <n v="119"/>
    <x v="5"/>
  </r>
  <r>
    <x v="1"/>
    <s v="Q2"/>
    <x v="0"/>
    <x v="18"/>
    <n v="94"/>
    <x v="5"/>
  </r>
  <r>
    <x v="1"/>
    <s v="Q2"/>
    <x v="0"/>
    <x v="72"/>
    <n v="33"/>
    <x v="5"/>
  </r>
  <r>
    <x v="1"/>
    <s v="Q2"/>
    <x v="0"/>
    <x v="19"/>
    <n v="130"/>
    <x v="5"/>
  </r>
  <r>
    <x v="1"/>
    <s v="Q2"/>
    <x v="0"/>
    <x v="20"/>
    <n v="40"/>
    <x v="5"/>
  </r>
  <r>
    <x v="1"/>
    <s v="Q2"/>
    <x v="0"/>
    <x v="21"/>
    <n v="240"/>
    <x v="5"/>
  </r>
  <r>
    <x v="1"/>
    <s v="Q2"/>
    <x v="0"/>
    <x v="22"/>
    <n v="80"/>
    <x v="5"/>
  </r>
  <r>
    <x v="1"/>
    <s v="Q2"/>
    <x v="0"/>
    <x v="23"/>
    <n v="207"/>
    <x v="5"/>
  </r>
  <r>
    <x v="1"/>
    <s v="Q2"/>
    <x v="0"/>
    <x v="24"/>
    <n v="129"/>
    <x v="5"/>
  </r>
  <r>
    <x v="1"/>
    <s v="Q2"/>
    <x v="0"/>
    <x v="25"/>
    <n v="31"/>
    <x v="5"/>
  </r>
  <r>
    <x v="1"/>
    <s v="Q2"/>
    <x v="0"/>
    <x v="75"/>
    <n v="31"/>
    <x v="5"/>
  </r>
  <r>
    <x v="1"/>
    <s v="Q2"/>
    <x v="0"/>
    <x v="26"/>
    <n v="33"/>
    <x v="5"/>
  </r>
  <r>
    <x v="1"/>
    <s v="Q2"/>
    <x v="0"/>
    <x v="76"/>
    <n v="32"/>
    <x v="5"/>
  </r>
  <r>
    <x v="1"/>
    <s v="Q2"/>
    <x v="0"/>
    <x v="28"/>
    <n v="52"/>
    <x v="5"/>
  </r>
  <r>
    <x v="1"/>
    <s v="Q2"/>
    <x v="0"/>
    <x v="29"/>
    <n v="96"/>
    <x v="5"/>
  </r>
  <r>
    <x v="1"/>
    <s v="Q2"/>
    <x v="0"/>
    <x v="30"/>
    <n v="60"/>
    <x v="5"/>
  </r>
  <r>
    <x v="1"/>
    <s v="Q2"/>
    <x v="0"/>
    <x v="31"/>
    <n v="50"/>
    <x v="5"/>
  </r>
  <r>
    <x v="1"/>
    <s v="Q2"/>
    <x v="0"/>
    <x v="32"/>
    <n v="263"/>
    <x v="5"/>
  </r>
  <r>
    <x v="1"/>
    <s v="Q2"/>
    <x v="0"/>
    <x v="33"/>
    <n v="71"/>
    <x v="5"/>
  </r>
  <r>
    <x v="1"/>
    <s v="Q2"/>
    <x v="0"/>
    <x v="34"/>
    <n v="60"/>
    <x v="5"/>
  </r>
  <r>
    <x v="1"/>
    <s v="Q2"/>
    <x v="0"/>
    <x v="35"/>
    <n v="201"/>
    <x v="5"/>
  </r>
  <r>
    <x v="1"/>
    <s v="Q2"/>
    <x v="0"/>
    <x v="36"/>
    <n v="38"/>
    <x v="5"/>
  </r>
  <r>
    <x v="1"/>
    <s v="Q2"/>
    <x v="0"/>
    <x v="37"/>
    <n v="177"/>
    <x v="5"/>
  </r>
  <r>
    <x v="1"/>
    <s v="Q2"/>
    <x v="0"/>
    <x v="38"/>
    <n v="100"/>
    <x v="5"/>
  </r>
  <r>
    <x v="1"/>
    <s v="Q2"/>
    <x v="0"/>
    <x v="39"/>
    <n v="67"/>
    <x v="5"/>
  </r>
  <r>
    <x v="1"/>
    <s v="Q2"/>
    <x v="0"/>
    <x v="40"/>
    <n v="80"/>
    <x v="5"/>
  </r>
  <r>
    <x v="1"/>
    <s v="Q2"/>
    <x v="0"/>
    <x v="41"/>
    <n v="79"/>
    <x v="5"/>
  </r>
  <r>
    <x v="1"/>
    <s v="Q2"/>
    <x v="0"/>
    <x v="42"/>
    <n v="83"/>
    <x v="5"/>
  </r>
  <r>
    <x v="1"/>
    <s v="Q2"/>
    <x v="0"/>
    <x v="43"/>
    <n v="142"/>
    <x v="5"/>
  </r>
  <r>
    <x v="1"/>
    <s v="Q2"/>
    <x v="0"/>
    <x v="44"/>
    <n v="56"/>
    <x v="5"/>
  </r>
  <r>
    <x v="1"/>
    <s v="Q2"/>
    <x v="0"/>
    <x v="45"/>
    <n v="47"/>
    <x v="5"/>
  </r>
  <r>
    <x v="1"/>
    <s v="Q2"/>
    <x v="0"/>
    <x v="46"/>
    <n v="126"/>
    <x v="5"/>
  </r>
  <r>
    <x v="1"/>
    <s v="Q2"/>
    <x v="0"/>
    <x v="47"/>
    <n v="101"/>
    <x v="5"/>
  </r>
  <r>
    <x v="1"/>
    <s v="Q2"/>
    <x v="0"/>
    <x v="48"/>
    <n v="220"/>
    <x v="5"/>
  </r>
  <r>
    <x v="1"/>
    <s v="Q2"/>
    <x v="0"/>
    <x v="49"/>
    <n v="171"/>
    <x v="5"/>
  </r>
  <r>
    <x v="1"/>
    <s v="Q2"/>
    <x v="0"/>
    <x v="50"/>
    <n v="166"/>
    <x v="5"/>
  </r>
  <r>
    <x v="1"/>
    <s v="Q2"/>
    <x v="0"/>
    <x v="51"/>
    <n v="65"/>
    <x v="5"/>
  </r>
  <r>
    <x v="1"/>
    <s v="Q2"/>
    <x v="0"/>
    <x v="52"/>
    <n v="70"/>
    <x v="5"/>
  </r>
  <r>
    <x v="1"/>
    <s v="Q2"/>
    <x v="0"/>
    <x v="53"/>
    <n v="116"/>
    <x v="5"/>
  </r>
  <r>
    <x v="1"/>
    <s v="Q2"/>
    <x v="0"/>
    <x v="54"/>
    <n v="168"/>
    <x v="5"/>
  </r>
  <r>
    <x v="1"/>
    <s v="Q2"/>
    <x v="0"/>
    <x v="86"/>
    <n v="30"/>
    <x v="5"/>
  </r>
  <r>
    <x v="1"/>
    <s v="Q2"/>
    <x v="0"/>
    <x v="55"/>
    <n v="420"/>
    <x v="5"/>
  </r>
  <r>
    <x v="1"/>
    <s v="Q2"/>
    <x v="0"/>
    <x v="56"/>
    <n v="37"/>
    <x v="5"/>
  </r>
  <r>
    <x v="1"/>
    <s v="Q2"/>
    <x v="0"/>
    <x v="57"/>
    <n v="1636"/>
    <x v="5"/>
  </r>
  <r>
    <x v="1"/>
    <s v="Q2"/>
    <x v="0"/>
    <x v="58"/>
    <n v="1035"/>
    <x v="5"/>
  </r>
  <r>
    <x v="1"/>
    <s v="Q2"/>
    <x v="0"/>
    <x v="59"/>
    <n v="1994"/>
    <x v="5"/>
  </r>
  <r>
    <x v="1"/>
    <s v="Q2"/>
    <x v="1"/>
    <x v="60"/>
    <n v="44"/>
    <x v="5"/>
  </r>
  <r>
    <x v="1"/>
    <s v="Q2"/>
    <x v="1"/>
    <x v="61"/>
    <n v="46"/>
    <x v="5"/>
  </r>
  <r>
    <x v="1"/>
    <s v="Q2"/>
    <x v="1"/>
    <x v="62"/>
    <n v="66"/>
    <x v="5"/>
  </r>
  <r>
    <x v="1"/>
    <s v="Q2"/>
    <x v="1"/>
    <x v="0"/>
    <n v="755"/>
    <x v="5"/>
  </r>
  <r>
    <x v="1"/>
    <s v="Q2"/>
    <x v="1"/>
    <x v="1"/>
    <n v="484"/>
    <x v="5"/>
  </r>
  <r>
    <x v="1"/>
    <s v="Q2"/>
    <x v="1"/>
    <x v="63"/>
    <n v="79"/>
    <x v="5"/>
  </r>
  <r>
    <x v="1"/>
    <s v="Q2"/>
    <x v="1"/>
    <x v="2"/>
    <n v="144"/>
    <x v="5"/>
  </r>
  <r>
    <x v="1"/>
    <s v="Q2"/>
    <x v="1"/>
    <x v="64"/>
    <n v="68"/>
    <x v="5"/>
  </r>
  <r>
    <x v="1"/>
    <s v="Q2"/>
    <x v="1"/>
    <x v="3"/>
    <n v="824"/>
    <x v="5"/>
  </r>
  <r>
    <x v="1"/>
    <s v="Q2"/>
    <x v="1"/>
    <x v="4"/>
    <n v="237"/>
    <x v="5"/>
  </r>
  <r>
    <x v="1"/>
    <s v="Q2"/>
    <x v="1"/>
    <x v="5"/>
    <n v="254"/>
    <x v="5"/>
  </r>
  <r>
    <x v="1"/>
    <s v="Q2"/>
    <x v="1"/>
    <x v="6"/>
    <n v="511"/>
    <x v="5"/>
  </r>
  <r>
    <x v="1"/>
    <s v="Q2"/>
    <x v="1"/>
    <x v="65"/>
    <n v="102"/>
    <x v="5"/>
  </r>
  <r>
    <x v="1"/>
    <s v="Q2"/>
    <x v="1"/>
    <x v="7"/>
    <n v="613"/>
    <x v="5"/>
  </r>
  <r>
    <x v="1"/>
    <s v="Q2"/>
    <x v="1"/>
    <x v="66"/>
    <n v="90"/>
    <x v="5"/>
  </r>
  <r>
    <x v="1"/>
    <s v="Q2"/>
    <x v="1"/>
    <x v="101"/>
    <n v="142"/>
    <x v="5"/>
  </r>
  <r>
    <x v="1"/>
    <s v="Q2"/>
    <x v="1"/>
    <x v="8"/>
    <n v="288"/>
    <x v="5"/>
  </r>
  <r>
    <x v="1"/>
    <s v="Q2"/>
    <x v="1"/>
    <x v="9"/>
    <n v="589"/>
    <x v="5"/>
  </r>
  <r>
    <x v="1"/>
    <s v="Q2"/>
    <x v="1"/>
    <x v="10"/>
    <n v="724"/>
    <x v="5"/>
  </r>
  <r>
    <x v="1"/>
    <s v="Q2"/>
    <x v="1"/>
    <x v="67"/>
    <n v="35"/>
    <x v="5"/>
  </r>
  <r>
    <x v="1"/>
    <s v="Q2"/>
    <x v="1"/>
    <x v="68"/>
    <n v="32"/>
    <x v="5"/>
  </r>
  <r>
    <x v="1"/>
    <s v="Q2"/>
    <x v="1"/>
    <x v="11"/>
    <n v="233"/>
    <x v="5"/>
  </r>
  <r>
    <x v="1"/>
    <s v="Q2"/>
    <x v="1"/>
    <x v="12"/>
    <n v="257"/>
    <x v="5"/>
  </r>
  <r>
    <x v="1"/>
    <s v="Q2"/>
    <x v="1"/>
    <x v="94"/>
    <n v="30"/>
    <x v="5"/>
  </r>
  <r>
    <x v="1"/>
    <s v="Q2"/>
    <x v="1"/>
    <x v="13"/>
    <n v="568"/>
    <x v="5"/>
  </r>
  <r>
    <x v="1"/>
    <s v="Q2"/>
    <x v="1"/>
    <x v="14"/>
    <n v="1156"/>
    <x v="5"/>
  </r>
  <r>
    <x v="1"/>
    <s v="Q2"/>
    <x v="1"/>
    <x v="69"/>
    <n v="33"/>
    <x v="5"/>
  </r>
  <r>
    <x v="1"/>
    <s v="Q2"/>
    <x v="1"/>
    <x v="15"/>
    <n v="1215"/>
    <x v="5"/>
  </r>
  <r>
    <x v="1"/>
    <s v="Q2"/>
    <x v="1"/>
    <x v="70"/>
    <n v="92"/>
    <x v="5"/>
  </r>
  <r>
    <x v="1"/>
    <s v="Q2"/>
    <x v="1"/>
    <x v="71"/>
    <n v="152"/>
    <x v="5"/>
  </r>
  <r>
    <x v="1"/>
    <s v="Q2"/>
    <x v="1"/>
    <x v="16"/>
    <n v="467"/>
    <x v="5"/>
  </r>
  <r>
    <x v="1"/>
    <s v="Q2"/>
    <x v="1"/>
    <x v="17"/>
    <n v="585"/>
    <x v="5"/>
  </r>
  <r>
    <x v="1"/>
    <s v="Q2"/>
    <x v="1"/>
    <x v="18"/>
    <n v="404"/>
    <x v="5"/>
  </r>
  <r>
    <x v="1"/>
    <s v="Q2"/>
    <x v="1"/>
    <x v="72"/>
    <n v="202"/>
    <x v="5"/>
  </r>
  <r>
    <x v="1"/>
    <s v="Q2"/>
    <x v="1"/>
    <x v="19"/>
    <n v="522"/>
    <x v="5"/>
  </r>
  <r>
    <x v="1"/>
    <s v="Q2"/>
    <x v="1"/>
    <x v="20"/>
    <n v="160"/>
    <x v="5"/>
  </r>
  <r>
    <x v="1"/>
    <s v="Q2"/>
    <x v="1"/>
    <x v="73"/>
    <n v="73"/>
    <x v="5"/>
  </r>
  <r>
    <x v="1"/>
    <s v="Q2"/>
    <x v="1"/>
    <x v="21"/>
    <n v="1321"/>
    <x v="5"/>
  </r>
  <r>
    <x v="1"/>
    <s v="Q2"/>
    <x v="1"/>
    <x v="22"/>
    <n v="329"/>
    <x v="5"/>
  </r>
  <r>
    <x v="1"/>
    <s v="Q2"/>
    <x v="1"/>
    <x v="23"/>
    <n v="917"/>
    <x v="5"/>
  </r>
  <r>
    <x v="1"/>
    <s v="Q2"/>
    <x v="1"/>
    <x v="24"/>
    <n v="431"/>
    <x v="5"/>
  </r>
  <r>
    <x v="1"/>
    <s v="Q2"/>
    <x v="1"/>
    <x v="25"/>
    <n v="113"/>
    <x v="5"/>
  </r>
  <r>
    <x v="1"/>
    <s v="Q2"/>
    <x v="1"/>
    <x v="74"/>
    <n v="71"/>
    <x v="5"/>
  </r>
  <r>
    <x v="1"/>
    <s v="Q2"/>
    <x v="1"/>
    <x v="75"/>
    <n v="138"/>
    <x v="5"/>
  </r>
  <r>
    <x v="1"/>
    <s v="Q2"/>
    <x v="1"/>
    <x v="26"/>
    <n v="171"/>
    <x v="5"/>
  </r>
  <r>
    <x v="1"/>
    <s v="Q2"/>
    <x v="1"/>
    <x v="27"/>
    <n v="222"/>
    <x v="5"/>
  </r>
  <r>
    <x v="1"/>
    <s v="Q2"/>
    <x v="1"/>
    <x v="76"/>
    <n v="127"/>
    <x v="5"/>
  </r>
  <r>
    <x v="1"/>
    <s v="Q2"/>
    <x v="1"/>
    <x v="28"/>
    <n v="270"/>
    <x v="5"/>
  </r>
  <r>
    <x v="1"/>
    <s v="Q2"/>
    <x v="1"/>
    <x v="77"/>
    <n v="144"/>
    <x v="5"/>
  </r>
  <r>
    <x v="1"/>
    <s v="Q2"/>
    <x v="1"/>
    <x v="29"/>
    <n v="367"/>
    <x v="5"/>
  </r>
  <r>
    <x v="1"/>
    <s v="Q2"/>
    <x v="1"/>
    <x v="30"/>
    <n v="348"/>
    <x v="5"/>
  </r>
  <r>
    <x v="1"/>
    <s v="Q2"/>
    <x v="1"/>
    <x v="78"/>
    <n v="64"/>
    <x v="5"/>
  </r>
  <r>
    <x v="1"/>
    <s v="Q2"/>
    <x v="1"/>
    <x v="31"/>
    <n v="191"/>
    <x v="5"/>
  </r>
  <r>
    <x v="1"/>
    <s v="Q2"/>
    <x v="1"/>
    <x v="79"/>
    <n v="110"/>
    <x v="5"/>
  </r>
  <r>
    <x v="1"/>
    <s v="Q2"/>
    <x v="1"/>
    <x v="32"/>
    <n v="1111"/>
    <x v="5"/>
  </r>
  <r>
    <x v="1"/>
    <s v="Q2"/>
    <x v="1"/>
    <x v="33"/>
    <n v="341"/>
    <x v="5"/>
  </r>
  <r>
    <x v="1"/>
    <s v="Q2"/>
    <x v="1"/>
    <x v="34"/>
    <n v="283"/>
    <x v="5"/>
  </r>
  <r>
    <x v="1"/>
    <s v="Q2"/>
    <x v="1"/>
    <x v="35"/>
    <n v="706"/>
    <x v="5"/>
  </r>
  <r>
    <x v="1"/>
    <s v="Q2"/>
    <x v="1"/>
    <x v="80"/>
    <n v="163"/>
    <x v="5"/>
  </r>
  <r>
    <x v="1"/>
    <s v="Q2"/>
    <x v="1"/>
    <x v="36"/>
    <n v="183"/>
    <x v="5"/>
  </r>
  <r>
    <x v="1"/>
    <s v="Q2"/>
    <x v="1"/>
    <x v="81"/>
    <n v="62"/>
    <x v="5"/>
  </r>
  <r>
    <x v="1"/>
    <s v="Q2"/>
    <x v="1"/>
    <x v="37"/>
    <n v="785"/>
    <x v="5"/>
  </r>
  <r>
    <x v="1"/>
    <s v="Q2"/>
    <x v="1"/>
    <x v="38"/>
    <n v="573"/>
    <x v="5"/>
  </r>
  <r>
    <x v="1"/>
    <s v="Q2"/>
    <x v="1"/>
    <x v="39"/>
    <n v="208"/>
    <x v="5"/>
  </r>
  <r>
    <x v="1"/>
    <s v="Q2"/>
    <x v="1"/>
    <x v="40"/>
    <n v="349"/>
    <x v="5"/>
  </r>
  <r>
    <x v="1"/>
    <s v="Q2"/>
    <x v="1"/>
    <x v="41"/>
    <n v="260"/>
    <x v="5"/>
  </r>
  <r>
    <x v="1"/>
    <s v="Q2"/>
    <x v="1"/>
    <x v="42"/>
    <n v="391"/>
    <x v="5"/>
  </r>
  <r>
    <x v="1"/>
    <s v="Q2"/>
    <x v="1"/>
    <x v="82"/>
    <n v="94"/>
    <x v="5"/>
  </r>
  <r>
    <x v="1"/>
    <s v="Q2"/>
    <x v="1"/>
    <x v="43"/>
    <n v="521"/>
    <x v="5"/>
  </r>
  <r>
    <x v="1"/>
    <s v="Q2"/>
    <x v="1"/>
    <x v="44"/>
    <n v="279"/>
    <x v="5"/>
  </r>
  <r>
    <x v="1"/>
    <s v="Q2"/>
    <x v="1"/>
    <x v="45"/>
    <n v="234"/>
    <x v="5"/>
  </r>
  <r>
    <x v="1"/>
    <s v="Q2"/>
    <x v="1"/>
    <x v="46"/>
    <n v="550"/>
    <x v="5"/>
  </r>
  <r>
    <x v="1"/>
    <s v="Q2"/>
    <x v="1"/>
    <x v="47"/>
    <n v="343"/>
    <x v="5"/>
  </r>
  <r>
    <x v="1"/>
    <s v="Q2"/>
    <x v="1"/>
    <x v="48"/>
    <n v="938"/>
    <x v="5"/>
  </r>
  <r>
    <x v="1"/>
    <s v="Q2"/>
    <x v="1"/>
    <x v="83"/>
    <n v="106"/>
    <x v="5"/>
  </r>
  <r>
    <x v="1"/>
    <s v="Q2"/>
    <x v="1"/>
    <x v="49"/>
    <n v="783"/>
    <x v="5"/>
  </r>
  <r>
    <x v="1"/>
    <s v="Q2"/>
    <x v="1"/>
    <x v="50"/>
    <n v="691"/>
    <x v="5"/>
  </r>
  <r>
    <x v="1"/>
    <s v="Q2"/>
    <x v="1"/>
    <x v="51"/>
    <n v="253"/>
    <x v="5"/>
  </r>
  <r>
    <x v="1"/>
    <s v="Q2"/>
    <x v="1"/>
    <x v="84"/>
    <n v="56"/>
    <x v="5"/>
  </r>
  <r>
    <x v="1"/>
    <s v="Q2"/>
    <x v="1"/>
    <x v="52"/>
    <n v="297"/>
    <x v="5"/>
  </r>
  <r>
    <x v="1"/>
    <s v="Q2"/>
    <x v="1"/>
    <x v="85"/>
    <n v="72"/>
    <x v="5"/>
  </r>
  <r>
    <x v="1"/>
    <s v="Q2"/>
    <x v="1"/>
    <x v="53"/>
    <n v="493"/>
    <x v="5"/>
  </r>
  <r>
    <x v="1"/>
    <s v="Q2"/>
    <x v="1"/>
    <x v="54"/>
    <n v="765"/>
    <x v="5"/>
  </r>
  <r>
    <x v="1"/>
    <s v="Q2"/>
    <x v="1"/>
    <x v="86"/>
    <n v="106"/>
    <x v="5"/>
  </r>
  <r>
    <x v="1"/>
    <s v="Q2"/>
    <x v="1"/>
    <x v="88"/>
    <n v="32"/>
    <x v="5"/>
  </r>
  <r>
    <x v="1"/>
    <s v="Q2"/>
    <x v="1"/>
    <x v="55"/>
    <n v="1625"/>
    <x v="5"/>
  </r>
  <r>
    <x v="1"/>
    <s v="Q2"/>
    <x v="1"/>
    <x v="56"/>
    <n v="141"/>
    <x v="5"/>
  </r>
  <r>
    <x v="1"/>
    <s v="Q2"/>
    <x v="1"/>
    <x v="57"/>
    <n v="8066"/>
    <x v="5"/>
  </r>
  <r>
    <x v="1"/>
    <s v="Q2"/>
    <x v="1"/>
    <x v="58"/>
    <n v="4275"/>
    <x v="5"/>
  </r>
  <r>
    <x v="1"/>
    <s v="Q2"/>
    <x v="1"/>
    <x v="59"/>
    <n v="9466"/>
    <x v="5"/>
  </r>
  <r>
    <x v="1"/>
    <s v="Q2"/>
    <x v="2"/>
    <x v="60"/>
    <n v="31"/>
    <x v="5"/>
  </r>
  <r>
    <x v="1"/>
    <s v="Q2"/>
    <x v="2"/>
    <x v="61"/>
    <n v="37"/>
    <x v="5"/>
  </r>
  <r>
    <x v="1"/>
    <s v="Q2"/>
    <x v="2"/>
    <x v="62"/>
    <n v="59"/>
    <x v="5"/>
  </r>
  <r>
    <x v="1"/>
    <s v="Q2"/>
    <x v="2"/>
    <x v="0"/>
    <n v="660"/>
    <x v="5"/>
  </r>
  <r>
    <x v="1"/>
    <s v="Q2"/>
    <x v="2"/>
    <x v="1"/>
    <n v="394"/>
    <x v="5"/>
  </r>
  <r>
    <x v="1"/>
    <s v="Q2"/>
    <x v="2"/>
    <x v="63"/>
    <n v="49"/>
    <x v="5"/>
  </r>
  <r>
    <x v="1"/>
    <s v="Q2"/>
    <x v="2"/>
    <x v="2"/>
    <n v="110"/>
    <x v="5"/>
  </r>
  <r>
    <x v="1"/>
    <s v="Q2"/>
    <x v="2"/>
    <x v="64"/>
    <n v="49"/>
    <x v="5"/>
  </r>
  <r>
    <x v="1"/>
    <s v="Q2"/>
    <x v="2"/>
    <x v="3"/>
    <n v="693"/>
    <x v="5"/>
  </r>
  <r>
    <x v="1"/>
    <s v="Q2"/>
    <x v="2"/>
    <x v="4"/>
    <n v="189"/>
    <x v="5"/>
  </r>
  <r>
    <x v="1"/>
    <s v="Q2"/>
    <x v="2"/>
    <x v="5"/>
    <n v="186"/>
    <x v="5"/>
  </r>
  <r>
    <x v="1"/>
    <s v="Q2"/>
    <x v="2"/>
    <x v="6"/>
    <n v="498"/>
    <x v="5"/>
  </r>
  <r>
    <x v="1"/>
    <s v="Q2"/>
    <x v="2"/>
    <x v="65"/>
    <n v="101"/>
    <x v="5"/>
  </r>
  <r>
    <x v="1"/>
    <s v="Q2"/>
    <x v="2"/>
    <x v="7"/>
    <n v="458"/>
    <x v="5"/>
  </r>
  <r>
    <x v="1"/>
    <s v="Q2"/>
    <x v="2"/>
    <x v="66"/>
    <n v="75"/>
    <x v="5"/>
  </r>
  <r>
    <x v="1"/>
    <s v="Q2"/>
    <x v="2"/>
    <x v="101"/>
    <n v="85"/>
    <x v="5"/>
  </r>
  <r>
    <x v="1"/>
    <s v="Q2"/>
    <x v="2"/>
    <x v="8"/>
    <n v="189"/>
    <x v="5"/>
  </r>
  <r>
    <x v="1"/>
    <s v="Q2"/>
    <x v="2"/>
    <x v="9"/>
    <n v="425"/>
    <x v="5"/>
  </r>
  <r>
    <x v="1"/>
    <s v="Q2"/>
    <x v="2"/>
    <x v="10"/>
    <n v="560"/>
    <x v="5"/>
  </r>
  <r>
    <x v="1"/>
    <s v="Q2"/>
    <x v="2"/>
    <x v="68"/>
    <n v="30"/>
    <x v="5"/>
  </r>
  <r>
    <x v="1"/>
    <s v="Q2"/>
    <x v="2"/>
    <x v="11"/>
    <n v="186"/>
    <x v="5"/>
  </r>
  <r>
    <x v="1"/>
    <s v="Q2"/>
    <x v="2"/>
    <x v="12"/>
    <n v="174"/>
    <x v="5"/>
  </r>
  <r>
    <x v="1"/>
    <s v="Q2"/>
    <x v="2"/>
    <x v="94"/>
    <n v="31"/>
    <x v="5"/>
  </r>
  <r>
    <x v="1"/>
    <s v="Q2"/>
    <x v="2"/>
    <x v="13"/>
    <n v="417"/>
    <x v="5"/>
  </r>
  <r>
    <x v="1"/>
    <s v="Q2"/>
    <x v="2"/>
    <x v="14"/>
    <n v="913"/>
    <x v="5"/>
  </r>
  <r>
    <x v="1"/>
    <s v="Q2"/>
    <x v="2"/>
    <x v="15"/>
    <n v="961"/>
    <x v="5"/>
  </r>
  <r>
    <x v="1"/>
    <s v="Q2"/>
    <x v="2"/>
    <x v="70"/>
    <n v="68"/>
    <x v="5"/>
  </r>
  <r>
    <x v="1"/>
    <s v="Q2"/>
    <x v="2"/>
    <x v="71"/>
    <n v="124"/>
    <x v="5"/>
  </r>
  <r>
    <x v="1"/>
    <s v="Q2"/>
    <x v="2"/>
    <x v="16"/>
    <n v="327"/>
    <x v="5"/>
  </r>
  <r>
    <x v="1"/>
    <s v="Q2"/>
    <x v="2"/>
    <x v="17"/>
    <n v="429"/>
    <x v="5"/>
  </r>
  <r>
    <x v="1"/>
    <s v="Q2"/>
    <x v="2"/>
    <x v="18"/>
    <n v="302"/>
    <x v="5"/>
  </r>
  <r>
    <x v="1"/>
    <s v="Q2"/>
    <x v="2"/>
    <x v="72"/>
    <n v="152"/>
    <x v="5"/>
  </r>
  <r>
    <x v="1"/>
    <s v="Q2"/>
    <x v="2"/>
    <x v="19"/>
    <n v="401"/>
    <x v="5"/>
  </r>
  <r>
    <x v="1"/>
    <s v="Q2"/>
    <x v="2"/>
    <x v="20"/>
    <n v="123"/>
    <x v="5"/>
  </r>
  <r>
    <x v="1"/>
    <s v="Q2"/>
    <x v="2"/>
    <x v="73"/>
    <n v="52"/>
    <x v="5"/>
  </r>
  <r>
    <x v="1"/>
    <s v="Q2"/>
    <x v="2"/>
    <x v="21"/>
    <n v="1029"/>
    <x v="5"/>
  </r>
  <r>
    <x v="1"/>
    <s v="Q2"/>
    <x v="2"/>
    <x v="22"/>
    <n v="264"/>
    <x v="5"/>
  </r>
  <r>
    <x v="1"/>
    <s v="Q2"/>
    <x v="2"/>
    <x v="23"/>
    <n v="732"/>
    <x v="5"/>
  </r>
  <r>
    <x v="1"/>
    <s v="Q2"/>
    <x v="2"/>
    <x v="24"/>
    <n v="358"/>
    <x v="5"/>
  </r>
  <r>
    <x v="1"/>
    <s v="Q2"/>
    <x v="2"/>
    <x v="25"/>
    <n v="81"/>
    <x v="5"/>
  </r>
  <r>
    <x v="1"/>
    <s v="Q2"/>
    <x v="2"/>
    <x v="74"/>
    <n v="43"/>
    <x v="5"/>
  </r>
  <r>
    <x v="1"/>
    <s v="Q2"/>
    <x v="2"/>
    <x v="75"/>
    <n v="107"/>
    <x v="5"/>
  </r>
  <r>
    <x v="1"/>
    <s v="Q2"/>
    <x v="2"/>
    <x v="26"/>
    <n v="139"/>
    <x v="5"/>
  </r>
  <r>
    <x v="1"/>
    <s v="Q2"/>
    <x v="2"/>
    <x v="27"/>
    <n v="143"/>
    <x v="5"/>
  </r>
  <r>
    <x v="1"/>
    <s v="Q2"/>
    <x v="2"/>
    <x v="76"/>
    <n v="86"/>
    <x v="5"/>
  </r>
  <r>
    <x v="1"/>
    <s v="Q2"/>
    <x v="2"/>
    <x v="28"/>
    <n v="222"/>
    <x v="5"/>
  </r>
  <r>
    <x v="1"/>
    <s v="Q2"/>
    <x v="2"/>
    <x v="77"/>
    <n v="89"/>
    <x v="5"/>
  </r>
  <r>
    <x v="1"/>
    <s v="Q2"/>
    <x v="2"/>
    <x v="29"/>
    <n v="273"/>
    <x v="5"/>
  </r>
  <r>
    <x v="1"/>
    <s v="Q2"/>
    <x v="2"/>
    <x v="30"/>
    <n v="240"/>
    <x v="5"/>
  </r>
  <r>
    <x v="1"/>
    <s v="Q2"/>
    <x v="2"/>
    <x v="78"/>
    <n v="51"/>
    <x v="5"/>
  </r>
  <r>
    <x v="1"/>
    <s v="Q2"/>
    <x v="2"/>
    <x v="31"/>
    <n v="170"/>
    <x v="5"/>
  </r>
  <r>
    <x v="1"/>
    <s v="Q2"/>
    <x v="2"/>
    <x v="79"/>
    <n v="82"/>
    <x v="5"/>
  </r>
  <r>
    <x v="1"/>
    <s v="Q2"/>
    <x v="2"/>
    <x v="32"/>
    <n v="857"/>
    <x v="5"/>
  </r>
  <r>
    <x v="1"/>
    <s v="Q2"/>
    <x v="2"/>
    <x v="33"/>
    <n v="302"/>
    <x v="5"/>
  </r>
  <r>
    <x v="1"/>
    <s v="Q2"/>
    <x v="2"/>
    <x v="34"/>
    <n v="175"/>
    <x v="5"/>
  </r>
  <r>
    <x v="1"/>
    <s v="Q2"/>
    <x v="2"/>
    <x v="35"/>
    <n v="592"/>
    <x v="5"/>
  </r>
  <r>
    <x v="1"/>
    <s v="Q2"/>
    <x v="2"/>
    <x v="80"/>
    <n v="124"/>
    <x v="5"/>
  </r>
  <r>
    <x v="1"/>
    <s v="Q2"/>
    <x v="2"/>
    <x v="36"/>
    <n v="124"/>
    <x v="5"/>
  </r>
  <r>
    <x v="1"/>
    <s v="Q2"/>
    <x v="2"/>
    <x v="81"/>
    <n v="57"/>
    <x v="5"/>
  </r>
  <r>
    <x v="1"/>
    <s v="Q2"/>
    <x v="2"/>
    <x v="37"/>
    <n v="579"/>
    <x v="5"/>
  </r>
  <r>
    <x v="1"/>
    <s v="Q2"/>
    <x v="2"/>
    <x v="38"/>
    <n v="415"/>
    <x v="5"/>
  </r>
  <r>
    <x v="1"/>
    <s v="Q2"/>
    <x v="2"/>
    <x v="39"/>
    <n v="158"/>
    <x v="5"/>
  </r>
  <r>
    <x v="1"/>
    <s v="Q2"/>
    <x v="2"/>
    <x v="40"/>
    <n v="300"/>
    <x v="5"/>
  </r>
  <r>
    <x v="1"/>
    <s v="Q2"/>
    <x v="2"/>
    <x v="41"/>
    <n v="205"/>
    <x v="5"/>
  </r>
  <r>
    <x v="1"/>
    <s v="Q2"/>
    <x v="2"/>
    <x v="42"/>
    <n v="313"/>
    <x v="5"/>
  </r>
  <r>
    <x v="1"/>
    <s v="Q2"/>
    <x v="2"/>
    <x v="82"/>
    <n v="67"/>
    <x v="5"/>
  </r>
  <r>
    <x v="1"/>
    <s v="Q2"/>
    <x v="2"/>
    <x v="43"/>
    <n v="441"/>
    <x v="5"/>
  </r>
  <r>
    <x v="1"/>
    <s v="Q2"/>
    <x v="2"/>
    <x v="44"/>
    <n v="204"/>
    <x v="5"/>
  </r>
  <r>
    <x v="1"/>
    <s v="Q2"/>
    <x v="2"/>
    <x v="45"/>
    <n v="185"/>
    <x v="5"/>
  </r>
  <r>
    <x v="1"/>
    <s v="Q2"/>
    <x v="2"/>
    <x v="46"/>
    <n v="431"/>
    <x v="5"/>
  </r>
  <r>
    <x v="1"/>
    <s v="Q2"/>
    <x v="2"/>
    <x v="47"/>
    <n v="293"/>
    <x v="5"/>
  </r>
  <r>
    <x v="1"/>
    <s v="Q2"/>
    <x v="2"/>
    <x v="48"/>
    <n v="719"/>
    <x v="5"/>
  </r>
  <r>
    <x v="1"/>
    <s v="Q2"/>
    <x v="2"/>
    <x v="83"/>
    <n v="78"/>
    <x v="5"/>
  </r>
  <r>
    <x v="1"/>
    <s v="Q2"/>
    <x v="2"/>
    <x v="49"/>
    <n v="631"/>
    <x v="5"/>
  </r>
  <r>
    <x v="1"/>
    <s v="Q2"/>
    <x v="2"/>
    <x v="50"/>
    <n v="549"/>
    <x v="5"/>
  </r>
  <r>
    <x v="1"/>
    <s v="Q2"/>
    <x v="2"/>
    <x v="51"/>
    <n v="188"/>
    <x v="5"/>
  </r>
  <r>
    <x v="1"/>
    <s v="Q2"/>
    <x v="2"/>
    <x v="84"/>
    <n v="49"/>
    <x v="5"/>
  </r>
  <r>
    <x v="1"/>
    <s v="Q2"/>
    <x v="2"/>
    <x v="52"/>
    <n v="231"/>
    <x v="5"/>
  </r>
  <r>
    <x v="1"/>
    <s v="Q2"/>
    <x v="2"/>
    <x v="85"/>
    <n v="58"/>
    <x v="5"/>
  </r>
  <r>
    <x v="1"/>
    <s v="Q2"/>
    <x v="2"/>
    <x v="53"/>
    <n v="384"/>
    <x v="5"/>
  </r>
  <r>
    <x v="1"/>
    <s v="Q2"/>
    <x v="2"/>
    <x v="54"/>
    <n v="551"/>
    <x v="5"/>
  </r>
  <r>
    <x v="1"/>
    <s v="Q2"/>
    <x v="2"/>
    <x v="86"/>
    <n v="79"/>
    <x v="5"/>
  </r>
  <r>
    <x v="1"/>
    <s v="Q2"/>
    <x v="2"/>
    <x v="55"/>
    <n v="1331"/>
    <x v="5"/>
  </r>
  <r>
    <x v="1"/>
    <s v="Q2"/>
    <x v="2"/>
    <x v="56"/>
    <n v="113"/>
    <x v="5"/>
  </r>
  <r>
    <x v="1"/>
    <s v="Q2"/>
    <x v="2"/>
    <x v="57"/>
    <n v="6140"/>
    <x v="5"/>
  </r>
  <r>
    <x v="1"/>
    <s v="Q2"/>
    <x v="2"/>
    <x v="58"/>
    <n v="3345"/>
    <x v="5"/>
  </r>
  <r>
    <x v="1"/>
    <s v="Q2"/>
    <x v="2"/>
    <x v="59"/>
    <n v="7153"/>
    <x v="5"/>
  </r>
  <r>
    <x v="1"/>
    <s v="Q2"/>
    <x v="3"/>
    <x v="60"/>
    <n v="32"/>
    <x v="5"/>
  </r>
  <r>
    <x v="1"/>
    <s v="Q2"/>
    <x v="3"/>
    <x v="62"/>
    <n v="49"/>
    <x v="5"/>
  </r>
  <r>
    <x v="1"/>
    <s v="Q2"/>
    <x v="3"/>
    <x v="0"/>
    <n v="645"/>
    <x v="5"/>
  </r>
  <r>
    <x v="1"/>
    <s v="Q2"/>
    <x v="3"/>
    <x v="1"/>
    <n v="384"/>
    <x v="5"/>
  </r>
  <r>
    <x v="1"/>
    <s v="Q2"/>
    <x v="3"/>
    <x v="63"/>
    <n v="33"/>
    <x v="5"/>
  </r>
  <r>
    <x v="1"/>
    <s v="Q2"/>
    <x v="3"/>
    <x v="2"/>
    <n v="92"/>
    <x v="5"/>
  </r>
  <r>
    <x v="1"/>
    <s v="Q2"/>
    <x v="3"/>
    <x v="64"/>
    <n v="40"/>
    <x v="5"/>
  </r>
  <r>
    <x v="1"/>
    <s v="Q2"/>
    <x v="3"/>
    <x v="3"/>
    <n v="654"/>
    <x v="5"/>
  </r>
  <r>
    <x v="1"/>
    <s v="Q2"/>
    <x v="3"/>
    <x v="4"/>
    <n v="165"/>
    <x v="5"/>
  </r>
  <r>
    <x v="1"/>
    <s v="Q2"/>
    <x v="3"/>
    <x v="5"/>
    <n v="185"/>
    <x v="5"/>
  </r>
  <r>
    <x v="1"/>
    <s v="Q2"/>
    <x v="3"/>
    <x v="6"/>
    <n v="463"/>
    <x v="5"/>
  </r>
  <r>
    <x v="1"/>
    <s v="Q2"/>
    <x v="3"/>
    <x v="65"/>
    <n v="85"/>
    <x v="5"/>
  </r>
  <r>
    <x v="1"/>
    <s v="Q2"/>
    <x v="3"/>
    <x v="7"/>
    <n v="419"/>
    <x v="5"/>
  </r>
  <r>
    <x v="1"/>
    <s v="Q2"/>
    <x v="3"/>
    <x v="66"/>
    <n v="64"/>
    <x v="5"/>
  </r>
  <r>
    <x v="1"/>
    <s v="Q2"/>
    <x v="3"/>
    <x v="101"/>
    <n v="87"/>
    <x v="5"/>
  </r>
  <r>
    <x v="1"/>
    <s v="Q2"/>
    <x v="3"/>
    <x v="8"/>
    <n v="168"/>
    <x v="5"/>
  </r>
  <r>
    <x v="1"/>
    <s v="Q2"/>
    <x v="3"/>
    <x v="9"/>
    <n v="466"/>
    <x v="5"/>
  </r>
  <r>
    <x v="1"/>
    <s v="Q2"/>
    <x v="3"/>
    <x v="10"/>
    <n v="534"/>
    <x v="5"/>
  </r>
  <r>
    <x v="1"/>
    <s v="Q2"/>
    <x v="3"/>
    <x v="11"/>
    <n v="155"/>
    <x v="5"/>
  </r>
  <r>
    <x v="1"/>
    <s v="Q2"/>
    <x v="3"/>
    <x v="12"/>
    <n v="176"/>
    <x v="5"/>
  </r>
  <r>
    <x v="1"/>
    <s v="Q2"/>
    <x v="3"/>
    <x v="13"/>
    <n v="411"/>
    <x v="5"/>
  </r>
  <r>
    <x v="1"/>
    <s v="Q2"/>
    <x v="3"/>
    <x v="14"/>
    <n v="914"/>
    <x v="5"/>
  </r>
  <r>
    <x v="1"/>
    <s v="Q2"/>
    <x v="3"/>
    <x v="15"/>
    <n v="946"/>
    <x v="5"/>
  </r>
  <r>
    <x v="1"/>
    <s v="Q2"/>
    <x v="3"/>
    <x v="70"/>
    <n v="83"/>
    <x v="5"/>
  </r>
  <r>
    <x v="1"/>
    <s v="Q2"/>
    <x v="3"/>
    <x v="71"/>
    <n v="96"/>
    <x v="5"/>
  </r>
  <r>
    <x v="1"/>
    <s v="Q2"/>
    <x v="3"/>
    <x v="16"/>
    <n v="342"/>
    <x v="5"/>
  </r>
  <r>
    <x v="1"/>
    <s v="Q2"/>
    <x v="3"/>
    <x v="17"/>
    <n v="419"/>
    <x v="5"/>
  </r>
  <r>
    <x v="1"/>
    <s v="Q2"/>
    <x v="3"/>
    <x v="18"/>
    <n v="324"/>
    <x v="5"/>
  </r>
  <r>
    <x v="1"/>
    <s v="Q2"/>
    <x v="3"/>
    <x v="72"/>
    <n v="175"/>
    <x v="5"/>
  </r>
  <r>
    <x v="1"/>
    <s v="Q2"/>
    <x v="3"/>
    <x v="19"/>
    <n v="408"/>
    <x v="5"/>
  </r>
  <r>
    <x v="1"/>
    <s v="Q2"/>
    <x v="3"/>
    <x v="20"/>
    <n v="104"/>
    <x v="5"/>
  </r>
  <r>
    <x v="1"/>
    <s v="Q2"/>
    <x v="3"/>
    <x v="73"/>
    <n v="51"/>
    <x v="5"/>
  </r>
  <r>
    <x v="1"/>
    <s v="Q2"/>
    <x v="3"/>
    <x v="21"/>
    <n v="982"/>
    <x v="5"/>
  </r>
  <r>
    <x v="1"/>
    <s v="Q2"/>
    <x v="3"/>
    <x v="22"/>
    <n v="237"/>
    <x v="5"/>
  </r>
  <r>
    <x v="1"/>
    <s v="Q2"/>
    <x v="3"/>
    <x v="23"/>
    <n v="712"/>
    <x v="5"/>
  </r>
  <r>
    <x v="1"/>
    <s v="Q2"/>
    <x v="3"/>
    <x v="24"/>
    <n v="361"/>
    <x v="5"/>
  </r>
  <r>
    <x v="1"/>
    <s v="Q2"/>
    <x v="3"/>
    <x v="25"/>
    <n v="100"/>
    <x v="5"/>
  </r>
  <r>
    <x v="1"/>
    <s v="Q2"/>
    <x v="3"/>
    <x v="74"/>
    <n v="49"/>
    <x v="5"/>
  </r>
  <r>
    <x v="1"/>
    <s v="Q2"/>
    <x v="3"/>
    <x v="75"/>
    <n v="103"/>
    <x v="5"/>
  </r>
  <r>
    <x v="1"/>
    <s v="Q2"/>
    <x v="3"/>
    <x v="26"/>
    <n v="109"/>
    <x v="5"/>
  </r>
  <r>
    <x v="1"/>
    <s v="Q2"/>
    <x v="3"/>
    <x v="27"/>
    <n v="155"/>
    <x v="5"/>
  </r>
  <r>
    <x v="1"/>
    <s v="Q2"/>
    <x v="3"/>
    <x v="76"/>
    <n v="91"/>
    <x v="5"/>
  </r>
  <r>
    <x v="1"/>
    <s v="Q2"/>
    <x v="3"/>
    <x v="28"/>
    <n v="168"/>
    <x v="5"/>
  </r>
  <r>
    <x v="1"/>
    <s v="Q2"/>
    <x v="3"/>
    <x v="77"/>
    <n v="108"/>
    <x v="5"/>
  </r>
  <r>
    <x v="1"/>
    <s v="Q2"/>
    <x v="3"/>
    <x v="29"/>
    <n v="229"/>
    <x v="5"/>
  </r>
  <r>
    <x v="1"/>
    <s v="Q2"/>
    <x v="3"/>
    <x v="30"/>
    <n v="231"/>
    <x v="5"/>
  </r>
  <r>
    <x v="1"/>
    <s v="Q2"/>
    <x v="3"/>
    <x v="78"/>
    <n v="56"/>
    <x v="5"/>
  </r>
  <r>
    <x v="1"/>
    <s v="Q2"/>
    <x v="3"/>
    <x v="31"/>
    <n v="145"/>
    <x v="5"/>
  </r>
  <r>
    <x v="1"/>
    <s v="Q2"/>
    <x v="3"/>
    <x v="79"/>
    <n v="79"/>
    <x v="5"/>
  </r>
  <r>
    <x v="1"/>
    <s v="Q2"/>
    <x v="3"/>
    <x v="32"/>
    <n v="849"/>
    <x v="5"/>
  </r>
  <r>
    <x v="1"/>
    <s v="Q2"/>
    <x v="3"/>
    <x v="33"/>
    <n v="276"/>
    <x v="5"/>
  </r>
  <r>
    <x v="1"/>
    <s v="Q2"/>
    <x v="3"/>
    <x v="34"/>
    <n v="196"/>
    <x v="5"/>
  </r>
  <r>
    <x v="1"/>
    <s v="Q2"/>
    <x v="3"/>
    <x v="35"/>
    <n v="588"/>
    <x v="5"/>
  </r>
  <r>
    <x v="1"/>
    <s v="Q2"/>
    <x v="3"/>
    <x v="80"/>
    <n v="103"/>
    <x v="5"/>
  </r>
  <r>
    <x v="1"/>
    <s v="Q2"/>
    <x v="3"/>
    <x v="36"/>
    <n v="106"/>
    <x v="5"/>
  </r>
  <r>
    <x v="1"/>
    <s v="Q2"/>
    <x v="3"/>
    <x v="81"/>
    <n v="48"/>
    <x v="5"/>
  </r>
  <r>
    <x v="1"/>
    <s v="Q2"/>
    <x v="3"/>
    <x v="37"/>
    <n v="604"/>
    <x v="5"/>
  </r>
  <r>
    <x v="1"/>
    <s v="Q2"/>
    <x v="3"/>
    <x v="38"/>
    <n v="407"/>
    <x v="5"/>
  </r>
  <r>
    <x v="1"/>
    <s v="Q2"/>
    <x v="3"/>
    <x v="39"/>
    <n v="154"/>
    <x v="5"/>
  </r>
  <r>
    <x v="1"/>
    <s v="Q2"/>
    <x v="3"/>
    <x v="40"/>
    <n v="291"/>
    <x v="5"/>
  </r>
  <r>
    <x v="1"/>
    <s v="Q2"/>
    <x v="3"/>
    <x v="41"/>
    <n v="213"/>
    <x v="5"/>
  </r>
  <r>
    <x v="1"/>
    <s v="Q2"/>
    <x v="3"/>
    <x v="42"/>
    <n v="279"/>
    <x v="5"/>
  </r>
  <r>
    <x v="1"/>
    <s v="Q2"/>
    <x v="3"/>
    <x v="82"/>
    <n v="64"/>
    <x v="5"/>
  </r>
  <r>
    <x v="1"/>
    <s v="Q2"/>
    <x v="3"/>
    <x v="43"/>
    <n v="411"/>
    <x v="5"/>
  </r>
  <r>
    <x v="1"/>
    <s v="Q2"/>
    <x v="3"/>
    <x v="44"/>
    <n v="212"/>
    <x v="5"/>
  </r>
  <r>
    <x v="1"/>
    <s v="Q2"/>
    <x v="3"/>
    <x v="45"/>
    <n v="178"/>
    <x v="5"/>
  </r>
  <r>
    <x v="1"/>
    <s v="Q2"/>
    <x v="3"/>
    <x v="46"/>
    <n v="413"/>
    <x v="5"/>
  </r>
  <r>
    <x v="1"/>
    <s v="Q2"/>
    <x v="3"/>
    <x v="47"/>
    <n v="247"/>
    <x v="5"/>
  </r>
  <r>
    <x v="1"/>
    <s v="Q2"/>
    <x v="3"/>
    <x v="48"/>
    <n v="706"/>
    <x v="5"/>
  </r>
  <r>
    <x v="1"/>
    <s v="Q2"/>
    <x v="3"/>
    <x v="83"/>
    <n v="75"/>
    <x v="5"/>
  </r>
  <r>
    <x v="1"/>
    <s v="Q2"/>
    <x v="3"/>
    <x v="49"/>
    <n v="644"/>
    <x v="5"/>
  </r>
  <r>
    <x v="1"/>
    <s v="Q2"/>
    <x v="3"/>
    <x v="50"/>
    <n v="568"/>
    <x v="5"/>
  </r>
  <r>
    <x v="1"/>
    <s v="Q2"/>
    <x v="3"/>
    <x v="51"/>
    <n v="192"/>
    <x v="5"/>
  </r>
  <r>
    <x v="1"/>
    <s v="Q2"/>
    <x v="3"/>
    <x v="84"/>
    <n v="51"/>
    <x v="5"/>
  </r>
  <r>
    <x v="1"/>
    <s v="Q2"/>
    <x v="3"/>
    <x v="52"/>
    <n v="213"/>
    <x v="5"/>
  </r>
  <r>
    <x v="1"/>
    <s v="Q2"/>
    <x v="3"/>
    <x v="85"/>
    <n v="49"/>
    <x v="5"/>
  </r>
  <r>
    <x v="1"/>
    <s v="Q2"/>
    <x v="3"/>
    <x v="53"/>
    <n v="369"/>
    <x v="5"/>
  </r>
  <r>
    <x v="1"/>
    <s v="Q2"/>
    <x v="3"/>
    <x v="54"/>
    <n v="542"/>
    <x v="5"/>
  </r>
  <r>
    <x v="1"/>
    <s v="Q2"/>
    <x v="3"/>
    <x v="86"/>
    <n v="69"/>
    <x v="5"/>
  </r>
  <r>
    <x v="1"/>
    <s v="Q2"/>
    <x v="3"/>
    <x v="55"/>
    <n v="1431"/>
    <x v="5"/>
  </r>
  <r>
    <x v="1"/>
    <s v="Q2"/>
    <x v="3"/>
    <x v="56"/>
    <n v="82"/>
    <x v="5"/>
  </r>
  <r>
    <x v="1"/>
    <s v="Q2"/>
    <x v="3"/>
    <x v="57"/>
    <n v="6769"/>
    <x v="5"/>
  </r>
  <r>
    <x v="1"/>
    <s v="Q2"/>
    <x v="3"/>
    <x v="58"/>
    <n v="3576"/>
    <x v="5"/>
  </r>
  <r>
    <x v="1"/>
    <s v="Q2"/>
    <x v="3"/>
    <x v="59"/>
    <n v="7833"/>
    <x v="5"/>
  </r>
  <r>
    <x v="1"/>
    <s v="Q2"/>
    <x v="4"/>
    <x v="60"/>
    <n v="41"/>
    <x v="5"/>
  </r>
  <r>
    <x v="1"/>
    <s v="Q2"/>
    <x v="4"/>
    <x v="61"/>
    <n v="40"/>
    <x v="5"/>
  </r>
  <r>
    <x v="1"/>
    <s v="Q2"/>
    <x v="4"/>
    <x v="62"/>
    <n v="56"/>
    <x v="5"/>
  </r>
  <r>
    <x v="1"/>
    <s v="Q2"/>
    <x v="4"/>
    <x v="0"/>
    <n v="745"/>
    <x v="5"/>
  </r>
  <r>
    <x v="1"/>
    <s v="Q2"/>
    <x v="4"/>
    <x v="1"/>
    <n v="464"/>
    <x v="5"/>
  </r>
  <r>
    <x v="1"/>
    <s v="Q2"/>
    <x v="4"/>
    <x v="63"/>
    <n v="69"/>
    <x v="5"/>
  </r>
  <r>
    <x v="1"/>
    <s v="Q2"/>
    <x v="4"/>
    <x v="2"/>
    <n v="126"/>
    <x v="5"/>
  </r>
  <r>
    <x v="1"/>
    <s v="Q2"/>
    <x v="4"/>
    <x v="64"/>
    <n v="39"/>
    <x v="5"/>
  </r>
  <r>
    <x v="1"/>
    <s v="Q2"/>
    <x v="4"/>
    <x v="3"/>
    <n v="822"/>
    <x v="5"/>
  </r>
  <r>
    <x v="1"/>
    <s v="Q2"/>
    <x v="4"/>
    <x v="4"/>
    <n v="232"/>
    <x v="5"/>
  </r>
  <r>
    <x v="1"/>
    <s v="Q2"/>
    <x v="4"/>
    <x v="5"/>
    <n v="207"/>
    <x v="5"/>
  </r>
  <r>
    <x v="1"/>
    <s v="Q2"/>
    <x v="4"/>
    <x v="6"/>
    <n v="542"/>
    <x v="5"/>
  </r>
  <r>
    <x v="1"/>
    <s v="Q2"/>
    <x v="4"/>
    <x v="65"/>
    <n v="88"/>
    <x v="5"/>
  </r>
  <r>
    <x v="1"/>
    <s v="Q2"/>
    <x v="4"/>
    <x v="7"/>
    <n v="587"/>
    <x v="5"/>
  </r>
  <r>
    <x v="1"/>
    <s v="Q2"/>
    <x v="4"/>
    <x v="66"/>
    <n v="73"/>
    <x v="5"/>
  </r>
  <r>
    <x v="1"/>
    <s v="Q2"/>
    <x v="4"/>
    <x v="101"/>
    <n v="96"/>
    <x v="5"/>
  </r>
  <r>
    <x v="1"/>
    <s v="Q2"/>
    <x v="4"/>
    <x v="8"/>
    <n v="214"/>
    <x v="5"/>
  </r>
  <r>
    <x v="1"/>
    <s v="Q2"/>
    <x v="4"/>
    <x v="9"/>
    <n v="587"/>
    <x v="5"/>
  </r>
  <r>
    <x v="1"/>
    <s v="Q2"/>
    <x v="4"/>
    <x v="10"/>
    <n v="631"/>
    <x v="5"/>
  </r>
  <r>
    <x v="1"/>
    <s v="Q2"/>
    <x v="4"/>
    <x v="11"/>
    <n v="194"/>
    <x v="5"/>
  </r>
  <r>
    <x v="1"/>
    <s v="Q2"/>
    <x v="4"/>
    <x v="12"/>
    <n v="192"/>
    <x v="5"/>
  </r>
  <r>
    <x v="1"/>
    <s v="Q2"/>
    <x v="4"/>
    <x v="13"/>
    <n v="503"/>
    <x v="5"/>
  </r>
  <r>
    <x v="1"/>
    <s v="Q2"/>
    <x v="4"/>
    <x v="14"/>
    <n v="1125"/>
    <x v="5"/>
  </r>
  <r>
    <x v="1"/>
    <s v="Q2"/>
    <x v="4"/>
    <x v="15"/>
    <n v="1256"/>
    <x v="5"/>
  </r>
  <r>
    <x v="1"/>
    <s v="Q2"/>
    <x v="4"/>
    <x v="70"/>
    <n v="92"/>
    <x v="5"/>
  </r>
  <r>
    <x v="1"/>
    <s v="Q2"/>
    <x v="4"/>
    <x v="71"/>
    <n v="123"/>
    <x v="5"/>
  </r>
  <r>
    <x v="1"/>
    <s v="Q2"/>
    <x v="4"/>
    <x v="16"/>
    <n v="348"/>
    <x v="5"/>
  </r>
  <r>
    <x v="1"/>
    <s v="Q2"/>
    <x v="4"/>
    <x v="17"/>
    <n v="504"/>
    <x v="5"/>
  </r>
  <r>
    <x v="1"/>
    <s v="Q2"/>
    <x v="4"/>
    <x v="18"/>
    <n v="392"/>
    <x v="5"/>
  </r>
  <r>
    <x v="1"/>
    <s v="Q2"/>
    <x v="4"/>
    <x v="72"/>
    <n v="159"/>
    <x v="5"/>
  </r>
  <r>
    <x v="1"/>
    <s v="Q2"/>
    <x v="4"/>
    <x v="19"/>
    <n v="540"/>
    <x v="5"/>
  </r>
  <r>
    <x v="1"/>
    <s v="Q2"/>
    <x v="4"/>
    <x v="20"/>
    <n v="126"/>
    <x v="5"/>
  </r>
  <r>
    <x v="1"/>
    <s v="Q2"/>
    <x v="4"/>
    <x v="73"/>
    <n v="70"/>
    <x v="5"/>
  </r>
  <r>
    <x v="1"/>
    <s v="Q2"/>
    <x v="4"/>
    <x v="21"/>
    <n v="1216"/>
    <x v="5"/>
  </r>
  <r>
    <x v="1"/>
    <s v="Q2"/>
    <x v="4"/>
    <x v="22"/>
    <n v="295"/>
    <x v="5"/>
  </r>
  <r>
    <x v="1"/>
    <s v="Q2"/>
    <x v="4"/>
    <x v="23"/>
    <n v="845"/>
    <x v="5"/>
  </r>
  <r>
    <x v="1"/>
    <s v="Q2"/>
    <x v="4"/>
    <x v="24"/>
    <n v="437"/>
    <x v="5"/>
  </r>
  <r>
    <x v="1"/>
    <s v="Q2"/>
    <x v="4"/>
    <x v="25"/>
    <n v="76"/>
    <x v="5"/>
  </r>
  <r>
    <x v="1"/>
    <s v="Q2"/>
    <x v="4"/>
    <x v="74"/>
    <n v="44"/>
    <x v="5"/>
  </r>
  <r>
    <x v="1"/>
    <s v="Q2"/>
    <x v="4"/>
    <x v="75"/>
    <n v="128"/>
    <x v="5"/>
  </r>
  <r>
    <x v="1"/>
    <s v="Q2"/>
    <x v="4"/>
    <x v="26"/>
    <n v="139"/>
    <x v="5"/>
  </r>
  <r>
    <x v="1"/>
    <s v="Q2"/>
    <x v="4"/>
    <x v="27"/>
    <n v="170"/>
    <x v="5"/>
  </r>
  <r>
    <x v="1"/>
    <s v="Q2"/>
    <x v="4"/>
    <x v="76"/>
    <n v="99"/>
    <x v="5"/>
  </r>
  <r>
    <x v="1"/>
    <s v="Q2"/>
    <x v="4"/>
    <x v="28"/>
    <n v="222"/>
    <x v="5"/>
  </r>
  <r>
    <x v="1"/>
    <s v="Q2"/>
    <x v="4"/>
    <x v="77"/>
    <n v="132"/>
    <x v="5"/>
  </r>
  <r>
    <x v="1"/>
    <s v="Q2"/>
    <x v="4"/>
    <x v="29"/>
    <n v="300"/>
    <x v="5"/>
  </r>
  <r>
    <x v="1"/>
    <s v="Q2"/>
    <x v="4"/>
    <x v="30"/>
    <n v="256"/>
    <x v="5"/>
  </r>
  <r>
    <x v="1"/>
    <s v="Q2"/>
    <x v="4"/>
    <x v="78"/>
    <n v="56"/>
    <x v="5"/>
  </r>
  <r>
    <x v="1"/>
    <s v="Q2"/>
    <x v="4"/>
    <x v="31"/>
    <n v="198"/>
    <x v="5"/>
  </r>
  <r>
    <x v="1"/>
    <s v="Q2"/>
    <x v="4"/>
    <x v="79"/>
    <n v="69"/>
    <x v="5"/>
  </r>
  <r>
    <x v="1"/>
    <s v="Q2"/>
    <x v="4"/>
    <x v="32"/>
    <n v="1027"/>
    <x v="5"/>
  </r>
  <r>
    <x v="1"/>
    <s v="Q2"/>
    <x v="4"/>
    <x v="33"/>
    <n v="348"/>
    <x v="5"/>
  </r>
  <r>
    <x v="1"/>
    <s v="Q2"/>
    <x v="4"/>
    <x v="34"/>
    <n v="210"/>
    <x v="5"/>
  </r>
  <r>
    <x v="1"/>
    <s v="Q2"/>
    <x v="4"/>
    <x v="35"/>
    <n v="670"/>
    <x v="5"/>
  </r>
  <r>
    <x v="1"/>
    <s v="Q2"/>
    <x v="4"/>
    <x v="80"/>
    <n v="156"/>
    <x v="5"/>
  </r>
  <r>
    <x v="1"/>
    <s v="Q2"/>
    <x v="4"/>
    <x v="36"/>
    <n v="126"/>
    <x v="5"/>
  </r>
  <r>
    <x v="1"/>
    <s v="Q2"/>
    <x v="4"/>
    <x v="81"/>
    <n v="52"/>
    <x v="5"/>
  </r>
  <r>
    <x v="1"/>
    <s v="Q2"/>
    <x v="4"/>
    <x v="37"/>
    <n v="730"/>
    <x v="5"/>
  </r>
  <r>
    <x v="1"/>
    <s v="Q2"/>
    <x v="4"/>
    <x v="38"/>
    <n v="479"/>
    <x v="5"/>
  </r>
  <r>
    <x v="1"/>
    <s v="Q2"/>
    <x v="4"/>
    <x v="39"/>
    <n v="206"/>
    <x v="5"/>
  </r>
  <r>
    <x v="1"/>
    <s v="Q2"/>
    <x v="4"/>
    <x v="40"/>
    <n v="352"/>
    <x v="5"/>
  </r>
  <r>
    <x v="1"/>
    <s v="Q2"/>
    <x v="4"/>
    <x v="41"/>
    <n v="243"/>
    <x v="5"/>
  </r>
  <r>
    <x v="1"/>
    <s v="Q2"/>
    <x v="4"/>
    <x v="42"/>
    <n v="335"/>
    <x v="5"/>
  </r>
  <r>
    <x v="1"/>
    <s v="Q2"/>
    <x v="4"/>
    <x v="82"/>
    <n v="67"/>
    <x v="5"/>
  </r>
  <r>
    <x v="1"/>
    <s v="Q2"/>
    <x v="4"/>
    <x v="43"/>
    <n v="473"/>
    <x v="5"/>
  </r>
  <r>
    <x v="1"/>
    <s v="Q2"/>
    <x v="4"/>
    <x v="44"/>
    <n v="255"/>
    <x v="5"/>
  </r>
  <r>
    <x v="1"/>
    <s v="Q2"/>
    <x v="4"/>
    <x v="45"/>
    <n v="211"/>
    <x v="5"/>
  </r>
  <r>
    <x v="1"/>
    <s v="Q2"/>
    <x v="4"/>
    <x v="46"/>
    <n v="517"/>
    <x v="5"/>
  </r>
  <r>
    <x v="1"/>
    <s v="Q2"/>
    <x v="4"/>
    <x v="47"/>
    <n v="311"/>
    <x v="5"/>
  </r>
  <r>
    <x v="1"/>
    <s v="Q2"/>
    <x v="4"/>
    <x v="48"/>
    <n v="896"/>
    <x v="5"/>
  </r>
  <r>
    <x v="1"/>
    <s v="Q2"/>
    <x v="4"/>
    <x v="83"/>
    <n v="72"/>
    <x v="5"/>
  </r>
  <r>
    <x v="1"/>
    <s v="Q2"/>
    <x v="4"/>
    <x v="49"/>
    <n v="779"/>
    <x v="5"/>
  </r>
  <r>
    <x v="1"/>
    <s v="Q2"/>
    <x v="4"/>
    <x v="50"/>
    <n v="647"/>
    <x v="5"/>
  </r>
  <r>
    <x v="1"/>
    <s v="Q2"/>
    <x v="4"/>
    <x v="51"/>
    <n v="226"/>
    <x v="5"/>
  </r>
  <r>
    <x v="1"/>
    <s v="Q2"/>
    <x v="4"/>
    <x v="84"/>
    <n v="54"/>
    <x v="5"/>
  </r>
  <r>
    <x v="1"/>
    <s v="Q2"/>
    <x v="4"/>
    <x v="52"/>
    <n v="265"/>
    <x v="5"/>
  </r>
  <r>
    <x v="1"/>
    <s v="Q2"/>
    <x v="4"/>
    <x v="85"/>
    <n v="73"/>
    <x v="5"/>
  </r>
  <r>
    <x v="1"/>
    <s v="Q2"/>
    <x v="4"/>
    <x v="53"/>
    <n v="494"/>
    <x v="5"/>
  </r>
  <r>
    <x v="1"/>
    <s v="Q2"/>
    <x v="4"/>
    <x v="54"/>
    <n v="699"/>
    <x v="5"/>
  </r>
  <r>
    <x v="1"/>
    <s v="Q2"/>
    <x v="4"/>
    <x v="86"/>
    <n v="68"/>
    <x v="5"/>
  </r>
  <r>
    <x v="1"/>
    <s v="Q2"/>
    <x v="4"/>
    <x v="55"/>
    <n v="1719"/>
    <x v="5"/>
  </r>
  <r>
    <x v="1"/>
    <s v="Q2"/>
    <x v="4"/>
    <x v="56"/>
    <n v="100"/>
    <x v="5"/>
  </r>
  <r>
    <x v="1"/>
    <s v="Q2"/>
    <x v="4"/>
    <x v="57"/>
    <n v="8093"/>
    <x v="5"/>
  </r>
  <r>
    <x v="1"/>
    <s v="Q2"/>
    <x v="4"/>
    <x v="58"/>
    <n v="4233"/>
    <x v="5"/>
  </r>
  <r>
    <x v="1"/>
    <s v="Q2"/>
    <x v="4"/>
    <x v="59"/>
    <n v="9308"/>
    <x v="5"/>
  </r>
  <r>
    <x v="1"/>
    <s v="Q2"/>
    <x v="5"/>
    <x v="60"/>
    <n v="42"/>
    <x v="5"/>
  </r>
  <r>
    <x v="1"/>
    <s v="Q2"/>
    <x v="5"/>
    <x v="61"/>
    <n v="43"/>
    <x v="5"/>
  </r>
  <r>
    <x v="1"/>
    <s v="Q2"/>
    <x v="5"/>
    <x v="62"/>
    <n v="66"/>
    <x v="5"/>
  </r>
  <r>
    <x v="1"/>
    <s v="Q2"/>
    <x v="5"/>
    <x v="0"/>
    <n v="888"/>
    <x v="5"/>
  </r>
  <r>
    <x v="1"/>
    <s v="Q2"/>
    <x v="5"/>
    <x v="1"/>
    <n v="537"/>
    <x v="5"/>
  </r>
  <r>
    <x v="1"/>
    <s v="Q2"/>
    <x v="5"/>
    <x v="63"/>
    <n v="58"/>
    <x v="5"/>
  </r>
  <r>
    <x v="1"/>
    <s v="Q2"/>
    <x v="5"/>
    <x v="2"/>
    <n v="162"/>
    <x v="5"/>
  </r>
  <r>
    <x v="1"/>
    <s v="Q2"/>
    <x v="5"/>
    <x v="64"/>
    <n v="57"/>
    <x v="5"/>
  </r>
  <r>
    <x v="1"/>
    <s v="Q2"/>
    <x v="5"/>
    <x v="3"/>
    <n v="882"/>
    <x v="5"/>
  </r>
  <r>
    <x v="1"/>
    <s v="Q2"/>
    <x v="5"/>
    <x v="4"/>
    <n v="255"/>
    <x v="5"/>
  </r>
  <r>
    <x v="1"/>
    <s v="Q2"/>
    <x v="5"/>
    <x v="5"/>
    <n v="270"/>
    <x v="5"/>
  </r>
  <r>
    <x v="1"/>
    <s v="Q2"/>
    <x v="5"/>
    <x v="6"/>
    <n v="606"/>
    <x v="5"/>
  </r>
  <r>
    <x v="1"/>
    <s v="Q2"/>
    <x v="5"/>
    <x v="65"/>
    <n v="129"/>
    <x v="5"/>
  </r>
  <r>
    <x v="1"/>
    <s v="Q2"/>
    <x v="5"/>
    <x v="7"/>
    <n v="640"/>
    <x v="5"/>
  </r>
  <r>
    <x v="1"/>
    <s v="Q2"/>
    <x v="5"/>
    <x v="66"/>
    <n v="82"/>
    <x v="5"/>
  </r>
  <r>
    <x v="1"/>
    <s v="Q2"/>
    <x v="5"/>
    <x v="87"/>
    <n v="35"/>
    <x v="5"/>
  </r>
  <r>
    <x v="1"/>
    <s v="Q2"/>
    <x v="5"/>
    <x v="101"/>
    <n v="169"/>
    <x v="5"/>
  </r>
  <r>
    <x v="1"/>
    <s v="Q2"/>
    <x v="5"/>
    <x v="8"/>
    <n v="293"/>
    <x v="5"/>
  </r>
  <r>
    <x v="1"/>
    <s v="Q2"/>
    <x v="5"/>
    <x v="9"/>
    <n v="600"/>
    <x v="5"/>
  </r>
  <r>
    <x v="1"/>
    <s v="Q2"/>
    <x v="5"/>
    <x v="10"/>
    <n v="748"/>
    <x v="5"/>
  </r>
  <r>
    <x v="1"/>
    <s v="Q2"/>
    <x v="5"/>
    <x v="68"/>
    <n v="34"/>
    <x v="5"/>
  </r>
  <r>
    <x v="1"/>
    <s v="Q2"/>
    <x v="5"/>
    <x v="11"/>
    <n v="238"/>
    <x v="5"/>
  </r>
  <r>
    <x v="1"/>
    <s v="Q2"/>
    <x v="5"/>
    <x v="12"/>
    <n v="243"/>
    <x v="5"/>
  </r>
  <r>
    <x v="1"/>
    <s v="Q2"/>
    <x v="5"/>
    <x v="89"/>
    <n v="32"/>
    <x v="5"/>
  </r>
  <r>
    <x v="1"/>
    <s v="Q2"/>
    <x v="5"/>
    <x v="13"/>
    <n v="585"/>
    <x v="5"/>
  </r>
  <r>
    <x v="1"/>
    <s v="Q2"/>
    <x v="5"/>
    <x v="14"/>
    <n v="1227"/>
    <x v="5"/>
  </r>
  <r>
    <x v="1"/>
    <s v="Q2"/>
    <x v="5"/>
    <x v="90"/>
    <n v="44"/>
    <x v="5"/>
  </r>
  <r>
    <x v="1"/>
    <s v="Q2"/>
    <x v="5"/>
    <x v="15"/>
    <n v="1283"/>
    <x v="5"/>
  </r>
  <r>
    <x v="1"/>
    <s v="Q2"/>
    <x v="5"/>
    <x v="70"/>
    <n v="93"/>
    <x v="5"/>
  </r>
  <r>
    <x v="1"/>
    <s v="Q2"/>
    <x v="5"/>
    <x v="71"/>
    <n v="134"/>
    <x v="5"/>
  </r>
  <r>
    <x v="1"/>
    <s v="Q2"/>
    <x v="5"/>
    <x v="16"/>
    <n v="508"/>
    <x v="5"/>
  </r>
  <r>
    <x v="1"/>
    <s v="Q2"/>
    <x v="5"/>
    <x v="17"/>
    <n v="737"/>
    <x v="5"/>
  </r>
  <r>
    <x v="1"/>
    <s v="Q2"/>
    <x v="5"/>
    <x v="18"/>
    <n v="480"/>
    <x v="5"/>
  </r>
  <r>
    <x v="1"/>
    <s v="Q2"/>
    <x v="5"/>
    <x v="72"/>
    <n v="195"/>
    <x v="5"/>
  </r>
  <r>
    <x v="1"/>
    <s v="Q2"/>
    <x v="5"/>
    <x v="19"/>
    <n v="563"/>
    <x v="5"/>
  </r>
  <r>
    <x v="1"/>
    <s v="Q2"/>
    <x v="5"/>
    <x v="20"/>
    <n v="154"/>
    <x v="5"/>
  </r>
  <r>
    <x v="1"/>
    <s v="Q2"/>
    <x v="5"/>
    <x v="73"/>
    <n v="79"/>
    <x v="5"/>
  </r>
  <r>
    <x v="1"/>
    <s v="Q2"/>
    <x v="5"/>
    <x v="21"/>
    <n v="1213"/>
    <x v="5"/>
  </r>
  <r>
    <x v="1"/>
    <s v="Q2"/>
    <x v="5"/>
    <x v="22"/>
    <n v="401"/>
    <x v="5"/>
  </r>
  <r>
    <x v="1"/>
    <s v="Q2"/>
    <x v="5"/>
    <x v="23"/>
    <n v="972"/>
    <x v="5"/>
  </r>
  <r>
    <x v="1"/>
    <s v="Q2"/>
    <x v="5"/>
    <x v="24"/>
    <n v="556"/>
    <x v="5"/>
  </r>
  <r>
    <x v="1"/>
    <s v="Q2"/>
    <x v="5"/>
    <x v="25"/>
    <n v="143"/>
    <x v="5"/>
  </r>
  <r>
    <x v="1"/>
    <s v="Q2"/>
    <x v="5"/>
    <x v="74"/>
    <n v="74"/>
    <x v="5"/>
  </r>
  <r>
    <x v="1"/>
    <s v="Q2"/>
    <x v="5"/>
    <x v="75"/>
    <n v="177"/>
    <x v="5"/>
  </r>
  <r>
    <x v="1"/>
    <s v="Q2"/>
    <x v="5"/>
    <x v="26"/>
    <n v="170"/>
    <x v="5"/>
  </r>
  <r>
    <x v="1"/>
    <s v="Q2"/>
    <x v="5"/>
    <x v="27"/>
    <n v="236"/>
    <x v="5"/>
  </r>
  <r>
    <x v="1"/>
    <s v="Q2"/>
    <x v="5"/>
    <x v="76"/>
    <n v="139"/>
    <x v="5"/>
  </r>
  <r>
    <x v="1"/>
    <s v="Q2"/>
    <x v="5"/>
    <x v="28"/>
    <n v="277"/>
    <x v="5"/>
  </r>
  <r>
    <x v="1"/>
    <s v="Q2"/>
    <x v="5"/>
    <x v="77"/>
    <n v="155"/>
    <x v="5"/>
  </r>
  <r>
    <x v="1"/>
    <s v="Q2"/>
    <x v="5"/>
    <x v="29"/>
    <n v="374"/>
    <x v="5"/>
  </r>
  <r>
    <x v="1"/>
    <s v="Q2"/>
    <x v="5"/>
    <x v="30"/>
    <n v="340"/>
    <x v="5"/>
  </r>
  <r>
    <x v="1"/>
    <s v="Q2"/>
    <x v="5"/>
    <x v="78"/>
    <n v="78"/>
    <x v="5"/>
  </r>
  <r>
    <x v="1"/>
    <s v="Q2"/>
    <x v="5"/>
    <x v="31"/>
    <n v="196"/>
    <x v="5"/>
  </r>
  <r>
    <x v="1"/>
    <s v="Q2"/>
    <x v="5"/>
    <x v="79"/>
    <n v="103"/>
    <x v="5"/>
  </r>
  <r>
    <x v="1"/>
    <s v="Q2"/>
    <x v="5"/>
    <x v="32"/>
    <n v="1158"/>
    <x v="5"/>
  </r>
  <r>
    <x v="1"/>
    <s v="Q2"/>
    <x v="5"/>
    <x v="33"/>
    <n v="404"/>
    <x v="5"/>
  </r>
  <r>
    <x v="1"/>
    <s v="Q2"/>
    <x v="5"/>
    <x v="34"/>
    <n v="287"/>
    <x v="5"/>
  </r>
  <r>
    <x v="1"/>
    <s v="Q2"/>
    <x v="5"/>
    <x v="35"/>
    <n v="805"/>
    <x v="5"/>
  </r>
  <r>
    <x v="1"/>
    <s v="Q2"/>
    <x v="5"/>
    <x v="80"/>
    <n v="168"/>
    <x v="5"/>
  </r>
  <r>
    <x v="1"/>
    <s v="Q2"/>
    <x v="5"/>
    <x v="36"/>
    <n v="160"/>
    <x v="5"/>
  </r>
  <r>
    <x v="1"/>
    <s v="Q2"/>
    <x v="5"/>
    <x v="81"/>
    <n v="61"/>
    <x v="5"/>
  </r>
  <r>
    <x v="1"/>
    <s v="Q2"/>
    <x v="5"/>
    <x v="37"/>
    <n v="797"/>
    <x v="5"/>
  </r>
  <r>
    <x v="1"/>
    <s v="Q2"/>
    <x v="5"/>
    <x v="38"/>
    <n v="585"/>
    <x v="5"/>
  </r>
  <r>
    <x v="1"/>
    <s v="Q2"/>
    <x v="5"/>
    <x v="39"/>
    <n v="239"/>
    <x v="5"/>
  </r>
  <r>
    <x v="1"/>
    <s v="Q2"/>
    <x v="5"/>
    <x v="40"/>
    <n v="400"/>
    <x v="5"/>
  </r>
  <r>
    <x v="1"/>
    <s v="Q2"/>
    <x v="5"/>
    <x v="41"/>
    <n v="337"/>
    <x v="5"/>
  </r>
  <r>
    <x v="1"/>
    <s v="Q2"/>
    <x v="5"/>
    <x v="42"/>
    <n v="398"/>
    <x v="5"/>
  </r>
  <r>
    <x v="1"/>
    <s v="Q2"/>
    <x v="5"/>
    <x v="82"/>
    <n v="113"/>
    <x v="5"/>
  </r>
  <r>
    <x v="1"/>
    <s v="Q2"/>
    <x v="5"/>
    <x v="43"/>
    <n v="615"/>
    <x v="5"/>
  </r>
  <r>
    <x v="1"/>
    <s v="Q2"/>
    <x v="5"/>
    <x v="44"/>
    <n v="290"/>
    <x v="5"/>
  </r>
  <r>
    <x v="1"/>
    <s v="Q2"/>
    <x v="5"/>
    <x v="45"/>
    <n v="272"/>
    <x v="5"/>
  </r>
  <r>
    <x v="1"/>
    <s v="Q2"/>
    <x v="5"/>
    <x v="46"/>
    <n v="553"/>
    <x v="5"/>
  </r>
  <r>
    <x v="1"/>
    <s v="Q2"/>
    <x v="5"/>
    <x v="47"/>
    <n v="420"/>
    <x v="5"/>
  </r>
  <r>
    <x v="1"/>
    <s v="Q2"/>
    <x v="5"/>
    <x v="48"/>
    <n v="978"/>
    <x v="5"/>
  </r>
  <r>
    <x v="1"/>
    <s v="Q2"/>
    <x v="5"/>
    <x v="83"/>
    <n v="88"/>
    <x v="5"/>
  </r>
  <r>
    <x v="1"/>
    <s v="Q2"/>
    <x v="5"/>
    <x v="49"/>
    <n v="824"/>
    <x v="5"/>
  </r>
  <r>
    <x v="1"/>
    <s v="Q2"/>
    <x v="5"/>
    <x v="50"/>
    <n v="908"/>
    <x v="5"/>
  </r>
  <r>
    <x v="1"/>
    <s v="Q2"/>
    <x v="5"/>
    <x v="51"/>
    <n v="310"/>
    <x v="5"/>
  </r>
  <r>
    <x v="1"/>
    <s v="Q2"/>
    <x v="5"/>
    <x v="84"/>
    <n v="78"/>
    <x v="5"/>
  </r>
  <r>
    <x v="1"/>
    <s v="Q2"/>
    <x v="5"/>
    <x v="52"/>
    <n v="312"/>
    <x v="5"/>
  </r>
  <r>
    <x v="1"/>
    <s v="Q2"/>
    <x v="5"/>
    <x v="85"/>
    <n v="76"/>
    <x v="5"/>
  </r>
  <r>
    <x v="1"/>
    <s v="Q2"/>
    <x v="5"/>
    <x v="53"/>
    <n v="508"/>
    <x v="5"/>
  </r>
  <r>
    <x v="1"/>
    <s v="Q2"/>
    <x v="5"/>
    <x v="54"/>
    <n v="788"/>
    <x v="5"/>
  </r>
  <r>
    <x v="1"/>
    <s v="Q2"/>
    <x v="5"/>
    <x v="86"/>
    <n v="108"/>
    <x v="5"/>
  </r>
  <r>
    <x v="1"/>
    <s v="Q2"/>
    <x v="5"/>
    <x v="88"/>
    <n v="31"/>
    <x v="5"/>
  </r>
  <r>
    <x v="1"/>
    <s v="Q2"/>
    <x v="5"/>
    <x v="55"/>
    <n v="2128"/>
    <x v="5"/>
  </r>
  <r>
    <x v="1"/>
    <s v="Q2"/>
    <x v="5"/>
    <x v="56"/>
    <n v="133"/>
    <x v="5"/>
  </r>
  <r>
    <x v="1"/>
    <s v="Q2"/>
    <x v="5"/>
    <x v="57"/>
    <n v="9107"/>
    <x v="5"/>
  </r>
  <r>
    <x v="1"/>
    <s v="Q2"/>
    <x v="5"/>
    <x v="58"/>
    <n v="4942"/>
    <x v="5"/>
  </r>
  <r>
    <x v="1"/>
    <s v="Q2"/>
    <x v="5"/>
    <x v="59"/>
    <n v="10743"/>
    <x v="5"/>
  </r>
  <r>
    <x v="1"/>
    <s v="Q2"/>
    <x v="6"/>
    <x v="60"/>
    <n v="57"/>
    <x v="5"/>
  </r>
  <r>
    <x v="1"/>
    <s v="Q2"/>
    <x v="6"/>
    <x v="61"/>
    <n v="37"/>
    <x v="5"/>
  </r>
  <r>
    <x v="1"/>
    <s v="Q2"/>
    <x v="6"/>
    <x v="62"/>
    <n v="54"/>
    <x v="5"/>
  </r>
  <r>
    <x v="1"/>
    <s v="Q2"/>
    <x v="6"/>
    <x v="0"/>
    <n v="1026"/>
    <x v="5"/>
  </r>
  <r>
    <x v="1"/>
    <s v="Q2"/>
    <x v="6"/>
    <x v="1"/>
    <n v="599"/>
    <x v="5"/>
  </r>
  <r>
    <x v="1"/>
    <s v="Q2"/>
    <x v="6"/>
    <x v="63"/>
    <n v="88"/>
    <x v="5"/>
  </r>
  <r>
    <x v="1"/>
    <s v="Q2"/>
    <x v="6"/>
    <x v="2"/>
    <n v="238"/>
    <x v="5"/>
  </r>
  <r>
    <x v="1"/>
    <s v="Q2"/>
    <x v="6"/>
    <x v="64"/>
    <n v="44"/>
    <x v="5"/>
  </r>
  <r>
    <x v="1"/>
    <s v="Q2"/>
    <x v="6"/>
    <x v="3"/>
    <n v="904"/>
    <x v="5"/>
  </r>
  <r>
    <x v="1"/>
    <s v="Q2"/>
    <x v="6"/>
    <x v="4"/>
    <n v="207"/>
    <x v="5"/>
  </r>
  <r>
    <x v="1"/>
    <s v="Q2"/>
    <x v="6"/>
    <x v="5"/>
    <n v="289"/>
    <x v="5"/>
  </r>
  <r>
    <x v="1"/>
    <s v="Q2"/>
    <x v="6"/>
    <x v="6"/>
    <n v="742"/>
    <x v="5"/>
  </r>
  <r>
    <x v="1"/>
    <s v="Q2"/>
    <x v="6"/>
    <x v="65"/>
    <n v="104"/>
    <x v="5"/>
  </r>
  <r>
    <x v="1"/>
    <s v="Q2"/>
    <x v="6"/>
    <x v="7"/>
    <n v="560"/>
    <x v="5"/>
  </r>
  <r>
    <x v="1"/>
    <s v="Q2"/>
    <x v="6"/>
    <x v="66"/>
    <n v="67"/>
    <x v="5"/>
  </r>
  <r>
    <x v="1"/>
    <s v="Q2"/>
    <x v="6"/>
    <x v="101"/>
    <n v="145"/>
    <x v="5"/>
  </r>
  <r>
    <x v="1"/>
    <s v="Q2"/>
    <x v="6"/>
    <x v="8"/>
    <n v="355"/>
    <x v="5"/>
  </r>
  <r>
    <x v="1"/>
    <s v="Q2"/>
    <x v="6"/>
    <x v="9"/>
    <n v="569"/>
    <x v="5"/>
  </r>
  <r>
    <x v="1"/>
    <s v="Q2"/>
    <x v="6"/>
    <x v="10"/>
    <n v="727"/>
    <x v="5"/>
  </r>
  <r>
    <x v="1"/>
    <s v="Q2"/>
    <x v="6"/>
    <x v="11"/>
    <n v="228"/>
    <x v="5"/>
  </r>
  <r>
    <x v="1"/>
    <s v="Q2"/>
    <x v="6"/>
    <x v="12"/>
    <n v="283"/>
    <x v="5"/>
  </r>
  <r>
    <x v="1"/>
    <s v="Q2"/>
    <x v="6"/>
    <x v="89"/>
    <n v="41"/>
    <x v="5"/>
  </r>
  <r>
    <x v="1"/>
    <s v="Q2"/>
    <x v="6"/>
    <x v="13"/>
    <n v="575"/>
    <x v="5"/>
  </r>
  <r>
    <x v="1"/>
    <s v="Q2"/>
    <x v="6"/>
    <x v="14"/>
    <n v="1265"/>
    <x v="5"/>
  </r>
  <r>
    <x v="1"/>
    <s v="Q2"/>
    <x v="6"/>
    <x v="90"/>
    <n v="47"/>
    <x v="5"/>
  </r>
  <r>
    <x v="1"/>
    <s v="Q2"/>
    <x v="6"/>
    <x v="15"/>
    <n v="1356"/>
    <x v="5"/>
  </r>
  <r>
    <x v="1"/>
    <s v="Q2"/>
    <x v="6"/>
    <x v="70"/>
    <n v="177"/>
    <x v="5"/>
  </r>
  <r>
    <x v="1"/>
    <s v="Q2"/>
    <x v="6"/>
    <x v="71"/>
    <n v="223"/>
    <x v="5"/>
  </r>
  <r>
    <x v="1"/>
    <s v="Q2"/>
    <x v="6"/>
    <x v="16"/>
    <n v="598"/>
    <x v="5"/>
  </r>
  <r>
    <x v="1"/>
    <s v="Q2"/>
    <x v="6"/>
    <x v="17"/>
    <n v="1344"/>
    <x v="5"/>
  </r>
  <r>
    <x v="1"/>
    <s v="Q2"/>
    <x v="6"/>
    <x v="18"/>
    <n v="420"/>
    <x v="5"/>
  </r>
  <r>
    <x v="1"/>
    <s v="Q2"/>
    <x v="6"/>
    <x v="72"/>
    <n v="257"/>
    <x v="5"/>
  </r>
  <r>
    <x v="1"/>
    <s v="Q2"/>
    <x v="6"/>
    <x v="19"/>
    <n v="588"/>
    <x v="5"/>
  </r>
  <r>
    <x v="1"/>
    <s v="Q2"/>
    <x v="6"/>
    <x v="20"/>
    <n v="112"/>
    <x v="5"/>
  </r>
  <r>
    <x v="1"/>
    <s v="Q2"/>
    <x v="6"/>
    <x v="73"/>
    <n v="80"/>
    <x v="5"/>
  </r>
  <r>
    <x v="1"/>
    <s v="Q2"/>
    <x v="6"/>
    <x v="21"/>
    <n v="1246"/>
    <x v="5"/>
  </r>
  <r>
    <x v="1"/>
    <s v="Q2"/>
    <x v="6"/>
    <x v="22"/>
    <n v="413"/>
    <x v="5"/>
  </r>
  <r>
    <x v="1"/>
    <s v="Q2"/>
    <x v="6"/>
    <x v="23"/>
    <n v="1060"/>
    <x v="5"/>
  </r>
  <r>
    <x v="1"/>
    <s v="Q2"/>
    <x v="6"/>
    <x v="92"/>
    <n v="31"/>
    <x v="5"/>
  </r>
  <r>
    <x v="1"/>
    <s v="Q2"/>
    <x v="6"/>
    <x v="24"/>
    <n v="920"/>
    <x v="5"/>
  </r>
  <r>
    <x v="1"/>
    <s v="Q2"/>
    <x v="6"/>
    <x v="25"/>
    <n v="120"/>
    <x v="5"/>
  </r>
  <r>
    <x v="1"/>
    <s v="Q2"/>
    <x v="6"/>
    <x v="74"/>
    <n v="95"/>
    <x v="5"/>
  </r>
  <r>
    <x v="1"/>
    <s v="Q2"/>
    <x v="6"/>
    <x v="75"/>
    <n v="242"/>
    <x v="5"/>
  </r>
  <r>
    <x v="1"/>
    <s v="Q2"/>
    <x v="6"/>
    <x v="26"/>
    <n v="296"/>
    <x v="5"/>
  </r>
  <r>
    <x v="1"/>
    <s v="Q2"/>
    <x v="6"/>
    <x v="27"/>
    <n v="249"/>
    <x v="5"/>
  </r>
  <r>
    <x v="1"/>
    <s v="Q2"/>
    <x v="6"/>
    <x v="76"/>
    <n v="189"/>
    <x v="5"/>
  </r>
  <r>
    <x v="1"/>
    <s v="Q2"/>
    <x v="6"/>
    <x v="28"/>
    <n v="284"/>
    <x v="5"/>
  </r>
  <r>
    <x v="1"/>
    <s v="Q2"/>
    <x v="6"/>
    <x v="77"/>
    <n v="236"/>
    <x v="5"/>
  </r>
  <r>
    <x v="1"/>
    <s v="Q2"/>
    <x v="6"/>
    <x v="29"/>
    <n v="344"/>
    <x v="5"/>
  </r>
  <r>
    <x v="1"/>
    <s v="Q2"/>
    <x v="6"/>
    <x v="30"/>
    <n v="360"/>
    <x v="5"/>
  </r>
  <r>
    <x v="1"/>
    <s v="Q2"/>
    <x v="6"/>
    <x v="78"/>
    <n v="91"/>
    <x v="5"/>
  </r>
  <r>
    <x v="1"/>
    <s v="Q2"/>
    <x v="6"/>
    <x v="31"/>
    <n v="162"/>
    <x v="5"/>
  </r>
  <r>
    <x v="1"/>
    <s v="Q2"/>
    <x v="6"/>
    <x v="79"/>
    <n v="119"/>
    <x v="5"/>
  </r>
  <r>
    <x v="1"/>
    <s v="Q2"/>
    <x v="6"/>
    <x v="32"/>
    <n v="1120"/>
    <x v="5"/>
  </r>
  <r>
    <x v="1"/>
    <s v="Q2"/>
    <x v="6"/>
    <x v="33"/>
    <n v="338"/>
    <x v="5"/>
  </r>
  <r>
    <x v="1"/>
    <s v="Q2"/>
    <x v="6"/>
    <x v="34"/>
    <n v="537"/>
    <x v="5"/>
  </r>
  <r>
    <x v="1"/>
    <s v="Q2"/>
    <x v="6"/>
    <x v="35"/>
    <n v="801"/>
    <x v="5"/>
  </r>
  <r>
    <x v="1"/>
    <s v="Q2"/>
    <x v="6"/>
    <x v="80"/>
    <n v="152"/>
    <x v="5"/>
  </r>
  <r>
    <x v="1"/>
    <s v="Q2"/>
    <x v="6"/>
    <x v="36"/>
    <n v="165"/>
    <x v="5"/>
  </r>
  <r>
    <x v="1"/>
    <s v="Q2"/>
    <x v="6"/>
    <x v="91"/>
    <n v="31"/>
    <x v="5"/>
  </r>
  <r>
    <x v="1"/>
    <s v="Q2"/>
    <x v="6"/>
    <x v="81"/>
    <n v="48"/>
    <x v="5"/>
  </r>
  <r>
    <x v="1"/>
    <s v="Q2"/>
    <x v="6"/>
    <x v="37"/>
    <n v="716"/>
    <x v="5"/>
  </r>
  <r>
    <x v="1"/>
    <s v="Q2"/>
    <x v="6"/>
    <x v="38"/>
    <n v="597"/>
    <x v="5"/>
  </r>
  <r>
    <x v="1"/>
    <s v="Q2"/>
    <x v="6"/>
    <x v="39"/>
    <n v="344"/>
    <x v="5"/>
  </r>
  <r>
    <x v="1"/>
    <s v="Q2"/>
    <x v="6"/>
    <x v="40"/>
    <n v="399"/>
    <x v="5"/>
  </r>
  <r>
    <x v="1"/>
    <s v="Q2"/>
    <x v="6"/>
    <x v="41"/>
    <n v="383"/>
    <x v="5"/>
  </r>
  <r>
    <x v="1"/>
    <s v="Q2"/>
    <x v="6"/>
    <x v="42"/>
    <n v="529"/>
    <x v="5"/>
  </r>
  <r>
    <x v="1"/>
    <s v="Q2"/>
    <x v="6"/>
    <x v="82"/>
    <n v="102"/>
    <x v="5"/>
  </r>
  <r>
    <x v="1"/>
    <s v="Q2"/>
    <x v="6"/>
    <x v="43"/>
    <n v="770"/>
    <x v="5"/>
  </r>
  <r>
    <x v="1"/>
    <s v="Q2"/>
    <x v="6"/>
    <x v="44"/>
    <n v="283"/>
    <x v="5"/>
  </r>
  <r>
    <x v="1"/>
    <s v="Q2"/>
    <x v="6"/>
    <x v="45"/>
    <n v="258"/>
    <x v="5"/>
  </r>
  <r>
    <x v="1"/>
    <s v="Q2"/>
    <x v="6"/>
    <x v="46"/>
    <n v="574"/>
    <x v="5"/>
  </r>
  <r>
    <x v="1"/>
    <s v="Q2"/>
    <x v="6"/>
    <x v="47"/>
    <n v="489"/>
    <x v="5"/>
  </r>
  <r>
    <x v="1"/>
    <s v="Q2"/>
    <x v="6"/>
    <x v="48"/>
    <n v="1066"/>
    <x v="5"/>
  </r>
  <r>
    <x v="1"/>
    <s v="Q2"/>
    <x v="6"/>
    <x v="83"/>
    <n v="82"/>
    <x v="5"/>
  </r>
  <r>
    <x v="1"/>
    <s v="Q2"/>
    <x v="6"/>
    <x v="49"/>
    <n v="837"/>
    <x v="5"/>
  </r>
  <r>
    <x v="1"/>
    <s v="Q2"/>
    <x v="6"/>
    <x v="50"/>
    <n v="1498"/>
    <x v="5"/>
  </r>
  <r>
    <x v="1"/>
    <s v="Q2"/>
    <x v="6"/>
    <x v="51"/>
    <n v="320"/>
    <x v="5"/>
  </r>
  <r>
    <x v="1"/>
    <s v="Q2"/>
    <x v="6"/>
    <x v="84"/>
    <n v="107"/>
    <x v="5"/>
  </r>
  <r>
    <x v="1"/>
    <s v="Q2"/>
    <x v="6"/>
    <x v="52"/>
    <n v="313"/>
    <x v="5"/>
  </r>
  <r>
    <x v="1"/>
    <s v="Q2"/>
    <x v="6"/>
    <x v="85"/>
    <n v="77"/>
    <x v="5"/>
  </r>
  <r>
    <x v="1"/>
    <s v="Q2"/>
    <x v="6"/>
    <x v="53"/>
    <n v="575"/>
    <x v="5"/>
  </r>
  <r>
    <x v="1"/>
    <s v="Q2"/>
    <x v="6"/>
    <x v="54"/>
    <n v="1240"/>
    <x v="5"/>
  </r>
  <r>
    <x v="1"/>
    <s v="Q2"/>
    <x v="6"/>
    <x v="86"/>
    <n v="103"/>
    <x v="5"/>
  </r>
  <r>
    <x v="1"/>
    <s v="Q2"/>
    <x v="6"/>
    <x v="55"/>
    <n v="3261"/>
    <x v="5"/>
  </r>
  <r>
    <x v="1"/>
    <s v="Q2"/>
    <x v="6"/>
    <x v="56"/>
    <n v="107"/>
    <x v="5"/>
  </r>
  <r>
    <x v="1"/>
    <s v="Q2"/>
    <x v="6"/>
    <x v="57"/>
    <n v="12460"/>
    <x v="5"/>
  </r>
  <r>
    <x v="1"/>
    <s v="Q2"/>
    <x v="6"/>
    <x v="58"/>
    <n v="8103"/>
    <x v="5"/>
  </r>
  <r>
    <x v="1"/>
    <s v="Q2"/>
    <x v="6"/>
    <x v="59"/>
    <n v="16879"/>
    <x v="5"/>
  </r>
  <r>
    <x v="1"/>
    <s v="Q2"/>
    <x v="7"/>
    <x v="60"/>
    <n v="79"/>
    <x v="5"/>
  </r>
  <r>
    <x v="1"/>
    <s v="Q2"/>
    <x v="7"/>
    <x v="61"/>
    <n v="71"/>
    <x v="5"/>
  </r>
  <r>
    <x v="1"/>
    <s v="Q2"/>
    <x v="7"/>
    <x v="62"/>
    <n v="117"/>
    <x v="5"/>
  </r>
  <r>
    <x v="1"/>
    <s v="Q2"/>
    <x v="7"/>
    <x v="0"/>
    <n v="1368"/>
    <x v="5"/>
  </r>
  <r>
    <x v="1"/>
    <s v="Q2"/>
    <x v="7"/>
    <x v="1"/>
    <n v="790"/>
    <x v="5"/>
  </r>
  <r>
    <x v="1"/>
    <s v="Q2"/>
    <x v="7"/>
    <x v="63"/>
    <n v="94"/>
    <x v="5"/>
  </r>
  <r>
    <x v="1"/>
    <s v="Q2"/>
    <x v="7"/>
    <x v="2"/>
    <n v="239"/>
    <x v="5"/>
  </r>
  <r>
    <x v="1"/>
    <s v="Q2"/>
    <x v="7"/>
    <x v="64"/>
    <n v="76"/>
    <x v="5"/>
  </r>
  <r>
    <x v="1"/>
    <s v="Q2"/>
    <x v="7"/>
    <x v="3"/>
    <n v="1329"/>
    <x v="5"/>
  </r>
  <r>
    <x v="1"/>
    <s v="Q2"/>
    <x v="7"/>
    <x v="4"/>
    <n v="371"/>
    <x v="5"/>
  </r>
  <r>
    <x v="1"/>
    <s v="Q2"/>
    <x v="7"/>
    <x v="5"/>
    <n v="388"/>
    <x v="5"/>
  </r>
  <r>
    <x v="1"/>
    <s v="Q2"/>
    <x v="7"/>
    <x v="93"/>
    <n v="32"/>
    <x v="5"/>
  </r>
  <r>
    <x v="1"/>
    <s v="Q2"/>
    <x v="7"/>
    <x v="6"/>
    <n v="981"/>
    <x v="5"/>
  </r>
  <r>
    <x v="1"/>
    <s v="Q2"/>
    <x v="7"/>
    <x v="65"/>
    <n v="183"/>
    <x v="5"/>
  </r>
  <r>
    <x v="1"/>
    <s v="Q2"/>
    <x v="7"/>
    <x v="7"/>
    <n v="932"/>
    <x v="5"/>
  </r>
  <r>
    <x v="1"/>
    <s v="Q2"/>
    <x v="7"/>
    <x v="66"/>
    <n v="146"/>
    <x v="5"/>
  </r>
  <r>
    <x v="1"/>
    <s v="Q2"/>
    <x v="7"/>
    <x v="87"/>
    <n v="47"/>
    <x v="5"/>
  </r>
  <r>
    <x v="1"/>
    <s v="Q2"/>
    <x v="7"/>
    <x v="101"/>
    <n v="237"/>
    <x v="5"/>
  </r>
  <r>
    <x v="1"/>
    <s v="Q2"/>
    <x v="7"/>
    <x v="8"/>
    <n v="377"/>
    <x v="5"/>
  </r>
  <r>
    <x v="1"/>
    <s v="Q2"/>
    <x v="7"/>
    <x v="9"/>
    <n v="927"/>
    <x v="5"/>
  </r>
  <r>
    <x v="1"/>
    <s v="Q2"/>
    <x v="7"/>
    <x v="10"/>
    <n v="1091"/>
    <x v="5"/>
  </r>
  <r>
    <x v="1"/>
    <s v="Q2"/>
    <x v="7"/>
    <x v="67"/>
    <n v="33"/>
    <x v="5"/>
  </r>
  <r>
    <x v="1"/>
    <s v="Q2"/>
    <x v="7"/>
    <x v="68"/>
    <n v="46"/>
    <x v="5"/>
  </r>
  <r>
    <x v="1"/>
    <s v="Q2"/>
    <x v="7"/>
    <x v="11"/>
    <n v="359"/>
    <x v="5"/>
  </r>
  <r>
    <x v="1"/>
    <s v="Q2"/>
    <x v="7"/>
    <x v="12"/>
    <n v="377"/>
    <x v="5"/>
  </r>
  <r>
    <x v="1"/>
    <s v="Q2"/>
    <x v="7"/>
    <x v="89"/>
    <n v="66"/>
    <x v="5"/>
  </r>
  <r>
    <x v="1"/>
    <s v="Q2"/>
    <x v="7"/>
    <x v="94"/>
    <n v="55"/>
    <x v="5"/>
  </r>
  <r>
    <x v="1"/>
    <s v="Q2"/>
    <x v="7"/>
    <x v="13"/>
    <n v="861"/>
    <x v="5"/>
  </r>
  <r>
    <x v="1"/>
    <s v="Q2"/>
    <x v="7"/>
    <x v="14"/>
    <n v="1850"/>
    <x v="5"/>
  </r>
  <r>
    <x v="1"/>
    <s v="Q2"/>
    <x v="7"/>
    <x v="69"/>
    <n v="41"/>
    <x v="5"/>
  </r>
  <r>
    <x v="1"/>
    <s v="Q2"/>
    <x v="7"/>
    <x v="90"/>
    <n v="53"/>
    <x v="5"/>
  </r>
  <r>
    <x v="1"/>
    <s v="Q2"/>
    <x v="7"/>
    <x v="15"/>
    <n v="1962"/>
    <x v="5"/>
  </r>
  <r>
    <x v="1"/>
    <s v="Q2"/>
    <x v="7"/>
    <x v="70"/>
    <n v="140"/>
    <x v="5"/>
  </r>
  <r>
    <x v="1"/>
    <s v="Q2"/>
    <x v="7"/>
    <x v="71"/>
    <n v="211"/>
    <x v="5"/>
  </r>
  <r>
    <x v="1"/>
    <s v="Q2"/>
    <x v="7"/>
    <x v="16"/>
    <n v="725"/>
    <x v="5"/>
  </r>
  <r>
    <x v="1"/>
    <s v="Q2"/>
    <x v="7"/>
    <x v="17"/>
    <n v="1085"/>
    <x v="5"/>
  </r>
  <r>
    <x v="1"/>
    <s v="Q2"/>
    <x v="7"/>
    <x v="18"/>
    <n v="700"/>
    <x v="5"/>
  </r>
  <r>
    <x v="1"/>
    <s v="Q2"/>
    <x v="7"/>
    <x v="72"/>
    <n v="323"/>
    <x v="5"/>
  </r>
  <r>
    <x v="1"/>
    <s v="Q2"/>
    <x v="7"/>
    <x v="19"/>
    <n v="819"/>
    <x v="5"/>
  </r>
  <r>
    <x v="1"/>
    <s v="Q2"/>
    <x v="7"/>
    <x v="20"/>
    <n v="196"/>
    <x v="5"/>
  </r>
  <r>
    <x v="1"/>
    <s v="Q2"/>
    <x v="7"/>
    <x v="73"/>
    <n v="91"/>
    <x v="5"/>
  </r>
  <r>
    <x v="1"/>
    <s v="Q2"/>
    <x v="7"/>
    <x v="21"/>
    <n v="1806"/>
    <x v="5"/>
  </r>
  <r>
    <x v="1"/>
    <s v="Q2"/>
    <x v="7"/>
    <x v="22"/>
    <n v="602"/>
    <x v="5"/>
  </r>
  <r>
    <x v="1"/>
    <s v="Q2"/>
    <x v="7"/>
    <x v="23"/>
    <n v="1423"/>
    <x v="5"/>
  </r>
  <r>
    <x v="1"/>
    <s v="Q2"/>
    <x v="7"/>
    <x v="92"/>
    <n v="47"/>
    <x v="5"/>
  </r>
  <r>
    <x v="1"/>
    <s v="Q2"/>
    <x v="7"/>
    <x v="24"/>
    <n v="883"/>
    <x v="5"/>
  </r>
  <r>
    <x v="1"/>
    <s v="Q2"/>
    <x v="7"/>
    <x v="25"/>
    <n v="209"/>
    <x v="5"/>
  </r>
  <r>
    <x v="1"/>
    <s v="Q2"/>
    <x v="7"/>
    <x v="74"/>
    <n v="120"/>
    <x v="5"/>
  </r>
  <r>
    <x v="1"/>
    <s v="Q2"/>
    <x v="7"/>
    <x v="75"/>
    <n v="256"/>
    <x v="5"/>
  </r>
  <r>
    <x v="1"/>
    <s v="Q2"/>
    <x v="7"/>
    <x v="26"/>
    <n v="295"/>
    <x v="5"/>
  </r>
  <r>
    <x v="1"/>
    <s v="Q2"/>
    <x v="7"/>
    <x v="27"/>
    <n v="334"/>
    <x v="5"/>
  </r>
  <r>
    <x v="1"/>
    <s v="Q2"/>
    <x v="7"/>
    <x v="76"/>
    <n v="182"/>
    <x v="5"/>
  </r>
  <r>
    <x v="1"/>
    <s v="Q2"/>
    <x v="7"/>
    <x v="28"/>
    <n v="394"/>
    <x v="5"/>
  </r>
  <r>
    <x v="1"/>
    <s v="Q2"/>
    <x v="7"/>
    <x v="77"/>
    <n v="249"/>
    <x v="5"/>
  </r>
  <r>
    <x v="1"/>
    <s v="Q2"/>
    <x v="7"/>
    <x v="29"/>
    <n v="623"/>
    <x v="5"/>
  </r>
  <r>
    <x v="1"/>
    <s v="Q2"/>
    <x v="7"/>
    <x v="30"/>
    <n v="472"/>
    <x v="5"/>
  </r>
  <r>
    <x v="1"/>
    <s v="Q2"/>
    <x v="7"/>
    <x v="78"/>
    <n v="120"/>
    <x v="5"/>
  </r>
  <r>
    <x v="1"/>
    <s v="Q2"/>
    <x v="7"/>
    <x v="31"/>
    <n v="289"/>
    <x v="5"/>
  </r>
  <r>
    <x v="1"/>
    <s v="Q2"/>
    <x v="7"/>
    <x v="79"/>
    <n v="158"/>
    <x v="5"/>
  </r>
  <r>
    <x v="1"/>
    <s v="Q2"/>
    <x v="7"/>
    <x v="32"/>
    <n v="1721"/>
    <x v="5"/>
  </r>
  <r>
    <x v="1"/>
    <s v="Q2"/>
    <x v="7"/>
    <x v="33"/>
    <n v="578"/>
    <x v="5"/>
  </r>
  <r>
    <x v="1"/>
    <s v="Q2"/>
    <x v="7"/>
    <x v="34"/>
    <n v="427"/>
    <x v="5"/>
  </r>
  <r>
    <x v="1"/>
    <s v="Q2"/>
    <x v="7"/>
    <x v="35"/>
    <n v="1227"/>
    <x v="5"/>
  </r>
  <r>
    <x v="1"/>
    <s v="Q2"/>
    <x v="7"/>
    <x v="80"/>
    <n v="264"/>
    <x v="5"/>
  </r>
  <r>
    <x v="1"/>
    <s v="Q2"/>
    <x v="7"/>
    <x v="36"/>
    <n v="199"/>
    <x v="5"/>
  </r>
  <r>
    <x v="1"/>
    <s v="Q2"/>
    <x v="7"/>
    <x v="91"/>
    <n v="53"/>
    <x v="5"/>
  </r>
  <r>
    <x v="1"/>
    <s v="Q2"/>
    <x v="7"/>
    <x v="81"/>
    <n v="87"/>
    <x v="5"/>
  </r>
  <r>
    <x v="1"/>
    <s v="Q2"/>
    <x v="7"/>
    <x v="37"/>
    <n v="1112"/>
    <x v="5"/>
  </r>
  <r>
    <x v="1"/>
    <s v="Q2"/>
    <x v="7"/>
    <x v="38"/>
    <n v="842"/>
    <x v="5"/>
  </r>
  <r>
    <x v="1"/>
    <s v="Q2"/>
    <x v="7"/>
    <x v="39"/>
    <n v="381"/>
    <x v="5"/>
  </r>
  <r>
    <x v="1"/>
    <s v="Q2"/>
    <x v="7"/>
    <x v="40"/>
    <n v="566"/>
    <x v="5"/>
  </r>
  <r>
    <x v="1"/>
    <s v="Q2"/>
    <x v="7"/>
    <x v="41"/>
    <n v="496"/>
    <x v="5"/>
  </r>
  <r>
    <x v="1"/>
    <s v="Q2"/>
    <x v="7"/>
    <x v="42"/>
    <n v="592"/>
    <x v="5"/>
  </r>
  <r>
    <x v="1"/>
    <s v="Q2"/>
    <x v="7"/>
    <x v="96"/>
    <n v="40"/>
    <x v="5"/>
  </r>
  <r>
    <x v="1"/>
    <s v="Q2"/>
    <x v="7"/>
    <x v="82"/>
    <n v="165"/>
    <x v="5"/>
  </r>
  <r>
    <x v="1"/>
    <s v="Q2"/>
    <x v="7"/>
    <x v="43"/>
    <n v="965"/>
    <x v="5"/>
  </r>
  <r>
    <x v="1"/>
    <s v="Q2"/>
    <x v="7"/>
    <x v="44"/>
    <n v="430"/>
    <x v="5"/>
  </r>
  <r>
    <x v="1"/>
    <s v="Q2"/>
    <x v="7"/>
    <x v="45"/>
    <n v="426"/>
    <x v="5"/>
  </r>
  <r>
    <x v="1"/>
    <s v="Q2"/>
    <x v="7"/>
    <x v="46"/>
    <n v="1016"/>
    <x v="5"/>
  </r>
  <r>
    <x v="1"/>
    <s v="Q2"/>
    <x v="7"/>
    <x v="47"/>
    <n v="665"/>
    <x v="5"/>
  </r>
  <r>
    <x v="1"/>
    <s v="Q2"/>
    <x v="7"/>
    <x v="48"/>
    <n v="1490"/>
    <x v="5"/>
  </r>
  <r>
    <x v="1"/>
    <s v="Q2"/>
    <x v="7"/>
    <x v="83"/>
    <n v="128"/>
    <x v="5"/>
  </r>
  <r>
    <x v="1"/>
    <s v="Q2"/>
    <x v="7"/>
    <x v="49"/>
    <n v="1267"/>
    <x v="5"/>
  </r>
  <r>
    <x v="1"/>
    <s v="Q2"/>
    <x v="7"/>
    <x v="50"/>
    <n v="1447"/>
    <x v="5"/>
  </r>
  <r>
    <x v="1"/>
    <s v="Q2"/>
    <x v="7"/>
    <x v="51"/>
    <n v="490"/>
    <x v="5"/>
  </r>
  <r>
    <x v="1"/>
    <s v="Q2"/>
    <x v="7"/>
    <x v="84"/>
    <n v="99"/>
    <x v="5"/>
  </r>
  <r>
    <x v="1"/>
    <s v="Q2"/>
    <x v="7"/>
    <x v="52"/>
    <n v="476"/>
    <x v="5"/>
  </r>
  <r>
    <x v="1"/>
    <s v="Q2"/>
    <x v="7"/>
    <x v="85"/>
    <n v="103"/>
    <x v="5"/>
  </r>
  <r>
    <x v="1"/>
    <s v="Q2"/>
    <x v="7"/>
    <x v="53"/>
    <n v="817"/>
    <x v="5"/>
  </r>
  <r>
    <x v="1"/>
    <s v="Q2"/>
    <x v="7"/>
    <x v="54"/>
    <n v="1229"/>
    <x v="5"/>
  </r>
  <r>
    <x v="1"/>
    <s v="Q2"/>
    <x v="7"/>
    <x v="86"/>
    <n v="169"/>
    <x v="5"/>
  </r>
  <r>
    <x v="1"/>
    <s v="Q2"/>
    <x v="7"/>
    <x v="88"/>
    <n v="60"/>
    <x v="5"/>
  </r>
  <r>
    <x v="1"/>
    <s v="Q2"/>
    <x v="7"/>
    <x v="55"/>
    <n v="3462"/>
    <x v="5"/>
  </r>
  <r>
    <x v="1"/>
    <s v="Q2"/>
    <x v="7"/>
    <x v="56"/>
    <n v="201"/>
    <x v="5"/>
  </r>
  <r>
    <x v="1"/>
    <s v="Q2"/>
    <x v="7"/>
    <x v="57"/>
    <n v="14210"/>
    <x v="5"/>
  </r>
  <r>
    <x v="1"/>
    <s v="Q2"/>
    <x v="7"/>
    <x v="58"/>
    <n v="7743"/>
    <x v="5"/>
  </r>
  <r>
    <x v="1"/>
    <s v="Q2"/>
    <x v="7"/>
    <x v="59"/>
    <n v="17060"/>
    <x v="5"/>
  </r>
  <r>
    <x v="1"/>
    <s v="Q2"/>
    <x v="8"/>
    <x v="62"/>
    <n v="42"/>
    <x v="5"/>
  </r>
  <r>
    <x v="1"/>
    <s v="Q2"/>
    <x v="8"/>
    <x v="0"/>
    <n v="685"/>
    <x v="5"/>
  </r>
  <r>
    <x v="1"/>
    <s v="Q2"/>
    <x v="8"/>
    <x v="1"/>
    <n v="370"/>
    <x v="5"/>
  </r>
  <r>
    <x v="1"/>
    <s v="Q2"/>
    <x v="8"/>
    <x v="63"/>
    <n v="48"/>
    <x v="5"/>
  </r>
  <r>
    <x v="1"/>
    <s v="Q2"/>
    <x v="8"/>
    <x v="2"/>
    <n v="106"/>
    <x v="5"/>
  </r>
  <r>
    <x v="1"/>
    <s v="Q2"/>
    <x v="8"/>
    <x v="64"/>
    <n v="37"/>
    <x v="5"/>
  </r>
  <r>
    <x v="1"/>
    <s v="Q2"/>
    <x v="8"/>
    <x v="3"/>
    <n v="594"/>
    <x v="5"/>
  </r>
  <r>
    <x v="1"/>
    <s v="Q2"/>
    <x v="8"/>
    <x v="4"/>
    <n v="161"/>
    <x v="5"/>
  </r>
  <r>
    <x v="1"/>
    <s v="Q2"/>
    <x v="8"/>
    <x v="5"/>
    <n v="174"/>
    <x v="5"/>
  </r>
  <r>
    <x v="1"/>
    <s v="Q2"/>
    <x v="8"/>
    <x v="6"/>
    <n v="488"/>
    <x v="5"/>
  </r>
  <r>
    <x v="1"/>
    <s v="Q2"/>
    <x v="8"/>
    <x v="65"/>
    <n v="75"/>
    <x v="5"/>
  </r>
  <r>
    <x v="1"/>
    <s v="Q2"/>
    <x v="8"/>
    <x v="7"/>
    <n v="441"/>
    <x v="5"/>
  </r>
  <r>
    <x v="1"/>
    <s v="Q2"/>
    <x v="8"/>
    <x v="66"/>
    <n v="45"/>
    <x v="5"/>
  </r>
  <r>
    <x v="1"/>
    <s v="Q2"/>
    <x v="8"/>
    <x v="101"/>
    <n v="107"/>
    <x v="5"/>
  </r>
  <r>
    <x v="1"/>
    <s v="Q2"/>
    <x v="8"/>
    <x v="8"/>
    <n v="184"/>
    <x v="5"/>
  </r>
  <r>
    <x v="1"/>
    <s v="Q2"/>
    <x v="8"/>
    <x v="9"/>
    <n v="419"/>
    <x v="5"/>
  </r>
  <r>
    <x v="1"/>
    <s v="Q2"/>
    <x v="8"/>
    <x v="10"/>
    <n v="516"/>
    <x v="5"/>
  </r>
  <r>
    <x v="1"/>
    <s v="Q2"/>
    <x v="8"/>
    <x v="11"/>
    <n v="134"/>
    <x v="5"/>
  </r>
  <r>
    <x v="1"/>
    <s v="Q2"/>
    <x v="8"/>
    <x v="12"/>
    <n v="178"/>
    <x v="5"/>
  </r>
  <r>
    <x v="1"/>
    <s v="Q2"/>
    <x v="8"/>
    <x v="94"/>
    <n v="31"/>
    <x v="5"/>
  </r>
  <r>
    <x v="1"/>
    <s v="Q2"/>
    <x v="8"/>
    <x v="13"/>
    <n v="402"/>
    <x v="5"/>
  </r>
  <r>
    <x v="1"/>
    <s v="Q2"/>
    <x v="8"/>
    <x v="14"/>
    <n v="847"/>
    <x v="5"/>
  </r>
  <r>
    <x v="1"/>
    <s v="Q2"/>
    <x v="8"/>
    <x v="15"/>
    <n v="850"/>
    <x v="5"/>
  </r>
  <r>
    <x v="1"/>
    <s v="Q2"/>
    <x v="8"/>
    <x v="70"/>
    <n v="56"/>
    <x v="5"/>
  </r>
  <r>
    <x v="1"/>
    <s v="Q2"/>
    <x v="8"/>
    <x v="71"/>
    <n v="93"/>
    <x v="5"/>
  </r>
  <r>
    <x v="1"/>
    <s v="Q2"/>
    <x v="8"/>
    <x v="16"/>
    <n v="318"/>
    <x v="5"/>
  </r>
  <r>
    <x v="1"/>
    <s v="Q2"/>
    <x v="8"/>
    <x v="17"/>
    <n v="481"/>
    <x v="5"/>
  </r>
  <r>
    <x v="1"/>
    <s v="Q2"/>
    <x v="8"/>
    <x v="18"/>
    <n v="325"/>
    <x v="5"/>
  </r>
  <r>
    <x v="1"/>
    <s v="Q2"/>
    <x v="8"/>
    <x v="72"/>
    <n v="122"/>
    <x v="5"/>
  </r>
  <r>
    <x v="1"/>
    <s v="Q2"/>
    <x v="8"/>
    <x v="19"/>
    <n v="369"/>
    <x v="5"/>
  </r>
  <r>
    <x v="1"/>
    <s v="Q2"/>
    <x v="8"/>
    <x v="20"/>
    <n v="102"/>
    <x v="5"/>
  </r>
  <r>
    <x v="1"/>
    <s v="Q2"/>
    <x v="8"/>
    <x v="73"/>
    <n v="47"/>
    <x v="5"/>
  </r>
  <r>
    <x v="1"/>
    <s v="Q2"/>
    <x v="8"/>
    <x v="21"/>
    <n v="806"/>
    <x v="5"/>
  </r>
  <r>
    <x v="1"/>
    <s v="Q2"/>
    <x v="8"/>
    <x v="22"/>
    <n v="239"/>
    <x v="5"/>
  </r>
  <r>
    <x v="1"/>
    <s v="Q2"/>
    <x v="8"/>
    <x v="23"/>
    <n v="676"/>
    <x v="5"/>
  </r>
  <r>
    <x v="1"/>
    <s v="Q2"/>
    <x v="8"/>
    <x v="24"/>
    <n v="426"/>
    <x v="5"/>
  </r>
  <r>
    <x v="1"/>
    <s v="Q2"/>
    <x v="8"/>
    <x v="25"/>
    <n v="81"/>
    <x v="5"/>
  </r>
  <r>
    <x v="1"/>
    <s v="Q2"/>
    <x v="8"/>
    <x v="74"/>
    <n v="34"/>
    <x v="5"/>
  </r>
  <r>
    <x v="1"/>
    <s v="Q2"/>
    <x v="8"/>
    <x v="75"/>
    <n v="97"/>
    <x v="5"/>
  </r>
  <r>
    <x v="1"/>
    <s v="Q2"/>
    <x v="8"/>
    <x v="26"/>
    <n v="124"/>
    <x v="5"/>
  </r>
  <r>
    <x v="1"/>
    <s v="Q2"/>
    <x v="8"/>
    <x v="27"/>
    <n v="168"/>
    <x v="5"/>
  </r>
  <r>
    <x v="1"/>
    <s v="Q2"/>
    <x v="8"/>
    <x v="76"/>
    <n v="82"/>
    <x v="5"/>
  </r>
  <r>
    <x v="1"/>
    <s v="Q2"/>
    <x v="8"/>
    <x v="28"/>
    <n v="189"/>
    <x v="5"/>
  </r>
  <r>
    <x v="1"/>
    <s v="Q2"/>
    <x v="8"/>
    <x v="77"/>
    <n v="120"/>
    <x v="5"/>
  </r>
  <r>
    <x v="1"/>
    <s v="Q2"/>
    <x v="8"/>
    <x v="29"/>
    <n v="280"/>
    <x v="5"/>
  </r>
  <r>
    <x v="1"/>
    <s v="Q2"/>
    <x v="8"/>
    <x v="30"/>
    <n v="214"/>
    <x v="5"/>
  </r>
  <r>
    <x v="1"/>
    <s v="Q2"/>
    <x v="8"/>
    <x v="78"/>
    <n v="49"/>
    <x v="5"/>
  </r>
  <r>
    <x v="1"/>
    <s v="Q2"/>
    <x v="8"/>
    <x v="31"/>
    <n v="137"/>
    <x v="5"/>
  </r>
  <r>
    <x v="1"/>
    <s v="Q2"/>
    <x v="8"/>
    <x v="79"/>
    <n v="50"/>
    <x v="5"/>
  </r>
  <r>
    <x v="1"/>
    <s v="Q2"/>
    <x v="8"/>
    <x v="32"/>
    <n v="797"/>
    <x v="5"/>
  </r>
  <r>
    <x v="1"/>
    <s v="Q2"/>
    <x v="8"/>
    <x v="33"/>
    <n v="295"/>
    <x v="5"/>
  </r>
  <r>
    <x v="1"/>
    <s v="Q2"/>
    <x v="8"/>
    <x v="34"/>
    <n v="168"/>
    <x v="5"/>
  </r>
  <r>
    <x v="1"/>
    <s v="Q2"/>
    <x v="8"/>
    <x v="35"/>
    <n v="605"/>
    <x v="5"/>
  </r>
  <r>
    <x v="1"/>
    <s v="Q2"/>
    <x v="8"/>
    <x v="80"/>
    <n v="118"/>
    <x v="5"/>
  </r>
  <r>
    <x v="1"/>
    <s v="Q2"/>
    <x v="8"/>
    <x v="36"/>
    <n v="101"/>
    <x v="5"/>
  </r>
  <r>
    <x v="1"/>
    <s v="Q2"/>
    <x v="8"/>
    <x v="81"/>
    <n v="36"/>
    <x v="5"/>
  </r>
  <r>
    <x v="1"/>
    <s v="Q2"/>
    <x v="8"/>
    <x v="37"/>
    <n v="527"/>
    <x v="5"/>
  </r>
  <r>
    <x v="1"/>
    <s v="Q2"/>
    <x v="8"/>
    <x v="38"/>
    <n v="397"/>
    <x v="5"/>
  </r>
  <r>
    <x v="1"/>
    <s v="Q2"/>
    <x v="8"/>
    <x v="39"/>
    <n v="167"/>
    <x v="5"/>
  </r>
  <r>
    <x v="1"/>
    <s v="Q2"/>
    <x v="8"/>
    <x v="40"/>
    <n v="265"/>
    <x v="5"/>
  </r>
  <r>
    <x v="1"/>
    <s v="Q2"/>
    <x v="8"/>
    <x v="41"/>
    <n v="227"/>
    <x v="5"/>
  </r>
  <r>
    <x v="1"/>
    <s v="Q2"/>
    <x v="8"/>
    <x v="42"/>
    <n v="281"/>
    <x v="5"/>
  </r>
  <r>
    <x v="1"/>
    <s v="Q2"/>
    <x v="8"/>
    <x v="82"/>
    <n v="65"/>
    <x v="5"/>
  </r>
  <r>
    <x v="1"/>
    <s v="Q2"/>
    <x v="8"/>
    <x v="43"/>
    <n v="439"/>
    <x v="5"/>
  </r>
  <r>
    <x v="1"/>
    <s v="Q2"/>
    <x v="8"/>
    <x v="44"/>
    <n v="198"/>
    <x v="5"/>
  </r>
  <r>
    <x v="1"/>
    <s v="Q2"/>
    <x v="8"/>
    <x v="45"/>
    <n v="204"/>
    <x v="5"/>
  </r>
  <r>
    <x v="1"/>
    <s v="Q2"/>
    <x v="8"/>
    <x v="46"/>
    <n v="413"/>
    <x v="5"/>
  </r>
  <r>
    <x v="1"/>
    <s v="Q2"/>
    <x v="8"/>
    <x v="47"/>
    <n v="302"/>
    <x v="5"/>
  </r>
  <r>
    <x v="1"/>
    <s v="Q2"/>
    <x v="8"/>
    <x v="48"/>
    <n v="719"/>
    <x v="5"/>
  </r>
  <r>
    <x v="1"/>
    <s v="Q2"/>
    <x v="8"/>
    <x v="83"/>
    <n v="58"/>
    <x v="5"/>
  </r>
  <r>
    <x v="1"/>
    <s v="Q2"/>
    <x v="8"/>
    <x v="49"/>
    <n v="558"/>
    <x v="5"/>
  </r>
  <r>
    <x v="1"/>
    <s v="Q2"/>
    <x v="8"/>
    <x v="50"/>
    <n v="589"/>
    <x v="5"/>
  </r>
  <r>
    <x v="1"/>
    <s v="Q2"/>
    <x v="8"/>
    <x v="51"/>
    <n v="179"/>
    <x v="5"/>
  </r>
  <r>
    <x v="1"/>
    <s v="Q2"/>
    <x v="8"/>
    <x v="84"/>
    <n v="38"/>
    <x v="5"/>
  </r>
  <r>
    <x v="1"/>
    <s v="Q2"/>
    <x v="8"/>
    <x v="52"/>
    <n v="209"/>
    <x v="5"/>
  </r>
  <r>
    <x v="1"/>
    <s v="Q2"/>
    <x v="8"/>
    <x v="85"/>
    <n v="46"/>
    <x v="5"/>
  </r>
  <r>
    <x v="1"/>
    <s v="Q2"/>
    <x v="8"/>
    <x v="53"/>
    <n v="336"/>
    <x v="5"/>
  </r>
  <r>
    <x v="1"/>
    <s v="Q2"/>
    <x v="8"/>
    <x v="54"/>
    <n v="500"/>
    <x v="5"/>
  </r>
  <r>
    <x v="1"/>
    <s v="Q2"/>
    <x v="8"/>
    <x v="86"/>
    <n v="64"/>
    <x v="5"/>
  </r>
  <r>
    <x v="1"/>
    <s v="Q2"/>
    <x v="8"/>
    <x v="55"/>
    <n v="1634"/>
    <x v="5"/>
  </r>
  <r>
    <x v="1"/>
    <s v="Q2"/>
    <x v="8"/>
    <x v="56"/>
    <n v="85"/>
    <x v="5"/>
  </r>
  <r>
    <x v="1"/>
    <s v="Q2"/>
    <x v="8"/>
    <x v="57"/>
    <n v="6903"/>
    <x v="5"/>
  </r>
  <r>
    <x v="1"/>
    <s v="Q2"/>
    <x v="8"/>
    <x v="58"/>
    <n v="3581"/>
    <x v="5"/>
  </r>
  <r>
    <x v="1"/>
    <s v="Q2"/>
    <x v="8"/>
    <x v="59"/>
    <n v="8109"/>
    <x v="5"/>
  </r>
  <r>
    <x v="1"/>
    <s v="Q2"/>
    <x v="9"/>
    <x v="0"/>
    <n v="225"/>
    <x v="5"/>
  </r>
  <r>
    <x v="1"/>
    <s v="Q2"/>
    <x v="9"/>
    <x v="1"/>
    <n v="148"/>
    <x v="5"/>
  </r>
  <r>
    <x v="1"/>
    <s v="Q2"/>
    <x v="9"/>
    <x v="2"/>
    <n v="36"/>
    <x v="5"/>
  </r>
  <r>
    <x v="1"/>
    <s v="Q2"/>
    <x v="9"/>
    <x v="3"/>
    <n v="272"/>
    <x v="5"/>
  </r>
  <r>
    <x v="1"/>
    <s v="Q2"/>
    <x v="9"/>
    <x v="4"/>
    <n v="74"/>
    <x v="5"/>
  </r>
  <r>
    <x v="1"/>
    <s v="Q2"/>
    <x v="9"/>
    <x v="5"/>
    <n v="66"/>
    <x v="5"/>
  </r>
  <r>
    <x v="1"/>
    <s v="Q2"/>
    <x v="9"/>
    <x v="6"/>
    <n v="162"/>
    <x v="5"/>
  </r>
  <r>
    <x v="1"/>
    <s v="Q2"/>
    <x v="9"/>
    <x v="7"/>
    <n v="194"/>
    <x v="5"/>
  </r>
  <r>
    <x v="1"/>
    <s v="Q2"/>
    <x v="9"/>
    <x v="101"/>
    <n v="37"/>
    <x v="5"/>
  </r>
  <r>
    <x v="1"/>
    <s v="Q2"/>
    <x v="9"/>
    <x v="8"/>
    <n v="55"/>
    <x v="5"/>
  </r>
  <r>
    <x v="1"/>
    <s v="Q2"/>
    <x v="9"/>
    <x v="9"/>
    <n v="166"/>
    <x v="5"/>
  </r>
  <r>
    <x v="1"/>
    <s v="Q2"/>
    <x v="9"/>
    <x v="10"/>
    <n v="206"/>
    <x v="5"/>
  </r>
  <r>
    <x v="1"/>
    <s v="Q2"/>
    <x v="9"/>
    <x v="11"/>
    <n v="49"/>
    <x v="5"/>
  </r>
  <r>
    <x v="1"/>
    <s v="Q2"/>
    <x v="9"/>
    <x v="12"/>
    <n v="54"/>
    <x v="5"/>
  </r>
  <r>
    <x v="1"/>
    <s v="Q2"/>
    <x v="9"/>
    <x v="13"/>
    <n v="142"/>
    <x v="5"/>
  </r>
  <r>
    <x v="1"/>
    <s v="Q2"/>
    <x v="9"/>
    <x v="14"/>
    <n v="363"/>
    <x v="5"/>
  </r>
  <r>
    <x v="1"/>
    <s v="Q2"/>
    <x v="9"/>
    <x v="15"/>
    <n v="382"/>
    <x v="5"/>
  </r>
  <r>
    <x v="1"/>
    <s v="Q2"/>
    <x v="9"/>
    <x v="71"/>
    <n v="39"/>
    <x v="5"/>
  </r>
  <r>
    <x v="1"/>
    <s v="Q2"/>
    <x v="9"/>
    <x v="16"/>
    <n v="114"/>
    <x v="5"/>
  </r>
  <r>
    <x v="1"/>
    <s v="Q2"/>
    <x v="9"/>
    <x v="17"/>
    <n v="150"/>
    <x v="5"/>
  </r>
  <r>
    <x v="1"/>
    <s v="Q2"/>
    <x v="9"/>
    <x v="18"/>
    <n v="117"/>
    <x v="5"/>
  </r>
  <r>
    <x v="1"/>
    <s v="Q2"/>
    <x v="9"/>
    <x v="72"/>
    <n v="49"/>
    <x v="5"/>
  </r>
  <r>
    <x v="1"/>
    <s v="Q2"/>
    <x v="9"/>
    <x v="19"/>
    <n v="147"/>
    <x v="5"/>
  </r>
  <r>
    <x v="1"/>
    <s v="Q2"/>
    <x v="9"/>
    <x v="20"/>
    <n v="31"/>
    <x v="5"/>
  </r>
  <r>
    <x v="1"/>
    <s v="Q2"/>
    <x v="9"/>
    <x v="21"/>
    <n v="349"/>
    <x v="5"/>
  </r>
  <r>
    <x v="1"/>
    <s v="Q2"/>
    <x v="9"/>
    <x v="22"/>
    <n v="113"/>
    <x v="5"/>
  </r>
  <r>
    <x v="1"/>
    <s v="Q2"/>
    <x v="9"/>
    <x v="23"/>
    <n v="260"/>
    <x v="5"/>
  </r>
  <r>
    <x v="1"/>
    <s v="Q2"/>
    <x v="9"/>
    <x v="24"/>
    <n v="151"/>
    <x v="5"/>
  </r>
  <r>
    <x v="1"/>
    <s v="Q2"/>
    <x v="9"/>
    <x v="25"/>
    <n v="31"/>
    <x v="5"/>
  </r>
  <r>
    <x v="1"/>
    <s v="Q2"/>
    <x v="9"/>
    <x v="75"/>
    <n v="38"/>
    <x v="5"/>
  </r>
  <r>
    <x v="1"/>
    <s v="Q2"/>
    <x v="9"/>
    <x v="26"/>
    <n v="50"/>
    <x v="5"/>
  </r>
  <r>
    <x v="1"/>
    <s v="Q2"/>
    <x v="9"/>
    <x v="27"/>
    <n v="51"/>
    <x v="5"/>
  </r>
  <r>
    <x v="1"/>
    <s v="Q2"/>
    <x v="9"/>
    <x v="28"/>
    <n v="68"/>
    <x v="5"/>
  </r>
  <r>
    <x v="1"/>
    <s v="Q2"/>
    <x v="9"/>
    <x v="77"/>
    <n v="46"/>
    <x v="5"/>
  </r>
  <r>
    <x v="1"/>
    <s v="Q2"/>
    <x v="9"/>
    <x v="29"/>
    <n v="107"/>
    <x v="5"/>
  </r>
  <r>
    <x v="1"/>
    <s v="Q2"/>
    <x v="9"/>
    <x v="30"/>
    <n v="67"/>
    <x v="5"/>
  </r>
  <r>
    <x v="1"/>
    <s v="Q2"/>
    <x v="9"/>
    <x v="31"/>
    <n v="45"/>
    <x v="5"/>
  </r>
  <r>
    <x v="1"/>
    <s v="Q2"/>
    <x v="9"/>
    <x v="79"/>
    <n v="30"/>
    <x v="5"/>
  </r>
  <r>
    <x v="1"/>
    <s v="Q2"/>
    <x v="9"/>
    <x v="32"/>
    <n v="318"/>
    <x v="5"/>
  </r>
  <r>
    <x v="1"/>
    <s v="Q2"/>
    <x v="9"/>
    <x v="33"/>
    <n v="105"/>
    <x v="5"/>
  </r>
  <r>
    <x v="1"/>
    <s v="Q2"/>
    <x v="9"/>
    <x v="34"/>
    <n v="61"/>
    <x v="5"/>
  </r>
  <r>
    <x v="1"/>
    <s v="Q2"/>
    <x v="9"/>
    <x v="35"/>
    <n v="204"/>
    <x v="5"/>
  </r>
  <r>
    <x v="1"/>
    <s v="Q2"/>
    <x v="9"/>
    <x v="80"/>
    <n v="37"/>
    <x v="5"/>
  </r>
  <r>
    <x v="1"/>
    <s v="Q2"/>
    <x v="9"/>
    <x v="36"/>
    <n v="38"/>
    <x v="5"/>
  </r>
  <r>
    <x v="1"/>
    <s v="Q2"/>
    <x v="9"/>
    <x v="37"/>
    <n v="207"/>
    <x v="5"/>
  </r>
  <r>
    <x v="1"/>
    <s v="Q2"/>
    <x v="9"/>
    <x v="38"/>
    <n v="153"/>
    <x v="5"/>
  </r>
  <r>
    <x v="1"/>
    <s v="Q2"/>
    <x v="9"/>
    <x v="39"/>
    <n v="57"/>
    <x v="5"/>
  </r>
  <r>
    <x v="1"/>
    <s v="Q2"/>
    <x v="9"/>
    <x v="40"/>
    <n v="102"/>
    <x v="5"/>
  </r>
  <r>
    <x v="1"/>
    <s v="Q2"/>
    <x v="9"/>
    <x v="41"/>
    <n v="101"/>
    <x v="5"/>
  </r>
  <r>
    <x v="1"/>
    <s v="Q2"/>
    <x v="9"/>
    <x v="42"/>
    <n v="106"/>
    <x v="5"/>
  </r>
  <r>
    <x v="1"/>
    <s v="Q2"/>
    <x v="9"/>
    <x v="82"/>
    <n v="31"/>
    <x v="5"/>
  </r>
  <r>
    <x v="1"/>
    <s v="Q2"/>
    <x v="9"/>
    <x v="43"/>
    <n v="163"/>
    <x v="5"/>
  </r>
  <r>
    <x v="1"/>
    <s v="Q2"/>
    <x v="9"/>
    <x v="44"/>
    <n v="70"/>
    <x v="5"/>
  </r>
  <r>
    <x v="1"/>
    <s v="Q2"/>
    <x v="9"/>
    <x v="45"/>
    <n v="68"/>
    <x v="5"/>
  </r>
  <r>
    <x v="1"/>
    <s v="Q2"/>
    <x v="9"/>
    <x v="46"/>
    <n v="148"/>
    <x v="5"/>
  </r>
  <r>
    <x v="1"/>
    <s v="Q2"/>
    <x v="9"/>
    <x v="47"/>
    <n v="132"/>
    <x v="5"/>
  </r>
  <r>
    <x v="1"/>
    <s v="Q2"/>
    <x v="9"/>
    <x v="48"/>
    <n v="289"/>
    <x v="5"/>
  </r>
  <r>
    <x v="1"/>
    <s v="Q2"/>
    <x v="9"/>
    <x v="49"/>
    <n v="233"/>
    <x v="5"/>
  </r>
  <r>
    <x v="1"/>
    <s v="Q2"/>
    <x v="9"/>
    <x v="50"/>
    <n v="218"/>
    <x v="5"/>
  </r>
  <r>
    <x v="1"/>
    <s v="Q2"/>
    <x v="9"/>
    <x v="51"/>
    <n v="83"/>
    <x v="5"/>
  </r>
  <r>
    <x v="1"/>
    <s v="Q2"/>
    <x v="9"/>
    <x v="52"/>
    <n v="80"/>
    <x v="5"/>
  </r>
  <r>
    <x v="1"/>
    <s v="Q2"/>
    <x v="9"/>
    <x v="53"/>
    <n v="155"/>
    <x v="5"/>
  </r>
  <r>
    <x v="1"/>
    <s v="Q2"/>
    <x v="9"/>
    <x v="54"/>
    <n v="190"/>
    <x v="5"/>
  </r>
  <r>
    <x v="1"/>
    <s v="Q2"/>
    <x v="9"/>
    <x v="55"/>
    <n v="500"/>
    <x v="5"/>
  </r>
  <r>
    <x v="1"/>
    <s v="Q2"/>
    <x v="9"/>
    <x v="56"/>
    <n v="34"/>
    <x v="5"/>
  </r>
  <r>
    <x v="1"/>
    <s v="Q2"/>
    <x v="9"/>
    <x v="57"/>
    <n v="2310"/>
    <x v="5"/>
  </r>
  <r>
    <x v="1"/>
    <s v="Q2"/>
    <x v="9"/>
    <x v="58"/>
    <n v="1187"/>
    <x v="5"/>
  </r>
  <r>
    <x v="1"/>
    <s v="Q2"/>
    <x v="9"/>
    <x v="59"/>
    <n v="2669"/>
    <x v="5"/>
  </r>
  <r>
    <x v="1"/>
    <s v="Q2"/>
    <x v="10"/>
    <x v="60"/>
    <n v="47"/>
    <x v="5"/>
  </r>
  <r>
    <x v="1"/>
    <s v="Q2"/>
    <x v="10"/>
    <x v="61"/>
    <n v="117"/>
    <x v="5"/>
  </r>
  <r>
    <x v="1"/>
    <s v="Q2"/>
    <x v="10"/>
    <x v="62"/>
    <n v="36"/>
    <x v="5"/>
  </r>
  <r>
    <x v="1"/>
    <s v="Q2"/>
    <x v="10"/>
    <x v="0"/>
    <n v="451"/>
    <x v="5"/>
  </r>
  <r>
    <x v="1"/>
    <s v="Q2"/>
    <x v="10"/>
    <x v="1"/>
    <n v="216"/>
    <x v="5"/>
  </r>
  <r>
    <x v="1"/>
    <s v="Q2"/>
    <x v="10"/>
    <x v="63"/>
    <n v="137"/>
    <x v="5"/>
  </r>
  <r>
    <x v="1"/>
    <s v="Q2"/>
    <x v="10"/>
    <x v="2"/>
    <n v="81"/>
    <x v="5"/>
  </r>
  <r>
    <x v="1"/>
    <s v="Q2"/>
    <x v="10"/>
    <x v="3"/>
    <n v="382"/>
    <x v="5"/>
  </r>
  <r>
    <x v="1"/>
    <s v="Q2"/>
    <x v="10"/>
    <x v="4"/>
    <n v="190"/>
    <x v="5"/>
  </r>
  <r>
    <x v="1"/>
    <s v="Q2"/>
    <x v="10"/>
    <x v="5"/>
    <n v="107"/>
    <x v="5"/>
  </r>
  <r>
    <x v="1"/>
    <s v="Q2"/>
    <x v="10"/>
    <x v="93"/>
    <n v="33"/>
    <x v="5"/>
  </r>
  <r>
    <x v="1"/>
    <s v="Q2"/>
    <x v="10"/>
    <x v="6"/>
    <n v="417"/>
    <x v="5"/>
  </r>
  <r>
    <x v="1"/>
    <s v="Q2"/>
    <x v="10"/>
    <x v="65"/>
    <n v="68"/>
    <x v="5"/>
  </r>
  <r>
    <x v="1"/>
    <s v="Q2"/>
    <x v="10"/>
    <x v="7"/>
    <n v="361"/>
    <x v="5"/>
  </r>
  <r>
    <x v="1"/>
    <s v="Q2"/>
    <x v="10"/>
    <x v="66"/>
    <n v="46"/>
    <x v="5"/>
  </r>
  <r>
    <x v="1"/>
    <s v="Q2"/>
    <x v="10"/>
    <x v="98"/>
    <n v="45"/>
    <x v="5"/>
  </r>
  <r>
    <x v="1"/>
    <s v="Q2"/>
    <x v="10"/>
    <x v="101"/>
    <n v="52"/>
    <x v="5"/>
  </r>
  <r>
    <x v="1"/>
    <s v="Q2"/>
    <x v="10"/>
    <x v="8"/>
    <n v="104"/>
    <x v="5"/>
  </r>
  <r>
    <x v="1"/>
    <s v="Q2"/>
    <x v="10"/>
    <x v="9"/>
    <n v="226"/>
    <x v="5"/>
  </r>
  <r>
    <x v="1"/>
    <s v="Q2"/>
    <x v="10"/>
    <x v="10"/>
    <n v="374"/>
    <x v="5"/>
  </r>
  <r>
    <x v="1"/>
    <s v="Q2"/>
    <x v="10"/>
    <x v="11"/>
    <n v="138"/>
    <x v="5"/>
  </r>
  <r>
    <x v="1"/>
    <s v="Q2"/>
    <x v="10"/>
    <x v="99"/>
    <n v="71"/>
    <x v="5"/>
  </r>
  <r>
    <x v="1"/>
    <s v="Q2"/>
    <x v="10"/>
    <x v="12"/>
    <n v="109"/>
    <x v="5"/>
  </r>
  <r>
    <x v="1"/>
    <s v="Q2"/>
    <x v="10"/>
    <x v="13"/>
    <n v="226"/>
    <x v="5"/>
  </r>
  <r>
    <x v="1"/>
    <s v="Q2"/>
    <x v="10"/>
    <x v="14"/>
    <n v="587"/>
    <x v="5"/>
  </r>
  <r>
    <x v="1"/>
    <s v="Q2"/>
    <x v="10"/>
    <x v="15"/>
    <n v="571"/>
    <x v="5"/>
  </r>
  <r>
    <x v="1"/>
    <s v="Q2"/>
    <x v="10"/>
    <x v="70"/>
    <n v="85"/>
    <x v="5"/>
  </r>
  <r>
    <x v="1"/>
    <s v="Q2"/>
    <x v="10"/>
    <x v="71"/>
    <n v="49"/>
    <x v="5"/>
  </r>
  <r>
    <x v="1"/>
    <s v="Q2"/>
    <x v="10"/>
    <x v="16"/>
    <n v="174"/>
    <x v="5"/>
  </r>
  <r>
    <x v="1"/>
    <s v="Q2"/>
    <x v="10"/>
    <x v="17"/>
    <n v="311"/>
    <x v="5"/>
  </r>
  <r>
    <x v="1"/>
    <s v="Q2"/>
    <x v="10"/>
    <x v="18"/>
    <n v="193"/>
    <x v="5"/>
  </r>
  <r>
    <x v="1"/>
    <s v="Q2"/>
    <x v="10"/>
    <x v="72"/>
    <n v="81"/>
    <x v="5"/>
  </r>
  <r>
    <x v="1"/>
    <s v="Q2"/>
    <x v="10"/>
    <x v="19"/>
    <n v="235"/>
    <x v="5"/>
  </r>
  <r>
    <x v="1"/>
    <s v="Q2"/>
    <x v="10"/>
    <x v="20"/>
    <n v="87"/>
    <x v="5"/>
  </r>
  <r>
    <x v="1"/>
    <s v="Q2"/>
    <x v="10"/>
    <x v="73"/>
    <n v="71"/>
    <x v="5"/>
  </r>
  <r>
    <x v="1"/>
    <s v="Q2"/>
    <x v="10"/>
    <x v="21"/>
    <n v="541"/>
    <x v="5"/>
  </r>
  <r>
    <x v="1"/>
    <s v="Q2"/>
    <x v="10"/>
    <x v="22"/>
    <n v="157"/>
    <x v="5"/>
  </r>
  <r>
    <x v="1"/>
    <s v="Q2"/>
    <x v="10"/>
    <x v="23"/>
    <n v="443"/>
    <x v="5"/>
  </r>
  <r>
    <x v="1"/>
    <s v="Q2"/>
    <x v="10"/>
    <x v="92"/>
    <n v="33"/>
    <x v="5"/>
  </r>
  <r>
    <x v="1"/>
    <s v="Q2"/>
    <x v="10"/>
    <x v="24"/>
    <n v="292"/>
    <x v="5"/>
  </r>
  <r>
    <x v="1"/>
    <s v="Q2"/>
    <x v="10"/>
    <x v="25"/>
    <n v="47"/>
    <x v="5"/>
  </r>
  <r>
    <x v="1"/>
    <s v="Q2"/>
    <x v="10"/>
    <x v="74"/>
    <n v="74"/>
    <x v="5"/>
  </r>
  <r>
    <x v="1"/>
    <s v="Q2"/>
    <x v="10"/>
    <x v="75"/>
    <n v="60"/>
    <x v="5"/>
  </r>
  <r>
    <x v="1"/>
    <s v="Q2"/>
    <x v="10"/>
    <x v="26"/>
    <n v="65"/>
    <x v="5"/>
  </r>
  <r>
    <x v="1"/>
    <s v="Q2"/>
    <x v="10"/>
    <x v="27"/>
    <n v="87"/>
    <x v="5"/>
  </r>
  <r>
    <x v="1"/>
    <s v="Q2"/>
    <x v="10"/>
    <x v="76"/>
    <n v="47"/>
    <x v="5"/>
  </r>
  <r>
    <x v="1"/>
    <s v="Q2"/>
    <x v="10"/>
    <x v="28"/>
    <n v="102"/>
    <x v="5"/>
  </r>
  <r>
    <x v="1"/>
    <s v="Q2"/>
    <x v="10"/>
    <x v="77"/>
    <n v="63"/>
    <x v="5"/>
  </r>
  <r>
    <x v="1"/>
    <s v="Q2"/>
    <x v="10"/>
    <x v="29"/>
    <n v="222"/>
    <x v="5"/>
  </r>
  <r>
    <x v="1"/>
    <s v="Q2"/>
    <x v="10"/>
    <x v="30"/>
    <n v="112"/>
    <x v="5"/>
  </r>
  <r>
    <x v="1"/>
    <s v="Q2"/>
    <x v="10"/>
    <x v="78"/>
    <n v="41"/>
    <x v="5"/>
  </r>
  <r>
    <x v="1"/>
    <s v="Q2"/>
    <x v="10"/>
    <x v="31"/>
    <n v="98"/>
    <x v="5"/>
  </r>
  <r>
    <x v="1"/>
    <s v="Q2"/>
    <x v="10"/>
    <x v="79"/>
    <n v="58"/>
    <x v="5"/>
  </r>
  <r>
    <x v="1"/>
    <s v="Q2"/>
    <x v="10"/>
    <x v="32"/>
    <n v="536"/>
    <x v="5"/>
  </r>
  <r>
    <x v="1"/>
    <s v="Q2"/>
    <x v="10"/>
    <x v="33"/>
    <n v="156"/>
    <x v="5"/>
  </r>
  <r>
    <x v="1"/>
    <s v="Q2"/>
    <x v="10"/>
    <x v="34"/>
    <n v="182"/>
    <x v="5"/>
  </r>
  <r>
    <x v="1"/>
    <s v="Q2"/>
    <x v="10"/>
    <x v="35"/>
    <n v="596"/>
    <x v="5"/>
  </r>
  <r>
    <x v="1"/>
    <s v="Q2"/>
    <x v="10"/>
    <x v="80"/>
    <n v="103"/>
    <x v="5"/>
  </r>
  <r>
    <x v="1"/>
    <s v="Q2"/>
    <x v="10"/>
    <x v="36"/>
    <n v="64"/>
    <x v="5"/>
  </r>
  <r>
    <x v="1"/>
    <s v="Q2"/>
    <x v="10"/>
    <x v="81"/>
    <n v="32"/>
    <x v="5"/>
  </r>
  <r>
    <x v="1"/>
    <s v="Q2"/>
    <x v="10"/>
    <x v="37"/>
    <n v="319"/>
    <x v="5"/>
  </r>
  <r>
    <x v="1"/>
    <s v="Q2"/>
    <x v="10"/>
    <x v="38"/>
    <n v="226"/>
    <x v="5"/>
  </r>
  <r>
    <x v="1"/>
    <s v="Q2"/>
    <x v="10"/>
    <x v="39"/>
    <n v="137"/>
    <x v="5"/>
  </r>
  <r>
    <x v="1"/>
    <s v="Q2"/>
    <x v="10"/>
    <x v="40"/>
    <n v="164"/>
    <x v="5"/>
  </r>
  <r>
    <x v="1"/>
    <s v="Q2"/>
    <x v="10"/>
    <x v="41"/>
    <n v="189"/>
    <x v="5"/>
  </r>
  <r>
    <x v="1"/>
    <s v="Q2"/>
    <x v="10"/>
    <x v="42"/>
    <n v="205"/>
    <x v="5"/>
  </r>
  <r>
    <x v="1"/>
    <s v="Q2"/>
    <x v="10"/>
    <x v="82"/>
    <n v="42"/>
    <x v="5"/>
  </r>
  <r>
    <x v="1"/>
    <s v="Q2"/>
    <x v="10"/>
    <x v="43"/>
    <n v="413"/>
    <x v="5"/>
  </r>
  <r>
    <x v="1"/>
    <s v="Q2"/>
    <x v="10"/>
    <x v="44"/>
    <n v="102"/>
    <x v="5"/>
  </r>
  <r>
    <x v="1"/>
    <s v="Q2"/>
    <x v="10"/>
    <x v="45"/>
    <n v="96"/>
    <x v="5"/>
  </r>
  <r>
    <x v="1"/>
    <s v="Q2"/>
    <x v="10"/>
    <x v="46"/>
    <n v="245"/>
    <x v="5"/>
  </r>
  <r>
    <x v="1"/>
    <s v="Q2"/>
    <x v="10"/>
    <x v="47"/>
    <n v="231"/>
    <x v="5"/>
  </r>
  <r>
    <x v="1"/>
    <s v="Q2"/>
    <x v="10"/>
    <x v="48"/>
    <n v="449"/>
    <x v="5"/>
  </r>
  <r>
    <x v="1"/>
    <s v="Q2"/>
    <x v="10"/>
    <x v="83"/>
    <n v="34"/>
    <x v="5"/>
  </r>
  <r>
    <x v="1"/>
    <s v="Q2"/>
    <x v="10"/>
    <x v="49"/>
    <n v="344"/>
    <x v="5"/>
  </r>
  <r>
    <x v="1"/>
    <s v="Q2"/>
    <x v="10"/>
    <x v="50"/>
    <n v="350"/>
    <x v="5"/>
  </r>
  <r>
    <x v="1"/>
    <s v="Q2"/>
    <x v="10"/>
    <x v="51"/>
    <n v="174"/>
    <x v="5"/>
  </r>
  <r>
    <x v="1"/>
    <s v="Q2"/>
    <x v="10"/>
    <x v="84"/>
    <n v="43"/>
    <x v="5"/>
  </r>
  <r>
    <x v="1"/>
    <s v="Q2"/>
    <x v="10"/>
    <x v="52"/>
    <n v="146"/>
    <x v="5"/>
  </r>
  <r>
    <x v="1"/>
    <s v="Q2"/>
    <x v="10"/>
    <x v="85"/>
    <n v="60"/>
    <x v="5"/>
  </r>
  <r>
    <x v="1"/>
    <s v="Q2"/>
    <x v="10"/>
    <x v="53"/>
    <n v="193"/>
    <x v="5"/>
  </r>
  <r>
    <x v="1"/>
    <s v="Q2"/>
    <x v="10"/>
    <x v="54"/>
    <n v="447"/>
    <x v="5"/>
  </r>
  <r>
    <x v="1"/>
    <s v="Q2"/>
    <x v="10"/>
    <x v="86"/>
    <n v="47"/>
    <x v="5"/>
  </r>
  <r>
    <x v="1"/>
    <s v="Q2"/>
    <x v="10"/>
    <x v="55"/>
    <n v="1098"/>
    <x v="5"/>
  </r>
  <r>
    <x v="1"/>
    <s v="Q2"/>
    <x v="10"/>
    <x v="56"/>
    <n v="97"/>
    <x v="5"/>
  </r>
  <r>
    <x v="1"/>
    <s v="Q2"/>
    <x v="10"/>
    <x v="57"/>
    <n v="3637"/>
    <x v="5"/>
  </r>
  <r>
    <x v="1"/>
    <s v="Q2"/>
    <x v="10"/>
    <x v="58"/>
    <n v="2426"/>
    <x v="5"/>
  </r>
  <r>
    <x v="1"/>
    <s v="Q2"/>
    <x v="10"/>
    <x v="59"/>
    <n v="4665"/>
    <x v="5"/>
  </r>
  <r>
    <x v="1"/>
    <s v="Q2"/>
    <x v="11"/>
    <x v="0"/>
    <n v="111"/>
    <x v="5"/>
  </r>
  <r>
    <x v="1"/>
    <s v="Q2"/>
    <x v="11"/>
    <x v="1"/>
    <n v="62"/>
    <x v="5"/>
  </r>
  <r>
    <x v="1"/>
    <s v="Q2"/>
    <x v="11"/>
    <x v="3"/>
    <n v="124"/>
    <x v="5"/>
  </r>
  <r>
    <x v="1"/>
    <s v="Q2"/>
    <x v="11"/>
    <x v="4"/>
    <n v="39"/>
    <x v="5"/>
  </r>
  <r>
    <x v="1"/>
    <s v="Q2"/>
    <x v="11"/>
    <x v="5"/>
    <n v="37"/>
    <x v="5"/>
  </r>
  <r>
    <x v="1"/>
    <s v="Q2"/>
    <x v="11"/>
    <x v="6"/>
    <n v="77"/>
    <x v="5"/>
  </r>
  <r>
    <x v="1"/>
    <s v="Q2"/>
    <x v="11"/>
    <x v="7"/>
    <n v="84"/>
    <x v="5"/>
  </r>
  <r>
    <x v="1"/>
    <s v="Q2"/>
    <x v="11"/>
    <x v="8"/>
    <n v="35"/>
    <x v="5"/>
  </r>
  <r>
    <x v="1"/>
    <s v="Q2"/>
    <x v="11"/>
    <x v="9"/>
    <n v="66"/>
    <x v="5"/>
  </r>
  <r>
    <x v="1"/>
    <s v="Q2"/>
    <x v="11"/>
    <x v="10"/>
    <n v="119"/>
    <x v="5"/>
  </r>
  <r>
    <x v="1"/>
    <s v="Q2"/>
    <x v="11"/>
    <x v="13"/>
    <n v="84"/>
    <x v="5"/>
  </r>
  <r>
    <x v="1"/>
    <s v="Q2"/>
    <x v="11"/>
    <x v="14"/>
    <n v="183"/>
    <x v="5"/>
  </r>
  <r>
    <x v="1"/>
    <s v="Q2"/>
    <x v="11"/>
    <x v="15"/>
    <n v="167"/>
    <x v="5"/>
  </r>
  <r>
    <x v="1"/>
    <s v="Q2"/>
    <x v="11"/>
    <x v="16"/>
    <n v="50"/>
    <x v="5"/>
  </r>
  <r>
    <x v="1"/>
    <s v="Q2"/>
    <x v="11"/>
    <x v="17"/>
    <n v="65"/>
    <x v="5"/>
  </r>
  <r>
    <x v="1"/>
    <s v="Q2"/>
    <x v="11"/>
    <x v="18"/>
    <n v="49"/>
    <x v="5"/>
  </r>
  <r>
    <x v="1"/>
    <s v="Q2"/>
    <x v="11"/>
    <x v="72"/>
    <n v="31"/>
    <x v="5"/>
  </r>
  <r>
    <x v="1"/>
    <s v="Q2"/>
    <x v="11"/>
    <x v="19"/>
    <n v="48"/>
    <x v="5"/>
  </r>
  <r>
    <x v="1"/>
    <s v="Q2"/>
    <x v="11"/>
    <x v="21"/>
    <n v="1004"/>
    <x v="5"/>
  </r>
  <r>
    <x v="1"/>
    <s v="Q2"/>
    <x v="11"/>
    <x v="22"/>
    <n v="51"/>
    <x v="5"/>
  </r>
  <r>
    <x v="1"/>
    <s v="Q2"/>
    <x v="11"/>
    <x v="23"/>
    <n v="110"/>
    <x v="5"/>
  </r>
  <r>
    <x v="1"/>
    <s v="Q2"/>
    <x v="11"/>
    <x v="24"/>
    <n v="63"/>
    <x v="5"/>
  </r>
  <r>
    <x v="1"/>
    <s v="Q2"/>
    <x v="11"/>
    <x v="27"/>
    <n v="34"/>
    <x v="5"/>
  </r>
  <r>
    <x v="1"/>
    <s v="Q2"/>
    <x v="11"/>
    <x v="28"/>
    <n v="30"/>
    <x v="5"/>
  </r>
  <r>
    <x v="1"/>
    <s v="Q2"/>
    <x v="11"/>
    <x v="29"/>
    <n v="54"/>
    <x v="5"/>
  </r>
  <r>
    <x v="1"/>
    <s v="Q2"/>
    <x v="11"/>
    <x v="30"/>
    <n v="42"/>
    <x v="5"/>
  </r>
  <r>
    <x v="1"/>
    <s v="Q2"/>
    <x v="11"/>
    <x v="32"/>
    <n v="191"/>
    <x v="5"/>
  </r>
  <r>
    <x v="1"/>
    <s v="Q2"/>
    <x v="11"/>
    <x v="33"/>
    <n v="55"/>
    <x v="5"/>
  </r>
  <r>
    <x v="1"/>
    <s v="Q2"/>
    <x v="11"/>
    <x v="34"/>
    <n v="36"/>
    <x v="5"/>
  </r>
  <r>
    <x v="1"/>
    <s v="Q2"/>
    <x v="11"/>
    <x v="35"/>
    <n v="87"/>
    <x v="5"/>
  </r>
  <r>
    <x v="1"/>
    <s v="Q2"/>
    <x v="11"/>
    <x v="37"/>
    <n v="110"/>
    <x v="5"/>
  </r>
  <r>
    <x v="1"/>
    <s v="Q2"/>
    <x v="11"/>
    <x v="38"/>
    <n v="74"/>
    <x v="5"/>
  </r>
  <r>
    <x v="1"/>
    <s v="Q2"/>
    <x v="11"/>
    <x v="40"/>
    <n v="51"/>
    <x v="5"/>
  </r>
  <r>
    <x v="1"/>
    <s v="Q2"/>
    <x v="11"/>
    <x v="41"/>
    <n v="35"/>
    <x v="5"/>
  </r>
  <r>
    <x v="1"/>
    <s v="Q2"/>
    <x v="11"/>
    <x v="42"/>
    <n v="49"/>
    <x v="5"/>
  </r>
  <r>
    <x v="1"/>
    <s v="Q2"/>
    <x v="11"/>
    <x v="43"/>
    <n v="60"/>
    <x v="5"/>
  </r>
  <r>
    <x v="1"/>
    <s v="Q2"/>
    <x v="11"/>
    <x v="44"/>
    <n v="33"/>
    <x v="5"/>
  </r>
  <r>
    <x v="1"/>
    <s v="Q2"/>
    <x v="11"/>
    <x v="46"/>
    <n v="65"/>
    <x v="5"/>
  </r>
  <r>
    <x v="1"/>
    <s v="Q2"/>
    <x v="11"/>
    <x v="47"/>
    <n v="35"/>
    <x v="5"/>
  </r>
  <r>
    <x v="1"/>
    <s v="Q2"/>
    <x v="11"/>
    <x v="48"/>
    <n v="121"/>
    <x v="5"/>
  </r>
  <r>
    <x v="1"/>
    <s v="Q2"/>
    <x v="11"/>
    <x v="49"/>
    <n v="105"/>
    <x v="5"/>
  </r>
  <r>
    <x v="1"/>
    <s v="Q2"/>
    <x v="11"/>
    <x v="50"/>
    <n v="81"/>
    <x v="5"/>
  </r>
  <r>
    <x v="1"/>
    <s v="Q2"/>
    <x v="11"/>
    <x v="52"/>
    <n v="44"/>
    <x v="5"/>
  </r>
  <r>
    <x v="1"/>
    <s v="Q2"/>
    <x v="11"/>
    <x v="53"/>
    <n v="46"/>
    <x v="5"/>
  </r>
  <r>
    <x v="1"/>
    <s v="Q2"/>
    <x v="11"/>
    <x v="54"/>
    <n v="66"/>
    <x v="5"/>
  </r>
  <r>
    <x v="1"/>
    <s v="Q2"/>
    <x v="11"/>
    <x v="55"/>
    <n v="226"/>
    <x v="5"/>
  </r>
  <r>
    <x v="1"/>
    <s v="Q2"/>
    <x v="11"/>
    <x v="57"/>
    <n v="5610"/>
    <x v="5"/>
  </r>
  <r>
    <x v="1"/>
    <s v="Q2"/>
    <x v="11"/>
    <x v="58"/>
    <n v="570"/>
    <x v="5"/>
  </r>
  <r>
    <x v="1"/>
    <s v="Q2"/>
    <x v="11"/>
    <x v="59"/>
    <n v="5746"/>
    <x v="5"/>
  </r>
  <r>
    <x v="1"/>
    <s v="Q2"/>
    <x v="12"/>
    <x v="60"/>
    <n v="35"/>
    <x v="5"/>
  </r>
  <r>
    <x v="1"/>
    <s v="Q2"/>
    <x v="12"/>
    <x v="0"/>
    <n v="107"/>
    <x v="5"/>
  </r>
  <r>
    <x v="1"/>
    <s v="Q2"/>
    <x v="12"/>
    <x v="1"/>
    <n v="92"/>
    <x v="5"/>
  </r>
  <r>
    <x v="1"/>
    <s v="Q2"/>
    <x v="12"/>
    <x v="3"/>
    <n v="158"/>
    <x v="5"/>
  </r>
  <r>
    <x v="1"/>
    <s v="Q2"/>
    <x v="12"/>
    <x v="4"/>
    <n v="65"/>
    <x v="5"/>
  </r>
  <r>
    <x v="1"/>
    <s v="Q2"/>
    <x v="12"/>
    <x v="5"/>
    <n v="46"/>
    <x v="5"/>
  </r>
  <r>
    <x v="1"/>
    <s v="Q2"/>
    <x v="12"/>
    <x v="6"/>
    <n v="102"/>
    <x v="5"/>
  </r>
  <r>
    <x v="1"/>
    <s v="Q2"/>
    <x v="12"/>
    <x v="7"/>
    <n v="118"/>
    <x v="5"/>
  </r>
  <r>
    <x v="1"/>
    <s v="Q2"/>
    <x v="12"/>
    <x v="8"/>
    <n v="38"/>
    <x v="5"/>
  </r>
  <r>
    <x v="1"/>
    <s v="Q2"/>
    <x v="12"/>
    <x v="9"/>
    <n v="89"/>
    <x v="5"/>
  </r>
  <r>
    <x v="1"/>
    <s v="Q2"/>
    <x v="12"/>
    <x v="10"/>
    <n v="91"/>
    <x v="5"/>
  </r>
  <r>
    <x v="1"/>
    <s v="Q2"/>
    <x v="12"/>
    <x v="11"/>
    <n v="45"/>
    <x v="5"/>
  </r>
  <r>
    <x v="1"/>
    <s v="Q2"/>
    <x v="12"/>
    <x v="99"/>
    <n v="34"/>
    <x v="5"/>
  </r>
  <r>
    <x v="1"/>
    <s v="Q2"/>
    <x v="12"/>
    <x v="12"/>
    <n v="36"/>
    <x v="5"/>
  </r>
  <r>
    <x v="1"/>
    <s v="Q2"/>
    <x v="12"/>
    <x v="13"/>
    <n v="75"/>
    <x v="5"/>
  </r>
  <r>
    <x v="1"/>
    <s v="Q2"/>
    <x v="12"/>
    <x v="14"/>
    <n v="195"/>
    <x v="5"/>
  </r>
  <r>
    <x v="1"/>
    <s v="Q2"/>
    <x v="12"/>
    <x v="15"/>
    <n v="204"/>
    <x v="5"/>
  </r>
  <r>
    <x v="1"/>
    <s v="Q2"/>
    <x v="12"/>
    <x v="16"/>
    <n v="77"/>
    <x v="5"/>
  </r>
  <r>
    <x v="1"/>
    <s v="Q2"/>
    <x v="12"/>
    <x v="17"/>
    <n v="116"/>
    <x v="5"/>
  </r>
  <r>
    <x v="1"/>
    <s v="Q2"/>
    <x v="12"/>
    <x v="18"/>
    <n v="66"/>
    <x v="5"/>
  </r>
  <r>
    <x v="1"/>
    <s v="Q2"/>
    <x v="12"/>
    <x v="19"/>
    <n v="180"/>
    <x v="5"/>
  </r>
  <r>
    <x v="1"/>
    <s v="Q2"/>
    <x v="12"/>
    <x v="21"/>
    <n v="193"/>
    <x v="5"/>
  </r>
  <r>
    <x v="1"/>
    <s v="Q2"/>
    <x v="12"/>
    <x v="22"/>
    <n v="86"/>
    <x v="5"/>
  </r>
  <r>
    <x v="1"/>
    <s v="Q2"/>
    <x v="12"/>
    <x v="23"/>
    <n v="153"/>
    <x v="5"/>
  </r>
  <r>
    <x v="1"/>
    <s v="Q2"/>
    <x v="12"/>
    <x v="24"/>
    <n v="100"/>
    <x v="5"/>
  </r>
  <r>
    <x v="1"/>
    <s v="Q2"/>
    <x v="12"/>
    <x v="28"/>
    <n v="38"/>
    <x v="5"/>
  </r>
  <r>
    <x v="1"/>
    <s v="Q2"/>
    <x v="12"/>
    <x v="29"/>
    <n v="62"/>
    <x v="5"/>
  </r>
  <r>
    <x v="1"/>
    <s v="Q2"/>
    <x v="12"/>
    <x v="30"/>
    <n v="34"/>
    <x v="5"/>
  </r>
  <r>
    <x v="1"/>
    <s v="Q2"/>
    <x v="12"/>
    <x v="31"/>
    <n v="35"/>
    <x v="5"/>
  </r>
  <r>
    <x v="1"/>
    <s v="Q2"/>
    <x v="12"/>
    <x v="32"/>
    <n v="184"/>
    <x v="5"/>
  </r>
  <r>
    <x v="1"/>
    <s v="Q2"/>
    <x v="12"/>
    <x v="33"/>
    <n v="47"/>
    <x v="5"/>
  </r>
  <r>
    <x v="1"/>
    <s v="Q2"/>
    <x v="12"/>
    <x v="34"/>
    <n v="158"/>
    <x v="5"/>
  </r>
  <r>
    <x v="1"/>
    <s v="Q2"/>
    <x v="12"/>
    <x v="35"/>
    <n v="147"/>
    <x v="5"/>
  </r>
  <r>
    <x v="1"/>
    <s v="Q2"/>
    <x v="12"/>
    <x v="37"/>
    <n v="117"/>
    <x v="5"/>
  </r>
  <r>
    <x v="1"/>
    <s v="Q2"/>
    <x v="12"/>
    <x v="38"/>
    <n v="95"/>
    <x v="5"/>
  </r>
  <r>
    <x v="1"/>
    <s v="Q2"/>
    <x v="12"/>
    <x v="40"/>
    <n v="50"/>
    <x v="5"/>
  </r>
  <r>
    <x v="1"/>
    <s v="Q2"/>
    <x v="12"/>
    <x v="41"/>
    <n v="114"/>
    <x v="5"/>
  </r>
  <r>
    <x v="1"/>
    <s v="Q2"/>
    <x v="12"/>
    <x v="42"/>
    <n v="68"/>
    <x v="5"/>
  </r>
  <r>
    <x v="1"/>
    <s v="Q2"/>
    <x v="12"/>
    <x v="43"/>
    <n v="93"/>
    <x v="5"/>
  </r>
  <r>
    <x v="1"/>
    <s v="Q2"/>
    <x v="12"/>
    <x v="44"/>
    <n v="37"/>
    <x v="5"/>
  </r>
  <r>
    <x v="1"/>
    <s v="Q2"/>
    <x v="12"/>
    <x v="45"/>
    <n v="42"/>
    <x v="5"/>
  </r>
  <r>
    <x v="1"/>
    <s v="Q2"/>
    <x v="12"/>
    <x v="46"/>
    <n v="102"/>
    <x v="5"/>
  </r>
  <r>
    <x v="1"/>
    <s v="Q2"/>
    <x v="12"/>
    <x v="47"/>
    <n v="78"/>
    <x v="5"/>
  </r>
  <r>
    <x v="1"/>
    <s v="Q2"/>
    <x v="12"/>
    <x v="48"/>
    <n v="165"/>
    <x v="5"/>
  </r>
  <r>
    <x v="1"/>
    <s v="Q2"/>
    <x v="12"/>
    <x v="49"/>
    <n v="127"/>
    <x v="5"/>
  </r>
  <r>
    <x v="1"/>
    <s v="Q2"/>
    <x v="12"/>
    <x v="50"/>
    <n v="155"/>
    <x v="5"/>
  </r>
  <r>
    <x v="1"/>
    <s v="Q2"/>
    <x v="12"/>
    <x v="51"/>
    <n v="48"/>
    <x v="5"/>
  </r>
  <r>
    <x v="1"/>
    <s v="Q2"/>
    <x v="12"/>
    <x v="52"/>
    <n v="51"/>
    <x v="5"/>
  </r>
  <r>
    <x v="1"/>
    <s v="Q2"/>
    <x v="12"/>
    <x v="53"/>
    <n v="96"/>
    <x v="5"/>
  </r>
  <r>
    <x v="1"/>
    <s v="Q2"/>
    <x v="12"/>
    <x v="54"/>
    <n v="102"/>
    <x v="5"/>
  </r>
  <r>
    <x v="1"/>
    <s v="Q2"/>
    <x v="12"/>
    <x v="55"/>
    <n v="348"/>
    <x v="5"/>
  </r>
  <r>
    <x v="1"/>
    <s v="Q2"/>
    <x v="12"/>
    <x v="57"/>
    <n v="788"/>
    <x v="5"/>
  </r>
  <r>
    <x v="1"/>
    <s v="Q2"/>
    <x v="12"/>
    <x v="58"/>
    <n v="1847"/>
    <x v="5"/>
  </r>
  <r>
    <x v="1"/>
    <s v="Q2"/>
    <x v="12"/>
    <x v="59"/>
    <n v="2474"/>
    <x v="5"/>
  </r>
  <r>
    <x v="1"/>
    <s v="Q2"/>
    <x v="13"/>
    <x v="60"/>
    <n v="469"/>
    <x v="5"/>
  </r>
  <r>
    <x v="1"/>
    <s v="Q2"/>
    <x v="13"/>
    <x v="61"/>
    <n v="489"/>
    <x v="5"/>
  </r>
  <r>
    <x v="1"/>
    <s v="Q2"/>
    <x v="13"/>
    <x v="62"/>
    <n v="636"/>
    <x v="5"/>
  </r>
  <r>
    <x v="1"/>
    <s v="Q2"/>
    <x v="13"/>
    <x v="0"/>
    <n v="7862"/>
    <x v="5"/>
  </r>
  <r>
    <x v="1"/>
    <s v="Q2"/>
    <x v="13"/>
    <x v="1"/>
    <n v="4645"/>
    <x v="5"/>
  </r>
  <r>
    <x v="1"/>
    <s v="Q2"/>
    <x v="13"/>
    <x v="63"/>
    <n v="706"/>
    <x v="5"/>
  </r>
  <r>
    <x v="1"/>
    <s v="Q2"/>
    <x v="13"/>
    <x v="2"/>
    <n v="1404"/>
    <x v="5"/>
  </r>
  <r>
    <x v="1"/>
    <s v="Q2"/>
    <x v="13"/>
    <x v="64"/>
    <n v="467"/>
    <x v="5"/>
  </r>
  <r>
    <x v="1"/>
    <s v="Q2"/>
    <x v="13"/>
    <x v="3"/>
    <n v="7855"/>
    <x v="5"/>
  </r>
  <r>
    <x v="1"/>
    <s v="Q2"/>
    <x v="13"/>
    <x v="4"/>
    <n v="2266"/>
    <x v="5"/>
  </r>
  <r>
    <x v="1"/>
    <s v="Q2"/>
    <x v="13"/>
    <x v="5"/>
    <n v="2257"/>
    <x v="5"/>
  </r>
  <r>
    <x v="1"/>
    <s v="Q2"/>
    <x v="13"/>
    <x v="93"/>
    <n v="214"/>
    <x v="5"/>
  </r>
  <r>
    <x v="1"/>
    <s v="Q2"/>
    <x v="13"/>
    <x v="6"/>
    <n v="5712"/>
    <x v="5"/>
  </r>
  <r>
    <x v="1"/>
    <s v="Q2"/>
    <x v="13"/>
    <x v="65"/>
    <n v="1021"/>
    <x v="5"/>
  </r>
  <r>
    <x v="1"/>
    <s v="Q2"/>
    <x v="13"/>
    <x v="7"/>
    <n v="5582"/>
    <x v="5"/>
  </r>
  <r>
    <x v="1"/>
    <s v="Q2"/>
    <x v="13"/>
    <x v="66"/>
    <n v="774"/>
    <x v="5"/>
  </r>
  <r>
    <x v="1"/>
    <s v="Q2"/>
    <x v="13"/>
    <x v="98"/>
    <n v="189"/>
    <x v="5"/>
  </r>
  <r>
    <x v="1"/>
    <s v="Q2"/>
    <x v="13"/>
    <x v="87"/>
    <n v="258"/>
    <x v="5"/>
  </r>
  <r>
    <x v="1"/>
    <s v="Q2"/>
    <x v="13"/>
    <x v="101"/>
    <n v="1222"/>
    <x v="5"/>
  </r>
  <r>
    <x v="1"/>
    <s v="Q2"/>
    <x v="13"/>
    <x v="8"/>
    <n v="2336"/>
    <x v="5"/>
  </r>
  <r>
    <x v="1"/>
    <s v="Q2"/>
    <x v="13"/>
    <x v="9"/>
    <n v="5267"/>
    <x v="5"/>
  </r>
  <r>
    <x v="1"/>
    <s v="Q2"/>
    <x v="13"/>
    <x v="10"/>
    <n v="6466"/>
    <x v="5"/>
  </r>
  <r>
    <x v="1"/>
    <s v="Q2"/>
    <x v="13"/>
    <x v="67"/>
    <n v="222"/>
    <x v="5"/>
  </r>
  <r>
    <x v="1"/>
    <s v="Q2"/>
    <x v="13"/>
    <x v="68"/>
    <n v="289"/>
    <x v="5"/>
  </r>
  <r>
    <x v="1"/>
    <s v="Q2"/>
    <x v="13"/>
    <x v="11"/>
    <n v="2038"/>
    <x v="5"/>
  </r>
  <r>
    <x v="1"/>
    <s v="Q2"/>
    <x v="13"/>
    <x v="99"/>
    <n v="214"/>
    <x v="5"/>
  </r>
  <r>
    <x v="1"/>
    <s v="Q2"/>
    <x v="13"/>
    <x v="12"/>
    <n v="2143"/>
    <x v="5"/>
  </r>
  <r>
    <x v="1"/>
    <s v="Q2"/>
    <x v="13"/>
    <x v="89"/>
    <n v="269"/>
    <x v="5"/>
  </r>
  <r>
    <x v="1"/>
    <s v="Q2"/>
    <x v="13"/>
    <x v="94"/>
    <n v="271"/>
    <x v="5"/>
  </r>
  <r>
    <x v="1"/>
    <s v="Q2"/>
    <x v="13"/>
    <x v="13"/>
    <n v="4957"/>
    <x v="5"/>
  </r>
  <r>
    <x v="1"/>
    <s v="Q2"/>
    <x v="13"/>
    <x v="14"/>
    <n v="10900"/>
    <x v="5"/>
  </r>
  <r>
    <x v="1"/>
    <s v="Q2"/>
    <x v="13"/>
    <x v="69"/>
    <n v="254"/>
    <x v="5"/>
  </r>
  <r>
    <x v="1"/>
    <s v="Q2"/>
    <x v="13"/>
    <x v="90"/>
    <n v="272"/>
    <x v="5"/>
  </r>
  <r>
    <x v="1"/>
    <s v="Q2"/>
    <x v="13"/>
    <x v="15"/>
    <n v="11446"/>
    <x v="5"/>
  </r>
  <r>
    <x v="1"/>
    <s v="Q2"/>
    <x v="13"/>
    <x v="70"/>
    <n v="974"/>
    <x v="5"/>
  </r>
  <r>
    <x v="1"/>
    <s v="Q2"/>
    <x v="13"/>
    <x v="71"/>
    <n v="1313"/>
    <x v="5"/>
  </r>
  <r>
    <x v="1"/>
    <s v="Q2"/>
    <x v="13"/>
    <x v="16"/>
    <n v="4135"/>
    <x v="5"/>
  </r>
  <r>
    <x v="1"/>
    <s v="Q2"/>
    <x v="13"/>
    <x v="95"/>
    <n v="153"/>
    <x v="5"/>
  </r>
  <r>
    <x v="1"/>
    <s v="Q2"/>
    <x v="13"/>
    <x v="100"/>
    <n v="76"/>
    <x v="5"/>
  </r>
  <r>
    <x v="1"/>
    <s v="Q2"/>
    <x v="13"/>
    <x v="17"/>
    <n v="6342"/>
    <x v="5"/>
  </r>
  <r>
    <x v="1"/>
    <s v="Q2"/>
    <x v="13"/>
    <x v="18"/>
    <n v="3867"/>
    <x v="5"/>
  </r>
  <r>
    <x v="1"/>
    <s v="Q2"/>
    <x v="13"/>
    <x v="72"/>
    <n v="1807"/>
    <x v="5"/>
  </r>
  <r>
    <x v="1"/>
    <s v="Q2"/>
    <x v="13"/>
    <x v="19"/>
    <n v="4951"/>
    <x v="5"/>
  </r>
  <r>
    <x v="1"/>
    <s v="Q2"/>
    <x v="13"/>
    <x v="20"/>
    <n v="1280"/>
    <x v="5"/>
  </r>
  <r>
    <x v="1"/>
    <s v="Q2"/>
    <x v="13"/>
    <x v="73"/>
    <n v="673"/>
    <x v="5"/>
  </r>
  <r>
    <x v="1"/>
    <s v="Q2"/>
    <x v="13"/>
    <x v="21"/>
    <n v="11946"/>
    <x v="5"/>
  </r>
  <r>
    <x v="1"/>
    <s v="Q2"/>
    <x v="13"/>
    <x v="22"/>
    <n v="3267"/>
    <x v="5"/>
  </r>
  <r>
    <x v="1"/>
    <s v="Q2"/>
    <x v="13"/>
    <x v="23"/>
    <n v="8509"/>
    <x v="5"/>
  </r>
  <r>
    <x v="1"/>
    <s v="Q2"/>
    <x v="13"/>
    <x v="92"/>
    <n v="251"/>
    <x v="5"/>
  </r>
  <r>
    <x v="1"/>
    <s v="Q2"/>
    <x v="13"/>
    <x v="24"/>
    <n v="5107"/>
    <x v="5"/>
  </r>
  <r>
    <x v="1"/>
    <s v="Q2"/>
    <x v="13"/>
    <x v="25"/>
    <n v="1068"/>
    <x v="5"/>
  </r>
  <r>
    <x v="1"/>
    <s v="Q2"/>
    <x v="13"/>
    <x v="74"/>
    <n v="666"/>
    <x v="5"/>
  </r>
  <r>
    <x v="1"/>
    <s v="Q2"/>
    <x v="13"/>
    <x v="75"/>
    <n v="1428"/>
    <x v="5"/>
  </r>
  <r>
    <x v="1"/>
    <s v="Q2"/>
    <x v="13"/>
    <x v="26"/>
    <n v="1634"/>
    <x v="5"/>
  </r>
  <r>
    <x v="1"/>
    <s v="Q2"/>
    <x v="13"/>
    <x v="27"/>
    <n v="1901"/>
    <x v="5"/>
  </r>
  <r>
    <x v="1"/>
    <s v="Q2"/>
    <x v="13"/>
    <x v="76"/>
    <n v="1147"/>
    <x v="5"/>
  </r>
  <r>
    <x v="1"/>
    <s v="Q2"/>
    <x v="13"/>
    <x v="28"/>
    <n v="2316"/>
    <x v="5"/>
  </r>
  <r>
    <x v="1"/>
    <s v="Q2"/>
    <x v="13"/>
    <x v="77"/>
    <n v="1418"/>
    <x v="5"/>
  </r>
  <r>
    <x v="1"/>
    <s v="Q2"/>
    <x v="13"/>
    <x v="29"/>
    <n v="3332"/>
    <x v="5"/>
  </r>
  <r>
    <x v="1"/>
    <s v="Q2"/>
    <x v="13"/>
    <x v="30"/>
    <n v="2777"/>
    <x v="5"/>
  </r>
  <r>
    <x v="1"/>
    <s v="Q2"/>
    <x v="13"/>
    <x v="78"/>
    <n v="644"/>
    <x v="5"/>
  </r>
  <r>
    <x v="1"/>
    <s v="Q2"/>
    <x v="13"/>
    <x v="31"/>
    <n v="1745"/>
    <x v="5"/>
  </r>
  <r>
    <x v="1"/>
    <s v="Q2"/>
    <x v="13"/>
    <x v="79"/>
    <n v="920"/>
    <x v="5"/>
  </r>
  <r>
    <x v="1"/>
    <s v="Q2"/>
    <x v="13"/>
    <x v="32"/>
    <n v="10133"/>
    <x v="5"/>
  </r>
  <r>
    <x v="1"/>
    <s v="Q2"/>
    <x v="13"/>
    <x v="33"/>
    <n v="3317"/>
    <x v="5"/>
  </r>
  <r>
    <x v="1"/>
    <s v="Q2"/>
    <x v="13"/>
    <x v="34"/>
    <n v="2781"/>
    <x v="5"/>
  </r>
  <r>
    <x v="1"/>
    <s v="Q2"/>
    <x v="13"/>
    <x v="35"/>
    <n v="7230"/>
    <x v="5"/>
  </r>
  <r>
    <x v="1"/>
    <s v="Q2"/>
    <x v="13"/>
    <x v="80"/>
    <n v="1463"/>
    <x v="5"/>
  </r>
  <r>
    <x v="1"/>
    <s v="Q2"/>
    <x v="13"/>
    <x v="36"/>
    <n v="1344"/>
    <x v="5"/>
  </r>
  <r>
    <x v="1"/>
    <s v="Q2"/>
    <x v="13"/>
    <x v="91"/>
    <n v="258"/>
    <x v="5"/>
  </r>
  <r>
    <x v="1"/>
    <s v="Q2"/>
    <x v="13"/>
    <x v="81"/>
    <n v="538"/>
    <x v="5"/>
  </r>
  <r>
    <x v="1"/>
    <s v="Q2"/>
    <x v="13"/>
    <x v="37"/>
    <n v="6779"/>
    <x v="5"/>
  </r>
  <r>
    <x v="1"/>
    <s v="Q2"/>
    <x v="13"/>
    <x v="38"/>
    <n v="4944"/>
    <x v="5"/>
  </r>
  <r>
    <x v="1"/>
    <s v="Q2"/>
    <x v="13"/>
    <x v="39"/>
    <n v="2169"/>
    <x v="5"/>
  </r>
  <r>
    <x v="1"/>
    <s v="Q2"/>
    <x v="13"/>
    <x v="40"/>
    <n v="3369"/>
    <x v="5"/>
  </r>
  <r>
    <x v="1"/>
    <s v="Q2"/>
    <x v="13"/>
    <x v="41"/>
    <n v="2883"/>
    <x v="5"/>
  </r>
  <r>
    <x v="1"/>
    <s v="Q2"/>
    <x v="13"/>
    <x v="42"/>
    <n v="3629"/>
    <x v="5"/>
  </r>
  <r>
    <x v="1"/>
    <s v="Q2"/>
    <x v="13"/>
    <x v="96"/>
    <n v="187"/>
    <x v="5"/>
  </r>
  <r>
    <x v="1"/>
    <s v="Q2"/>
    <x v="13"/>
    <x v="82"/>
    <n v="857"/>
    <x v="5"/>
  </r>
  <r>
    <x v="1"/>
    <s v="Q2"/>
    <x v="13"/>
    <x v="43"/>
    <n v="5505"/>
    <x v="5"/>
  </r>
  <r>
    <x v="1"/>
    <s v="Q2"/>
    <x v="13"/>
    <x v="44"/>
    <n v="2449"/>
    <x v="5"/>
  </r>
  <r>
    <x v="1"/>
    <s v="Q2"/>
    <x v="13"/>
    <x v="45"/>
    <n v="2248"/>
    <x v="5"/>
  </r>
  <r>
    <x v="1"/>
    <s v="Q2"/>
    <x v="13"/>
    <x v="46"/>
    <n v="5153"/>
    <x v="5"/>
  </r>
  <r>
    <x v="1"/>
    <s v="Q2"/>
    <x v="13"/>
    <x v="47"/>
    <n v="3649"/>
    <x v="5"/>
  </r>
  <r>
    <x v="1"/>
    <s v="Q2"/>
    <x v="13"/>
    <x v="48"/>
    <n v="8757"/>
    <x v="5"/>
  </r>
  <r>
    <x v="1"/>
    <s v="Q2"/>
    <x v="13"/>
    <x v="83"/>
    <n v="784"/>
    <x v="5"/>
  </r>
  <r>
    <x v="1"/>
    <s v="Q2"/>
    <x v="13"/>
    <x v="49"/>
    <n v="7303"/>
    <x v="5"/>
  </r>
  <r>
    <x v="1"/>
    <s v="Q2"/>
    <x v="13"/>
    <x v="50"/>
    <n v="7868"/>
    <x v="5"/>
  </r>
  <r>
    <x v="1"/>
    <s v="Q2"/>
    <x v="13"/>
    <x v="51"/>
    <n v="2557"/>
    <x v="5"/>
  </r>
  <r>
    <x v="1"/>
    <s v="Q2"/>
    <x v="13"/>
    <x v="84"/>
    <n v="633"/>
    <x v="5"/>
  </r>
  <r>
    <x v="1"/>
    <s v="Q2"/>
    <x v="13"/>
    <x v="52"/>
    <n v="2709"/>
    <x v="5"/>
  </r>
  <r>
    <x v="1"/>
    <s v="Q2"/>
    <x v="13"/>
    <x v="85"/>
    <n v="680"/>
    <x v="5"/>
  </r>
  <r>
    <x v="1"/>
    <s v="Q2"/>
    <x v="13"/>
    <x v="53"/>
    <n v="4583"/>
    <x v="5"/>
  </r>
  <r>
    <x v="1"/>
    <s v="Q2"/>
    <x v="13"/>
    <x v="54"/>
    <n v="7287"/>
    <x v="5"/>
  </r>
  <r>
    <x v="1"/>
    <s v="Q2"/>
    <x v="13"/>
    <x v="86"/>
    <n v="909"/>
    <x v="5"/>
  </r>
  <r>
    <x v="1"/>
    <s v="Q2"/>
    <x v="13"/>
    <x v="88"/>
    <n v="297"/>
    <x v="5"/>
  </r>
  <r>
    <x v="1"/>
    <s v="Q2"/>
    <x v="13"/>
    <x v="55"/>
    <n v="19183"/>
    <x v="5"/>
  </r>
  <r>
    <x v="1"/>
    <s v="Q2"/>
    <x v="13"/>
    <x v="97"/>
    <n v="167"/>
    <x v="5"/>
  </r>
  <r>
    <x v="1"/>
    <s v="Q2"/>
    <x v="13"/>
    <x v="56"/>
    <n v="1168"/>
    <x v="5"/>
  </r>
  <r>
    <x v="1"/>
    <s v="Q2"/>
    <x v="13"/>
    <x v="57"/>
    <n v="85730"/>
    <x v="5"/>
  </r>
  <r>
    <x v="1"/>
    <s v="Q2"/>
    <x v="13"/>
    <x v="58"/>
    <n v="46864"/>
    <x v="5"/>
  </r>
  <r>
    <x v="1"/>
    <s v="Q2"/>
    <x v="13"/>
    <x v="59"/>
    <n v="104100"/>
    <x v="5"/>
  </r>
  <r>
    <x v="1"/>
    <s v="Q3"/>
    <x v="0"/>
    <x v="0"/>
    <n v="204"/>
    <x v="6"/>
  </r>
  <r>
    <x v="1"/>
    <s v="Q3"/>
    <x v="0"/>
    <x v="1"/>
    <n v="109"/>
    <x v="6"/>
  </r>
  <r>
    <x v="1"/>
    <s v="Q3"/>
    <x v="0"/>
    <x v="2"/>
    <n v="40"/>
    <x v="6"/>
  </r>
  <r>
    <x v="1"/>
    <s v="Q3"/>
    <x v="0"/>
    <x v="3"/>
    <n v="208"/>
    <x v="6"/>
  </r>
  <r>
    <x v="1"/>
    <s v="Q3"/>
    <x v="0"/>
    <x v="4"/>
    <n v="76"/>
    <x v="6"/>
  </r>
  <r>
    <x v="1"/>
    <s v="Q3"/>
    <x v="0"/>
    <x v="5"/>
    <n v="41"/>
    <x v="6"/>
  </r>
  <r>
    <x v="1"/>
    <s v="Q3"/>
    <x v="0"/>
    <x v="6"/>
    <n v="125"/>
    <x v="6"/>
  </r>
  <r>
    <x v="1"/>
    <s v="Q3"/>
    <x v="0"/>
    <x v="7"/>
    <n v="175"/>
    <x v="6"/>
  </r>
  <r>
    <x v="1"/>
    <s v="Q3"/>
    <x v="0"/>
    <x v="101"/>
    <n v="30"/>
    <x v="6"/>
  </r>
  <r>
    <x v="1"/>
    <s v="Q3"/>
    <x v="0"/>
    <x v="8"/>
    <n v="48"/>
    <x v="6"/>
  </r>
  <r>
    <x v="1"/>
    <s v="Q3"/>
    <x v="0"/>
    <x v="9"/>
    <n v="135"/>
    <x v="6"/>
  </r>
  <r>
    <x v="1"/>
    <s v="Q3"/>
    <x v="0"/>
    <x v="10"/>
    <n v="150"/>
    <x v="6"/>
  </r>
  <r>
    <x v="1"/>
    <s v="Q3"/>
    <x v="0"/>
    <x v="11"/>
    <n v="53"/>
    <x v="6"/>
  </r>
  <r>
    <x v="1"/>
    <s v="Q3"/>
    <x v="0"/>
    <x v="12"/>
    <n v="42"/>
    <x v="6"/>
  </r>
  <r>
    <x v="1"/>
    <s v="Q3"/>
    <x v="0"/>
    <x v="13"/>
    <n v="98"/>
    <x v="6"/>
  </r>
  <r>
    <x v="1"/>
    <s v="Q3"/>
    <x v="0"/>
    <x v="14"/>
    <n v="288"/>
    <x v="6"/>
  </r>
  <r>
    <x v="1"/>
    <s v="Q3"/>
    <x v="0"/>
    <x v="15"/>
    <n v="289"/>
    <x v="6"/>
  </r>
  <r>
    <x v="1"/>
    <s v="Q3"/>
    <x v="0"/>
    <x v="16"/>
    <n v="81"/>
    <x v="6"/>
  </r>
  <r>
    <x v="1"/>
    <s v="Q3"/>
    <x v="0"/>
    <x v="17"/>
    <n v="127"/>
    <x v="6"/>
  </r>
  <r>
    <x v="1"/>
    <s v="Q3"/>
    <x v="0"/>
    <x v="18"/>
    <n v="91"/>
    <x v="6"/>
  </r>
  <r>
    <x v="1"/>
    <s v="Q3"/>
    <x v="0"/>
    <x v="19"/>
    <n v="145"/>
    <x v="6"/>
  </r>
  <r>
    <x v="1"/>
    <s v="Q3"/>
    <x v="0"/>
    <x v="20"/>
    <n v="41"/>
    <x v="6"/>
  </r>
  <r>
    <x v="1"/>
    <s v="Q3"/>
    <x v="0"/>
    <x v="21"/>
    <n v="258"/>
    <x v="6"/>
  </r>
  <r>
    <x v="1"/>
    <s v="Q3"/>
    <x v="0"/>
    <x v="22"/>
    <n v="84"/>
    <x v="6"/>
  </r>
  <r>
    <x v="1"/>
    <s v="Q3"/>
    <x v="0"/>
    <x v="23"/>
    <n v="204"/>
    <x v="6"/>
  </r>
  <r>
    <x v="1"/>
    <s v="Q3"/>
    <x v="0"/>
    <x v="24"/>
    <n v="125"/>
    <x v="6"/>
  </r>
  <r>
    <x v="1"/>
    <s v="Q3"/>
    <x v="0"/>
    <x v="26"/>
    <n v="33"/>
    <x v="6"/>
  </r>
  <r>
    <x v="1"/>
    <s v="Q3"/>
    <x v="0"/>
    <x v="27"/>
    <n v="32"/>
    <x v="6"/>
  </r>
  <r>
    <x v="1"/>
    <s v="Q3"/>
    <x v="0"/>
    <x v="28"/>
    <n v="41"/>
    <x v="6"/>
  </r>
  <r>
    <x v="1"/>
    <s v="Q3"/>
    <x v="0"/>
    <x v="29"/>
    <n v="93"/>
    <x v="6"/>
  </r>
  <r>
    <x v="1"/>
    <s v="Q3"/>
    <x v="0"/>
    <x v="30"/>
    <n v="55"/>
    <x v="6"/>
  </r>
  <r>
    <x v="1"/>
    <s v="Q3"/>
    <x v="0"/>
    <x v="31"/>
    <n v="54"/>
    <x v="6"/>
  </r>
  <r>
    <x v="1"/>
    <s v="Q3"/>
    <x v="0"/>
    <x v="32"/>
    <n v="261"/>
    <x v="6"/>
  </r>
  <r>
    <x v="1"/>
    <s v="Q3"/>
    <x v="0"/>
    <x v="33"/>
    <n v="71"/>
    <x v="6"/>
  </r>
  <r>
    <x v="1"/>
    <s v="Q3"/>
    <x v="0"/>
    <x v="34"/>
    <n v="51"/>
    <x v="6"/>
  </r>
  <r>
    <x v="1"/>
    <s v="Q3"/>
    <x v="0"/>
    <x v="35"/>
    <n v="204"/>
    <x v="6"/>
  </r>
  <r>
    <x v="1"/>
    <s v="Q3"/>
    <x v="0"/>
    <x v="80"/>
    <n v="30"/>
    <x v="6"/>
  </r>
  <r>
    <x v="1"/>
    <s v="Q3"/>
    <x v="0"/>
    <x v="36"/>
    <n v="36"/>
    <x v="6"/>
  </r>
  <r>
    <x v="1"/>
    <s v="Q3"/>
    <x v="0"/>
    <x v="37"/>
    <n v="172"/>
    <x v="6"/>
  </r>
  <r>
    <x v="1"/>
    <s v="Q3"/>
    <x v="0"/>
    <x v="38"/>
    <n v="105"/>
    <x v="6"/>
  </r>
  <r>
    <x v="1"/>
    <s v="Q3"/>
    <x v="0"/>
    <x v="39"/>
    <n v="61"/>
    <x v="6"/>
  </r>
  <r>
    <x v="1"/>
    <s v="Q3"/>
    <x v="0"/>
    <x v="40"/>
    <n v="74"/>
    <x v="6"/>
  </r>
  <r>
    <x v="1"/>
    <s v="Q3"/>
    <x v="0"/>
    <x v="41"/>
    <n v="72"/>
    <x v="6"/>
  </r>
  <r>
    <x v="1"/>
    <s v="Q3"/>
    <x v="0"/>
    <x v="42"/>
    <n v="94"/>
    <x v="6"/>
  </r>
  <r>
    <x v="1"/>
    <s v="Q3"/>
    <x v="0"/>
    <x v="43"/>
    <n v="149"/>
    <x v="6"/>
  </r>
  <r>
    <x v="1"/>
    <s v="Q3"/>
    <x v="0"/>
    <x v="44"/>
    <n v="57"/>
    <x v="6"/>
  </r>
  <r>
    <x v="1"/>
    <s v="Q3"/>
    <x v="0"/>
    <x v="45"/>
    <n v="40"/>
    <x v="6"/>
  </r>
  <r>
    <x v="1"/>
    <s v="Q3"/>
    <x v="0"/>
    <x v="46"/>
    <n v="117"/>
    <x v="6"/>
  </r>
  <r>
    <x v="1"/>
    <s v="Q3"/>
    <x v="0"/>
    <x v="47"/>
    <n v="99"/>
    <x v="6"/>
  </r>
  <r>
    <x v="1"/>
    <s v="Q3"/>
    <x v="0"/>
    <x v="48"/>
    <n v="220"/>
    <x v="6"/>
  </r>
  <r>
    <x v="1"/>
    <s v="Q3"/>
    <x v="0"/>
    <x v="49"/>
    <n v="162"/>
    <x v="6"/>
  </r>
  <r>
    <x v="1"/>
    <s v="Q3"/>
    <x v="0"/>
    <x v="50"/>
    <n v="157"/>
    <x v="6"/>
  </r>
  <r>
    <x v="1"/>
    <s v="Q3"/>
    <x v="0"/>
    <x v="51"/>
    <n v="68"/>
    <x v="6"/>
  </r>
  <r>
    <x v="1"/>
    <s v="Q3"/>
    <x v="0"/>
    <x v="52"/>
    <n v="72"/>
    <x v="6"/>
  </r>
  <r>
    <x v="1"/>
    <s v="Q3"/>
    <x v="0"/>
    <x v="53"/>
    <n v="119"/>
    <x v="6"/>
  </r>
  <r>
    <x v="1"/>
    <s v="Q3"/>
    <x v="0"/>
    <x v="54"/>
    <n v="181"/>
    <x v="6"/>
  </r>
  <r>
    <x v="1"/>
    <s v="Q3"/>
    <x v="0"/>
    <x v="55"/>
    <n v="414"/>
    <x v="6"/>
  </r>
  <r>
    <x v="1"/>
    <s v="Q3"/>
    <x v="0"/>
    <x v="56"/>
    <n v="37"/>
    <x v="6"/>
  </r>
  <r>
    <x v="1"/>
    <s v="Q3"/>
    <x v="0"/>
    <x v="57"/>
    <n v="1646"/>
    <x v="6"/>
  </r>
  <r>
    <x v="1"/>
    <s v="Q3"/>
    <x v="0"/>
    <x v="58"/>
    <n v="1019"/>
    <x v="6"/>
  </r>
  <r>
    <x v="1"/>
    <s v="Q3"/>
    <x v="0"/>
    <x v="59"/>
    <n v="1995"/>
    <x v="6"/>
  </r>
  <r>
    <x v="1"/>
    <s v="Q3"/>
    <x v="1"/>
    <x v="60"/>
    <n v="49"/>
    <x v="6"/>
  </r>
  <r>
    <x v="1"/>
    <s v="Q3"/>
    <x v="1"/>
    <x v="61"/>
    <n v="35"/>
    <x v="6"/>
  </r>
  <r>
    <x v="1"/>
    <s v="Q3"/>
    <x v="1"/>
    <x v="62"/>
    <n v="67"/>
    <x v="6"/>
  </r>
  <r>
    <x v="1"/>
    <s v="Q3"/>
    <x v="1"/>
    <x v="0"/>
    <n v="772"/>
    <x v="6"/>
  </r>
  <r>
    <x v="1"/>
    <s v="Q3"/>
    <x v="1"/>
    <x v="1"/>
    <n v="491"/>
    <x v="6"/>
  </r>
  <r>
    <x v="1"/>
    <s v="Q3"/>
    <x v="1"/>
    <x v="63"/>
    <n v="82"/>
    <x v="6"/>
  </r>
  <r>
    <x v="1"/>
    <s v="Q3"/>
    <x v="1"/>
    <x v="2"/>
    <n v="131"/>
    <x v="6"/>
  </r>
  <r>
    <x v="1"/>
    <s v="Q3"/>
    <x v="1"/>
    <x v="64"/>
    <n v="59"/>
    <x v="6"/>
  </r>
  <r>
    <x v="1"/>
    <s v="Q3"/>
    <x v="1"/>
    <x v="3"/>
    <n v="834"/>
    <x v="6"/>
  </r>
  <r>
    <x v="1"/>
    <s v="Q3"/>
    <x v="1"/>
    <x v="4"/>
    <n v="244"/>
    <x v="6"/>
  </r>
  <r>
    <x v="1"/>
    <s v="Q3"/>
    <x v="1"/>
    <x v="5"/>
    <n v="260"/>
    <x v="6"/>
  </r>
  <r>
    <x v="1"/>
    <s v="Q3"/>
    <x v="1"/>
    <x v="6"/>
    <n v="508"/>
    <x v="6"/>
  </r>
  <r>
    <x v="1"/>
    <s v="Q3"/>
    <x v="1"/>
    <x v="65"/>
    <n v="110"/>
    <x v="6"/>
  </r>
  <r>
    <x v="1"/>
    <s v="Q3"/>
    <x v="1"/>
    <x v="7"/>
    <n v="647"/>
    <x v="6"/>
  </r>
  <r>
    <x v="1"/>
    <s v="Q3"/>
    <x v="1"/>
    <x v="66"/>
    <n v="89"/>
    <x v="6"/>
  </r>
  <r>
    <x v="1"/>
    <s v="Q3"/>
    <x v="1"/>
    <x v="101"/>
    <n v="144"/>
    <x v="6"/>
  </r>
  <r>
    <x v="1"/>
    <s v="Q3"/>
    <x v="1"/>
    <x v="8"/>
    <n v="282"/>
    <x v="6"/>
  </r>
  <r>
    <x v="1"/>
    <s v="Q3"/>
    <x v="1"/>
    <x v="9"/>
    <n v="598"/>
    <x v="6"/>
  </r>
  <r>
    <x v="1"/>
    <s v="Q3"/>
    <x v="1"/>
    <x v="10"/>
    <n v="735"/>
    <x v="6"/>
  </r>
  <r>
    <x v="1"/>
    <s v="Q3"/>
    <x v="1"/>
    <x v="67"/>
    <n v="34"/>
    <x v="6"/>
  </r>
  <r>
    <x v="1"/>
    <s v="Q3"/>
    <x v="1"/>
    <x v="68"/>
    <n v="32"/>
    <x v="6"/>
  </r>
  <r>
    <x v="1"/>
    <s v="Q3"/>
    <x v="1"/>
    <x v="11"/>
    <n v="231"/>
    <x v="6"/>
  </r>
  <r>
    <x v="1"/>
    <s v="Q3"/>
    <x v="1"/>
    <x v="12"/>
    <n v="245"/>
    <x v="6"/>
  </r>
  <r>
    <x v="1"/>
    <s v="Q3"/>
    <x v="1"/>
    <x v="13"/>
    <n v="563"/>
    <x v="6"/>
  </r>
  <r>
    <x v="1"/>
    <s v="Q3"/>
    <x v="1"/>
    <x v="14"/>
    <n v="1166"/>
    <x v="6"/>
  </r>
  <r>
    <x v="1"/>
    <s v="Q3"/>
    <x v="1"/>
    <x v="15"/>
    <n v="1245"/>
    <x v="6"/>
  </r>
  <r>
    <x v="1"/>
    <s v="Q3"/>
    <x v="1"/>
    <x v="70"/>
    <n v="87"/>
    <x v="6"/>
  </r>
  <r>
    <x v="1"/>
    <s v="Q3"/>
    <x v="1"/>
    <x v="71"/>
    <n v="141"/>
    <x v="6"/>
  </r>
  <r>
    <x v="1"/>
    <s v="Q3"/>
    <x v="1"/>
    <x v="16"/>
    <n v="467"/>
    <x v="6"/>
  </r>
  <r>
    <x v="1"/>
    <s v="Q3"/>
    <x v="1"/>
    <x v="17"/>
    <n v="580"/>
    <x v="6"/>
  </r>
  <r>
    <x v="1"/>
    <s v="Q3"/>
    <x v="1"/>
    <x v="18"/>
    <n v="409"/>
    <x v="6"/>
  </r>
  <r>
    <x v="1"/>
    <s v="Q3"/>
    <x v="1"/>
    <x v="72"/>
    <n v="204"/>
    <x v="6"/>
  </r>
  <r>
    <x v="1"/>
    <s v="Q3"/>
    <x v="1"/>
    <x v="19"/>
    <n v="515"/>
    <x v="6"/>
  </r>
  <r>
    <x v="1"/>
    <s v="Q3"/>
    <x v="1"/>
    <x v="20"/>
    <n v="162"/>
    <x v="6"/>
  </r>
  <r>
    <x v="1"/>
    <s v="Q3"/>
    <x v="1"/>
    <x v="73"/>
    <n v="46"/>
    <x v="6"/>
  </r>
  <r>
    <x v="1"/>
    <s v="Q3"/>
    <x v="1"/>
    <x v="21"/>
    <n v="1344"/>
    <x v="6"/>
  </r>
  <r>
    <x v="1"/>
    <s v="Q3"/>
    <x v="1"/>
    <x v="22"/>
    <n v="327"/>
    <x v="6"/>
  </r>
  <r>
    <x v="1"/>
    <s v="Q3"/>
    <x v="1"/>
    <x v="23"/>
    <n v="912"/>
    <x v="6"/>
  </r>
  <r>
    <x v="1"/>
    <s v="Q3"/>
    <x v="1"/>
    <x v="24"/>
    <n v="400"/>
    <x v="6"/>
  </r>
  <r>
    <x v="1"/>
    <s v="Q3"/>
    <x v="1"/>
    <x v="25"/>
    <n v="101"/>
    <x v="6"/>
  </r>
  <r>
    <x v="1"/>
    <s v="Q3"/>
    <x v="1"/>
    <x v="74"/>
    <n v="67"/>
    <x v="6"/>
  </r>
  <r>
    <x v="1"/>
    <s v="Q3"/>
    <x v="1"/>
    <x v="75"/>
    <n v="138"/>
    <x v="6"/>
  </r>
  <r>
    <x v="1"/>
    <s v="Q3"/>
    <x v="1"/>
    <x v="26"/>
    <n v="157"/>
    <x v="6"/>
  </r>
  <r>
    <x v="1"/>
    <s v="Q3"/>
    <x v="1"/>
    <x v="27"/>
    <n v="224"/>
    <x v="6"/>
  </r>
  <r>
    <x v="1"/>
    <s v="Q3"/>
    <x v="1"/>
    <x v="76"/>
    <n v="99"/>
    <x v="6"/>
  </r>
  <r>
    <x v="1"/>
    <s v="Q3"/>
    <x v="1"/>
    <x v="28"/>
    <n v="256"/>
    <x v="6"/>
  </r>
  <r>
    <x v="1"/>
    <s v="Q3"/>
    <x v="1"/>
    <x v="77"/>
    <n v="149"/>
    <x v="6"/>
  </r>
  <r>
    <x v="1"/>
    <s v="Q3"/>
    <x v="1"/>
    <x v="29"/>
    <n v="355"/>
    <x v="6"/>
  </r>
  <r>
    <x v="1"/>
    <s v="Q3"/>
    <x v="1"/>
    <x v="30"/>
    <n v="336"/>
    <x v="6"/>
  </r>
  <r>
    <x v="1"/>
    <s v="Q3"/>
    <x v="1"/>
    <x v="78"/>
    <n v="83"/>
    <x v="6"/>
  </r>
  <r>
    <x v="1"/>
    <s v="Q3"/>
    <x v="1"/>
    <x v="31"/>
    <n v="194"/>
    <x v="6"/>
  </r>
  <r>
    <x v="1"/>
    <s v="Q3"/>
    <x v="1"/>
    <x v="79"/>
    <n v="106"/>
    <x v="6"/>
  </r>
  <r>
    <x v="1"/>
    <s v="Q3"/>
    <x v="1"/>
    <x v="32"/>
    <n v="1130"/>
    <x v="6"/>
  </r>
  <r>
    <x v="1"/>
    <s v="Q3"/>
    <x v="1"/>
    <x v="33"/>
    <n v="344"/>
    <x v="6"/>
  </r>
  <r>
    <x v="1"/>
    <s v="Q3"/>
    <x v="1"/>
    <x v="34"/>
    <n v="274"/>
    <x v="6"/>
  </r>
  <r>
    <x v="1"/>
    <s v="Q3"/>
    <x v="1"/>
    <x v="35"/>
    <n v="703"/>
    <x v="6"/>
  </r>
  <r>
    <x v="1"/>
    <s v="Q3"/>
    <x v="1"/>
    <x v="80"/>
    <n v="167"/>
    <x v="6"/>
  </r>
  <r>
    <x v="1"/>
    <s v="Q3"/>
    <x v="1"/>
    <x v="36"/>
    <n v="181"/>
    <x v="6"/>
  </r>
  <r>
    <x v="1"/>
    <s v="Q3"/>
    <x v="1"/>
    <x v="81"/>
    <n v="63"/>
    <x v="6"/>
  </r>
  <r>
    <x v="1"/>
    <s v="Q3"/>
    <x v="1"/>
    <x v="37"/>
    <n v="804"/>
    <x v="6"/>
  </r>
  <r>
    <x v="1"/>
    <s v="Q3"/>
    <x v="1"/>
    <x v="38"/>
    <n v="557"/>
    <x v="6"/>
  </r>
  <r>
    <x v="1"/>
    <s v="Q3"/>
    <x v="1"/>
    <x v="39"/>
    <n v="199"/>
    <x v="6"/>
  </r>
  <r>
    <x v="1"/>
    <s v="Q3"/>
    <x v="1"/>
    <x v="40"/>
    <n v="347"/>
    <x v="6"/>
  </r>
  <r>
    <x v="1"/>
    <s v="Q3"/>
    <x v="1"/>
    <x v="41"/>
    <n v="272"/>
    <x v="6"/>
  </r>
  <r>
    <x v="1"/>
    <s v="Q3"/>
    <x v="1"/>
    <x v="42"/>
    <n v="389"/>
    <x v="6"/>
  </r>
  <r>
    <x v="1"/>
    <s v="Q3"/>
    <x v="1"/>
    <x v="82"/>
    <n v="109"/>
    <x v="6"/>
  </r>
  <r>
    <x v="1"/>
    <s v="Q3"/>
    <x v="1"/>
    <x v="43"/>
    <n v="531"/>
    <x v="6"/>
  </r>
  <r>
    <x v="1"/>
    <s v="Q3"/>
    <x v="1"/>
    <x v="44"/>
    <n v="269"/>
    <x v="6"/>
  </r>
  <r>
    <x v="1"/>
    <s v="Q3"/>
    <x v="1"/>
    <x v="45"/>
    <n v="222"/>
    <x v="6"/>
  </r>
  <r>
    <x v="1"/>
    <s v="Q3"/>
    <x v="1"/>
    <x v="46"/>
    <n v="579"/>
    <x v="6"/>
  </r>
  <r>
    <x v="1"/>
    <s v="Q3"/>
    <x v="1"/>
    <x v="47"/>
    <n v="338"/>
    <x v="6"/>
  </r>
  <r>
    <x v="1"/>
    <s v="Q3"/>
    <x v="1"/>
    <x v="48"/>
    <n v="962"/>
    <x v="6"/>
  </r>
  <r>
    <x v="1"/>
    <s v="Q3"/>
    <x v="1"/>
    <x v="83"/>
    <n v="111"/>
    <x v="6"/>
  </r>
  <r>
    <x v="1"/>
    <s v="Q3"/>
    <x v="1"/>
    <x v="49"/>
    <n v="789"/>
    <x v="6"/>
  </r>
  <r>
    <x v="1"/>
    <s v="Q3"/>
    <x v="1"/>
    <x v="50"/>
    <n v="696"/>
    <x v="6"/>
  </r>
  <r>
    <x v="1"/>
    <s v="Q3"/>
    <x v="1"/>
    <x v="51"/>
    <n v="250"/>
    <x v="6"/>
  </r>
  <r>
    <x v="1"/>
    <s v="Q3"/>
    <x v="1"/>
    <x v="84"/>
    <n v="53"/>
    <x v="6"/>
  </r>
  <r>
    <x v="1"/>
    <s v="Q3"/>
    <x v="1"/>
    <x v="52"/>
    <n v="295"/>
    <x v="6"/>
  </r>
  <r>
    <x v="1"/>
    <s v="Q3"/>
    <x v="1"/>
    <x v="85"/>
    <n v="85"/>
    <x v="6"/>
  </r>
  <r>
    <x v="1"/>
    <s v="Q3"/>
    <x v="1"/>
    <x v="53"/>
    <n v="489"/>
    <x v="6"/>
  </r>
  <r>
    <x v="1"/>
    <s v="Q3"/>
    <x v="1"/>
    <x v="54"/>
    <n v="744"/>
    <x v="6"/>
  </r>
  <r>
    <x v="1"/>
    <s v="Q3"/>
    <x v="1"/>
    <x v="86"/>
    <n v="82"/>
    <x v="6"/>
  </r>
  <r>
    <x v="1"/>
    <s v="Q3"/>
    <x v="1"/>
    <x v="88"/>
    <n v="31"/>
    <x v="6"/>
  </r>
  <r>
    <x v="1"/>
    <s v="Q3"/>
    <x v="1"/>
    <x v="55"/>
    <n v="1629"/>
    <x v="6"/>
  </r>
  <r>
    <x v="1"/>
    <s v="Q3"/>
    <x v="1"/>
    <x v="56"/>
    <n v="146"/>
    <x v="6"/>
  </r>
  <r>
    <x v="1"/>
    <s v="Q3"/>
    <x v="1"/>
    <x v="57"/>
    <n v="8025"/>
    <x v="6"/>
  </r>
  <r>
    <x v="1"/>
    <s v="Q3"/>
    <x v="1"/>
    <x v="58"/>
    <n v="4234"/>
    <x v="6"/>
  </r>
  <r>
    <x v="1"/>
    <s v="Q3"/>
    <x v="1"/>
    <x v="59"/>
    <n v="9366"/>
    <x v="6"/>
  </r>
  <r>
    <x v="1"/>
    <s v="Q3"/>
    <x v="2"/>
    <x v="61"/>
    <n v="30"/>
    <x v="6"/>
  </r>
  <r>
    <x v="1"/>
    <s v="Q3"/>
    <x v="2"/>
    <x v="62"/>
    <n v="58"/>
    <x v="6"/>
  </r>
  <r>
    <x v="1"/>
    <s v="Q3"/>
    <x v="2"/>
    <x v="0"/>
    <n v="698"/>
    <x v="6"/>
  </r>
  <r>
    <x v="1"/>
    <s v="Q3"/>
    <x v="2"/>
    <x v="1"/>
    <n v="398"/>
    <x v="6"/>
  </r>
  <r>
    <x v="1"/>
    <s v="Q3"/>
    <x v="2"/>
    <x v="63"/>
    <n v="58"/>
    <x v="6"/>
  </r>
  <r>
    <x v="1"/>
    <s v="Q3"/>
    <x v="2"/>
    <x v="2"/>
    <n v="88"/>
    <x v="6"/>
  </r>
  <r>
    <x v="1"/>
    <s v="Q3"/>
    <x v="2"/>
    <x v="64"/>
    <n v="51"/>
    <x v="6"/>
  </r>
  <r>
    <x v="1"/>
    <s v="Q3"/>
    <x v="2"/>
    <x v="3"/>
    <n v="693"/>
    <x v="6"/>
  </r>
  <r>
    <x v="1"/>
    <s v="Q3"/>
    <x v="2"/>
    <x v="4"/>
    <n v="188"/>
    <x v="6"/>
  </r>
  <r>
    <x v="1"/>
    <s v="Q3"/>
    <x v="2"/>
    <x v="5"/>
    <n v="197"/>
    <x v="6"/>
  </r>
  <r>
    <x v="1"/>
    <s v="Q3"/>
    <x v="2"/>
    <x v="6"/>
    <n v="476"/>
    <x v="6"/>
  </r>
  <r>
    <x v="1"/>
    <s v="Q3"/>
    <x v="2"/>
    <x v="65"/>
    <n v="102"/>
    <x v="6"/>
  </r>
  <r>
    <x v="1"/>
    <s v="Q3"/>
    <x v="2"/>
    <x v="7"/>
    <n v="453"/>
    <x v="6"/>
  </r>
  <r>
    <x v="1"/>
    <s v="Q3"/>
    <x v="2"/>
    <x v="66"/>
    <n v="78"/>
    <x v="6"/>
  </r>
  <r>
    <x v="1"/>
    <s v="Q3"/>
    <x v="2"/>
    <x v="101"/>
    <n v="95"/>
    <x v="6"/>
  </r>
  <r>
    <x v="1"/>
    <s v="Q3"/>
    <x v="2"/>
    <x v="8"/>
    <n v="194"/>
    <x v="6"/>
  </r>
  <r>
    <x v="1"/>
    <s v="Q3"/>
    <x v="2"/>
    <x v="9"/>
    <n v="440"/>
    <x v="6"/>
  </r>
  <r>
    <x v="1"/>
    <s v="Q3"/>
    <x v="2"/>
    <x v="10"/>
    <n v="558"/>
    <x v="6"/>
  </r>
  <r>
    <x v="1"/>
    <s v="Q3"/>
    <x v="2"/>
    <x v="11"/>
    <n v="166"/>
    <x v="6"/>
  </r>
  <r>
    <x v="1"/>
    <s v="Q3"/>
    <x v="2"/>
    <x v="12"/>
    <n v="172"/>
    <x v="6"/>
  </r>
  <r>
    <x v="1"/>
    <s v="Q3"/>
    <x v="2"/>
    <x v="13"/>
    <n v="413"/>
    <x v="6"/>
  </r>
  <r>
    <x v="1"/>
    <s v="Q3"/>
    <x v="2"/>
    <x v="14"/>
    <n v="916"/>
    <x v="6"/>
  </r>
  <r>
    <x v="1"/>
    <s v="Q3"/>
    <x v="2"/>
    <x v="15"/>
    <n v="949"/>
    <x v="6"/>
  </r>
  <r>
    <x v="1"/>
    <s v="Q3"/>
    <x v="2"/>
    <x v="70"/>
    <n v="72"/>
    <x v="6"/>
  </r>
  <r>
    <x v="1"/>
    <s v="Q3"/>
    <x v="2"/>
    <x v="71"/>
    <n v="113"/>
    <x v="6"/>
  </r>
  <r>
    <x v="1"/>
    <s v="Q3"/>
    <x v="2"/>
    <x v="16"/>
    <n v="315"/>
    <x v="6"/>
  </r>
  <r>
    <x v="1"/>
    <s v="Q3"/>
    <x v="2"/>
    <x v="17"/>
    <n v="430"/>
    <x v="6"/>
  </r>
  <r>
    <x v="1"/>
    <s v="Q3"/>
    <x v="2"/>
    <x v="18"/>
    <n v="324"/>
    <x v="6"/>
  </r>
  <r>
    <x v="1"/>
    <s v="Q3"/>
    <x v="2"/>
    <x v="72"/>
    <n v="149"/>
    <x v="6"/>
  </r>
  <r>
    <x v="1"/>
    <s v="Q3"/>
    <x v="2"/>
    <x v="19"/>
    <n v="403"/>
    <x v="6"/>
  </r>
  <r>
    <x v="1"/>
    <s v="Q3"/>
    <x v="2"/>
    <x v="20"/>
    <n v="119"/>
    <x v="6"/>
  </r>
  <r>
    <x v="1"/>
    <s v="Q3"/>
    <x v="2"/>
    <x v="73"/>
    <n v="35"/>
    <x v="6"/>
  </r>
  <r>
    <x v="1"/>
    <s v="Q3"/>
    <x v="2"/>
    <x v="21"/>
    <n v="1045"/>
    <x v="6"/>
  </r>
  <r>
    <x v="1"/>
    <s v="Q3"/>
    <x v="2"/>
    <x v="22"/>
    <n v="258"/>
    <x v="6"/>
  </r>
  <r>
    <x v="1"/>
    <s v="Q3"/>
    <x v="2"/>
    <x v="23"/>
    <n v="735"/>
    <x v="6"/>
  </r>
  <r>
    <x v="1"/>
    <s v="Q3"/>
    <x v="2"/>
    <x v="24"/>
    <n v="348"/>
    <x v="6"/>
  </r>
  <r>
    <x v="1"/>
    <s v="Q3"/>
    <x v="2"/>
    <x v="25"/>
    <n v="79"/>
    <x v="6"/>
  </r>
  <r>
    <x v="1"/>
    <s v="Q3"/>
    <x v="2"/>
    <x v="74"/>
    <n v="41"/>
    <x v="6"/>
  </r>
  <r>
    <x v="1"/>
    <s v="Q3"/>
    <x v="2"/>
    <x v="75"/>
    <n v="109"/>
    <x v="6"/>
  </r>
  <r>
    <x v="1"/>
    <s v="Q3"/>
    <x v="2"/>
    <x v="26"/>
    <n v="136"/>
    <x v="6"/>
  </r>
  <r>
    <x v="1"/>
    <s v="Q3"/>
    <x v="2"/>
    <x v="27"/>
    <n v="152"/>
    <x v="6"/>
  </r>
  <r>
    <x v="1"/>
    <s v="Q3"/>
    <x v="2"/>
    <x v="76"/>
    <n v="83"/>
    <x v="6"/>
  </r>
  <r>
    <x v="1"/>
    <s v="Q3"/>
    <x v="2"/>
    <x v="28"/>
    <n v="216"/>
    <x v="6"/>
  </r>
  <r>
    <x v="1"/>
    <s v="Q3"/>
    <x v="2"/>
    <x v="77"/>
    <n v="93"/>
    <x v="6"/>
  </r>
  <r>
    <x v="1"/>
    <s v="Q3"/>
    <x v="2"/>
    <x v="29"/>
    <n v="282"/>
    <x v="6"/>
  </r>
  <r>
    <x v="1"/>
    <s v="Q3"/>
    <x v="2"/>
    <x v="30"/>
    <n v="231"/>
    <x v="6"/>
  </r>
  <r>
    <x v="1"/>
    <s v="Q3"/>
    <x v="2"/>
    <x v="78"/>
    <n v="43"/>
    <x v="6"/>
  </r>
  <r>
    <x v="1"/>
    <s v="Q3"/>
    <x v="2"/>
    <x v="31"/>
    <n v="154"/>
    <x v="6"/>
  </r>
  <r>
    <x v="1"/>
    <s v="Q3"/>
    <x v="2"/>
    <x v="79"/>
    <n v="71"/>
    <x v="6"/>
  </r>
  <r>
    <x v="1"/>
    <s v="Q3"/>
    <x v="2"/>
    <x v="32"/>
    <n v="878"/>
    <x v="6"/>
  </r>
  <r>
    <x v="1"/>
    <s v="Q3"/>
    <x v="2"/>
    <x v="33"/>
    <n v="332"/>
    <x v="6"/>
  </r>
  <r>
    <x v="1"/>
    <s v="Q3"/>
    <x v="2"/>
    <x v="34"/>
    <n v="172"/>
    <x v="6"/>
  </r>
  <r>
    <x v="1"/>
    <s v="Q3"/>
    <x v="2"/>
    <x v="35"/>
    <n v="581"/>
    <x v="6"/>
  </r>
  <r>
    <x v="1"/>
    <s v="Q3"/>
    <x v="2"/>
    <x v="80"/>
    <n v="118"/>
    <x v="6"/>
  </r>
  <r>
    <x v="1"/>
    <s v="Q3"/>
    <x v="2"/>
    <x v="36"/>
    <n v="119"/>
    <x v="6"/>
  </r>
  <r>
    <x v="1"/>
    <s v="Q3"/>
    <x v="2"/>
    <x v="81"/>
    <n v="64"/>
    <x v="6"/>
  </r>
  <r>
    <x v="1"/>
    <s v="Q3"/>
    <x v="2"/>
    <x v="37"/>
    <n v="598"/>
    <x v="6"/>
  </r>
  <r>
    <x v="1"/>
    <s v="Q3"/>
    <x v="2"/>
    <x v="38"/>
    <n v="414"/>
    <x v="6"/>
  </r>
  <r>
    <x v="1"/>
    <s v="Q3"/>
    <x v="2"/>
    <x v="39"/>
    <n v="165"/>
    <x v="6"/>
  </r>
  <r>
    <x v="1"/>
    <s v="Q3"/>
    <x v="2"/>
    <x v="40"/>
    <n v="294"/>
    <x v="6"/>
  </r>
  <r>
    <x v="1"/>
    <s v="Q3"/>
    <x v="2"/>
    <x v="41"/>
    <n v="217"/>
    <x v="6"/>
  </r>
  <r>
    <x v="1"/>
    <s v="Q3"/>
    <x v="2"/>
    <x v="42"/>
    <n v="291"/>
    <x v="6"/>
  </r>
  <r>
    <x v="1"/>
    <s v="Q3"/>
    <x v="2"/>
    <x v="82"/>
    <n v="71"/>
    <x v="6"/>
  </r>
  <r>
    <x v="1"/>
    <s v="Q3"/>
    <x v="2"/>
    <x v="43"/>
    <n v="445"/>
    <x v="6"/>
  </r>
  <r>
    <x v="1"/>
    <s v="Q3"/>
    <x v="2"/>
    <x v="44"/>
    <n v="205"/>
    <x v="6"/>
  </r>
  <r>
    <x v="1"/>
    <s v="Q3"/>
    <x v="2"/>
    <x v="45"/>
    <n v="170"/>
    <x v="6"/>
  </r>
  <r>
    <x v="1"/>
    <s v="Q3"/>
    <x v="2"/>
    <x v="46"/>
    <n v="451"/>
    <x v="6"/>
  </r>
  <r>
    <x v="1"/>
    <s v="Q3"/>
    <x v="2"/>
    <x v="47"/>
    <n v="289"/>
    <x v="6"/>
  </r>
  <r>
    <x v="1"/>
    <s v="Q3"/>
    <x v="2"/>
    <x v="48"/>
    <n v="742"/>
    <x v="6"/>
  </r>
  <r>
    <x v="1"/>
    <s v="Q3"/>
    <x v="2"/>
    <x v="83"/>
    <n v="87"/>
    <x v="6"/>
  </r>
  <r>
    <x v="1"/>
    <s v="Q3"/>
    <x v="2"/>
    <x v="49"/>
    <n v="616"/>
    <x v="6"/>
  </r>
  <r>
    <x v="1"/>
    <s v="Q3"/>
    <x v="2"/>
    <x v="50"/>
    <n v="519"/>
    <x v="6"/>
  </r>
  <r>
    <x v="1"/>
    <s v="Q3"/>
    <x v="2"/>
    <x v="51"/>
    <n v="192"/>
    <x v="6"/>
  </r>
  <r>
    <x v="1"/>
    <s v="Q3"/>
    <x v="2"/>
    <x v="84"/>
    <n v="43"/>
    <x v="6"/>
  </r>
  <r>
    <x v="1"/>
    <s v="Q3"/>
    <x v="2"/>
    <x v="52"/>
    <n v="242"/>
    <x v="6"/>
  </r>
  <r>
    <x v="1"/>
    <s v="Q3"/>
    <x v="2"/>
    <x v="85"/>
    <n v="76"/>
    <x v="6"/>
  </r>
  <r>
    <x v="1"/>
    <s v="Q3"/>
    <x v="2"/>
    <x v="53"/>
    <n v="374"/>
    <x v="6"/>
  </r>
  <r>
    <x v="1"/>
    <s v="Q3"/>
    <x v="2"/>
    <x v="54"/>
    <n v="557"/>
    <x v="6"/>
  </r>
  <r>
    <x v="1"/>
    <s v="Q3"/>
    <x v="2"/>
    <x v="86"/>
    <n v="92"/>
    <x v="6"/>
  </r>
  <r>
    <x v="1"/>
    <s v="Q3"/>
    <x v="2"/>
    <x v="88"/>
    <n v="40"/>
    <x v="6"/>
  </r>
  <r>
    <x v="1"/>
    <s v="Q3"/>
    <x v="2"/>
    <x v="55"/>
    <n v="1333"/>
    <x v="6"/>
  </r>
  <r>
    <x v="1"/>
    <s v="Q3"/>
    <x v="2"/>
    <x v="56"/>
    <n v="131"/>
    <x v="6"/>
  </r>
  <r>
    <x v="1"/>
    <s v="Q3"/>
    <x v="2"/>
    <x v="57"/>
    <n v="6169"/>
    <x v="6"/>
  </r>
  <r>
    <x v="1"/>
    <s v="Q3"/>
    <x v="2"/>
    <x v="58"/>
    <n v="3340"/>
    <x v="6"/>
  </r>
  <r>
    <x v="1"/>
    <s v="Q3"/>
    <x v="2"/>
    <x v="59"/>
    <n v="7178"/>
    <x v="6"/>
  </r>
  <r>
    <x v="1"/>
    <s v="Q3"/>
    <x v="3"/>
    <x v="60"/>
    <n v="30"/>
    <x v="6"/>
  </r>
  <r>
    <x v="1"/>
    <s v="Q3"/>
    <x v="3"/>
    <x v="62"/>
    <n v="50"/>
    <x v="6"/>
  </r>
  <r>
    <x v="1"/>
    <s v="Q3"/>
    <x v="3"/>
    <x v="0"/>
    <n v="636"/>
    <x v="6"/>
  </r>
  <r>
    <x v="1"/>
    <s v="Q3"/>
    <x v="3"/>
    <x v="1"/>
    <n v="377"/>
    <x v="6"/>
  </r>
  <r>
    <x v="1"/>
    <s v="Q3"/>
    <x v="3"/>
    <x v="63"/>
    <n v="44"/>
    <x v="6"/>
  </r>
  <r>
    <x v="1"/>
    <s v="Q3"/>
    <x v="3"/>
    <x v="2"/>
    <n v="99"/>
    <x v="6"/>
  </r>
  <r>
    <x v="1"/>
    <s v="Q3"/>
    <x v="3"/>
    <x v="64"/>
    <n v="38"/>
    <x v="6"/>
  </r>
  <r>
    <x v="1"/>
    <s v="Q3"/>
    <x v="3"/>
    <x v="3"/>
    <n v="654"/>
    <x v="6"/>
  </r>
  <r>
    <x v="1"/>
    <s v="Q3"/>
    <x v="3"/>
    <x v="4"/>
    <n v="175"/>
    <x v="6"/>
  </r>
  <r>
    <x v="1"/>
    <s v="Q3"/>
    <x v="3"/>
    <x v="5"/>
    <n v="159"/>
    <x v="6"/>
  </r>
  <r>
    <x v="1"/>
    <s v="Q3"/>
    <x v="3"/>
    <x v="6"/>
    <n v="448"/>
    <x v="6"/>
  </r>
  <r>
    <x v="1"/>
    <s v="Q3"/>
    <x v="3"/>
    <x v="65"/>
    <n v="98"/>
    <x v="6"/>
  </r>
  <r>
    <x v="1"/>
    <s v="Q3"/>
    <x v="3"/>
    <x v="7"/>
    <n v="429"/>
    <x v="6"/>
  </r>
  <r>
    <x v="1"/>
    <s v="Q3"/>
    <x v="3"/>
    <x v="66"/>
    <n v="59"/>
    <x v="6"/>
  </r>
  <r>
    <x v="1"/>
    <s v="Q3"/>
    <x v="3"/>
    <x v="101"/>
    <n v="87"/>
    <x v="6"/>
  </r>
  <r>
    <x v="1"/>
    <s v="Q3"/>
    <x v="3"/>
    <x v="8"/>
    <n v="166"/>
    <x v="6"/>
  </r>
  <r>
    <x v="1"/>
    <s v="Q3"/>
    <x v="3"/>
    <x v="9"/>
    <n v="468"/>
    <x v="6"/>
  </r>
  <r>
    <x v="1"/>
    <s v="Q3"/>
    <x v="3"/>
    <x v="10"/>
    <n v="536"/>
    <x v="6"/>
  </r>
  <r>
    <x v="1"/>
    <s v="Q3"/>
    <x v="3"/>
    <x v="11"/>
    <n v="158"/>
    <x v="6"/>
  </r>
  <r>
    <x v="1"/>
    <s v="Q3"/>
    <x v="3"/>
    <x v="12"/>
    <n v="163"/>
    <x v="6"/>
  </r>
  <r>
    <x v="1"/>
    <s v="Q3"/>
    <x v="3"/>
    <x v="13"/>
    <n v="408"/>
    <x v="6"/>
  </r>
  <r>
    <x v="1"/>
    <s v="Q3"/>
    <x v="3"/>
    <x v="14"/>
    <n v="913"/>
    <x v="6"/>
  </r>
  <r>
    <x v="1"/>
    <s v="Q3"/>
    <x v="3"/>
    <x v="15"/>
    <n v="982"/>
    <x v="6"/>
  </r>
  <r>
    <x v="1"/>
    <s v="Q3"/>
    <x v="3"/>
    <x v="70"/>
    <n v="85"/>
    <x v="6"/>
  </r>
  <r>
    <x v="1"/>
    <s v="Q3"/>
    <x v="3"/>
    <x v="71"/>
    <n v="88"/>
    <x v="6"/>
  </r>
  <r>
    <x v="1"/>
    <s v="Q3"/>
    <x v="3"/>
    <x v="16"/>
    <n v="322"/>
    <x v="6"/>
  </r>
  <r>
    <x v="1"/>
    <s v="Q3"/>
    <x v="3"/>
    <x v="17"/>
    <n v="468"/>
    <x v="6"/>
  </r>
  <r>
    <x v="1"/>
    <s v="Q3"/>
    <x v="3"/>
    <x v="18"/>
    <n v="323"/>
    <x v="6"/>
  </r>
  <r>
    <x v="1"/>
    <s v="Q3"/>
    <x v="3"/>
    <x v="72"/>
    <n v="152"/>
    <x v="6"/>
  </r>
  <r>
    <x v="1"/>
    <s v="Q3"/>
    <x v="3"/>
    <x v="19"/>
    <n v="413"/>
    <x v="6"/>
  </r>
  <r>
    <x v="1"/>
    <s v="Q3"/>
    <x v="3"/>
    <x v="20"/>
    <n v="108"/>
    <x v="6"/>
  </r>
  <r>
    <x v="1"/>
    <s v="Q3"/>
    <x v="3"/>
    <x v="73"/>
    <n v="44"/>
    <x v="6"/>
  </r>
  <r>
    <x v="1"/>
    <s v="Q3"/>
    <x v="3"/>
    <x v="21"/>
    <n v="1001"/>
    <x v="6"/>
  </r>
  <r>
    <x v="1"/>
    <s v="Q3"/>
    <x v="3"/>
    <x v="22"/>
    <n v="236"/>
    <x v="6"/>
  </r>
  <r>
    <x v="1"/>
    <s v="Q3"/>
    <x v="3"/>
    <x v="23"/>
    <n v="692"/>
    <x v="6"/>
  </r>
  <r>
    <x v="1"/>
    <s v="Q3"/>
    <x v="3"/>
    <x v="24"/>
    <n v="382"/>
    <x v="6"/>
  </r>
  <r>
    <x v="1"/>
    <s v="Q3"/>
    <x v="3"/>
    <x v="25"/>
    <n v="82"/>
    <x v="6"/>
  </r>
  <r>
    <x v="1"/>
    <s v="Q3"/>
    <x v="3"/>
    <x v="74"/>
    <n v="45"/>
    <x v="6"/>
  </r>
  <r>
    <x v="1"/>
    <s v="Q3"/>
    <x v="3"/>
    <x v="75"/>
    <n v="104"/>
    <x v="6"/>
  </r>
  <r>
    <x v="1"/>
    <s v="Q3"/>
    <x v="3"/>
    <x v="26"/>
    <n v="100"/>
    <x v="6"/>
  </r>
  <r>
    <x v="1"/>
    <s v="Q3"/>
    <x v="3"/>
    <x v="27"/>
    <n v="165"/>
    <x v="6"/>
  </r>
  <r>
    <x v="1"/>
    <s v="Q3"/>
    <x v="3"/>
    <x v="76"/>
    <n v="81"/>
    <x v="6"/>
  </r>
  <r>
    <x v="1"/>
    <s v="Q3"/>
    <x v="3"/>
    <x v="28"/>
    <n v="177"/>
    <x v="6"/>
  </r>
  <r>
    <x v="1"/>
    <s v="Q3"/>
    <x v="3"/>
    <x v="77"/>
    <n v="108"/>
    <x v="6"/>
  </r>
  <r>
    <x v="1"/>
    <s v="Q3"/>
    <x v="3"/>
    <x v="29"/>
    <n v="247"/>
    <x v="6"/>
  </r>
  <r>
    <x v="1"/>
    <s v="Q3"/>
    <x v="3"/>
    <x v="30"/>
    <n v="237"/>
    <x v="6"/>
  </r>
  <r>
    <x v="1"/>
    <s v="Q3"/>
    <x v="3"/>
    <x v="78"/>
    <n v="39"/>
    <x v="6"/>
  </r>
  <r>
    <x v="1"/>
    <s v="Q3"/>
    <x v="3"/>
    <x v="31"/>
    <n v="128"/>
    <x v="6"/>
  </r>
  <r>
    <x v="1"/>
    <s v="Q3"/>
    <x v="3"/>
    <x v="79"/>
    <n v="74"/>
    <x v="6"/>
  </r>
  <r>
    <x v="1"/>
    <s v="Q3"/>
    <x v="3"/>
    <x v="32"/>
    <n v="837"/>
    <x v="6"/>
  </r>
  <r>
    <x v="1"/>
    <s v="Q3"/>
    <x v="3"/>
    <x v="33"/>
    <n v="292"/>
    <x v="6"/>
  </r>
  <r>
    <x v="1"/>
    <s v="Q3"/>
    <x v="3"/>
    <x v="34"/>
    <n v="185"/>
    <x v="6"/>
  </r>
  <r>
    <x v="1"/>
    <s v="Q3"/>
    <x v="3"/>
    <x v="35"/>
    <n v="577"/>
    <x v="6"/>
  </r>
  <r>
    <x v="1"/>
    <s v="Q3"/>
    <x v="3"/>
    <x v="80"/>
    <n v="115"/>
    <x v="6"/>
  </r>
  <r>
    <x v="1"/>
    <s v="Q3"/>
    <x v="3"/>
    <x v="36"/>
    <n v="105"/>
    <x v="6"/>
  </r>
  <r>
    <x v="1"/>
    <s v="Q3"/>
    <x v="3"/>
    <x v="81"/>
    <n v="46"/>
    <x v="6"/>
  </r>
  <r>
    <x v="1"/>
    <s v="Q3"/>
    <x v="3"/>
    <x v="37"/>
    <n v="608"/>
    <x v="6"/>
  </r>
  <r>
    <x v="1"/>
    <s v="Q3"/>
    <x v="3"/>
    <x v="38"/>
    <n v="417"/>
    <x v="6"/>
  </r>
  <r>
    <x v="1"/>
    <s v="Q3"/>
    <x v="3"/>
    <x v="39"/>
    <n v="158"/>
    <x v="6"/>
  </r>
  <r>
    <x v="1"/>
    <s v="Q3"/>
    <x v="3"/>
    <x v="40"/>
    <n v="273"/>
    <x v="6"/>
  </r>
  <r>
    <x v="1"/>
    <s v="Q3"/>
    <x v="3"/>
    <x v="41"/>
    <n v="209"/>
    <x v="6"/>
  </r>
  <r>
    <x v="1"/>
    <s v="Q3"/>
    <x v="3"/>
    <x v="42"/>
    <n v="254"/>
    <x v="6"/>
  </r>
  <r>
    <x v="1"/>
    <s v="Q3"/>
    <x v="3"/>
    <x v="82"/>
    <n v="69"/>
    <x v="6"/>
  </r>
  <r>
    <x v="1"/>
    <s v="Q3"/>
    <x v="3"/>
    <x v="43"/>
    <n v="411"/>
    <x v="6"/>
  </r>
  <r>
    <x v="1"/>
    <s v="Q3"/>
    <x v="3"/>
    <x v="44"/>
    <n v="204"/>
    <x v="6"/>
  </r>
  <r>
    <x v="1"/>
    <s v="Q3"/>
    <x v="3"/>
    <x v="45"/>
    <n v="175"/>
    <x v="6"/>
  </r>
  <r>
    <x v="1"/>
    <s v="Q3"/>
    <x v="3"/>
    <x v="46"/>
    <n v="408"/>
    <x v="6"/>
  </r>
  <r>
    <x v="1"/>
    <s v="Q3"/>
    <x v="3"/>
    <x v="47"/>
    <n v="244"/>
    <x v="6"/>
  </r>
  <r>
    <x v="1"/>
    <s v="Q3"/>
    <x v="3"/>
    <x v="48"/>
    <n v="732"/>
    <x v="6"/>
  </r>
  <r>
    <x v="1"/>
    <s v="Q3"/>
    <x v="3"/>
    <x v="83"/>
    <n v="87"/>
    <x v="6"/>
  </r>
  <r>
    <x v="1"/>
    <s v="Q3"/>
    <x v="3"/>
    <x v="49"/>
    <n v="626"/>
    <x v="6"/>
  </r>
  <r>
    <x v="1"/>
    <s v="Q3"/>
    <x v="3"/>
    <x v="50"/>
    <n v="563"/>
    <x v="6"/>
  </r>
  <r>
    <x v="1"/>
    <s v="Q3"/>
    <x v="3"/>
    <x v="51"/>
    <n v="206"/>
    <x v="6"/>
  </r>
  <r>
    <x v="1"/>
    <s v="Q3"/>
    <x v="3"/>
    <x v="84"/>
    <n v="53"/>
    <x v="6"/>
  </r>
  <r>
    <x v="1"/>
    <s v="Q3"/>
    <x v="3"/>
    <x v="52"/>
    <n v="211"/>
    <x v="6"/>
  </r>
  <r>
    <x v="1"/>
    <s v="Q3"/>
    <x v="3"/>
    <x v="85"/>
    <n v="57"/>
    <x v="6"/>
  </r>
  <r>
    <x v="1"/>
    <s v="Q3"/>
    <x v="3"/>
    <x v="53"/>
    <n v="336"/>
    <x v="6"/>
  </r>
  <r>
    <x v="1"/>
    <s v="Q3"/>
    <x v="3"/>
    <x v="54"/>
    <n v="550"/>
    <x v="6"/>
  </r>
  <r>
    <x v="1"/>
    <s v="Q3"/>
    <x v="3"/>
    <x v="86"/>
    <n v="77"/>
    <x v="6"/>
  </r>
  <r>
    <x v="1"/>
    <s v="Q3"/>
    <x v="3"/>
    <x v="55"/>
    <n v="1415"/>
    <x v="6"/>
  </r>
  <r>
    <x v="1"/>
    <s v="Q3"/>
    <x v="3"/>
    <x v="56"/>
    <n v="96"/>
    <x v="6"/>
  </r>
  <r>
    <x v="1"/>
    <s v="Q3"/>
    <x v="3"/>
    <x v="57"/>
    <n v="6748"/>
    <x v="6"/>
  </r>
  <r>
    <x v="1"/>
    <s v="Q3"/>
    <x v="3"/>
    <x v="58"/>
    <n v="3561"/>
    <x v="6"/>
  </r>
  <r>
    <x v="1"/>
    <s v="Q3"/>
    <x v="3"/>
    <x v="59"/>
    <n v="7848"/>
    <x v="6"/>
  </r>
  <r>
    <x v="1"/>
    <s v="Q3"/>
    <x v="4"/>
    <x v="60"/>
    <n v="34"/>
    <x v="6"/>
  </r>
  <r>
    <x v="1"/>
    <s v="Q3"/>
    <x v="4"/>
    <x v="61"/>
    <n v="36"/>
    <x v="6"/>
  </r>
  <r>
    <x v="1"/>
    <s v="Q3"/>
    <x v="4"/>
    <x v="62"/>
    <n v="55"/>
    <x v="6"/>
  </r>
  <r>
    <x v="1"/>
    <s v="Q3"/>
    <x v="4"/>
    <x v="0"/>
    <n v="788"/>
    <x v="6"/>
  </r>
  <r>
    <x v="1"/>
    <s v="Q3"/>
    <x v="4"/>
    <x v="1"/>
    <n v="443"/>
    <x v="6"/>
  </r>
  <r>
    <x v="1"/>
    <s v="Q3"/>
    <x v="4"/>
    <x v="63"/>
    <n v="70"/>
    <x v="6"/>
  </r>
  <r>
    <x v="1"/>
    <s v="Q3"/>
    <x v="4"/>
    <x v="2"/>
    <n v="113"/>
    <x v="6"/>
  </r>
  <r>
    <x v="1"/>
    <s v="Q3"/>
    <x v="4"/>
    <x v="64"/>
    <n v="36"/>
    <x v="6"/>
  </r>
  <r>
    <x v="1"/>
    <s v="Q3"/>
    <x v="4"/>
    <x v="3"/>
    <n v="841"/>
    <x v="6"/>
  </r>
  <r>
    <x v="1"/>
    <s v="Q3"/>
    <x v="4"/>
    <x v="4"/>
    <n v="231"/>
    <x v="6"/>
  </r>
  <r>
    <x v="1"/>
    <s v="Q3"/>
    <x v="4"/>
    <x v="5"/>
    <n v="184"/>
    <x v="6"/>
  </r>
  <r>
    <x v="1"/>
    <s v="Q3"/>
    <x v="4"/>
    <x v="6"/>
    <n v="512"/>
    <x v="6"/>
  </r>
  <r>
    <x v="1"/>
    <s v="Q3"/>
    <x v="4"/>
    <x v="65"/>
    <n v="90"/>
    <x v="6"/>
  </r>
  <r>
    <x v="1"/>
    <s v="Q3"/>
    <x v="4"/>
    <x v="7"/>
    <n v="581"/>
    <x v="6"/>
  </r>
  <r>
    <x v="1"/>
    <s v="Q3"/>
    <x v="4"/>
    <x v="66"/>
    <n v="73"/>
    <x v="6"/>
  </r>
  <r>
    <x v="1"/>
    <s v="Q3"/>
    <x v="4"/>
    <x v="101"/>
    <n v="89"/>
    <x v="6"/>
  </r>
  <r>
    <x v="1"/>
    <s v="Q3"/>
    <x v="4"/>
    <x v="8"/>
    <n v="187"/>
    <x v="6"/>
  </r>
  <r>
    <x v="1"/>
    <s v="Q3"/>
    <x v="4"/>
    <x v="9"/>
    <n v="584"/>
    <x v="6"/>
  </r>
  <r>
    <x v="1"/>
    <s v="Q3"/>
    <x v="4"/>
    <x v="10"/>
    <n v="648"/>
    <x v="6"/>
  </r>
  <r>
    <x v="1"/>
    <s v="Q3"/>
    <x v="4"/>
    <x v="11"/>
    <n v="181"/>
    <x v="6"/>
  </r>
  <r>
    <x v="1"/>
    <s v="Q3"/>
    <x v="4"/>
    <x v="12"/>
    <n v="190"/>
    <x v="6"/>
  </r>
  <r>
    <x v="1"/>
    <s v="Q3"/>
    <x v="4"/>
    <x v="13"/>
    <n v="497"/>
    <x v="6"/>
  </r>
  <r>
    <x v="1"/>
    <s v="Q3"/>
    <x v="4"/>
    <x v="14"/>
    <n v="1132"/>
    <x v="6"/>
  </r>
  <r>
    <x v="1"/>
    <s v="Q3"/>
    <x v="4"/>
    <x v="15"/>
    <n v="1263"/>
    <x v="6"/>
  </r>
  <r>
    <x v="1"/>
    <s v="Q3"/>
    <x v="4"/>
    <x v="70"/>
    <n v="86"/>
    <x v="6"/>
  </r>
  <r>
    <x v="1"/>
    <s v="Q3"/>
    <x v="4"/>
    <x v="71"/>
    <n v="115"/>
    <x v="6"/>
  </r>
  <r>
    <x v="1"/>
    <s v="Q3"/>
    <x v="4"/>
    <x v="16"/>
    <n v="351"/>
    <x v="6"/>
  </r>
  <r>
    <x v="1"/>
    <s v="Q3"/>
    <x v="4"/>
    <x v="17"/>
    <n v="503"/>
    <x v="6"/>
  </r>
  <r>
    <x v="1"/>
    <s v="Q3"/>
    <x v="4"/>
    <x v="18"/>
    <n v="395"/>
    <x v="6"/>
  </r>
  <r>
    <x v="1"/>
    <s v="Q3"/>
    <x v="4"/>
    <x v="72"/>
    <n v="146"/>
    <x v="6"/>
  </r>
  <r>
    <x v="1"/>
    <s v="Q3"/>
    <x v="4"/>
    <x v="19"/>
    <n v="546"/>
    <x v="6"/>
  </r>
  <r>
    <x v="1"/>
    <s v="Q3"/>
    <x v="4"/>
    <x v="20"/>
    <n v="116"/>
    <x v="6"/>
  </r>
  <r>
    <x v="1"/>
    <s v="Q3"/>
    <x v="4"/>
    <x v="73"/>
    <n v="65"/>
    <x v="6"/>
  </r>
  <r>
    <x v="1"/>
    <s v="Q3"/>
    <x v="4"/>
    <x v="21"/>
    <n v="1256"/>
    <x v="6"/>
  </r>
  <r>
    <x v="1"/>
    <s v="Q3"/>
    <x v="4"/>
    <x v="22"/>
    <n v="307"/>
    <x v="6"/>
  </r>
  <r>
    <x v="1"/>
    <s v="Q3"/>
    <x v="4"/>
    <x v="23"/>
    <n v="819"/>
    <x v="6"/>
  </r>
  <r>
    <x v="1"/>
    <s v="Q3"/>
    <x v="4"/>
    <x v="24"/>
    <n v="442"/>
    <x v="6"/>
  </r>
  <r>
    <x v="1"/>
    <s v="Q3"/>
    <x v="4"/>
    <x v="25"/>
    <n v="82"/>
    <x v="6"/>
  </r>
  <r>
    <x v="1"/>
    <s v="Q3"/>
    <x v="4"/>
    <x v="74"/>
    <n v="53"/>
    <x v="6"/>
  </r>
  <r>
    <x v="1"/>
    <s v="Q3"/>
    <x v="4"/>
    <x v="75"/>
    <n v="130"/>
    <x v="6"/>
  </r>
  <r>
    <x v="1"/>
    <s v="Q3"/>
    <x v="4"/>
    <x v="26"/>
    <n v="137"/>
    <x v="6"/>
  </r>
  <r>
    <x v="1"/>
    <s v="Q3"/>
    <x v="4"/>
    <x v="27"/>
    <n v="173"/>
    <x v="6"/>
  </r>
  <r>
    <x v="1"/>
    <s v="Q3"/>
    <x v="4"/>
    <x v="76"/>
    <n v="102"/>
    <x v="6"/>
  </r>
  <r>
    <x v="1"/>
    <s v="Q3"/>
    <x v="4"/>
    <x v="28"/>
    <n v="222"/>
    <x v="6"/>
  </r>
  <r>
    <x v="1"/>
    <s v="Q3"/>
    <x v="4"/>
    <x v="77"/>
    <n v="132"/>
    <x v="6"/>
  </r>
  <r>
    <x v="1"/>
    <s v="Q3"/>
    <x v="4"/>
    <x v="29"/>
    <n v="303"/>
    <x v="6"/>
  </r>
  <r>
    <x v="1"/>
    <s v="Q3"/>
    <x v="4"/>
    <x v="30"/>
    <n v="263"/>
    <x v="6"/>
  </r>
  <r>
    <x v="1"/>
    <s v="Q3"/>
    <x v="4"/>
    <x v="78"/>
    <n v="48"/>
    <x v="6"/>
  </r>
  <r>
    <x v="1"/>
    <s v="Q3"/>
    <x v="4"/>
    <x v="31"/>
    <n v="202"/>
    <x v="6"/>
  </r>
  <r>
    <x v="1"/>
    <s v="Q3"/>
    <x v="4"/>
    <x v="79"/>
    <n v="63"/>
    <x v="6"/>
  </r>
  <r>
    <x v="1"/>
    <s v="Q3"/>
    <x v="4"/>
    <x v="32"/>
    <n v="1015"/>
    <x v="6"/>
  </r>
  <r>
    <x v="1"/>
    <s v="Q3"/>
    <x v="4"/>
    <x v="33"/>
    <n v="351"/>
    <x v="6"/>
  </r>
  <r>
    <x v="1"/>
    <s v="Q3"/>
    <x v="4"/>
    <x v="34"/>
    <n v="207"/>
    <x v="6"/>
  </r>
  <r>
    <x v="1"/>
    <s v="Q3"/>
    <x v="4"/>
    <x v="35"/>
    <n v="637"/>
    <x v="6"/>
  </r>
  <r>
    <x v="1"/>
    <s v="Q3"/>
    <x v="4"/>
    <x v="80"/>
    <n v="164"/>
    <x v="6"/>
  </r>
  <r>
    <x v="1"/>
    <s v="Q3"/>
    <x v="4"/>
    <x v="36"/>
    <n v="116"/>
    <x v="6"/>
  </r>
  <r>
    <x v="1"/>
    <s v="Q3"/>
    <x v="4"/>
    <x v="81"/>
    <n v="47"/>
    <x v="6"/>
  </r>
  <r>
    <x v="1"/>
    <s v="Q3"/>
    <x v="4"/>
    <x v="37"/>
    <n v="723"/>
    <x v="6"/>
  </r>
  <r>
    <x v="1"/>
    <s v="Q3"/>
    <x v="4"/>
    <x v="38"/>
    <n v="462"/>
    <x v="6"/>
  </r>
  <r>
    <x v="1"/>
    <s v="Q3"/>
    <x v="4"/>
    <x v="39"/>
    <n v="205"/>
    <x v="6"/>
  </r>
  <r>
    <x v="1"/>
    <s v="Q3"/>
    <x v="4"/>
    <x v="40"/>
    <n v="336"/>
    <x v="6"/>
  </r>
  <r>
    <x v="1"/>
    <s v="Q3"/>
    <x v="4"/>
    <x v="41"/>
    <n v="245"/>
    <x v="6"/>
  </r>
  <r>
    <x v="1"/>
    <s v="Q3"/>
    <x v="4"/>
    <x v="42"/>
    <n v="320"/>
    <x v="6"/>
  </r>
  <r>
    <x v="1"/>
    <s v="Q3"/>
    <x v="4"/>
    <x v="82"/>
    <n v="77"/>
    <x v="6"/>
  </r>
  <r>
    <x v="1"/>
    <s v="Q3"/>
    <x v="4"/>
    <x v="43"/>
    <n v="500"/>
    <x v="6"/>
  </r>
  <r>
    <x v="1"/>
    <s v="Q3"/>
    <x v="4"/>
    <x v="44"/>
    <n v="255"/>
    <x v="6"/>
  </r>
  <r>
    <x v="1"/>
    <s v="Q3"/>
    <x v="4"/>
    <x v="45"/>
    <n v="213"/>
    <x v="6"/>
  </r>
  <r>
    <x v="1"/>
    <s v="Q3"/>
    <x v="4"/>
    <x v="46"/>
    <n v="542"/>
    <x v="6"/>
  </r>
  <r>
    <x v="1"/>
    <s v="Q3"/>
    <x v="4"/>
    <x v="47"/>
    <n v="316"/>
    <x v="6"/>
  </r>
  <r>
    <x v="1"/>
    <s v="Q3"/>
    <x v="4"/>
    <x v="48"/>
    <n v="883"/>
    <x v="6"/>
  </r>
  <r>
    <x v="1"/>
    <s v="Q3"/>
    <x v="4"/>
    <x v="83"/>
    <n v="74"/>
    <x v="6"/>
  </r>
  <r>
    <x v="1"/>
    <s v="Q3"/>
    <x v="4"/>
    <x v="49"/>
    <n v="758"/>
    <x v="6"/>
  </r>
  <r>
    <x v="1"/>
    <s v="Q3"/>
    <x v="4"/>
    <x v="50"/>
    <n v="597"/>
    <x v="6"/>
  </r>
  <r>
    <x v="1"/>
    <s v="Q3"/>
    <x v="4"/>
    <x v="51"/>
    <n v="235"/>
    <x v="6"/>
  </r>
  <r>
    <x v="1"/>
    <s v="Q3"/>
    <x v="4"/>
    <x v="84"/>
    <n v="60"/>
    <x v="6"/>
  </r>
  <r>
    <x v="1"/>
    <s v="Q3"/>
    <x v="4"/>
    <x v="52"/>
    <n v="276"/>
    <x v="6"/>
  </r>
  <r>
    <x v="1"/>
    <s v="Q3"/>
    <x v="4"/>
    <x v="85"/>
    <n v="79"/>
    <x v="6"/>
  </r>
  <r>
    <x v="1"/>
    <s v="Q3"/>
    <x v="4"/>
    <x v="53"/>
    <n v="456"/>
    <x v="6"/>
  </r>
  <r>
    <x v="1"/>
    <s v="Q3"/>
    <x v="4"/>
    <x v="54"/>
    <n v="690"/>
    <x v="6"/>
  </r>
  <r>
    <x v="1"/>
    <s v="Q3"/>
    <x v="4"/>
    <x v="86"/>
    <n v="69"/>
    <x v="6"/>
  </r>
  <r>
    <x v="1"/>
    <s v="Q3"/>
    <x v="4"/>
    <x v="88"/>
    <n v="33"/>
    <x v="6"/>
  </r>
  <r>
    <x v="1"/>
    <s v="Q3"/>
    <x v="4"/>
    <x v="55"/>
    <n v="1737"/>
    <x v="6"/>
  </r>
  <r>
    <x v="1"/>
    <s v="Q3"/>
    <x v="4"/>
    <x v="56"/>
    <n v="113"/>
    <x v="6"/>
  </r>
  <r>
    <x v="1"/>
    <s v="Q3"/>
    <x v="4"/>
    <x v="57"/>
    <n v="8103"/>
    <x v="6"/>
  </r>
  <r>
    <x v="1"/>
    <s v="Q3"/>
    <x v="4"/>
    <x v="58"/>
    <n v="4244"/>
    <x v="6"/>
  </r>
  <r>
    <x v="1"/>
    <s v="Q3"/>
    <x v="4"/>
    <x v="59"/>
    <n v="9348"/>
    <x v="6"/>
  </r>
  <r>
    <x v="1"/>
    <s v="Q3"/>
    <x v="5"/>
    <x v="60"/>
    <n v="54"/>
    <x v="6"/>
  </r>
  <r>
    <x v="1"/>
    <s v="Q3"/>
    <x v="5"/>
    <x v="61"/>
    <n v="56"/>
    <x v="6"/>
  </r>
  <r>
    <x v="1"/>
    <s v="Q3"/>
    <x v="5"/>
    <x v="62"/>
    <n v="86"/>
    <x v="6"/>
  </r>
  <r>
    <x v="1"/>
    <s v="Q3"/>
    <x v="5"/>
    <x v="0"/>
    <n v="920"/>
    <x v="6"/>
  </r>
  <r>
    <x v="1"/>
    <s v="Q3"/>
    <x v="5"/>
    <x v="1"/>
    <n v="525"/>
    <x v="6"/>
  </r>
  <r>
    <x v="1"/>
    <s v="Q3"/>
    <x v="5"/>
    <x v="63"/>
    <n v="80"/>
    <x v="6"/>
  </r>
  <r>
    <x v="1"/>
    <s v="Q3"/>
    <x v="5"/>
    <x v="2"/>
    <n v="157"/>
    <x v="6"/>
  </r>
  <r>
    <x v="1"/>
    <s v="Q3"/>
    <x v="5"/>
    <x v="64"/>
    <n v="53"/>
    <x v="6"/>
  </r>
  <r>
    <x v="1"/>
    <s v="Q3"/>
    <x v="5"/>
    <x v="3"/>
    <n v="872"/>
    <x v="6"/>
  </r>
  <r>
    <x v="1"/>
    <s v="Q3"/>
    <x v="5"/>
    <x v="4"/>
    <n v="256"/>
    <x v="6"/>
  </r>
  <r>
    <x v="1"/>
    <s v="Q3"/>
    <x v="5"/>
    <x v="5"/>
    <n v="265"/>
    <x v="6"/>
  </r>
  <r>
    <x v="1"/>
    <s v="Q3"/>
    <x v="5"/>
    <x v="6"/>
    <n v="608"/>
    <x v="6"/>
  </r>
  <r>
    <x v="1"/>
    <s v="Q3"/>
    <x v="5"/>
    <x v="65"/>
    <n v="133"/>
    <x v="6"/>
  </r>
  <r>
    <x v="1"/>
    <s v="Q3"/>
    <x v="5"/>
    <x v="7"/>
    <n v="639"/>
    <x v="6"/>
  </r>
  <r>
    <x v="1"/>
    <s v="Q3"/>
    <x v="5"/>
    <x v="66"/>
    <n v="84"/>
    <x v="6"/>
  </r>
  <r>
    <x v="1"/>
    <s v="Q3"/>
    <x v="5"/>
    <x v="87"/>
    <n v="35"/>
    <x v="6"/>
  </r>
  <r>
    <x v="1"/>
    <s v="Q3"/>
    <x v="5"/>
    <x v="101"/>
    <n v="159"/>
    <x v="6"/>
  </r>
  <r>
    <x v="1"/>
    <s v="Q3"/>
    <x v="5"/>
    <x v="8"/>
    <n v="293"/>
    <x v="6"/>
  </r>
  <r>
    <x v="1"/>
    <s v="Q3"/>
    <x v="5"/>
    <x v="9"/>
    <n v="601"/>
    <x v="6"/>
  </r>
  <r>
    <x v="1"/>
    <s v="Q3"/>
    <x v="5"/>
    <x v="10"/>
    <n v="728"/>
    <x v="6"/>
  </r>
  <r>
    <x v="1"/>
    <s v="Q3"/>
    <x v="5"/>
    <x v="68"/>
    <n v="33"/>
    <x v="6"/>
  </r>
  <r>
    <x v="1"/>
    <s v="Q3"/>
    <x v="5"/>
    <x v="11"/>
    <n v="218"/>
    <x v="6"/>
  </r>
  <r>
    <x v="1"/>
    <s v="Q3"/>
    <x v="5"/>
    <x v="12"/>
    <n v="239"/>
    <x v="6"/>
  </r>
  <r>
    <x v="1"/>
    <s v="Q3"/>
    <x v="5"/>
    <x v="13"/>
    <n v="561"/>
    <x v="6"/>
  </r>
  <r>
    <x v="1"/>
    <s v="Q3"/>
    <x v="5"/>
    <x v="14"/>
    <n v="1183"/>
    <x v="6"/>
  </r>
  <r>
    <x v="1"/>
    <s v="Q3"/>
    <x v="5"/>
    <x v="90"/>
    <n v="41"/>
    <x v="6"/>
  </r>
  <r>
    <x v="1"/>
    <s v="Q3"/>
    <x v="5"/>
    <x v="15"/>
    <n v="1287"/>
    <x v="6"/>
  </r>
  <r>
    <x v="1"/>
    <s v="Q3"/>
    <x v="5"/>
    <x v="70"/>
    <n v="96"/>
    <x v="6"/>
  </r>
  <r>
    <x v="1"/>
    <s v="Q3"/>
    <x v="5"/>
    <x v="71"/>
    <n v="146"/>
    <x v="6"/>
  </r>
  <r>
    <x v="1"/>
    <s v="Q3"/>
    <x v="5"/>
    <x v="16"/>
    <n v="496"/>
    <x v="6"/>
  </r>
  <r>
    <x v="1"/>
    <s v="Q3"/>
    <x v="5"/>
    <x v="17"/>
    <n v="704"/>
    <x v="6"/>
  </r>
  <r>
    <x v="1"/>
    <s v="Q3"/>
    <x v="5"/>
    <x v="18"/>
    <n v="450"/>
    <x v="6"/>
  </r>
  <r>
    <x v="1"/>
    <s v="Q3"/>
    <x v="5"/>
    <x v="72"/>
    <n v="180"/>
    <x v="6"/>
  </r>
  <r>
    <x v="1"/>
    <s v="Q3"/>
    <x v="5"/>
    <x v="19"/>
    <n v="570"/>
    <x v="6"/>
  </r>
  <r>
    <x v="1"/>
    <s v="Q3"/>
    <x v="5"/>
    <x v="20"/>
    <n v="156"/>
    <x v="6"/>
  </r>
  <r>
    <x v="1"/>
    <s v="Q3"/>
    <x v="5"/>
    <x v="73"/>
    <n v="56"/>
    <x v="6"/>
  </r>
  <r>
    <x v="1"/>
    <s v="Q3"/>
    <x v="5"/>
    <x v="21"/>
    <n v="1240"/>
    <x v="6"/>
  </r>
  <r>
    <x v="1"/>
    <s v="Q3"/>
    <x v="5"/>
    <x v="22"/>
    <n v="393"/>
    <x v="6"/>
  </r>
  <r>
    <x v="1"/>
    <s v="Q3"/>
    <x v="5"/>
    <x v="23"/>
    <n v="932"/>
    <x v="6"/>
  </r>
  <r>
    <x v="1"/>
    <s v="Q3"/>
    <x v="5"/>
    <x v="24"/>
    <n v="554"/>
    <x v="6"/>
  </r>
  <r>
    <x v="1"/>
    <s v="Q3"/>
    <x v="5"/>
    <x v="25"/>
    <n v="139"/>
    <x v="6"/>
  </r>
  <r>
    <x v="1"/>
    <s v="Q3"/>
    <x v="5"/>
    <x v="74"/>
    <n v="66"/>
    <x v="6"/>
  </r>
  <r>
    <x v="1"/>
    <s v="Q3"/>
    <x v="5"/>
    <x v="75"/>
    <n v="187"/>
    <x v="6"/>
  </r>
  <r>
    <x v="1"/>
    <s v="Q3"/>
    <x v="5"/>
    <x v="26"/>
    <n v="176"/>
    <x v="6"/>
  </r>
  <r>
    <x v="1"/>
    <s v="Q3"/>
    <x v="5"/>
    <x v="27"/>
    <n v="222"/>
    <x v="6"/>
  </r>
  <r>
    <x v="1"/>
    <s v="Q3"/>
    <x v="5"/>
    <x v="76"/>
    <n v="115"/>
    <x v="6"/>
  </r>
  <r>
    <x v="1"/>
    <s v="Q3"/>
    <x v="5"/>
    <x v="28"/>
    <n v="302"/>
    <x v="6"/>
  </r>
  <r>
    <x v="1"/>
    <s v="Q3"/>
    <x v="5"/>
    <x v="77"/>
    <n v="175"/>
    <x v="6"/>
  </r>
  <r>
    <x v="1"/>
    <s v="Q3"/>
    <x v="5"/>
    <x v="29"/>
    <n v="385"/>
    <x v="6"/>
  </r>
  <r>
    <x v="1"/>
    <s v="Q3"/>
    <x v="5"/>
    <x v="30"/>
    <n v="328"/>
    <x v="6"/>
  </r>
  <r>
    <x v="1"/>
    <s v="Q3"/>
    <x v="5"/>
    <x v="78"/>
    <n v="69"/>
    <x v="6"/>
  </r>
  <r>
    <x v="1"/>
    <s v="Q3"/>
    <x v="5"/>
    <x v="31"/>
    <n v="199"/>
    <x v="6"/>
  </r>
  <r>
    <x v="1"/>
    <s v="Q3"/>
    <x v="5"/>
    <x v="79"/>
    <n v="82"/>
    <x v="6"/>
  </r>
  <r>
    <x v="1"/>
    <s v="Q3"/>
    <x v="5"/>
    <x v="32"/>
    <n v="1149"/>
    <x v="6"/>
  </r>
  <r>
    <x v="1"/>
    <s v="Q3"/>
    <x v="5"/>
    <x v="33"/>
    <n v="392"/>
    <x v="6"/>
  </r>
  <r>
    <x v="1"/>
    <s v="Q3"/>
    <x v="5"/>
    <x v="34"/>
    <n v="313"/>
    <x v="6"/>
  </r>
  <r>
    <x v="1"/>
    <s v="Q3"/>
    <x v="5"/>
    <x v="35"/>
    <n v="779"/>
    <x v="6"/>
  </r>
  <r>
    <x v="1"/>
    <s v="Q3"/>
    <x v="5"/>
    <x v="80"/>
    <n v="173"/>
    <x v="6"/>
  </r>
  <r>
    <x v="1"/>
    <s v="Q3"/>
    <x v="5"/>
    <x v="36"/>
    <n v="142"/>
    <x v="6"/>
  </r>
  <r>
    <x v="1"/>
    <s v="Q3"/>
    <x v="5"/>
    <x v="81"/>
    <n v="59"/>
    <x v="6"/>
  </r>
  <r>
    <x v="1"/>
    <s v="Q3"/>
    <x v="5"/>
    <x v="37"/>
    <n v="796"/>
    <x v="6"/>
  </r>
  <r>
    <x v="1"/>
    <s v="Q3"/>
    <x v="5"/>
    <x v="38"/>
    <n v="570"/>
    <x v="6"/>
  </r>
  <r>
    <x v="1"/>
    <s v="Q3"/>
    <x v="5"/>
    <x v="39"/>
    <n v="232"/>
    <x v="6"/>
  </r>
  <r>
    <x v="1"/>
    <s v="Q3"/>
    <x v="5"/>
    <x v="40"/>
    <n v="372"/>
    <x v="6"/>
  </r>
  <r>
    <x v="1"/>
    <s v="Q3"/>
    <x v="5"/>
    <x v="41"/>
    <n v="328"/>
    <x v="6"/>
  </r>
  <r>
    <x v="1"/>
    <s v="Q3"/>
    <x v="5"/>
    <x v="42"/>
    <n v="403"/>
    <x v="6"/>
  </r>
  <r>
    <x v="1"/>
    <s v="Q3"/>
    <x v="5"/>
    <x v="82"/>
    <n v="105"/>
    <x v="6"/>
  </r>
  <r>
    <x v="1"/>
    <s v="Q3"/>
    <x v="5"/>
    <x v="43"/>
    <n v="616"/>
    <x v="6"/>
  </r>
  <r>
    <x v="1"/>
    <s v="Q3"/>
    <x v="5"/>
    <x v="44"/>
    <n v="283"/>
    <x v="6"/>
  </r>
  <r>
    <x v="1"/>
    <s v="Q3"/>
    <x v="5"/>
    <x v="45"/>
    <n v="262"/>
    <x v="6"/>
  </r>
  <r>
    <x v="1"/>
    <s v="Q3"/>
    <x v="5"/>
    <x v="46"/>
    <n v="607"/>
    <x v="6"/>
  </r>
  <r>
    <x v="1"/>
    <s v="Q3"/>
    <x v="5"/>
    <x v="47"/>
    <n v="448"/>
    <x v="6"/>
  </r>
  <r>
    <x v="1"/>
    <s v="Q3"/>
    <x v="5"/>
    <x v="48"/>
    <n v="963"/>
    <x v="6"/>
  </r>
  <r>
    <x v="1"/>
    <s v="Q3"/>
    <x v="5"/>
    <x v="83"/>
    <n v="93"/>
    <x v="6"/>
  </r>
  <r>
    <x v="1"/>
    <s v="Q3"/>
    <x v="5"/>
    <x v="49"/>
    <n v="805"/>
    <x v="6"/>
  </r>
  <r>
    <x v="1"/>
    <s v="Q3"/>
    <x v="5"/>
    <x v="50"/>
    <n v="880"/>
    <x v="6"/>
  </r>
  <r>
    <x v="1"/>
    <s v="Q3"/>
    <x v="5"/>
    <x v="51"/>
    <n v="305"/>
    <x v="6"/>
  </r>
  <r>
    <x v="1"/>
    <s v="Q3"/>
    <x v="5"/>
    <x v="84"/>
    <n v="78"/>
    <x v="6"/>
  </r>
  <r>
    <x v="1"/>
    <s v="Q3"/>
    <x v="5"/>
    <x v="52"/>
    <n v="318"/>
    <x v="6"/>
  </r>
  <r>
    <x v="1"/>
    <s v="Q3"/>
    <x v="5"/>
    <x v="85"/>
    <n v="87"/>
    <x v="6"/>
  </r>
  <r>
    <x v="1"/>
    <s v="Q3"/>
    <x v="5"/>
    <x v="53"/>
    <n v="491"/>
    <x v="6"/>
  </r>
  <r>
    <x v="1"/>
    <s v="Q3"/>
    <x v="5"/>
    <x v="54"/>
    <n v="790"/>
    <x v="6"/>
  </r>
  <r>
    <x v="1"/>
    <s v="Q3"/>
    <x v="5"/>
    <x v="86"/>
    <n v="117"/>
    <x v="6"/>
  </r>
  <r>
    <x v="1"/>
    <s v="Q3"/>
    <x v="5"/>
    <x v="88"/>
    <n v="40"/>
    <x v="6"/>
  </r>
  <r>
    <x v="1"/>
    <s v="Q3"/>
    <x v="5"/>
    <x v="55"/>
    <n v="2141"/>
    <x v="6"/>
  </r>
  <r>
    <x v="1"/>
    <s v="Q3"/>
    <x v="5"/>
    <x v="56"/>
    <n v="134"/>
    <x v="6"/>
  </r>
  <r>
    <x v="1"/>
    <s v="Q3"/>
    <x v="5"/>
    <x v="57"/>
    <n v="9118"/>
    <x v="6"/>
  </r>
  <r>
    <x v="1"/>
    <s v="Q3"/>
    <x v="5"/>
    <x v="58"/>
    <n v="4915"/>
    <x v="6"/>
  </r>
  <r>
    <x v="1"/>
    <s v="Q3"/>
    <x v="5"/>
    <x v="59"/>
    <n v="10756"/>
    <x v="6"/>
  </r>
  <r>
    <x v="1"/>
    <s v="Q3"/>
    <x v="6"/>
    <x v="60"/>
    <n v="61"/>
    <x v="6"/>
  </r>
  <r>
    <x v="1"/>
    <s v="Q3"/>
    <x v="6"/>
    <x v="61"/>
    <n v="34"/>
    <x v="6"/>
  </r>
  <r>
    <x v="1"/>
    <s v="Q3"/>
    <x v="6"/>
    <x v="62"/>
    <n v="52"/>
    <x v="6"/>
  </r>
  <r>
    <x v="1"/>
    <s v="Q3"/>
    <x v="6"/>
    <x v="0"/>
    <n v="1156"/>
    <x v="6"/>
  </r>
  <r>
    <x v="1"/>
    <s v="Q3"/>
    <x v="6"/>
    <x v="1"/>
    <n v="579"/>
    <x v="6"/>
  </r>
  <r>
    <x v="1"/>
    <s v="Q3"/>
    <x v="6"/>
    <x v="63"/>
    <n v="107"/>
    <x v="6"/>
  </r>
  <r>
    <x v="1"/>
    <s v="Q3"/>
    <x v="6"/>
    <x v="2"/>
    <n v="219"/>
    <x v="6"/>
  </r>
  <r>
    <x v="1"/>
    <s v="Q3"/>
    <x v="6"/>
    <x v="64"/>
    <n v="42"/>
    <x v="6"/>
  </r>
  <r>
    <x v="1"/>
    <s v="Q3"/>
    <x v="6"/>
    <x v="3"/>
    <n v="956"/>
    <x v="6"/>
  </r>
  <r>
    <x v="1"/>
    <s v="Q3"/>
    <x v="6"/>
    <x v="4"/>
    <n v="197"/>
    <x v="6"/>
  </r>
  <r>
    <x v="1"/>
    <s v="Q3"/>
    <x v="6"/>
    <x v="5"/>
    <n v="288"/>
    <x v="6"/>
  </r>
  <r>
    <x v="1"/>
    <s v="Q3"/>
    <x v="6"/>
    <x v="6"/>
    <n v="823"/>
    <x v="6"/>
  </r>
  <r>
    <x v="1"/>
    <s v="Q3"/>
    <x v="6"/>
    <x v="65"/>
    <n v="97"/>
    <x v="6"/>
  </r>
  <r>
    <x v="1"/>
    <s v="Q3"/>
    <x v="6"/>
    <x v="7"/>
    <n v="633"/>
    <x v="6"/>
  </r>
  <r>
    <x v="1"/>
    <s v="Q3"/>
    <x v="6"/>
    <x v="66"/>
    <n v="63"/>
    <x v="6"/>
  </r>
  <r>
    <x v="1"/>
    <s v="Q3"/>
    <x v="6"/>
    <x v="101"/>
    <n v="145"/>
    <x v="6"/>
  </r>
  <r>
    <x v="1"/>
    <s v="Q3"/>
    <x v="6"/>
    <x v="8"/>
    <n v="360"/>
    <x v="6"/>
  </r>
  <r>
    <x v="1"/>
    <s v="Q3"/>
    <x v="6"/>
    <x v="9"/>
    <n v="534"/>
    <x v="6"/>
  </r>
  <r>
    <x v="1"/>
    <s v="Q3"/>
    <x v="6"/>
    <x v="10"/>
    <n v="745"/>
    <x v="6"/>
  </r>
  <r>
    <x v="1"/>
    <s v="Q3"/>
    <x v="6"/>
    <x v="11"/>
    <n v="197"/>
    <x v="6"/>
  </r>
  <r>
    <x v="1"/>
    <s v="Q3"/>
    <x v="6"/>
    <x v="12"/>
    <n v="280"/>
    <x v="6"/>
  </r>
  <r>
    <x v="1"/>
    <s v="Q3"/>
    <x v="6"/>
    <x v="89"/>
    <n v="33"/>
    <x v="6"/>
  </r>
  <r>
    <x v="1"/>
    <s v="Q3"/>
    <x v="6"/>
    <x v="13"/>
    <n v="561"/>
    <x v="6"/>
  </r>
  <r>
    <x v="1"/>
    <s v="Q3"/>
    <x v="6"/>
    <x v="14"/>
    <n v="1263"/>
    <x v="6"/>
  </r>
  <r>
    <x v="1"/>
    <s v="Q3"/>
    <x v="6"/>
    <x v="90"/>
    <n v="51"/>
    <x v="6"/>
  </r>
  <r>
    <x v="1"/>
    <s v="Q3"/>
    <x v="6"/>
    <x v="15"/>
    <n v="1373"/>
    <x v="6"/>
  </r>
  <r>
    <x v="1"/>
    <s v="Q3"/>
    <x v="6"/>
    <x v="70"/>
    <n v="188"/>
    <x v="6"/>
  </r>
  <r>
    <x v="1"/>
    <s v="Q3"/>
    <x v="6"/>
    <x v="71"/>
    <n v="196"/>
    <x v="6"/>
  </r>
  <r>
    <x v="1"/>
    <s v="Q3"/>
    <x v="6"/>
    <x v="16"/>
    <n v="599"/>
    <x v="6"/>
  </r>
  <r>
    <x v="1"/>
    <s v="Q3"/>
    <x v="6"/>
    <x v="17"/>
    <n v="1410"/>
    <x v="6"/>
  </r>
  <r>
    <x v="1"/>
    <s v="Q3"/>
    <x v="6"/>
    <x v="18"/>
    <n v="422"/>
    <x v="6"/>
  </r>
  <r>
    <x v="1"/>
    <s v="Q3"/>
    <x v="6"/>
    <x v="72"/>
    <n v="245"/>
    <x v="6"/>
  </r>
  <r>
    <x v="1"/>
    <s v="Q3"/>
    <x v="6"/>
    <x v="19"/>
    <n v="580"/>
    <x v="6"/>
  </r>
  <r>
    <x v="1"/>
    <s v="Q3"/>
    <x v="6"/>
    <x v="20"/>
    <n v="111"/>
    <x v="6"/>
  </r>
  <r>
    <x v="1"/>
    <s v="Q3"/>
    <x v="6"/>
    <x v="73"/>
    <n v="61"/>
    <x v="6"/>
  </r>
  <r>
    <x v="1"/>
    <s v="Q3"/>
    <x v="6"/>
    <x v="21"/>
    <n v="1279"/>
    <x v="6"/>
  </r>
  <r>
    <x v="1"/>
    <s v="Q3"/>
    <x v="6"/>
    <x v="22"/>
    <n v="420"/>
    <x v="6"/>
  </r>
  <r>
    <x v="1"/>
    <s v="Q3"/>
    <x v="6"/>
    <x v="23"/>
    <n v="1043"/>
    <x v="6"/>
  </r>
  <r>
    <x v="1"/>
    <s v="Q3"/>
    <x v="6"/>
    <x v="24"/>
    <n v="938"/>
    <x v="6"/>
  </r>
  <r>
    <x v="1"/>
    <s v="Q3"/>
    <x v="6"/>
    <x v="25"/>
    <n v="130"/>
    <x v="6"/>
  </r>
  <r>
    <x v="1"/>
    <s v="Q3"/>
    <x v="6"/>
    <x v="74"/>
    <n v="86"/>
    <x v="6"/>
  </r>
  <r>
    <x v="1"/>
    <s v="Q3"/>
    <x v="6"/>
    <x v="75"/>
    <n v="247"/>
    <x v="6"/>
  </r>
  <r>
    <x v="1"/>
    <s v="Q3"/>
    <x v="6"/>
    <x v="26"/>
    <n v="315"/>
    <x v="6"/>
  </r>
  <r>
    <x v="1"/>
    <s v="Q3"/>
    <x v="6"/>
    <x v="27"/>
    <n v="242"/>
    <x v="6"/>
  </r>
  <r>
    <x v="1"/>
    <s v="Q3"/>
    <x v="6"/>
    <x v="76"/>
    <n v="178"/>
    <x v="6"/>
  </r>
  <r>
    <x v="1"/>
    <s v="Q3"/>
    <x v="6"/>
    <x v="28"/>
    <n v="269"/>
    <x v="6"/>
  </r>
  <r>
    <x v="1"/>
    <s v="Q3"/>
    <x v="6"/>
    <x v="77"/>
    <n v="248"/>
    <x v="6"/>
  </r>
  <r>
    <x v="1"/>
    <s v="Q3"/>
    <x v="6"/>
    <x v="29"/>
    <n v="347"/>
    <x v="6"/>
  </r>
  <r>
    <x v="1"/>
    <s v="Q3"/>
    <x v="6"/>
    <x v="30"/>
    <n v="364"/>
    <x v="6"/>
  </r>
  <r>
    <x v="1"/>
    <s v="Q3"/>
    <x v="6"/>
    <x v="78"/>
    <n v="88"/>
    <x v="6"/>
  </r>
  <r>
    <x v="1"/>
    <s v="Q3"/>
    <x v="6"/>
    <x v="31"/>
    <n v="174"/>
    <x v="6"/>
  </r>
  <r>
    <x v="1"/>
    <s v="Q3"/>
    <x v="6"/>
    <x v="79"/>
    <n v="98"/>
    <x v="6"/>
  </r>
  <r>
    <x v="1"/>
    <s v="Q3"/>
    <x v="6"/>
    <x v="32"/>
    <n v="1150"/>
    <x v="6"/>
  </r>
  <r>
    <x v="1"/>
    <s v="Q3"/>
    <x v="6"/>
    <x v="33"/>
    <n v="387"/>
    <x v="6"/>
  </r>
  <r>
    <x v="1"/>
    <s v="Q3"/>
    <x v="6"/>
    <x v="34"/>
    <n v="514"/>
    <x v="6"/>
  </r>
  <r>
    <x v="1"/>
    <s v="Q3"/>
    <x v="6"/>
    <x v="35"/>
    <n v="810"/>
    <x v="6"/>
  </r>
  <r>
    <x v="1"/>
    <s v="Q3"/>
    <x v="6"/>
    <x v="80"/>
    <n v="136"/>
    <x v="6"/>
  </r>
  <r>
    <x v="1"/>
    <s v="Q3"/>
    <x v="6"/>
    <x v="36"/>
    <n v="158"/>
    <x v="6"/>
  </r>
  <r>
    <x v="1"/>
    <s v="Q3"/>
    <x v="6"/>
    <x v="91"/>
    <n v="40"/>
    <x v="6"/>
  </r>
  <r>
    <x v="1"/>
    <s v="Q3"/>
    <x v="6"/>
    <x v="81"/>
    <n v="57"/>
    <x v="6"/>
  </r>
  <r>
    <x v="1"/>
    <s v="Q3"/>
    <x v="6"/>
    <x v="37"/>
    <n v="736"/>
    <x v="6"/>
  </r>
  <r>
    <x v="1"/>
    <s v="Q3"/>
    <x v="6"/>
    <x v="38"/>
    <n v="618"/>
    <x v="6"/>
  </r>
  <r>
    <x v="1"/>
    <s v="Q3"/>
    <x v="6"/>
    <x v="39"/>
    <n v="337"/>
    <x v="6"/>
  </r>
  <r>
    <x v="1"/>
    <s v="Q3"/>
    <x v="6"/>
    <x v="40"/>
    <n v="400"/>
    <x v="6"/>
  </r>
  <r>
    <x v="1"/>
    <s v="Q3"/>
    <x v="6"/>
    <x v="41"/>
    <n v="426"/>
    <x v="6"/>
  </r>
  <r>
    <x v="1"/>
    <s v="Q3"/>
    <x v="6"/>
    <x v="42"/>
    <n v="509"/>
    <x v="6"/>
  </r>
  <r>
    <x v="1"/>
    <s v="Q3"/>
    <x v="6"/>
    <x v="96"/>
    <n v="32"/>
    <x v="6"/>
  </r>
  <r>
    <x v="1"/>
    <s v="Q3"/>
    <x v="6"/>
    <x v="82"/>
    <n v="100"/>
    <x v="6"/>
  </r>
  <r>
    <x v="1"/>
    <s v="Q3"/>
    <x v="6"/>
    <x v="43"/>
    <n v="825"/>
    <x v="6"/>
  </r>
  <r>
    <x v="1"/>
    <s v="Q3"/>
    <x v="6"/>
    <x v="44"/>
    <n v="290"/>
    <x v="6"/>
  </r>
  <r>
    <x v="1"/>
    <s v="Q3"/>
    <x v="6"/>
    <x v="45"/>
    <n v="284"/>
    <x v="6"/>
  </r>
  <r>
    <x v="1"/>
    <s v="Q3"/>
    <x v="6"/>
    <x v="46"/>
    <n v="631"/>
    <x v="6"/>
  </r>
  <r>
    <x v="1"/>
    <s v="Q3"/>
    <x v="6"/>
    <x v="47"/>
    <n v="539"/>
    <x v="6"/>
  </r>
  <r>
    <x v="1"/>
    <s v="Q3"/>
    <x v="6"/>
    <x v="48"/>
    <n v="1063"/>
    <x v="6"/>
  </r>
  <r>
    <x v="1"/>
    <s v="Q3"/>
    <x v="6"/>
    <x v="83"/>
    <n v="89"/>
    <x v="6"/>
  </r>
  <r>
    <x v="1"/>
    <s v="Q3"/>
    <x v="6"/>
    <x v="49"/>
    <n v="845"/>
    <x v="6"/>
  </r>
  <r>
    <x v="1"/>
    <s v="Q3"/>
    <x v="6"/>
    <x v="50"/>
    <n v="1460"/>
    <x v="6"/>
  </r>
  <r>
    <x v="1"/>
    <s v="Q3"/>
    <x v="6"/>
    <x v="51"/>
    <n v="344"/>
    <x v="6"/>
  </r>
  <r>
    <x v="1"/>
    <s v="Q3"/>
    <x v="6"/>
    <x v="84"/>
    <n v="98"/>
    <x v="6"/>
  </r>
  <r>
    <x v="1"/>
    <s v="Q3"/>
    <x v="6"/>
    <x v="52"/>
    <n v="300"/>
    <x v="6"/>
  </r>
  <r>
    <x v="1"/>
    <s v="Q3"/>
    <x v="6"/>
    <x v="85"/>
    <n v="80"/>
    <x v="6"/>
  </r>
  <r>
    <x v="1"/>
    <s v="Q3"/>
    <x v="6"/>
    <x v="53"/>
    <n v="554"/>
    <x v="6"/>
  </r>
  <r>
    <x v="1"/>
    <s v="Q3"/>
    <x v="6"/>
    <x v="54"/>
    <n v="1214"/>
    <x v="6"/>
  </r>
  <r>
    <x v="1"/>
    <s v="Q3"/>
    <x v="6"/>
    <x v="86"/>
    <n v="115"/>
    <x v="6"/>
  </r>
  <r>
    <x v="1"/>
    <s v="Q3"/>
    <x v="6"/>
    <x v="88"/>
    <n v="34"/>
    <x v="6"/>
  </r>
  <r>
    <x v="1"/>
    <s v="Q3"/>
    <x v="6"/>
    <x v="55"/>
    <n v="3473"/>
    <x v="6"/>
  </r>
  <r>
    <x v="1"/>
    <s v="Q3"/>
    <x v="6"/>
    <x v="56"/>
    <n v="111"/>
    <x v="6"/>
  </r>
  <r>
    <x v="1"/>
    <s v="Q3"/>
    <x v="6"/>
    <x v="57"/>
    <n v="12508"/>
    <x v="6"/>
  </r>
  <r>
    <x v="1"/>
    <s v="Q3"/>
    <x v="6"/>
    <x v="58"/>
    <n v="8194"/>
    <x v="6"/>
  </r>
  <r>
    <x v="1"/>
    <s v="Q3"/>
    <x v="6"/>
    <x v="59"/>
    <n v="16992"/>
    <x v="6"/>
  </r>
  <r>
    <x v="1"/>
    <s v="Q3"/>
    <x v="7"/>
    <x v="60"/>
    <n v="76"/>
    <x v="6"/>
  </r>
  <r>
    <x v="1"/>
    <s v="Q3"/>
    <x v="7"/>
    <x v="61"/>
    <n v="72"/>
    <x v="6"/>
  </r>
  <r>
    <x v="1"/>
    <s v="Q3"/>
    <x v="7"/>
    <x v="62"/>
    <n v="100"/>
    <x v="6"/>
  </r>
  <r>
    <x v="1"/>
    <s v="Q3"/>
    <x v="7"/>
    <x v="0"/>
    <n v="1441"/>
    <x v="6"/>
  </r>
  <r>
    <x v="1"/>
    <s v="Q3"/>
    <x v="7"/>
    <x v="1"/>
    <n v="813"/>
    <x v="6"/>
  </r>
  <r>
    <x v="1"/>
    <s v="Q3"/>
    <x v="7"/>
    <x v="63"/>
    <n v="101"/>
    <x v="6"/>
  </r>
  <r>
    <x v="1"/>
    <s v="Q3"/>
    <x v="7"/>
    <x v="2"/>
    <n v="255"/>
    <x v="6"/>
  </r>
  <r>
    <x v="1"/>
    <s v="Q3"/>
    <x v="7"/>
    <x v="64"/>
    <n v="77"/>
    <x v="6"/>
  </r>
  <r>
    <x v="1"/>
    <s v="Q3"/>
    <x v="7"/>
    <x v="3"/>
    <n v="1327"/>
    <x v="6"/>
  </r>
  <r>
    <x v="1"/>
    <s v="Q3"/>
    <x v="7"/>
    <x v="4"/>
    <n v="373"/>
    <x v="6"/>
  </r>
  <r>
    <x v="1"/>
    <s v="Q3"/>
    <x v="7"/>
    <x v="5"/>
    <n v="392"/>
    <x v="6"/>
  </r>
  <r>
    <x v="1"/>
    <s v="Q3"/>
    <x v="7"/>
    <x v="93"/>
    <n v="33"/>
    <x v="6"/>
  </r>
  <r>
    <x v="1"/>
    <s v="Q3"/>
    <x v="7"/>
    <x v="6"/>
    <n v="959"/>
    <x v="6"/>
  </r>
  <r>
    <x v="1"/>
    <s v="Q3"/>
    <x v="7"/>
    <x v="65"/>
    <n v="188"/>
    <x v="6"/>
  </r>
  <r>
    <x v="1"/>
    <s v="Q3"/>
    <x v="7"/>
    <x v="7"/>
    <n v="911"/>
    <x v="6"/>
  </r>
  <r>
    <x v="1"/>
    <s v="Q3"/>
    <x v="7"/>
    <x v="66"/>
    <n v="141"/>
    <x v="6"/>
  </r>
  <r>
    <x v="1"/>
    <s v="Q3"/>
    <x v="7"/>
    <x v="87"/>
    <n v="39"/>
    <x v="6"/>
  </r>
  <r>
    <x v="1"/>
    <s v="Q3"/>
    <x v="7"/>
    <x v="101"/>
    <n v="229"/>
    <x v="6"/>
  </r>
  <r>
    <x v="1"/>
    <s v="Q3"/>
    <x v="7"/>
    <x v="8"/>
    <n v="384"/>
    <x v="6"/>
  </r>
  <r>
    <x v="1"/>
    <s v="Q3"/>
    <x v="7"/>
    <x v="9"/>
    <n v="939"/>
    <x v="6"/>
  </r>
  <r>
    <x v="1"/>
    <s v="Q3"/>
    <x v="7"/>
    <x v="10"/>
    <n v="1132"/>
    <x v="6"/>
  </r>
  <r>
    <x v="1"/>
    <s v="Q3"/>
    <x v="7"/>
    <x v="67"/>
    <n v="30"/>
    <x v="6"/>
  </r>
  <r>
    <x v="1"/>
    <s v="Q3"/>
    <x v="7"/>
    <x v="68"/>
    <n v="48"/>
    <x v="6"/>
  </r>
  <r>
    <x v="1"/>
    <s v="Q3"/>
    <x v="7"/>
    <x v="11"/>
    <n v="326"/>
    <x v="6"/>
  </r>
  <r>
    <x v="1"/>
    <s v="Q3"/>
    <x v="7"/>
    <x v="12"/>
    <n v="371"/>
    <x v="6"/>
  </r>
  <r>
    <x v="1"/>
    <s v="Q3"/>
    <x v="7"/>
    <x v="89"/>
    <n v="58"/>
    <x v="6"/>
  </r>
  <r>
    <x v="1"/>
    <s v="Q3"/>
    <x v="7"/>
    <x v="94"/>
    <n v="57"/>
    <x v="6"/>
  </r>
  <r>
    <x v="1"/>
    <s v="Q3"/>
    <x v="7"/>
    <x v="13"/>
    <n v="865"/>
    <x v="6"/>
  </r>
  <r>
    <x v="1"/>
    <s v="Q3"/>
    <x v="7"/>
    <x v="14"/>
    <n v="1859"/>
    <x v="6"/>
  </r>
  <r>
    <x v="1"/>
    <s v="Q3"/>
    <x v="7"/>
    <x v="69"/>
    <n v="43"/>
    <x v="6"/>
  </r>
  <r>
    <x v="1"/>
    <s v="Q3"/>
    <x v="7"/>
    <x v="90"/>
    <n v="47"/>
    <x v="6"/>
  </r>
  <r>
    <x v="1"/>
    <s v="Q3"/>
    <x v="7"/>
    <x v="15"/>
    <n v="1989"/>
    <x v="6"/>
  </r>
  <r>
    <x v="1"/>
    <s v="Q3"/>
    <x v="7"/>
    <x v="70"/>
    <n v="131"/>
    <x v="6"/>
  </r>
  <r>
    <x v="1"/>
    <s v="Q3"/>
    <x v="7"/>
    <x v="71"/>
    <n v="193"/>
    <x v="6"/>
  </r>
  <r>
    <x v="1"/>
    <s v="Q3"/>
    <x v="7"/>
    <x v="16"/>
    <n v="733"/>
    <x v="6"/>
  </r>
  <r>
    <x v="1"/>
    <s v="Q3"/>
    <x v="7"/>
    <x v="17"/>
    <n v="1123"/>
    <x v="6"/>
  </r>
  <r>
    <x v="1"/>
    <s v="Q3"/>
    <x v="7"/>
    <x v="18"/>
    <n v="711"/>
    <x v="6"/>
  </r>
  <r>
    <x v="1"/>
    <s v="Q3"/>
    <x v="7"/>
    <x v="72"/>
    <n v="296"/>
    <x v="6"/>
  </r>
  <r>
    <x v="1"/>
    <s v="Q3"/>
    <x v="7"/>
    <x v="19"/>
    <n v="839"/>
    <x v="6"/>
  </r>
  <r>
    <x v="1"/>
    <s v="Q3"/>
    <x v="7"/>
    <x v="20"/>
    <n v="211"/>
    <x v="6"/>
  </r>
  <r>
    <x v="1"/>
    <s v="Q3"/>
    <x v="7"/>
    <x v="73"/>
    <n v="75"/>
    <x v="6"/>
  </r>
  <r>
    <x v="1"/>
    <s v="Q3"/>
    <x v="7"/>
    <x v="21"/>
    <n v="1852"/>
    <x v="6"/>
  </r>
  <r>
    <x v="1"/>
    <s v="Q3"/>
    <x v="7"/>
    <x v="22"/>
    <n v="610"/>
    <x v="6"/>
  </r>
  <r>
    <x v="1"/>
    <s v="Q3"/>
    <x v="7"/>
    <x v="23"/>
    <n v="1442"/>
    <x v="6"/>
  </r>
  <r>
    <x v="1"/>
    <s v="Q3"/>
    <x v="7"/>
    <x v="92"/>
    <n v="34"/>
    <x v="6"/>
  </r>
  <r>
    <x v="1"/>
    <s v="Q3"/>
    <x v="7"/>
    <x v="24"/>
    <n v="897"/>
    <x v="6"/>
  </r>
  <r>
    <x v="1"/>
    <s v="Q3"/>
    <x v="7"/>
    <x v="25"/>
    <n v="199"/>
    <x v="6"/>
  </r>
  <r>
    <x v="1"/>
    <s v="Q3"/>
    <x v="7"/>
    <x v="74"/>
    <n v="121"/>
    <x v="6"/>
  </r>
  <r>
    <x v="1"/>
    <s v="Q3"/>
    <x v="7"/>
    <x v="75"/>
    <n v="242"/>
    <x v="6"/>
  </r>
  <r>
    <x v="1"/>
    <s v="Q3"/>
    <x v="7"/>
    <x v="26"/>
    <n v="261"/>
    <x v="6"/>
  </r>
  <r>
    <x v="1"/>
    <s v="Q3"/>
    <x v="7"/>
    <x v="27"/>
    <n v="340"/>
    <x v="6"/>
  </r>
  <r>
    <x v="1"/>
    <s v="Q3"/>
    <x v="7"/>
    <x v="76"/>
    <n v="168"/>
    <x v="6"/>
  </r>
  <r>
    <x v="1"/>
    <s v="Q3"/>
    <x v="7"/>
    <x v="28"/>
    <n v="405"/>
    <x v="6"/>
  </r>
  <r>
    <x v="1"/>
    <s v="Q3"/>
    <x v="7"/>
    <x v="77"/>
    <n v="262"/>
    <x v="6"/>
  </r>
  <r>
    <x v="1"/>
    <s v="Q3"/>
    <x v="7"/>
    <x v="29"/>
    <n v="612"/>
    <x v="6"/>
  </r>
  <r>
    <x v="1"/>
    <s v="Q3"/>
    <x v="7"/>
    <x v="30"/>
    <n v="464"/>
    <x v="6"/>
  </r>
  <r>
    <x v="1"/>
    <s v="Q3"/>
    <x v="7"/>
    <x v="78"/>
    <n v="122"/>
    <x v="6"/>
  </r>
  <r>
    <x v="1"/>
    <s v="Q3"/>
    <x v="7"/>
    <x v="31"/>
    <n v="271"/>
    <x v="6"/>
  </r>
  <r>
    <x v="1"/>
    <s v="Q3"/>
    <x v="7"/>
    <x v="79"/>
    <n v="136"/>
    <x v="6"/>
  </r>
  <r>
    <x v="1"/>
    <s v="Q3"/>
    <x v="7"/>
    <x v="32"/>
    <n v="1713"/>
    <x v="6"/>
  </r>
  <r>
    <x v="1"/>
    <s v="Q3"/>
    <x v="7"/>
    <x v="33"/>
    <n v="594"/>
    <x v="6"/>
  </r>
  <r>
    <x v="1"/>
    <s v="Q3"/>
    <x v="7"/>
    <x v="34"/>
    <n v="469"/>
    <x v="6"/>
  </r>
  <r>
    <x v="1"/>
    <s v="Q3"/>
    <x v="7"/>
    <x v="35"/>
    <n v="1137"/>
    <x v="6"/>
  </r>
  <r>
    <x v="1"/>
    <s v="Q3"/>
    <x v="7"/>
    <x v="80"/>
    <n v="246"/>
    <x v="6"/>
  </r>
  <r>
    <x v="1"/>
    <s v="Q3"/>
    <x v="7"/>
    <x v="36"/>
    <n v="197"/>
    <x v="6"/>
  </r>
  <r>
    <x v="1"/>
    <s v="Q3"/>
    <x v="7"/>
    <x v="91"/>
    <n v="56"/>
    <x v="6"/>
  </r>
  <r>
    <x v="1"/>
    <s v="Q3"/>
    <x v="7"/>
    <x v="81"/>
    <n v="100"/>
    <x v="6"/>
  </r>
  <r>
    <x v="1"/>
    <s v="Q3"/>
    <x v="7"/>
    <x v="37"/>
    <n v="1129"/>
    <x v="6"/>
  </r>
  <r>
    <x v="1"/>
    <s v="Q3"/>
    <x v="7"/>
    <x v="38"/>
    <n v="829"/>
    <x v="6"/>
  </r>
  <r>
    <x v="1"/>
    <s v="Q3"/>
    <x v="7"/>
    <x v="39"/>
    <n v="372"/>
    <x v="6"/>
  </r>
  <r>
    <x v="1"/>
    <s v="Q3"/>
    <x v="7"/>
    <x v="40"/>
    <n v="586"/>
    <x v="6"/>
  </r>
  <r>
    <x v="1"/>
    <s v="Q3"/>
    <x v="7"/>
    <x v="41"/>
    <n v="512"/>
    <x v="6"/>
  </r>
  <r>
    <x v="1"/>
    <s v="Q3"/>
    <x v="7"/>
    <x v="42"/>
    <n v="565"/>
    <x v="6"/>
  </r>
  <r>
    <x v="1"/>
    <s v="Q3"/>
    <x v="7"/>
    <x v="96"/>
    <n v="37"/>
    <x v="6"/>
  </r>
  <r>
    <x v="1"/>
    <s v="Q3"/>
    <x v="7"/>
    <x v="82"/>
    <n v="153"/>
    <x v="6"/>
  </r>
  <r>
    <x v="1"/>
    <s v="Q3"/>
    <x v="7"/>
    <x v="43"/>
    <n v="984"/>
    <x v="6"/>
  </r>
  <r>
    <x v="1"/>
    <s v="Q3"/>
    <x v="7"/>
    <x v="44"/>
    <n v="427"/>
    <x v="6"/>
  </r>
  <r>
    <x v="1"/>
    <s v="Q3"/>
    <x v="7"/>
    <x v="45"/>
    <n v="419"/>
    <x v="6"/>
  </r>
  <r>
    <x v="1"/>
    <s v="Q3"/>
    <x v="7"/>
    <x v="46"/>
    <n v="961"/>
    <x v="6"/>
  </r>
  <r>
    <x v="1"/>
    <s v="Q3"/>
    <x v="7"/>
    <x v="47"/>
    <n v="630"/>
    <x v="6"/>
  </r>
  <r>
    <x v="1"/>
    <s v="Q3"/>
    <x v="7"/>
    <x v="48"/>
    <n v="1469"/>
    <x v="6"/>
  </r>
  <r>
    <x v="1"/>
    <s v="Q3"/>
    <x v="7"/>
    <x v="83"/>
    <n v="151"/>
    <x v="6"/>
  </r>
  <r>
    <x v="1"/>
    <s v="Q3"/>
    <x v="7"/>
    <x v="49"/>
    <n v="1241"/>
    <x v="6"/>
  </r>
  <r>
    <x v="1"/>
    <s v="Q3"/>
    <x v="7"/>
    <x v="50"/>
    <n v="1464"/>
    <x v="6"/>
  </r>
  <r>
    <x v="1"/>
    <s v="Q3"/>
    <x v="7"/>
    <x v="51"/>
    <n v="499"/>
    <x v="6"/>
  </r>
  <r>
    <x v="1"/>
    <s v="Q3"/>
    <x v="7"/>
    <x v="84"/>
    <n v="94"/>
    <x v="6"/>
  </r>
  <r>
    <x v="1"/>
    <s v="Q3"/>
    <x v="7"/>
    <x v="52"/>
    <n v="488"/>
    <x v="6"/>
  </r>
  <r>
    <x v="1"/>
    <s v="Q3"/>
    <x v="7"/>
    <x v="85"/>
    <n v="88"/>
    <x v="6"/>
  </r>
  <r>
    <x v="1"/>
    <s v="Q3"/>
    <x v="7"/>
    <x v="53"/>
    <n v="767"/>
    <x v="6"/>
  </r>
  <r>
    <x v="1"/>
    <s v="Q3"/>
    <x v="7"/>
    <x v="54"/>
    <n v="1174"/>
    <x v="6"/>
  </r>
  <r>
    <x v="1"/>
    <s v="Q3"/>
    <x v="7"/>
    <x v="86"/>
    <n v="163"/>
    <x v="6"/>
  </r>
  <r>
    <x v="1"/>
    <s v="Q3"/>
    <x v="7"/>
    <x v="88"/>
    <n v="48"/>
    <x v="6"/>
  </r>
  <r>
    <x v="1"/>
    <s v="Q3"/>
    <x v="7"/>
    <x v="55"/>
    <n v="3457"/>
    <x v="6"/>
  </r>
  <r>
    <x v="1"/>
    <s v="Q3"/>
    <x v="7"/>
    <x v="97"/>
    <n v="41"/>
    <x v="6"/>
  </r>
  <r>
    <x v="1"/>
    <s v="Q3"/>
    <x v="7"/>
    <x v="56"/>
    <n v="210"/>
    <x v="6"/>
  </r>
  <r>
    <x v="1"/>
    <s v="Q3"/>
    <x v="7"/>
    <x v="57"/>
    <n v="14192"/>
    <x v="6"/>
  </r>
  <r>
    <x v="1"/>
    <s v="Q3"/>
    <x v="7"/>
    <x v="58"/>
    <n v="7739"/>
    <x v="6"/>
  </r>
  <r>
    <x v="1"/>
    <s v="Q3"/>
    <x v="7"/>
    <x v="59"/>
    <n v="17027"/>
    <x v="6"/>
  </r>
  <r>
    <x v="1"/>
    <s v="Q3"/>
    <x v="8"/>
    <x v="62"/>
    <n v="47"/>
    <x v="6"/>
  </r>
  <r>
    <x v="1"/>
    <s v="Q3"/>
    <x v="8"/>
    <x v="0"/>
    <n v="752"/>
    <x v="6"/>
  </r>
  <r>
    <x v="1"/>
    <s v="Q3"/>
    <x v="8"/>
    <x v="1"/>
    <n v="366"/>
    <x v="6"/>
  </r>
  <r>
    <x v="1"/>
    <s v="Q3"/>
    <x v="8"/>
    <x v="63"/>
    <n v="40"/>
    <x v="6"/>
  </r>
  <r>
    <x v="1"/>
    <s v="Q3"/>
    <x v="8"/>
    <x v="2"/>
    <n v="84"/>
    <x v="6"/>
  </r>
  <r>
    <x v="1"/>
    <s v="Q3"/>
    <x v="8"/>
    <x v="64"/>
    <n v="31"/>
    <x v="6"/>
  </r>
  <r>
    <x v="1"/>
    <s v="Q3"/>
    <x v="8"/>
    <x v="3"/>
    <n v="584"/>
    <x v="6"/>
  </r>
  <r>
    <x v="1"/>
    <s v="Q3"/>
    <x v="8"/>
    <x v="4"/>
    <n v="172"/>
    <x v="6"/>
  </r>
  <r>
    <x v="1"/>
    <s v="Q3"/>
    <x v="8"/>
    <x v="5"/>
    <n v="161"/>
    <x v="6"/>
  </r>
  <r>
    <x v="1"/>
    <s v="Q3"/>
    <x v="8"/>
    <x v="6"/>
    <n v="503"/>
    <x v="6"/>
  </r>
  <r>
    <x v="1"/>
    <s v="Q3"/>
    <x v="8"/>
    <x v="65"/>
    <n v="93"/>
    <x v="6"/>
  </r>
  <r>
    <x v="1"/>
    <s v="Q3"/>
    <x v="8"/>
    <x v="7"/>
    <n v="445"/>
    <x v="6"/>
  </r>
  <r>
    <x v="1"/>
    <s v="Q3"/>
    <x v="8"/>
    <x v="66"/>
    <n v="56"/>
    <x v="6"/>
  </r>
  <r>
    <x v="1"/>
    <s v="Q3"/>
    <x v="8"/>
    <x v="101"/>
    <n v="115"/>
    <x v="6"/>
  </r>
  <r>
    <x v="1"/>
    <s v="Q3"/>
    <x v="8"/>
    <x v="8"/>
    <n v="179"/>
    <x v="6"/>
  </r>
  <r>
    <x v="1"/>
    <s v="Q3"/>
    <x v="8"/>
    <x v="9"/>
    <n v="433"/>
    <x v="6"/>
  </r>
  <r>
    <x v="1"/>
    <s v="Q3"/>
    <x v="8"/>
    <x v="10"/>
    <n v="520"/>
    <x v="6"/>
  </r>
  <r>
    <x v="1"/>
    <s v="Q3"/>
    <x v="8"/>
    <x v="11"/>
    <n v="121"/>
    <x v="6"/>
  </r>
  <r>
    <x v="1"/>
    <s v="Q3"/>
    <x v="8"/>
    <x v="12"/>
    <n v="175"/>
    <x v="6"/>
  </r>
  <r>
    <x v="1"/>
    <s v="Q3"/>
    <x v="8"/>
    <x v="94"/>
    <n v="44"/>
    <x v="6"/>
  </r>
  <r>
    <x v="1"/>
    <s v="Q3"/>
    <x v="8"/>
    <x v="13"/>
    <n v="396"/>
    <x v="6"/>
  </r>
  <r>
    <x v="1"/>
    <s v="Q3"/>
    <x v="8"/>
    <x v="14"/>
    <n v="849"/>
    <x v="6"/>
  </r>
  <r>
    <x v="1"/>
    <s v="Q3"/>
    <x v="8"/>
    <x v="15"/>
    <n v="868"/>
    <x v="6"/>
  </r>
  <r>
    <x v="1"/>
    <s v="Q3"/>
    <x v="8"/>
    <x v="70"/>
    <n v="63"/>
    <x v="6"/>
  </r>
  <r>
    <x v="1"/>
    <s v="Q3"/>
    <x v="8"/>
    <x v="71"/>
    <n v="93"/>
    <x v="6"/>
  </r>
  <r>
    <x v="1"/>
    <s v="Q3"/>
    <x v="8"/>
    <x v="16"/>
    <n v="313"/>
    <x v="6"/>
  </r>
  <r>
    <x v="1"/>
    <s v="Q3"/>
    <x v="8"/>
    <x v="17"/>
    <n v="484"/>
    <x v="6"/>
  </r>
  <r>
    <x v="1"/>
    <s v="Q3"/>
    <x v="8"/>
    <x v="18"/>
    <n v="319"/>
    <x v="6"/>
  </r>
  <r>
    <x v="1"/>
    <s v="Q3"/>
    <x v="8"/>
    <x v="72"/>
    <n v="133"/>
    <x v="6"/>
  </r>
  <r>
    <x v="1"/>
    <s v="Q3"/>
    <x v="8"/>
    <x v="19"/>
    <n v="352"/>
    <x v="6"/>
  </r>
  <r>
    <x v="1"/>
    <s v="Q3"/>
    <x v="8"/>
    <x v="20"/>
    <n v="100"/>
    <x v="6"/>
  </r>
  <r>
    <x v="1"/>
    <s v="Q3"/>
    <x v="8"/>
    <x v="73"/>
    <n v="31"/>
    <x v="6"/>
  </r>
  <r>
    <x v="1"/>
    <s v="Q3"/>
    <x v="8"/>
    <x v="21"/>
    <n v="823"/>
    <x v="6"/>
  </r>
  <r>
    <x v="1"/>
    <s v="Q3"/>
    <x v="8"/>
    <x v="22"/>
    <n v="237"/>
    <x v="6"/>
  </r>
  <r>
    <x v="1"/>
    <s v="Q3"/>
    <x v="8"/>
    <x v="23"/>
    <n v="669"/>
    <x v="6"/>
  </r>
  <r>
    <x v="1"/>
    <s v="Q3"/>
    <x v="8"/>
    <x v="24"/>
    <n v="411"/>
    <x v="6"/>
  </r>
  <r>
    <x v="1"/>
    <s v="Q3"/>
    <x v="8"/>
    <x v="25"/>
    <n v="71"/>
    <x v="6"/>
  </r>
  <r>
    <x v="1"/>
    <s v="Q3"/>
    <x v="8"/>
    <x v="74"/>
    <n v="45"/>
    <x v="6"/>
  </r>
  <r>
    <x v="1"/>
    <s v="Q3"/>
    <x v="8"/>
    <x v="75"/>
    <n v="95"/>
    <x v="6"/>
  </r>
  <r>
    <x v="1"/>
    <s v="Q3"/>
    <x v="8"/>
    <x v="26"/>
    <n v="115"/>
    <x v="6"/>
  </r>
  <r>
    <x v="1"/>
    <s v="Q3"/>
    <x v="8"/>
    <x v="27"/>
    <n v="155"/>
    <x v="6"/>
  </r>
  <r>
    <x v="1"/>
    <s v="Q3"/>
    <x v="8"/>
    <x v="76"/>
    <n v="64"/>
    <x v="6"/>
  </r>
  <r>
    <x v="1"/>
    <s v="Q3"/>
    <x v="8"/>
    <x v="28"/>
    <n v="189"/>
    <x v="6"/>
  </r>
  <r>
    <x v="1"/>
    <s v="Q3"/>
    <x v="8"/>
    <x v="77"/>
    <n v="121"/>
    <x v="6"/>
  </r>
  <r>
    <x v="1"/>
    <s v="Q3"/>
    <x v="8"/>
    <x v="29"/>
    <n v="276"/>
    <x v="6"/>
  </r>
  <r>
    <x v="1"/>
    <s v="Q3"/>
    <x v="8"/>
    <x v="30"/>
    <n v="216"/>
    <x v="6"/>
  </r>
  <r>
    <x v="1"/>
    <s v="Q3"/>
    <x v="8"/>
    <x v="78"/>
    <n v="49"/>
    <x v="6"/>
  </r>
  <r>
    <x v="1"/>
    <s v="Q3"/>
    <x v="8"/>
    <x v="31"/>
    <n v="137"/>
    <x v="6"/>
  </r>
  <r>
    <x v="1"/>
    <s v="Q3"/>
    <x v="8"/>
    <x v="79"/>
    <n v="51"/>
    <x v="6"/>
  </r>
  <r>
    <x v="1"/>
    <s v="Q3"/>
    <x v="8"/>
    <x v="32"/>
    <n v="787"/>
    <x v="6"/>
  </r>
  <r>
    <x v="1"/>
    <s v="Q3"/>
    <x v="8"/>
    <x v="33"/>
    <n v="338"/>
    <x v="6"/>
  </r>
  <r>
    <x v="1"/>
    <s v="Q3"/>
    <x v="8"/>
    <x v="34"/>
    <n v="162"/>
    <x v="6"/>
  </r>
  <r>
    <x v="1"/>
    <s v="Q3"/>
    <x v="8"/>
    <x v="35"/>
    <n v="581"/>
    <x v="6"/>
  </r>
  <r>
    <x v="1"/>
    <s v="Q3"/>
    <x v="8"/>
    <x v="80"/>
    <n v="112"/>
    <x v="6"/>
  </r>
  <r>
    <x v="1"/>
    <s v="Q3"/>
    <x v="8"/>
    <x v="36"/>
    <n v="89"/>
    <x v="6"/>
  </r>
  <r>
    <x v="1"/>
    <s v="Q3"/>
    <x v="8"/>
    <x v="81"/>
    <n v="42"/>
    <x v="6"/>
  </r>
  <r>
    <x v="1"/>
    <s v="Q3"/>
    <x v="8"/>
    <x v="37"/>
    <n v="529"/>
    <x v="6"/>
  </r>
  <r>
    <x v="1"/>
    <s v="Q3"/>
    <x v="8"/>
    <x v="38"/>
    <n v="387"/>
    <x v="6"/>
  </r>
  <r>
    <x v="1"/>
    <s v="Q3"/>
    <x v="8"/>
    <x v="39"/>
    <n v="158"/>
    <x v="6"/>
  </r>
  <r>
    <x v="1"/>
    <s v="Q3"/>
    <x v="8"/>
    <x v="40"/>
    <n v="258"/>
    <x v="6"/>
  </r>
  <r>
    <x v="1"/>
    <s v="Q3"/>
    <x v="8"/>
    <x v="41"/>
    <n v="220"/>
    <x v="6"/>
  </r>
  <r>
    <x v="1"/>
    <s v="Q3"/>
    <x v="8"/>
    <x v="42"/>
    <n v="241"/>
    <x v="6"/>
  </r>
  <r>
    <x v="1"/>
    <s v="Q3"/>
    <x v="8"/>
    <x v="82"/>
    <n v="59"/>
    <x v="6"/>
  </r>
  <r>
    <x v="1"/>
    <s v="Q3"/>
    <x v="8"/>
    <x v="43"/>
    <n v="454"/>
    <x v="6"/>
  </r>
  <r>
    <x v="1"/>
    <s v="Q3"/>
    <x v="8"/>
    <x v="44"/>
    <n v="199"/>
    <x v="6"/>
  </r>
  <r>
    <x v="1"/>
    <s v="Q3"/>
    <x v="8"/>
    <x v="45"/>
    <n v="208"/>
    <x v="6"/>
  </r>
  <r>
    <x v="1"/>
    <s v="Q3"/>
    <x v="8"/>
    <x v="46"/>
    <n v="431"/>
    <x v="6"/>
  </r>
  <r>
    <x v="1"/>
    <s v="Q3"/>
    <x v="8"/>
    <x v="47"/>
    <n v="304"/>
    <x v="6"/>
  </r>
  <r>
    <x v="1"/>
    <s v="Q3"/>
    <x v="8"/>
    <x v="48"/>
    <n v="724"/>
    <x v="6"/>
  </r>
  <r>
    <x v="1"/>
    <s v="Q3"/>
    <x v="8"/>
    <x v="83"/>
    <n v="61"/>
    <x v="6"/>
  </r>
  <r>
    <x v="1"/>
    <s v="Q3"/>
    <x v="8"/>
    <x v="49"/>
    <n v="565"/>
    <x v="6"/>
  </r>
  <r>
    <x v="1"/>
    <s v="Q3"/>
    <x v="8"/>
    <x v="50"/>
    <n v="632"/>
    <x v="6"/>
  </r>
  <r>
    <x v="1"/>
    <s v="Q3"/>
    <x v="8"/>
    <x v="51"/>
    <n v="203"/>
    <x v="6"/>
  </r>
  <r>
    <x v="1"/>
    <s v="Q3"/>
    <x v="8"/>
    <x v="84"/>
    <n v="39"/>
    <x v="6"/>
  </r>
  <r>
    <x v="1"/>
    <s v="Q3"/>
    <x v="8"/>
    <x v="52"/>
    <n v="221"/>
    <x v="6"/>
  </r>
  <r>
    <x v="1"/>
    <s v="Q3"/>
    <x v="8"/>
    <x v="85"/>
    <n v="47"/>
    <x v="6"/>
  </r>
  <r>
    <x v="1"/>
    <s v="Q3"/>
    <x v="8"/>
    <x v="53"/>
    <n v="327"/>
    <x v="6"/>
  </r>
  <r>
    <x v="1"/>
    <s v="Q3"/>
    <x v="8"/>
    <x v="54"/>
    <n v="512"/>
    <x v="6"/>
  </r>
  <r>
    <x v="1"/>
    <s v="Q3"/>
    <x v="8"/>
    <x v="86"/>
    <n v="79"/>
    <x v="6"/>
  </r>
  <r>
    <x v="1"/>
    <s v="Q3"/>
    <x v="8"/>
    <x v="55"/>
    <n v="1680"/>
    <x v="6"/>
  </r>
  <r>
    <x v="1"/>
    <s v="Q3"/>
    <x v="8"/>
    <x v="56"/>
    <n v="94"/>
    <x v="6"/>
  </r>
  <r>
    <x v="1"/>
    <s v="Q3"/>
    <x v="8"/>
    <x v="57"/>
    <n v="6800"/>
    <x v="6"/>
  </r>
  <r>
    <x v="1"/>
    <s v="Q3"/>
    <x v="8"/>
    <x v="58"/>
    <n v="3606"/>
    <x v="6"/>
  </r>
  <r>
    <x v="1"/>
    <s v="Q3"/>
    <x v="8"/>
    <x v="59"/>
    <n v="8051"/>
    <x v="6"/>
  </r>
  <r>
    <x v="1"/>
    <s v="Q3"/>
    <x v="9"/>
    <x v="0"/>
    <n v="256"/>
    <x v="6"/>
  </r>
  <r>
    <x v="1"/>
    <s v="Q3"/>
    <x v="9"/>
    <x v="1"/>
    <n v="138"/>
    <x v="6"/>
  </r>
  <r>
    <x v="1"/>
    <s v="Q3"/>
    <x v="9"/>
    <x v="3"/>
    <n v="265"/>
    <x v="6"/>
  </r>
  <r>
    <x v="1"/>
    <s v="Q3"/>
    <x v="9"/>
    <x v="4"/>
    <n v="81"/>
    <x v="6"/>
  </r>
  <r>
    <x v="1"/>
    <s v="Q3"/>
    <x v="9"/>
    <x v="5"/>
    <n v="52"/>
    <x v="6"/>
  </r>
  <r>
    <x v="1"/>
    <s v="Q3"/>
    <x v="9"/>
    <x v="6"/>
    <n v="168"/>
    <x v="6"/>
  </r>
  <r>
    <x v="1"/>
    <s v="Q3"/>
    <x v="9"/>
    <x v="65"/>
    <n v="39"/>
    <x v="6"/>
  </r>
  <r>
    <x v="1"/>
    <s v="Q3"/>
    <x v="9"/>
    <x v="7"/>
    <n v="194"/>
    <x v="6"/>
  </r>
  <r>
    <x v="1"/>
    <s v="Q3"/>
    <x v="9"/>
    <x v="101"/>
    <n v="36"/>
    <x v="6"/>
  </r>
  <r>
    <x v="1"/>
    <s v="Q3"/>
    <x v="9"/>
    <x v="8"/>
    <n v="55"/>
    <x v="6"/>
  </r>
  <r>
    <x v="1"/>
    <s v="Q3"/>
    <x v="9"/>
    <x v="9"/>
    <n v="171"/>
    <x v="6"/>
  </r>
  <r>
    <x v="1"/>
    <s v="Q3"/>
    <x v="9"/>
    <x v="10"/>
    <n v="202"/>
    <x v="6"/>
  </r>
  <r>
    <x v="1"/>
    <s v="Q3"/>
    <x v="9"/>
    <x v="11"/>
    <n v="59"/>
    <x v="6"/>
  </r>
  <r>
    <x v="1"/>
    <s v="Q3"/>
    <x v="9"/>
    <x v="12"/>
    <n v="48"/>
    <x v="6"/>
  </r>
  <r>
    <x v="1"/>
    <s v="Q3"/>
    <x v="9"/>
    <x v="13"/>
    <n v="148"/>
    <x v="6"/>
  </r>
  <r>
    <x v="1"/>
    <s v="Q3"/>
    <x v="9"/>
    <x v="14"/>
    <n v="367"/>
    <x v="6"/>
  </r>
  <r>
    <x v="1"/>
    <s v="Q3"/>
    <x v="9"/>
    <x v="15"/>
    <n v="381"/>
    <x v="6"/>
  </r>
  <r>
    <x v="1"/>
    <s v="Q3"/>
    <x v="9"/>
    <x v="71"/>
    <n v="32"/>
    <x v="6"/>
  </r>
  <r>
    <x v="1"/>
    <s v="Q3"/>
    <x v="9"/>
    <x v="16"/>
    <n v="123"/>
    <x v="6"/>
  </r>
  <r>
    <x v="1"/>
    <s v="Q3"/>
    <x v="9"/>
    <x v="17"/>
    <n v="150"/>
    <x v="6"/>
  </r>
  <r>
    <x v="1"/>
    <s v="Q3"/>
    <x v="9"/>
    <x v="18"/>
    <n v="118"/>
    <x v="6"/>
  </r>
  <r>
    <x v="1"/>
    <s v="Q3"/>
    <x v="9"/>
    <x v="72"/>
    <n v="46"/>
    <x v="6"/>
  </r>
  <r>
    <x v="1"/>
    <s v="Q3"/>
    <x v="9"/>
    <x v="19"/>
    <n v="154"/>
    <x v="6"/>
  </r>
  <r>
    <x v="1"/>
    <s v="Q3"/>
    <x v="9"/>
    <x v="20"/>
    <n v="35"/>
    <x v="6"/>
  </r>
  <r>
    <x v="1"/>
    <s v="Q3"/>
    <x v="9"/>
    <x v="21"/>
    <n v="362"/>
    <x v="6"/>
  </r>
  <r>
    <x v="1"/>
    <s v="Q3"/>
    <x v="9"/>
    <x v="22"/>
    <n v="101"/>
    <x v="6"/>
  </r>
  <r>
    <x v="1"/>
    <s v="Q3"/>
    <x v="9"/>
    <x v="23"/>
    <n v="252"/>
    <x v="6"/>
  </r>
  <r>
    <x v="1"/>
    <s v="Q3"/>
    <x v="9"/>
    <x v="24"/>
    <n v="162"/>
    <x v="6"/>
  </r>
  <r>
    <x v="1"/>
    <s v="Q3"/>
    <x v="9"/>
    <x v="25"/>
    <n v="35"/>
    <x v="6"/>
  </r>
  <r>
    <x v="1"/>
    <s v="Q3"/>
    <x v="9"/>
    <x v="75"/>
    <n v="38"/>
    <x v="6"/>
  </r>
  <r>
    <x v="1"/>
    <s v="Q3"/>
    <x v="9"/>
    <x v="26"/>
    <n v="38"/>
    <x v="6"/>
  </r>
  <r>
    <x v="1"/>
    <s v="Q3"/>
    <x v="9"/>
    <x v="27"/>
    <n v="52"/>
    <x v="6"/>
  </r>
  <r>
    <x v="1"/>
    <s v="Q3"/>
    <x v="9"/>
    <x v="28"/>
    <n v="61"/>
    <x v="6"/>
  </r>
  <r>
    <x v="1"/>
    <s v="Q3"/>
    <x v="9"/>
    <x v="77"/>
    <n v="45"/>
    <x v="6"/>
  </r>
  <r>
    <x v="1"/>
    <s v="Q3"/>
    <x v="9"/>
    <x v="29"/>
    <n v="101"/>
    <x v="6"/>
  </r>
  <r>
    <x v="1"/>
    <s v="Q3"/>
    <x v="9"/>
    <x v="30"/>
    <n v="61"/>
    <x v="6"/>
  </r>
  <r>
    <x v="1"/>
    <s v="Q3"/>
    <x v="9"/>
    <x v="31"/>
    <n v="51"/>
    <x v="6"/>
  </r>
  <r>
    <x v="1"/>
    <s v="Q3"/>
    <x v="9"/>
    <x v="32"/>
    <n v="338"/>
    <x v="6"/>
  </r>
  <r>
    <x v="1"/>
    <s v="Q3"/>
    <x v="9"/>
    <x v="33"/>
    <n v="109"/>
    <x v="6"/>
  </r>
  <r>
    <x v="1"/>
    <s v="Q3"/>
    <x v="9"/>
    <x v="34"/>
    <n v="70"/>
    <x v="6"/>
  </r>
  <r>
    <x v="1"/>
    <s v="Q3"/>
    <x v="9"/>
    <x v="35"/>
    <n v="202"/>
    <x v="6"/>
  </r>
  <r>
    <x v="1"/>
    <s v="Q3"/>
    <x v="9"/>
    <x v="80"/>
    <n v="38"/>
    <x v="6"/>
  </r>
  <r>
    <x v="1"/>
    <s v="Q3"/>
    <x v="9"/>
    <x v="36"/>
    <n v="38"/>
    <x v="6"/>
  </r>
  <r>
    <x v="1"/>
    <s v="Q3"/>
    <x v="9"/>
    <x v="37"/>
    <n v="225"/>
    <x v="6"/>
  </r>
  <r>
    <x v="1"/>
    <s v="Q3"/>
    <x v="9"/>
    <x v="38"/>
    <n v="157"/>
    <x v="6"/>
  </r>
  <r>
    <x v="1"/>
    <s v="Q3"/>
    <x v="9"/>
    <x v="39"/>
    <n v="61"/>
    <x v="6"/>
  </r>
  <r>
    <x v="1"/>
    <s v="Q3"/>
    <x v="9"/>
    <x v="40"/>
    <n v="94"/>
    <x v="6"/>
  </r>
  <r>
    <x v="1"/>
    <s v="Q3"/>
    <x v="9"/>
    <x v="41"/>
    <n v="82"/>
    <x v="6"/>
  </r>
  <r>
    <x v="1"/>
    <s v="Q3"/>
    <x v="9"/>
    <x v="42"/>
    <n v="100"/>
    <x v="6"/>
  </r>
  <r>
    <x v="1"/>
    <s v="Q3"/>
    <x v="9"/>
    <x v="43"/>
    <n v="156"/>
    <x v="6"/>
  </r>
  <r>
    <x v="1"/>
    <s v="Q3"/>
    <x v="9"/>
    <x v="44"/>
    <n v="74"/>
    <x v="6"/>
  </r>
  <r>
    <x v="1"/>
    <s v="Q3"/>
    <x v="9"/>
    <x v="45"/>
    <n v="66"/>
    <x v="6"/>
  </r>
  <r>
    <x v="1"/>
    <s v="Q3"/>
    <x v="9"/>
    <x v="46"/>
    <n v="162"/>
    <x v="6"/>
  </r>
  <r>
    <x v="1"/>
    <s v="Q3"/>
    <x v="9"/>
    <x v="47"/>
    <n v="114"/>
    <x v="6"/>
  </r>
  <r>
    <x v="1"/>
    <s v="Q3"/>
    <x v="9"/>
    <x v="48"/>
    <n v="293"/>
    <x v="6"/>
  </r>
  <r>
    <x v="1"/>
    <s v="Q3"/>
    <x v="9"/>
    <x v="49"/>
    <n v="229"/>
    <x v="6"/>
  </r>
  <r>
    <x v="1"/>
    <s v="Q3"/>
    <x v="9"/>
    <x v="50"/>
    <n v="237"/>
    <x v="6"/>
  </r>
  <r>
    <x v="1"/>
    <s v="Q3"/>
    <x v="9"/>
    <x v="51"/>
    <n v="85"/>
    <x v="6"/>
  </r>
  <r>
    <x v="1"/>
    <s v="Q3"/>
    <x v="9"/>
    <x v="52"/>
    <n v="77"/>
    <x v="6"/>
  </r>
  <r>
    <x v="1"/>
    <s v="Q3"/>
    <x v="9"/>
    <x v="53"/>
    <n v="164"/>
    <x v="6"/>
  </r>
  <r>
    <x v="1"/>
    <s v="Q3"/>
    <x v="9"/>
    <x v="54"/>
    <n v="191"/>
    <x v="6"/>
  </r>
  <r>
    <x v="1"/>
    <s v="Q3"/>
    <x v="9"/>
    <x v="55"/>
    <n v="526"/>
    <x v="6"/>
  </r>
  <r>
    <x v="1"/>
    <s v="Q3"/>
    <x v="9"/>
    <x v="56"/>
    <n v="32"/>
    <x v="6"/>
  </r>
  <r>
    <x v="1"/>
    <s v="Q3"/>
    <x v="9"/>
    <x v="57"/>
    <n v="2357"/>
    <x v="6"/>
  </r>
  <r>
    <x v="1"/>
    <s v="Q3"/>
    <x v="9"/>
    <x v="58"/>
    <n v="1203"/>
    <x v="6"/>
  </r>
  <r>
    <x v="1"/>
    <s v="Q3"/>
    <x v="9"/>
    <x v="59"/>
    <n v="2729"/>
    <x v="6"/>
  </r>
  <r>
    <x v="1"/>
    <s v="Q3"/>
    <x v="10"/>
    <x v="60"/>
    <n v="53"/>
    <x v="6"/>
  </r>
  <r>
    <x v="1"/>
    <s v="Q3"/>
    <x v="10"/>
    <x v="61"/>
    <n v="136"/>
    <x v="6"/>
  </r>
  <r>
    <x v="1"/>
    <s v="Q3"/>
    <x v="10"/>
    <x v="62"/>
    <n v="51"/>
    <x v="6"/>
  </r>
  <r>
    <x v="1"/>
    <s v="Q3"/>
    <x v="10"/>
    <x v="0"/>
    <n v="468"/>
    <x v="6"/>
  </r>
  <r>
    <x v="1"/>
    <s v="Q3"/>
    <x v="10"/>
    <x v="1"/>
    <n v="225"/>
    <x v="6"/>
  </r>
  <r>
    <x v="1"/>
    <s v="Q3"/>
    <x v="10"/>
    <x v="63"/>
    <n v="123"/>
    <x v="6"/>
  </r>
  <r>
    <x v="1"/>
    <s v="Q3"/>
    <x v="10"/>
    <x v="2"/>
    <n v="79"/>
    <x v="6"/>
  </r>
  <r>
    <x v="1"/>
    <s v="Q3"/>
    <x v="10"/>
    <x v="3"/>
    <n v="368"/>
    <x v="6"/>
  </r>
  <r>
    <x v="1"/>
    <s v="Q3"/>
    <x v="10"/>
    <x v="4"/>
    <n v="209"/>
    <x v="6"/>
  </r>
  <r>
    <x v="1"/>
    <s v="Q3"/>
    <x v="10"/>
    <x v="5"/>
    <n v="105"/>
    <x v="6"/>
  </r>
  <r>
    <x v="1"/>
    <s v="Q3"/>
    <x v="10"/>
    <x v="93"/>
    <n v="35"/>
    <x v="6"/>
  </r>
  <r>
    <x v="1"/>
    <s v="Q3"/>
    <x v="10"/>
    <x v="6"/>
    <n v="420"/>
    <x v="6"/>
  </r>
  <r>
    <x v="1"/>
    <s v="Q3"/>
    <x v="10"/>
    <x v="65"/>
    <n v="60"/>
    <x v="6"/>
  </r>
  <r>
    <x v="1"/>
    <s v="Q3"/>
    <x v="10"/>
    <x v="7"/>
    <n v="367"/>
    <x v="6"/>
  </r>
  <r>
    <x v="1"/>
    <s v="Q3"/>
    <x v="10"/>
    <x v="66"/>
    <n v="48"/>
    <x v="6"/>
  </r>
  <r>
    <x v="1"/>
    <s v="Q3"/>
    <x v="10"/>
    <x v="98"/>
    <n v="54"/>
    <x v="6"/>
  </r>
  <r>
    <x v="1"/>
    <s v="Q3"/>
    <x v="10"/>
    <x v="101"/>
    <n v="59"/>
    <x v="6"/>
  </r>
  <r>
    <x v="1"/>
    <s v="Q3"/>
    <x v="10"/>
    <x v="8"/>
    <n v="101"/>
    <x v="6"/>
  </r>
  <r>
    <x v="1"/>
    <s v="Q3"/>
    <x v="10"/>
    <x v="9"/>
    <n v="207"/>
    <x v="6"/>
  </r>
  <r>
    <x v="1"/>
    <s v="Q3"/>
    <x v="10"/>
    <x v="10"/>
    <n v="356"/>
    <x v="6"/>
  </r>
  <r>
    <x v="1"/>
    <s v="Q3"/>
    <x v="10"/>
    <x v="11"/>
    <n v="130"/>
    <x v="6"/>
  </r>
  <r>
    <x v="1"/>
    <s v="Q3"/>
    <x v="10"/>
    <x v="99"/>
    <n v="49"/>
    <x v="6"/>
  </r>
  <r>
    <x v="1"/>
    <s v="Q3"/>
    <x v="10"/>
    <x v="12"/>
    <n v="105"/>
    <x v="6"/>
  </r>
  <r>
    <x v="1"/>
    <s v="Q3"/>
    <x v="10"/>
    <x v="13"/>
    <n v="225"/>
    <x v="6"/>
  </r>
  <r>
    <x v="1"/>
    <s v="Q3"/>
    <x v="10"/>
    <x v="14"/>
    <n v="584"/>
    <x v="6"/>
  </r>
  <r>
    <x v="1"/>
    <s v="Q3"/>
    <x v="10"/>
    <x v="15"/>
    <n v="585"/>
    <x v="6"/>
  </r>
  <r>
    <x v="1"/>
    <s v="Q3"/>
    <x v="10"/>
    <x v="70"/>
    <n v="73"/>
    <x v="6"/>
  </r>
  <r>
    <x v="1"/>
    <s v="Q3"/>
    <x v="10"/>
    <x v="71"/>
    <n v="49"/>
    <x v="6"/>
  </r>
  <r>
    <x v="1"/>
    <s v="Q3"/>
    <x v="10"/>
    <x v="16"/>
    <n v="185"/>
    <x v="6"/>
  </r>
  <r>
    <x v="1"/>
    <s v="Q3"/>
    <x v="10"/>
    <x v="17"/>
    <n v="304"/>
    <x v="6"/>
  </r>
  <r>
    <x v="1"/>
    <s v="Q3"/>
    <x v="10"/>
    <x v="18"/>
    <n v="177"/>
    <x v="6"/>
  </r>
  <r>
    <x v="1"/>
    <s v="Q3"/>
    <x v="10"/>
    <x v="72"/>
    <n v="90"/>
    <x v="6"/>
  </r>
  <r>
    <x v="1"/>
    <s v="Q3"/>
    <x v="10"/>
    <x v="19"/>
    <n v="245"/>
    <x v="6"/>
  </r>
  <r>
    <x v="1"/>
    <s v="Q3"/>
    <x v="10"/>
    <x v="20"/>
    <n v="81"/>
    <x v="6"/>
  </r>
  <r>
    <x v="1"/>
    <s v="Q3"/>
    <x v="10"/>
    <x v="73"/>
    <n v="45"/>
    <x v="6"/>
  </r>
  <r>
    <x v="1"/>
    <s v="Q3"/>
    <x v="10"/>
    <x v="21"/>
    <n v="529"/>
    <x v="6"/>
  </r>
  <r>
    <x v="1"/>
    <s v="Q3"/>
    <x v="10"/>
    <x v="22"/>
    <n v="157"/>
    <x v="6"/>
  </r>
  <r>
    <x v="1"/>
    <s v="Q3"/>
    <x v="10"/>
    <x v="23"/>
    <n v="449"/>
    <x v="6"/>
  </r>
  <r>
    <x v="1"/>
    <s v="Q3"/>
    <x v="10"/>
    <x v="92"/>
    <n v="47"/>
    <x v="6"/>
  </r>
  <r>
    <x v="1"/>
    <s v="Q3"/>
    <x v="10"/>
    <x v="24"/>
    <n v="299"/>
    <x v="6"/>
  </r>
  <r>
    <x v="1"/>
    <s v="Q3"/>
    <x v="10"/>
    <x v="25"/>
    <n v="42"/>
    <x v="6"/>
  </r>
  <r>
    <x v="1"/>
    <s v="Q3"/>
    <x v="10"/>
    <x v="74"/>
    <n v="65"/>
    <x v="6"/>
  </r>
  <r>
    <x v="1"/>
    <s v="Q3"/>
    <x v="10"/>
    <x v="75"/>
    <n v="66"/>
    <x v="6"/>
  </r>
  <r>
    <x v="1"/>
    <s v="Q3"/>
    <x v="10"/>
    <x v="26"/>
    <n v="77"/>
    <x v="6"/>
  </r>
  <r>
    <x v="1"/>
    <s v="Q3"/>
    <x v="10"/>
    <x v="27"/>
    <n v="93"/>
    <x v="6"/>
  </r>
  <r>
    <x v="1"/>
    <s v="Q3"/>
    <x v="10"/>
    <x v="76"/>
    <n v="51"/>
    <x v="6"/>
  </r>
  <r>
    <x v="1"/>
    <s v="Q3"/>
    <x v="10"/>
    <x v="28"/>
    <n v="111"/>
    <x v="6"/>
  </r>
  <r>
    <x v="1"/>
    <s v="Q3"/>
    <x v="10"/>
    <x v="77"/>
    <n v="76"/>
    <x v="6"/>
  </r>
  <r>
    <x v="1"/>
    <s v="Q3"/>
    <x v="10"/>
    <x v="29"/>
    <n v="220"/>
    <x v="6"/>
  </r>
  <r>
    <x v="1"/>
    <s v="Q3"/>
    <x v="10"/>
    <x v="30"/>
    <n v="121"/>
    <x v="6"/>
  </r>
  <r>
    <x v="1"/>
    <s v="Q3"/>
    <x v="10"/>
    <x v="78"/>
    <n v="38"/>
    <x v="6"/>
  </r>
  <r>
    <x v="1"/>
    <s v="Q3"/>
    <x v="10"/>
    <x v="31"/>
    <n v="97"/>
    <x v="6"/>
  </r>
  <r>
    <x v="1"/>
    <s v="Q3"/>
    <x v="10"/>
    <x v="79"/>
    <n v="51"/>
    <x v="6"/>
  </r>
  <r>
    <x v="1"/>
    <s v="Q3"/>
    <x v="10"/>
    <x v="32"/>
    <n v="550"/>
    <x v="6"/>
  </r>
  <r>
    <x v="1"/>
    <s v="Q3"/>
    <x v="10"/>
    <x v="33"/>
    <n v="176"/>
    <x v="6"/>
  </r>
  <r>
    <x v="1"/>
    <s v="Q3"/>
    <x v="10"/>
    <x v="34"/>
    <n v="185"/>
    <x v="6"/>
  </r>
  <r>
    <x v="1"/>
    <s v="Q3"/>
    <x v="10"/>
    <x v="35"/>
    <n v="610"/>
    <x v="6"/>
  </r>
  <r>
    <x v="1"/>
    <s v="Q3"/>
    <x v="10"/>
    <x v="80"/>
    <n v="94"/>
    <x v="6"/>
  </r>
  <r>
    <x v="1"/>
    <s v="Q3"/>
    <x v="10"/>
    <x v="36"/>
    <n v="60"/>
    <x v="6"/>
  </r>
  <r>
    <x v="1"/>
    <s v="Q3"/>
    <x v="10"/>
    <x v="81"/>
    <n v="30"/>
    <x v="6"/>
  </r>
  <r>
    <x v="1"/>
    <s v="Q3"/>
    <x v="10"/>
    <x v="37"/>
    <n v="299"/>
    <x v="6"/>
  </r>
  <r>
    <x v="1"/>
    <s v="Q3"/>
    <x v="10"/>
    <x v="38"/>
    <n v="219"/>
    <x v="6"/>
  </r>
  <r>
    <x v="1"/>
    <s v="Q3"/>
    <x v="10"/>
    <x v="39"/>
    <n v="135"/>
    <x v="6"/>
  </r>
  <r>
    <x v="1"/>
    <s v="Q3"/>
    <x v="10"/>
    <x v="40"/>
    <n v="176"/>
    <x v="6"/>
  </r>
  <r>
    <x v="1"/>
    <s v="Q3"/>
    <x v="10"/>
    <x v="41"/>
    <n v="178"/>
    <x v="6"/>
  </r>
  <r>
    <x v="1"/>
    <s v="Q3"/>
    <x v="10"/>
    <x v="42"/>
    <n v="189"/>
    <x v="6"/>
  </r>
  <r>
    <x v="1"/>
    <s v="Q3"/>
    <x v="10"/>
    <x v="82"/>
    <n v="39"/>
    <x v="6"/>
  </r>
  <r>
    <x v="1"/>
    <s v="Q3"/>
    <x v="10"/>
    <x v="43"/>
    <n v="422"/>
    <x v="6"/>
  </r>
  <r>
    <x v="1"/>
    <s v="Q3"/>
    <x v="10"/>
    <x v="44"/>
    <n v="108"/>
    <x v="6"/>
  </r>
  <r>
    <x v="1"/>
    <s v="Q3"/>
    <x v="10"/>
    <x v="45"/>
    <n v="96"/>
    <x v="6"/>
  </r>
  <r>
    <x v="1"/>
    <s v="Q3"/>
    <x v="10"/>
    <x v="46"/>
    <n v="254"/>
    <x v="6"/>
  </r>
  <r>
    <x v="1"/>
    <s v="Q3"/>
    <x v="10"/>
    <x v="47"/>
    <n v="218"/>
    <x v="6"/>
  </r>
  <r>
    <x v="1"/>
    <s v="Q3"/>
    <x v="10"/>
    <x v="48"/>
    <n v="432"/>
    <x v="6"/>
  </r>
  <r>
    <x v="1"/>
    <s v="Q3"/>
    <x v="10"/>
    <x v="83"/>
    <n v="40"/>
    <x v="6"/>
  </r>
  <r>
    <x v="1"/>
    <s v="Q3"/>
    <x v="10"/>
    <x v="49"/>
    <n v="340"/>
    <x v="6"/>
  </r>
  <r>
    <x v="1"/>
    <s v="Q3"/>
    <x v="10"/>
    <x v="50"/>
    <n v="349"/>
    <x v="6"/>
  </r>
  <r>
    <x v="1"/>
    <s v="Q3"/>
    <x v="10"/>
    <x v="51"/>
    <n v="154"/>
    <x v="6"/>
  </r>
  <r>
    <x v="1"/>
    <s v="Q3"/>
    <x v="10"/>
    <x v="84"/>
    <n v="39"/>
    <x v="6"/>
  </r>
  <r>
    <x v="1"/>
    <s v="Q3"/>
    <x v="10"/>
    <x v="52"/>
    <n v="132"/>
    <x v="6"/>
  </r>
  <r>
    <x v="1"/>
    <s v="Q3"/>
    <x v="10"/>
    <x v="85"/>
    <n v="62"/>
    <x v="6"/>
  </r>
  <r>
    <x v="1"/>
    <s v="Q3"/>
    <x v="10"/>
    <x v="53"/>
    <n v="187"/>
    <x v="6"/>
  </r>
  <r>
    <x v="1"/>
    <s v="Q3"/>
    <x v="10"/>
    <x v="54"/>
    <n v="443"/>
    <x v="6"/>
  </r>
  <r>
    <x v="1"/>
    <s v="Q3"/>
    <x v="10"/>
    <x v="86"/>
    <n v="44"/>
    <x v="6"/>
  </r>
  <r>
    <x v="1"/>
    <s v="Q3"/>
    <x v="10"/>
    <x v="55"/>
    <n v="1103"/>
    <x v="6"/>
  </r>
  <r>
    <x v="1"/>
    <s v="Q3"/>
    <x v="10"/>
    <x v="56"/>
    <n v="87"/>
    <x v="6"/>
  </r>
  <r>
    <x v="1"/>
    <s v="Q3"/>
    <x v="10"/>
    <x v="57"/>
    <n v="3645"/>
    <x v="6"/>
  </r>
  <r>
    <x v="1"/>
    <s v="Q3"/>
    <x v="10"/>
    <x v="58"/>
    <n v="2451"/>
    <x v="6"/>
  </r>
  <r>
    <x v="1"/>
    <s v="Q3"/>
    <x v="10"/>
    <x v="59"/>
    <n v="4674"/>
    <x v="6"/>
  </r>
  <r>
    <x v="1"/>
    <s v="Q3"/>
    <x v="11"/>
    <x v="0"/>
    <n v="112"/>
    <x v="6"/>
  </r>
  <r>
    <x v="1"/>
    <s v="Q3"/>
    <x v="11"/>
    <x v="1"/>
    <n v="65"/>
    <x v="6"/>
  </r>
  <r>
    <x v="1"/>
    <s v="Q3"/>
    <x v="11"/>
    <x v="3"/>
    <n v="130"/>
    <x v="6"/>
  </r>
  <r>
    <x v="1"/>
    <s v="Q3"/>
    <x v="11"/>
    <x v="4"/>
    <n v="31"/>
    <x v="6"/>
  </r>
  <r>
    <x v="1"/>
    <s v="Q3"/>
    <x v="11"/>
    <x v="6"/>
    <n v="71"/>
    <x v="6"/>
  </r>
  <r>
    <x v="1"/>
    <s v="Q3"/>
    <x v="11"/>
    <x v="7"/>
    <n v="87"/>
    <x v="6"/>
  </r>
  <r>
    <x v="1"/>
    <s v="Q3"/>
    <x v="11"/>
    <x v="8"/>
    <n v="31"/>
    <x v="6"/>
  </r>
  <r>
    <x v="1"/>
    <s v="Q3"/>
    <x v="11"/>
    <x v="9"/>
    <n v="73"/>
    <x v="6"/>
  </r>
  <r>
    <x v="1"/>
    <s v="Q3"/>
    <x v="11"/>
    <x v="10"/>
    <n v="121"/>
    <x v="6"/>
  </r>
  <r>
    <x v="1"/>
    <s v="Q3"/>
    <x v="11"/>
    <x v="12"/>
    <n v="30"/>
    <x v="6"/>
  </r>
  <r>
    <x v="1"/>
    <s v="Q3"/>
    <x v="11"/>
    <x v="13"/>
    <n v="94"/>
    <x v="6"/>
  </r>
  <r>
    <x v="1"/>
    <s v="Q3"/>
    <x v="11"/>
    <x v="14"/>
    <n v="176"/>
    <x v="6"/>
  </r>
  <r>
    <x v="1"/>
    <s v="Q3"/>
    <x v="11"/>
    <x v="15"/>
    <n v="175"/>
    <x v="6"/>
  </r>
  <r>
    <x v="1"/>
    <s v="Q3"/>
    <x v="11"/>
    <x v="16"/>
    <n v="47"/>
    <x v="6"/>
  </r>
  <r>
    <x v="1"/>
    <s v="Q3"/>
    <x v="11"/>
    <x v="17"/>
    <n v="64"/>
    <x v="6"/>
  </r>
  <r>
    <x v="1"/>
    <s v="Q3"/>
    <x v="11"/>
    <x v="18"/>
    <n v="36"/>
    <x v="6"/>
  </r>
  <r>
    <x v="1"/>
    <s v="Q3"/>
    <x v="11"/>
    <x v="72"/>
    <n v="32"/>
    <x v="6"/>
  </r>
  <r>
    <x v="1"/>
    <s v="Q3"/>
    <x v="11"/>
    <x v="19"/>
    <n v="54"/>
    <x v="6"/>
  </r>
  <r>
    <x v="1"/>
    <s v="Q3"/>
    <x v="11"/>
    <x v="21"/>
    <n v="1003"/>
    <x v="6"/>
  </r>
  <r>
    <x v="1"/>
    <s v="Q3"/>
    <x v="11"/>
    <x v="22"/>
    <n v="40"/>
    <x v="6"/>
  </r>
  <r>
    <x v="1"/>
    <s v="Q3"/>
    <x v="11"/>
    <x v="23"/>
    <n v="106"/>
    <x v="6"/>
  </r>
  <r>
    <x v="1"/>
    <s v="Q3"/>
    <x v="11"/>
    <x v="24"/>
    <n v="67"/>
    <x v="6"/>
  </r>
  <r>
    <x v="1"/>
    <s v="Q3"/>
    <x v="11"/>
    <x v="27"/>
    <n v="30"/>
    <x v="6"/>
  </r>
  <r>
    <x v="1"/>
    <s v="Q3"/>
    <x v="11"/>
    <x v="28"/>
    <n v="38"/>
    <x v="6"/>
  </r>
  <r>
    <x v="1"/>
    <s v="Q3"/>
    <x v="11"/>
    <x v="29"/>
    <n v="49"/>
    <x v="6"/>
  </r>
  <r>
    <x v="1"/>
    <s v="Q3"/>
    <x v="11"/>
    <x v="30"/>
    <n v="42"/>
    <x v="6"/>
  </r>
  <r>
    <x v="1"/>
    <s v="Q3"/>
    <x v="11"/>
    <x v="32"/>
    <n v="195"/>
    <x v="6"/>
  </r>
  <r>
    <x v="1"/>
    <s v="Q3"/>
    <x v="11"/>
    <x v="33"/>
    <n v="62"/>
    <x v="6"/>
  </r>
  <r>
    <x v="1"/>
    <s v="Q3"/>
    <x v="11"/>
    <x v="34"/>
    <n v="41"/>
    <x v="6"/>
  </r>
  <r>
    <x v="1"/>
    <s v="Q3"/>
    <x v="11"/>
    <x v="35"/>
    <n v="85"/>
    <x v="6"/>
  </r>
  <r>
    <x v="1"/>
    <s v="Q3"/>
    <x v="11"/>
    <x v="37"/>
    <n v="104"/>
    <x v="6"/>
  </r>
  <r>
    <x v="1"/>
    <s v="Q3"/>
    <x v="11"/>
    <x v="38"/>
    <n v="67"/>
    <x v="6"/>
  </r>
  <r>
    <x v="1"/>
    <s v="Q3"/>
    <x v="11"/>
    <x v="40"/>
    <n v="40"/>
    <x v="6"/>
  </r>
  <r>
    <x v="1"/>
    <s v="Q3"/>
    <x v="11"/>
    <x v="41"/>
    <n v="34"/>
    <x v="6"/>
  </r>
  <r>
    <x v="1"/>
    <s v="Q3"/>
    <x v="11"/>
    <x v="42"/>
    <n v="46"/>
    <x v="6"/>
  </r>
  <r>
    <x v="1"/>
    <s v="Q3"/>
    <x v="11"/>
    <x v="43"/>
    <n v="61"/>
    <x v="6"/>
  </r>
  <r>
    <x v="1"/>
    <s v="Q3"/>
    <x v="11"/>
    <x v="44"/>
    <n v="30"/>
    <x v="6"/>
  </r>
  <r>
    <x v="1"/>
    <s v="Q3"/>
    <x v="11"/>
    <x v="46"/>
    <n v="66"/>
    <x v="6"/>
  </r>
  <r>
    <x v="1"/>
    <s v="Q3"/>
    <x v="11"/>
    <x v="47"/>
    <n v="39"/>
    <x v="6"/>
  </r>
  <r>
    <x v="1"/>
    <s v="Q3"/>
    <x v="11"/>
    <x v="48"/>
    <n v="127"/>
    <x v="6"/>
  </r>
  <r>
    <x v="1"/>
    <s v="Q3"/>
    <x v="11"/>
    <x v="49"/>
    <n v="99"/>
    <x v="6"/>
  </r>
  <r>
    <x v="1"/>
    <s v="Q3"/>
    <x v="11"/>
    <x v="50"/>
    <n v="78"/>
    <x v="6"/>
  </r>
  <r>
    <x v="1"/>
    <s v="Q3"/>
    <x v="11"/>
    <x v="52"/>
    <n v="43"/>
    <x v="6"/>
  </r>
  <r>
    <x v="1"/>
    <s v="Q3"/>
    <x v="11"/>
    <x v="53"/>
    <n v="47"/>
    <x v="6"/>
  </r>
  <r>
    <x v="1"/>
    <s v="Q3"/>
    <x v="11"/>
    <x v="54"/>
    <n v="79"/>
    <x v="6"/>
  </r>
  <r>
    <x v="1"/>
    <s v="Q3"/>
    <x v="11"/>
    <x v="55"/>
    <n v="216"/>
    <x v="6"/>
  </r>
  <r>
    <x v="1"/>
    <s v="Q3"/>
    <x v="11"/>
    <x v="57"/>
    <n v="5646"/>
    <x v="6"/>
  </r>
  <r>
    <x v="1"/>
    <s v="Q3"/>
    <x v="11"/>
    <x v="58"/>
    <n v="577"/>
    <x v="6"/>
  </r>
  <r>
    <x v="1"/>
    <s v="Q3"/>
    <x v="11"/>
    <x v="59"/>
    <n v="5790"/>
    <x v="6"/>
  </r>
  <r>
    <x v="1"/>
    <s v="Q3"/>
    <x v="12"/>
    <x v="61"/>
    <n v="30"/>
    <x v="6"/>
  </r>
  <r>
    <x v="1"/>
    <s v="Q3"/>
    <x v="12"/>
    <x v="0"/>
    <n v="119"/>
    <x v="6"/>
  </r>
  <r>
    <x v="1"/>
    <s v="Q3"/>
    <x v="12"/>
    <x v="1"/>
    <n v="80"/>
    <x v="6"/>
  </r>
  <r>
    <x v="1"/>
    <s v="Q3"/>
    <x v="12"/>
    <x v="3"/>
    <n v="158"/>
    <x v="6"/>
  </r>
  <r>
    <x v="1"/>
    <s v="Q3"/>
    <x v="12"/>
    <x v="4"/>
    <n v="57"/>
    <x v="6"/>
  </r>
  <r>
    <x v="1"/>
    <s v="Q3"/>
    <x v="12"/>
    <x v="5"/>
    <n v="42"/>
    <x v="6"/>
  </r>
  <r>
    <x v="1"/>
    <s v="Q3"/>
    <x v="12"/>
    <x v="6"/>
    <n v="80"/>
    <x v="6"/>
  </r>
  <r>
    <x v="1"/>
    <s v="Q3"/>
    <x v="12"/>
    <x v="7"/>
    <n v="107"/>
    <x v="6"/>
  </r>
  <r>
    <x v="1"/>
    <s v="Q3"/>
    <x v="12"/>
    <x v="9"/>
    <n v="87"/>
    <x v="6"/>
  </r>
  <r>
    <x v="1"/>
    <s v="Q3"/>
    <x v="12"/>
    <x v="10"/>
    <n v="98"/>
    <x v="6"/>
  </r>
  <r>
    <x v="1"/>
    <s v="Q3"/>
    <x v="12"/>
    <x v="11"/>
    <n v="42"/>
    <x v="6"/>
  </r>
  <r>
    <x v="1"/>
    <s v="Q3"/>
    <x v="12"/>
    <x v="12"/>
    <n v="36"/>
    <x v="6"/>
  </r>
  <r>
    <x v="1"/>
    <s v="Q3"/>
    <x v="12"/>
    <x v="13"/>
    <n v="77"/>
    <x v="6"/>
  </r>
  <r>
    <x v="1"/>
    <s v="Q3"/>
    <x v="12"/>
    <x v="14"/>
    <n v="196"/>
    <x v="6"/>
  </r>
  <r>
    <x v="1"/>
    <s v="Q3"/>
    <x v="12"/>
    <x v="15"/>
    <n v="220"/>
    <x v="6"/>
  </r>
  <r>
    <x v="1"/>
    <s v="Q3"/>
    <x v="12"/>
    <x v="16"/>
    <n v="71"/>
    <x v="6"/>
  </r>
  <r>
    <x v="1"/>
    <s v="Q3"/>
    <x v="12"/>
    <x v="17"/>
    <n v="111"/>
    <x v="6"/>
  </r>
  <r>
    <x v="1"/>
    <s v="Q3"/>
    <x v="12"/>
    <x v="18"/>
    <n v="81"/>
    <x v="6"/>
  </r>
  <r>
    <x v="1"/>
    <s v="Q3"/>
    <x v="12"/>
    <x v="19"/>
    <n v="179"/>
    <x v="6"/>
  </r>
  <r>
    <x v="1"/>
    <s v="Q3"/>
    <x v="12"/>
    <x v="20"/>
    <n v="30"/>
    <x v="6"/>
  </r>
  <r>
    <x v="1"/>
    <s v="Q3"/>
    <x v="12"/>
    <x v="21"/>
    <n v="200"/>
    <x v="6"/>
  </r>
  <r>
    <x v="1"/>
    <s v="Q3"/>
    <x v="12"/>
    <x v="22"/>
    <n v="64"/>
    <x v="6"/>
  </r>
  <r>
    <x v="1"/>
    <s v="Q3"/>
    <x v="12"/>
    <x v="23"/>
    <n v="158"/>
    <x v="6"/>
  </r>
  <r>
    <x v="1"/>
    <s v="Q3"/>
    <x v="12"/>
    <x v="24"/>
    <n v="94"/>
    <x v="6"/>
  </r>
  <r>
    <x v="1"/>
    <s v="Q3"/>
    <x v="12"/>
    <x v="76"/>
    <n v="31"/>
    <x v="6"/>
  </r>
  <r>
    <x v="1"/>
    <s v="Q3"/>
    <x v="12"/>
    <x v="28"/>
    <n v="33"/>
    <x v="6"/>
  </r>
  <r>
    <x v="1"/>
    <s v="Q3"/>
    <x v="12"/>
    <x v="29"/>
    <n v="55"/>
    <x v="6"/>
  </r>
  <r>
    <x v="1"/>
    <s v="Q3"/>
    <x v="12"/>
    <x v="30"/>
    <n v="35"/>
    <x v="6"/>
  </r>
  <r>
    <x v="1"/>
    <s v="Q3"/>
    <x v="12"/>
    <x v="31"/>
    <n v="33"/>
    <x v="6"/>
  </r>
  <r>
    <x v="1"/>
    <s v="Q3"/>
    <x v="12"/>
    <x v="32"/>
    <n v="192"/>
    <x v="6"/>
  </r>
  <r>
    <x v="1"/>
    <s v="Q3"/>
    <x v="12"/>
    <x v="33"/>
    <n v="46"/>
    <x v="6"/>
  </r>
  <r>
    <x v="1"/>
    <s v="Q3"/>
    <x v="12"/>
    <x v="34"/>
    <n v="201"/>
    <x v="6"/>
  </r>
  <r>
    <x v="1"/>
    <s v="Q3"/>
    <x v="12"/>
    <x v="35"/>
    <n v="130"/>
    <x v="6"/>
  </r>
  <r>
    <x v="1"/>
    <s v="Q3"/>
    <x v="12"/>
    <x v="37"/>
    <n v="119"/>
    <x v="6"/>
  </r>
  <r>
    <x v="1"/>
    <s v="Q3"/>
    <x v="12"/>
    <x v="38"/>
    <n v="92"/>
    <x v="6"/>
  </r>
  <r>
    <x v="1"/>
    <s v="Q3"/>
    <x v="12"/>
    <x v="40"/>
    <n v="58"/>
    <x v="6"/>
  </r>
  <r>
    <x v="1"/>
    <s v="Q3"/>
    <x v="12"/>
    <x v="41"/>
    <n v="105"/>
    <x v="6"/>
  </r>
  <r>
    <x v="1"/>
    <s v="Q3"/>
    <x v="12"/>
    <x v="42"/>
    <n v="70"/>
    <x v="6"/>
  </r>
  <r>
    <x v="1"/>
    <s v="Q3"/>
    <x v="12"/>
    <x v="43"/>
    <n v="80"/>
    <x v="6"/>
  </r>
  <r>
    <x v="1"/>
    <s v="Q3"/>
    <x v="12"/>
    <x v="44"/>
    <n v="40"/>
    <x v="6"/>
  </r>
  <r>
    <x v="1"/>
    <s v="Q3"/>
    <x v="12"/>
    <x v="45"/>
    <n v="45"/>
    <x v="6"/>
  </r>
  <r>
    <x v="1"/>
    <s v="Q3"/>
    <x v="12"/>
    <x v="46"/>
    <n v="111"/>
    <x v="6"/>
  </r>
  <r>
    <x v="1"/>
    <s v="Q3"/>
    <x v="12"/>
    <x v="47"/>
    <n v="76"/>
    <x v="6"/>
  </r>
  <r>
    <x v="1"/>
    <s v="Q3"/>
    <x v="12"/>
    <x v="48"/>
    <n v="170"/>
    <x v="6"/>
  </r>
  <r>
    <x v="1"/>
    <s v="Q3"/>
    <x v="12"/>
    <x v="49"/>
    <n v="118"/>
    <x v="6"/>
  </r>
  <r>
    <x v="1"/>
    <s v="Q3"/>
    <x v="12"/>
    <x v="50"/>
    <n v="157"/>
    <x v="6"/>
  </r>
  <r>
    <x v="1"/>
    <s v="Q3"/>
    <x v="12"/>
    <x v="51"/>
    <n v="47"/>
    <x v="6"/>
  </r>
  <r>
    <x v="1"/>
    <s v="Q3"/>
    <x v="12"/>
    <x v="52"/>
    <n v="45"/>
    <x v="6"/>
  </r>
  <r>
    <x v="1"/>
    <s v="Q3"/>
    <x v="12"/>
    <x v="53"/>
    <n v="106"/>
    <x v="6"/>
  </r>
  <r>
    <x v="1"/>
    <s v="Q3"/>
    <x v="12"/>
    <x v="54"/>
    <n v="96"/>
    <x v="6"/>
  </r>
  <r>
    <x v="1"/>
    <s v="Q3"/>
    <x v="12"/>
    <x v="55"/>
    <n v="363"/>
    <x v="6"/>
  </r>
  <r>
    <x v="1"/>
    <s v="Q3"/>
    <x v="12"/>
    <x v="57"/>
    <n v="804"/>
    <x v="6"/>
  </r>
  <r>
    <x v="1"/>
    <s v="Q3"/>
    <x v="12"/>
    <x v="58"/>
    <n v="1819"/>
    <x v="6"/>
  </r>
  <r>
    <x v="1"/>
    <s v="Q3"/>
    <x v="12"/>
    <x v="59"/>
    <n v="2450"/>
    <x v="6"/>
  </r>
  <r>
    <x v="1"/>
    <s v="Q3"/>
    <x v="13"/>
    <x v="60"/>
    <n v="454"/>
    <x v="6"/>
  </r>
  <r>
    <x v="1"/>
    <s v="Q3"/>
    <x v="13"/>
    <x v="61"/>
    <n v="507"/>
    <x v="6"/>
  </r>
  <r>
    <x v="1"/>
    <s v="Q3"/>
    <x v="13"/>
    <x v="62"/>
    <n v="642"/>
    <x v="6"/>
  </r>
  <r>
    <x v="1"/>
    <s v="Q3"/>
    <x v="13"/>
    <x v="0"/>
    <n v="8322"/>
    <x v="6"/>
  </r>
  <r>
    <x v="1"/>
    <s v="Q3"/>
    <x v="13"/>
    <x v="1"/>
    <n v="4611"/>
    <x v="6"/>
  </r>
  <r>
    <x v="1"/>
    <s v="Q3"/>
    <x v="13"/>
    <x v="63"/>
    <n v="767"/>
    <x v="6"/>
  </r>
  <r>
    <x v="1"/>
    <s v="Q3"/>
    <x v="13"/>
    <x v="2"/>
    <n v="1321"/>
    <x v="6"/>
  </r>
  <r>
    <x v="1"/>
    <s v="Q3"/>
    <x v="13"/>
    <x v="64"/>
    <n v="463"/>
    <x v="6"/>
  </r>
  <r>
    <x v="1"/>
    <s v="Q3"/>
    <x v="13"/>
    <x v="3"/>
    <n v="7891"/>
    <x v="6"/>
  </r>
  <r>
    <x v="1"/>
    <s v="Q3"/>
    <x v="13"/>
    <x v="4"/>
    <n v="2289"/>
    <x v="6"/>
  </r>
  <r>
    <x v="1"/>
    <s v="Q3"/>
    <x v="13"/>
    <x v="5"/>
    <n v="2174"/>
    <x v="6"/>
  </r>
  <r>
    <x v="1"/>
    <s v="Q3"/>
    <x v="13"/>
    <x v="93"/>
    <n v="209"/>
    <x v="6"/>
  </r>
  <r>
    <x v="1"/>
    <s v="Q3"/>
    <x v="13"/>
    <x v="6"/>
    <n v="5701"/>
    <x v="6"/>
  </r>
  <r>
    <x v="1"/>
    <s v="Q3"/>
    <x v="13"/>
    <x v="65"/>
    <n v="1078"/>
    <x v="6"/>
  </r>
  <r>
    <x v="1"/>
    <s v="Q3"/>
    <x v="13"/>
    <x v="7"/>
    <n v="5668"/>
    <x v="6"/>
  </r>
  <r>
    <x v="1"/>
    <s v="Q3"/>
    <x v="13"/>
    <x v="66"/>
    <n v="760"/>
    <x v="6"/>
  </r>
  <r>
    <x v="1"/>
    <s v="Q3"/>
    <x v="13"/>
    <x v="98"/>
    <n v="183"/>
    <x v="6"/>
  </r>
  <r>
    <x v="1"/>
    <s v="Q3"/>
    <x v="13"/>
    <x v="87"/>
    <n v="233"/>
    <x v="6"/>
  </r>
  <r>
    <x v="1"/>
    <s v="Q3"/>
    <x v="13"/>
    <x v="101"/>
    <n v="1227"/>
    <x v="6"/>
  </r>
  <r>
    <x v="1"/>
    <s v="Q3"/>
    <x v="13"/>
    <x v="8"/>
    <n v="2310"/>
    <x v="6"/>
  </r>
  <r>
    <x v="1"/>
    <s v="Q3"/>
    <x v="13"/>
    <x v="9"/>
    <n v="5269"/>
    <x v="6"/>
  </r>
  <r>
    <x v="1"/>
    <s v="Q3"/>
    <x v="13"/>
    <x v="10"/>
    <n v="6530"/>
    <x v="6"/>
  </r>
  <r>
    <x v="1"/>
    <s v="Q3"/>
    <x v="13"/>
    <x v="67"/>
    <n v="209"/>
    <x v="6"/>
  </r>
  <r>
    <x v="1"/>
    <s v="Q3"/>
    <x v="13"/>
    <x v="68"/>
    <n v="275"/>
    <x v="6"/>
  </r>
  <r>
    <x v="1"/>
    <s v="Q3"/>
    <x v="13"/>
    <x v="11"/>
    <n v="1900"/>
    <x v="6"/>
  </r>
  <r>
    <x v="1"/>
    <s v="Q3"/>
    <x v="13"/>
    <x v="99"/>
    <n v="161"/>
    <x v="6"/>
  </r>
  <r>
    <x v="1"/>
    <s v="Q3"/>
    <x v="13"/>
    <x v="12"/>
    <n v="2096"/>
    <x v="6"/>
  </r>
  <r>
    <x v="1"/>
    <s v="Q3"/>
    <x v="13"/>
    <x v="89"/>
    <n v="239"/>
    <x v="6"/>
  </r>
  <r>
    <x v="1"/>
    <s v="Q3"/>
    <x v="13"/>
    <x v="94"/>
    <n v="281"/>
    <x v="6"/>
  </r>
  <r>
    <x v="1"/>
    <s v="Q3"/>
    <x v="13"/>
    <x v="13"/>
    <n v="4907"/>
    <x v="6"/>
  </r>
  <r>
    <x v="1"/>
    <s v="Q3"/>
    <x v="13"/>
    <x v="14"/>
    <n v="10890"/>
    <x v="6"/>
  </r>
  <r>
    <x v="1"/>
    <s v="Q3"/>
    <x v="13"/>
    <x v="69"/>
    <n v="231"/>
    <x v="6"/>
  </r>
  <r>
    <x v="1"/>
    <s v="Q3"/>
    <x v="13"/>
    <x v="90"/>
    <n v="269"/>
    <x v="6"/>
  </r>
  <r>
    <x v="1"/>
    <s v="Q3"/>
    <x v="13"/>
    <x v="15"/>
    <n v="11605"/>
    <x v="6"/>
  </r>
  <r>
    <x v="1"/>
    <s v="Q3"/>
    <x v="13"/>
    <x v="70"/>
    <n v="958"/>
    <x v="6"/>
  </r>
  <r>
    <x v="1"/>
    <s v="Q3"/>
    <x v="13"/>
    <x v="71"/>
    <n v="1226"/>
    <x v="6"/>
  </r>
  <r>
    <x v="1"/>
    <s v="Q3"/>
    <x v="13"/>
    <x v="16"/>
    <n v="4104"/>
    <x v="6"/>
  </r>
  <r>
    <x v="1"/>
    <s v="Q3"/>
    <x v="13"/>
    <x v="95"/>
    <n v="170"/>
    <x v="6"/>
  </r>
  <r>
    <x v="1"/>
    <s v="Q3"/>
    <x v="13"/>
    <x v="100"/>
    <n v="68"/>
    <x v="6"/>
  </r>
  <r>
    <x v="1"/>
    <s v="Q3"/>
    <x v="13"/>
    <x v="17"/>
    <n v="6458"/>
    <x v="6"/>
  </r>
  <r>
    <x v="1"/>
    <s v="Q3"/>
    <x v="13"/>
    <x v="18"/>
    <n v="3856"/>
    <x v="6"/>
  </r>
  <r>
    <x v="1"/>
    <s v="Q3"/>
    <x v="13"/>
    <x v="72"/>
    <n v="1727"/>
    <x v="6"/>
  </r>
  <r>
    <x v="1"/>
    <s v="Q3"/>
    <x v="13"/>
    <x v="19"/>
    <n v="4994"/>
    <x v="6"/>
  </r>
  <r>
    <x v="1"/>
    <s v="Q3"/>
    <x v="13"/>
    <x v="20"/>
    <n v="1294"/>
    <x v="6"/>
  </r>
  <r>
    <x v="1"/>
    <s v="Q3"/>
    <x v="13"/>
    <x v="73"/>
    <n v="498"/>
    <x v="6"/>
  </r>
  <r>
    <x v="1"/>
    <s v="Q3"/>
    <x v="13"/>
    <x v="21"/>
    <n v="12192"/>
    <x v="6"/>
  </r>
  <r>
    <x v="1"/>
    <s v="Q3"/>
    <x v="13"/>
    <x v="22"/>
    <n v="3234"/>
    <x v="6"/>
  </r>
  <r>
    <x v="1"/>
    <s v="Q3"/>
    <x v="13"/>
    <x v="23"/>
    <n v="8413"/>
    <x v="6"/>
  </r>
  <r>
    <x v="1"/>
    <s v="Q3"/>
    <x v="13"/>
    <x v="92"/>
    <n v="245"/>
    <x v="6"/>
  </r>
  <r>
    <x v="1"/>
    <s v="Q3"/>
    <x v="13"/>
    <x v="24"/>
    <n v="5118"/>
    <x v="6"/>
  </r>
  <r>
    <x v="1"/>
    <s v="Q3"/>
    <x v="13"/>
    <x v="25"/>
    <n v="1003"/>
    <x v="6"/>
  </r>
  <r>
    <x v="1"/>
    <s v="Q3"/>
    <x v="13"/>
    <x v="74"/>
    <n v="666"/>
    <x v="6"/>
  </r>
  <r>
    <x v="1"/>
    <s v="Q3"/>
    <x v="13"/>
    <x v="75"/>
    <n v="1421"/>
    <x v="6"/>
  </r>
  <r>
    <x v="1"/>
    <s v="Q3"/>
    <x v="13"/>
    <x v="26"/>
    <n v="1585"/>
    <x v="6"/>
  </r>
  <r>
    <x v="1"/>
    <s v="Q3"/>
    <x v="13"/>
    <x v="27"/>
    <n v="1902"/>
    <x v="6"/>
  </r>
  <r>
    <x v="1"/>
    <s v="Q3"/>
    <x v="13"/>
    <x v="76"/>
    <n v="1036"/>
    <x v="6"/>
  </r>
  <r>
    <x v="1"/>
    <s v="Q3"/>
    <x v="13"/>
    <x v="28"/>
    <n v="2320"/>
    <x v="6"/>
  </r>
  <r>
    <x v="1"/>
    <s v="Q3"/>
    <x v="13"/>
    <x v="77"/>
    <n v="1479"/>
    <x v="6"/>
  </r>
  <r>
    <x v="1"/>
    <s v="Q3"/>
    <x v="13"/>
    <x v="29"/>
    <n v="3325"/>
    <x v="6"/>
  </r>
  <r>
    <x v="1"/>
    <s v="Q3"/>
    <x v="13"/>
    <x v="30"/>
    <n v="2755"/>
    <x v="6"/>
  </r>
  <r>
    <x v="1"/>
    <s v="Q3"/>
    <x v="13"/>
    <x v="78"/>
    <n v="628"/>
    <x v="6"/>
  </r>
  <r>
    <x v="1"/>
    <s v="Q3"/>
    <x v="13"/>
    <x v="31"/>
    <n v="1719"/>
    <x v="6"/>
  </r>
  <r>
    <x v="1"/>
    <s v="Q3"/>
    <x v="13"/>
    <x v="79"/>
    <n v="817"/>
    <x v="6"/>
  </r>
  <r>
    <x v="1"/>
    <s v="Q3"/>
    <x v="13"/>
    <x v="32"/>
    <n v="10197"/>
    <x v="6"/>
  </r>
  <r>
    <x v="1"/>
    <s v="Q3"/>
    <x v="13"/>
    <x v="33"/>
    <n v="3494"/>
    <x v="6"/>
  </r>
  <r>
    <x v="1"/>
    <s v="Q3"/>
    <x v="13"/>
    <x v="34"/>
    <n v="2844"/>
    <x v="6"/>
  </r>
  <r>
    <x v="1"/>
    <s v="Q3"/>
    <x v="13"/>
    <x v="35"/>
    <n v="7036"/>
    <x v="6"/>
  </r>
  <r>
    <x v="1"/>
    <s v="Q3"/>
    <x v="13"/>
    <x v="80"/>
    <n v="1427"/>
    <x v="6"/>
  </r>
  <r>
    <x v="1"/>
    <s v="Q3"/>
    <x v="13"/>
    <x v="36"/>
    <n v="1285"/>
    <x v="6"/>
  </r>
  <r>
    <x v="1"/>
    <s v="Q3"/>
    <x v="13"/>
    <x v="91"/>
    <n v="290"/>
    <x v="6"/>
  </r>
  <r>
    <x v="1"/>
    <s v="Q3"/>
    <x v="13"/>
    <x v="81"/>
    <n v="569"/>
    <x v="6"/>
  </r>
  <r>
    <x v="1"/>
    <s v="Q3"/>
    <x v="13"/>
    <x v="37"/>
    <n v="6841"/>
    <x v="6"/>
  </r>
  <r>
    <x v="1"/>
    <s v="Q3"/>
    <x v="13"/>
    <x v="38"/>
    <n v="4895"/>
    <x v="6"/>
  </r>
  <r>
    <x v="1"/>
    <s v="Q3"/>
    <x v="13"/>
    <x v="39"/>
    <n v="2137"/>
    <x v="6"/>
  </r>
  <r>
    <x v="1"/>
    <s v="Q3"/>
    <x v="13"/>
    <x v="40"/>
    <n v="3310"/>
    <x v="6"/>
  </r>
  <r>
    <x v="1"/>
    <s v="Q3"/>
    <x v="13"/>
    <x v="41"/>
    <n v="2900"/>
    <x v="6"/>
  </r>
  <r>
    <x v="1"/>
    <s v="Q3"/>
    <x v="13"/>
    <x v="42"/>
    <n v="3470"/>
    <x v="6"/>
  </r>
  <r>
    <x v="1"/>
    <s v="Q3"/>
    <x v="13"/>
    <x v="96"/>
    <n v="203"/>
    <x v="6"/>
  </r>
  <r>
    <x v="1"/>
    <s v="Q3"/>
    <x v="13"/>
    <x v="82"/>
    <n v="866"/>
    <x v="6"/>
  </r>
  <r>
    <x v="1"/>
    <s v="Q3"/>
    <x v="13"/>
    <x v="43"/>
    <n v="5636"/>
    <x v="6"/>
  </r>
  <r>
    <x v="1"/>
    <s v="Q3"/>
    <x v="13"/>
    <x v="44"/>
    <n v="2441"/>
    <x v="6"/>
  </r>
  <r>
    <x v="1"/>
    <s v="Q3"/>
    <x v="13"/>
    <x v="45"/>
    <n v="2227"/>
    <x v="6"/>
  </r>
  <r>
    <x v="1"/>
    <s v="Q3"/>
    <x v="13"/>
    <x v="46"/>
    <n v="5320"/>
    <x v="6"/>
  </r>
  <r>
    <x v="1"/>
    <s v="Q3"/>
    <x v="13"/>
    <x v="47"/>
    <n v="3656"/>
    <x v="6"/>
  </r>
  <r>
    <x v="1"/>
    <s v="Q3"/>
    <x v="13"/>
    <x v="48"/>
    <n v="8781"/>
    <x v="6"/>
  </r>
  <r>
    <x v="1"/>
    <s v="Q3"/>
    <x v="13"/>
    <x v="83"/>
    <n v="865"/>
    <x v="6"/>
  </r>
  <r>
    <x v="1"/>
    <s v="Q3"/>
    <x v="13"/>
    <x v="49"/>
    <n v="7192"/>
    <x v="6"/>
  </r>
  <r>
    <x v="1"/>
    <s v="Q3"/>
    <x v="13"/>
    <x v="50"/>
    <n v="7789"/>
    <x v="6"/>
  </r>
  <r>
    <x v="1"/>
    <s v="Q3"/>
    <x v="13"/>
    <x v="51"/>
    <n v="2614"/>
    <x v="6"/>
  </r>
  <r>
    <x v="1"/>
    <s v="Q3"/>
    <x v="13"/>
    <x v="84"/>
    <n v="611"/>
    <x v="6"/>
  </r>
  <r>
    <x v="1"/>
    <s v="Q3"/>
    <x v="13"/>
    <x v="52"/>
    <n v="2722"/>
    <x v="6"/>
  </r>
  <r>
    <x v="1"/>
    <s v="Q3"/>
    <x v="13"/>
    <x v="85"/>
    <n v="724"/>
    <x v="6"/>
  </r>
  <r>
    <x v="1"/>
    <s v="Q3"/>
    <x v="13"/>
    <x v="53"/>
    <n v="4418"/>
    <x v="6"/>
  </r>
  <r>
    <x v="1"/>
    <s v="Q3"/>
    <x v="13"/>
    <x v="54"/>
    <n v="7221"/>
    <x v="6"/>
  </r>
  <r>
    <x v="1"/>
    <s v="Q3"/>
    <x v="13"/>
    <x v="86"/>
    <n v="928"/>
    <x v="6"/>
  </r>
  <r>
    <x v="1"/>
    <s v="Q3"/>
    <x v="13"/>
    <x v="88"/>
    <n v="326"/>
    <x v="6"/>
  </r>
  <r>
    <x v="1"/>
    <s v="Q3"/>
    <x v="13"/>
    <x v="55"/>
    <n v="19488"/>
    <x v="6"/>
  </r>
  <r>
    <x v="1"/>
    <s v="Q3"/>
    <x v="13"/>
    <x v="97"/>
    <n v="211"/>
    <x v="6"/>
  </r>
  <r>
    <x v="1"/>
    <s v="Q3"/>
    <x v="13"/>
    <x v="56"/>
    <n v="1229"/>
    <x v="6"/>
  </r>
  <r>
    <x v="1"/>
    <s v="Q3"/>
    <x v="13"/>
    <x v="57"/>
    <n v="85760"/>
    <x v="6"/>
  </r>
  <r>
    <x v="1"/>
    <s v="Q3"/>
    <x v="13"/>
    <x v="58"/>
    <n v="46901"/>
    <x v="6"/>
  </r>
  <r>
    <x v="1"/>
    <s v="Q3"/>
    <x v="13"/>
    <x v="59"/>
    <n v="104204"/>
    <x v="6"/>
  </r>
  <r>
    <x v="1"/>
    <s v="Q4"/>
    <x v="0"/>
    <x v="0"/>
    <n v="215"/>
    <x v="7"/>
  </r>
  <r>
    <x v="1"/>
    <s v="Q4"/>
    <x v="0"/>
    <x v="1"/>
    <n v="108"/>
    <x v="7"/>
  </r>
  <r>
    <x v="1"/>
    <s v="Q4"/>
    <x v="0"/>
    <x v="2"/>
    <n v="36"/>
    <x v="7"/>
  </r>
  <r>
    <x v="1"/>
    <s v="Q4"/>
    <x v="0"/>
    <x v="3"/>
    <n v="203"/>
    <x v="7"/>
  </r>
  <r>
    <x v="1"/>
    <s v="Q4"/>
    <x v="0"/>
    <x v="4"/>
    <n v="69"/>
    <x v="7"/>
  </r>
  <r>
    <x v="1"/>
    <s v="Q4"/>
    <x v="0"/>
    <x v="5"/>
    <n v="39"/>
    <x v="7"/>
  </r>
  <r>
    <x v="1"/>
    <s v="Q4"/>
    <x v="0"/>
    <x v="6"/>
    <n v="130"/>
    <x v="7"/>
  </r>
  <r>
    <x v="1"/>
    <s v="Q4"/>
    <x v="0"/>
    <x v="7"/>
    <n v="161"/>
    <x v="7"/>
  </r>
  <r>
    <x v="1"/>
    <s v="Q4"/>
    <x v="0"/>
    <x v="101"/>
    <n v="30"/>
    <x v="7"/>
  </r>
  <r>
    <x v="1"/>
    <s v="Q4"/>
    <x v="0"/>
    <x v="8"/>
    <n v="41"/>
    <x v="7"/>
  </r>
  <r>
    <x v="1"/>
    <s v="Q4"/>
    <x v="0"/>
    <x v="9"/>
    <n v="143"/>
    <x v="7"/>
  </r>
  <r>
    <x v="1"/>
    <s v="Q4"/>
    <x v="0"/>
    <x v="10"/>
    <n v="150"/>
    <x v="7"/>
  </r>
  <r>
    <x v="1"/>
    <s v="Q4"/>
    <x v="0"/>
    <x v="11"/>
    <n v="46"/>
    <x v="7"/>
  </r>
  <r>
    <x v="1"/>
    <s v="Q4"/>
    <x v="0"/>
    <x v="12"/>
    <n v="38"/>
    <x v="7"/>
  </r>
  <r>
    <x v="1"/>
    <s v="Q4"/>
    <x v="0"/>
    <x v="13"/>
    <n v="100"/>
    <x v="7"/>
  </r>
  <r>
    <x v="1"/>
    <s v="Q4"/>
    <x v="0"/>
    <x v="14"/>
    <n v="291"/>
    <x v="7"/>
  </r>
  <r>
    <x v="1"/>
    <s v="Q4"/>
    <x v="0"/>
    <x v="15"/>
    <n v="304"/>
    <x v="7"/>
  </r>
  <r>
    <x v="1"/>
    <s v="Q4"/>
    <x v="0"/>
    <x v="70"/>
    <n v="30"/>
    <x v="7"/>
  </r>
  <r>
    <x v="1"/>
    <s v="Q4"/>
    <x v="0"/>
    <x v="71"/>
    <n v="34"/>
    <x v="7"/>
  </r>
  <r>
    <x v="1"/>
    <s v="Q4"/>
    <x v="0"/>
    <x v="16"/>
    <n v="81"/>
    <x v="7"/>
  </r>
  <r>
    <x v="1"/>
    <s v="Q4"/>
    <x v="0"/>
    <x v="17"/>
    <n v="126"/>
    <x v="7"/>
  </r>
  <r>
    <x v="1"/>
    <s v="Q4"/>
    <x v="0"/>
    <x v="18"/>
    <n v="94"/>
    <x v="7"/>
  </r>
  <r>
    <x v="1"/>
    <s v="Q4"/>
    <x v="0"/>
    <x v="72"/>
    <n v="30"/>
    <x v="7"/>
  </r>
  <r>
    <x v="1"/>
    <s v="Q4"/>
    <x v="0"/>
    <x v="19"/>
    <n v="124"/>
    <x v="7"/>
  </r>
  <r>
    <x v="1"/>
    <s v="Q4"/>
    <x v="0"/>
    <x v="20"/>
    <n v="40"/>
    <x v="7"/>
  </r>
  <r>
    <x v="1"/>
    <s v="Q4"/>
    <x v="0"/>
    <x v="21"/>
    <n v="260"/>
    <x v="7"/>
  </r>
  <r>
    <x v="1"/>
    <s v="Q4"/>
    <x v="0"/>
    <x v="22"/>
    <n v="71"/>
    <x v="7"/>
  </r>
  <r>
    <x v="1"/>
    <s v="Q4"/>
    <x v="0"/>
    <x v="23"/>
    <n v="210"/>
    <x v="7"/>
  </r>
  <r>
    <x v="1"/>
    <s v="Q4"/>
    <x v="0"/>
    <x v="24"/>
    <n v="125"/>
    <x v="7"/>
  </r>
  <r>
    <x v="1"/>
    <s v="Q4"/>
    <x v="0"/>
    <x v="75"/>
    <n v="30"/>
    <x v="7"/>
  </r>
  <r>
    <x v="1"/>
    <s v="Q4"/>
    <x v="0"/>
    <x v="26"/>
    <n v="34"/>
    <x v="7"/>
  </r>
  <r>
    <x v="1"/>
    <s v="Q4"/>
    <x v="0"/>
    <x v="27"/>
    <n v="32"/>
    <x v="7"/>
  </r>
  <r>
    <x v="1"/>
    <s v="Q4"/>
    <x v="0"/>
    <x v="28"/>
    <n v="51"/>
    <x v="7"/>
  </r>
  <r>
    <x v="1"/>
    <s v="Q4"/>
    <x v="0"/>
    <x v="29"/>
    <n v="98"/>
    <x v="7"/>
  </r>
  <r>
    <x v="1"/>
    <s v="Q4"/>
    <x v="0"/>
    <x v="30"/>
    <n v="63"/>
    <x v="7"/>
  </r>
  <r>
    <x v="1"/>
    <s v="Q4"/>
    <x v="0"/>
    <x v="31"/>
    <n v="63"/>
    <x v="7"/>
  </r>
  <r>
    <x v="1"/>
    <s v="Q4"/>
    <x v="0"/>
    <x v="32"/>
    <n v="274"/>
    <x v="7"/>
  </r>
  <r>
    <x v="1"/>
    <s v="Q4"/>
    <x v="0"/>
    <x v="33"/>
    <n v="67"/>
    <x v="7"/>
  </r>
  <r>
    <x v="1"/>
    <s v="Q4"/>
    <x v="0"/>
    <x v="34"/>
    <n v="66"/>
    <x v="7"/>
  </r>
  <r>
    <x v="1"/>
    <s v="Q4"/>
    <x v="0"/>
    <x v="35"/>
    <n v="177"/>
    <x v="7"/>
  </r>
  <r>
    <x v="1"/>
    <s v="Q4"/>
    <x v="0"/>
    <x v="80"/>
    <n v="40"/>
    <x v="7"/>
  </r>
  <r>
    <x v="1"/>
    <s v="Q4"/>
    <x v="0"/>
    <x v="36"/>
    <n v="36"/>
    <x v="7"/>
  </r>
  <r>
    <x v="1"/>
    <s v="Q4"/>
    <x v="0"/>
    <x v="37"/>
    <n v="175"/>
    <x v="7"/>
  </r>
  <r>
    <x v="1"/>
    <s v="Q4"/>
    <x v="0"/>
    <x v="38"/>
    <n v="103"/>
    <x v="7"/>
  </r>
  <r>
    <x v="1"/>
    <s v="Q4"/>
    <x v="0"/>
    <x v="39"/>
    <n v="67"/>
    <x v="7"/>
  </r>
  <r>
    <x v="1"/>
    <s v="Q4"/>
    <x v="0"/>
    <x v="40"/>
    <n v="79"/>
    <x v="7"/>
  </r>
  <r>
    <x v="1"/>
    <s v="Q4"/>
    <x v="0"/>
    <x v="41"/>
    <n v="69"/>
    <x v="7"/>
  </r>
  <r>
    <x v="1"/>
    <s v="Q4"/>
    <x v="0"/>
    <x v="42"/>
    <n v="91"/>
    <x v="7"/>
  </r>
  <r>
    <x v="1"/>
    <s v="Q4"/>
    <x v="0"/>
    <x v="43"/>
    <n v="138"/>
    <x v="7"/>
  </r>
  <r>
    <x v="1"/>
    <s v="Q4"/>
    <x v="0"/>
    <x v="44"/>
    <n v="54"/>
    <x v="7"/>
  </r>
  <r>
    <x v="1"/>
    <s v="Q4"/>
    <x v="0"/>
    <x v="45"/>
    <n v="50"/>
    <x v="7"/>
  </r>
  <r>
    <x v="1"/>
    <s v="Q4"/>
    <x v="0"/>
    <x v="46"/>
    <n v="125"/>
    <x v="7"/>
  </r>
  <r>
    <x v="1"/>
    <s v="Q4"/>
    <x v="0"/>
    <x v="47"/>
    <n v="105"/>
    <x v="7"/>
  </r>
  <r>
    <x v="1"/>
    <s v="Q4"/>
    <x v="0"/>
    <x v="48"/>
    <n v="228"/>
    <x v="7"/>
  </r>
  <r>
    <x v="1"/>
    <s v="Q4"/>
    <x v="0"/>
    <x v="49"/>
    <n v="164"/>
    <x v="7"/>
  </r>
  <r>
    <x v="1"/>
    <s v="Q4"/>
    <x v="0"/>
    <x v="50"/>
    <n v="147"/>
    <x v="7"/>
  </r>
  <r>
    <x v="1"/>
    <s v="Q4"/>
    <x v="0"/>
    <x v="51"/>
    <n v="64"/>
    <x v="7"/>
  </r>
  <r>
    <x v="1"/>
    <s v="Q4"/>
    <x v="0"/>
    <x v="52"/>
    <n v="70"/>
    <x v="7"/>
  </r>
  <r>
    <x v="1"/>
    <s v="Q4"/>
    <x v="0"/>
    <x v="53"/>
    <n v="116"/>
    <x v="7"/>
  </r>
  <r>
    <x v="1"/>
    <s v="Q4"/>
    <x v="0"/>
    <x v="54"/>
    <n v="208"/>
    <x v="7"/>
  </r>
  <r>
    <x v="1"/>
    <s v="Q4"/>
    <x v="0"/>
    <x v="55"/>
    <n v="400"/>
    <x v="7"/>
  </r>
  <r>
    <x v="1"/>
    <s v="Q4"/>
    <x v="0"/>
    <x v="56"/>
    <n v="41"/>
    <x v="7"/>
  </r>
  <r>
    <x v="1"/>
    <s v="Q4"/>
    <x v="0"/>
    <x v="57"/>
    <n v="1638"/>
    <x v="7"/>
  </r>
  <r>
    <x v="1"/>
    <s v="Q4"/>
    <x v="0"/>
    <x v="58"/>
    <n v="973"/>
    <x v="7"/>
  </r>
  <r>
    <x v="1"/>
    <s v="Q4"/>
    <x v="0"/>
    <x v="59"/>
    <n v="1953"/>
    <x v="7"/>
  </r>
  <r>
    <x v="1"/>
    <s v="Q4"/>
    <x v="1"/>
    <x v="60"/>
    <n v="41"/>
    <x v="7"/>
  </r>
  <r>
    <x v="1"/>
    <s v="Q4"/>
    <x v="1"/>
    <x v="61"/>
    <n v="49"/>
    <x v="7"/>
  </r>
  <r>
    <x v="1"/>
    <s v="Q4"/>
    <x v="1"/>
    <x v="62"/>
    <n v="64"/>
    <x v="7"/>
  </r>
  <r>
    <x v="1"/>
    <s v="Q4"/>
    <x v="1"/>
    <x v="0"/>
    <n v="762"/>
    <x v="7"/>
  </r>
  <r>
    <x v="1"/>
    <s v="Q4"/>
    <x v="1"/>
    <x v="1"/>
    <n v="484"/>
    <x v="7"/>
  </r>
  <r>
    <x v="1"/>
    <s v="Q4"/>
    <x v="1"/>
    <x v="63"/>
    <n v="73"/>
    <x v="7"/>
  </r>
  <r>
    <x v="1"/>
    <s v="Q4"/>
    <x v="1"/>
    <x v="2"/>
    <n v="140"/>
    <x v="7"/>
  </r>
  <r>
    <x v="1"/>
    <s v="Q4"/>
    <x v="1"/>
    <x v="64"/>
    <n v="63"/>
    <x v="7"/>
  </r>
  <r>
    <x v="1"/>
    <s v="Q4"/>
    <x v="1"/>
    <x v="3"/>
    <n v="832"/>
    <x v="7"/>
  </r>
  <r>
    <x v="1"/>
    <s v="Q4"/>
    <x v="1"/>
    <x v="4"/>
    <n v="233"/>
    <x v="7"/>
  </r>
  <r>
    <x v="1"/>
    <s v="Q4"/>
    <x v="1"/>
    <x v="5"/>
    <n v="244"/>
    <x v="7"/>
  </r>
  <r>
    <x v="1"/>
    <s v="Q4"/>
    <x v="1"/>
    <x v="6"/>
    <n v="524"/>
    <x v="7"/>
  </r>
  <r>
    <x v="1"/>
    <s v="Q4"/>
    <x v="1"/>
    <x v="65"/>
    <n v="124"/>
    <x v="7"/>
  </r>
  <r>
    <x v="1"/>
    <s v="Q4"/>
    <x v="1"/>
    <x v="7"/>
    <n v="647"/>
    <x v="7"/>
  </r>
  <r>
    <x v="1"/>
    <s v="Q4"/>
    <x v="1"/>
    <x v="66"/>
    <n v="86"/>
    <x v="7"/>
  </r>
  <r>
    <x v="1"/>
    <s v="Q4"/>
    <x v="1"/>
    <x v="101"/>
    <n v="148"/>
    <x v="7"/>
  </r>
  <r>
    <x v="1"/>
    <s v="Q4"/>
    <x v="1"/>
    <x v="8"/>
    <n v="280"/>
    <x v="7"/>
  </r>
  <r>
    <x v="1"/>
    <s v="Q4"/>
    <x v="1"/>
    <x v="9"/>
    <n v="600"/>
    <x v="7"/>
  </r>
  <r>
    <x v="1"/>
    <s v="Q4"/>
    <x v="1"/>
    <x v="10"/>
    <n v="726"/>
    <x v="7"/>
  </r>
  <r>
    <x v="1"/>
    <s v="Q4"/>
    <x v="1"/>
    <x v="67"/>
    <n v="40"/>
    <x v="7"/>
  </r>
  <r>
    <x v="1"/>
    <s v="Q4"/>
    <x v="1"/>
    <x v="68"/>
    <n v="35"/>
    <x v="7"/>
  </r>
  <r>
    <x v="1"/>
    <s v="Q4"/>
    <x v="1"/>
    <x v="11"/>
    <n v="222"/>
    <x v="7"/>
  </r>
  <r>
    <x v="1"/>
    <s v="Q4"/>
    <x v="1"/>
    <x v="12"/>
    <n v="240"/>
    <x v="7"/>
  </r>
  <r>
    <x v="1"/>
    <s v="Q4"/>
    <x v="1"/>
    <x v="13"/>
    <n v="558"/>
    <x v="7"/>
  </r>
  <r>
    <x v="1"/>
    <s v="Q4"/>
    <x v="1"/>
    <x v="14"/>
    <n v="1199"/>
    <x v="7"/>
  </r>
  <r>
    <x v="1"/>
    <s v="Q4"/>
    <x v="1"/>
    <x v="15"/>
    <n v="1263"/>
    <x v="7"/>
  </r>
  <r>
    <x v="1"/>
    <s v="Q4"/>
    <x v="1"/>
    <x v="70"/>
    <n v="103"/>
    <x v="7"/>
  </r>
  <r>
    <x v="1"/>
    <s v="Q4"/>
    <x v="1"/>
    <x v="71"/>
    <n v="167"/>
    <x v="7"/>
  </r>
  <r>
    <x v="1"/>
    <s v="Q4"/>
    <x v="1"/>
    <x v="16"/>
    <n v="455"/>
    <x v="7"/>
  </r>
  <r>
    <x v="1"/>
    <s v="Q4"/>
    <x v="1"/>
    <x v="17"/>
    <n v="565"/>
    <x v="7"/>
  </r>
  <r>
    <x v="1"/>
    <s v="Q4"/>
    <x v="1"/>
    <x v="18"/>
    <n v="425"/>
    <x v="7"/>
  </r>
  <r>
    <x v="1"/>
    <s v="Q4"/>
    <x v="1"/>
    <x v="72"/>
    <n v="226"/>
    <x v="7"/>
  </r>
  <r>
    <x v="1"/>
    <s v="Q4"/>
    <x v="1"/>
    <x v="19"/>
    <n v="532"/>
    <x v="7"/>
  </r>
  <r>
    <x v="1"/>
    <s v="Q4"/>
    <x v="1"/>
    <x v="20"/>
    <n v="159"/>
    <x v="7"/>
  </r>
  <r>
    <x v="1"/>
    <s v="Q4"/>
    <x v="1"/>
    <x v="73"/>
    <n v="65"/>
    <x v="7"/>
  </r>
  <r>
    <x v="1"/>
    <s v="Q4"/>
    <x v="1"/>
    <x v="21"/>
    <n v="1372"/>
    <x v="7"/>
  </r>
  <r>
    <x v="1"/>
    <s v="Q4"/>
    <x v="1"/>
    <x v="22"/>
    <n v="348"/>
    <x v="7"/>
  </r>
  <r>
    <x v="1"/>
    <s v="Q4"/>
    <x v="1"/>
    <x v="23"/>
    <n v="920"/>
    <x v="7"/>
  </r>
  <r>
    <x v="1"/>
    <s v="Q4"/>
    <x v="1"/>
    <x v="24"/>
    <n v="445"/>
    <x v="7"/>
  </r>
  <r>
    <x v="1"/>
    <s v="Q4"/>
    <x v="1"/>
    <x v="25"/>
    <n v="122"/>
    <x v="7"/>
  </r>
  <r>
    <x v="1"/>
    <s v="Q4"/>
    <x v="1"/>
    <x v="74"/>
    <n v="60"/>
    <x v="7"/>
  </r>
  <r>
    <x v="1"/>
    <s v="Q4"/>
    <x v="1"/>
    <x v="75"/>
    <n v="136"/>
    <x v="7"/>
  </r>
  <r>
    <x v="1"/>
    <s v="Q4"/>
    <x v="1"/>
    <x v="26"/>
    <n v="174"/>
    <x v="7"/>
  </r>
  <r>
    <x v="1"/>
    <s v="Q4"/>
    <x v="1"/>
    <x v="27"/>
    <n v="231"/>
    <x v="7"/>
  </r>
  <r>
    <x v="1"/>
    <s v="Q4"/>
    <x v="1"/>
    <x v="76"/>
    <n v="105"/>
    <x v="7"/>
  </r>
  <r>
    <x v="1"/>
    <s v="Q4"/>
    <x v="1"/>
    <x v="28"/>
    <n v="278"/>
    <x v="7"/>
  </r>
  <r>
    <x v="1"/>
    <s v="Q4"/>
    <x v="1"/>
    <x v="77"/>
    <n v="159"/>
    <x v="7"/>
  </r>
  <r>
    <x v="1"/>
    <s v="Q4"/>
    <x v="1"/>
    <x v="29"/>
    <n v="357"/>
    <x v="7"/>
  </r>
  <r>
    <x v="1"/>
    <s v="Q4"/>
    <x v="1"/>
    <x v="30"/>
    <n v="336"/>
    <x v="7"/>
  </r>
  <r>
    <x v="1"/>
    <s v="Q4"/>
    <x v="1"/>
    <x v="78"/>
    <n v="78"/>
    <x v="7"/>
  </r>
  <r>
    <x v="1"/>
    <s v="Q4"/>
    <x v="1"/>
    <x v="31"/>
    <n v="192"/>
    <x v="7"/>
  </r>
  <r>
    <x v="1"/>
    <s v="Q4"/>
    <x v="1"/>
    <x v="79"/>
    <n v="120"/>
    <x v="7"/>
  </r>
  <r>
    <x v="1"/>
    <s v="Q4"/>
    <x v="1"/>
    <x v="32"/>
    <n v="1146"/>
    <x v="7"/>
  </r>
  <r>
    <x v="1"/>
    <s v="Q4"/>
    <x v="1"/>
    <x v="33"/>
    <n v="357"/>
    <x v="7"/>
  </r>
  <r>
    <x v="1"/>
    <s v="Q4"/>
    <x v="1"/>
    <x v="34"/>
    <n v="289"/>
    <x v="7"/>
  </r>
  <r>
    <x v="1"/>
    <s v="Q4"/>
    <x v="1"/>
    <x v="35"/>
    <n v="726"/>
    <x v="7"/>
  </r>
  <r>
    <x v="1"/>
    <s v="Q4"/>
    <x v="1"/>
    <x v="80"/>
    <n v="150"/>
    <x v="7"/>
  </r>
  <r>
    <x v="1"/>
    <s v="Q4"/>
    <x v="1"/>
    <x v="36"/>
    <n v="184"/>
    <x v="7"/>
  </r>
  <r>
    <x v="1"/>
    <s v="Q4"/>
    <x v="1"/>
    <x v="81"/>
    <n v="51"/>
    <x v="7"/>
  </r>
  <r>
    <x v="1"/>
    <s v="Q4"/>
    <x v="1"/>
    <x v="37"/>
    <n v="810"/>
    <x v="7"/>
  </r>
  <r>
    <x v="1"/>
    <s v="Q4"/>
    <x v="1"/>
    <x v="38"/>
    <n v="563"/>
    <x v="7"/>
  </r>
  <r>
    <x v="1"/>
    <s v="Q4"/>
    <x v="1"/>
    <x v="39"/>
    <n v="214"/>
    <x v="7"/>
  </r>
  <r>
    <x v="1"/>
    <s v="Q4"/>
    <x v="1"/>
    <x v="40"/>
    <n v="358"/>
    <x v="7"/>
  </r>
  <r>
    <x v="1"/>
    <s v="Q4"/>
    <x v="1"/>
    <x v="41"/>
    <n v="256"/>
    <x v="7"/>
  </r>
  <r>
    <x v="1"/>
    <s v="Q4"/>
    <x v="1"/>
    <x v="42"/>
    <n v="384"/>
    <x v="7"/>
  </r>
  <r>
    <x v="1"/>
    <s v="Q4"/>
    <x v="1"/>
    <x v="82"/>
    <n v="104"/>
    <x v="7"/>
  </r>
  <r>
    <x v="1"/>
    <s v="Q4"/>
    <x v="1"/>
    <x v="43"/>
    <n v="509"/>
    <x v="7"/>
  </r>
  <r>
    <x v="1"/>
    <s v="Q4"/>
    <x v="1"/>
    <x v="44"/>
    <n v="305"/>
    <x v="7"/>
  </r>
  <r>
    <x v="1"/>
    <s v="Q4"/>
    <x v="1"/>
    <x v="45"/>
    <n v="238"/>
    <x v="7"/>
  </r>
  <r>
    <x v="1"/>
    <s v="Q4"/>
    <x v="1"/>
    <x v="46"/>
    <n v="572"/>
    <x v="7"/>
  </r>
  <r>
    <x v="1"/>
    <s v="Q4"/>
    <x v="1"/>
    <x v="47"/>
    <n v="341"/>
    <x v="7"/>
  </r>
  <r>
    <x v="1"/>
    <s v="Q4"/>
    <x v="1"/>
    <x v="48"/>
    <n v="991"/>
    <x v="7"/>
  </r>
  <r>
    <x v="1"/>
    <s v="Q4"/>
    <x v="1"/>
    <x v="83"/>
    <n v="118"/>
    <x v="7"/>
  </r>
  <r>
    <x v="1"/>
    <s v="Q4"/>
    <x v="1"/>
    <x v="49"/>
    <n v="787"/>
    <x v="7"/>
  </r>
  <r>
    <x v="1"/>
    <s v="Q4"/>
    <x v="1"/>
    <x v="50"/>
    <n v="706"/>
    <x v="7"/>
  </r>
  <r>
    <x v="1"/>
    <s v="Q4"/>
    <x v="1"/>
    <x v="51"/>
    <n v="286"/>
    <x v="7"/>
  </r>
  <r>
    <x v="1"/>
    <s v="Q4"/>
    <x v="1"/>
    <x v="84"/>
    <n v="51"/>
    <x v="7"/>
  </r>
  <r>
    <x v="1"/>
    <s v="Q4"/>
    <x v="1"/>
    <x v="52"/>
    <n v="305"/>
    <x v="7"/>
  </r>
  <r>
    <x v="1"/>
    <s v="Q4"/>
    <x v="1"/>
    <x v="85"/>
    <n v="82"/>
    <x v="7"/>
  </r>
  <r>
    <x v="1"/>
    <s v="Q4"/>
    <x v="1"/>
    <x v="53"/>
    <n v="509"/>
    <x v="7"/>
  </r>
  <r>
    <x v="1"/>
    <s v="Q4"/>
    <x v="1"/>
    <x v="54"/>
    <n v="808"/>
    <x v="7"/>
  </r>
  <r>
    <x v="1"/>
    <s v="Q4"/>
    <x v="1"/>
    <x v="86"/>
    <n v="90"/>
    <x v="7"/>
  </r>
  <r>
    <x v="1"/>
    <s v="Q4"/>
    <x v="1"/>
    <x v="88"/>
    <n v="34"/>
    <x v="7"/>
  </r>
  <r>
    <x v="1"/>
    <s v="Q4"/>
    <x v="1"/>
    <x v="55"/>
    <n v="1616"/>
    <x v="7"/>
  </r>
  <r>
    <x v="1"/>
    <s v="Q4"/>
    <x v="1"/>
    <x v="56"/>
    <n v="143"/>
    <x v="7"/>
  </r>
  <r>
    <x v="1"/>
    <s v="Q4"/>
    <x v="1"/>
    <x v="57"/>
    <n v="8106"/>
    <x v="7"/>
  </r>
  <r>
    <x v="1"/>
    <s v="Q4"/>
    <x v="1"/>
    <x v="58"/>
    <n v="4289"/>
    <x v="7"/>
  </r>
  <r>
    <x v="1"/>
    <s v="Q4"/>
    <x v="1"/>
    <x v="59"/>
    <n v="9517"/>
    <x v="7"/>
  </r>
  <r>
    <x v="1"/>
    <s v="Q4"/>
    <x v="2"/>
    <x v="60"/>
    <n v="32"/>
    <x v="7"/>
  </r>
  <r>
    <x v="1"/>
    <s v="Q4"/>
    <x v="2"/>
    <x v="61"/>
    <n v="34"/>
    <x v="7"/>
  </r>
  <r>
    <x v="1"/>
    <s v="Q4"/>
    <x v="2"/>
    <x v="62"/>
    <n v="52"/>
    <x v="7"/>
  </r>
  <r>
    <x v="1"/>
    <s v="Q4"/>
    <x v="2"/>
    <x v="0"/>
    <n v="677"/>
    <x v="7"/>
  </r>
  <r>
    <x v="1"/>
    <s v="Q4"/>
    <x v="2"/>
    <x v="1"/>
    <n v="390"/>
    <x v="7"/>
  </r>
  <r>
    <x v="1"/>
    <s v="Q4"/>
    <x v="2"/>
    <x v="63"/>
    <n v="55"/>
    <x v="7"/>
  </r>
  <r>
    <x v="1"/>
    <s v="Q4"/>
    <x v="2"/>
    <x v="2"/>
    <n v="100"/>
    <x v="7"/>
  </r>
  <r>
    <x v="1"/>
    <s v="Q4"/>
    <x v="2"/>
    <x v="64"/>
    <n v="50"/>
    <x v="7"/>
  </r>
  <r>
    <x v="1"/>
    <s v="Q4"/>
    <x v="2"/>
    <x v="3"/>
    <n v="680"/>
    <x v="7"/>
  </r>
  <r>
    <x v="1"/>
    <s v="Q4"/>
    <x v="2"/>
    <x v="4"/>
    <n v="182"/>
    <x v="7"/>
  </r>
  <r>
    <x v="1"/>
    <s v="Q4"/>
    <x v="2"/>
    <x v="5"/>
    <n v="196"/>
    <x v="7"/>
  </r>
  <r>
    <x v="1"/>
    <s v="Q4"/>
    <x v="2"/>
    <x v="6"/>
    <n v="502"/>
    <x v="7"/>
  </r>
  <r>
    <x v="1"/>
    <s v="Q4"/>
    <x v="2"/>
    <x v="65"/>
    <n v="114"/>
    <x v="7"/>
  </r>
  <r>
    <x v="1"/>
    <s v="Q4"/>
    <x v="2"/>
    <x v="7"/>
    <n v="462"/>
    <x v="7"/>
  </r>
  <r>
    <x v="1"/>
    <s v="Q4"/>
    <x v="2"/>
    <x v="66"/>
    <n v="69"/>
    <x v="7"/>
  </r>
  <r>
    <x v="1"/>
    <s v="Q4"/>
    <x v="2"/>
    <x v="101"/>
    <n v="95"/>
    <x v="7"/>
  </r>
  <r>
    <x v="1"/>
    <s v="Q4"/>
    <x v="2"/>
    <x v="8"/>
    <n v="188"/>
    <x v="7"/>
  </r>
  <r>
    <x v="1"/>
    <s v="Q4"/>
    <x v="2"/>
    <x v="9"/>
    <n v="441"/>
    <x v="7"/>
  </r>
  <r>
    <x v="1"/>
    <s v="Q4"/>
    <x v="2"/>
    <x v="10"/>
    <n v="573"/>
    <x v="7"/>
  </r>
  <r>
    <x v="1"/>
    <s v="Q4"/>
    <x v="2"/>
    <x v="11"/>
    <n v="179"/>
    <x v="7"/>
  </r>
  <r>
    <x v="1"/>
    <s v="Q4"/>
    <x v="2"/>
    <x v="12"/>
    <n v="180"/>
    <x v="7"/>
  </r>
  <r>
    <x v="1"/>
    <s v="Q4"/>
    <x v="2"/>
    <x v="13"/>
    <n v="419"/>
    <x v="7"/>
  </r>
  <r>
    <x v="1"/>
    <s v="Q4"/>
    <x v="2"/>
    <x v="14"/>
    <n v="907"/>
    <x v="7"/>
  </r>
  <r>
    <x v="1"/>
    <s v="Q4"/>
    <x v="2"/>
    <x v="15"/>
    <n v="958"/>
    <x v="7"/>
  </r>
  <r>
    <x v="1"/>
    <s v="Q4"/>
    <x v="2"/>
    <x v="70"/>
    <n v="78"/>
    <x v="7"/>
  </r>
  <r>
    <x v="1"/>
    <s v="Q4"/>
    <x v="2"/>
    <x v="71"/>
    <n v="141"/>
    <x v="7"/>
  </r>
  <r>
    <x v="1"/>
    <s v="Q4"/>
    <x v="2"/>
    <x v="16"/>
    <n v="342"/>
    <x v="7"/>
  </r>
  <r>
    <x v="1"/>
    <s v="Q4"/>
    <x v="2"/>
    <x v="17"/>
    <n v="417"/>
    <x v="7"/>
  </r>
  <r>
    <x v="1"/>
    <s v="Q4"/>
    <x v="2"/>
    <x v="18"/>
    <n v="309"/>
    <x v="7"/>
  </r>
  <r>
    <x v="1"/>
    <s v="Q4"/>
    <x v="2"/>
    <x v="72"/>
    <n v="162"/>
    <x v="7"/>
  </r>
  <r>
    <x v="1"/>
    <s v="Q4"/>
    <x v="2"/>
    <x v="19"/>
    <n v="414"/>
    <x v="7"/>
  </r>
  <r>
    <x v="1"/>
    <s v="Q4"/>
    <x v="2"/>
    <x v="20"/>
    <n v="128"/>
    <x v="7"/>
  </r>
  <r>
    <x v="1"/>
    <s v="Q4"/>
    <x v="2"/>
    <x v="73"/>
    <n v="50"/>
    <x v="7"/>
  </r>
  <r>
    <x v="1"/>
    <s v="Q4"/>
    <x v="2"/>
    <x v="21"/>
    <n v="1035"/>
    <x v="7"/>
  </r>
  <r>
    <x v="1"/>
    <s v="Q4"/>
    <x v="2"/>
    <x v="22"/>
    <n v="244"/>
    <x v="7"/>
  </r>
  <r>
    <x v="1"/>
    <s v="Q4"/>
    <x v="2"/>
    <x v="23"/>
    <n v="726"/>
    <x v="7"/>
  </r>
  <r>
    <x v="1"/>
    <s v="Q4"/>
    <x v="2"/>
    <x v="24"/>
    <n v="360"/>
    <x v="7"/>
  </r>
  <r>
    <x v="1"/>
    <s v="Q4"/>
    <x v="2"/>
    <x v="25"/>
    <n v="81"/>
    <x v="7"/>
  </r>
  <r>
    <x v="1"/>
    <s v="Q4"/>
    <x v="2"/>
    <x v="74"/>
    <n v="43"/>
    <x v="7"/>
  </r>
  <r>
    <x v="1"/>
    <s v="Q4"/>
    <x v="2"/>
    <x v="75"/>
    <n v="107"/>
    <x v="7"/>
  </r>
  <r>
    <x v="1"/>
    <s v="Q4"/>
    <x v="2"/>
    <x v="26"/>
    <n v="141"/>
    <x v="7"/>
  </r>
  <r>
    <x v="1"/>
    <s v="Q4"/>
    <x v="2"/>
    <x v="27"/>
    <n v="159"/>
    <x v="7"/>
  </r>
  <r>
    <x v="1"/>
    <s v="Q4"/>
    <x v="2"/>
    <x v="76"/>
    <n v="97"/>
    <x v="7"/>
  </r>
  <r>
    <x v="1"/>
    <s v="Q4"/>
    <x v="2"/>
    <x v="28"/>
    <n v="220"/>
    <x v="7"/>
  </r>
  <r>
    <x v="1"/>
    <s v="Q4"/>
    <x v="2"/>
    <x v="77"/>
    <n v="92"/>
    <x v="7"/>
  </r>
  <r>
    <x v="1"/>
    <s v="Q4"/>
    <x v="2"/>
    <x v="29"/>
    <n v="279"/>
    <x v="7"/>
  </r>
  <r>
    <x v="1"/>
    <s v="Q4"/>
    <x v="2"/>
    <x v="30"/>
    <n v="244"/>
    <x v="7"/>
  </r>
  <r>
    <x v="1"/>
    <s v="Q4"/>
    <x v="2"/>
    <x v="78"/>
    <n v="51"/>
    <x v="7"/>
  </r>
  <r>
    <x v="1"/>
    <s v="Q4"/>
    <x v="2"/>
    <x v="31"/>
    <n v="176"/>
    <x v="7"/>
  </r>
  <r>
    <x v="1"/>
    <s v="Q4"/>
    <x v="2"/>
    <x v="79"/>
    <n v="72"/>
    <x v="7"/>
  </r>
  <r>
    <x v="1"/>
    <s v="Q4"/>
    <x v="2"/>
    <x v="32"/>
    <n v="881"/>
    <x v="7"/>
  </r>
  <r>
    <x v="1"/>
    <s v="Q4"/>
    <x v="2"/>
    <x v="33"/>
    <n v="335"/>
    <x v="7"/>
  </r>
  <r>
    <x v="1"/>
    <s v="Q4"/>
    <x v="2"/>
    <x v="34"/>
    <n v="183"/>
    <x v="7"/>
  </r>
  <r>
    <x v="1"/>
    <s v="Q4"/>
    <x v="2"/>
    <x v="35"/>
    <n v="605"/>
    <x v="7"/>
  </r>
  <r>
    <x v="1"/>
    <s v="Q4"/>
    <x v="2"/>
    <x v="80"/>
    <n v="123"/>
    <x v="7"/>
  </r>
  <r>
    <x v="1"/>
    <s v="Q4"/>
    <x v="2"/>
    <x v="36"/>
    <n v="128"/>
    <x v="7"/>
  </r>
  <r>
    <x v="1"/>
    <s v="Q4"/>
    <x v="2"/>
    <x v="81"/>
    <n v="59"/>
    <x v="7"/>
  </r>
  <r>
    <x v="1"/>
    <s v="Q4"/>
    <x v="2"/>
    <x v="37"/>
    <n v="586"/>
    <x v="7"/>
  </r>
  <r>
    <x v="1"/>
    <s v="Q4"/>
    <x v="2"/>
    <x v="38"/>
    <n v="409"/>
    <x v="7"/>
  </r>
  <r>
    <x v="1"/>
    <s v="Q4"/>
    <x v="2"/>
    <x v="39"/>
    <n v="165"/>
    <x v="7"/>
  </r>
  <r>
    <x v="1"/>
    <s v="Q4"/>
    <x v="2"/>
    <x v="40"/>
    <n v="304"/>
    <x v="7"/>
  </r>
  <r>
    <x v="1"/>
    <s v="Q4"/>
    <x v="2"/>
    <x v="41"/>
    <n v="210"/>
    <x v="7"/>
  </r>
  <r>
    <x v="1"/>
    <s v="Q4"/>
    <x v="2"/>
    <x v="42"/>
    <n v="291"/>
    <x v="7"/>
  </r>
  <r>
    <x v="1"/>
    <s v="Q4"/>
    <x v="2"/>
    <x v="82"/>
    <n v="58"/>
    <x v="7"/>
  </r>
  <r>
    <x v="1"/>
    <s v="Q4"/>
    <x v="2"/>
    <x v="43"/>
    <n v="449"/>
    <x v="7"/>
  </r>
  <r>
    <x v="1"/>
    <s v="Q4"/>
    <x v="2"/>
    <x v="44"/>
    <n v="210"/>
    <x v="7"/>
  </r>
  <r>
    <x v="1"/>
    <s v="Q4"/>
    <x v="2"/>
    <x v="45"/>
    <n v="180"/>
    <x v="7"/>
  </r>
  <r>
    <x v="1"/>
    <s v="Q4"/>
    <x v="2"/>
    <x v="46"/>
    <n v="434"/>
    <x v="7"/>
  </r>
  <r>
    <x v="1"/>
    <s v="Q4"/>
    <x v="2"/>
    <x v="47"/>
    <n v="307"/>
    <x v="7"/>
  </r>
  <r>
    <x v="1"/>
    <s v="Q4"/>
    <x v="2"/>
    <x v="48"/>
    <n v="747"/>
    <x v="7"/>
  </r>
  <r>
    <x v="1"/>
    <s v="Q4"/>
    <x v="2"/>
    <x v="83"/>
    <n v="83"/>
    <x v="7"/>
  </r>
  <r>
    <x v="1"/>
    <s v="Q4"/>
    <x v="2"/>
    <x v="49"/>
    <n v="619"/>
    <x v="7"/>
  </r>
  <r>
    <x v="1"/>
    <s v="Q4"/>
    <x v="2"/>
    <x v="50"/>
    <n v="552"/>
    <x v="7"/>
  </r>
  <r>
    <x v="1"/>
    <s v="Q4"/>
    <x v="2"/>
    <x v="51"/>
    <n v="204"/>
    <x v="7"/>
  </r>
  <r>
    <x v="1"/>
    <s v="Q4"/>
    <x v="2"/>
    <x v="84"/>
    <n v="51"/>
    <x v="7"/>
  </r>
  <r>
    <x v="1"/>
    <s v="Q4"/>
    <x v="2"/>
    <x v="52"/>
    <n v="248"/>
    <x v="7"/>
  </r>
  <r>
    <x v="1"/>
    <s v="Q4"/>
    <x v="2"/>
    <x v="85"/>
    <n v="71"/>
    <x v="7"/>
  </r>
  <r>
    <x v="1"/>
    <s v="Q4"/>
    <x v="2"/>
    <x v="53"/>
    <n v="383"/>
    <x v="7"/>
  </r>
  <r>
    <x v="1"/>
    <s v="Q4"/>
    <x v="2"/>
    <x v="54"/>
    <n v="592"/>
    <x v="7"/>
  </r>
  <r>
    <x v="1"/>
    <s v="Q4"/>
    <x v="2"/>
    <x v="86"/>
    <n v="91"/>
    <x v="7"/>
  </r>
  <r>
    <x v="1"/>
    <s v="Q4"/>
    <x v="2"/>
    <x v="88"/>
    <n v="41"/>
    <x v="7"/>
  </r>
  <r>
    <x v="1"/>
    <s v="Q4"/>
    <x v="2"/>
    <x v="55"/>
    <n v="1324"/>
    <x v="7"/>
  </r>
  <r>
    <x v="1"/>
    <s v="Q4"/>
    <x v="2"/>
    <x v="56"/>
    <n v="113"/>
    <x v="7"/>
  </r>
  <r>
    <x v="1"/>
    <s v="Q4"/>
    <x v="2"/>
    <x v="57"/>
    <n v="6222"/>
    <x v="7"/>
  </r>
  <r>
    <x v="1"/>
    <s v="Q4"/>
    <x v="2"/>
    <x v="58"/>
    <n v="3336"/>
    <x v="7"/>
  </r>
  <r>
    <x v="1"/>
    <s v="Q4"/>
    <x v="2"/>
    <x v="59"/>
    <n v="7230"/>
    <x v="7"/>
  </r>
  <r>
    <x v="1"/>
    <s v="Q4"/>
    <x v="3"/>
    <x v="60"/>
    <n v="30"/>
    <x v="7"/>
  </r>
  <r>
    <x v="1"/>
    <s v="Q4"/>
    <x v="3"/>
    <x v="62"/>
    <n v="52"/>
    <x v="7"/>
  </r>
  <r>
    <x v="1"/>
    <s v="Q4"/>
    <x v="3"/>
    <x v="0"/>
    <n v="656"/>
    <x v="7"/>
  </r>
  <r>
    <x v="1"/>
    <s v="Q4"/>
    <x v="3"/>
    <x v="1"/>
    <n v="376"/>
    <x v="7"/>
  </r>
  <r>
    <x v="1"/>
    <s v="Q4"/>
    <x v="3"/>
    <x v="63"/>
    <n v="38"/>
    <x v="7"/>
  </r>
  <r>
    <x v="1"/>
    <s v="Q4"/>
    <x v="3"/>
    <x v="2"/>
    <n v="94"/>
    <x v="7"/>
  </r>
  <r>
    <x v="1"/>
    <s v="Q4"/>
    <x v="3"/>
    <x v="64"/>
    <n v="40"/>
    <x v="7"/>
  </r>
  <r>
    <x v="1"/>
    <s v="Q4"/>
    <x v="3"/>
    <x v="3"/>
    <n v="662"/>
    <x v="7"/>
  </r>
  <r>
    <x v="1"/>
    <s v="Q4"/>
    <x v="3"/>
    <x v="4"/>
    <n v="171"/>
    <x v="7"/>
  </r>
  <r>
    <x v="1"/>
    <s v="Q4"/>
    <x v="3"/>
    <x v="5"/>
    <n v="173"/>
    <x v="7"/>
  </r>
  <r>
    <x v="1"/>
    <s v="Q4"/>
    <x v="3"/>
    <x v="6"/>
    <n v="438"/>
    <x v="7"/>
  </r>
  <r>
    <x v="1"/>
    <s v="Q4"/>
    <x v="3"/>
    <x v="65"/>
    <n v="90"/>
    <x v="7"/>
  </r>
  <r>
    <x v="1"/>
    <s v="Q4"/>
    <x v="3"/>
    <x v="7"/>
    <n v="459"/>
    <x v="7"/>
  </r>
  <r>
    <x v="1"/>
    <s v="Q4"/>
    <x v="3"/>
    <x v="66"/>
    <n v="68"/>
    <x v="7"/>
  </r>
  <r>
    <x v="1"/>
    <s v="Q4"/>
    <x v="3"/>
    <x v="101"/>
    <n v="95"/>
    <x v="7"/>
  </r>
  <r>
    <x v="1"/>
    <s v="Q4"/>
    <x v="3"/>
    <x v="8"/>
    <n v="188"/>
    <x v="7"/>
  </r>
  <r>
    <x v="1"/>
    <s v="Q4"/>
    <x v="3"/>
    <x v="9"/>
    <n v="461"/>
    <x v="7"/>
  </r>
  <r>
    <x v="1"/>
    <s v="Q4"/>
    <x v="3"/>
    <x v="10"/>
    <n v="553"/>
    <x v="7"/>
  </r>
  <r>
    <x v="1"/>
    <s v="Q4"/>
    <x v="3"/>
    <x v="11"/>
    <n v="165"/>
    <x v="7"/>
  </r>
  <r>
    <x v="1"/>
    <s v="Q4"/>
    <x v="3"/>
    <x v="12"/>
    <n v="177"/>
    <x v="7"/>
  </r>
  <r>
    <x v="1"/>
    <s v="Q4"/>
    <x v="3"/>
    <x v="13"/>
    <n v="406"/>
    <x v="7"/>
  </r>
  <r>
    <x v="1"/>
    <s v="Q4"/>
    <x v="3"/>
    <x v="14"/>
    <n v="924"/>
    <x v="7"/>
  </r>
  <r>
    <x v="1"/>
    <s v="Q4"/>
    <x v="3"/>
    <x v="15"/>
    <n v="979"/>
    <x v="7"/>
  </r>
  <r>
    <x v="1"/>
    <s v="Q4"/>
    <x v="3"/>
    <x v="70"/>
    <n v="81"/>
    <x v="7"/>
  </r>
  <r>
    <x v="1"/>
    <s v="Q4"/>
    <x v="3"/>
    <x v="71"/>
    <n v="116"/>
    <x v="7"/>
  </r>
  <r>
    <x v="1"/>
    <s v="Q4"/>
    <x v="3"/>
    <x v="16"/>
    <n v="348"/>
    <x v="7"/>
  </r>
  <r>
    <x v="1"/>
    <s v="Q4"/>
    <x v="3"/>
    <x v="17"/>
    <n v="451"/>
    <x v="7"/>
  </r>
  <r>
    <x v="1"/>
    <s v="Q4"/>
    <x v="3"/>
    <x v="18"/>
    <n v="321"/>
    <x v="7"/>
  </r>
  <r>
    <x v="1"/>
    <s v="Q4"/>
    <x v="3"/>
    <x v="72"/>
    <n v="165"/>
    <x v="7"/>
  </r>
  <r>
    <x v="1"/>
    <s v="Q4"/>
    <x v="3"/>
    <x v="19"/>
    <n v="416"/>
    <x v="7"/>
  </r>
  <r>
    <x v="1"/>
    <s v="Q4"/>
    <x v="3"/>
    <x v="20"/>
    <n v="107"/>
    <x v="7"/>
  </r>
  <r>
    <x v="1"/>
    <s v="Q4"/>
    <x v="3"/>
    <x v="73"/>
    <n v="43"/>
    <x v="7"/>
  </r>
  <r>
    <x v="1"/>
    <s v="Q4"/>
    <x v="3"/>
    <x v="21"/>
    <n v="1008"/>
    <x v="7"/>
  </r>
  <r>
    <x v="1"/>
    <s v="Q4"/>
    <x v="3"/>
    <x v="22"/>
    <n v="237"/>
    <x v="7"/>
  </r>
  <r>
    <x v="1"/>
    <s v="Q4"/>
    <x v="3"/>
    <x v="23"/>
    <n v="697"/>
    <x v="7"/>
  </r>
  <r>
    <x v="1"/>
    <s v="Q4"/>
    <x v="3"/>
    <x v="24"/>
    <n v="369"/>
    <x v="7"/>
  </r>
  <r>
    <x v="1"/>
    <s v="Q4"/>
    <x v="3"/>
    <x v="25"/>
    <n v="81"/>
    <x v="7"/>
  </r>
  <r>
    <x v="1"/>
    <s v="Q4"/>
    <x v="3"/>
    <x v="74"/>
    <n v="44"/>
    <x v="7"/>
  </r>
  <r>
    <x v="1"/>
    <s v="Q4"/>
    <x v="3"/>
    <x v="75"/>
    <n v="113"/>
    <x v="7"/>
  </r>
  <r>
    <x v="1"/>
    <s v="Q4"/>
    <x v="3"/>
    <x v="26"/>
    <n v="106"/>
    <x v="7"/>
  </r>
  <r>
    <x v="1"/>
    <s v="Q4"/>
    <x v="3"/>
    <x v="27"/>
    <n v="153"/>
    <x v="7"/>
  </r>
  <r>
    <x v="1"/>
    <s v="Q4"/>
    <x v="3"/>
    <x v="76"/>
    <n v="83"/>
    <x v="7"/>
  </r>
  <r>
    <x v="1"/>
    <s v="Q4"/>
    <x v="3"/>
    <x v="28"/>
    <n v="184"/>
    <x v="7"/>
  </r>
  <r>
    <x v="1"/>
    <s v="Q4"/>
    <x v="3"/>
    <x v="77"/>
    <n v="112"/>
    <x v="7"/>
  </r>
  <r>
    <x v="1"/>
    <s v="Q4"/>
    <x v="3"/>
    <x v="29"/>
    <n v="255"/>
    <x v="7"/>
  </r>
  <r>
    <x v="1"/>
    <s v="Q4"/>
    <x v="3"/>
    <x v="30"/>
    <n v="260"/>
    <x v="7"/>
  </r>
  <r>
    <x v="1"/>
    <s v="Q4"/>
    <x v="3"/>
    <x v="78"/>
    <n v="51"/>
    <x v="7"/>
  </r>
  <r>
    <x v="1"/>
    <s v="Q4"/>
    <x v="3"/>
    <x v="31"/>
    <n v="143"/>
    <x v="7"/>
  </r>
  <r>
    <x v="1"/>
    <s v="Q4"/>
    <x v="3"/>
    <x v="79"/>
    <n v="81"/>
    <x v="7"/>
  </r>
  <r>
    <x v="1"/>
    <s v="Q4"/>
    <x v="3"/>
    <x v="32"/>
    <n v="850"/>
    <x v="7"/>
  </r>
  <r>
    <x v="1"/>
    <s v="Q4"/>
    <x v="3"/>
    <x v="33"/>
    <n v="313"/>
    <x v="7"/>
  </r>
  <r>
    <x v="1"/>
    <s v="Q4"/>
    <x v="3"/>
    <x v="34"/>
    <n v="186"/>
    <x v="7"/>
  </r>
  <r>
    <x v="1"/>
    <s v="Q4"/>
    <x v="3"/>
    <x v="35"/>
    <n v="573"/>
    <x v="7"/>
  </r>
  <r>
    <x v="1"/>
    <s v="Q4"/>
    <x v="3"/>
    <x v="80"/>
    <n v="116"/>
    <x v="7"/>
  </r>
  <r>
    <x v="1"/>
    <s v="Q4"/>
    <x v="3"/>
    <x v="36"/>
    <n v="102"/>
    <x v="7"/>
  </r>
  <r>
    <x v="1"/>
    <s v="Q4"/>
    <x v="3"/>
    <x v="81"/>
    <n v="37"/>
    <x v="7"/>
  </r>
  <r>
    <x v="1"/>
    <s v="Q4"/>
    <x v="3"/>
    <x v="37"/>
    <n v="610"/>
    <x v="7"/>
  </r>
  <r>
    <x v="1"/>
    <s v="Q4"/>
    <x v="3"/>
    <x v="38"/>
    <n v="399"/>
    <x v="7"/>
  </r>
  <r>
    <x v="1"/>
    <s v="Q4"/>
    <x v="3"/>
    <x v="39"/>
    <n v="156"/>
    <x v="7"/>
  </r>
  <r>
    <x v="1"/>
    <s v="Q4"/>
    <x v="3"/>
    <x v="40"/>
    <n v="296"/>
    <x v="7"/>
  </r>
  <r>
    <x v="1"/>
    <s v="Q4"/>
    <x v="3"/>
    <x v="41"/>
    <n v="194"/>
    <x v="7"/>
  </r>
  <r>
    <x v="1"/>
    <s v="Q4"/>
    <x v="3"/>
    <x v="42"/>
    <n v="285"/>
    <x v="7"/>
  </r>
  <r>
    <x v="1"/>
    <s v="Q4"/>
    <x v="3"/>
    <x v="82"/>
    <n v="68"/>
    <x v="7"/>
  </r>
  <r>
    <x v="1"/>
    <s v="Q4"/>
    <x v="3"/>
    <x v="43"/>
    <n v="421"/>
    <x v="7"/>
  </r>
  <r>
    <x v="1"/>
    <s v="Q4"/>
    <x v="3"/>
    <x v="44"/>
    <n v="208"/>
    <x v="7"/>
  </r>
  <r>
    <x v="1"/>
    <s v="Q4"/>
    <x v="3"/>
    <x v="45"/>
    <n v="175"/>
    <x v="7"/>
  </r>
  <r>
    <x v="1"/>
    <s v="Q4"/>
    <x v="3"/>
    <x v="46"/>
    <n v="423"/>
    <x v="7"/>
  </r>
  <r>
    <x v="1"/>
    <s v="Q4"/>
    <x v="3"/>
    <x v="47"/>
    <n v="275"/>
    <x v="7"/>
  </r>
  <r>
    <x v="1"/>
    <s v="Q4"/>
    <x v="3"/>
    <x v="48"/>
    <n v="754"/>
    <x v="7"/>
  </r>
  <r>
    <x v="1"/>
    <s v="Q4"/>
    <x v="3"/>
    <x v="83"/>
    <n v="95"/>
    <x v="7"/>
  </r>
  <r>
    <x v="1"/>
    <s v="Q4"/>
    <x v="3"/>
    <x v="49"/>
    <n v="612"/>
    <x v="7"/>
  </r>
  <r>
    <x v="1"/>
    <s v="Q4"/>
    <x v="3"/>
    <x v="50"/>
    <n v="562"/>
    <x v="7"/>
  </r>
  <r>
    <x v="1"/>
    <s v="Q4"/>
    <x v="3"/>
    <x v="51"/>
    <n v="195"/>
    <x v="7"/>
  </r>
  <r>
    <x v="1"/>
    <s v="Q4"/>
    <x v="3"/>
    <x v="84"/>
    <n v="50"/>
    <x v="7"/>
  </r>
  <r>
    <x v="1"/>
    <s v="Q4"/>
    <x v="3"/>
    <x v="52"/>
    <n v="214"/>
    <x v="7"/>
  </r>
  <r>
    <x v="1"/>
    <s v="Q4"/>
    <x v="3"/>
    <x v="85"/>
    <n v="54"/>
    <x v="7"/>
  </r>
  <r>
    <x v="1"/>
    <s v="Q4"/>
    <x v="3"/>
    <x v="53"/>
    <n v="343"/>
    <x v="7"/>
  </r>
  <r>
    <x v="1"/>
    <s v="Q4"/>
    <x v="3"/>
    <x v="54"/>
    <n v="600"/>
    <x v="7"/>
  </r>
  <r>
    <x v="1"/>
    <s v="Q4"/>
    <x v="3"/>
    <x v="86"/>
    <n v="66"/>
    <x v="7"/>
  </r>
  <r>
    <x v="1"/>
    <s v="Q4"/>
    <x v="3"/>
    <x v="88"/>
    <n v="30"/>
    <x v="7"/>
  </r>
  <r>
    <x v="1"/>
    <s v="Q4"/>
    <x v="3"/>
    <x v="55"/>
    <n v="1438"/>
    <x v="7"/>
  </r>
  <r>
    <x v="1"/>
    <s v="Q4"/>
    <x v="3"/>
    <x v="56"/>
    <n v="96"/>
    <x v="7"/>
  </r>
  <r>
    <x v="1"/>
    <s v="Q4"/>
    <x v="3"/>
    <x v="57"/>
    <n v="6819"/>
    <x v="7"/>
  </r>
  <r>
    <x v="1"/>
    <s v="Q4"/>
    <x v="3"/>
    <x v="58"/>
    <n v="3626"/>
    <x v="7"/>
  </r>
  <r>
    <x v="1"/>
    <s v="Q4"/>
    <x v="3"/>
    <x v="59"/>
    <n v="7919"/>
    <x v="7"/>
  </r>
  <r>
    <x v="1"/>
    <s v="Q4"/>
    <x v="4"/>
    <x v="60"/>
    <n v="30"/>
    <x v="7"/>
  </r>
  <r>
    <x v="1"/>
    <s v="Q4"/>
    <x v="4"/>
    <x v="61"/>
    <n v="40"/>
    <x v="7"/>
  </r>
  <r>
    <x v="1"/>
    <s v="Q4"/>
    <x v="4"/>
    <x v="62"/>
    <n v="55"/>
    <x v="7"/>
  </r>
  <r>
    <x v="1"/>
    <s v="Q4"/>
    <x v="4"/>
    <x v="0"/>
    <n v="809"/>
    <x v="7"/>
  </r>
  <r>
    <x v="1"/>
    <s v="Q4"/>
    <x v="4"/>
    <x v="1"/>
    <n v="473"/>
    <x v="7"/>
  </r>
  <r>
    <x v="1"/>
    <s v="Q4"/>
    <x v="4"/>
    <x v="63"/>
    <n v="79"/>
    <x v="7"/>
  </r>
  <r>
    <x v="1"/>
    <s v="Q4"/>
    <x v="4"/>
    <x v="2"/>
    <n v="121"/>
    <x v="7"/>
  </r>
  <r>
    <x v="1"/>
    <s v="Q4"/>
    <x v="4"/>
    <x v="64"/>
    <n v="41"/>
    <x v="7"/>
  </r>
  <r>
    <x v="1"/>
    <s v="Q4"/>
    <x v="4"/>
    <x v="3"/>
    <n v="840"/>
    <x v="7"/>
  </r>
  <r>
    <x v="1"/>
    <s v="Q4"/>
    <x v="4"/>
    <x v="4"/>
    <n v="224"/>
    <x v="7"/>
  </r>
  <r>
    <x v="1"/>
    <s v="Q4"/>
    <x v="4"/>
    <x v="5"/>
    <n v="192"/>
    <x v="7"/>
  </r>
  <r>
    <x v="1"/>
    <s v="Q4"/>
    <x v="4"/>
    <x v="6"/>
    <n v="533"/>
    <x v="7"/>
  </r>
  <r>
    <x v="1"/>
    <s v="Q4"/>
    <x v="4"/>
    <x v="65"/>
    <n v="112"/>
    <x v="7"/>
  </r>
  <r>
    <x v="1"/>
    <s v="Q4"/>
    <x v="4"/>
    <x v="7"/>
    <n v="596"/>
    <x v="7"/>
  </r>
  <r>
    <x v="1"/>
    <s v="Q4"/>
    <x v="4"/>
    <x v="66"/>
    <n v="79"/>
    <x v="7"/>
  </r>
  <r>
    <x v="1"/>
    <s v="Q4"/>
    <x v="4"/>
    <x v="101"/>
    <n v="101"/>
    <x v="7"/>
  </r>
  <r>
    <x v="1"/>
    <s v="Q4"/>
    <x v="4"/>
    <x v="8"/>
    <n v="196"/>
    <x v="7"/>
  </r>
  <r>
    <x v="1"/>
    <s v="Q4"/>
    <x v="4"/>
    <x v="9"/>
    <n v="582"/>
    <x v="7"/>
  </r>
  <r>
    <x v="1"/>
    <s v="Q4"/>
    <x v="4"/>
    <x v="10"/>
    <n v="638"/>
    <x v="7"/>
  </r>
  <r>
    <x v="1"/>
    <s v="Q4"/>
    <x v="4"/>
    <x v="11"/>
    <n v="191"/>
    <x v="7"/>
  </r>
  <r>
    <x v="1"/>
    <s v="Q4"/>
    <x v="4"/>
    <x v="12"/>
    <n v="198"/>
    <x v="7"/>
  </r>
  <r>
    <x v="1"/>
    <s v="Q4"/>
    <x v="4"/>
    <x v="13"/>
    <n v="492"/>
    <x v="7"/>
  </r>
  <r>
    <x v="1"/>
    <s v="Q4"/>
    <x v="4"/>
    <x v="14"/>
    <n v="1145"/>
    <x v="7"/>
  </r>
  <r>
    <x v="1"/>
    <s v="Q4"/>
    <x v="4"/>
    <x v="15"/>
    <n v="1269"/>
    <x v="7"/>
  </r>
  <r>
    <x v="1"/>
    <s v="Q4"/>
    <x v="4"/>
    <x v="70"/>
    <n v="82"/>
    <x v="7"/>
  </r>
  <r>
    <x v="1"/>
    <s v="Q4"/>
    <x v="4"/>
    <x v="71"/>
    <n v="141"/>
    <x v="7"/>
  </r>
  <r>
    <x v="1"/>
    <s v="Q4"/>
    <x v="4"/>
    <x v="16"/>
    <n v="347"/>
    <x v="7"/>
  </r>
  <r>
    <x v="1"/>
    <s v="Q4"/>
    <x v="4"/>
    <x v="17"/>
    <n v="494"/>
    <x v="7"/>
  </r>
  <r>
    <x v="1"/>
    <s v="Q4"/>
    <x v="4"/>
    <x v="18"/>
    <n v="397"/>
    <x v="7"/>
  </r>
  <r>
    <x v="1"/>
    <s v="Q4"/>
    <x v="4"/>
    <x v="72"/>
    <n v="164"/>
    <x v="7"/>
  </r>
  <r>
    <x v="1"/>
    <s v="Q4"/>
    <x v="4"/>
    <x v="19"/>
    <n v="536"/>
    <x v="7"/>
  </r>
  <r>
    <x v="1"/>
    <s v="Q4"/>
    <x v="4"/>
    <x v="20"/>
    <n v="129"/>
    <x v="7"/>
  </r>
  <r>
    <x v="1"/>
    <s v="Q4"/>
    <x v="4"/>
    <x v="73"/>
    <n v="65"/>
    <x v="7"/>
  </r>
  <r>
    <x v="1"/>
    <s v="Q4"/>
    <x v="4"/>
    <x v="21"/>
    <n v="1274"/>
    <x v="7"/>
  </r>
  <r>
    <x v="1"/>
    <s v="Q4"/>
    <x v="4"/>
    <x v="22"/>
    <n v="313"/>
    <x v="7"/>
  </r>
  <r>
    <x v="1"/>
    <s v="Q4"/>
    <x v="4"/>
    <x v="23"/>
    <n v="829"/>
    <x v="7"/>
  </r>
  <r>
    <x v="1"/>
    <s v="Q4"/>
    <x v="4"/>
    <x v="24"/>
    <n v="460"/>
    <x v="7"/>
  </r>
  <r>
    <x v="1"/>
    <s v="Q4"/>
    <x v="4"/>
    <x v="25"/>
    <n v="81"/>
    <x v="7"/>
  </r>
  <r>
    <x v="1"/>
    <s v="Q4"/>
    <x v="4"/>
    <x v="74"/>
    <n v="42"/>
    <x v="7"/>
  </r>
  <r>
    <x v="1"/>
    <s v="Q4"/>
    <x v="4"/>
    <x v="75"/>
    <n v="119"/>
    <x v="7"/>
  </r>
  <r>
    <x v="1"/>
    <s v="Q4"/>
    <x v="4"/>
    <x v="26"/>
    <n v="116"/>
    <x v="7"/>
  </r>
  <r>
    <x v="1"/>
    <s v="Q4"/>
    <x v="4"/>
    <x v="27"/>
    <n v="173"/>
    <x v="7"/>
  </r>
  <r>
    <x v="1"/>
    <s v="Q4"/>
    <x v="4"/>
    <x v="76"/>
    <n v="102"/>
    <x v="7"/>
  </r>
  <r>
    <x v="1"/>
    <s v="Q4"/>
    <x v="4"/>
    <x v="28"/>
    <n v="223"/>
    <x v="7"/>
  </r>
  <r>
    <x v="1"/>
    <s v="Q4"/>
    <x v="4"/>
    <x v="77"/>
    <n v="125"/>
    <x v="7"/>
  </r>
  <r>
    <x v="1"/>
    <s v="Q4"/>
    <x v="4"/>
    <x v="29"/>
    <n v="301"/>
    <x v="7"/>
  </r>
  <r>
    <x v="1"/>
    <s v="Q4"/>
    <x v="4"/>
    <x v="30"/>
    <n v="257"/>
    <x v="7"/>
  </r>
  <r>
    <x v="1"/>
    <s v="Q4"/>
    <x v="4"/>
    <x v="78"/>
    <n v="61"/>
    <x v="7"/>
  </r>
  <r>
    <x v="1"/>
    <s v="Q4"/>
    <x v="4"/>
    <x v="31"/>
    <n v="200"/>
    <x v="7"/>
  </r>
  <r>
    <x v="1"/>
    <s v="Q4"/>
    <x v="4"/>
    <x v="79"/>
    <n v="75"/>
    <x v="7"/>
  </r>
  <r>
    <x v="1"/>
    <s v="Q4"/>
    <x v="4"/>
    <x v="32"/>
    <n v="1067"/>
    <x v="7"/>
  </r>
  <r>
    <x v="1"/>
    <s v="Q4"/>
    <x v="4"/>
    <x v="33"/>
    <n v="345"/>
    <x v="7"/>
  </r>
  <r>
    <x v="1"/>
    <s v="Q4"/>
    <x v="4"/>
    <x v="34"/>
    <n v="219"/>
    <x v="7"/>
  </r>
  <r>
    <x v="1"/>
    <s v="Q4"/>
    <x v="4"/>
    <x v="35"/>
    <n v="650"/>
    <x v="7"/>
  </r>
  <r>
    <x v="1"/>
    <s v="Q4"/>
    <x v="4"/>
    <x v="80"/>
    <n v="146"/>
    <x v="7"/>
  </r>
  <r>
    <x v="1"/>
    <s v="Q4"/>
    <x v="4"/>
    <x v="36"/>
    <n v="106"/>
    <x v="7"/>
  </r>
  <r>
    <x v="1"/>
    <s v="Q4"/>
    <x v="4"/>
    <x v="81"/>
    <n v="51"/>
    <x v="7"/>
  </r>
  <r>
    <x v="1"/>
    <s v="Q4"/>
    <x v="4"/>
    <x v="37"/>
    <n v="722"/>
    <x v="7"/>
  </r>
  <r>
    <x v="1"/>
    <s v="Q4"/>
    <x v="4"/>
    <x v="38"/>
    <n v="481"/>
    <x v="7"/>
  </r>
  <r>
    <x v="1"/>
    <s v="Q4"/>
    <x v="4"/>
    <x v="39"/>
    <n v="219"/>
    <x v="7"/>
  </r>
  <r>
    <x v="1"/>
    <s v="Q4"/>
    <x v="4"/>
    <x v="40"/>
    <n v="354"/>
    <x v="7"/>
  </r>
  <r>
    <x v="1"/>
    <s v="Q4"/>
    <x v="4"/>
    <x v="41"/>
    <n v="233"/>
    <x v="7"/>
  </r>
  <r>
    <x v="1"/>
    <s v="Q4"/>
    <x v="4"/>
    <x v="42"/>
    <n v="329"/>
    <x v="7"/>
  </r>
  <r>
    <x v="1"/>
    <s v="Q4"/>
    <x v="4"/>
    <x v="82"/>
    <n v="76"/>
    <x v="7"/>
  </r>
  <r>
    <x v="1"/>
    <s v="Q4"/>
    <x v="4"/>
    <x v="43"/>
    <n v="478"/>
    <x v="7"/>
  </r>
  <r>
    <x v="1"/>
    <s v="Q4"/>
    <x v="4"/>
    <x v="44"/>
    <n v="265"/>
    <x v="7"/>
  </r>
  <r>
    <x v="1"/>
    <s v="Q4"/>
    <x v="4"/>
    <x v="45"/>
    <n v="221"/>
    <x v="7"/>
  </r>
  <r>
    <x v="1"/>
    <s v="Q4"/>
    <x v="4"/>
    <x v="46"/>
    <n v="552"/>
    <x v="7"/>
  </r>
  <r>
    <x v="1"/>
    <s v="Q4"/>
    <x v="4"/>
    <x v="47"/>
    <n v="329"/>
    <x v="7"/>
  </r>
  <r>
    <x v="1"/>
    <s v="Q4"/>
    <x v="4"/>
    <x v="48"/>
    <n v="896"/>
    <x v="7"/>
  </r>
  <r>
    <x v="1"/>
    <s v="Q4"/>
    <x v="4"/>
    <x v="83"/>
    <n v="73"/>
    <x v="7"/>
  </r>
  <r>
    <x v="1"/>
    <s v="Q4"/>
    <x v="4"/>
    <x v="49"/>
    <n v="772"/>
    <x v="7"/>
  </r>
  <r>
    <x v="1"/>
    <s v="Q4"/>
    <x v="4"/>
    <x v="50"/>
    <n v="691"/>
    <x v="7"/>
  </r>
  <r>
    <x v="1"/>
    <s v="Q4"/>
    <x v="4"/>
    <x v="51"/>
    <n v="224"/>
    <x v="7"/>
  </r>
  <r>
    <x v="1"/>
    <s v="Q4"/>
    <x v="4"/>
    <x v="84"/>
    <n v="64"/>
    <x v="7"/>
  </r>
  <r>
    <x v="1"/>
    <s v="Q4"/>
    <x v="4"/>
    <x v="52"/>
    <n v="250"/>
    <x v="7"/>
  </r>
  <r>
    <x v="1"/>
    <s v="Q4"/>
    <x v="4"/>
    <x v="85"/>
    <n v="78"/>
    <x v="7"/>
  </r>
  <r>
    <x v="1"/>
    <s v="Q4"/>
    <x v="4"/>
    <x v="53"/>
    <n v="472"/>
    <x v="7"/>
  </r>
  <r>
    <x v="1"/>
    <s v="Q4"/>
    <x v="4"/>
    <x v="54"/>
    <n v="751"/>
    <x v="7"/>
  </r>
  <r>
    <x v="1"/>
    <s v="Q4"/>
    <x v="4"/>
    <x v="86"/>
    <n v="83"/>
    <x v="7"/>
  </r>
  <r>
    <x v="1"/>
    <s v="Q4"/>
    <x v="4"/>
    <x v="88"/>
    <n v="32"/>
    <x v="7"/>
  </r>
  <r>
    <x v="1"/>
    <s v="Q4"/>
    <x v="4"/>
    <x v="55"/>
    <n v="1774"/>
    <x v="7"/>
  </r>
  <r>
    <x v="1"/>
    <s v="Q4"/>
    <x v="4"/>
    <x v="56"/>
    <n v="117"/>
    <x v="7"/>
  </r>
  <r>
    <x v="1"/>
    <s v="Q4"/>
    <x v="4"/>
    <x v="57"/>
    <n v="8104"/>
    <x v="7"/>
  </r>
  <r>
    <x v="1"/>
    <s v="Q4"/>
    <x v="4"/>
    <x v="58"/>
    <n v="4334"/>
    <x v="7"/>
  </r>
  <r>
    <x v="1"/>
    <s v="Q4"/>
    <x v="4"/>
    <x v="59"/>
    <n v="9398"/>
    <x v="7"/>
  </r>
  <r>
    <x v="1"/>
    <s v="Q4"/>
    <x v="5"/>
    <x v="60"/>
    <n v="49"/>
    <x v="7"/>
  </r>
  <r>
    <x v="1"/>
    <s v="Q4"/>
    <x v="5"/>
    <x v="61"/>
    <n v="56"/>
    <x v="7"/>
  </r>
  <r>
    <x v="1"/>
    <s v="Q4"/>
    <x v="5"/>
    <x v="62"/>
    <n v="68"/>
    <x v="7"/>
  </r>
  <r>
    <x v="1"/>
    <s v="Q4"/>
    <x v="5"/>
    <x v="0"/>
    <n v="909"/>
    <x v="7"/>
  </r>
  <r>
    <x v="1"/>
    <s v="Q4"/>
    <x v="5"/>
    <x v="1"/>
    <n v="530"/>
    <x v="7"/>
  </r>
  <r>
    <x v="1"/>
    <s v="Q4"/>
    <x v="5"/>
    <x v="63"/>
    <n v="81"/>
    <x v="7"/>
  </r>
  <r>
    <x v="1"/>
    <s v="Q4"/>
    <x v="5"/>
    <x v="2"/>
    <n v="155"/>
    <x v="7"/>
  </r>
  <r>
    <x v="1"/>
    <s v="Q4"/>
    <x v="5"/>
    <x v="64"/>
    <n v="59"/>
    <x v="7"/>
  </r>
  <r>
    <x v="1"/>
    <s v="Q4"/>
    <x v="5"/>
    <x v="3"/>
    <n v="881"/>
    <x v="7"/>
  </r>
  <r>
    <x v="1"/>
    <s v="Q4"/>
    <x v="5"/>
    <x v="4"/>
    <n v="243"/>
    <x v="7"/>
  </r>
  <r>
    <x v="1"/>
    <s v="Q4"/>
    <x v="5"/>
    <x v="5"/>
    <n v="268"/>
    <x v="7"/>
  </r>
  <r>
    <x v="1"/>
    <s v="Q4"/>
    <x v="5"/>
    <x v="6"/>
    <n v="593"/>
    <x v="7"/>
  </r>
  <r>
    <x v="1"/>
    <s v="Q4"/>
    <x v="5"/>
    <x v="65"/>
    <n v="131"/>
    <x v="7"/>
  </r>
  <r>
    <x v="1"/>
    <s v="Q4"/>
    <x v="5"/>
    <x v="7"/>
    <n v="657"/>
    <x v="7"/>
  </r>
  <r>
    <x v="1"/>
    <s v="Q4"/>
    <x v="5"/>
    <x v="66"/>
    <n v="96"/>
    <x v="7"/>
  </r>
  <r>
    <x v="1"/>
    <s v="Q4"/>
    <x v="5"/>
    <x v="87"/>
    <n v="41"/>
    <x v="7"/>
  </r>
  <r>
    <x v="1"/>
    <s v="Q4"/>
    <x v="5"/>
    <x v="101"/>
    <n v="167"/>
    <x v="7"/>
  </r>
  <r>
    <x v="1"/>
    <s v="Q4"/>
    <x v="5"/>
    <x v="8"/>
    <n v="290"/>
    <x v="7"/>
  </r>
  <r>
    <x v="1"/>
    <s v="Q4"/>
    <x v="5"/>
    <x v="9"/>
    <n v="605"/>
    <x v="7"/>
  </r>
  <r>
    <x v="1"/>
    <s v="Q4"/>
    <x v="5"/>
    <x v="10"/>
    <n v="731"/>
    <x v="7"/>
  </r>
  <r>
    <x v="1"/>
    <s v="Q4"/>
    <x v="5"/>
    <x v="68"/>
    <n v="38"/>
    <x v="7"/>
  </r>
  <r>
    <x v="1"/>
    <s v="Q4"/>
    <x v="5"/>
    <x v="11"/>
    <n v="236"/>
    <x v="7"/>
  </r>
  <r>
    <x v="1"/>
    <s v="Q4"/>
    <x v="5"/>
    <x v="12"/>
    <n v="242"/>
    <x v="7"/>
  </r>
  <r>
    <x v="1"/>
    <s v="Q4"/>
    <x v="5"/>
    <x v="13"/>
    <n v="588"/>
    <x v="7"/>
  </r>
  <r>
    <x v="1"/>
    <s v="Q4"/>
    <x v="5"/>
    <x v="14"/>
    <n v="1197"/>
    <x v="7"/>
  </r>
  <r>
    <x v="1"/>
    <s v="Q4"/>
    <x v="5"/>
    <x v="69"/>
    <n v="39"/>
    <x v="7"/>
  </r>
  <r>
    <x v="1"/>
    <s v="Q4"/>
    <x v="5"/>
    <x v="90"/>
    <n v="42"/>
    <x v="7"/>
  </r>
  <r>
    <x v="1"/>
    <s v="Q4"/>
    <x v="5"/>
    <x v="15"/>
    <n v="1310"/>
    <x v="7"/>
  </r>
  <r>
    <x v="1"/>
    <s v="Q4"/>
    <x v="5"/>
    <x v="70"/>
    <n v="103"/>
    <x v="7"/>
  </r>
  <r>
    <x v="1"/>
    <s v="Q4"/>
    <x v="5"/>
    <x v="71"/>
    <n v="161"/>
    <x v="7"/>
  </r>
  <r>
    <x v="1"/>
    <s v="Q4"/>
    <x v="5"/>
    <x v="16"/>
    <n v="484"/>
    <x v="7"/>
  </r>
  <r>
    <x v="1"/>
    <s v="Q4"/>
    <x v="5"/>
    <x v="17"/>
    <n v="688"/>
    <x v="7"/>
  </r>
  <r>
    <x v="1"/>
    <s v="Q4"/>
    <x v="5"/>
    <x v="18"/>
    <n v="462"/>
    <x v="7"/>
  </r>
  <r>
    <x v="1"/>
    <s v="Q4"/>
    <x v="5"/>
    <x v="72"/>
    <n v="188"/>
    <x v="7"/>
  </r>
  <r>
    <x v="1"/>
    <s v="Q4"/>
    <x v="5"/>
    <x v="19"/>
    <n v="582"/>
    <x v="7"/>
  </r>
  <r>
    <x v="1"/>
    <s v="Q4"/>
    <x v="5"/>
    <x v="20"/>
    <n v="163"/>
    <x v="7"/>
  </r>
  <r>
    <x v="1"/>
    <s v="Q4"/>
    <x v="5"/>
    <x v="73"/>
    <n v="52"/>
    <x v="7"/>
  </r>
  <r>
    <x v="1"/>
    <s v="Q4"/>
    <x v="5"/>
    <x v="21"/>
    <n v="1247"/>
    <x v="7"/>
  </r>
  <r>
    <x v="1"/>
    <s v="Q4"/>
    <x v="5"/>
    <x v="22"/>
    <n v="376"/>
    <x v="7"/>
  </r>
  <r>
    <x v="1"/>
    <s v="Q4"/>
    <x v="5"/>
    <x v="23"/>
    <n v="985"/>
    <x v="7"/>
  </r>
  <r>
    <x v="1"/>
    <s v="Q4"/>
    <x v="5"/>
    <x v="24"/>
    <n v="584"/>
    <x v="7"/>
  </r>
  <r>
    <x v="1"/>
    <s v="Q4"/>
    <x v="5"/>
    <x v="25"/>
    <n v="141"/>
    <x v="7"/>
  </r>
  <r>
    <x v="1"/>
    <s v="Q4"/>
    <x v="5"/>
    <x v="74"/>
    <n v="64"/>
    <x v="7"/>
  </r>
  <r>
    <x v="1"/>
    <s v="Q4"/>
    <x v="5"/>
    <x v="75"/>
    <n v="164"/>
    <x v="7"/>
  </r>
  <r>
    <x v="1"/>
    <s v="Q4"/>
    <x v="5"/>
    <x v="26"/>
    <n v="185"/>
    <x v="7"/>
  </r>
  <r>
    <x v="1"/>
    <s v="Q4"/>
    <x v="5"/>
    <x v="27"/>
    <n v="242"/>
    <x v="7"/>
  </r>
  <r>
    <x v="1"/>
    <s v="Q4"/>
    <x v="5"/>
    <x v="76"/>
    <n v="125"/>
    <x v="7"/>
  </r>
  <r>
    <x v="1"/>
    <s v="Q4"/>
    <x v="5"/>
    <x v="28"/>
    <n v="304"/>
    <x v="7"/>
  </r>
  <r>
    <x v="1"/>
    <s v="Q4"/>
    <x v="5"/>
    <x v="77"/>
    <n v="173"/>
    <x v="7"/>
  </r>
  <r>
    <x v="1"/>
    <s v="Q4"/>
    <x v="5"/>
    <x v="29"/>
    <n v="388"/>
    <x v="7"/>
  </r>
  <r>
    <x v="1"/>
    <s v="Q4"/>
    <x v="5"/>
    <x v="30"/>
    <n v="306"/>
    <x v="7"/>
  </r>
  <r>
    <x v="1"/>
    <s v="Q4"/>
    <x v="5"/>
    <x v="78"/>
    <n v="81"/>
    <x v="7"/>
  </r>
  <r>
    <x v="1"/>
    <s v="Q4"/>
    <x v="5"/>
    <x v="31"/>
    <n v="218"/>
    <x v="7"/>
  </r>
  <r>
    <x v="1"/>
    <s v="Q4"/>
    <x v="5"/>
    <x v="79"/>
    <n v="103"/>
    <x v="7"/>
  </r>
  <r>
    <x v="1"/>
    <s v="Q4"/>
    <x v="5"/>
    <x v="32"/>
    <n v="1167"/>
    <x v="7"/>
  </r>
  <r>
    <x v="1"/>
    <s v="Q4"/>
    <x v="5"/>
    <x v="33"/>
    <n v="399"/>
    <x v="7"/>
  </r>
  <r>
    <x v="1"/>
    <s v="Q4"/>
    <x v="5"/>
    <x v="34"/>
    <n v="281"/>
    <x v="7"/>
  </r>
  <r>
    <x v="1"/>
    <s v="Q4"/>
    <x v="5"/>
    <x v="35"/>
    <n v="782"/>
    <x v="7"/>
  </r>
  <r>
    <x v="1"/>
    <s v="Q4"/>
    <x v="5"/>
    <x v="80"/>
    <n v="168"/>
    <x v="7"/>
  </r>
  <r>
    <x v="1"/>
    <s v="Q4"/>
    <x v="5"/>
    <x v="36"/>
    <n v="131"/>
    <x v="7"/>
  </r>
  <r>
    <x v="1"/>
    <s v="Q4"/>
    <x v="5"/>
    <x v="81"/>
    <n v="58"/>
    <x v="7"/>
  </r>
  <r>
    <x v="1"/>
    <s v="Q4"/>
    <x v="5"/>
    <x v="37"/>
    <n v="810"/>
    <x v="7"/>
  </r>
  <r>
    <x v="1"/>
    <s v="Q4"/>
    <x v="5"/>
    <x v="38"/>
    <n v="591"/>
    <x v="7"/>
  </r>
  <r>
    <x v="1"/>
    <s v="Q4"/>
    <x v="5"/>
    <x v="39"/>
    <n v="256"/>
    <x v="7"/>
  </r>
  <r>
    <x v="1"/>
    <s v="Q4"/>
    <x v="5"/>
    <x v="40"/>
    <n v="404"/>
    <x v="7"/>
  </r>
  <r>
    <x v="1"/>
    <s v="Q4"/>
    <x v="5"/>
    <x v="41"/>
    <n v="334"/>
    <x v="7"/>
  </r>
  <r>
    <x v="1"/>
    <s v="Q4"/>
    <x v="5"/>
    <x v="42"/>
    <n v="392"/>
    <x v="7"/>
  </r>
  <r>
    <x v="1"/>
    <s v="Q4"/>
    <x v="5"/>
    <x v="82"/>
    <n v="113"/>
    <x v="7"/>
  </r>
  <r>
    <x v="1"/>
    <s v="Q4"/>
    <x v="5"/>
    <x v="43"/>
    <n v="614"/>
    <x v="7"/>
  </r>
  <r>
    <x v="1"/>
    <s v="Q4"/>
    <x v="5"/>
    <x v="44"/>
    <n v="319"/>
    <x v="7"/>
  </r>
  <r>
    <x v="1"/>
    <s v="Q4"/>
    <x v="5"/>
    <x v="45"/>
    <n v="283"/>
    <x v="7"/>
  </r>
  <r>
    <x v="1"/>
    <s v="Q4"/>
    <x v="5"/>
    <x v="46"/>
    <n v="569"/>
    <x v="7"/>
  </r>
  <r>
    <x v="1"/>
    <s v="Q4"/>
    <x v="5"/>
    <x v="47"/>
    <n v="433"/>
    <x v="7"/>
  </r>
  <r>
    <x v="1"/>
    <s v="Q4"/>
    <x v="5"/>
    <x v="48"/>
    <n v="992"/>
    <x v="7"/>
  </r>
  <r>
    <x v="1"/>
    <s v="Q4"/>
    <x v="5"/>
    <x v="83"/>
    <n v="100"/>
    <x v="7"/>
  </r>
  <r>
    <x v="1"/>
    <s v="Q4"/>
    <x v="5"/>
    <x v="49"/>
    <n v="826"/>
    <x v="7"/>
  </r>
  <r>
    <x v="1"/>
    <s v="Q4"/>
    <x v="5"/>
    <x v="50"/>
    <n v="910"/>
    <x v="7"/>
  </r>
  <r>
    <x v="1"/>
    <s v="Q4"/>
    <x v="5"/>
    <x v="51"/>
    <n v="333"/>
    <x v="7"/>
  </r>
  <r>
    <x v="1"/>
    <s v="Q4"/>
    <x v="5"/>
    <x v="84"/>
    <n v="76"/>
    <x v="7"/>
  </r>
  <r>
    <x v="1"/>
    <s v="Q4"/>
    <x v="5"/>
    <x v="52"/>
    <n v="332"/>
    <x v="7"/>
  </r>
  <r>
    <x v="1"/>
    <s v="Q4"/>
    <x v="5"/>
    <x v="85"/>
    <n v="73"/>
    <x v="7"/>
  </r>
  <r>
    <x v="1"/>
    <s v="Q4"/>
    <x v="5"/>
    <x v="53"/>
    <n v="515"/>
    <x v="7"/>
  </r>
  <r>
    <x v="1"/>
    <s v="Q4"/>
    <x v="5"/>
    <x v="54"/>
    <n v="797"/>
    <x v="7"/>
  </r>
  <r>
    <x v="1"/>
    <s v="Q4"/>
    <x v="5"/>
    <x v="86"/>
    <n v="111"/>
    <x v="7"/>
  </r>
  <r>
    <x v="1"/>
    <s v="Q4"/>
    <x v="5"/>
    <x v="88"/>
    <n v="40"/>
    <x v="7"/>
  </r>
  <r>
    <x v="1"/>
    <s v="Q4"/>
    <x v="5"/>
    <x v="55"/>
    <n v="2167"/>
    <x v="7"/>
  </r>
  <r>
    <x v="1"/>
    <s v="Q4"/>
    <x v="5"/>
    <x v="56"/>
    <n v="142"/>
    <x v="7"/>
  </r>
  <r>
    <x v="1"/>
    <s v="Q4"/>
    <x v="5"/>
    <x v="57"/>
    <n v="9161"/>
    <x v="7"/>
  </r>
  <r>
    <x v="1"/>
    <s v="Q4"/>
    <x v="5"/>
    <x v="58"/>
    <n v="4902"/>
    <x v="7"/>
  </r>
  <r>
    <x v="1"/>
    <s v="Q4"/>
    <x v="5"/>
    <x v="59"/>
    <n v="10801"/>
    <x v="7"/>
  </r>
  <r>
    <x v="1"/>
    <s v="Q4"/>
    <x v="6"/>
    <x v="60"/>
    <n v="63"/>
    <x v="7"/>
  </r>
  <r>
    <x v="1"/>
    <s v="Q4"/>
    <x v="6"/>
    <x v="61"/>
    <n v="47"/>
    <x v="7"/>
  </r>
  <r>
    <x v="1"/>
    <s v="Q4"/>
    <x v="6"/>
    <x v="62"/>
    <n v="48"/>
    <x v="7"/>
  </r>
  <r>
    <x v="1"/>
    <s v="Q4"/>
    <x v="6"/>
    <x v="0"/>
    <n v="1141"/>
    <x v="7"/>
  </r>
  <r>
    <x v="1"/>
    <s v="Q4"/>
    <x v="6"/>
    <x v="1"/>
    <n v="583"/>
    <x v="7"/>
  </r>
  <r>
    <x v="1"/>
    <s v="Q4"/>
    <x v="6"/>
    <x v="63"/>
    <n v="137"/>
    <x v="7"/>
  </r>
  <r>
    <x v="1"/>
    <s v="Q4"/>
    <x v="6"/>
    <x v="2"/>
    <n v="224"/>
    <x v="7"/>
  </r>
  <r>
    <x v="1"/>
    <s v="Q4"/>
    <x v="6"/>
    <x v="64"/>
    <n v="63"/>
    <x v="7"/>
  </r>
  <r>
    <x v="1"/>
    <s v="Q4"/>
    <x v="6"/>
    <x v="3"/>
    <n v="964"/>
    <x v="7"/>
  </r>
  <r>
    <x v="1"/>
    <s v="Q4"/>
    <x v="6"/>
    <x v="4"/>
    <n v="197"/>
    <x v="7"/>
  </r>
  <r>
    <x v="1"/>
    <s v="Q4"/>
    <x v="6"/>
    <x v="5"/>
    <n v="308"/>
    <x v="7"/>
  </r>
  <r>
    <x v="1"/>
    <s v="Q4"/>
    <x v="6"/>
    <x v="6"/>
    <n v="798"/>
    <x v="7"/>
  </r>
  <r>
    <x v="1"/>
    <s v="Q4"/>
    <x v="6"/>
    <x v="65"/>
    <n v="106"/>
    <x v="7"/>
  </r>
  <r>
    <x v="1"/>
    <s v="Q4"/>
    <x v="6"/>
    <x v="7"/>
    <n v="609"/>
    <x v="7"/>
  </r>
  <r>
    <x v="1"/>
    <s v="Q4"/>
    <x v="6"/>
    <x v="66"/>
    <n v="58"/>
    <x v="7"/>
  </r>
  <r>
    <x v="1"/>
    <s v="Q4"/>
    <x v="6"/>
    <x v="101"/>
    <n v="146"/>
    <x v="7"/>
  </r>
  <r>
    <x v="1"/>
    <s v="Q4"/>
    <x v="6"/>
    <x v="8"/>
    <n v="370"/>
    <x v="7"/>
  </r>
  <r>
    <x v="1"/>
    <s v="Q4"/>
    <x v="6"/>
    <x v="9"/>
    <n v="571"/>
    <x v="7"/>
  </r>
  <r>
    <x v="1"/>
    <s v="Q4"/>
    <x v="6"/>
    <x v="10"/>
    <n v="772"/>
    <x v="7"/>
  </r>
  <r>
    <x v="1"/>
    <s v="Q4"/>
    <x v="6"/>
    <x v="11"/>
    <n v="228"/>
    <x v="7"/>
  </r>
  <r>
    <x v="1"/>
    <s v="Q4"/>
    <x v="6"/>
    <x v="12"/>
    <n v="280"/>
    <x v="7"/>
  </r>
  <r>
    <x v="1"/>
    <s v="Q4"/>
    <x v="6"/>
    <x v="89"/>
    <n v="37"/>
    <x v="7"/>
  </r>
  <r>
    <x v="1"/>
    <s v="Q4"/>
    <x v="6"/>
    <x v="13"/>
    <n v="575"/>
    <x v="7"/>
  </r>
  <r>
    <x v="1"/>
    <s v="Q4"/>
    <x v="6"/>
    <x v="14"/>
    <n v="1302"/>
    <x v="7"/>
  </r>
  <r>
    <x v="1"/>
    <s v="Q4"/>
    <x v="6"/>
    <x v="90"/>
    <n v="44"/>
    <x v="7"/>
  </r>
  <r>
    <x v="1"/>
    <s v="Q4"/>
    <x v="6"/>
    <x v="15"/>
    <n v="1397"/>
    <x v="7"/>
  </r>
  <r>
    <x v="1"/>
    <s v="Q4"/>
    <x v="6"/>
    <x v="70"/>
    <n v="175"/>
    <x v="7"/>
  </r>
  <r>
    <x v="1"/>
    <s v="Q4"/>
    <x v="6"/>
    <x v="71"/>
    <n v="251"/>
    <x v="7"/>
  </r>
  <r>
    <x v="1"/>
    <s v="Q4"/>
    <x v="6"/>
    <x v="16"/>
    <n v="592"/>
    <x v="7"/>
  </r>
  <r>
    <x v="1"/>
    <s v="Q4"/>
    <x v="6"/>
    <x v="17"/>
    <n v="1394"/>
    <x v="7"/>
  </r>
  <r>
    <x v="1"/>
    <s v="Q4"/>
    <x v="6"/>
    <x v="18"/>
    <n v="439"/>
    <x v="7"/>
  </r>
  <r>
    <x v="1"/>
    <s v="Q4"/>
    <x v="6"/>
    <x v="72"/>
    <n v="250"/>
    <x v="7"/>
  </r>
  <r>
    <x v="1"/>
    <s v="Q4"/>
    <x v="6"/>
    <x v="19"/>
    <n v="610"/>
    <x v="7"/>
  </r>
  <r>
    <x v="1"/>
    <s v="Q4"/>
    <x v="6"/>
    <x v="20"/>
    <n v="107"/>
    <x v="7"/>
  </r>
  <r>
    <x v="1"/>
    <s v="Q4"/>
    <x v="6"/>
    <x v="73"/>
    <n v="72"/>
    <x v="7"/>
  </r>
  <r>
    <x v="1"/>
    <s v="Q4"/>
    <x v="6"/>
    <x v="21"/>
    <n v="1308"/>
    <x v="7"/>
  </r>
  <r>
    <x v="1"/>
    <s v="Q4"/>
    <x v="6"/>
    <x v="22"/>
    <n v="416"/>
    <x v="7"/>
  </r>
  <r>
    <x v="1"/>
    <s v="Q4"/>
    <x v="6"/>
    <x v="23"/>
    <n v="1076"/>
    <x v="7"/>
  </r>
  <r>
    <x v="1"/>
    <s v="Q4"/>
    <x v="6"/>
    <x v="92"/>
    <n v="35"/>
    <x v="7"/>
  </r>
  <r>
    <x v="1"/>
    <s v="Q4"/>
    <x v="6"/>
    <x v="24"/>
    <n v="954"/>
    <x v="7"/>
  </r>
  <r>
    <x v="1"/>
    <s v="Q4"/>
    <x v="6"/>
    <x v="25"/>
    <n v="125"/>
    <x v="7"/>
  </r>
  <r>
    <x v="1"/>
    <s v="Q4"/>
    <x v="6"/>
    <x v="74"/>
    <n v="106"/>
    <x v="7"/>
  </r>
  <r>
    <x v="1"/>
    <s v="Q4"/>
    <x v="6"/>
    <x v="75"/>
    <n v="220"/>
    <x v="7"/>
  </r>
  <r>
    <x v="1"/>
    <s v="Q4"/>
    <x v="6"/>
    <x v="26"/>
    <n v="313"/>
    <x v="7"/>
  </r>
  <r>
    <x v="1"/>
    <s v="Q4"/>
    <x v="6"/>
    <x v="27"/>
    <n v="271"/>
    <x v="7"/>
  </r>
  <r>
    <x v="1"/>
    <s v="Q4"/>
    <x v="6"/>
    <x v="76"/>
    <n v="182"/>
    <x v="7"/>
  </r>
  <r>
    <x v="1"/>
    <s v="Q4"/>
    <x v="6"/>
    <x v="28"/>
    <n v="296"/>
    <x v="7"/>
  </r>
  <r>
    <x v="1"/>
    <s v="Q4"/>
    <x v="6"/>
    <x v="77"/>
    <n v="243"/>
    <x v="7"/>
  </r>
  <r>
    <x v="1"/>
    <s v="Q4"/>
    <x v="6"/>
    <x v="29"/>
    <n v="369"/>
    <x v="7"/>
  </r>
  <r>
    <x v="1"/>
    <s v="Q4"/>
    <x v="6"/>
    <x v="30"/>
    <n v="373"/>
    <x v="7"/>
  </r>
  <r>
    <x v="1"/>
    <s v="Q4"/>
    <x v="6"/>
    <x v="78"/>
    <n v="109"/>
    <x v="7"/>
  </r>
  <r>
    <x v="1"/>
    <s v="Q4"/>
    <x v="6"/>
    <x v="31"/>
    <n v="161"/>
    <x v="7"/>
  </r>
  <r>
    <x v="1"/>
    <s v="Q4"/>
    <x v="6"/>
    <x v="79"/>
    <n v="110"/>
    <x v="7"/>
  </r>
  <r>
    <x v="1"/>
    <s v="Q4"/>
    <x v="6"/>
    <x v="32"/>
    <n v="1159"/>
    <x v="7"/>
  </r>
  <r>
    <x v="1"/>
    <s v="Q4"/>
    <x v="6"/>
    <x v="33"/>
    <n v="389"/>
    <x v="7"/>
  </r>
  <r>
    <x v="1"/>
    <s v="Q4"/>
    <x v="6"/>
    <x v="34"/>
    <n v="523"/>
    <x v="7"/>
  </r>
  <r>
    <x v="1"/>
    <s v="Q4"/>
    <x v="6"/>
    <x v="35"/>
    <n v="830"/>
    <x v="7"/>
  </r>
  <r>
    <x v="1"/>
    <s v="Q4"/>
    <x v="6"/>
    <x v="80"/>
    <n v="128"/>
    <x v="7"/>
  </r>
  <r>
    <x v="1"/>
    <s v="Q4"/>
    <x v="6"/>
    <x v="36"/>
    <n v="171"/>
    <x v="7"/>
  </r>
  <r>
    <x v="1"/>
    <s v="Q4"/>
    <x v="6"/>
    <x v="91"/>
    <n v="48"/>
    <x v="7"/>
  </r>
  <r>
    <x v="1"/>
    <s v="Q4"/>
    <x v="6"/>
    <x v="81"/>
    <n v="55"/>
    <x v="7"/>
  </r>
  <r>
    <x v="1"/>
    <s v="Q4"/>
    <x v="6"/>
    <x v="37"/>
    <n v="746"/>
    <x v="7"/>
  </r>
  <r>
    <x v="1"/>
    <s v="Q4"/>
    <x v="6"/>
    <x v="38"/>
    <n v="618"/>
    <x v="7"/>
  </r>
  <r>
    <x v="1"/>
    <s v="Q4"/>
    <x v="6"/>
    <x v="39"/>
    <n v="357"/>
    <x v="7"/>
  </r>
  <r>
    <x v="1"/>
    <s v="Q4"/>
    <x v="6"/>
    <x v="40"/>
    <n v="412"/>
    <x v="7"/>
  </r>
  <r>
    <x v="1"/>
    <s v="Q4"/>
    <x v="6"/>
    <x v="41"/>
    <n v="421"/>
    <x v="7"/>
  </r>
  <r>
    <x v="1"/>
    <s v="Q4"/>
    <x v="6"/>
    <x v="42"/>
    <n v="532"/>
    <x v="7"/>
  </r>
  <r>
    <x v="1"/>
    <s v="Q4"/>
    <x v="6"/>
    <x v="96"/>
    <n v="30"/>
    <x v="7"/>
  </r>
  <r>
    <x v="1"/>
    <s v="Q4"/>
    <x v="6"/>
    <x v="82"/>
    <n v="114"/>
    <x v="7"/>
  </r>
  <r>
    <x v="1"/>
    <s v="Q4"/>
    <x v="6"/>
    <x v="43"/>
    <n v="812"/>
    <x v="7"/>
  </r>
  <r>
    <x v="1"/>
    <s v="Q4"/>
    <x v="6"/>
    <x v="44"/>
    <n v="310"/>
    <x v="7"/>
  </r>
  <r>
    <x v="1"/>
    <s v="Q4"/>
    <x v="6"/>
    <x v="45"/>
    <n v="289"/>
    <x v="7"/>
  </r>
  <r>
    <x v="1"/>
    <s v="Q4"/>
    <x v="6"/>
    <x v="46"/>
    <n v="627"/>
    <x v="7"/>
  </r>
  <r>
    <x v="1"/>
    <s v="Q4"/>
    <x v="6"/>
    <x v="47"/>
    <n v="516"/>
    <x v="7"/>
  </r>
  <r>
    <x v="1"/>
    <s v="Q4"/>
    <x v="6"/>
    <x v="48"/>
    <n v="1122"/>
    <x v="7"/>
  </r>
  <r>
    <x v="1"/>
    <s v="Q4"/>
    <x v="6"/>
    <x v="83"/>
    <n v="109"/>
    <x v="7"/>
  </r>
  <r>
    <x v="1"/>
    <s v="Q4"/>
    <x v="6"/>
    <x v="49"/>
    <n v="850"/>
    <x v="7"/>
  </r>
  <r>
    <x v="1"/>
    <s v="Q4"/>
    <x v="6"/>
    <x v="50"/>
    <n v="1655"/>
    <x v="7"/>
  </r>
  <r>
    <x v="1"/>
    <s v="Q4"/>
    <x v="6"/>
    <x v="51"/>
    <n v="376"/>
    <x v="7"/>
  </r>
  <r>
    <x v="1"/>
    <s v="Q4"/>
    <x v="6"/>
    <x v="84"/>
    <n v="119"/>
    <x v="7"/>
  </r>
  <r>
    <x v="1"/>
    <s v="Q4"/>
    <x v="6"/>
    <x v="52"/>
    <n v="348"/>
    <x v="7"/>
  </r>
  <r>
    <x v="1"/>
    <s v="Q4"/>
    <x v="6"/>
    <x v="85"/>
    <n v="80"/>
    <x v="7"/>
  </r>
  <r>
    <x v="1"/>
    <s v="Q4"/>
    <x v="6"/>
    <x v="53"/>
    <n v="574"/>
    <x v="7"/>
  </r>
  <r>
    <x v="1"/>
    <s v="Q4"/>
    <x v="6"/>
    <x v="54"/>
    <n v="1351"/>
    <x v="7"/>
  </r>
  <r>
    <x v="1"/>
    <s v="Q4"/>
    <x v="6"/>
    <x v="86"/>
    <n v="147"/>
    <x v="7"/>
  </r>
  <r>
    <x v="1"/>
    <s v="Q4"/>
    <x v="6"/>
    <x v="88"/>
    <n v="36"/>
    <x v="7"/>
  </r>
  <r>
    <x v="1"/>
    <s v="Q4"/>
    <x v="6"/>
    <x v="55"/>
    <n v="3601"/>
    <x v="7"/>
  </r>
  <r>
    <x v="1"/>
    <s v="Q4"/>
    <x v="6"/>
    <x v="56"/>
    <n v="125"/>
    <x v="7"/>
  </r>
  <r>
    <x v="1"/>
    <s v="Q4"/>
    <x v="6"/>
    <x v="57"/>
    <n v="12684"/>
    <x v="7"/>
  </r>
  <r>
    <x v="1"/>
    <s v="Q4"/>
    <x v="6"/>
    <x v="58"/>
    <n v="8513"/>
    <x v="7"/>
  </r>
  <r>
    <x v="1"/>
    <s v="Q4"/>
    <x v="6"/>
    <x v="59"/>
    <n v="17457"/>
    <x v="7"/>
  </r>
  <r>
    <x v="1"/>
    <s v="Q4"/>
    <x v="7"/>
    <x v="60"/>
    <n v="76"/>
    <x v="7"/>
  </r>
  <r>
    <x v="1"/>
    <s v="Q4"/>
    <x v="7"/>
    <x v="61"/>
    <n v="69"/>
    <x v="7"/>
  </r>
  <r>
    <x v="1"/>
    <s v="Q4"/>
    <x v="7"/>
    <x v="62"/>
    <n v="114"/>
    <x v="7"/>
  </r>
  <r>
    <x v="1"/>
    <s v="Q4"/>
    <x v="7"/>
    <x v="0"/>
    <n v="1423"/>
    <x v="7"/>
  </r>
  <r>
    <x v="1"/>
    <s v="Q4"/>
    <x v="7"/>
    <x v="1"/>
    <n v="800"/>
    <x v="7"/>
  </r>
  <r>
    <x v="1"/>
    <s v="Q4"/>
    <x v="7"/>
    <x v="63"/>
    <n v="118"/>
    <x v="7"/>
  </r>
  <r>
    <x v="1"/>
    <s v="Q4"/>
    <x v="7"/>
    <x v="2"/>
    <n v="237"/>
    <x v="7"/>
  </r>
  <r>
    <x v="1"/>
    <s v="Q4"/>
    <x v="7"/>
    <x v="64"/>
    <n v="73"/>
    <x v="7"/>
  </r>
  <r>
    <x v="1"/>
    <s v="Q4"/>
    <x v="7"/>
    <x v="3"/>
    <n v="1348"/>
    <x v="7"/>
  </r>
  <r>
    <x v="1"/>
    <s v="Q4"/>
    <x v="7"/>
    <x v="4"/>
    <n v="354"/>
    <x v="7"/>
  </r>
  <r>
    <x v="1"/>
    <s v="Q4"/>
    <x v="7"/>
    <x v="5"/>
    <n v="408"/>
    <x v="7"/>
  </r>
  <r>
    <x v="1"/>
    <s v="Q4"/>
    <x v="7"/>
    <x v="6"/>
    <n v="977"/>
    <x v="7"/>
  </r>
  <r>
    <x v="1"/>
    <s v="Q4"/>
    <x v="7"/>
    <x v="65"/>
    <n v="194"/>
    <x v="7"/>
  </r>
  <r>
    <x v="1"/>
    <s v="Q4"/>
    <x v="7"/>
    <x v="7"/>
    <n v="946"/>
    <x v="7"/>
  </r>
  <r>
    <x v="1"/>
    <s v="Q4"/>
    <x v="7"/>
    <x v="66"/>
    <n v="152"/>
    <x v="7"/>
  </r>
  <r>
    <x v="1"/>
    <s v="Q4"/>
    <x v="7"/>
    <x v="87"/>
    <n v="38"/>
    <x v="7"/>
  </r>
  <r>
    <x v="1"/>
    <s v="Q4"/>
    <x v="7"/>
    <x v="101"/>
    <n v="245"/>
    <x v="7"/>
  </r>
  <r>
    <x v="1"/>
    <s v="Q4"/>
    <x v="7"/>
    <x v="8"/>
    <n v="373"/>
    <x v="7"/>
  </r>
  <r>
    <x v="1"/>
    <s v="Q4"/>
    <x v="7"/>
    <x v="9"/>
    <n v="899"/>
    <x v="7"/>
  </r>
  <r>
    <x v="1"/>
    <s v="Q4"/>
    <x v="7"/>
    <x v="10"/>
    <n v="1116"/>
    <x v="7"/>
  </r>
  <r>
    <x v="1"/>
    <s v="Q4"/>
    <x v="7"/>
    <x v="67"/>
    <n v="33"/>
    <x v="7"/>
  </r>
  <r>
    <x v="1"/>
    <s v="Q4"/>
    <x v="7"/>
    <x v="68"/>
    <n v="55"/>
    <x v="7"/>
  </r>
  <r>
    <x v="1"/>
    <s v="Q4"/>
    <x v="7"/>
    <x v="11"/>
    <n v="379"/>
    <x v="7"/>
  </r>
  <r>
    <x v="1"/>
    <s v="Q4"/>
    <x v="7"/>
    <x v="12"/>
    <n v="354"/>
    <x v="7"/>
  </r>
  <r>
    <x v="1"/>
    <s v="Q4"/>
    <x v="7"/>
    <x v="89"/>
    <n v="54"/>
    <x v="7"/>
  </r>
  <r>
    <x v="1"/>
    <s v="Q4"/>
    <x v="7"/>
    <x v="94"/>
    <n v="67"/>
    <x v="7"/>
  </r>
  <r>
    <x v="1"/>
    <s v="Q4"/>
    <x v="7"/>
    <x v="13"/>
    <n v="884"/>
    <x v="7"/>
  </r>
  <r>
    <x v="1"/>
    <s v="Q4"/>
    <x v="7"/>
    <x v="14"/>
    <n v="1884"/>
    <x v="7"/>
  </r>
  <r>
    <x v="1"/>
    <s v="Q4"/>
    <x v="7"/>
    <x v="69"/>
    <n v="44"/>
    <x v="7"/>
  </r>
  <r>
    <x v="1"/>
    <s v="Q4"/>
    <x v="7"/>
    <x v="90"/>
    <n v="62"/>
    <x v="7"/>
  </r>
  <r>
    <x v="1"/>
    <s v="Q4"/>
    <x v="7"/>
    <x v="15"/>
    <n v="1971"/>
    <x v="7"/>
  </r>
  <r>
    <x v="1"/>
    <s v="Q4"/>
    <x v="7"/>
    <x v="70"/>
    <n v="146"/>
    <x v="7"/>
  </r>
  <r>
    <x v="1"/>
    <s v="Q4"/>
    <x v="7"/>
    <x v="71"/>
    <n v="248"/>
    <x v="7"/>
  </r>
  <r>
    <x v="1"/>
    <s v="Q4"/>
    <x v="7"/>
    <x v="16"/>
    <n v="752"/>
    <x v="7"/>
  </r>
  <r>
    <x v="1"/>
    <s v="Q4"/>
    <x v="7"/>
    <x v="17"/>
    <n v="1135"/>
    <x v="7"/>
  </r>
  <r>
    <x v="1"/>
    <s v="Q4"/>
    <x v="7"/>
    <x v="18"/>
    <n v="717"/>
    <x v="7"/>
  </r>
  <r>
    <x v="1"/>
    <s v="Q4"/>
    <x v="7"/>
    <x v="72"/>
    <n v="307"/>
    <x v="7"/>
  </r>
  <r>
    <x v="1"/>
    <s v="Q4"/>
    <x v="7"/>
    <x v="19"/>
    <n v="830"/>
    <x v="7"/>
  </r>
  <r>
    <x v="1"/>
    <s v="Q4"/>
    <x v="7"/>
    <x v="20"/>
    <n v="238"/>
    <x v="7"/>
  </r>
  <r>
    <x v="1"/>
    <s v="Q4"/>
    <x v="7"/>
    <x v="73"/>
    <n v="106"/>
    <x v="7"/>
  </r>
  <r>
    <x v="1"/>
    <s v="Q4"/>
    <x v="7"/>
    <x v="21"/>
    <n v="1853"/>
    <x v="7"/>
  </r>
  <r>
    <x v="1"/>
    <s v="Q4"/>
    <x v="7"/>
    <x v="22"/>
    <n v="617"/>
    <x v="7"/>
  </r>
  <r>
    <x v="1"/>
    <s v="Q4"/>
    <x v="7"/>
    <x v="23"/>
    <n v="1459"/>
    <x v="7"/>
  </r>
  <r>
    <x v="1"/>
    <s v="Q4"/>
    <x v="7"/>
    <x v="92"/>
    <n v="51"/>
    <x v="7"/>
  </r>
  <r>
    <x v="1"/>
    <s v="Q4"/>
    <x v="7"/>
    <x v="24"/>
    <n v="886"/>
    <x v="7"/>
  </r>
  <r>
    <x v="1"/>
    <s v="Q4"/>
    <x v="7"/>
    <x v="25"/>
    <n v="191"/>
    <x v="7"/>
  </r>
  <r>
    <x v="1"/>
    <s v="Q4"/>
    <x v="7"/>
    <x v="74"/>
    <n v="133"/>
    <x v="7"/>
  </r>
  <r>
    <x v="1"/>
    <s v="Q4"/>
    <x v="7"/>
    <x v="75"/>
    <n v="250"/>
    <x v="7"/>
  </r>
  <r>
    <x v="1"/>
    <s v="Q4"/>
    <x v="7"/>
    <x v="26"/>
    <n v="266"/>
    <x v="7"/>
  </r>
  <r>
    <x v="1"/>
    <s v="Q4"/>
    <x v="7"/>
    <x v="27"/>
    <n v="348"/>
    <x v="7"/>
  </r>
  <r>
    <x v="1"/>
    <s v="Q4"/>
    <x v="7"/>
    <x v="76"/>
    <n v="182"/>
    <x v="7"/>
  </r>
  <r>
    <x v="1"/>
    <s v="Q4"/>
    <x v="7"/>
    <x v="28"/>
    <n v="409"/>
    <x v="7"/>
  </r>
  <r>
    <x v="1"/>
    <s v="Q4"/>
    <x v="7"/>
    <x v="77"/>
    <n v="249"/>
    <x v="7"/>
  </r>
  <r>
    <x v="1"/>
    <s v="Q4"/>
    <x v="7"/>
    <x v="29"/>
    <n v="622"/>
    <x v="7"/>
  </r>
  <r>
    <x v="1"/>
    <s v="Q4"/>
    <x v="7"/>
    <x v="30"/>
    <n v="479"/>
    <x v="7"/>
  </r>
  <r>
    <x v="1"/>
    <s v="Q4"/>
    <x v="7"/>
    <x v="78"/>
    <n v="105"/>
    <x v="7"/>
  </r>
  <r>
    <x v="1"/>
    <s v="Q4"/>
    <x v="7"/>
    <x v="31"/>
    <n v="276"/>
    <x v="7"/>
  </r>
  <r>
    <x v="1"/>
    <s v="Q4"/>
    <x v="7"/>
    <x v="79"/>
    <n v="153"/>
    <x v="7"/>
  </r>
  <r>
    <x v="1"/>
    <s v="Q4"/>
    <x v="7"/>
    <x v="32"/>
    <n v="1733"/>
    <x v="7"/>
  </r>
  <r>
    <x v="1"/>
    <s v="Q4"/>
    <x v="7"/>
    <x v="33"/>
    <n v="594"/>
    <x v="7"/>
  </r>
  <r>
    <x v="1"/>
    <s v="Q4"/>
    <x v="7"/>
    <x v="34"/>
    <n v="431"/>
    <x v="7"/>
  </r>
  <r>
    <x v="1"/>
    <s v="Q4"/>
    <x v="7"/>
    <x v="35"/>
    <n v="1245"/>
    <x v="7"/>
  </r>
  <r>
    <x v="1"/>
    <s v="Q4"/>
    <x v="7"/>
    <x v="80"/>
    <n v="245"/>
    <x v="7"/>
  </r>
  <r>
    <x v="1"/>
    <s v="Q4"/>
    <x v="7"/>
    <x v="36"/>
    <n v="196"/>
    <x v="7"/>
  </r>
  <r>
    <x v="1"/>
    <s v="Q4"/>
    <x v="7"/>
    <x v="91"/>
    <n v="62"/>
    <x v="7"/>
  </r>
  <r>
    <x v="1"/>
    <s v="Q4"/>
    <x v="7"/>
    <x v="81"/>
    <n v="115"/>
    <x v="7"/>
  </r>
  <r>
    <x v="1"/>
    <s v="Q4"/>
    <x v="7"/>
    <x v="37"/>
    <n v="1108"/>
    <x v="7"/>
  </r>
  <r>
    <x v="1"/>
    <s v="Q4"/>
    <x v="7"/>
    <x v="38"/>
    <n v="858"/>
    <x v="7"/>
  </r>
  <r>
    <x v="1"/>
    <s v="Q4"/>
    <x v="7"/>
    <x v="39"/>
    <n v="377"/>
    <x v="7"/>
  </r>
  <r>
    <x v="1"/>
    <s v="Q4"/>
    <x v="7"/>
    <x v="40"/>
    <n v="597"/>
    <x v="7"/>
  </r>
  <r>
    <x v="1"/>
    <s v="Q4"/>
    <x v="7"/>
    <x v="41"/>
    <n v="475"/>
    <x v="7"/>
  </r>
  <r>
    <x v="1"/>
    <s v="Q4"/>
    <x v="7"/>
    <x v="42"/>
    <n v="575"/>
    <x v="7"/>
  </r>
  <r>
    <x v="1"/>
    <s v="Q4"/>
    <x v="7"/>
    <x v="96"/>
    <n v="37"/>
    <x v="7"/>
  </r>
  <r>
    <x v="1"/>
    <s v="Q4"/>
    <x v="7"/>
    <x v="82"/>
    <n v="167"/>
    <x v="7"/>
  </r>
  <r>
    <x v="1"/>
    <s v="Q4"/>
    <x v="7"/>
    <x v="43"/>
    <n v="1032"/>
    <x v="7"/>
  </r>
  <r>
    <x v="1"/>
    <s v="Q4"/>
    <x v="7"/>
    <x v="44"/>
    <n v="441"/>
    <x v="7"/>
  </r>
  <r>
    <x v="1"/>
    <s v="Q4"/>
    <x v="7"/>
    <x v="45"/>
    <n v="421"/>
    <x v="7"/>
  </r>
  <r>
    <x v="1"/>
    <s v="Q4"/>
    <x v="7"/>
    <x v="46"/>
    <n v="1005"/>
    <x v="7"/>
  </r>
  <r>
    <x v="1"/>
    <s v="Q4"/>
    <x v="7"/>
    <x v="47"/>
    <n v="654"/>
    <x v="7"/>
  </r>
  <r>
    <x v="1"/>
    <s v="Q4"/>
    <x v="7"/>
    <x v="48"/>
    <n v="1526"/>
    <x v="7"/>
  </r>
  <r>
    <x v="1"/>
    <s v="Q4"/>
    <x v="7"/>
    <x v="83"/>
    <n v="162"/>
    <x v="7"/>
  </r>
  <r>
    <x v="1"/>
    <s v="Q4"/>
    <x v="7"/>
    <x v="49"/>
    <n v="1240"/>
    <x v="7"/>
  </r>
  <r>
    <x v="1"/>
    <s v="Q4"/>
    <x v="7"/>
    <x v="50"/>
    <n v="1473"/>
    <x v="7"/>
  </r>
  <r>
    <x v="1"/>
    <s v="Q4"/>
    <x v="7"/>
    <x v="51"/>
    <n v="510"/>
    <x v="7"/>
  </r>
  <r>
    <x v="1"/>
    <s v="Q4"/>
    <x v="7"/>
    <x v="84"/>
    <n v="104"/>
    <x v="7"/>
  </r>
  <r>
    <x v="1"/>
    <s v="Q4"/>
    <x v="7"/>
    <x v="52"/>
    <n v="471"/>
    <x v="7"/>
  </r>
  <r>
    <x v="1"/>
    <s v="Q4"/>
    <x v="7"/>
    <x v="85"/>
    <n v="89"/>
    <x v="7"/>
  </r>
  <r>
    <x v="1"/>
    <s v="Q4"/>
    <x v="7"/>
    <x v="53"/>
    <n v="813"/>
    <x v="7"/>
  </r>
  <r>
    <x v="1"/>
    <s v="Q4"/>
    <x v="7"/>
    <x v="54"/>
    <n v="1308"/>
    <x v="7"/>
  </r>
  <r>
    <x v="1"/>
    <s v="Q4"/>
    <x v="7"/>
    <x v="86"/>
    <n v="183"/>
    <x v="7"/>
  </r>
  <r>
    <x v="1"/>
    <s v="Q4"/>
    <x v="7"/>
    <x v="88"/>
    <n v="50"/>
    <x v="7"/>
  </r>
  <r>
    <x v="1"/>
    <s v="Q4"/>
    <x v="7"/>
    <x v="55"/>
    <n v="3521"/>
    <x v="7"/>
  </r>
  <r>
    <x v="1"/>
    <s v="Q4"/>
    <x v="7"/>
    <x v="97"/>
    <n v="39"/>
    <x v="7"/>
  </r>
  <r>
    <x v="1"/>
    <s v="Q4"/>
    <x v="7"/>
    <x v="56"/>
    <n v="233"/>
    <x v="7"/>
  </r>
  <r>
    <x v="1"/>
    <s v="Q4"/>
    <x v="7"/>
    <x v="57"/>
    <n v="14360"/>
    <x v="7"/>
  </r>
  <r>
    <x v="1"/>
    <s v="Q4"/>
    <x v="7"/>
    <x v="58"/>
    <n v="7844"/>
    <x v="7"/>
  </r>
  <r>
    <x v="1"/>
    <s v="Q4"/>
    <x v="7"/>
    <x v="59"/>
    <n v="17270"/>
    <x v="7"/>
  </r>
  <r>
    <x v="1"/>
    <s v="Q4"/>
    <x v="8"/>
    <x v="62"/>
    <n v="40"/>
    <x v="7"/>
  </r>
  <r>
    <x v="1"/>
    <s v="Q4"/>
    <x v="8"/>
    <x v="0"/>
    <n v="744"/>
    <x v="7"/>
  </r>
  <r>
    <x v="1"/>
    <s v="Q4"/>
    <x v="8"/>
    <x v="1"/>
    <n v="364"/>
    <x v="7"/>
  </r>
  <r>
    <x v="1"/>
    <s v="Q4"/>
    <x v="8"/>
    <x v="63"/>
    <n v="48"/>
    <x v="7"/>
  </r>
  <r>
    <x v="1"/>
    <s v="Q4"/>
    <x v="8"/>
    <x v="2"/>
    <n v="87"/>
    <x v="7"/>
  </r>
  <r>
    <x v="1"/>
    <s v="Q4"/>
    <x v="8"/>
    <x v="3"/>
    <n v="611"/>
    <x v="7"/>
  </r>
  <r>
    <x v="1"/>
    <s v="Q4"/>
    <x v="8"/>
    <x v="4"/>
    <n v="172"/>
    <x v="7"/>
  </r>
  <r>
    <x v="1"/>
    <s v="Q4"/>
    <x v="8"/>
    <x v="5"/>
    <n v="177"/>
    <x v="7"/>
  </r>
  <r>
    <x v="1"/>
    <s v="Q4"/>
    <x v="8"/>
    <x v="6"/>
    <n v="487"/>
    <x v="7"/>
  </r>
  <r>
    <x v="1"/>
    <s v="Q4"/>
    <x v="8"/>
    <x v="65"/>
    <n v="94"/>
    <x v="7"/>
  </r>
  <r>
    <x v="1"/>
    <s v="Q4"/>
    <x v="8"/>
    <x v="7"/>
    <n v="433"/>
    <x v="7"/>
  </r>
  <r>
    <x v="1"/>
    <s v="Q4"/>
    <x v="8"/>
    <x v="66"/>
    <n v="52"/>
    <x v="7"/>
  </r>
  <r>
    <x v="1"/>
    <s v="Q4"/>
    <x v="8"/>
    <x v="101"/>
    <n v="115"/>
    <x v="7"/>
  </r>
  <r>
    <x v="1"/>
    <s v="Q4"/>
    <x v="8"/>
    <x v="8"/>
    <n v="185"/>
    <x v="7"/>
  </r>
  <r>
    <x v="1"/>
    <s v="Q4"/>
    <x v="8"/>
    <x v="9"/>
    <n v="438"/>
    <x v="7"/>
  </r>
  <r>
    <x v="1"/>
    <s v="Q4"/>
    <x v="8"/>
    <x v="10"/>
    <n v="525"/>
    <x v="7"/>
  </r>
  <r>
    <x v="1"/>
    <s v="Q4"/>
    <x v="8"/>
    <x v="11"/>
    <n v="131"/>
    <x v="7"/>
  </r>
  <r>
    <x v="1"/>
    <s v="Q4"/>
    <x v="8"/>
    <x v="12"/>
    <n v="172"/>
    <x v="7"/>
  </r>
  <r>
    <x v="1"/>
    <s v="Q4"/>
    <x v="8"/>
    <x v="94"/>
    <n v="30"/>
    <x v="7"/>
  </r>
  <r>
    <x v="1"/>
    <s v="Q4"/>
    <x v="8"/>
    <x v="13"/>
    <n v="396"/>
    <x v="7"/>
  </r>
  <r>
    <x v="1"/>
    <s v="Q4"/>
    <x v="8"/>
    <x v="14"/>
    <n v="867"/>
    <x v="7"/>
  </r>
  <r>
    <x v="1"/>
    <s v="Q4"/>
    <x v="8"/>
    <x v="15"/>
    <n v="864"/>
    <x v="7"/>
  </r>
  <r>
    <x v="1"/>
    <s v="Q4"/>
    <x v="8"/>
    <x v="70"/>
    <n v="61"/>
    <x v="7"/>
  </r>
  <r>
    <x v="1"/>
    <s v="Q4"/>
    <x v="8"/>
    <x v="71"/>
    <n v="117"/>
    <x v="7"/>
  </r>
  <r>
    <x v="1"/>
    <s v="Q4"/>
    <x v="8"/>
    <x v="16"/>
    <n v="320"/>
    <x v="7"/>
  </r>
  <r>
    <x v="1"/>
    <s v="Q4"/>
    <x v="8"/>
    <x v="17"/>
    <n v="476"/>
    <x v="7"/>
  </r>
  <r>
    <x v="1"/>
    <s v="Q4"/>
    <x v="8"/>
    <x v="18"/>
    <n v="339"/>
    <x v="7"/>
  </r>
  <r>
    <x v="1"/>
    <s v="Q4"/>
    <x v="8"/>
    <x v="72"/>
    <n v="140"/>
    <x v="7"/>
  </r>
  <r>
    <x v="1"/>
    <s v="Q4"/>
    <x v="8"/>
    <x v="19"/>
    <n v="367"/>
    <x v="7"/>
  </r>
  <r>
    <x v="1"/>
    <s v="Q4"/>
    <x v="8"/>
    <x v="20"/>
    <n v="100"/>
    <x v="7"/>
  </r>
  <r>
    <x v="1"/>
    <s v="Q4"/>
    <x v="8"/>
    <x v="73"/>
    <n v="35"/>
    <x v="7"/>
  </r>
  <r>
    <x v="1"/>
    <s v="Q4"/>
    <x v="8"/>
    <x v="21"/>
    <n v="819"/>
    <x v="7"/>
  </r>
  <r>
    <x v="1"/>
    <s v="Q4"/>
    <x v="8"/>
    <x v="22"/>
    <n v="232"/>
    <x v="7"/>
  </r>
  <r>
    <x v="1"/>
    <s v="Q4"/>
    <x v="8"/>
    <x v="23"/>
    <n v="664"/>
    <x v="7"/>
  </r>
  <r>
    <x v="1"/>
    <s v="Q4"/>
    <x v="8"/>
    <x v="24"/>
    <n v="420"/>
    <x v="7"/>
  </r>
  <r>
    <x v="1"/>
    <s v="Q4"/>
    <x v="8"/>
    <x v="25"/>
    <n v="72"/>
    <x v="7"/>
  </r>
  <r>
    <x v="1"/>
    <s v="Q4"/>
    <x v="8"/>
    <x v="74"/>
    <n v="47"/>
    <x v="7"/>
  </r>
  <r>
    <x v="1"/>
    <s v="Q4"/>
    <x v="8"/>
    <x v="75"/>
    <n v="101"/>
    <x v="7"/>
  </r>
  <r>
    <x v="1"/>
    <s v="Q4"/>
    <x v="8"/>
    <x v="26"/>
    <n v="98"/>
    <x v="7"/>
  </r>
  <r>
    <x v="1"/>
    <s v="Q4"/>
    <x v="8"/>
    <x v="27"/>
    <n v="158"/>
    <x v="7"/>
  </r>
  <r>
    <x v="1"/>
    <s v="Q4"/>
    <x v="8"/>
    <x v="76"/>
    <n v="67"/>
    <x v="7"/>
  </r>
  <r>
    <x v="1"/>
    <s v="Q4"/>
    <x v="8"/>
    <x v="28"/>
    <n v="186"/>
    <x v="7"/>
  </r>
  <r>
    <x v="1"/>
    <s v="Q4"/>
    <x v="8"/>
    <x v="77"/>
    <n v="124"/>
    <x v="7"/>
  </r>
  <r>
    <x v="1"/>
    <s v="Q4"/>
    <x v="8"/>
    <x v="29"/>
    <n v="274"/>
    <x v="7"/>
  </r>
  <r>
    <x v="1"/>
    <s v="Q4"/>
    <x v="8"/>
    <x v="30"/>
    <n v="222"/>
    <x v="7"/>
  </r>
  <r>
    <x v="1"/>
    <s v="Q4"/>
    <x v="8"/>
    <x v="78"/>
    <n v="47"/>
    <x v="7"/>
  </r>
  <r>
    <x v="1"/>
    <s v="Q4"/>
    <x v="8"/>
    <x v="31"/>
    <n v="140"/>
    <x v="7"/>
  </r>
  <r>
    <x v="1"/>
    <s v="Q4"/>
    <x v="8"/>
    <x v="79"/>
    <n v="51"/>
    <x v="7"/>
  </r>
  <r>
    <x v="1"/>
    <s v="Q4"/>
    <x v="8"/>
    <x v="32"/>
    <n v="797"/>
    <x v="7"/>
  </r>
  <r>
    <x v="1"/>
    <s v="Q4"/>
    <x v="8"/>
    <x v="33"/>
    <n v="312"/>
    <x v="7"/>
  </r>
  <r>
    <x v="1"/>
    <s v="Q4"/>
    <x v="8"/>
    <x v="34"/>
    <n v="163"/>
    <x v="7"/>
  </r>
  <r>
    <x v="1"/>
    <s v="Q4"/>
    <x v="8"/>
    <x v="35"/>
    <n v="588"/>
    <x v="7"/>
  </r>
  <r>
    <x v="1"/>
    <s v="Q4"/>
    <x v="8"/>
    <x v="80"/>
    <n v="110"/>
    <x v="7"/>
  </r>
  <r>
    <x v="1"/>
    <s v="Q4"/>
    <x v="8"/>
    <x v="36"/>
    <n v="88"/>
    <x v="7"/>
  </r>
  <r>
    <x v="1"/>
    <s v="Q4"/>
    <x v="8"/>
    <x v="81"/>
    <n v="37"/>
    <x v="7"/>
  </r>
  <r>
    <x v="1"/>
    <s v="Q4"/>
    <x v="8"/>
    <x v="37"/>
    <n v="535"/>
    <x v="7"/>
  </r>
  <r>
    <x v="1"/>
    <s v="Q4"/>
    <x v="8"/>
    <x v="38"/>
    <n v="413"/>
    <x v="7"/>
  </r>
  <r>
    <x v="1"/>
    <s v="Q4"/>
    <x v="8"/>
    <x v="39"/>
    <n v="168"/>
    <x v="7"/>
  </r>
  <r>
    <x v="1"/>
    <s v="Q4"/>
    <x v="8"/>
    <x v="40"/>
    <n v="279"/>
    <x v="7"/>
  </r>
  <r>
    <x v="1"/>
    <s v="Q4"/>
    <x v="8"/>
    <x v="41"/>
    <n v="197"/>
    <x v="7"/>
  </r>
  <r>
    <x v="1"/>
    <s v="Q4"/>
    <x v="8"/>
    <x v="42"/>
    <n v="255"/>
    <x v="7"/>
  </r>
  <r>
    <x v="1"/>
    <s v="Q4"/>
    <x v="8"/>
    <x v="82"/>
    <n v="64"/>
    <x v="7"/>
  </r>
  <r>
    <x v="1"/>
    <s v="Q4"/>
    <x v="8"/>
    <x v="43"/>
    <n v="459"/>
    <x v="7"/>
  </r>
  <r>
    <x v="1"/>
    <s v="Q4"/>
    <x v="8"/>
    <x v="44"/>
    <n v="203"/>
    <x v="7"/>
  </r>
  <r>
    <x v="1"/>
    <s v="Q4"/>
    <x v="8"/>
    <x v="45"/>
    <n v="206"/>
    <x v="7"/>
  </r>
  <r>
    <x v="1"/>
    <s v="Q4"/>
    <x v="8"/>
    <x v="46"/>
    <n v="443"/>
    <x v="7"/>
  </r>
  <r>
    <x v="1"/>
    <s v="Q4"/>
    <x v="8"/>
    <x v="47"/>
    <n v="316"/>
    <x v="7"/>
  </r>
  <r>
    <x v="1"/>
    <s v="Q4"/>
    <x v="8"/>
    <x v="48"/>
    <n v="737"/>
    <x v="7"/>
  </r>
  <r>
    <x v="1"/>
    <s v="Q4"/>
    <x v="8"/>
    <x v="83"/>
    <n v="70"/>
    <x v="7"/>
  </r>
  <r>
    <x v="1"/>
    <s v="Q4"/>
    <x v="8"/>
    <x v="49"/>
    <n v="578"/>
    <x v="7"/>
  </r>
  <r>
    <x v="1"/>
    <s v="Q4"/>
    <x v="8"/>
    <x v="50"/>
    <n v="642"/>
    <x v="7"/>
  </r>
  <r>
    <x v="1"/>
    <s v="Q4"/>
    <x v="8"/>
    <x v="51"/>
    <n v="213"/>
    <x v="7"/>
  </r>
  <r>
    <x v="1"/>
    <s v="Q4"/>
    <x v="8"/>
    <x v="84"/>
    <n v="36"/>
    <x v="7"/>
  </r>
  <r>
    <x v="1"/>
    <s v="Q4"/>
    <x v="8"/>
    <x v="52"/>
    <n v="214"/>
    <x v="7"/>
  </r>
  <r>
    <x v="1"/>
    <s v="Q4"/>
    <x v="8"/>
    <x v="85"/>
    <n v="41"/>
    <x v="7"/>
  </r>
  <r>
    <x v="1"/>
    <s v="Q4"/>
    <x v="8"/>
    <x v="53"/>
    <n v="312"/>
    <x v="7"/>
  </r>
  <r>
    <x v="1"/>
    <s v="Q4"/>
    <x v="8"/>
    <x v="54"/>
    <n v="577"/>
    <x v="7"/>
  </r>
  <r>
    <x v="1"/>
    <s v="Q4"/>
    <x v="8"/>
    <x v="86"/>
    <n v="70"/>
    <x v="7"/>
  </r>
  <r>
    <x v="1"/>
    <s v="Q4"/>
    <x v="8"/>
    <x v="55"/>
    <n v="1665"/>
    <x v="7"/>
  </r>
  <r>
    <x v="1"/>
    <s v="Q4"/>
    <x v="8"/>
    <x v="56"/>
    <n v="97"/>
    <x v="7"/>
  </r>
  <r>
    <x v="1"/>
    <s v="Q4"/>
    <x v="8"/>
    <x v="57"/>
    <n v="6909"/>
    <x v="7"/>
  </r>
  <r>
    <x v="1"/>
    <s v="Q4"/>
    <x v="8"/>
    <x v="58"/>
    <n v="3600"/>
    <x v="7"/>
  </r>
  <r>
    <x v="1"/>
    <s v="Q4"/>
    <x v="8"/>
    <x v="59"/>
    <n v="8126"/>
    <x v="7"/>
  </r>
  <r>
    <x v="1"/>
    <s v="Q4"/>
    <x v="9"/>
    <x v="0"/>
    <n v="240"/>
    <x v="7"/>
  </r>
  <r>
    <x v="1"/>
    <s v="Q4"/>
    <x v="9"/>
    <x v="1"/>
    <n v="132"/>
    <x v="7"/>
  </r>
  <r>
    <x v="1"/>
    <s v="Q4"/>
    <x v="9"/>
    <x v="2"/>
    <n v="39"/>
    <x v="7"/>
  </r>
  <r>
    <x v="1"/>
    <s v="Q4"/>
    <x v="9"/>
    <x v="3"/>
    <n v="288"/>
    <x v="7"/>
  </r>
  <r>
    <x v="1"/>
    <s v="Q4"/>
    <x v="9"/>
    <x v="4"/>
    <n v="72"/>
    <x v="7"/>
  </r>
  <r>
    <x v="1"/>
    <s v="Q4"/>
    <x v="9"/>
    <x v="5"/>
    <n v="59"/>
    <x v="7"/>
  </r>
  <r>
    <x v="1"/>
    <s v="Q4"/>
    <x v="9"/>
    <x v="6"/>
    <n v="177"/>
    <x v="7"/>
  </r>
  <r>
    <x v="1"/>
    <s v="Q4"/>
    <x v="9"/>
    <x v="7"/>
    <n v="197"/>
    <x v="7"/>
  </r>
  <r>
    <x v="1"/>
    <s v="Q4"/>
    <x v="9"/>
    <x v="101"/>
    <n v="33"/>
    <x v="7"/>
  </r>
  <r>
    <x v="1"/>
    <s v="Q4"/>
    <x v="9"/>
    <x v="8"/>
    <n v="52"/>
    <x v="7"/>
  </r>
  <r>
    <x v="1"/>
    <s v="Q4"/>
    <x v="9"/>
    <x v="9"/>
    <n v="171"/>
    <x v="7"/>
  </r>
  <r>
    <x v="1"/>
    <s v="Q4"/>
    <x v="9"/>
    <x v="10"/>
    <n v="197"/>
    <x v="7"/>
  </r>
  <r>
    <x v="1"/>
    <s v="Q4"/>
    <x v="9"/>
    <x v="11"/>
    <n v="39"/>
    <x v="7"/>
  </r>
  <r>
    <x v="1"/>
    <s v="Q4"/>
    <x v="9"/>
    <x v="12"/>
    <n v="56"/>
    <x v="7"/>
  </r>
  <r>
    <x v="1"/>
    <s v="Q4"/>
    <x v="9"/>
    <x v="13"/>
    <n v="153"/>
    <x v="7"/>
  </r>
  <r>
    <x v="1"/>
    <s v="Q4"/>
    <x v="9"/>
    <x v="14"/>
    <n v="369"/>
    <x v="7"/>
  </r>
  <r>
    <x v="1"/>
    <s v="Q4"/>
    <x v="9"/>
    <x v="15"/>
    <n v="377"/>
    <x v="7"/>
  </r>
  <r>
    <x v="1"/>
    <s v="Q4"/>
    <x v="9"/>
    <x v="71"/>
    <n v="45"/>
    <x v="7"/>
  </r>
  <r>
    <x v="1"/>
    <s v="Q4"/>
    <x v="9"/>
    <x v="16"/>
    <n v="118"/>
    <x v="7"/>
  </r>
  <r>
    <x v="1"/>
    <s v="Q4"/>
    <x v="9"/>
    <x v="17"/>
    <n v="166"/>
    <x v="7"/>
  </r>
  <r>
    <x v="1"/>
    <s v="Q4"/>
    <x v="9"/>
    <x v="18"/>
    <n v="125"/>
    <x v="7"/>
  </r>
  <r>
    <x v="1"/>
    <s v="Q4"/>
    <x v="9"/>
    <x v="72"/>
    <n v="46"/>
    <x v="7"/>
  </r>
  <r>
    <x v="1"/>
    <s v="Q4"/>
    <x v="9"/>
    <x v="19"/>
    <n v="141"/>
    <x v="7"/>
  </r>
  <r>
    <x v="1"/>
    <s v="Q4"/>
    <x v="9"/>
    <x v="20"/>
    <n v="37"/>
    <x v="7"/>
  </r>
  <r>
    <x v="1"/>
    <s v="Q4"/>
    <x v="9"/>
    <x v="21"/>
    <n v="356"/>
    <x v="7"/>
  </r>
  <r>
    <x v="1"/>
    <s v="Q4"/>
    <x v="9"/>
    <x v="22"/>
    <n v="119"/>
    <x v="7"/>
  </r>
  <r>
    <x v="1"/>
    <s v="Q4"/>
    <x v="9"/>
    <x v="23"/>
    <n v="266"/>
    <x v="7"/>
  </r>
  <r>
    <x v="1"/>
    <s v="Q4"/>
    <x v="9"/>
    <x v="24"/>
    <n v="166"/>
    <x v="7"/>
  </r>
  <r>
    <x v="1"/>
    <s v="Q4"/>
    <x v="9"/>
    <x v="75"/>
    <n v="35"/>
    <x v="7"/>
  </r>
  <r>
    <x v="1"/>
    <s v="Q4"/>
    <x v="9"/>
    <x v="26"/>
    <n v="44"/>
    <x v="7"/>
  </r>
  <r>
    <x v="1"/>
    <s v="Q4"/>
    <x v="9"/>
    <x v="27"/>
    <n v="47"/>
    <x v="7"/>
  </r>
  <r>
    <x v="1"/>
    <s v="Q4"/>
    <x v="9"/>
    <x v="76"/>
    <n v="34"/>
    <x v="7"/>
  </r>
  <r>
    <x v="1"/>
    <s v="Q4"/>
    <x v="9"/>
    <x v="28"/>
    <n v="63"/>
    <x v="7"/>
  </r>
  <r>
    <x v="1"/>
    <s v="Q4"/>
    <x v="9"/>
    <x v="77"/>
    <n v="40"/>
    <x v="7"/>
  </r>
  <r>
    <x v="1"/>
    <s v="Q4"/>
    <x v="9"/>
    <x v="29"/>
    <n v="107"/>
    <x v="7"/>
  </r>
  <r>
    <x v="1"/>
    <s v="Q4"/>
    <x v="9"/>
    <x v="30"/>
    <n v="67"/>
    <x v="7"/>
  </r>
  <r>
    <x v="1"/>
    <s v="Q4"/>
    <x v="9"/>
    <x v="31"/>
    <n v="62"/>
    <x v="7"/>
  </r>
  <r>
    <x v="1"/>
    <s v="Q4"/>
    <x v="9"/>
    <x v="32"/>
    <n v="330"/>
    <x v="7"/>
  </r>
  <r>
    <x v="1"/>
    <s v="Q4"/>
    <x v="9"/>
    <x v="33"/>
    <n v="97"/>
    <x v="7"/>
  </r>
  <r>
    <x v="1"/>
    <s v="Q4"/>
    <x v="9"/>
    <x v="34"/>
    <n v="61"/>
    <x v="7"/>
  </r>
  <r>
    <x v="1"/>
    <s v="Q4"/>
    <x v="9"/>
    <x v="35"/>
    <n v="194"/>
    <x v="7"/>
  </r>
  <r>
    <x v="1"/>
    <s v="Q4"/>
    <x v="9"/>
    <x v="80"/>
    <n v="35"/>
    <x v="7"/>
  </r>
  <r>
    <x v="1"/>
    <s v="Q4"/>
    <x v="9"/>
    <x v="36"/>
    <n v="32"/>
    <x v="7"/>
  </r>
  <r>
    <x v="1"/>
    <s v="Q4"/>
    <x v="9"/>
    <x v="37"/>
    <n v="222"/>
    <x v="7"/>
  </r>
  <r>
    <x v="1"/>
    <s v="Q4"/>
    <x v="9"/>
    <x v="38"/>
    <n v="161"/>
    <x v="7"/>
  </r>
  <r>
    <x v="1"/>
    <s v="Q4"/>
    <x v="9"/>
    <x v="39"/>
    <n v="66"/>
    <x v="7"/>
  </r>
  <r>
    <x v="1"/>
    <s v="Q4"/>
    <x v="9"/>
    <x v="40"/>
    <n v="100"/>
    <x v="7"/>
  </r>
  <r>
    <x v="1"/>
    <s v="Q4"/>
    <x v="9"/>
    <x v="41"/>
    <n v="87"/>
    <x v="7"/>
  </r>
  <r>
    <x v="1"/>
    <s v="Q4"/>
    <x v="9"/>
    <x v="42"/>
    <n v="115"/>
    <x v="7"/>
  </r>
  <r>
    <x v="1"/>
    <s v="Q4"/>
    <x v="9"/>
    <x v="43"/>
    <n v="159"/>
    <x v="7"/>
  </r>
  <r>
    <x v="1"/>
    <s v="Q4"/>
    <x v="9"/>
    <x v="44"/>
    <n v="72"/>
    <x v="7"/>
  </r>
  <r>
    <x v="1"/>
    <s v="Q4"/>
    <x v="9"/>
    <x v="45"/>
    <n v="65"/>
    <x v="7"/>
  </r>
  <r>
    <x v="1"/>
    <s v="Q4"/>
    <x v="9"/>
    <x v="46"/>
    <n v="148"/>
    <x v="7"/>
  </r>
  <r>
    <x v="1"/>
    <s v="Q4"/>
    <x v="9"/>
    <x v="47"/>
    <n v="113"/>
    <x v="7"/>
  </r>
  <r>
    <x v="1"/>
    <s v="Q4"/>
    <x v="9"/>
    <x v="48"/>
    <n v="300"/>
    <x v="7"/>
  </r>
  <r>
    <x v="1"/>
    <s v="Q4"/>
    <x v="9"/>
    <x v="49"/>
    <n v="242"/>
    <x v="7"/>
  </r>
  <r>
    <x v="1"/>
    <s v="Q4"/>
    <x v="9"/>
    <x v="50"/>
    <n v="208"/>
    <x v="7"/>
  </r>
  <r>
    <x v="1"/>
    <s v="Q4"/>
    <x v="9"/>
    <x v="51"/>
    <n v="86"/>
    <x v="7"/>
  </r>
  <r>
    <x v="1"/>
    <s v="Q4"/>
    <x v="9"/>
    <x v="52"/>
    <n v="83"/>
    <x v="7"/>
  </r>
  <r>
    <x v="1"/>
    <s v="Q4"/>
    <x v="9"/>
    <x v="53"/>
    <n v="156"/>
    <x v="7"/>
  </r>
  <r>
    <x v="1"/>
    <s v="Q4"/>
    <x v="9"/>
    <x v="54"/>
    <n v="181"/>
    <x v="7"/>
  </r>
  <r>
    <x v="1"/>
    <s v="Q4"/>
    <x v="9"/>
    <x v="55"/>
    <n v="493"/>
    <x v="7"/>
  </r>
  <r>
    <x v="1"/>
    <s v="Q4"/>
    <x v="9"/>
    <x v="56"/>
    <n v="38"/>
    <x v="7"/>
  </r>
  <r>
    <x v="1"/>
    <s v="Q4"/>
    <x v="9"/>
    <x v="57"/>
    <n v="2373"/>
    <x v="7"/>
  </r>
  <r>
    <x v="1"/>
    <s v="Q4"/>
    <x v="9"/>
    <x v="58"/>
    <n v="1177"/>
    <x v="7"/>
  </r>
  <r>
    <x v="1"/>
    <s v="Q4"/>
    <x v="9"/>
    <x v="59"/>
    <n v="2727"/>
    <x v="7"/>
  </r>
  <r>
    <x v="1"/>
    <s v="Q4"/>
    <x v="10"/>
    <x v="60"/>
    <n v="45"/>
    <x v="7"/>
  </r>
  <r>
    <x v="1"/>
    <s v="Q4"/>
    <x v="10"/>
    <x v="61"/>
    <n v="131"/>
    <x v="7"/>
  </r>
  <r>
    <x v="1"/>
    <s v="Q4"/>
    <x v="10"/>
    <x v="62"/>
    <n v="39"/>
    <x v="7"/>
  </r>
  <r>
    <x v="1"/>
    <s v="Q4"/>
    <x v="10"/>
    <x v="0"/>
    <n v="441"/>
    <x v="7"/>
  </r>
  <r>
    <x v="1"/>
    <s v="Q4"/>
    <x v="10"/>
    <x v="1"/>
    <n v="230"/>
    <x v="7"/>
  </r>
  <r>
    <x v="1"/>
    <s v="Q4"/>
    <x v="10"/>
    <x v="63"/>
    <n v="125"/>
    <x v="7"/>
  </r>
  <r>
    <x v="1"/>
    <s v="Q4"/>
    <x v="10"/>
    <x v="2"/>
    <n v="76"/>
    <x v="7"/>
  </r>
  <r>
    <x v="1"/>
    <s v="Q4"/>
    <x v="10"/>
    <x v="3"/>
    <n v="388"/>
    <x v="7"/>
  </r>
  <r>
    <x v="1"/>
    <s v="Q4"/>
    <x v="10"/>
    <x v="4"/>
    <n v="198"/>
    <x v="7"/>
  </r>
  <r>
    <x v="1"/>
    <s v="Q4"/>
    <x v="10"/>
    <x v="5"/>
    <n v="109"/>
    <x v="7"/>
  </r>
  <r>
    <x v="1"/>
    <s v="Q4"/>
    <x v="10"/>
    <x v="93"/>
    <n v="30"/>
    <x v="7"/>
  </r>
  <r>
    <x v="1"/>
    <s v="Q4"/>
    <x v="10"/>
    <x v="6"/>
    <n v="427"/>
    <x v="7"/>
  </r>
  <r>
    <x v="1"/>
    <s v="Q4"/>
    <x v="10"/>
    <x v="65"/>
    <n v="57"/>
    <x v="7"/>
  </r>
  <r>
    <x v="1"/>
    <s v="Q4"/>
    <x v="10"/>
    <x v="7"/>
    <n v="361"/>
    <x v="7"/>
  </r>
  <r>
    <x v="1"/>
    <s v="Q4"/>
    <x v="10"/>
    <x v="66"/>
    <n v="49"/>
    <x v="7"/>
  </r>
  <r>
    <x v="1"/>
    <s v="Q4"/>
    <x v="10"/>
    <x v="98"/>
    <n v="58"/>
    <x v="7"/>
  </r>
  <r>
    <x v="1"/>
    <s v="Q4"/>
    <x v="10"/>
    <x v="101"/>
    <n v="58"/>
    <x v="7"/>
  </r>
  <r>
    <x v="1"/>
    <s v="Q4"/>
    <x v="10"/>
    <x v="8"/>
    <n v="106"/>
    <x v="7"/>
  </r>
  <r>
    <x v="1"/>
    <s v="Q4"/>
    <x v="10"/>
    <x v="9"/>
    <n v="231"/>
    <x v="7"/>
  </r>
  <r>
    <x v="1"/>
    <s v="Q4"/>
    <x v="10"/>
    <x v="10"/>
    <n v="369"/>
    <x v="7"/>
  </r>
  <r>
    <x v="1"/>
    <s v="Q4"/>
    <x v="10"/>
    <x v="11"/>
    <n v="145"/>
    <x v="7"/>
  </r>
  <r>
    <x v="1"/>
    <s v="Q4"/>
    <x v="10"/>
    <x v="99"/>
    <n v="52"/>
    <x v="7"/>
  </r>
  <r>
    <x v="1"/>
    <s v="Q4"/>
    <x v="10"/>
    <x v="12"/>
    <n v="107"/>
    <x v="7"/>
  </r>
  <r>
    <x v="1"/>
    <s v="Q4"/>
    <x v="10"/>
    <x v="13"/>
    <n v="229"/>
    <x v="7"/>
  </r>
  <r>
    <x v="1"/>
    <s v="Q4"/>
    <x v="10"/>
    <x v="14"/>
    <n v="597"/>
    <x v="7"/>
  </r>
  <r>
    <x v="1"/>
    <s v="Q4"/>
    <x v="10"/>
    <x v="15"/>
    <n v="596"/>
    <x v="7"/>
  </r>
  <r>
    <x v="1"/>
    <s v="Q4"/>
    <x v="10"/>
    <x v="70"/>
    <n v="78"/>
    <x v="7"/>
  </r>
  <r>
    <x v="1"/>
    <s v="Q4"/>
    <x v="10"/>
    <x v="71"/>
    <n v="51"/>
    <x v="7"/>
  </r>
  <r>
    <x v="1"/>
    <s v="Q4"/>
    <x v="10"/>
    <x v="16"/>
    <n v="174"/>
    <x v="7"/>
  </r>
  <r>
    <x v="1"/>
    <s v="Q4"/>
    <x v="10"/>
    <x v="17"/>
    <n v="313"/>
    <x v="7"/>
  </r>
  <r>
    <x v="1"/>
    <s v="Q4"/>
    <x v="10"/>
    <x v="18"/>
    <n v="192"/>
    <x v="7"/>
  </r>
  <r>
    <x v="1"/>
    <s v="Q4"/>
    <x v="10"/>
    <x v="72"/>
    <n v="90"/>
    <x v="7"/>
  </r>
  <r>
    <x v="1"/>
    <s v="Q4"/>
    <x v="10"/>
    <x v="19"/>
    <n v="258"/>
    <x v="7"/>
  </r>
  <r>
    <x v="1"/>
    <s v="Q4"/>
    <x v="10"/>
    <x v="20"/>
    <n v="85"/>
    <x v="7"/>
  </r>
  <r>
    <x v="1"/>
    <s v="Q4"/>
    <x v="10"/>
    <x v="73"/>
    <n v="54"/>
    <x v="7"/>
  </r>
  <r>
    <x v="1"/>
    <s v="Q4"/>
    <x v="10"/>
    <x v="21"/>
    <n v="536"/>
    <x v="7"/>
  </r>
  <r>
    <x v="1"/>
    <s v="Q4"/>
    <x v="10"/>
    <x v="22"/>
    <n v="154"/>
    <x v="7"/>
  </r>
  <r>
    <x v="1"/>
    <s v="Q4"/>
    <x v="10"/>
    <x v="23"/>
    <n v="454"/>
    <x v="7"/>
  </r>
  <r>
    <x v="1"/>
    <s v="Q4"/>
    <x v="10"/>
    <x v="92"/>
    <n v="62"/>
    <x v="7"/>
  </r>
  <r>
    <x v="1"/>
    <s v="Q4"/>
    <x v="10"/>
    <x v="24"/>
    <n v="308"/>
    <x v="7"/>
  </r>
  <r>
    <x v="1"/>
    <s v="Q4"/>
    <x v="10"/>
    <x v="25"/>
    <n v="43"/>
    <x v="7"/>
  </r>
  <r>
    <x v="1"/>
    <s v="Q4"/>
    <x v="10"/>
    <x v="74"/>
    <n v="79"/>
    <x v="7"/>
  </r>
  <r>
    <x v="1"/>
    <s v="Q4"/>
    <x v="10"/>
    <x v="75"/>
    <n v="69"/>
    <x v="7"/>
  </r>
  <r>
    <x v="1"/>
    <s v="Q4"/>
    <x v="10"/>
    <x v="26"/>
    <n v="75"/>
    <x v="7"/>
  </r>
  <r>
    <x v="1"/>
    <s v="Q4"/>
    <x v="10"/>
    <x v="27"/>
    <n v="89"/>
    <x v="7"/>
  </r>
  <r>
    <x v="1"/>
    <s v="Q4"/>
    <x v="10"/>
    <x v="76"/>
    <n v="46"/>
    <x v="7"/>
  </r>
  <r>
    <x v="1"/>
    <s v="Q4"/>
    <x v="10"/>
    <x v="28"/>
    <n v="113"/>
    <x v="7"/>
  </r>
  <r>
    <x v="1"/>
    <s v="Q4"/>
    <x v="10"/>
    <x v="77"/>
    <n v="79"/>
    <x v="7"/>
  </r>
  <r>
    <x v="1"/>
    <s v="Q4"/>
    <x v="10"/>
    <x v="29"/>
    <n v="219"/>
    <x v="7"/>
  </r>
  <r>
    <x v="1"/>
    <s v="Q4"/>
    <x v="10"/>
    <x v="30"/>
    <n v="122"/>
    <x v="7"/>
  </r>
  <r>
    <x v="1"/>
    <s v="Q4"/>
    <x v="10"/>
    <x v="78"/>
    <n v="37"/>
    <x v="7"/>
  </r>
  <r>
    <x v="1"/>
    <s v="Q4"/>
    <x v="10"/>
    <x v="31"/>
    <n v="93"/>
    <x v="7"/>
  </r>
  <r>
    <x v="1"/>
    <s v="Q4"/>
    <x v="10"/>
    <x v="79"/>
    <n v="51"/>
    <x v="7"/>
  </r>
  <r>
    <x v="1"/>
    <s v="Q4"/>
    <x v="10"/>
    <x v="32"/>
    <n v="557"/>
    <x v="7"/>
  </r>
  <r>
    <x v="1"/>
    <s v="Q4"/>
    <x v="10"/>
    <x v="33"/>
    <n v="173"/>
    <x v="7"/>
  </r>
  <r>
    <x v="1"/>
    <s v="Q4"/>
    <x v="10"/>
    <x v="34"/>
    <n v="186"/>
    <x v="7"/>
  </r>
  <r>
    <x v="1"/>
    <s v="Q4"/>
    <x v="10"/>
    <x v="35"/>
    <n v="648"/>
    <x v="7"/>
  </r>
  <r>
    <x v="1"/>
    <s v="Q4"/>
    <x v="10"/>
    <x v="80"/>
    <n v="104"/>
    <x v="7"/>
  </r>
  <r>
    <x v="1"/>
    <s v="Q4"/>
    <x v="10"/>
    <x v="36"/>
    <n v="59"/>
    <x v="7"/>
  </r>
  <r>
    <x v="1"/>
    <s v="Q4"/>
    <x v="10"/>
    <x v="81"/>
    <n v="34"/>
    <x v="7"/>
  </r>
  <r>
    <x v="1"/>
    <s v="Q4"/>
    <x v="10"/>
    <x v="37"/>
    <n v="302"/>
    <x v="7"/>
  </r>
  <r>
    <x v="1"/>
    <s v="Q4"/>
    <x v="10"/>
    <x v="38"/>
    <n v="232"/>
    <x v="7"/>
  </r>
  <r>
    <x v="1"/>
    <s v="Q4"/>
    <x v="10"/>
    <x v="39"/>
    <n v="152"/>
    <x v="7"/>
  </r>
  <r>
    <x v="1"/>
    <s v="Q4"/>
    <x v="10"/>
    <x v="40"/>
    <n v="177"/>
    <x v="7"/>
  </r>
  <r>
    <x v="1"/>
    <s v="Q4"/>
    <x v="10"/>
    <x v="41"/>
    <n v="164"/>
    <x v="7"/>
  </r>
  <r>
    <x v="1"/>
    <s v="Q4"/>
    <x v="10"/>
    <x v="42"/>
    <n v="191"/>
    <x v="7"/>
  </r>
  <r>
    <x v="1"/>
    <s v="Q4"/>
    <x v="10"/>
    <x v="82"/>
    <n v="40"/>
    <x v="7"/>
  </r>
  <r>
    <x v="1"/>
    <s v="Q4"/>
    <x v="10"/>
    <x v="43"/>
    <n v="432"/>
    <x v="7"/>
  </r>
  <r>
    <x v="1"/>
    <s v="Q4"/>
    <x v="10"/>
    <x v="44"/>
    <n v="120"/>
    <x v="7"/>
  </r>
  <r>
    <x v="1"/>
    <s v="Q4"/>
    <x v="10"/>
    <x v="45"/>
    <n v="101"/>
    <x v="7"/>
  </r>
  <r>
    <x v="1"/>
    <s v="Q4"/>
    <x v="10"/>
    <x v="46"/>
    <n v="258"/>
    <x v="7"/>
  </r>
  <r>
    <x v="1"/>
    <s v="Q4"/>
    <x v="10"/>
    <x v="47"/>
    <n v="236"/>
    <x v="7"/>
  </r>
  <r>
    <x v="1"/>
    <s v="Q4"/>
    <x v="10"/>
    <x v="48"/>
    <n v="470"/>
    <x v="7"/>
  </r>
  <r>
    <x v="1"/>
    <s v="Q4"/>
    <x v="10"/>
    <x v="83"/>
    <n v="37"/>
    <x v="7"/>
  </r>
  <r>
    <x v="1"/>
    <s v="Q4"/>
    <x v="10"/>
    <x v="49"/>
    <n v="346"/>
    <x v="7"/>
  </r>
  <r>
    <x v="1"/>
    <s v="Q4"/>
    <x v="10"/>
    <x v="50"/>
    <n v="387"/>
    <x v="7"/>
  </r>
  <r>
    <x v="1"/>
    <s v="Q4"/>
    <x v="10"/>
    <x v="51"/>
    <n v="168"/>
    <x v="7"/>
  </r>
  <r>
    <x v="1"/>
    <s v="Q4"/>
    <x v="10"/>
    <x v="84"/>
    <n v="33"/>
    <x v="7"/>
  </r>
  <r>
    <x v="1"/>
    <s v="Q4"/>
    <x v="10"/>
    <x v="52"/>
    <n v="159"/>
    <x v="7"/>
  </r>
  <r>
    <x v="1"/>
    <s v="Q4"/>
    <x v="10"/>
    <x v="85"/>
    <n v="49"/>
    <x v="7"/>
  </r>
  <r>
    <x v="1"/>
    <s v="Q4"/>
    <x v="10"/>
    <x v="53"/>
    <n v="211"/>
    <x v="7"/>
  </r>
  <r>
    <x v="1"/>
    <s v="Q4"/>
    <x v="10"/>
    <x v="54"/>
    <n v="464"/>
    <x v="7"/>
  </r>
  <r>
    <x v="1"/>
    <s v="Q4"/>
    <x v="10"/>
    <x v="86"/>
    <n v="44"/>
    <x v="7"/>
  </r>
  <r>
    <x v="1"/>
    <s v="Q4"/>
    <x v="10"/>
    <x v="55"/>
    <n v="1115"/>
    <x v="7"/>
  </r>
  <r>
    <x v="1"/>
    <s v="Q4"/>
    <x v="10"/>
    <x v="56"/>
    <n v="85"/>
    <x v="7"/>
  </r>
  <r>
    <x v="1"/>
    <s v="Q4"/>
    <x v="10"/>
    <x v="57"/>
    <n v="3735"/>
    <x v="7"/>
  </r>
  <r>
    <x v="1"/>
    <s v="Q4"/>
    <x v="10"/>
    <x v="58"/>
    <n v="2482"/>
    <x v="7"/>
  </r>
  <r>
    <x v="1"/>
    <s v="Q4"/>
    <x v="10"/>
    <x v="59"/>
    <n v="4790"/>
    <x v="7"/>
  </r>
  <r>
    <x v="1"/>
    <s v="Q4"/>
    <x v="11"/>
    <x v="0"/>
    <n v="128"/>
    <x v="7"/>
  </r>
  <r>
    <x v="1"/>
    <s v="Q4"/>
    <x v="11"/>
    <x v="1"/>
    <n v="63"/>
    <x v="7"/>
  </r>
  <r>
    <x v="1"/>
    <s v="Q4"/>
    <x v="11"/>
    <x v="3"/>
    <n v="128"/>
    <x v="7"/>
  </r>
  <r>
    <x v="1"/>
    <s v="Q4"/>
    <x v="11"/>
    <x v="4"/>
    <n v="40"/>
    <x v="7"/>
  </r>
  <r>
    <x v="1"/>
    <s v="Q4"/>
    <x v="11"/>
    <x v="5"/>
    <n v="36"/>
    <x v="7"/>
  </r>
  <r>
    <x v="1"/>
    <s v="Q4"/>
    <x v="11"/>
    <x v="6"/>
    <n v="76"/>
    <x v="7"/>
  </r>
  <r>
    <x v="1"/>
    <s v="Q4"/>
    <x v="11"/>
    <x v="7"/>
    <n v="84"/>
    <x v="7"/>
  </r>
  <r>
    <x v="1"/>
    <s v="Q4"/>
    <x v="11"/>
    <x v="8"/>
    <n v="33"/>
    <x v="7"/>
  </r>
  <r>
    <x v="1"/>
    <s v="Q4"/>
    <x v="11"/>
    <x v="9"/>
    <n v="68"/>
    <x v="7"/>
  </r>
  <r>
    <x v="1"/>
    <s v="Q4"/>
    <x v="11"/>
    <x v="10"/>
    <n v="111"/>
    <x v="7"/>
  </r>
  <r>
    <x v="1"/>
    <s v="Q4"/>
    <x v="11"/>
    <x v="12"/>
    <n v="30"/>
    <x v="7"/>
  </r>
  <r>
    <x v="1"/>
    <s v="Q4"/>
    <x v="11"/>
    <x v="13"/>
    <n v="82"/>
    <x v="7"/>
  </r>
  <r>
    <x v="1"/>
    <s v="Q4"/>
    <x v="11"/>
    <x v="14"/>
    <n v="174"/>
    <x v="7"/>
  </r>
  <r>
    <x v="1"/>
    <s v="Q4"/>
    <x v="11"/>
    <x v="15"/>
    <n v="161"/>
    <x v="7"/>
  </r>
  <r>
    <x v="1"/>
    <s v="Q4"/>
    <x v="11"/>
    <x v="16"/>
    <n v="53"/>
    <x v="7"/>
  </r>
  <r>
    <x v="1"/>
    <s v="Q4"/>
    <x v="11"/>
    <x v="17"/>
    <n v="69"/>
    <x v="7"/>
  </r>
  <r>
    <x v="1"/>
    <s v="Q4"/>
    <x v="11"/>
    <x v="18"/>
    <n v="45"/>
    <x v="7"/>
  </r>
  <r>
    <x v="1"/>
    <s v="Q4"/>
    <x v="11"/>
    <x v="72"/>
    <n v="31"/>
    <x v="7"/>
  </r>
  <r>
    <x v="1"/>
    <s v="Q4"/>
    <x v="11"/>
    <x v="19"/>
    <n v="57"/>
    <x v="7"/>
  </r>
  <r>
    <x v="1"/>
    <s v="Q4"/>
    <x v="11"/>
    <x v="21"/>
    <n v="1012"/>
    <x v="7"/>
  </r>
  <r>
    <x v="1"/>
    <s v="Q4"/>
    <x v="11"/>
    <x v="22"/>
    <n v="45"/>
    <x v="7"/>
  </r>
  <r>
    <x v="1"/>
    <s v="Q4"/>
    <x v="11"/>
    <x v="23"/>
    <n v="114"/>
    <x v="7"/>
  </r>
  <r>
    <x v="1"/>
    <s v="Q4"/>
    <x v="11"/>
    <x v="24"/>
    <n v="76"/>
    <x v="7"/>
  </r>
  <r>
    <x v="1"/>
    <s v="Q4"/>
    <x v="11"/>
    <x v="27"/>
    <n v="31"/>
    <x v="7"/>
  </r>
  <r>
    <x v="1"/>
    <s v="Q4"/>
    <x v="11"/>
    <x v="28"/>
    <n v="36"/>
    <x v="7"/>
  </r>
  <r>
    <x v="1"/>
    <s v="Q4"/>
    <x v="11"/>
    <x v="29"/>
    <n v="62"/>
    <x v="7"/>
  </r>
  <r>
    <x v="1"/>
    <s v="Q4"/>
    <x v="11"/>
    <x v="30"/>
    <n v="39"/>
    <x v="7"/>
  </r>
  <r>
    <x v="1"/>
    <s v="Q4"/>
    <x v="11"/>
    <x v="32"/>
    <n v="183"/>
    <x v="7"/>
  </r>
  <r>
    <x v="1"/>
    <s v="Q4"/>
    <x v="11"/>
    <x v="33"/>
    <n v="59"/>
    <x v="7"/>
  </r>
  <r>
    <x v="1"/>
    <s v="Q4"/>
    <x v="11"/>
    <x v="34"/>
    <n v="39"/>
    <x v="7"/>
  </r>
  <r>
    <x v="1"/>
    <s v="Q4"/>
    <x v="11"/>
    <x v="35"/>
    <n v="85"/>
    <x v="7"/>
  </r>
  <r>
    <x v="1"/>
    <s v="Q4"/>
    <x v="11"/>
    <x v="37"/>
    <n v="114"/>
    <x v="7"/>
  </r>
  <r>
    <x v="1"/>
    <s v="Q4"/>
    <x v="11"/>
    <x v="38"/>
    <n v="75"/>
    <x v="7"/>
  </r>
  <r>
    <x v="1"/>
    <s v="Q4"/>
    <x v="11"/>
    <x v="40"/>
    <n v="45"/>
    <x v="7"/>
  </r>
  <r>
    <x v="1"/>
    <s v="Q4"/>
    <x v="11"/>
    <x v="41"/>
    <n v="35"/>
    <x v="7"/>
  </r>
  <r>
    <x v="1"/>
    <s v="Q4"/>
    <x v="11"/>
    <x v="42"/>
    <n v="45"/>
    <x v="7"/>
  </r>
  <r>
    <x v="1"/>
    <s v="Q4"/>
    <x v="11"/>
    <x v="43"/>
    <n v="55"/>
    <x v="7"/>
  </r>
  <r>
    <x v="1"/>
    <s v="Q4"/>
    <x v="11"/>
    <x v="44"/>
    <n v="34"/>
    <x v="7"/>
  </r>
  <r>
    <x v="1"/>
    <s v="Q4"/>
    <x v="11"/>
    <x v="46"/>
    <n v="70"/>
    <x v="7"/>
  </r>
  <r>
    <x v="1"/>
    <s v="Q4"/>
    <x v="11"/>
    <x v="47"/>
    <n v="36"/>
    <x v="7"/>
  </r>
  <r>
    <x v="1"/>
    <s v="Q4"/>
    <x v="11"/>
    <x v="48"/>
    <n v="130"/>
    <x v="7"/>
  </r>
  <r>
    <x v="1"/>
    <s v="Q4"/>
    <x v="11"/>
    <x v="49"/>
    <n v="94"/>
    <x v="7"/>
  </r>
  <r>
    <x v="1"/>
    <s v="Q4"/>
    <x v="11"/>
    <x v="50"/>
    <n v="86"/>
    <x v="7"/>
  </r>
  <r>
    <x v="1"/>
    <s v="Q4"/>
    <x v="11"/>
    <x v="52"/>
    <n v="40"/>
    <x v="7"/>
  </r>
  <r>
    <x v="1"/>
    <s v="Q4"/>
    <x v="11"/>
    <x v="53"/>
    <n v="52"/>
    <x v="7"/>
  </r>
  <r>
    <x v="1"/>
    <s v="Q4"/>
    <x v="11"/>
    <x v="54"/>
    <n v="81"/>
    <x v="7"/>
  </r>
  <r>
    <x v="1"/>
    <s v="Q4"/>
    <x v="11"/>
    <x v="55"/>
    <n v="239"/>
    <x v="7"/>
  </r>
  <r>
    <x v="1"/>
    <s v="Q4"/>
    <x v="11"/>
    <x v="57"/>
    <n v="5679"/>
    <x v="7"/>
  </r>
  <r>
    <x v="1"/>
    <s v="Q4"/>
    <x v="11"/>
    <x v="58"/>
    <n v="601"/>
    <x v="7"/>
  </r>
  <r>
    <x v="1"/>
    <s v="Q4"/>
    <x v="11"/>
    <x v="59"/>
    <n v="5825"/>
    <x v="7"/>
  </r>
  <r>
    <x v="1"/>
    <s v="Q4"/>
    <x v="12"/>
    <x v="61"/>
    <n v="36"/>
    <x v="7"/>
  </r>
  <r>
    <x v="1"/>
    <s v="Q4"/>
    <x v="12"/>
    <x v="0"/>
    <n v="126"/>
    <x v="7"/>
  </r>
  <r>
    <x v="1"/>
    <s v="Q4"/>
    <x v="12"/>
    <x v="1"/>
    <n v="95"/>
    <x v="7"/>
  </r>
  <r>
    <x v="1"/>
    <s v="Q4"/>
    <x v="12"/>
    <x v="3"/>
    <n v="166"/>
    <x v="7"/>
  </r>
  <r>
    <x v="1"/>
    <s v="Q4"/>
    <x v="12"/>
    <x v="4"/>
    <n v="68"/>
    <x v="7"/>
  </r>
  <r>
    <x v="1"/>
    <s v="Q4"/>
    <x v="12"/>
    <x v="5"/>
    <n v="45"/>
    <x v="7"/>
  </r>
  <r>
    <x v="1"/>
    <s v="Q4"/>
    <x v="12"/>
    <x v="6"/>
    <n v="99"/>
    <x v="7"/>
  </r>
  <r>
    <x v="1"/>
    <s v="Q4"/>
    <x v="12"/>
    <x v="7"/>
    <n v="91"/>
    <x v="7"/>
  </r>
  <r>
    <x v="1"/>
    <s v="Q4"/>
    <x v="12"/>
    <x v="101"/>
    <n v="34"/>
    <x v="7"/>
  </r>
  <r>
    <x v="1"/>
    <s v="Q4"/>
    <x v="12"/>
    <x v="8"/>
    <n v="35"/>
    <x v="7"/>
  </r>
  <r>
    <x v="1"/>
    <s v="Q4"/>
    <x v="12"/>
    <x v="9"/>
    <n v="87"/>
    <x v="7"/>
  </r>
  <r>
    <x v="1"/>
    <s v="Q4"/>
    <x v="12"/>
    <x v="10"/>
    <n v="101"/>
    <x v="7"/>
  </r>
  <r>
    <x v="1"/>
    <s v="Q4"/>
    <x v="12"/>
    <x v="11"/>
    <n v="36"/>
    <x v="7"/>
  </r>
  <r>
    <x v="1"/>
    <s v="Q4"/>
    <x v="12"/>
    <x v="12"/>
    <n v="39"/>
    <x v="7"/>
  </r>
  <r>
    <x v="1"/>
    <s v="Q4"/>
    <x v="12"/>
    <x v="13"/>
    <n v="90"/>
    <x v="7"/>
  </r>
  <r>
    <x v="1"/>
    <s v="Q4"/>
    <x v="12"/>
    <x v="14"/>
    <n v="204"/>
    <x v="7"/>
  </r>
  <r>
    <x v="1"/>
    <s v="Q4"/>
    <x v="12"/>
    <x v="15"/>
    <n v="224"/>
    <x v="7"/>
  </r>
  <r>
    <x v="1"/>
    <s v="Q4"/>
    <x v="12"/>
    <x v="16"/>
    <n v="83"/>
    <x v="7"/>
  </r>
  <r>
    <x v="1"/>
    <s v="Q4"/>
    <x v="12"/>
    <x v="17"/>
    <n v="121"/>
    <x v="7"/>
  </r>
  <r>
    <x v="1"/>
    <s v="Q4"/>
    <x v="12"/>
    <x v="18"/>
    <n v="73"/>
    <x v="7"/>
  </r>
  <r>
    <x v="1"/>
    <s v="Q4"/>
    <x v="12"/>
    <x v="72"/>
    <n v="31"/>
    <x v="7"/>
  </r>
  <r>
    <x v="1"/>
    <s v="Q4"/>
    <x v="12"/>
    <x v="19"/>
    <n v="211"/>
    <x v="7"/>
  </r>
  <r>
    <x v="1"/>
    <s v="Q4"/>
    <x v="12"/>
    <x v="20"/>
    <n v="32"/>
    <x v="7"/>
  </r>
  <r>
    <x v="1"/>
    <s v="Q4"/>
    <x v="12"/>
    <x v="21"/>
    <n v="195"/>
    <x v="7"/>
  </r>
  <r>
    <x v="1"/>
    <s v="Q4"/>
    <x v="12"/>
    <x v="22"/>
    <n v="75"/>
    <x v="7"/>
  </r>
  <r>
    <x v="1"/>
    <s v="Q4"/>
    <x v="12"/>
    <x v="23"/>
    <n v="163"/>
    <x v="7"/>
  </r>
  <r>
    <x v="1"/>
    <s v="Q4"/>
    <x v="12"/>
    <x v="24"/>
    <n v="90"/>
    <x v="7"/>
  </r>
  <r>
    <x v="1"/>
    <s v="Q4"/>
    <x v="12"/>
    <x v="28"/>
    <n v="33"/>
    <x v="7"/>
  </r>
  <r>
    <x v="1"/>
    <s v="Q4"/>
    <x v="12"/>
    <x v="29"/>
    <n v="58"/>
    <x v="7"/>
  </r>
  <r>
    <x v="1"/>
    <s v="Q4"/>
    <x v="12"/>
    <x v="30"/>
    <n v="32"/>
    <x v="7"/>
  </r>
  <r>
    <x v="1"/>
    <s v="Q4"/>
    <x v="12"/>
    <x v="31"/>
    <n v="44"/>
    <x v="7"/>
  </r>
  <r>
    <x v="1"/>
    <s v="Q4"/>
    <x v="12"/>
    <x v="32"/>
    <n v="198"/>
    <x v="7"/>
  </r>
  <r>
    <x v="1"/>
    <s v="Q4"/>
    <x v="12"/>
    <x v="33"/>
    <n v="54"/>
    <x v="7"/>
  </r>
  <r>
    <x v="1"/>
    <s v="Q4"/>
    <x v="12"/>
    <x v="34"/>
    <n v="196"/>
    <x v="7"/>
  </r>
  <r>
    <x v="1"/>
    <s v="Q4"/>
    <x v="12"/>
    <x v="35"/>
    <n v="123"/>
    <x v="7"/>
  </r>
  <r>
    <x v="1"/>
    <s v="Q4"/>
    <x v="12"/>
    <x v="36"/>
    <n v="30"/>
    <x v="7"/>
  </r>
  <r>
    <x v="1"/>
    <s v="Q4"/>
    <x v="12"/>
    <x v="37"/>
    <n v="118"/>
    <x v="7"/>
  </r>
  <r>
    <x v="1"/>
    <s v="Q4"/>
    <x v="12"/>
    <x v="38"/>
    <n v="98"/>
    <x v="7"/>
  </r>
  <r>
    <x v="1"/>
    <s v="Q4"/>
    <x v="12"/>
    <x v="40"/>
    <n v="56"/>
    <x v="7"/>
  </r>
  <r>
    <x v="1"/>
    <s v="Q4"/>
    <x v="12"/>
    <x v="41"/>
    <n v="98"/>
    <x v="7"/>
  </r>
  <r>
    <x v="1"/>
    <s v="Q4"/>
    <x v="12"/>
    <x v="42"/>
    <n v="68"/>
    <x v="7"/>
  </r>
  <r>
    <x v="1"/>
    <s v="Q4"/>
    <x v="12"/>
    <x v="43"/>
    <n v="89"/>
    <x v="7"/>
  </r>
  <r>
    <x v="1"/>
    <s v="Q4"/>
    <x v="12"/>
    <x v="44"/>
    <n v="40"/>
    <x v="7"/>
  </r>
  <r>
    <x v="1"/>
    <s v="Q4"/>
    <x v="12"/>
    <x v="45"/>
    <n v="46"/>
    <x v="7"/>
  </r>
  <r>
    <x v="1"/>
    <s v="Q4"/>
    <x v="12"/>
    <x v="46"/>
    <n v="118"/>
    <x v="7"/>
  </r>
  <r>
    <x v="1"/>
    <s v="Q4"/>
    <x v="12"/>
    <x v="47"/>
    <n v="85"/>
    <x v="7"/>
  </r>
  <r>
    <x v="1"/>
    <s v="Q4"/>
    <x v="12"/>
    <x v="48"/>
    <n v="168"/>
    <x v="7"/>
  </r>
  <r>
    <x v="1"/>
    <s v="Q4"/>
    <x v="12"/>
    <x v="49"/>
    <n v="124"/>
    <x v="7"/>
  </r>
  <r>
    <x v="1"/>
    <s v="Q4"/>
    <x v="12"/>
    <x v="50"/>
    <n v="185"/>
    <x v="7"/>
  </r>
  <r>
    <x v="1"/>
    <s v="Q4"/>
    <x v="12"/>
    <x v="51"/>
    <n v="49"/>
    <x v="7"/>
  </r>
  <r>
    <x v="1"/>
    <s v="Q4"/>
    <x v="12"/>
    <x v="52"/>
    <n v="43"/>
    <x v="7"/>
  </r>
  <r>
    <x v="1"/>
    <s v="Q4"/>
    <x v="12"/>
    <x v="53"/>
    <n v="104"/>
    <x v="7"/>
  </r>
  <r>
    <x v="1"/>
    <s v="Q4"/>
    <x v="12"/>
    <x v="54"/>
    <n v="108"/>
    <x v="7"/>
  </r>
  <r>
    <x v="1"/>
    <s v="Q4"/>
    <x v="12"/>
    <x v="55"/>
    <n v="407"/>
    <x v="7"/>
  </r>
  <r>
    <x v="1"/>
    <s v="Q4"/>
    <x v="12"/>
    <x v="57"/>
    <n v="795"/>
    <x v="7"/>
  </r>
  <r>
    <x v="1"/>
    <s v="Q4"/>
    <x v="12"/>
    <x v="58"/>
    <n v="1969"/>
    <x v="7"/>
  </r>
  <r>
    <x v="1"/>
    <s v="Q4"/>
    <x v="12"/>
    <x v="59"/>
    <n v="2580"/>
    <x v="7"/>
  </r>
  <r>
    <x v="1"/>
    <s v="Q4"/>
    <x v="13"/>
    <x v="60"/>
    <n v="454"/>
    <x v="7"/>
  </r>
  <r>
    <x v="1"/>
    <s v="Q4"/>
    <x v="13"/>
    <x v="61"/>
    <n v="551"/>
    <x v="7"/>
  </r>
  <r>
    <x v="1"/>
    <s v="Q4"/>
    <x v="13"/>
    <x v="62"/>
    <n v="610"/>
    <x v="7"/>
  </r>
  <r>
    <x v="1"/>
    <s v="Q4"/>
    <x v="13"/>
    <x v="0"/>
    <n v="8271"/>
    <x v="7"/>
  </r>
  <r>
    <x v="1"/>
    <s v="Q4"/>
    <x v="13"/>
    <x v="1"/>
    <n v="4630"/>
    <x v="7"/>
  </r>
  <r>
    <x v="1"/>
    <s v="Q4"/>
    <x v="13"/>
    <x v="63"/>
    <n v="820"/>
    <x v="7"/>
  </r>
  <r>
    <x v="1"/>
    <s v="Q4"/>
    <x v="13"/>
    <x v="2"/>
    <n v="1342"/>
    <x v="7"/>
  </r>
  <r>
    <x v="1"/>
    <s v="Q4"/>
    <x v="13"/>
    <x v="64"/>
    <n v="469"/>
    <x v="7"/>
  </r>
  <r>
    <x v="1"/>
    <s v="Q4"/>
    <x v="13"/>
    <x v="3"/>
    <n v="7992"/>
    <x v="7"/>
  </r>
  <r>
    <x v="1"/>
    <s v="Q4"/>
    <x v="13"/>
    <x v="4"/>
    <n v="2222"/>
    <x v="7"/>
  </r>
  <r>
    <x v="1"/>
    <s v="Q4"/>
    <x v="13"/>
    <x v="5"/>
    <n v="2256"/>
    <x v="7"/>
  </r>
  <r>
    <x v="1"/>
    <s v="Q4"/>
    <x v="13"/>
    <x v="93"/>
    <n v="208"/>
    <x v="7"/>
  </r>
  <r>
    <x v="1"/>
    <s v="Q4"/>
    <x v="13"/>
    <x v="6"/>
    <n v="5762"/>
    <x v="7"/>
  </r>
  <r>
    <x v="1"/>
    <s v="Q4"/>
    <x v="13"/>
    <x v="65"/>
    <n v="1120"/>
    <x v="7"/>
  </r>
  <r>
    <x v="1"/>
    <s v="Q4"/>
    <x v="13"/>
    <x v="7"/>
    <n v="5704"/>
    <x v="7"/>
  </r>
  <r>
    <x v="1"/>
    <s v="Q4"/>
    <x v="13"/>
    <x v="66"/>
    <n v="790"/>
    <x v="7"/>
  </r>
  <r>
    <x v="1"/>
    <s v="Q4"/>
    <x v="13"/>
    <x v="98"/>
    <n v="218"/>
    <x v="7"/>
  </r>
  <r>
    <x v="1"/>
    <s v="Q4"/>
    <x v="13"/>
    <x v="87"/>
    <n v="255"/>
    <x v="7"/>
  </r>
  <r>
    <x v="1"/>
    <s v="Q4"/>
    <x v="13"/>
    <x v="101"/>
    <n v="1278"/>
    <x v="7"/>
  </r>
  <r>
    <x v="1"/>
    <s v="Q4"/>
    <x v="13"/>
    <x v="8"/>
    <n v="2336"/>
    <x v="7"/>
  </r>
  <r>
    <x v="1"/>
    <s v="Q4"/>
    <x v="13"/>
    <x v="9"/>
    <n v="5297"/>
    <x v="7"/>
  </r>
  <r>
    <x v="1"/>
    <s v="Q4"/>
    <x v="13"/>
    <x v="10"/>
    <n v="6562"/>
    <x v="7"/>
  </r>
  <r>
    <x v="1"/>
    <s v="Q4"/>
    <x v="13"/>
    <x v="67"/>
    <n v="244"/>
    <x v="7"/>
  </r>
  <r>
    <x v="1"/>
    <s v="Q4"/>
    <x v="13"/>
    <x v="68"/>
    <n v="302"/>
    <x v="7"/>
  </r>
  <r>
    <x v="1"/>
    <s v="Q4"/>
    <x v="13"/>
    <x v="11"/>
    <n v="2020"/>
    <x v="7"/>
  </r>
  <r>
    <x v="1"/>
    <s v="Q4"/>
    <x v="13"/>
    <x v="99"/>
    <n v="189"/>
    <x v="7"/>
  </r>
  <r>
    <x v="1"/>
    <s v="Q4"/>
    <x v="13"/>
    <x v="12"/>
    <n v="2113"/>
    <x v="7"/>
  </r>
  <r>
    <x v="1"/>
    <s v="Q4"/>
    <x v="13"/>
    <x v="89"/>
    <n v="229"/>
    <x v="7"/>
  </r>
  <r>
    <x v="1"/>
    <s v="Q4"/>
    <x v="13"/>
    <x v="94"/>
    <n v="252"/>
    <x v="7"/>
  </r>
  <r>
    <x v="1"/>
    <s v="Q4"/>
    <x v="13"/>
    <x v="13"/>
    <n v="4973"/>
    <x v="7"/>
  </r>
  <r>
    <x v="1"/>
    <s v="Q4"/>
    <x v="13"/>
    <x v="14"/>
    <n v="11059"/>
    <x v="7"/>
  </r>
  <r>
    <x v="1"/>
    <s v="Q4"/>
    <x v="13"/>
    <x v="69"/>
    <n v="272"/>
    <x v="7"/>
  </r>
  <r>
    <x v="1"/>
    <s v="Q4"/>
    <x v="13"/>
    <x v="90"/>
    <n v="320"/>
    <x v="7"/>
  </r>
  <r>
    <x v="1"/>
    <s v="Q4"/>
    <x v="13"/>
    <x v="15"/>
    <n v="11671"/>
    <x v="7"/>
  </r>
  <r>
    <x v="1"/>
    <s v="Q4"/>
    <x v="13"/>
    <x v="70"/>
    <n v="997"/>
    <x v="7"/>
  </r>
  <r>
    <x v="1"/>
    <s v="Q4"/>
    <x v="13"/>
    <x v="71"/>
    <n v="1505"/>
    <x v="7"/>
  </r>
  <r>
    <x v="1"/>
    <s v="Q4"/>
    <x v="13"/>
    <x v="16"/>
    <n v="4148"/>
    <x v="7"/>
  </r>
  <r>
    <x v="1"/>
    <s v="Q4"/>
    <x v="13"/>
    <x v="95"/>
    <n v="178"/>
    <x v="7"/>
  </r>
  <r>
    <x v="1"/>
    <s v="Q4"/>
    <x v="13"/>
    <x v="100"/>
    <n v="71"/>
    <x v="7"/>
  </r>
  <r>
    <x v="1"/>
    <s v="Q4"/>
    <x v="13"/>
    <x v="17"/>
    <n v="6417"/>
    <x v="7"/>
  </r>
  <r>
    <x v="1"/>
    <s v="Q4"/>
    <x v="13"/>
    <x v="18"/>
    <n v="3940"/>
    <x v="7"/>
  </r>
  <r>
    <x v="1"/>
    <s v="Q4"/>
    <x v="13"/>
    <x v="72"/>
    <n v="1831"/>
    <x v="7"/>
  </r>
  <r>
    <x v="1"/>
    <s v="Q4"/>
    <x v="13"/>
    <x v="19"/>
    <n v="5078"/>
    <x v="7"/>
  </r>
  <r>
    <x v="1"/>
    <s v="Q4"/>
    <x v="13"/>
    <x v="20"/>
    <n v="1345"/>
    <x v="7"/>
  </r>
  <r>
    <x v="1"/>
    <s v="Q4"/>
    <x v="13"/>
    <x v="73"/>
    <n v="604"/>
    <x v="7"/>
  </r>
  <r>
    <x v="1"/>
    <s v="Q4"/>
    <x v="13"/>
    <x v="21"/>
    <n v="12274"/>
    <x v="7"/>
  </r>
  <r>
    <x v="1"/>
    <s v="Q4"/>
    <x v="13"/>
    <x v="22"/>
    <n v="3246"/>
    <x v="7"/>
  </r>
  <r>
    <x v="1"/>
    <s v="Q4"/>
    <x v="13"/>
    <x v="23"/>
    <n v="8563"/>
    <x v="7"/>
  </r>
  <r>
    <x v="1"/>
    <s v="Q4"/>
    <x v="13"/>
    <x v="92"/>
    <n v="310"/>
    <x v="7"/>
  </r>
  <r>
    <x v="1"/>
    <s v="Q4"/>
    <x v="13"/>
    <x v="24"/>
    <n v="5242"/>
    <x v="7"/>
  </r>
  <r>
    <x v="1"/>
    <s v="Q4"/>
    <x v="13"/>
    <x v="25"/>
    <n v="1032"/>
    <x v="7"/>
  </r>
  <r>
    <x v="1"/>
    <s v="Q4"/>
    <x v="13"/>
    <x v="74"/>
    <n v="688"/>
    <x v="7"/>
  </r>
  <r>
    <x v="1"/>
    <s v="Q4"/>
    <x v="13"/>
    <x v="75"/>
    <n v="1392"/>
    <x v="7"/>
  </r>
  <r>
    <x v="1"/>
    <s v="Q4"/>
    <x v="13"/>
    <x v="26"/>
    <n v="1593"/>
    <x v="7"/>
  </r>
  <r>
    <x v="1"/>
    <s v="Q4"/>
    <x v="13"/>
    <x v="27"/>
    <n v="1958"/>
    <x v="7"/>
  </r>
  <r>
    <x v="1"/>
    <s v="Q4"/>
    <x v="13"/>
    <x v="76"/>
    <n v="1094"/>
    <x v="7"/>
  </r>
  <r>
    <x v="1"/>
    <s v="Q4"/>
    <x v="13"/>
    <x v="28"/>
    <n v="2396"/>
    <x v="7"/>
  </r>
  <r>
    <x v="1"/>
    <s v="Q4"/>
    <x v="13"/>
    <x v="77"/>
    <n v="1464"/>
    <x v="7"/>
  </r>
  <r>
    <x v="1"/>
    <s v="Q4"/>
    <x v="13"/>
    <x v="29"/>
    <n v="3390"/>
    <x v="7"/>
  </r>
  <r>
    <x v="1"/>
    <s v="Q4"/>
    <x v="13"/>
    <x v="30"/>
    <n v="2800"/>
    <x v="7"/>
  </r>
  <r>
    <x v="1"/>
    <s v="Q4"/>
    <x v="13"/>
    <x v="78"/>
    <n v="665"/>
    <x v="7"/>
  </r>
  <r>
    <x v="1"/>
    <s v="Q4"/>
    <x v="13"/>
    <x v="31"/>
    <n v="1791"/>
    <x v="7"/>
  </r>
  <r>
    <x v="1"/>
    <s v="Q4"/>
    <x v="13"/>
    <x v="79"/>
    <n v="905"/>
    <x v="7"/>
  </r>
  <r>
    <x v="1"/>
    <s v="Q4"/>
    <x v="13"/>
    <x v="32"/>
    <n v="10343"/>
    <x v="7"/>
  </r>
  <r>
    <x v="1"/>
    <s v="Q4"/>
    <x v="13"/>
    <x v="33"/>
    <n v="3495"/>
    <x v="7"/>
  </r>
  <r>
    <x v="1"/>
    <s v="Q4"/>
    <x v="13"/>
    <x v="34"/>
    <n v="2825"/>
    <x v="7"/>
  </r>
  <r>
    <x v="1"/>
    <s v="Q4"/>
    <x v="13"/>
    <x v="35"/>
    <n v="7225"/>
    <x v="7"/>
  </r>
  <r>
    <x v="1"/>
    <s v="Q4"/>
    <x v="13"/>
    <x v="80"/>
    <n v="1401"/>
    <x v="7"/>
  </r>
  <r>
    <x v="1"/>
    <s v="Q4"/>
    <x v="13"/>
    <x v="36"/>
    <n v="1283"/>
    <x v="7"/>
  </r>
  <r>
    <x v="1"/>
    <s v="Q4"/>
    <x v="13"/>
    <x v="91"/>
    <n v="299"/>
    <x v="7"/>
  </r>
  <r>
    <x v="1"/>
    <s v="Q4"/>
    <x v="13"/>
    <x v="81"/>
    <n v="556"/>
    <x v="7"/>
  </r>
  <r>
    <x v="1"/>
    <s v="Q4"/>
    <x v="13"/>
    <x v="37"/>
    <n v="6859"/>
    <x v="7"/>
  </r>
  <r>
    <x v="1"/>
    <s v="Q4"/>
    <x v="13"/>
    <x v="38"/>
    <n v="5003"/>
    <x v="7"/>
  </r>
  <r>
    <x v="1"/>
    <s v="Q4"/>
    <x v="13"/>
    <x v="39"/>
    <n v="2248"/>
    <x v="7"/>
  </r>
  <r>
    <x v="1"/>
    <s v="Q4"/>
    <x v="13"/>
    <x v="40"/>
    <n v="3462"/>
    <x v="7"/>
  </r>
  <r>
    <x v="1"/>
    <s v="Q4"/>
    <x v="13"/>
    <x v="41"/>
    <n v="2775"/>
    <x v="7"/>
  </r>
  <r>
    <x v="1"/>
    <s v="Q4"/>
    <x v="13"/>
    <x v="42"/>
    <n v="3553"/>
    <x v="7"/>
  </r>
  <r>
    <x v="1"/>
    <s v="Q4"/>
    <x v="13"/>
    <x v="96"/>
    <n v="198"/>
    <x v="7"/>
  </r>
  <r>
    <x v="1"/>
    <s v="Q4"/>
    <x v="13"/>
    <x v="82"/>
    <n v="889"/>
    <x v="7"/>
  </r>
  <r>
    <x v="1"/>
    <s v="Q4"/>
    <x v="13"/>
    <x v="43"/>
    <n v="5648"/>
    <x v="7"/>
  </r>
  <r>
    <x v="1"/>
    <s v="Q4"/>
    <x v="13"/>
    <x v="44"/>
    <n v="2581"/>
    <x v="7"/>
  </r>
  <r>
    <x v="1"/>
    <s v="Q4"/>
    <x v="13"/>
    <x v="45"/>
    <n v="2297"/>
    <x v="7"/>
  </r>
  <r>
    <x v="1"/>
    <s v="Q4"/>
    <x v="13"/>
    <x v="46"/>
    <n v="5344"/>
    <x v="7"/>
  </r>
  <r>
    <x v="1"/>
    <s v="Q4"/>
    <x v="13"/>
    <x v="47"/>
    <n v="3747"/>
    <x v="7"/>
  </r>
  <r>
    <x v="1"/>
    <s v="Q4"/>
    <x v="13"/>
    <x v="48"/>
    <n v="9061"/>
    <x v="7"/>
  </r>
  <r>
    <x v="1"/>
    <s v="Q4"/>
    <x v="13"/>
    <x v="83"/>
    <n v="913"/>
    <x v="7"/>
  </r>
  <r>
    <x v="1"/>
    <s v="Q4"/>
    <x v="13"/>
    <x v="49"/>
    <n v="7255"/>
    <x v="7"/>
  </r>
  <r>
    <x v="1"/>
    <s v="Q4"/>
    <x v="13"/>
    <x v="50"/>
    <n v="8204"/>
    <x v="7"/>
  </r>
  <r>
    <x v="1"/>
    <s v="Q4"/>
    <x v="13"/>
    <x v="51"/>
    <n v="2734"/>
    <x v="7"/>
  </r>
  <r>
    <x v="1"/>
    <s v="Q4"/>
    <x v="13"/>
    <x v="84"/>
    <n v="632"/>
    <x v="7"/>
  </r>
  <r>
    <x v="1"/>
    <s v="Q4"/>
    <x v="13"/>
    <x v="52"/>
    <n v="2776"/>
    <x v="7"/>
  </r>
  <r>
    <x v="1"/>
    <s v="Q4"/>
    <x v="13"/>
    <x v="85"/>
    <n v="684"/>
    <x v="7"/>
  </r>
  <r>
    <x v="1"/>
    <s v="Q4"/>
    <x v="13"/>
    <x v="53"/>
    <n v="4560"/>
    <x v="7"/>
  </r>
  <r>
    <x v="1"/>
    <s v="Q4"/>
    <x v="13"/>
    <x v="54"/>
    <n v="7826"/>
    <x v="7"/>
  </r>
  <r>
    <x v="1"/>
    <s v="Q4"/>
    <x v="13"/>
    <x v="86"/>
    <n v="976"/>
    <x v="7"/>
  </r>
  <r>
    <x v="1"/>
    <s v="Q4"/>
    <x v="13"/>
    <x v="88"/>
    <n v="343"/>
    <x v="7"/>
  </r>
  <r>
    <x v="1"/>
    <s v="Q4"/>
    <x v="13"/>
    <x v="55"/>
    <n v="19759"/>
    <x v="7"/>
  </r>
  <r>
    <x v="1"/>
    <s v="Q4"/>
    <x v="13"/>
    <x v="97"/>
    <n v="227"/>
    <x v="7"/>
  </r>
  <r>
    <x v="1"/>
    <s v="Q4"/>
    <x v="13"/>
    <x v="56"/>
    <n v="1276"/>
    <x v="7"/>
  </r>
  <r>
    <x v="1"/>
    <s v="Q4"/>
    <x v="13"/>
    <x v="57"/>
    <n v="86584"/>
    <x v="7"/>
  </r>
  <r>
    <x v="1"/>
    <s v="Q4"/>
    <x v="13"/>
    <x v="58"/>
    <n v="47646"/>
    <x v="7"/>
  </r>
  <r>
    <x v="1"/>
    <s v="Q4"/>
    <x v="13"/>
    <x v="59"/>
    <n v="105593"/>
    <x v="7"/>
  </r>
  <r>
    <x v="2"/>
    <s v="Q1"/>
    <x v="0"/>
    <x v="0"/>
    <n v="188"/>
    <x v="8"/>
  </r>
  <r>
    <x v="2"/>
    <s v="Q1"/>
    <x v="0"/>
    <x v="1"/>
    <n v="110"/>
    <x v="8"/>
  </r>
  <r>
    <x v="2"/>
    <s v="Q1"/>
    <x v="0"/>
    <x v="63"/>
    <n v="31"/>
    <x v="8"/>
  </r>
  <r>
    <x v="2"/>
    <s v="Q1"/>
    <x v="0"/>
    <x v="2"/>
    <n v="34"/>
    <x v="8"/>
  </r>
  <r>
    <x v="2"/>
    <s v="Q1"/>
    <x v="0"/>
    <x v="3"/>
    <n v="214"/>
    <x v="8"/>
  </r>
  <r>
    <x v="2"/>
    <s v="Q1"/>
    <x v="0"/>
    <x v="4"/>
    <n v="72"/>
    <x v="8"/>
  </r>
  <r>
    <x v="2"/>
    <s v="Q1"/>
    <x v="0"/>
    <x v="5"/>
    <n v="42"/>
    <x v="8"/>
  </r>
  <r>
    <x v="2"/>
    <s v="Q1"/>
    <x v="0"/>
    <x v="6"/>
    <n v="123"/>
    <x v="8"/>
  </r>
  <r>
    <x v="2"/>
    <s v="Q1"/>
    <x v="0"/>
    <x v="7"/>
    <n v="163"/>
    <x v="8"/>
  </r>
  <r>
    <x v="2"/>
    <s v="Q1"/>
    <x v="0"/>
    <x v="8"/>
    <n v="41"/>
    <x v="8"/>
  </r>
  <r>
    <x v="2"/>
    <s v="Q1"/>
    <x v="0"/>
    <x v="9"/>
    <n v="131"/>
    <x v="8"/>
  </r>
  <r>
    <x v="2"/>
    <s v="Q1"/>
    <x v="0"/>
    <x v="10"/>
    <n v="155"/>
    <x v="8"/>
  </r>
  <r>
    <x v="2"/>
    <s v="Q1"/>
    <x v="0"/>
    <x v="11"/>
    <n v="55"/>
    <x v="8"/>
  </r>
  <r>
    <x v="2"/>
    <s v="Q1"/>
    <x v="0"/>
    <x v="12"/>
    <n v="44"/>
    <x v="8"/>
  </r>
  <r>
    <x v="2"/>
    <s v="Q1"/>
    <x v="0"/>
    <x v="13"/>
    <n v="104"/>
    <x v="8"/>
  </r>
  <r>
    <x v="2"/>
    <s v="Q1"/>
    <x v="0"/>
    <x v="14"/>
    <n v="278"/>
    <x v="8"/>
  </r>
  <r>
    <x v="2"/>
    <s v="Q1"/>
    <x v="0"/>
    <x v="15"/>
    <n v="304"/>
    <x v="8"/>
  </r>
  <r>
    <x v="2"/>
    <s v="Q1"/>
    <x v="0"/>
    <x v="71"/>
    <n v="31"/>
    <x v="8"/>
  </r>
  <r>
    <x v="2"/>
    <s v="Q1"/>
    <x v="0"/>
    <x v="16"/>
    <n v="85"/>
    <x v="8"/>
  </r>
  <r>
    <x v="2"/>
    <s v="Q1"/>
    <x v="0"/>
    <x v="17"/>
    <n v="113"/>
    <x v="8"/>
  </r>
  <r>
    <x v="2"/>
    <s v="Q1"/>
    <x v="0"/>
    <x v="18"/>
    <n v="92"/>
    <x v="8"/>
  </r>
  <r>
    <x v="2"/>
    <s v="Q1"/>
    <x v="0"/>
    <x v="72"/>
    <n v="32"/>
    <x v="8"/>
  </r>
  <r>
    <x v="2"/>
    <s v="Q1"/>
    <x v="0"/>
    <x v="19"/>
    <n v="125"/>
    <x v="8"/>
  </r>
  <r>
    <x v="2"/>
    <s v="Q1"/>
    <x v="0"/>
    <x v="20"/>
    <n v="42"/>
    <x v="8"/>
  </r>
  <r>
    <x v="2"/>
    <s v="Q1"/>
    <x v="0"/>
    <x v="21"/>
    <n v="265"/>
    <x v="8"/>
  </r>
  <r>
    <x v="2"/>
    <s v="Q1"/>
    <x v="0"/>
    <x v="22"/>
    <n v="79"/>
    <x v="8"/>
  </r>
  <r>
    <x v="2"/>
    <s v="Q1"/>
    <x v="0"/>
    <x v="23"/>
    <n v="206"/>
    <x v="8"/>
  </r>
  <r>
    <x v="2"/>
    <s v="Q1"/>
    <x v="0"/>
    <x v="24"/>
    <n v="113"/>
    <x v="8"/>
  </r>
  <r>
    <x v="2"/>
    <s v="Q1"/>
    <x v="0"/>
    <x v="25"/>
    <n v="32"/>
    <x v="8"/>
  </r>
  <r>
    <x v="2"/>
    <s v="Q1"/>
    <x v="0"/>
    <x v="26"/>
    <n v="36"/>
    <x v="8"/>
  </r>
  <r>
    <x v="2"/>
    <s v="Q1"/>
    <x v="0"/>
    <x v="28"/>
    <n v="49"/>
    <x v="8"/>
  </r>
  <r>
    <x v="2"/>
    <s v="Q1"/>
    <x v="0"/>
    <x v="29"/>
    <n v="79"/>
    <x v="8"/>
  </r>
  <r>
    <x v="2"/>
    <s v="Q1"/>
    <x v="0"/>
    <x v="30"/>
    <n v="56"/>
    <x v="8"/>
  </r>
  <r>
    <x v="2"/>
    <s v="Q1"/>
    <x v="0"/>
    <x v="31"/>
    <n v="45"/>
    <x v="8"/>
  </r>
  <r>
    <x v="2"/>
    <s v="Q1"/>
    <x v="0"/>
    <x v="32"/>
    <n v="270"/>
    <x v="8"/>
  </r>
  <r>
    <x v="2"/>
    <s v="Q1"/>
    <x v="0"/>
    <x v="33"/>
    <n v="60"/>
    <x v="8"/>
  </r>
  <r>
    <x v="2"/>
    <s v="Q1"/>
    <x v="0"/>
    <x v="34"/>
    <n v="55"/>
    <x v="8"/>
  </r>
  <r>
    <x v="2"/>
    <s v="Q1"/>
    <x v="0"/>
    <x v="35"/>
    <n v="179"/>
    <x v="8"/>
  </r>
  <r>
    <x v="2"/>
    <s v="Q1"/>
    <x v="0"/>
    <x v="80"/>
    <n v="33"/>
    <x v="8"/>
  </r>
  <r>
    <x v="2"/>
    <s v="Q1"/>
    <x v="0"/>
    <x v="37"/>
    <n v="184"/>
    <x v="8"/>
  </r>
  <r>
    <x v="2"/>
    <s v="Q1"/>
    <x v="0"/>
    <x v="38"/>
    <n v="99"/>
    <x v="8"/>
  </r>
  <r>
    <x v="2"/>
    <s v="Q1"/>
    <x v="0"/>
    <x v="39"/>
    <n v="61"/>
    <x v="8"/>
  </r>
  <r>
    <x v="2"/>
    <s v="Q1"/>
    <x v="0"/>
    <x v="40"/>
    <n v="81"/>
    <x v="8"/>
  </r>
  <r>
    <x v="2"/>
    <s v="Q1"/>
    <x v="0"/>
    <x v="41"/>
    <n v="62"/>
    <x v="8"/>
  </r>
  <r>
    <x v="2"/>
    <s v="Q1"/>
    <x v="0"/>
    <x v="42"/>
    <n v="88"/>
    <x v="8"/>
  </r>
  <r>
    <x v="2"/>
    <s v="Q1"/>
    <x v="0"/>
    <x v="43"/>
    <n v="146"/>
    <x v="8"/>
  </r>
  <r>
    <x v="2"/>
    <s v="Q1"/>
    <x v="0"/>
    <x v="44"/>
    <n v="56"/>
    <x v="8"/>
  </r>
  <r>
    <x v="2"/>
    <s v="Q1"/>
    <x v="0"/>
    <x v="45"/>
    <n v="57"/>
    <x v="8"/>
  </r>
  <r>
    <x v="2"/>
    <s v="Q1"/>
    <x v="0"/>
    <x v="46"/>
    <n v="110"/>
    <x v="8"/>
  </r>
  <r>
    <x v="2"/>
    <s v="Q1"/>
    <x v="0"/>
    <x v="47"/>
    <n v="101"/>
    <x v="8"/>
  </r>
  <r>
    <x v="2"/>
    <s v="Q1"/>
    <x v="0"/>
    <x v="48"/>
    <n v="235"/>
    <x v="8"/>
  </r>
  <r>
    <x v="2"/>
    <s v="Q1"/>
    <x v="0"/>
    <x v="49"/>
    <n v="166"/>
    <x v="8"/>
  </r>
  <r>
    <x v="2"/>
    <s v="Q1"/>
    <x v="0"/>
    <x v="50"/>
    <n v="157"/>
    <x v="8"/>
  </r>
  <r>
    <x v="2"/>
    <s v="Q1"/>
    <x v="0"/>
    <x v="51"/>
    <n v="60"/>
    <x v="8"/>
  </r>
  <r>
    <x v="2"/>
    <s v="Q1"/>
    <x v="0"/>
    <x v="52"/>
    <n v="68"/>
    <x v="8"/>
  </r>
  <r>
    <x v="2"/>
    <s v="Q1"/>
    <x v="0"/>
    <x v="53"/>
    <n v="112"/>
    <x v="8"/>
  </r>
  <r>
    <x v="2"/>
    <s v="Q1"/>
    <x v="0"/>
    <x v="54"/>
    <n v="192"/>
    <x v="8"/>
  </r>
  <r>
    <x v="2"/>
    <s v="Q1"/>
    <x v="0"/>
    <x v="55"/>
    <n v="395"/>
    <x v="8"/>
  </r>
  <r>
    <x v="2"/>
    <s v="Q1"/>
    <x v="0"/>
    <x v="56"/>
    <n v="33"/>
    <x v="8"/>
  </r>
  <r>
    <x v="2"/>
    <s v="Q1"/>
    <x v="0"/>
    <x v="57"/>
    <n v="1619"/>
    <x v="8"/>
  </r>
  <r>
    <x v="2"/>
    <s v="Q1"/>
    <x v="0"/>
    <x v="58"/>
    <n v="943"/>
    <x v="8"/>
  </r>
  <r>
    <x v="2"/>
    <s v="Q1"/>
    <x v="0"/>
    <x v="59"/>
    <n v="1904"/>
    <x v="8"/>
  </r>
  <r>
    <x v="2"/>
    <s v="Q1"/>
    <x v="1"/>
    <x v="60"/>
    <n v="50"/>
    <x v="8"/>
  </r>
  <r>
    <x v="2"/>
    <s v="Q1"/>
    <x v="1"/>
    <x v="61"/>
    <n v="35"/>
    <x v="8"/>
  </r>
  <r>
    <x v="2"/>
    <s v="Q1"/>
    <x v="1"/>
    <x v="62"/>
    <n v="70"/>
    <x v="8"/>
  </r>
  <r>
    <x v="2"/>
    <s v="Q1"/>
    <x v="1"/>
    <x v="0"/>
    <n v="703"/>
    <x v="8"/>
  </r>
  <r>
    <x v="2"/>
    <s v="Q1"/>
    <x v="1"/>
    <x v="1"/>
    <n v="493"/>
    <x v="8"/>
  </r>
  <r>
    <x v="2"/>
    <s v="Q1"/>
    <x v="1"/>
    <x v="63"/>
    <n v="63"/>
    <x v="8"/>
  </r>
  <r>
    <x v="2"/>
    <s v="Q1"/>
    <x v="1"/>
    <x v="2"/>
    <n v="133"/>
    <x v="8"/>
  </r>
  <r>
    <x v="2"/>
    <s v="Q1"/>
    <x v="1"/>
    <x v="64"/>
    <n v="57"/>
    <x v="8"/>
  </r>
  <r>
    <x v="2"/>
    <s v="Q1"/>
    <x v="1"/>
    <x v="3"/>
    <n v="852"/>
    <x v="8"/>
  </r>
  <r>
    <x v="2"/>
    <s v="Q1"/>
    <x v="1"/>
    <x v="4"/>
    <n v="225"/>
    <x v="8"/>
  </r>
  <r>
    <x v="2"/>
    <s v="Q1"/>
    <x v="1"/>
    <x v="5"/>
    <n v="251"/>
    <x v="8"/>
  </r>
  <r>
    <x v="2"/>
    <s v="Q1"/>
    <x v="1"/>
    <x v="6"/>
    <n v="515"/>
    <x v="8"/>
  </r>
  <r>
    <x v="2"/>
    <s v="Q1"/>
    <x v="1"/>
    <x v="65"/>
    <n v="104"/>
    <x v="8"/>
  </r>
  <r>
    <x v="2"/>
    <s v="Q1"/>
    <x v="1"/>
    <x v="7"/>
    <n v="607"/>
    <x v="8"/>
  </r>
  <r>
    <x v="2"/>
    <s v="Q1"/>
    <x v="1"/>
    <x v="66"/>
    <n v="94"/>
    <x v="8"/>
  </r>
  <r>
    <x v="2"/>
    <s v="Q1"/>
    <x v="1"/>
    <x v="101"/>
    <n v="157"/>
    <x v="8"/>
  </r>
  <r>
    <x v="2"/>
    <s v="Q1"/>
    <x v="1"/>
    <x v="8"/>
    <n v="276"/>
    <x v="8"/>
  </r>
  <r>
    <x v="2"/>
    <s v="Q1"/>
    <x v="1"/>
    <x v="9"/>
    <n v="597"/>
    <x v="8"/>
  </r>
  <r>
    <x v="2"/>
    <s v="Q1"/>
    <x v="1"/>
    <x v="10"/>
    <n v="765"/>
    <x v="8"/>
  </r>
  <r>
    <x v="2"/>
    <s v="Q1"/>
    <x v="1"/>
    <x v="67"/>
    <n v="41"/>
    <x v="8"/>
  </r>
  <r>
    <x v="2"/>
    <s v="Q1"/>
    <x v="1"/>
    <x v="11"/>
    <n v="220"/>
    <x v="8"/>
  </r>
  <r>
    <x v="2"/>
    <s v="Q1"/>
    <x v="1"/>
    <x v="12"/>
    <n v="250"/>
    <x v="8"/>
  </r>
  <r>
    <x v="2"/>
    <s v="Q1"/>
    <x v="1"/>
    <x v="13"/>
    <n v="590"/>
    <x v="8"/>
  </r>
  <r>
    <x v="2"/>
    <s v="Q1"/>
    <x v="1"/>
    <x v="14"/>
    <n v="1207"/>
    <x v="8"/>
  </r>
  <r>
    <x v="2"/>
    <s v="Q1"/>
    <x v="1"/>
    <x v="15"/>
    <n v="1260"/>
    <x v="8"/>
  </r>
  <r>
    <x v="2"/>
    <s v="Q1"/>
    <x v="1"/>
    <x v="70"/>
    <n v="89"/>
    <x v="8"/>
  </r>
  <r>
    <x v="2"/>
    <s v="Q1"/>
    <x v="1"/>
    <x v="71"/>
    <n v="143"/>
    <x v="8"/>
  </r>
  <r>
    <x v="2"/>
    <s v="Q1"/>
    <x v="1"/>
    <x v="16"/>
    <n v="442"/>
    <x v="8"/>
  </r>
  <r>
    <x v="2"/>
    <s v="Q1"/>
    <x v="1"/>
    <x v="17"/>
    <n v="539"/>
    <x v="8"/>
  </r>
  <r>
    <x v="2"/>
    <s v="Q1"/>
    <x v="1"/>
    <x v="18"/>
    <n v="413"/>
    <x v="8"/>
  </r>
  <r>
    <x v="2"/>
    <s v="Q1"/>
    <x v="1"/>
    <x v="72"/>
    <n v="190"/>
    <x v="8"/>
  </r>
  <r>
    <x v="2"/>
    <s v="Q1"/>
    <x v="1"/>
    <x v="19"/>
    <n v="524"/>
    <x v="8"/>
  </r>
  <r>
    <x v="2"/>
    <s v="Q1"/>
    <x v="1"/>
    <x v="20"/>
    <n v="158"/>
    <x v="8"/>
  </r>
  <r>
    <x v="2"/>
    <s v="Q1"/>
    <x v="1"/>
    <x v="73"/>
    <n v="63"/>
    <x v="8"/>
  </r>
  <r>
    <x v="2"/>
    <s v="Q1"/>
    <x v="1"/>
    <x v="21"/>
    <n v="1370"/>
    <x v="8"/>
  </r>
  <r>
    <x v="2"/>
    <s v="Q1"/>
    <x v="1"/>
    <x v="22"/>
    <n v="349"/>
    <x v="8"/>
  </r>
  <r>
    <x v="2"/>
    <s v="Q1"/>
    <x v="1"/>
    <x v="23"/>
    <n v="936"/>
    <x v="8"/>
  </r>
  <r>
    <x v="2"/>
    <s v="Q1"/>
    <x v="1"/>
    <x v="24"/>
    <n v="407"/>
    <x v="8"/>
  </r>
  <r>
    <x v="2"/>
    <s v="Q1"/>
    <x v="1"/>
    <x v="25"/>
    <n v="100"/>
    <x v="8"/>
  </r>
  <r>
    <x v="2"/>
    <s v="Q1"/>
    <x v="1"/>
    <x v="74"/>
    <n v="52"/>
    <x v="8"/>
  </r>
  <r>
    <x v="2"/>
    <s v="Q1"/>
    <x v="1"/>
    <x v="75"/>
    <n v="137"/>
    <x v="8"/>
  </r>
  <r>
    <x v="2"/>
    <s v="Q1"/>
    <x v="1"/>
    <x v="26"/>
    <n v="185"/>
    <x v="8"/>
  </r>
  <r>
    <x v="2"/>
    <s v="Q1"/>
    <x v="1"/>
    <x v="27"/>
    <n v="229"/>
    <x v="8"/>
  </r>
  <r>
    <x v="2"/>
    <s v="Q1"/>
    <x v="1"/>
    <x v="76"/>
    <n v="95"/>
    <x v="8"/>
  </r>
  <r>
    <x v="2"/>
    <s v="Q1"/>
    <x v="1"/>
    <x v="28"/>
    <n v="285"/>
    <x v="8"/>
  </r>
  <r>
    <x v="2"/>
    <s v="Q1"/>
    <x v="1"/>
    <x v="77"/>
    <n v="154"/>
    <x v="8"/>
  </r>
  <r>
    <x v="2"/>
    <s v="Q1"/>
    <x v="1"/>
    <x v="29"/>
    <n v="334"/>
    <x v="8"/>
  </r>
  <r>
    <x v="2"/>
    <s v="Q1"/>
    <x v="1"/>
    <x v="30"/>
    <n v="343"/>
    <x v="8"/>
  </r>
  <r>
    <x v="2"/>
    <s v="Q1"/>
    <x v="1"/>
    <x v="78"/>
    <n v="63"/>
    <x v="8"/>
  </r>
  <r>
    <x v="2"/>
    <s v="Q1"/>
    <x v="1"/>
    <x v="31"/>
    <n v="196"/>
    <x v="8"/>
  </r>
  <r>
    <x v="2"/>
    <s v="Q1"/>
    <x v="1"/>
    <x v="79"/>
    <n v="99"/>
    <x v="8"/>
  </r>
  <r>
    <x v="2"/>
    <s v="Q1"/>
    <x v="1"/>
    <x v="32"/>
    <n v="1128"/>
    <x v="8"/>
  </r>
  <r>
    <x v="2"/>
    <s v="Q1"/>
    <x v="1"/>
    <x v="33"/>
    <n v="324"/>
    <x v="8"/>
  </r>
  <r>
    <x v="2"/>
    <s v="Q1"/>
    <x v="1"/>
    <x v="34"/>
    <n v="254"/>
    <x v="8"/>
  </r>
  <r>
    <x v="2"/>
    <s v="Q1"/>
    <x v="1"/>
    <x v="35"/>
    <n v="677"/>
    <x v="8"/>
  </r>
  <r>
    <x v="2"/>
    <s v="Q1"/>
    <x v="1"/>
    <x v="80"/>
    <n v="146"/>
    <x v="8"/>
  </r>
  <r>
    <x v="2"/>
    <s v="Q1"/>
    <x v="1"/>
    <x v="36"/>
    <n v="166"/>
    <x v="8"/>
  </r>
  <r>
    <x v="2"/>
    <s v="Q1"/>
    <x v="1"/>
    <x v="81"/>
    <n v="57"/>
    <x v="8"/>
  </r>
  <r>
    <x v="2"/>
    <s v="Q1"/>
    <x v="1"/>
    <x v="37"/>
    <n v="811"/>
    <x v="8"/>
  </r>
  <r>
    <x v="2"/>
    <s v="Q1"/>
    <x v="1"/>
    <x v="38"/>
    <n v="573"/>
    <x v="8"/>
  </r>
  <r>
    <x v="2"/>
    <s v="Q1"/>
    <x v="1"/>
    <x v="39"/>
    <n v="215"/>
    <x v="8"/>
  </r>
  <r>
    <x v="2"/>
    <s v="Q1"/>
    <x v="1"/>
    <x v="40"/>
    <n v="372"/>
    <x v="8"/>
  </r>
  <r>
    <x v="2"/>
    <s v="Q1"/>
    <x v="1"/>
    <x v="41"/>
    <n v="203"/>
    <x v="8"/>
  </r>
  <r>
    <x v="2"/>
    <s v="Q1"/>
    <x v="1"/>
    <x v="42"/>
    <n v="371"/>
    <x v="8"/>
  </r>
  <r>
    <x v="2"/>
    <s v="Q1"/>
    <x v="1"/>
    <x v="82"/>
    <n v="108"/>
    <x v="8"/>
  </r>
  <r>
    <x v="2"/>
    <s v="Q1"/>
    <x v="1"/>
    <x v="43"/>
    <n v="512"/>
    <x v="8"/>
  </r>
  <r>
    <x v="2"/>
    <s v="Q1"/>
    <x v="1"/>
    <x v="44"/>
    <n v="303"/>
    <x v="8"/>
  </r>
  <r>
    <x v="2"/>
    <s v="Q1"/>
    <x v="1"/>
    <x v="45"/>
    <n v="252"/>
    <x v="8"/>
  </r>
  <r>
    <x v="2"/>
    <s v="Q1"/>
    <x v="1"/>
    <x v="46"/>
    <n v="540"/>
    <x v="8"/>
  </r>
  <r>
    <x v="2"/>
    <s v="Q1"/>
    <x v="1"/>
    <x v="47"/>
    <n v="329"/>
    <x v="8"/>
  </r>
  <r>
    <x v="2"/>
    <s v="Q1"/>
    <x v="1"/>
    <x v="48"/>
    <n v="965"/>
    <x v="8"/>
  </r>
  <r>
    <x v="2"/>
    <s v="Q1"/>
    <x v="1"/>
    <x v="83"/>
    <n v="111"/>
    <x v="8"/>
  </r>
  <r>
    <x v="2"/>
    <s v="Q1"/>
    <x v="1"/>
    <x v="49"/>
    <n v="826"/>
    <x v="8"/>
  </r>
  <r>
    <x v="2"/>
    <s v="Q1"/>
    <x v="1"/>
    <x v="50"/>
    <n v="707"/>
    <x v="8"/>
  </r>
  <r>
    <x v="2"/>
    <s v="Q1"/>
    <x v="1"/>
    <x v="51"/>
    <n v="258"/>
    <x v="8"/>
  </r>
  <r>
    <x v="2"/>
    <s v="Q1"/>
    <x v="1"/>
    <x v="84"/>
    <n v="55"/>
    <x v="8"/>
  </r>
  <r>
    <x v="2"/>
    <s v="Q1"/>
    <x v="1"/>
    <x v="52"/>
    <n v="276"/>
    <x v="8"/>
  </r>
  <r>
    <x v="2"/>
    <s v="Q1"/>
    <x v="1"/>
    <x v="85"/>
    <n v="66"/>
    <x v="8"/>
  </r>
  <r>
    <x v="2"/>
    <s v="Q1"/>
    <x v="1"/>
    <x v="53"/>
    <n v="485"/>
    <x v="8"/>
  </r>
  <r>
    <x v="2"/>
    <s v="Q1"/>
    <x v="1"/>
    <x v="54"/>
    <n v="777"/>
    <x v="8"/>
  </r>
  <r>
    <x v="2"/>
    <s v="Q1"/>
    <x v="1"/>
    <x v="86"/>
    <n v="77"/>
    <x v="8"/>
  </r>
  <r>
    <x v="2"/>
    <s v="Q1"/>
    <x v="1"/>
    <x v="88"/>
    <n v="33"/>
    <x v="8"/>
  </r>
  <r>
    <x v="2"/>
    <s v="Q1"/>
    <x v="1"/>
    <x v="55"/>
    <n v="1643"/>
    <x v="8"/>
  </r>
  <r>
    <x v="2"/>
    <s v="Q1"/>
    <x v="1"/>
    <x v="56"/>
    <n v="149"/>
    <x v="8"/>
  </r>
  <r>
    <x v="2"/>
    <s v="Q1"/>
    <x v="1"/>
    <x v="57"/>
    <n v="7926"/>
    <x v="8"/>
  </r>
  <r>
    <x v="2"/>
    <s v="Q1"/>
    <x v="1"/>
    <x v="58"/>
    <n v="4189"/>
    <x v="8"/>
  </r>
  <r>
    <x v="2"/>
    <s v="Q1"/>
    <x v="1"/>
    <x v="59"/>
    <n v="9274"/>
    <x v="8"/>
  </r>
  <r>
    <x v="2"/>
    <s v="Q1"/>
    <x v="2"/>
    <x v="61"/>
    <n v="33"/>
    <x v="8"/>
  </r>
  <r>
    <x v="2"/>
    <s v="Q1"/>
    <x v="2"/>
    <x v="62"/>
    <n v="60"/>
    <x v="8"/>
  </r>
  <r>
    <x v="2"/>
    <s v="Q1"/>
    <x v="2"/>
    <x v="0"/>
    <n v="639"/>
    <x v="8"/>
  </r>
  <r>
    <x v="2"/>
    <s v="Q1"/>
    <x v="2"/>
    <x v="1"/>
    <n v="385"/>
    <x v="8"/>
  </r>
  <r>
    <x v="2"/>
    <s v="Q1"/>
    <x v="2"/>
    <x v="63"/>
    <n v="53"/>
    <x v="8"/>
  </r>
  <r>
    <x v="2"/>
    <s v="Q1"/>
    <x v="2"/>
    <x v="2"/>
    <n v="93"/>
    <x v="8"/>
  </r>
  <r>
    <x v="2"/>
    <s v="Q1"/>
    <x v="2"/>
    <x v="64"/>
    <n v="52"/>
    <x v="8"/>
  </r>
  <r>
    <x v="2"/>
    <s v="Q1"/>
    <x v="2"/>
    <x v="3"/>
    <n v="708"/>
    <x v="8"/>
  </r>
  <r>
    <x v="2"/>
    <s v="Q1"/>
    <x v="2"/>
    <x v="4"/>
    <n v="167"/>
    <x v="8"/>
  </r>
  <r>
    <x v="2"/>
    <s v="Q1"/>
    <x v="2"/>
    <x v="5"/>
    <n v="182"/>
    <x v="8"/>
  </r>
  <r>
    <x v="2"/>
    <s v="Q1"/>
    <x v="2"/>
    <x v="6"/>
    <n v="460"/>
    <x v="8"/>
  </r>
  <r>
    <x v="2"/>
    <s v="Q1"/>
    <x v="2"/>
    <x v="65"/>
    <n v="91"/>
    <x v="8"/>
  </r>
  <r>
    <x v="2"/>
    <s v="Q1"/>
    <x v="2"/>
    <x v="7"/>
    <n v="435"/>
    <x v="8"/>
  </r>
  <r>
    <x v="2"/>
    <s v="Q1"/>
    <x v="2"/>
    <x v="66"/>
    <n v="70"/>
    <x v="8"/>
  </r>
  <r>
    <x v="2"/>
    <s v="Q1"/>
    <x v="2"/>
    <x v="101"/>
    <n v="107"/>
    <x v="8"/>
  </r>
  <r>
    <x v="2"/>
    <s v="Q1"/>
    <x v="2"/>
    <x v="8"/>
    <n v="201"/>
    <x v="8"/>
  </r>
  <r>
    <x v="2"/>
    <s v="Q1"/>
    <x v="2"/>
    <x v="9"/>
    <n v="432"/>
    <x v="8"/>
  </r>
  <r>
    <x v="2"/>
    <s v="Q1"/>
    <x v="2"/>
    <x v="10"/>
    <n v="574"/>
    <x v="8"/>
  </r>
  <r>
    <x v="2"/>
    <s v="Q1"/>
    <x v="2"/>
    <x v="11"/>
    <n v="176"/>
    <x v="8"/>
  </r>
  <r>
    <x v="2"/>
    <s v="Q1"/>
    <x v="2"/>
    <x v="12"/>
    <n v="181"/>
    <x v="8"/>
  </r>
  <r>
    <x v="2"/>
    <s v="Q1"/>
    <x v="2"/>
    <x v="13"/>
    <n v="418"/>
    <x v="8"/>
  </r>
  <r>
    <x v="2"/>
    <s v="Q1"/>
    <x v="2"/>
    <x v="14"/>
    <n v="928"/>
    <x v="8"/>
  </r>
  <r>
    <x v="2"/>
    <s v="Q1"/>
    <x v="2"/>
    <x v="15"/>
    <n v="967"/>
    <x v="8"/>
  </r>
  <r>
    <x v="2"/>
    <s v="Q1"/>
    <x v="2"/>
    <x v="70"/>
    <n v="67"/>
    <x v="8"/>
  </r>
  <r>
    <x v="2"/>
    <s v="Q1"/>
    <x v="2"/>
    <x v="71"/>
    <n v="119"/>
    <x v="8"/>
  </r>
  <r>
    <x v="2"/>
    <s v="Q1"/>
    <x v="2"/>
    <x v="16"/>
    <n v="324"/>
    <x v="8"/>
  </r>
  <r>
    <x v="2"/>
    <s v="Q1"/>
    <x v="2"/>
    <x v="17"/>
    <n v="441"/>
    <x v="8"/>
  </r>
  <r>
    <x v="2"/>
    <s v="Q1"/>
    <x v="2"/>
    <x v="18"/>
    <n v="329"/>
    <x v="8"/>
  </r>
  <r>
    <x v="2"/>
    <s v="Q1"/>
    <x v="2"/>
    <x v="72"/>
    <n v="133"/>
    <x v="8"/>
  </r>
  <r>
    <x v="2"/>
    <s v="Q1"/>
    <x v="2"/>
    <x v="19"/>
    <n v="411"/>
    <x v="8"/>
  </r>
  <r>
    <x v="2"/>
    <s v="Q1"/>
    <x v="2"/>
    <x v="20"/>
    <n v="121"/>
    <x v="8"/>
  </r>
  <r>
    <x v="2"/>
    <s v="Q1"/>
    <x v="2"/>
    <x v="73"/>
    <n v="51"/>
    <x v="8"/>
  </r>
  <r>
    <x v="2"/>
    <s v="Q1"/>
    <x v="2"/>
    <x v="21"/>
    <n v="1025"/>
    <x v="8"/>
  </r>
  <r>
    <x v="2"/>
    <s v="Q1"/>
    <x v="2"/>
    <x v="22"/>
    <n v="256"/>
    <x v="8"/>
  </r>
  <r>
    <x v="2"/>
    <s v="Q1"/>
    <x v="2"/>
    <x v="23"/>
    <n v="749"/>
    <x v="8"/>
  </r>
  <r>
    <x v="2"/>
    <s v="Q1"/>
    <x v="2"/>
    <x v="24"/>
    <n v="340"/>
    <x v="8"/>
  </r>
  <r>
    <x v="2"/>
    <s v="Q1"/>
    <x v="2"/>
    <x v="25"/>
    <n v="74"/>
    <x v="8"/>
  </r>
  <r>
    <x v="2"/>
    <s v="Q1"/>
    <x v="2"/>
    <x v="74"/>
    <n v="32"/>
    <x v="8"/>
  </r>
  <r>
    <x v="2"/>
    <s v="Q1"/>
    <x v="2"/>
    <x v="75"/>
    <n v="118"/>
    <x v="8"/>
  </r>
  <r>
    <x v="2"/>
    <s v="Q1"/>
    <x v="2"/>
    <x v="26"/>
    <n v="122"/>
    <x v="8"/>
  </r>
  <r>
    <x v="2"/>
    <s v="Q1"/>
    <x v="2"/>
    <x v="27"/>
    <n v="161"/>
    <x v="8"/>
  </r>
  <r>
    <x v="2"/>
    <s v="Q1"/>
    <x v="2"/>
    <x v="76"/>
    <n v="83"/>
    <x v="8"/>
  </r>
  <r>
    <x v="2"/>
    <s v="Q1"/>
    <x v="2"/>
    <x v="28"/>
    <n v="219"/>
    <x v="8"/>
  </r>
  <r>
    <x v="2"/>
    <s v="Q1"/>
    <x v="2"/>
    <x v="77"/>
    <n v="94"/>
    <x v="8"/>
  </r>
  <r>
    <x v="2"/>
    <s v="Q1"/>
    <x v="2"/>
    <x v="29"/>
    <n v="260"/>
    <x v="8"/>
  </r>
  <r>
    <x v="2"/>
    <s v="Q1"/>
    <x v="2"/>
    <x v="30"/>
    <n v="228"/>
    <x v="8"/>
  </r>
  <r>
    <x v="2"/>
    <s v="Q1"/>
    <x v="2"/>
    <x v="78"/>
    <n v="45"/>
    <x v="8"/>
  </r>
  <r>
    <x v="2"/>
    <s v="Q1"/>
    <x v="2"/>
    <x v="31"/>
    <n v="168"/>
    <x v="8"/>
  </r>
  <r>
    <x v="2"/>
    <s v="Q1"/>
    <x v="2"/>
    <x v="79"/>
    <n v="71"/>
    <x v="8"/>
  </r>
  <r>
    <x v="2"/>
    <s v="Q1"/>
    <x v="2"/>
    <x v="32"/>
    <n v="884"/>
    <x v="8"/>
  </r>
  <r>
    <x v="2"/>
    <s v="Q1"/>
    <x v="2"/>
    <x v="33"/>
    <n v="291"/>
    <x v="8"/>
  </r>
  <r>
    <x v="2"/>
    <s v="Q1"/>
    <x v="2"/>
    <x v="34"/>
    <n v="177"/>
    <x v="8"/>
  </r>
  <r>
    <x v="2"/>
    <s v="Q1"/>
    <x v="2"/>
    <x v="35"/>
    <n v="558"/>
    <x v="8"/>
  </r>
  <r>
    <x v="2"/>
    <s v="Q1"/>
    <x v="2"/>
    <x v="80"/>
    <n v="126"/>
    <x v="8"/>
  </r>
  <r>
    <x v="2"/>
    <s v="Q1"/>
    <x v="2"/>
    <x v="36"/>
    <n v="120"/>
    <x v="8"/>
  </r>
  <r>
    <x v="2"/>
    <s v="Q1"/>
    <x v="2"/>
    <x v="81"/>
    <n v="62"/>
    <x v="8"/>
  </r>
  <r>
    <x v="2"/>
    <s v="Q1"/>
    <x v="2"/>
    <x v="37"/>
    <n v="593"/>
    <x v="8"/>
  </r>
  <r>
    <x v="2"/>
    <s v="Q1"/>
    <x v="2"/>
    <x v="38"/>
    <n v="403"/>
    <x v="8"/>
  </r>
  <r>
    <x v="2"/>
    <s v="Q1"/>
    <x v="2"/>
    <x v="39"/>
    <n v="167"/>
    <x v="8"/>
  </r>
  <r>
    <x v="2"/>
    <s v="Q1"/>
    <x v="2"/>
    <x v="40"/>
    <n v="297"/>
    <x v="8"/>
  </r>
  <r>
    <x v="2"/>
    <s v="Q1"/>
    <x v="2"/>
    <x v="41"/>
    <n v="178"/>
    <x v="8"/>
  </r>
  <r>
    <x v="2"/>
    <s v="Q1"/>
    <x v="2"/>
    <x v="42"/>
    <n v="286"/>
    <x v="8"/>
  </r>
  <r>
    <x v="2"/>
    <s v="Q1"/>
    <x v="2"/>
    <x v="82"/>
    <n v="68"/>
    <x v="8"/>
  </r>
  <r>
    <x v="2"/>
    <s v="Q1"/>
    <x v="2"/>
    <x v="43"/>
    <n v="412"/>
    <x v="8"/>
  </r>
  <r>
    <x v="2"/>
    <s v="Q1"/>
    <x v="2"/>
    <x v="44"/>
    <n v="218"/>
    <x v="8"/>
  </r>
  <r>
    <x v="2"/>
    <s v="Q1"/>
    <x v="2"/>
    <x v="45"/>
    <n v="184"/>
    <x v="8"/>
  </r>
  <r>
    <x v="2"/>
    <s v="Q1"/>
    <x v="2"/>
    <x v="46"/>
    <n v="435"/>
    <x v="8"/>
  </r>
  <r>
    <x v="2"/>
    <s v="Q1"/>
    <x v="2"/>
    <x v="47"/>
    <n v="278"/>
    <x v="8"/>
  </r>
  <r>
    <x v="2"/>
    <s v="Q1"/>
    <x v="2"/>
    <x v="48"/>
    <n v="721"/>
    <x v="8"/>
  </r>
  <r>
    <x v="2"/>
    <s v="Q1"/>
    <x v="2"/>
    <x v="83"/>
    <n v="84"/>
    <x v="8"/>
  </r>
  <r>
    <x v="2"/>
    <s v="Q1"/>
    <x v="2"/>
    <x v="49"/>
    <n v="614"/>
    <x v="8"/>
  </r>
  <r>
    <x v="2"/>
    <s v="Q1"/>
    <x v="2"/>
    <x v="50"/>
    <n v="482"/>
    <x v="8"/>
  </r>
  <r>
    <x v="2"/>
    <s v="Q1"/>
    <x v="2"/>
    <x v="51"/>
    <n v="182"/>
    <x v="8"/>
  </r>
  <r>
    <x v="2"/>
    <s v="Q1"/>
    <x v="2"/>
    <x v="84"/>
    <n v="40"/>
    <x v="8"/>
  </r>
  <r>
    <x v="2"/>
    <s v="Q1"/>
    <x v="2"/>
    <x v="52"/>
    <n v="222"/>
    <x v="8"/>
  </r>
  <r>
    <x v="2"/>
    <s v="Q1"/>
    <x v="2"/>
    <x v="85"/>
    <n v="63"/>
    <x v="8"/>
  </r>
  <r>
    <x v="2"/>
    <s v="Q1"/>
    <x v="2"/>
    <x v="53"/>
    <n v="359"/>
    <x v="8"/>
  </r>
  <r>
    <x v="2"/>
    <s v="Q1"/>
    <x v="2"/>
    <x v="54"/>
    <n v="602"/>
    <x v="8"/>
  </r>
  <r>
    <x v="2"/>
    <s v="Q1"/>
    <x v="2"/>
    <x v="86"/>
    <n v="68"/>
    <x v="8"/>
  </r>
  <r>
    <x v="2"/>
    <s v="Q1"/>
    <x v="2"/>
    <x v="55"/>
    <n v="1297"/>
    <x v="8"/>
  </r>
  <r>
    <x v="2"/>
    <s v="Q1"/>
    <x v="2"/>
    <x v="56"/>
    <n v="123"/>
    <x v="8"/>
  </r>
  <r>
    <x v="2"/>
    <s v="Q1"/>
    <x v="2"/>
    <x v="57"/>
    <n v="6078"/>
    <x v="8"/>
  </r>
  <r>
    <x v="2"/>
    <s v="Q1"/>
    <x v="2"/>
    <x v="58"/>
    <n v="3215"/>
    <x v="8"/>
  </r>
  <r>
    <x v="2"/>
    <s v="Q1"/>
    <x v="2"/>
    <x v="59"/>
    <n v="7014"/>
    <x v="8"/>
  </r>
  <r>
    <x v="2"/>
    <s v="Q1"/>
    <x v="3"/>
    <x v="60"/>
    <n v="32"/>
    <x v="8"/>
  </r>
  <r>
    <x v="2"/>
    <s v="Q1"/>
    <x v="3"/>
    <x v="62"/>
    <n v="51"/>
    <x v="8"/>
  </r>
  <r>
    <x v="2"/>
    <s v="Q1"/>
    <x v="3"/>
    <x v="0"/>
    <n v="569"/>
    <x v="8"/>
  </r>
  <r>
    <x v="2"/>
    <s v="Q1"/>
    <x v="3"/>
    <x v="1"/>
    <n v="371"/>
    <x v="8"/>
  </r>
  <r>
    <x v="2"/>
    <s v="Q1"/>
    <x v="3"/>
    <x v="63"/>
    <n v="37"/>
    <x v="8"/>
  </r>
  <r>
    <x v="2"/>
    <s v="Q1"/>
    <x v="3"/>
    <x v="2"/>
    <n v="90"/>
    <x v="8"/>
  </r>
  <r>
    <x v="2"/>
    <s v="Q1"/>
    <x v="3"/>
    <x v="64"/>
    <n v="42"/>
    <x v="8"/>
  </r>
  <r>
    <x v="2"/>
    <s v="Q1"/>
    <x v="3"/>
    <x v="3"/>
    <n v="656"/>
    <x v="8"/>
  </r>
  <r>
    <x v="2"/>
    <s v="Q1"/>
    <x v="3"/>
    <x v="4"/>
    <n v="149"/>
    <x v="8"/>
  </r>
  <r>
    <x v="2"/>
    <s v="Q1"/>
    <x v="3"/>
    <x v="5"/>
    <n v="178"/>
    <x v="8"/>
  </r>
  <r>
    <x v="2"/>
    <s v="Q1"/>
    <x v="3"/>
    <x v="6"/>
    <n v="458"/>
    <x v="8"/>
  </r>
  <r>
    <x v="2"/>
    <s v="Q1"/>
    <x v="3"/>
    <x v="65"/>
    <n v="105"/>
    <x v="8"/>
  </r>
  <r>
    <x v="2"/>
    <s v="Q1"/>
    <x v="3"/>
    <x v="7"/>
    <n v="443"/>
    <x v="8"/>
  </r>
  <r>
    <x v="2"/>
    <s v="Q1"/>
    <x v="3"/>
    <x v="66"/>
    <n v="64"/>
    <x v="8"/>
  </r>
  <r>
    <x v="2"/>
    <s v="Q1"/>
    <x v="3"/>
    <x v="101"/>
    <n v="87"/>
    <x v="8"/>
  </r>
  <r>
    <x v="2"/>
    <s v="Q1"/>
    <x v="3"/>
    <x v="8"/>
    <n v="184"/>
    <x v="8"/>
  </r>
  <r>
    <x v="2"/>
    <s v="Q1"/>
    <x v="3"/>
    <x v="9"/>
    <n v="453"/>
    <x v="8"/>
  </r>
  <r>
    <x v="2"/>
    <s v="Q1"/>
    <x v="3"/>
    <x v="10"/>
    <n v="552"/>
    <x v="8"/>
  </r>
  <r>
    <x v="2"/>
    <s v="Q1"/>
    <x v="3"/>
    <x v="11"/>
    <n v="165"/>
    <x v="8"/>
  </r>
  <r>
    <x v="2"/>
    <s v="Q1"/>
    <x v="3"/>
    <x v="12"/>
    <n v="165"/>
    <x v="8"/>
  </r>
  <r>
    <x v="2"/>
    <s v="Q1"/>
    <x v="3"/>
    <x v="13"/>
    <n v="409"/>
    <x v="8"/>
  </r>
  <r>
    <x v="2"/>
    <s v="Q1"/>
    <x v="3"/>
    <x v="14"/>
    <n v="905"/>
    <x v="8"/>
  </r>
  <r>
    <x v="2"/>
    <s v="Q1"/>
    <x v="3"/>
    <x v="69"/>
    <n v="30"/>
    <x v="8"/>
  </r>
  <r>
    <x v="2"/>
    <s v="Q1"/>
    <x v="3"/>
    <x v="15"/>
    <n v="981"/>
    <x v="8"/>
  </r>
  <r>
    <x v="2"/>
    <s v="Q1"/>
    <x v="3"/>
    <x v="70"/>
    <n v="71"/>
    <x v="8"/>
  </r>
  <r>
    <x v="2"/>
    <s v="Q1"/>
    <x v="3"/>
    <x v="71"/>
    <n v="89"/>
    <x v="8"/>
  </r>
  <r>
    <x v="2"/>
    <s v="Q1"/>
    <x v="3"/>
    <x v="16"/>
    <n v="351"/>
    <x v="8"/>
  </r>
  <r>
    <x v="2"/>
    <s v="Q1"/>
    <x v="3"/>
    <x v="17"/>
    <n v="441"/>
    <x v="8"/>
  </r>
  <r>
    <x v="2"/>
    <s v="Q1"/>
    <x v="3"/>
    <x v="18"/>
    <n v="326"/>
    <x v="8"/>
  </r>
  <r>
    <x v="2"/>
    <s v="Q1"/>
    <x v="3"/>
    <x v="72"/>
    <n v="157"/>
    <x v="8"/>
  </r>
  <r>
    <x v="2"/>
    <s v="Q1"/>
    <x v="3"/>
    <x v="19"/>
    <n v="399"/>
    <x v="8"/>
  </r>
  <r>
    <x v="2"/>
    <s v="Q1"/>
    <x v="3"/>
    <x v="20"/>
    <n v="96"/>
    <x v="8"/>
  </r>
  <r>
    <x v="2"/>
    <s v="Q1"/>
    <x v="3"/>
    <x v="73"/>
    <n v="53"/>
    <x v="8"/>
  </r>
  <r>
    <x v="2"/>
    <s v="Q1"/>
    <x v="3"/>
    <x v="21"/>
    <n v="1008"/>
    <x v="8"/>
  </r>
  <r>
    <x v="2"/>
    <s v="Q1"/>
    <x v="3"/>
    <x v="22"/>
    <n v="257"/>
    <x v="8"/>
  </r>
  <r>
    <x v="2"/>
    <s v="Q1"/>
    <x v="3"/>
    <x v="23"/>
    <n v="699"/>
    <x v="8"/>
  </r>
  <r>
    <x v="2"/>
    <s v="Q1"/>
    <x v="3"/>
    <x v="24"/>
    <n v="386"/>
    <x v="8"/>
  </r>
  <r>
    <x v="2"/>
    <s v="Q1"/>
    <x v="3"/>
    <x v="25"/>
    <n v="91"/>
    <x v="8"/>
  </r>
  <r>
    <x v="2"/>
    <s v="Q1"/>
    <x v="3"/>
    <x v="74"/>
    <n v="38"/>
    <x v="8"/>
  </r>
  <r>
    <x v="2"/>
    <s v="Q1"/>
    <x v="3"/>
    <x v="75"/>
    <n v="103"/>
    <x v="8"/>
  </r>
  <r>
    <x v="2"/>
    <s v="Q1"/>
    <x v="3"/>
    <x v="26"/>
    <n v="106"/>
    <x v="8"/>
  </r>
  <r>
    <x v="2"/>
    <s v="Q1"/>
    <x v="3"/>
    <x v="27"/>
    <n v="152"/>
    <x v="8"/>
  </r>
  <r>
    <x v="2"/>
    <s v="Q1"/>
    <x v="3"/>
    <x v="76"/>
    <n v="83"/>
    <x v="8"/>
  </r>
  <r>
    <x v="2"/>
    <s v="Q1"/>
    <x v="3"/>
    <x v="28"/>
    <n v="177"/>
    <x v="8"/>
  </r>
  <r>
    <x v="2"/>
    <s v="Q1"/>
    <x v="3"/>
    <x v="77"/>
    <n v="114"/>
    <x v="8"/>
  </r>
  <r>
    <x v="2"/>
    <s v="Q1"/>
    <x v="3"/>
    <x v="29"/>
    <n v="240"/>
    <x v="8"/>
  </r>
  <r>
    <x v="2"/>
    <s v="Q1"/>
    <x v="3"/>
    <x v="30"/>
    <n v="239"/>
    <x v="8"/>
  </r>
  <r>
    <x v="2"/>
    <s v="Q1"/>
    <x v="3"/>
    <x v="78"/>
    <n v="35"/>
    <x v="8"/>
  </r>
  <r>
    <x v="2"/>
    <s v="Q1"/>
    <x v="3"/>
    <x v="31"/>
    <n v="146"/>
    <x v="8"/>
  </r>
  <r>
    <x v="2"/>
    <s v="Q1"/>
    <x v="3"/>
    <x v="79"/>
    <n v="77"/>
    <x v="8"/>
  </r>
  <r>
    <x v="2"/>
    <s v="Q1"/>
    <x v="3"/>
    <x v="32"/>
    <n v="853"/>
    <x v="8"/>
  </r>
  <r>
    <x v="2"/>
    <s v="Q1"/>
    <x v="3"/>
    <x v="33"/>
    <n v="272"/>
    <x v="8"/>
  </r>
  <r>
    <x v="2"/>
    <s v="Q1"/>
    <x v="3"/>
    <x v="34"/>
    <n v="175"/>
    <x v="8"/>
  </r>
  <r>
    <x v="2"/>
    <s v="Q1"/>
    <x v="3"/>
    <x v="35"/>
    <n v="520"/>
    <x v="8"/>
  </r>
  <r>
    <x v="2"/>
    <s v="Q1"/>
    <x v="3"/>
    <x v="80"/>
    <n v="99"/>
    <x v="8"/>
  </r>
  <r>
    <x v="2"/>
    <s v="Q1"/>
    <x v="3"/>
    <x v="36"/>
    <n v="90"/>
    <x v="8"/>
  </r>
  <r>
    <x v="2"/>
    <s v="Q1"/>
    <x v="3"/>
    <x v="81"/>
    <n v="39"/>
    <x v="8"/>
  </r>
  <r>
    <x v="2"/>
    <s v="Q1"/>
    <x v="3"/>
    <x v="37"/>
    <n v="623"/>
    <x v="8"/>
  </r>
  <r>
    <x v="2"/>
    <s v="Q1"/>
    <x v="3"/>
    <x v="38"/>
    <n v="405"/>
    <x v="8"/>
  </r>
  <r>
    <x v="2"/>
    <s v="Q1"/>
    <x v="3"/>
    <x v="39"/>
    <n v="168"/>
    <x v="8"/>
  </r>
  <r>
    <x v="2"/>
    <s v="Q1"/>
    <x v="3"/>
    <x v="40"/>
    <n v="289"/>
    <x v="8"/>
  </r>
  <r>
    <x v="2"/>
    <s v="Q1"/>
    <x v="3"/>
    <x v="41"/>
    <n v="163"/>
    <x v="8"/>
  </r>
  <r>
    <x v="2"/>
    <s v="Q1"/>
    <x v="3"/>
    <x v="42"/>
    <n v="262"/>
    <x v="8"/>
  </r>
  <r>
    <x v="2"/>
    <s v="Q1"/>
    <x v="3"/>
    <x v="82"/>
    <n v="52"/>
    <x v="8"/>
  </r>
  <r>
    <x v="2"/>
    <s v="Q1"/>
    <x v="3"/>
    <x v="43"/>
    <n v="397"/>
    <x v="8"/>
  </r>
  <r>
    <x v="2"/>
    <s v="Q1"/>
    <x v="3"/>
    <x v="44"/>
    <n v="211"/>
    <x v="8"/>
  </r>
  <r>
    <x v="2"/>
    <s v="Q1"/>
    <x v="3"/>
    <x v="45"/>
    <n v="185"/>
    <x v="8"/>
  </r>
  <r>
    <x v="2"/>
    <s v="Q1"/>
    <x v="3"/>
    <x v="46"/>
    <n v="392"/>
    <x v="8"/>
  </r>
  <r>
    <x v="2"/>
    <s v="Q1"/>
    <x v="3"/>
    <x v="47"/>
    <n v="247"/>
    <x v="8"/>
  </r>
  <r>
    <x v="2"/>
    <s v="Q1"/>
    <x v="3"/>
    <x v="48"/>
    <n v="735"/>
    <x v="8"/>
  </r>
  <r>
    <x v="2"/>
    <s v="Q1"/>
    <x v="3"/>
    <x v="83"/>
    <n v="86"/>
    <x v="8"/>
  </r>
  <r>
    <x v="2"/>
    <s v="Q1"/>
    <x v="3"/>
    <x v="49"/>
    <n v="611"/>
    <x v="8"/>
  </r>
  <r>
    <x v="2"/>
    <s v="Q1"/>
    <x v="3"/>
    <x v="50"/>
    <n v="527"/>
    <x v="8"/>
  </r>
  <r>
    <x v="2"/>
    <s v="Q1"/>
    <x v="3"/>
    <x v="51"/>
    <n v="185"/>
    <x v="8"/>
  </r>
  <r>
    <x v="2"/>
    <s v="Q1"/>
    <x v="3"/>
    <x v="84"/>
    <n v="50"/>
    <x v="8"/>
  </r>
  <r>
    <x v="2"/>
    <s v="Q1"/>
    <x v="3"/>
    <x v="52"/>
    <n v="206"/>
    <x v="8"/>
  </r>
  <r>
    <x v="2"/>
    <s v="Q1"/>
    <x v="3"/>
    <x v="85"/>
    <n v="53"/>
    <x v="8"/>
  </r>
  <r>
    <x v="2"/>
    <s v="Q1"/>
    <x v="3"/>
    <x v="53"/>
    <n v="370"/>
    <x v="8"/>
  </r>
  <r>
    <x v="2"/>
    <s v="Q1"/>
    <x v="3"/>
    <x v="54"/>
    <n v="573"/>
    <x v="8"/>
  </r>
  <r>
    <x v="2"/>
    <s v="Q1"/>
    <x v="3"/>
    <x v="86"/>
    <n v="61"/>
    <x v="8"/>
  </r>
  <r>
    <x v="2"/>
    <s v="Q1"/>
    <x v="3"/>
    <x v="55"/>
    <n v="1370"/>
    <x v="8"/>
  </r>
  <r>
    <x v="2"/>
    <s v="Q1"/>
    <x v="3"/>
    <x v="56"/>
    <n v="83"/>
    <x v="8"/>
  </r>
  <r>
    <x v="2"/>
    <s v="Q1"/>
    <x v="3"/>
    <x v="57"/>
    <n v="6711"/>
    <x v="8"/>
  </r>
  <r>
    <x v="2"/>
    <s v="Q1"/>
    <x v="3"/>
    <x v="58"/>
    <n v="3449"/>
    <x v="8"/>
  </r>
  <r>
    <x v="2"/>
    <s v="Q1"/>
    <x v="3"/>
    <x v="59"/>
    <n v="7735"/>
    <x v="8"/>
  </r>
  <r>
    <x v="2"/>
    <s v="Q1"/>
    <x v="4"/>
    <x v="60"/>
    <n v="37"/>
    <x v="8"/>
  </r>
  <r>
    <x v="2"/>
    <s v="Q1"/>
    <x v="4"/>
    <x v="61"/>
    <n v="41"/>
    <x v="8"/>
  </r>
  <r>
    <x v="2"/>
    <s v="Q1"/>
    <x v="4"/>
    <x v="62"/>
    <n v="62"/>
    <x v="8"/>
  </r>
  <r>
    <x v="2"/>
    <s v="Q1"/>
    <x v="4"/>
    <x v="0"/>
    <n v="701"/>
    <x v="8"/>
  </r>
  <r>
    <x v="2"/>
    <s v="Q1"/>
    <x v="4"/>
    <x v="1"/>
    <n v="473"/>
    <x v="8"/>
  </r>
  <r>
    <x v="2"/>
    <s v="Q1"/>
    <x v="4"/>
    <x v="63"/>
    <n v="62"/>
    <x v="8"/>
  </r>
  <r>
    <x v="2"/>
    <s v="Q1"/>
    <x v="4"/>
    <x v="2"/>
    <n v="113"/>
    <x v="8"/>
  </r>
  <r>
    <x v="2"/>
    <s v="Q1"/>
    <x v="4"/>
    <x v="64"/>
    <n v="39"/>
    <x v="8"/>
  </r>
  <r>
    <x v="2"/>
    <s v="Q1"/>
    <x v="4"/>
    <x v="3"/>
    <n v="855"/>
    <x v="8"/>
  </r>
  <r>
    <x v="2"/>
    <s v="Q1"/>
    <x v="4"/>
    <x v="4"/>
    <n v="218"/>
    <x v="8"/>
  </r>
  <r>
    <x v="2"/>
    <s v="Q1"/>
    <x v="4"/>
    <x v="5"/>
    <n v="200"/>
    <x v="8"/>
  </r>
  <r>
    <x v="2"/>
    <s v="Q1"/>
    <x v="4"/>
    <x v="6"/>
    <n v="535"/>
    <x v="8"/>
  </r>
  <r>
    <x v="2"/>
    <s v="Q1"/>
    <x v="4"/>
    <x v="65"/>
    <n v="100"/>
    <x v="8"/>
  </r>
  <r>
    <x v="2"/>
    <s v="Q1"/>
    <x v="4"/>
    <x v="7"/>
    <n v="560"/>
    <x v="8"/>
  </r>
  <r>
    <x v="2"/>
    <s v="Q1"/>
    <x v="4"/>
    <x v="66"/>
    <n v="65"/>
    <x v="8"/>
  </r>
  <r>
    <x v="2"/>
    <s v="Q1"/>
    <x v="4"/>
    <x v="101"/>
    <n v="112"/>
    <x v="8"/>
  </r>
  <r>
    <x v="2"/>
    <s v="Q1"/>
    <x v="4"/>
    <x v="8"/>
    <n v="206"/>
    <x v="8"/>
  </r>
  <r>
    <x v="2"/>
    <s v="Q1"/>
    <x v="4"/>
    <x v="9"/>
    <n v="592"/>
    <x v="8"/>
  </r>
  <r>
    <x v="2"/>
    <s v="Q1"/>
    <x v="4"/>
    <x v="10"/>
    <n v="657"/>
    <x v="8"/>
  </r>
  <r>
    <x v="2"/>
    <s v="Q1"/>
    <x v="4"/>
    <x v="11"/>
    <n v="189"/>
    <x v="8"/>
  </r>
  <r>
    <x v="2"/>
    <s v="Q1"/>
    <x v="4"/>
    <x v="12"/>
    <n v="214"/>
    <x v="8"/>
  </r>
  <r>
    <x v="2"/>
    <s v="Q1"/>
    <x v="4"/>
    <x v="13"/>
    <n v="508"/>
    <x v="8"/>
  </r>
  <r>
    <x v="2"/>
    <s v="Q1"/>
    <x v="4"/>
    <x v="14"/>
    <n v="1146"/>
    <x v="8"/>
  </r>
  <r>
    <x v="2"/>
    <s v="Q1"/>
    <x v="4"/>
    <x v="15"/>
    <n v="1286"/>
    <x v="8"/>
  </r>
  <r>
    <x v="2"/>
    <s v="Q1"/>
    <x v="4"/>
    <x v="70"/>
    <n v="79"/>
    <x v="8"/>
  </r>
  <r>
    <x v="2"/>
    <s v="Q1"/>
    <x v="4"/>
    <x v="71"/>
    <n v="120"/>
    <x v="8"/>
  </r>
  <r>
    <x v="2"/>
    <s v="Q1"/>
    <x v="4"/>
    <x v="16"/>
    <n v="355"/>
    <x v="8"/>
  </r>
  <r>
    <x v="2"/>
    <s v="Q1"/>
    <x v="4"/>
    <x v="17"/>
    <n v="480"/>
    <x v="8"/>
  </r>
  <r>
    <x v="2"/>
    <s v="Q1"/>
    <x v="4"/>
    <x v="18"/>
    <n v="411"/>
    <x v="8"/>
  </r>
  <r>
    <x v="2"/>
    <s v="Q1"/>
    <x v="4"/>
    <x v="72"/>
    <n v="139"/>
    <x v="8"/>
  </r>
  <r>
    <x v="2"/>
    <s v="Q1"/>
    <x v="4"/>
    <x v="19"/>
    <n v="531"/>
    <x v="8"/>
  </r>
  <r>
    <x v="2"/>
    <s v="Q1"/>
    <x v="4"/>
    <x v="20"/>
    <n v="121"/>
    <x v="8"/>
  </r>
  <r>
    <x v="2"/>
    <s v="Q1"/>
    <x v="4"/>
    <x v="73"/>
    <n v="63"/>
    <x v="8"/>
  </r>
  <r>
    <x v="2"/>
    <s v="Q1"/>
    <x v="4"/>
    <x v="21"/>
    <n v="1261"/>
    <x v="8"/>
  </r>
  <r>
    <x v="2"/>
    <s v="Q1"/>
    <x v="4"/>
    <x v="22"/>
    <n v="304"/>
    <x v="8"/>
  </r>
  <r>
    <x v="2"/>
    <s v="Q1"/>
    <x v="4"/>
    <x v="23"/>
    <n v="874"/>
    <x v="8"/>
  </r>
  <r>
    <x v="2"/>
    <s v="Q1"/>
    <x v="4"/>
    <x v="24"/>
    <n v="393"/>
    <x v="8"/>
  </r>
  <r>
    <x v="2"/>
    <s v="Q1"/>
    <x v="4"/>
    <x v="25"/>
    <n v="85"/>
    <x v="8"/>
  </r>
  <r>
    <x v="2"/>
    <s v="Q1"/>
    <x v="4"/>
    <x v="74"/>
    <n v="39"/>
    <x v="8"/>
  </r>
  <r>
    <x v="2"/>
    <s v="Q1"/>
    <x v="4"/>
    <x v="75"/>
    <n v="116"/>
    <x v="8"/>
  </r>
  <r>
    <x v="2"/>
    <s v="Q1"/>
    <x v="4"/>
    <x v="26"/>
    <n v="133"/>
    <x v="8"/>
  </r>
  <r>
    <x v="2"/>
    <s v="Q1"/>
    <x v="4"/>
    <x v="27"/>
    <n v="176"/>
    <x v="8"/>
  </r>
  <r>
    <x v="2"/>
    <s v="Q1"/>
    <x v="4"/>
    <x v="76"/>
    <n v="92"/>
    <x v="8"/>
  </r>
  <r>
    <x v="2"/>
    <s v="Q1"/>
    <x v="4"/>
    <x v="28"/>
    <n v="216"/>
    <x v="8"/>
  </r>
  <r>
    <x v="2"/>
    <s v="Q1"/>
    <x v="4"/>
    <x v="77"/>
    <n v="141"/>
    <x v="8"/>
  </r>
  <r>
    <x v="2"/>
    <s v="Q1"/>
    <x v="4"/>
    <x v="29"/>
    <n v="300"/>
    <x v="8"/>
  </r>
  <r>
    <x v="2"/>
    <s v="Q1"/>
    <x v="4"/>
    <x v="30"/>
    <n v="254"/>
    <x v="8"/>
  </r>
  <r>
    <x v="2"/>
    <s v="Q1"/>
    <x v="4"/>
    <x v="78"/>
    <n v="46"/>
    <x v="8"/>
  </r>
  <r>
    <x v="2"/>
    <s v="Q1"/>
    <x v="4"/>
    <x v="31"/>
    <n v="205"/>
    <x v="8"/>
  </r>
  <r>
    <x v="2"/>
    <s v="Q1"/>
    <x v="4"/>
    <x v="79"/>
    <n v="66"/>
    <x v="8"/>
  </r>
  <r>
    <x v="2"/>
    <s v="Q1"/>
    <x v="4"/>
    <x v="32"/>
    <n v="1060"/>
    <x v="8"/>
  </r>
  <r>
    <x v="2"/>
    <s v="Q1"/>
    <x v="4"/>
    <x v="33"/>
    <n v="306"/>
    <x v="8"/>
  </r>
  <r>
    <x v="2"/>
    <s v="Q1"/>
    <x v="4"/>
    <x v="34"/>
    <n v="185"/>
    <x v="8"/>
  </r>
  <r>
    <x v="2"/>
    <s v="Q1"/>
    <x v="4"/>
    <x v="35"/>
    <n v="646"/>
    <x v="8"/>
  </r>
  <r>
    <x v="2"/>
    <s v="Q1"/>
    <x v="4"/>
    <x v="80"/>
    <n v="139"/>
    <x v="8"/>
  </r>
  <r>
    <x v="2"/>
    <s v="Q1"/>
    <x v="4"/>
    <x v="36"/>
    <n v="114"/>
    <x v="8"/>
  </r>
  <r>
    <x v="2"/>
    <s v="Q1"/>
    <x v="4"/>
    <x v="81"/>
    <n v="42"/>
    <x v="8"/>
  </r>
  <r>
    <x v="2"/>
    <s v="Q1"/>
    <x v="4"/>
    <x v="37"/>
    <n v="764"/>
    <x v="8"/>
  </r>
  <r>
    <x v="2"/>
    <s v="Q1"/>
    <x v="4"/>
    <x v="38"/>
    <n v="485"/>
    <x v="8"/>
  </r>
  <r>
    <x v="2"/>
    <s v="Q1"/>
    <x v="4"/>
    <x v="39"/>
    <n v="209"/>
    <x v="8"/>
  </r>
  <r>
    <x v="2"/>
    <s v="Q1"/>
    <x v="4"/>
    <x v="40"/>
    <n v="347"/>
    <x v="8"/>
  </r>
  <r>
    <x v="2"/>
    <s v="Q1"/>
    <x v="4"/>
    <x v="41"/>
    <n v="168"/>
    <x v="8"/>
  </r>
  <r>
    <x v="2"/>
    <s v="Q1"/>
    <x v="4"/>
    <x v="42"/>
    <n v="354"/>
    <x v="8"/>
  </r>
  <r>
    <x v="2"/>
    <s v="Q1"/>
    <x v="4"/>
    <x v="82"/>
    <n v="70"/>
    <x v="8"/>
  </r>
  <r>
    <x v="2"/>
    <s v="Q1"/>
    <x v="4"/>
    <x v="43"/>
    <n v="443"/>
    <x v="8"/>
  </r>
  <r>
    <x v="2"/>
    <s v="Q1"/>
    <x v="4"/>
    <x v="44"/>
    <n v="277"/>
    <x v="8"/>
  </r>
  <r>
    <x v="2"/>
    <s v="Q1"/>
    <x v="4"/>
    <x v="45"/>
    <n v="227"/>
    <x v="8"/>
  </r>
  <r>
    <x v="2"/>
    <s v="Q1"/>
    <x v="4"/>
    <x v="46"/>
    <n v="500"/>
    <x v="8"/>
  </r>
  <r>
    <x v="2"/>
    <s v="Q1"/>
    <x v="4"/>
    <x v="47"/>
    <n v="300"/>
    <x v="8"/>
  </r>
  <r>
    <x v="2"/>
    <s v="Q1"/>
    <x v="4"/>
    <x v="48"/>
    <n v="906"/>
    <x v="8"/>
  </r>
  <r>
    <x v="2"/>
    <s v="Q1"/>
    <x v="4"/>
    <x v="83"/>
    <n v="69"/>
    <x v="8"/>
  </r>
  <r>
    <x v="2"/>
    <s v="Q1"/>
    <x v="4"/>
    <x v="49"/>
    <n v="773"/>
    <x v="8"/>
  </r>
  <r>
    <x v="2"/>
    <s v="Q1"/>
    <x v="4"/>
    <x v="50"/>
    <n v="636"/>
    <x v="8"/>
  </r>
  <r>
    <x v="2"/>
    <s v="Q1"/>
    <x v="4"/>
    <x v="51"/>
    <n v="212"/>
    <x v="8"/>
  </r>
  <r>
    <x v="2"/>
    <s v="Q1"/>
    <x v="4"/>
    <x v="84"/>
    <n v="52"/>
    <x v="8"/>
  </r>
  <r>
    <x v="2"/>
    <s v="Q1"/>
    <x v="4"/>
    <x v="52"/>
    <n v="246"/>
    <x v="8"/>
  </r>
  <r>
    <x v="2"/>
    <s v="Q1"/>
    <x v="4"/>
    <x v="85"/>
    <n v="67"/>
    <x v="8"/>
  </r>
  <r>
    <x v="2"/>
    <s v="Q1"/>
    <x v="4"/>
    <x v="53"/>
    <n v="467"/>
    <x v="8"/>
  </r>
  <r>
    <x v="2"/>
    <s v="Q1"/>
    <x v="4"/>
    <x v="54"/>
    <n v="705"/>
    <x v="8"/>
  </r>
  <r>
    <x v="2"/>
    <s v="Q1"/>
    <x v="4"/>
    <x v="86"/>
    <n v="53"/>
    <x v="8"/>
  </r>
  <r>
    <x v="2"/>
    <s v="Q1"/>
    <x v="4"/>
    <x v="55"/>
    <n v="1705"/>
    <x v="8"/>
  </r>
  <r>
    <x v="2"/>
    <s v="Q1"/>
    <x v="4"/>
    <x v="56"/>
    <n v="96"/>
    <x v="8"/>
  </r>
  <r>
    <x v="2"/>
    <s v="Q1"/>
    <x v="4"/>
    <x v="57"/>
    <n v="7973"/>
    <x v="8"/>
  </r>
  <r>
    <x v="2"/>
    <s v="Q1"/>
    <x v="4"/>
    <x v="58"/>
    <n v="4144"/>
    <x v="8"/>
  </r>
  <r>
    <x v="2"/>
    <s v="Q1"/>
    <x v="4"/>
    <x v="59"/>
    <n v="9166"/>
    <x v="8"/>
  </r>
  <r>
    <x v="2"/>
    <s v="Q1"/>
    <x v="5"/>
    <x v="60"/>
    <n v="49"/>
    <x v="8"/>
  </r>
  <r>
    <x v="2"/>
    <s v="Q1"/>
    <x v="5"/>
    <x v="61"/>
    <n v="39"/>
    <x v="8"/>
  </r>
  <r>
    <x v="2"/>
    <s v="Q1"/>
    <x v="5"/>
    <x v="62"/>
    <n v="65"/>
    <x v="8"/>
  </r>
  <r>
    <x v="2"/>
    <s v="Q1"/>
    <x v="5"/>
    <x v="0"/>
    <n v="829"/>
    <x v="8"/>
  </r>
  <r>
    <x v="2"/>
    <s v="Q1"/>
    <x v="5"/>
    <x v="1"/>
    <n v="540"/>
    <x v="8"/>
  </r>
  <r>
    <x v="2"/>
    <s v="Q1"/>
    <x v="5"/>
    <x v="63"/>
    <n v="64"/>
    <x v="8"/>
  </r>
  <r>
    <x v="2"/>
    <s v="Q1"/>
    <x v="5"/>
    <x v="2"/>
    <n v="170"/>
    <x v="8"/>
  </r>
  <r>
    <x v="2"/>
    <s v="Q1"/>
    <x v="5"/>
    <x v="64"/>
    <n v="58"/>
    <x v="8"/>
  </r>
  <r>
    <x v="2"/>
    <s v="Q1"/>
    <x v="5"/>
    <x v="3"/>
    <n v="912"/>
    <x v="8"/>
  </r>
  <r>
    <x v="2"/>
    <s v="Q1"/>
    <x v="5"/>
    <x v="4"/>
    <n v="222"/>
    <x v="8"/>
  </r>
  <r>
    <x v="2"/>
    <s v="Q1"/>
    <x v="5"/>
    <x v="5"/>
    <n v="288"/>
    <x v="8"/>
  </r>
  <r>
    <x v="2"/>
    <s v="Q1"/>
    <x v="5"/>
    <x v="6"/>
    <n v="621"/>
    <x v="8"/>
  </r>
  <r>
    <x v="2"/>
    <s v="Q1"/>
    <x v="5"/>
    <x v="65"/>
    <n v="121"/>
    <x v="8"/>
  </r>
  <r>
    <x v="2"/>
    <s v="Q1"/>
    <x v="5"/>
    <x v="7"/>
    <n v="637"/>
    <x v="8"/>
  </r>
  <r>
    <x v="2"/>
    <s v="Q1"/>
    <x v="5"/>
    <x v="66"/>
    <n v="68"/>
    <x v="8"/>
  </r>
  <r>
    <x v="2"/>
    <s v="Q1"/>
    <x v="5"/>
    <x v="87"/>
    <n v="34"/>
    <x v="8"/>
  </r>
  <r>
    <x v="2"/>
    <s v="Q1"/>
    <x v="5"/>
    <x v="101"/>
    <n v="175"/>
    <x v="8"/>
  </r>
  <r>
    <x v="2"/>
    <s v="Q1"/>
    <x v="5"/>
    <x v="8"/>
    <n v="267"/>
    <x v="8"/>
  </r>
  <r>
    <x v="2"/>
    <s v="Q1"/>
    <x v="5"/>
    <x v="9"/>
    <n v="618"/>
    <x v="8"/>
  </r>
  <r>
    <x v="2"/>
    <s v="Q1"/>
    <x v="5"/>
    <x v="10"/>
    <n v="749"/>
    <x v="8"/>
  </r>
  <r>
    <x v="2"/>
    <s v="Q1"/>
    <x v="5"/>
    <x v="68"/>
    <n v="32"/>
    <x v="8"/>
  </r>
  <r>
    <x v="2"/>
    <s v="Q1"/>
    <x v="5"/>
    <x v="11"/>
    <n v="207"/>
    <x v="8"/>
  </r>
  <r>
    <x v="2"/>
    <s v="Q1"/>
    <x v="5"/>
    <x v="12"/>
    <n v="249"/>
    <x v="8"/>
  </r>
  <r>
    <x v="2"/>
    <s v="Q1"/>
    <x v="5"/>
    <x v="13"/>
    <n v="605"/>
    <x v="8"/>
  </r>
  <r>
    <x v="2"/>
    <s v="Q1"/>
    <x v="5"/>
    <x v="14"/>
    <n v="1216"/>
    <x v="8"/>
  </r>
  <r>
    <x v="2"/>
    <s v="Q1"/>
    <x v="5"/>
    <x v="69"/>
    <n v="31"/>
    <x v="8"/>
  </r>
  <r>
    <x v="2"/>
    <s v="Q1"/>
    <x v="5"/>
    <x v="90"/>
    <n v="32"/>
    <x v="8"/>
  </r>
  <r>
    <x v="2"/>
    <s v="Q1"/>
    <x v="5"/>
    <x v="15"/>
    <n v="1302"/>
    <x v="8"/>
  </r>
  <r>
    <x v="2"/>
    <s v="Q1"/>
    <x v="5"/>
    <x v="70"/>
    <n v="90"/>
    <x v="8"/>
  </r>
  <r>
    <x v="2"/>
    <s v="Q1"/>
    <x v="5"/>
    <x v="71"/>
    <n v="138"/>
    <x v="8"/>
  </r>
  <r>
    <x v="2"/>
    <s v="Q1"/>
    <x v="5"/>
    <x v="16"/>
    <n v="506"/>
    <x v="8"/>
  </r>
  <r>
    <x v="2"/>
    <s v="Q1"/>
    <x v="5"/>
    <x v="17"/>
    <n v="659"/>
    <x v="8"/>
  </r>
  <r>
    <x v="2"/>
    <s v="Q1"/>
    <x v="5"/>
    <x v="18"/>
    <n v="463"/>
    <x v="8"/>
  </r>
  <r>
    <x v="2"/>
    <s v="Q1"/>
    <x v="5"/>
    <x v="72"/>
    <n v="181"/>
    <x v="8"/>
  </r>
  <r>
    <x v="2"/>
    <s v="Q1"/>
    <x v="5"/>
    <x v="19"/>
    <n v="530"/>
    <x v="8"/>
  </r>
  <r>
    <x v="2"/>
    <s v="Q1"/>
    <x v="5"/>
    <x v="20"/>
    <n v="136"/>
    <x v="8"/>
  </r>
  <r>
    <x v="2"/>
    <s v="Q1"/>
    <x v="5"/>
    <x v="73"/>
    <n v="72"/>
    <x v="8"/>
  </r>
  <r>
    <x v="2"/>
    <s v="Q1"/>
    <x v="5"/>
    <x v="21"/>
    <n v="1262"/>
    <x v="8"/>
  </r>
  <r>
    <x v="2"/>
    <s v="Q1"/>
    <x v="5"/>
    <x v="22"/>
    <n v="386"/>
    <x v="8"/>
  </r>
  <r>
    <x v="2"/>
    <s v="Q1"/>
    <x v="5"/>
    <x v="23"/>
    <n v="976"/>
    <x v="8"/>
  </r>
  <r>
    <x v="2"/>
    <s v="Q1"/>
    <x v="5"/>
    <x v="24"/>
    <n v="574"/>
    <x v="8"/>
  </r>
  <r>
    <x v="2"/>
    <s v="Q1"/>
    <x v="5"/>
    <x v="25"/>
    <n v="125"/>
    <x v="8"/>
  </r>
  <r>
    <x v="2"/>
    <s v="Q1"/>
    <x v="5"/>
    <x v="74"/>
    <n v="58"/>
    <x v="8"/>
  </r>
  <r>
    <x v="2"/>
    <s v="Q1"/>
    <x v="5"/>
    <x v="75"/>
    <n v="154"/>
    <x v="8"/>
  </r>
  <r>
    <x v="2"/>
    <s v="Q1"/>
    <x v="5"/>
    <x v="26"/>
    <n v="171"/>
    <x v="8"/>
  </r>
  <r>
    <x v="2"/>
    <s v="Q1"/>
    <x v="5"/>
    <x v="27"/>
    <n v="241"/>
    <x v="8"/>
  </r>
  <r>
    <x v="2"/>
    <s v="Q1"/>
    <x v="5"/>
    <x v="76"/>
    <n v="125"/>
    <x v="8"/>
  </r>
  <r>
    <x v="2"/>
    <s v="Q1"/>
    <x v="5"/>
    <x v="28"/>
    <n v="312"/>
    <x v="8"/>
  </r>
  <r>
    <x v="2"/>
    <s v="Q1"/>
    <x v="5"/>
    <x v="77"/>
    <n v="165"/>
    <x v="8"/>
  </r>
  <r>
    <x v="2"/>
    <s v="Q1"/>
    <x v="5"/>
    <x v="29"/>
    <n v="378"/>
    <x v="8"/>
  </r>
  <r>
    <x v="2"/>
    <s v="Q1"/>
    <x v="5"/>
    <x v="30"/>
    <n v="319"/>
    <x v="8"/>
  </r>
  <r>
    <x v="2"/>
    <s v="Q1"/>
    <x v="5"/>
    <x v="78"/>
    <n v="60"/>
    <x v="8"/>
  </r>
  <r>
    <x v="2"/>
    <s v="Q1"/>
    <x v="5"/>
    <x v="31"/>
    <n v="203"/>
    <x v="8"/>
  </r>
  <r>
    <x v="2"/>
    <s v="Q1"/>
    <x v="5"/>
    <x v="79"/>
    <n v="89"/>
    <x v="8"/>
  </r>
  <r>
    <x v="2"/>
    <s v="Q1"/>
    <x v="5"/>
    <x v="32"/>
    <n v="1193"/>
    <x v="8"/>
  </r>
  <r>
    <x v="2"/>
    <s v="Q1"/>
    <x v="5"/>
    <x v="33"/>
    <n v="345"/>
    <x v="8"/>
  </r>
  <r>
    <x v="2"/>
    <s v="Q1"/>
    <x v="5"/>
    <x v="34"/>
    <n v="264"/>
    <x v="8"/>
  </r>
  <r>
    <x v="2"/>
    <s v="Q1"/>
    <x v="5"/>
    <x v="35"/>
    <n v="775"/>
    <x v="8"/>
  </r>
  <r>
    <x v="2"/>
    <s v="Q1"/>
    <x v="5"/>
    <x v="80"/>
    <n v="150"/>
    <x v="8"/>
  </r>
  <r>
    <x v="2"/>
    <s v="Q1"/>
    <x v="5"/>
    <x v="36"/>
    <n v="138"/>
    <x v="8"/>
  </r>
  <r>
    <x v="2"/>
    <s v="Q1"/>
    <x v="5"/>
    <x v="81"/>
    <n v="58"/>
    <x v="8"/>
  </r>
  <r>
    <x v="2"/>
    <s v="Q1"/>
    <x v="5"/>
    <x v="37"/>
    <n v="817"/>
    <x v="8"/>
  </r>
  <r>
    <x v="2"/>
    <s v="Q1"/>
    <x v="5"/>
    <x v="38"/>
    <n v="569"/>
    <x v="8"/>
  </r>
  <r>
    <x v="2"/>
    <s v="Q1"/>
    <x v="5"/>
    <x v="39"/>
    <n v="246"/>
    <x v="8"/>
  </r>
  <r>
    <x v="2"/>
    <s v="Q1"/>
    <x v="5"/>
    <x v="40"/>
    <n v="413"/>
    <x v="8"/>
  </r>
  <r>
    <x v="2"/>
    <s v="Q1"/>
    <x v="5"/>
    <x v="41"/>
    <n v="236"/>
    <x v="8"/>
  </r>
  <r>
    <x v="2"/>
    <s v="Q1"/>
    <x v="5"/>
    <x v="42"/>
    <n v="396"/>
    <x v="8"/>
  </r>
  <r>
    <x v="2"/>
    <s v="Q1"/>
    <x v="5"/>
    <x v="82"/>
    <n v="103"/>
    <x v="8"/>
  </r>
  <r>
    <x v="2"/>
    <s v="Q1"/>
    <x v="5"/>
    <x v="43"/>
    <n v="589"/>
    <x v="8"/>
  </r>
  <r>
    <x v="2"/>
    <s v="Q1"/>
    <x v="5"/>
    <x v="44"/>
    <n v="294"/>
    <x v="8"/>
  </r>
  <r>
    <x v="2"/>
    <s v="Q1"/>
    <x v="5"/>
    <x v="45"/>
    <n v="292"/>
    <x v="8"/>
  </r>
  <r>
    <x v="2"/>
    <s v="Q1"/>
    <x v="5"/>
    <x v="46"/>
    <n v="549"/>
    <x v="8"/>
  </r>
  <r>
    <x v="2"/>
    <s v="Q1"/>
    <x v="5"/>
    <x v="47"/>
    <n v="409"/>
    <x v="8"/>
  </r>
  <r>
    <x v="2"/>
    <s v="Q1"/>
    <x v="5"/>
    <x v="48"/>
    <n v="1007"/>
    <x v="8"/>
  </r>
  <r>
    <x v="2"/>
    <s v="Q1"/>
    <x v="5"/>
    <x v="83"/>
    <n v="93"/>
    <x v="8"/>
  </r>
  <r>
    <x v="2"/>
    <s v="Q1"/>
    <x v="5"/>
    <x v="49"/>
    <n v="832"/>
    <x v="8"/>
  </r>
  <r>
    <x v="2"/>
    <s v="Q1"/>
    <x v="5"/>
    <x v="50"/>
    <n v="867"/>
    <x v="8"/>
  </r>
  <r>
    <x v="2"/>
    <s v="Q1"/>
    <x v="5"/>
    <x v="51"/>
    <n v="283"/>
    <x v="8"/>
  </r>
  <r>
    <x v="2"/>
    <s v="Q1"/>
    <x v="5"/>
    <x v="84"/>
    <n v="54"/>
    <x v="8"/>
  </r>
  <r>
    <x v="2"/>
    <s v="Q1"/>
    <x v="5"/>
    <x v="52"/>
    <n v="305"/>
    <x v="8"/>
  </r>
  <r>
    <x v="2"/>
    <s v="Q1"/>
    <x v="5"/>
    <x v="85"/>
    <n v="66"/>
    <x v="8"/>
  </r>
  <r>
    <x v="2"/>
    <s v="Q1"/>
    <x v="5"/>
    <x v="53"/>
    <n v="508"/>
    <x v="8"/>
  </r>
  <r>
    <x v="2"/>
    <s v="Q1"/>
    <x v="5"/>
    <x v="54"/>
    <n v="783"/>
    <x v="8"/>
  </r>
  <r>
    <x v="2"/>
    <s v="Q1"/>
    <x v="5"/>
    <x v="86"/>
    <n v="92"/>
    <x v="8"/>
  </r>
  <r>
    <x v="2"/>
    <s v="Q1"/>
    <x v="5"/>
    <x v="88"/>
    <n v="33"/>
    <x v="8"/>
  </r>
  <r>
    <x v="2"/>
    <s v="Q1"/>
    <x v="5"/>
    <x v="55"/>
    <n v="2139"/>
    <x v="8"/>
  </r>
  <r>
    <x v="2"/>
    <s v="Q1"/>
    <x v="5"/>
    <x v="56"/>
    <n v="122"/>
    <x v="8"/>
  </r>
  <r>
    <x v="2"/>
    <s v="Q1"/>
    <x v="5"/>
    <x v="57"/>
    <n v="8906"/>
    <x v="8"/>
  </r>
  <r>
    <x v="2"/>
    <s v="Q1"/>
    <x v="5"/>
    <x v="58"/>
    <n v="4812"/>
    <x v="8"/>
  </r>
  <r>
    <x v="2"/>
    <s v="Q1"/>
    <x v="5"/>
    <x v="59"/>
    <n v="10500"/>
    <x v="8"/>
  </r>
  <r>
    <x v="2"/>
    <s v="Q1"/>
    <x v="6"/>
    <x v="60"/>
    <n v="61"/>
    <x v="8"/>
  </r>
  <r>
    <x v="2"/>
    <s v="Q1"/>
    <x v="6"/>
    <x v="61"/>
    <n v="36"/>
    <x v="8"/>
  </r>
  <r>
    <x v="2"/>
    <s v="Q1"/>
    <x v="6"/>
    <x v="62"/>
    <n v="56"/>
    <x v="8"/>
  </r>
  <r>
    <x v="2"/>
    <s v="Q1"/>
    <x v="6"/>
    <x v="0"/>
    <n v="992"/>
    <x v="8"/>
  </r>
  <r>
    <x v="2"/>
    <s v="Q1"/>
    <x v="6"/>
    <x v="1"/>
    <n v="608"/>
    <x v="8"/>
  </r>
  <r>
    <x v="2"/>
    <s v="Q1"/>
    <x v="6"/>
    <x v="63"/>
    <n v="177"/>
    <x v="8"/>
  </r>
  <r>
    <x v="2"/>
    <s v="Q1"/>
    <x v="6"/>
    <x v="2"/>
    <n v="225"/>
    <x v="8"/>
  </r>
  <r>
    <x v="2"/>
    <s v="Q1"/>
    <x v="6"/>
    <x v="64"/>
    <n v="50"/>
    <x v="8"/>
  </r>
  <r>
    <x v="2"/>
    <s v="Q1"/>
    <x v="6"/>
    <x v="3"/>
    <n v="981"/>
    <x v="8"/>
  </r>
  <r>
    <x v="2"/>
    <s v="Q1"/>
    <x v="6"/>
    <x v="4"/>
    <n v="194"/>
    <x v="8"/>
  </r>
  <r>
    <x v="2"/>
    <s v="Q1"/>
    <x v="6"/>
    <x v="5"/>
    <n v="305"/>
    <x v="8"/>
  </r>
  <r>
    <x v="2"/>
    <s v="Q1"/>
    <x v="6"/>
    <x v="6"/>
    <n v="767"/>
    <x v="8"/>
  </r>
  <r>
    <x v="2"/>
    <s v="Q1"/>
    <x v="6"/>
    <x v="65"/>
    <n v="92"/>
    <x v="8"/>
  </r>
  <r>
    <x v="2"/>
    <s v="Q1"/>
    <x v="6"/>
    <x v="7"/>
    <n v="570"/>
    <x v="8"/>
  </r>
  <r>
    <x v="2"/>
    <s v="Q1"/>
    <x v="6"/>
    <x v="66"/>
    <n v="56"/>
    <x v="8"/>
  </r>
  <r>
    <x v="2"/>
    <s v="Q1"/>
    <x v="6"/>
    <x v="101"/>
    <n v="164"/>
    <x v="8"/>
  </r>
  <r>
    <x v="2"/>
    <s v="Q1"/>
    <x v="6"/>
    <x v="8"/>
    <n v="367"/>
    <x v="8"/>
  </r>
  <r>
    <x v="2"/>
    <s v="Q1"/>
    <x v="6"/>
    <x v="9"/>
    <n v="604"/>
    <x v="8"/>
  </r>
  <r>
    <x v="2"/>
    <s v="Q1"/>
    <x v="6"/>
    <x v="10"/>
    <n v="781"/>
    <x v="8"/>
  </r>
  <r>
    <x v="2"/>
    <s v="Q1"/>
    <x v="6"/>
    <x v="11"/>
    <n v="220"/>
    <x v="8"/>
  </r>
  <r>
    <x v="2"/>
    <s v="Q1"/>
    <x v="6"/>
    <x v="12"/>
    <n v="304"/>
    <x v="8"/>
  </r>
  <r>
    <x v="2"/>
    <s v="Q1"/>
    <x v="6"/>
    <x v="89"/>
    <n v="41"/>
    <x v="8"/>
  </r>
  <r>
    <x v="2"/>
    <s v="Q1"/>
    <x v="6"/>
    <x v="13"/>
    <n v="577"/>
    <x v="8"/>
  </r>
  <r>
    <x v="2"/>
    <s v="Q1"/>
    <x v="6"/>
    <x v="14"/>
    <n v="1328"/>
    <x v="8"/>
  </r>
  <r>
    <x v="2"/>
    <s v="Q1"/>
    <x v="6"/>
    <x v="90"/>
    <n v="53"/>
    <x v="8"/>
  </r>
  <r>
    <x v="2"/>
    <s v="Q1"/>
    <x v="6"/>
    <x v="15"/>
    <n v="1398"/>
    <x v="8"/>
  </r>
  <r>
    <x v="2"/>
    <s v="Q1"/>
    <x v="6"/>
    <x v="70"/>
    <n v="150"/>
    <x v="8"/>
  </r>
  <r>
    <x v="2"/>
    <s v="Q1"/>
    <x v="6"/>
    <x v="71"/>
    <n v="193"/>
    <x v="8"/>
  </r>
  <r>
    <x v="2"/>
    <s v="Q1"/>
    <x v="6"/>
    <x v="16"/>
    <n v="605"/>
    <x v="8"/>
  </r>
  <r>
    <x v="2"/>
    <s v="Q1"/>
    <x v="6"/>
    <x v="17"/>
    <n v="1397"/>
    <x v="8"/>
  </r>
  <r>
    <x v="2"/>
    <s v="Q1"/>
    <x v="6"/>
    <x v="18"/>
    <n v="443"/>
    <x v="8"/>
  </r>
  <r>
    <x v="2"/>
    <s v="Q1"/>
    <x v="6"/>
    <x v="72"/>
    <n v="209"/>
    <x v="8"/>
  </r>
  <r>
    <x v="2"/>
    <s v="Q1"/>
    <x v="6"/>
    <x v="19"/>
    <n v="563"/>
    <x v="8"/>
  </r>
  <r>
    <x v="2"/>
    <s v="Q1"/>
    <x v="6"/>
    <x v="20"/>
    <n v="113"/>
    <x v="8"/>
  </r>
  <r>
    <x v="2"/>
    <s v="Q1"/>
    <x v="6"/>
    <x v="73"/>
    <n v="61"/>
    <x v="8"/>
  </r>
  <r>
    <x v="2"/>
    <s v="Q1"/>
    <x v="6"/>
    <x v="21"/>
    <n v="1286"/>
    <x v="8"/>
  </r>
  <r>
    <x v="2"/>
    <s v="Q1"/>
    <x v="6"/>
    <x v="22"/>
    <n v="402"/>
    <x v="8"/>
  </r>
  <r>
    <x v="2"/>
    <s v="Q1"/>
    <x v="6"/>
    <x v="23"/>
    <n v="1125"/>
    <x v="8"/>
  </r>
  <r>
    <x v="2"/>
    <s v="Q1"/>
    <x v="6"/>
    <x v="92"/>
    <n v="34"/>
    <x v="8"/>
  </r>
  <r>
    <x v="2"/>
    <s v="Q1"/>
    <x v="6"/>
    <x v="24"/>
    <n v="953"/>
    <x v="8"/>
  </r>
  <r>
    <x v="2"/>
    <s v="Q1"/>
    <x v="6"/>
    <x v="25"/>
    <n v="120"/>
    <x v="8"/>
  </r>
  <r>
    <x v="2"/>
    <s v="Q1"/>
    <x v="6"/>
    <x v="74"/>
    <n v="83"/>
    <x v="8"/>
  </r>
  <r>
    <x v="2"/>
    <s v="Q1"/>
    <x v="6"/>
    <x v="75"/>
    <n v="223"/>
    <x v="8"/>
  </r>
  <r>
    <x v="2"/>
    <s v="Q1"/>
    <x v="6"/>
    <x v="26"/>
    <n v="331"/>
    <x v="8"/>
  </r>
  <r>
    <x v="2"/>
    <s v="Q1"/>
    <x v="6"/>
    <x v="27"/>
    <n v="267"/>
    <x v="8"/>
  </r>
  <r>
    <x v="2"/>
    <s v="Q1"/>
    <x v="6"/>
    <x v="76"/>
    <n v="174"/>
    <x v="8"/>
  </r>
  <r>
    <x v="2"/>
    <s v="Q1"/>
    <x v="6"/>
    <x v="28"/>
    <n v="300"/>
    <x v="8"/>
  </r>
  <r>
    <x v="2"/>
    <s v="Q1"/>
    <x v="6"/>
    <x v="77"/>
    <n v="265"/>
    <x v="8"/>
  </r>
  <r>
    <x v="2"/>
    <s v="Q1"/>
    <x v="6"/>
    <x v="29"/>
    <n v="338"/>
    <x v="8"/>
  </r>
  <r>
    <x v="2"/>
    <s v="Q1"/>
    <x v="6"/>
    <x v="30"/>
    <n v="370"/>
    <x v="8"/>
  </r>
  <r>
    <x v="2"/>
    <s v="Q1"/>
    <x v="6"/>
    <x v="78"/>
    <n v="86"/>
    <x v="8"/>
  </r>
  <r>
    <x v="2"/>
    <s v="Q1"/>
    <x v="6"/>
    <x v="31"/>
    <n v="166"/>
    <x v="8"/>
  </r>
  <r>
    <x v="2"/>
    <s v="Q1"/>
    <x v="6"/>
    <x v="79"/>
    <n v="105"/>
    <x v="8"/>
  </r>
  <r>
    <x v="2"/>
    <s v="Q1"/>
    <x v="6"/>
    <x v="32"/>
    <n v="1189"/>
    <x v="8"/>
  </r>
  <r>
    <x v="2"/>
    <s v="Q1"/>
    <x v="6"/>
    <x v="33"/>
    <n v="340"/>
    <x v="8"/>
  </r>
  <r>
    <x v="2"/>
    <s v="Q1"/>
    <x v="6"/>
    <x v="34"/>
    <n v="475"/>
    <x v="8"/>
  </r>
  <r>
    <x v="2"/>
    <s v="Q1"/>
    <x v="6"/>
    <x v="35"/>
    <n v="781"/>
    <x v="8"/>
  </r>
  <r>
    <x v="2"/>
    <s v="Q1"/>
    <x v="6"/>
    <x v="80"/>
    <n v="129"/>
    <x v="8"/>
  </r>
  <r>
    <x v="2"/>
    <s v="Q1"/>
    <x v="6"/>
    <x v="36"/>
    <n v="160"/>
    <x v="8"/>
  </r>
  <r>
    <x v="2"/>
    <s v="Q1"/>
    <x v="6"/>
    <x v="91"/>
    <n v="48"/>
    <x v="8"/>
  </r>
  <r>
    <x v="2"/>
    <s v="Q1"/>
    <x v="6"/>
    <x v="81"/>
    <n v="53"/>
    <x v="8"/>
  </r>
  <r>
    <x v="2"/>
    <s v="Q1"/>
    <x v="6"/>
    <x v="37"/>
    <n v="763"/>
    <x v="8"/>
  </r>
  <r>
    <x v="2"/>
    <s v="Q1"/>
    <x v="6"/>
    <x v="38"/>
    <n v="614"/>
    <x v="8"/>
  </r>
  <r>
    <x v="2"/>
    <s v="Q1"/>
    <x v="6"/>
    <x v="39"/>
    <n v="377"/>
    <x v="8"/>
  </r>
  <r>
    <x v="2"/>
    <s v="Q1"/>
    <x v="6"/>
    <x v="40"/>
    <n v="421"/>
    <x v="8"/>
  </r>
  <r>
    <x v="2"/>
    <s v="Q1"/>
    <x v="6"/>
    <x v="41"/>
    <n v="326"/>
    <x v="8"/>
  </r>
  <r>
    <x v="2"/>
    <s v="Q1"/>
    <x v="6"/>
    <x v="42"/>
    <n v="529"/>
    <x v="8"/>
  </r>
  <r>
    <x v="2"/>
    <s v="Q1"/>
    <x v="6"/>
    <x v="82"/>
    <n v="97"/>
    <x v="8"/>
  </r>
  <r>
    <x v="2"/>
    <s v="Q1"/>
    <x v="6"/>
    <x v="43"/>
    <n v="796"/>
    <x v="8"/>
  </r>
  <r>
    <x v="2"/>
    <s v="Q1"/>
    <x v="6"/>
    <x v="44"/>
    <n v="295"/>
    <x v="8"/>
  </r>
  <r>
    <x v="2"/>
    <s v="Q1"/>
    <x v="6"/>
    <x v="45"/>
    <n v="313"/>
    <x v="8"/>
  </r>
  <r>
    <x v="2"/>
    <s v="Q1"/>
    <x v="6"/>
    <x v="46"/>
    <n v="557"/>
    <x v="8"/>
  </r>
  <r>
    <x v="2"/>
    <s v="Q1"/>
    <x v="6"/>
    <x v="47"/>
    <n v="526"/>
    <x v="8"/>
  </r>
  <r>
    <x v="2"/>
    <s v="Q1"/>
    <x v="6"/>
    <x v="48"/>
    <n v="1105"/>
    <x v="8"/>
  </r>
  <r>
    <x v="2"/>
    <s v="Q1"/>
    <x v="6"/>
    <x v="83"/>
    <n v="95"/>
    <x v="8"/>
  </r>
  <r>
    <x v="2"/>
    <s v="Q1"/>
    <x v="6"/>
    <x v="49"/>
    <n v="888"/>
    <x v="8"/>
  </r>
  <r>
    <x v="2"/>
    <s v="Q1"/>
    <x v="6"/>
    <x v="50"/>
    <n v="1458"/>
    <x v="8"/>
  </r>
  <r>
    <x v="2"/>
    <s v="Q1"/>
    <x v="6"/>
    <x v="51"/>
    <n v="366"/>
    <x v="8"/>
  </r>
  <r>
    <x v="2"/>
    <s v="Q1"/>
    <x v="6"/>
    <x v="84"/>
    <n v="98"/>
    <x v="8"/>
  </r>
  <r>
    <x v="2"/>
    <s v="Q1"/>
    <x v="6"/>
    <x v="52"/>
    <n v="329"/>
    <x v="8"/>
  </r>
  <r>
    <x v="2"/>
    <s v="Q1"/>
    <x v="6"/>
    <x v="85"/>
    <n v="70"/>
    <x v="8"/>
  </r>
  <r>
    <x v="2"/>
    <s v="Q1"/>
    <x v="6"/>
    <x v="53"/>
    <n v="540"/>
    <x v="8"/>
  </r>
  <r>
    <x v="2"/>
    <s v="Q1"/>
    <x v="6"/>
    <x v="54"/>
    <n v="1300"/>
    <x v="8"/>
  </r>
  <r>
    <x v="2"/>
    <s v="Q1"/>
    <x v="6"/>
    <x v="86"/>
    <n v="114"/>
    <x v="8"/>
  </r>
  <r>
    <x v="2"/>
    <s v="Q1"/>
    <x v="6"/>
    <x v="88"/>
    <n v="34"/>
    <x v="8"/>
  </r>
  <r>
    <x v="2"/>
    <s v="Q1"/>
    <x v="6"/>
    <x v="55"/>
    <n v="3485"/>
    <x v="8"/>
  </r>
  <r>
    <x v="2"/>
    <s v="Q1"/>
    <x v="6"/>
    <x v="56"/>
    <n v="98"/>
    <x v="8"/>
  </r>
  <r>
    <x v="2"/>
    <s v="Q1"/>
    <x v="6"/>
    <x v="57"/>
    <n v="12221"/>
    <x v="8"/>
  </r>
  <r>
    <x v="2"/>
    <s v="Q1"/>
    <x v="6"/>
    <x v="58"/>
    <n v="8098"/>
    <x v="8"/>
  </r>
  <r>
    <x v="2"/>
    <s v="Q1"/>
    <x v="6"/>
    <x v="59"/>
    <n v="16736"/>
    <x v="8"/>
  </r>
  <r>
    <x v="2"/>
    <s v="Q1"/>
    <x v="7"/>
    <x v="60"/>
    <n v="83"/>
    <x v="8"/>
  </r>
  <r>
    <x v="2"/>
    <s v="Q1"/>
    <x v="7"/>
    <x v="61"/>
    <n v="61"/>
    <x v="8"/>
  </r>
  <r>
    <x v="2"/>
    <s v="Q1"/>
    <x v="7"/>
    <x v="62"/>
    <n v="99"/>
    <x v="8"/>
  </r>
  <r>
    <x v="2"/>
    <s v="Q1"/>
    <x v="7"/>
    <x v="0"/>
    <n v="1283"/>
    <x v="8"/>
  </r>
  <r>
    <x v="2"/>
    <s v="Q1"/>
    <x v="7"/>
    <x v="1"/>
    <n v="845"/>
    <x v="8"/>
  </r>
  <r>
    <x v="2"/>
    <s v="Q1"/>
    <x v="7"/>
    <x v="63"/>
    <n v="106"/>
    <x v="8"/>
  </r>
  <r>
    <x v="2"/>
    <s v="Q1"/>
    <x v="7"/>
    <x v="2"/>
    <n v="257"/>
    <x v="8"/>
  </r>
  <r>
    <x v="2"/>
    <s v="Q1"/>
    <x v="7"/>
    <x v="64"/>
    <n v="82"/>
    <x v="8"/>
  </r>
  <r>
    <x v="2"/>
    <s v="Q1"/>
    <x v="7"/>
    <x v="3"/>
    <n v="1355"/>
    <x v="8"/>
  </r>
  <r>
    <x v="2"/>
    <s v="Q1"/>
    <x v="7"/>
    <x v="4"/>
    <n v="351"/>
    <x v="8"/>
  </r>
  <r>
    <x v="2"/>
    <s v="Q1"/>
    <x v="7"/>
    <x v="5"/>
    <n v="413"/>
    <x v="8"/>
  </r>
  <r>
    <x v="2"/>
    <s v="Q1"/>
    <x v="7"/>
    <x v="93"/>
    <n v="30"/>
    <x v="8"/>
  </r>
  <r>
    <x v="2"/>
    <s v="Q1"/>
    <x v="7"/>
    <x v="6"/>
    <n v="938"/>
    <x v="8"/>
  </r>
  <r>
    <x v="2"/>
    <s v="Q1"/>
    <x v="7"/>
    <x v="65"/>
    <n v="192"/>
    <x v="8"/>
  </r>
  <r>
    <x v="2"/>
    <s v="Q1"/>
    <x v="7"/>
    <x v="7"/>
    <n v="941"/>
    <x v="8"/>
  </r>
  <r>
    <x v="2"/>
    <s v="Q1"/>
    <x v="7"/>
    <x v="66"/>
    <n v="122"/>
    <x v="8"/>
  </r>
  <r>
    <x v="2"/>
    <s v="Q1"/>
    <x v="7"/>
    <x v="87"/>
    <n v="37"/>
    <x v="8"/>
  </r>
  <r>
    <x v="2"/>
    <s v="Q1"/>
    <x v="7"/>
    <x v="101"/>
    <n v="270"/>
    <x v="8"/>
  </r>
  <r>
    <x v="2"/>
    <s v="Q1"/>
    <x v="7"/>
    <x v="8"/>
    <n v="385"/>
    <x v="8"/>
  </r>
  <r>
    <x v="2"/>
    <s v="Q1"/>
    <x v="7"/>
    <x v="9"/>
    <n v="922"/>
    <x v="8"/>
  </r>
  <r>
    <x v="2"/>
    <s v="Q1"/>
    <x v="7"/>
    <x v="10"/>
    <n v="1161"/>
    <x v="8"/>
  </r>
  <r>
    <x v="2"/>
    <s v="Q1"/>
    <x v="7"/>
    <x v="67"/>
    <n v="33"/>
    <x v="8"/>
  </r>
  <r>
    <x v="2"/>
    <s v="Q1"/>
    <x v="7"/>
    <x v="68"/>
    <n v="49"/>
    <x v="8"/>
  </r>
  <r>
    <x v="2"/>
    <s v="Q1"/>
    <x v="7"/>
    <x v="11"/>
    <n v="362"/>
    <x v="8"/>
  </r>
  <r>
    <x v="2"/>
    <s v="Q1"/>
    <x v="7"/>
    <x v="12"/>
    <n v="388"/>
    <x v="8"/>
  </r>
  <r>
    <x v="2"/>
    <s v="Q1"/>
    <x v="7"/>
    <x v="89"/>
    <n v="48"/>
    <x v="8"/>
  </r>
  <r>
    <x v="2"/>
    <s v="Q1"/>
    <x v="7"/>
    <x v="94"/>
    <n v="48"/>
    <x v="8"/>
  </r>
  <r>
    <x v="2"/>
    <s v="Q1"/>
    <x v="7"/>
    <x v="13"/>
    <n v="901"/>
    <x v="8"/>
  </r>
  <r>
    <x v="2"/>
    <s v="Q1"/>
    <x v="7"/>
    <x v="14"/>
    <n v="1904"/>
    <x v="8"/>
  </r>
  <r>
    <x v="2"/>
    <s v="Q1"/>
    <x v="7"/>
    <x v="69"/>
    <n v="37"/>
    <x v="8"/>
  </r>
  <r>
    <x v="2"/>
    <s v="Q1"/>
    <x v="7"/>
    <x v="90"/>
    <n v="47"/>
    <x v="8"/>
  </r>
  <r>
    <x v="2"/>
    <s v="Q1"/>
    <x v="7"/>
    <x v="15"/>
    <n v="1975"/>
    <x v="8"/>
  </r>
  <r>
    <x v="2"/>
    <s v="Q1"/>
    <x v="7"/>
    <x v="70"/>
    <n v="129"/>
    <x v="8"/>
  </r>
  <r>
    <x v="2"/>
    <s v="Q1"/>
    <x v="7"/>
    <x v="71"/>
    <n v="230"/>
    <x v="8"/>
  </r>
  <r>
    <x v="2"/>
    <s v="Q1"/>
    <x v="7"/>
    <x v="16"/>
    <n v="763"/>
    <x v="8"/>
  </r>
  <r>
    <x v="2"/>
    <s v="Q1"/>
    <x v="7"/>
    <x v="17"/>
    <n v="1056"/>
    <x v="8"/>
  </r>
  <r>
    <x v="2"/>
    <s v="Q1"/>
    <x v="7"/>
    <x v="18"/>
    <n v="719"/>
    <x v="8"/>
  </r>
  <r>
    <x v="2"/>
    <s v="Q1"/>
    <x v="7"/>
    <x v="72"/>
    <n v="280"/>
    <x v="8"/>
  </r>
  <r>
    <x v="2"/>
    <s v="Q1"/>
    <x v="7"/>
    <x v="19"/>
    <n v="837"/>
    <x v="8"/>
  </r>
  <r>
    <x v="2"/>
    <s v="Q1"/>
    <x v="7"/>
    <x v="20"/>
    <n v="211"/>
    <x v="8"/>
  </r>
  <r>
    <x v="2"/>
    <s v="Q1"/>
    <x v="7"/>
    <x v="73"/>
    <n v="101"/>
    <x v="8"/>
  </r>
  <r>
    <x v="2"/>
    <s v="Q1"/>
    <x v="7"/>
    <x v="21"/>
    <n v="1863"/>
    <x v="8"/>
  </r>
  <r>
    <x v="2"/>
    <s v="Q1"/>
    <x v="7"/>
    <x v="22"/>
    <n v="601"/>
    <x v="8"/>
  </r>
  <r>
    <x v="2"/>
    <s v="Q1"/>
    <x v="7"/>
    <x v="23"/>
    <n v="1483"/>
    <x v="8"/>
  </r>
  <r>
    <x v="2"/>
    <s v="Q1"/>
    <x v="7"/>
    <x v="92"/>
    <n v="33"/>
    <x v="8"/>
  </r>
  <r>
    <x v="2"/>
    <s v="Q1"/>
    <x v="7"/>
    <x v="24"/>
    <n v="865"/>
    <x v="8"/>
  </r>
  <r>
    <x v="2"/>
    <s v="Q1"/>
    <x v="7"/>
    <x v="25"/>
    <n v="187"/>
    <x v="8"/>
  </r>
  <r>
    <x v="2"/>
    <s v="Q1"/>
    <x v="7"/>
    <x v="74"/>
    <n v="93"/>
    <x v="8"/>
  </r>
  <r>
    <x v="2"/>
    <s v="Q1"/>
    <x v="7"/>
    <x v="75"/>
    <n v="250"/>
    <x v="8"/>
  </r>
  <r>
    <x v="2"/>
    <s v="Q1"/>
    <x v="7"/>
    <x v="26"/>
    <n v="287"/>
    <x v="8"/>
  </r>
  <r>
    <x v="2"/>
    <s v="Q1"/>
    <x v="7"/>
    <x v="27"/>
    <n v="364"/>
    <x v="8"/>
  </r>
  <r>
    <x v="2"/>
    <s v="Q1"/>
    <x v="7"/>
    <x v="76"/>
    <n v="167"/>
    <x v="8"/>
  </r>
  <r>
    <x v="2"/>
    <s v="Q1"/>
    <x v="7"/>
    <x v="28"/>
    <n v="400"/>
    <x v="8"/>
  </r>
  <r>
    <x v="2"/>
    <s v="Q1"/>
    <x v="7"/>
    <x v="77"/>
    <n v="269"/>
    <x v="8"/>
  </r>
  <r>
    <x v="2"/>
    <s v="Q1"/>
    <x v="7"/>
    <x v="29"/>
    <n v="591"/>
    <x v="8"/>
  </r>
  <r>
    <x v="2"/>
    <s v="Q1"/>
    <x v="7"/>
    <x v="30"/>
    <n v="488"/>
    <x v="8"/>
  </r>
  <r>
    <x v="2"/>
    <s v="Q1"/>
    <x v="7"/>
    <x v="78"/>
    <n v="99"/>
    <x v="8"/>
  </r>
  <r>
    <x v="2"/>
    <s v="Q1"/>
    <x v="7"/>
    <x v="31"/>
    <n v="281"/>
    <x v="8"/>
  </r>
  <r>
    <x v="2"/>
    <s v="Q1"/>
    <x v="7"/>
    <x v="79"/>
    <n v="146"/>
    <x v="8"/>
  </r>
  <r>
    <x v="2"/>
    <s v="Q1"/>
    <x v="7"/>
    <x v="32"/>
    <n v="1774"/>
    <x v="8"/>
  </r>
  <r>
    <x v="2"/>
    <s v="Q1"/>
    <x v="7"/>
    <x v="33"/>
    <n v="501"/>
    <x v="8"/>
  </r>
  <r>
    <x v="2"/>
    <s v="Q1"/>
    <x v="7"/>
    <x v="34"/>
    <n v="388"/>
    <x v="8"/>
  </r>
  <r>
    <x v="2"/>
    <s v="Q1"/>
    <x v="7"/>
    <x v="35"/>
    <n v="1208"/>
    <x v="8"/>
  </r>
  <r>
    <x v="2"/>
    <s v="Q1"/>
    <x v="7"/>
    <x v="80"/>
    <n v="241"/>
    <x v="8"/>
  </r>
  <r>
    <x v="2"/>
    <s v="Q1"/>
    <x v="7"/>
    <x v="36"/>
    <n v="209"/>
    <x v="8"/>
  </r>
  <r>
    <x v="2"/>
    <s v="Q1"/>
    <x v="7"/>
    <x v="91"/>
    <n v="54"/>
    <x v="8"/>
  </r>
  <r>
    <x v="2"/>
    <s v="Q1"/>
    <x v="7"/>
    <x v="81"/>
    <n v="106"/>
    <x v="8"/>
  </r>
  <r>
    <x v="2"/>
    <s v="Q1"/>
    <x v="7"/>
    <x v="37"/>
    <n v="1131"/>
    <x v="8"/>
  </r>
  <r>
    <x v="2"/>
    <s v="Q1"/>
    <x v="7"/>
    <x v="38"/>
    <n v="861"/>
    <x v="8"/>
  </r>
  <r>
    <x v="2"/>
    <s v="Q1"/>
    <x v="7"/>
    <x v="39"/>
    <n v="356"/>
    <x v="8"/>
  </r>
  <r>
    <x v="2"/>
    <s v="Q1"/>
    <x v="7"/>
    <x v="40"/>
    <n v="607"/>
    <x v="8"/>
  </r>
  <r>
    <x v="2"/>
    <s v="Q1"/>
    <x v="7"/>
    <x v="41"/>
    <n v="393"/>
    <x v="8"/>
  </r>
  <r>
    <x v="2"/>
    <s v="Q1"/>
    <x v="7"/>
    <x v="42"/>
    <n v="576"/>
    <x v="8"/>
  </r>
  <r>
    <x v="2"/>
    <s v="Q1"/>
    <x v="7"/>
    <x v="96"/>
    <n v="34"/>
    <x v="8"/>
  </r>
  <r>
    <x v="2"/>
    <s v="Q1"/>
    <x v="7"/>
    <x v="82"/>
    <n v="168"/>
    <x v="8"/>
  </r>
  <r>
    <x v="2"/>
    <s v="Q1"/>
    <x v="7"/>
    <x v="43"/>
    <n v="970"/>
    <x v="8"/>
  </r>
  <r>
    <x v="2"/>
    <s v="Q1"/>
    <x v="7"/>
    <x v="44"/>
    <n v="440"/>
    <x v="8"/>
  </r>
  <r>
    <x v="2"/>
    <s v="Q1"/>
    <x v="7"/>
    <x v="45"/>
    <n v="438"/>
    <x v="8"/>
  </r>
  <r>
    <x v="2"/>
    <s v="Q1"/>
    <x v="7"/>
    <x v="46"/>
    <n v="928"/>
    <x v="8"/>
  </r>
  <r>
    <x v="2"/>
    <s v="Q1"/>
    <x v="7"/>
    <x v="47"/>
    <n v="604"/>
    <x v="8"/>
  </r>
  <r>
    <x v="2"/>
    <s v="Q1"/>
    <x v="7"/>
    <x v="48"/>
    <n v="1535"/>
    <x v="8"/>
  </r>
  <r>
    <x v="2"/>
    <s v="Q1"/>
    <x v="7"/>
    <x v="83"/>
    <n v="135"/>
    <x v="8"/>
  </r>
  <r>
    <x v="2"/>
    <s v="Q1"/>
    <x v="7"/>
    <x v="49"/>
    <n v="1297"/>
    <x v="8"/>
  </r>
  <r>
    <x v="2"/>
    <s v="Q1"/>
    <x v="7"/>
    <x v="50"/>
    <n v="1441"/>
    <x v="8"/>
  </r>
  <r>
    <x v="2"/>
    <s v="Q1"/>
    <x v="7"/>
    <x v="51"/>
    <n v="470"/>
    <x v="8"/>
  </r>
  <r>
    <x v="2"/>
    <s v="Q1"/>
    <x v="7"/>
    <x v="84"/>
    <n v="83"/>
    <x v="8"/>
  </r>
  <r>
    <x v="2"/>
    <s v="Q1"/>
    <x v="7"/>
    <x v="52"/>
    <n v="443"/>
    <x v="8"/>
  </r>
  <r>
    <x v="2"/>
    <s v="Q1"/>
    <x v="7"/>
    <x v="85"/>
    <n v="89"/>
    <x v="8"/>
  </r>
  <r>
    <x v="2"/>
    <s v="Q1"/>
    <x v="7"/>
    <x v="53"/>
    <n v="823"/>
    <x v="8"/>
  </r>
  <r>
    <x v="2"/>
    <s v="Q1"/>
    <x v="7"/>
    <x v="54"/>
    <n v="1249"/>
    <x v="8"/>
  </r>
  <r>
    <x v="2"/>
    <s v="Q1"/>
    <x v="7"/>
    <x v="86"/>
    <n v="148"/>
    <x v="8"/>
  </r>
  <r>
    <x v="2"/>
    <s v="Q1"/>
    <x v="7"/>
    <x v="88"/>
    <n v="51"/>
    <x v="8"/>
  </r>
  <r>
    <x v="2"/>
    <s v="Q1"/>
    <x v="7"/>
    <x v="55"/>
    <n v="3454"/>
    <x v="8"/>
  </r>
  <r>
    <x v="2"/>
    <s v="Q1"/>
    <x v="7"/>
    <x v="56"/>
    <n v="205"/>
    <x v="8"/>
  </r>
  <r>
    <x v="2"/>
    <s v="Q1"/>
    <x v="7"/>
    <x v="57"/>
    <n v="13921"/>
    <x v="8"/>
  </r>
  <r>
    <x v="2"/>
    <s v="Q1"/>
    <x v="7"/>
    <x v="58"/>
    <n v="7602"/>
    <x v="8"/>
  </r>
  <r>
    <x v="2"/>
    <s v="Q1"/>
    <x v="7"/>
    <x v="59"/>
    <n v="16735"/>
    <x v="8"/>
  </r>
  <r>
    <x v="2"/>
    <s v="Q1"/>
    <x v="8"/>
    <x v="60"/>
    <n v="31"/>
    <x v="8"/>
  </r>
  <r>
    <x v="2"/>
    <s v="Q1"/>
    <x v="8"/>
    <x v="62"/>
    <n v="41"/>
    <x v="8"/>
  </r>
  <r>
    <x v="2"/>
    <s v="Q1"/>
    <x v="8"/>
    <x v="0"/>
    <n v="653"/>
    <x v="8"/>
  </r>
  <r>
    <x v="2"/>
    <s v="Q1"/>
    <x v="8"/>
    <x v="1"/>
    <n v="385"/>
    <x v="8"/>
  </r>
  <r>
    <x v="2"/>
    <s v="Q1"/>
    <x v="8"/>
    <x v="63"/>
    <n v="49"/>
    <x v="8"/>
  </r>
  <r>
    <x v="2"/>
    <s v="Q1"/>
    <x v="8"/>
    <x v="2"/>
    <n v="99"/>
    <x v="8"/>
  </r>
  <r>
    <x v="2"/>
    <s v="Q1"/>
    <x v="8"/>
    <x v="64"/>
    <n v="35"/>
    <x v="8"/>
  </r>
  <r>
    <x v="2"/>
    <s v="Q1"/>
    <x v="8"/>
    <x v="3"/>
    <n v="601"/>
    <x v="8"/>
  </r>
  <r>
    <x v="2"/>
    <s v="Q1"/>
    <x v="8"/>
    <x v="4"/>
    <n v="144"/>
    <x v="8"/>
  </r>
  <r>
    <x v="2"/>
    <s v="Q1"/>
    <x v="8"/>
    <x v="5"/>
    <n v="189"/>
    <x v="8"/>
  </r>
  <r>
    <x v="2"/>
    <s v="Q1"/>
    <x v="8"/>
    <x v="6"/>
    <n v="486"/>
    <x v="8"/>
  </r>
  <r>
    <x v="2"/>
    <s v="Q1"/>
    <x v="8"/>
    <x v="65"/>
    <n v="80"/>
    <x v="8"/>
  </r>
  <r>
    <x v="2"/>
    <s v="Q1"/>
    <x v="8"/>
    <x v="7"/>
    <n v="424"/>
    <x v="8"/>
  </r>
  <r>
    <x v="2"/>
    <s v="Q1"/>
    <x v="8"/>
    <x v="66"/>
    <n v="46"/>
    <x v="8"/>
  </r>
  <r>
    <x v="2"/>
    <s v="Q1"/>
    <x v="8"/>
    <x v="101"/>
    <n v="120"/>
    <x v="8"/>
  </r>
  <r>
    <x v="2"/>
    <s v="Q1"/>
    <x v="8"/>
    <x v="8"/>
    <n v="185"/>
    <x v="8"/>
  </r>
  <r>
    <x v="2"/>
    <s v="Q1"/>
    <x v="8"/>
    <x v="9"/>
    <n v="430"/>
    <x v="8"/>
  </r>
  <r>
    <x v="2"/>
    <s v="Q1"/>
    <x v="8"/>
    <x v="10"/>
    <n v="544"/>
    <x v="8"/>
  </r>
  <r>
    <x v="2"/>
    <s v="Q1"/>
    <x v="8"/>
    <x v="11"/>
    <n v="125"/>
    <x v="8"/>
  </r>
  <r>
    <x v="2"/>
    <s v="Q1"/>
    <x v="8"/>
    <x v="12"/>
    <n v="187"/>
    <x v="8"/>
  </r>
  <r>
    <x v="2"/>
    <s v="Q1"/>
    <x v="8"/>
    <x v="13"/>
    <n v="413"/>
    <x v="8"/>
  </r>
  <r>
    <x v="2"/>
    <s v="Q1"/>
    <x v="8"/>
    <x v="14"/>
    <n v="879"/>
    <x v="8"/>
  </r>
  <r>
    <x v="2"/>
    <s v="Q1"/>
    <x v="8"/>
    <x v="15"/>
    <n v="890"/>
    <x v="8"/>
  </r>
  <r>
    <x v="2"/>
    <s v="Q1"/>
    <x v="8"/>
    <x v="70"/>
    <n v="58"/>
    <x v="8"/>
  </r>
  <r>
    <x v="2"/>
    <s v="Q1"/>
    <x v="8"/>
    <x v="71"/>
    <n v="86"/>
    <x v="8"/>
  </r>
  <r>
    <x v="2"/>
    <s v="Q1"/>
    <x v="8"/>
    <x v="16"/>
    <n v="344"/>
    <x v="8"/>
  </r>
  <r>
    <x v="2"/>
    <s v="Q1"/>
    <x v="8"/>
    <x v="17"/>
    <n v="488"/>
    <x v="8"/>
  </r>
  <r>
    <x v="2"/>
    <s v="Q1"/>
    <x v="8"/>
    <x v="18"/>
    <n v="348"/>
    <x v="8"/>
  </r>
  <r>
    <x v="2"/>
    <s v="Q1"/>
    <x v="8"/>
    <x v="72"/>
    <n v="128"/>
    <x v="8"/>
  </r>
  <r>
    <x v="2"/>
    <s v="Q1"/>
    <x v="8"/>
    <x v="19"/>
    <n v="368"/>
    <x v="8"/>
  </r>
  <r>
    <x v="2"/>
    <s v="Q1"/>
    <x v="8"/>
    <x v="20"/>
    <n v="95"/>
    <x v="8"/>
  </r>
  <r>
    <x v="2"/>
    <s v="Q1"/>
    <x v="8"/>
    <x v="73"/>
    <n v="41"/>
    <x v="8"/>
  </r>
  <r>
    <x v="2"/>
    <s v="Q1"/>
    <x v="8"/>
    <x v="21"/>
    <n v="829"/>
    <x v="8"/>
  </r>
  <r>
    <x v="2"/>
    <s v="Q1"/>
    <x v="8"/>
    <x v="22"/>
    <n v="260"/>
    <x v="8"/>
  </r>
  <r>
    <x v="2"/>
    <s v="Q1"/>
    <x v="8"/>
    <x v="23"/>
    <n v="692"/>
    <x v="8"/>
  </r>
  <r>
    <x v="2"/>
    <s v="Q1"/>
    <x v="8"/>
    <x v="24"/>
    <n v="416"/>
    <x v="8"/>
  </r>
  <r>
    <x v="2"/>
    <s v="Q1"/>
    <x v="8"/>
    <x v="25"/>
    <n v="74"/>
    <x v="8"/>
  </r>
  <r>
    <x v="2"/>
    <s v="Q1"/>
    <x v="8"/>
    <x v="74"/>
    <n v="46"/>
    <x v="8"/>
  </r>
  <r>
    <x v="2"/>
    <s v="Q1"/>
    <x v="8"/>
    <x v="75"/>
    <n v="78"/>
    <x v="8"/>
  </r>
  <r>
    <x v="2"/>
    <s v="Q1"/>
    <x v="8"/>
    <x v="26"/>
    <n v="117"/>
    <x v="8"/>
  </r>
  <r>
    <x v="2"/>
    <s v="Q1"/>
    <x v="8"/>
    <x v="27"/>
    <n v="172"/>
    <x v="8"/>
  </r>
  <r>
    <x v="2"/>
    <s v="Q1"/>
    <x v="8"/>
    <x v="76"/>
    <n v="69"/>
    <x v="8"/>
  </r>
  <r>
    <x v="2"/>
    <s v="Q1"/>
    <x v="8"/>
    <x v="28"/>
    <n v="186"/>
    <x v="8"/>
  </r>
  <r>
    <x v="2"/>
    <s v="Q1"/>
    <x v="8"/>
    <x v="77"/>
    <n v="127"/>
    <x v="8"/>
  </r>
  <r>
    <x v="2"/>
    <s v="Q1"/>
    <x v="8"/>
    <x v="29"/>
    <n v="255"/>
    <x v="8"/>
  </r>
  <r>
    <x v="2"/>
    <s v="Q1"/>
    <x v="8"/>
    <x v="30"/>
    <n v="213"/>
    <x v="8"/>
  </r>
  <r>
    <x v="2"/>
    <s v="Q1"/>
    <x v="8"/>
    <x v="78"/>
    <n v="41"/>
    <x v="8"/>
  </r>
  <r>
    <x v="2"/>
    <s v="Q1"/>
    <x v="8"/>
    <x v="31"/>
    <n v="140"/>
    <x v="8"/>
  </r>
  <r>
    <x v="2"/>
    <s v="Q1"/>
    <x v="8"/>
    <x v="79"/>
    <n v="50"/>
    <x v="8"/>
  </r>
  <r>
    <x v="2"/>
    <s v="Q1"/>
    <x v="8"/>
    <x v="32"/>
    <n v="806"/>
    <x v="8"/>
  </r>
  <r>
    <x v="2"/>
    <s v="Q1"/>
    <x v="8"/>
    <x v="33"/>
    <n v="291"/>
    <x v="8"/>
  </r>
  <r>
    <x v="2"/>
    <s v="Q1"/>
    <x v="8"/>
    <x v="34"/>
    <n v="151"/>
    <x v="8"/>
  </r>
  <r>
    <x v="2"/>
    <s v="Q1"/>
    <x v="8"/>
    <x v="35"/>
    <n v="565"/>
    <x v="8"/>
  </r>
  <r>
    <x v="2"/>
    <s v="Q1"/>
    <x v="8"/>
    <x v="80"/>
    <n v="96"/>
    <x v="8"/>
  </r>
  <r>
    <x v="2"/>
    <s v="Q1"/>
    <x v="8"/>
    <x v="36"/>
    <n v="89"/>
    <x v="8"/>
  </r>
  <r>
    <x v="2"/>
    <s v="Q1"/>
    <x v="8"/>
    <x v="81"/>
    <n v="38"/>
    <x v="8"/>
  </r>
  <r>
    <x v="2"/>
    <s v="Q1"/>
    <x v="8"/>
    <x v="37"/>
    <n v="549"/>
    <x v="8"/>
  </r>
  <r>
    <x v="2"/>
    <s v="Q1"/>
    <x v="8"/>
    <x v="38"/>
    <n v="395"/>
    <x v="8"/>
  </r>
  <r>
    <x v="2"/>
    <s v="Q1"/>
    <x v="8"/>
    <x v="39"/>
    <n v="158"/>
    <x v="8"/>
  </r>
  <r>
    <x v="2"/>
    <s v="Q1"/>
    <x v="8"/>
    <x v="40"/>
    <n v="269"/>
    <x v="8"/>
  </r>
  <r>
    <x v="2"/>
    <s v="Q1"/>
    <x v="8"/>
    <x v="41"/>
    <n v="147"/>
    <x v="8"/>
  </r>
  <r>
    <x v="2"/>
    <s v="Q1"/>
    <x v="8"/>
    <x v="42"/>
    <n v="270"/>
    <x v="8"/>
  </r>
  <r>
    <x v="2"/>
    <s v="Q1"/>
    <x v="8"/>
    <x v="82"/>
    <n v="66"/>
    <x v="8"/>
  </r>
  <r>
    <x v="2"/>
    <s v="Q1"/>
    <x v="8"/>
    <x v="43"/>
    <n v="438"/>
    <x v="8"/>
  </r>
  <r>
    <x v="2"/>
    <s v="Q1"/>
    <x v="8"/>
    <x v="44"/>
    <n v="210"/>
    <x v="8"/>
  </r>
  <r>
    <x v="2"/>
    <s v="Q1"/>
    <x v="8"/>
    <x v="45"/>
    <n v="214"/>
    <x v="8"/>
  </r>
  <r>
    <x v="2"/>
    <s v="Q1"/>
    <x v="8"/>
    <x v="46"/>
    <n v="399"/>
    <x v="8"/>
  </r>
  <r>
    <x v="2"/>
    <s v="Q1"/>
    <x v="8"/>
    <x v="47"/>
    <n v="313"/>
    <x v="8"/>
  </r>
  <r>
    <x v="2"/>
    <s v="Q1"/>
    <x v="8"/>
    <x v="48"/>
    <n v="737"/>
    <x v="8"/>
  </r>
  <r>
    <x v="2"/>
    <s v="Q1"/>
    <x v="8"/>
    <x v="83"/>
    <n v="67"/>
    <x v="8"/>
  </r>
  <r>
    <x v="2"/>
    <s v="Q1"/>
    <x v="8"/>
    <x v="49"/>
    <n v="583"/>
    <x v="8"/>
  </r>
  <r>
    <x v="2"/>
    <s v="Q1"/>
    <x v="8"/>
    <x v="50"/>
    <n v="606"/>
    <x v="8"/>
  </r>
  <r>
    <x v="2"/>
    <s v="Q1"/>
    <x v="8"/>
    <x v="51"/>
    <n v="197"/>
    <x v="8"/>
  </r>
  <r>
    <x v="2"/>
    <s v="Q1"/>
    <x v="8"/>
    <x v="84"/>
    <n v="40"/>
    <x v="8"/>
  </r>
  <r>
    <x v="2"/>
    <s v="Q1"/>
    <x v="8"/>
    <x v="52"/>
    <n v="214"/>
    <x v="8"/>
  </r>
  <r>
    <x v="2"/>
    <s v="Q1"/>
    <x v="8"/>
    <x v="85"/>
    <n v="42"/>
    <x v="8"/>
  </r>
  <r>
    <x v="2"/>
    <s v="Q1"/>
    <x v="8"/>
    <x v="53"/>
    <n v="321"/>
    <x v="8"/>
  </r>
  <r>
    <x v="2"/>
    <s v="Q1"/>
    <x v="8"/>
    <x v="54"/>
    <n v="518"/>
    <x v="8"/>
  </r>
  <r>
    <x v="2"/>
    <s v="Q1"/>
    <x v="8"/>
    <x v="86"/>
    <n v="63"/>
    <x v="8"/>
  </r>
  <r>
    <x v="2"/>
    <s v="Q1"/>
    <x v="8"/>
    <x v="55"/>
    <n v="1608"/>
    <x v="8"/>
  </r>
  <r>
    <x v="2"/>
    <s v="Q1"/>
    <x v="8"/>
    <x v="56"/>
    <n v="93"/>
    <x v="8"/>
  </r>
  <r>
    <x v="2"/>
    <s v="Q1"/>
    <x v="8"/>
    <x v="57"/>
    <n v="6666"/>
    <x v="8"/>
  </r>
  <r>
    <x v="2"/>
    <s v="Q1"/>
    <x v="8"/>
    <x v="58"/>
    <n v="3510"/>
    <x v="8"/>
  </r>
  <r>
    <x v="2"/>
    <s v="Q1"/>
    <x v="8"/>
    <x v="59"/>
    <n v="7889"/>
    <x v="8"/>
  </r>
  <r>
    <x v="2"/>
    <s v="Q1"/>
    <x v="9"/>
    <x v="0"/>
    <n v="240"/>
    <x v="8"/>
  </r>
  <r>
    <x v="2"/>
    <s v="Q1"/>
    <x v="9"/>
    <x v="1"/>
    <n v="158"/>
    <x v="8"/>
  </r>
  <r>
    <x v="2"/>
    <s v="Q1"/>
    <x v="9"/>
    <x v="3"/>
    <n v="284"/>
    <x v="8"/>
  </r>
  <r>
    <x v="2"/>
    <s v="Q1"/>
    <x v="9"/>
    <x v="4"/>
    <n v="82"/>
    <x v="8"/>
  </r>
  <r>
    <x v="2"/>
    <s v="Q1"/>
    <x v="9"/>
    <x v="5"/>
    <n v="62"/>
    <x v="8"/>
  </r>
  <r>
    <x v="2"/>
    <s v="Q1"/>
    <x v="9"/>
    <x v="6"/>
    <n v="158"/>
    <x v="8"/>
  </r>
  <r>
    <x v="2"/>
    <s v="Q1"/>
    <x v="9"/>
    <x v="65"/>
    <n v="32"/>
    <x v="8"/>
  </r>
  <r>
    <x v="2"/>
    <s v="Q1"/>
    <x v="9"/>
    <x v="7"/>
    <n v="181"/>
    <x v="8"/>
  </r>
  <r>
    <x v="2"/>
    <s v="Q1"/>
    <x v="9"/>
    <x v="101"/>
    <n v="40"/>
    <x v="8"/>
  </r>
  <r>
    <x v="2"/>
    <s v="Q1"/>
    <x v="9"/>
    <x v="8"/>
    <n v="51"/>
    <x v="8"/>
  </r>
  <r>
    <x v="2"/>
    <s v="Q1"/>
    <x v="9"/>
    <x v="9"/>
    <n v="175"/>
    <x v="8"/>
  </r>
  <r>
    <x v="2"/>
    <s v="Q1"/>
    <x v="9"/>
    <x v="10"/>
    <n v="199"/>
    <x v="8"/>
  </r>
  <r>
    <x v="2"/>
    <s v="Q1"/>
    <x v="9"/>
    <x v="11"/>
    <n v="56"/>
    <x v="8"/>
  </r>
  <r>
    <x v="2"/>
    <s v="Q1"/>
    <x v="9"/>
    <x v="12"/>
    <n v="57"/>
    <x v="8"/>
  </r>
  <r>
    <x v="2"/>
    <s v="Q1"/>
    <x v="9"/>
    <x v="13"/>
    <n v="155"/>
    <x v="8"/>
  </r>
  <r>
    <x v="2"/>
    <s v="Q1"/>
    <x v="9"/>
    <x v="14"/>
    <n v="369"/>
    <x v="8"/>
  </r>
  <r>
    <x v="2"/>
    <s v="Q1"/>
    <x v="9"/>
    <x v="15"/>
    <n v="377"/>
    <x v="8"/>
  </r>
  <r>
    <x v="2"/>
    <s v="Q1"/>
    <x v="9"/>
    <x v="71"/>
    <n v="42"/>
    <x v="8"/>
  </r>
  <r>
    <x v="2"/>
    <s v="Q1"/>
    <x v="9"/>
    <x v="16"/>
    <n v="122"/>
    <x v="8"/>
  </r>
  <r>
    <x v="2"/>
    <s v="Q1"/>
    <x v="9"/>
    <x v="17"/>
    <n v="160"/>
    <x v="8"/>
  </r>
  <r>
    <x v="2"/>
    <s v="Q1"/>
    <x v="9"/>
    <x v="18"/>
    <n v="131"/>
    <x v="8"/>
  </r>
  <r>
    <x v="2"/>
    <s v="Q1"/>
    <x v="9"/>
    <x v="72"/>
    <n v="38"/>
    <x v="8"/>
  </r>
  <r>
    <x v="2"/>
    <s v="Q1"/>
    <x v="9"/>
    <x v="19"/>
    <n v="157"/>
    <x v="8"/>
  </r>
  <r>
    <x v="2"/>
    <s v="Q1"/>
    <x v="9"/>
    <x v="20"/>
    <n v="37"/>
    <x v="8"/>
  </r>
  <r>
    <x v="2"/>
    <s v="Q1"/>
    <x v="9"/>
    <x v="21"/>
    <n v="363"/>
    <x v="8"/>
  </r>
  <r>
    <x v="2"/>
    <s v="Q1"/>
    <x v="9"/>
    <x v="22"/>
    <n v="108"/>
    <x v="8"/>
  </r>
  <r>
    <x v="2"/>
    <s v="Q1"/>
    <x v="9"/>
    <x v="23"/>
    <n v="262"/>
    <x v="8"/>
  </r>
  <r>
    <x v="2"/>
    <s v="Q1"/>
    <x v="9"/>
    <x v="24"/>
    <n v="153"/>
    <x v="8"/>
  </r>
  <r>
    <x v="2"/>
    <s v="Q1"/>
    <x v="9"/>
    <x v="75"/>
    <n v="31"/>
    <x v="8"/>
  </r>
  <r>
    <x v="2"/>
    <s v="Q1"/>
    <x v="9"/>
    <x v="26"/>
    <n v="46"/>
    <x v="8"/>
  </r>
  <r>
    <x v="2"/>
    <s v="Q1"/>
    <x v="9"/>
    <x v="27"/>
    <n v="54"/>
    <x v="8"/>
  </r>
  <r>
    <x v="2"/>
    <s v="Q1"/>
    <x v="9"/>
    <x v="28"/>
    <n v="66"/>
    <x v="8"/>
  </r>
  <r>
    <x v="2"/>
    <s v="Q1"/>
    <x v="9"/>
    <x v="77"/>
    <n v="51"/>
    <x v="8"/>
  </r>
  <r>
    <x v="2"/>
    <s v="Q1"/>
    <x v="9"/>
    <x v="29"/>
    <n v="101"/>
    <x v="8"/>
  </r>
  <r>
    <x v="2"/>
    <s v="Q1"/>
    <x v="9"/>
    <x v="30"/>
    <n v="65"/>
    <x v="8"/>
  </r>
  <r>
    <x v="2"/>
    <s v="Q1"/>
    <x v="9"/>
    <x v="31"/>
    <n v="51"/>
    <x v="8"/>
  </r>
  <r>
    <x v="2"/>
    <s v="Q1"/>
    <x v="9"/>
    <x v="79"/>
    <n v="32"/>
    <x v="8"/>
  </r>
  <r>
    <x v="2"/>
    <s v="Q1"/>
    <x v="9"/>
    <x v="32"/>
    <n v="336"/>
    <x v="8"/>
  </r>
  <r>
    <x v="2"/>
    <s v="Q1"/>
    <x v="9"/>
    <x v="33"/>
    <n v="94"/>
    <x v="8"/>
  </r>
  <r>
    <x v="2"/>
    <s v="Q1"/>
    <x v="9"/>
    <x v="34"/>
    <n v="58"/>
    <x v="8"/>
  </r>
  <r>
    <x v="2"/>
    <s v="Q1"/>
    <x v="9"/>
    <x v="35"/>
    <n v="207"/>
    <x v="8"/>
  </r>
  <r>
    <x v="2"/>
    <s v="Q1"/>
    <x v="9"/>
    <x v="80"/>
    <n v="33"/>
    <x v="8"/>
  </r>
  <r>
    <x v="2"/>
    <s v="Q1"/>
    <x v="9"/>
    <x v="36"/>
    <n v="36"/>
    <x v="8"/>
  </r>
  <r>
    <x v="2"/>
    <s v="Q1"/>
    <x v="9"/>
    <x v="37"/>
    <n v="232"/>
    <x v="8"/>
  </r>
  <r>
    <x v="2"/>
    <s v="Q1"/>
    <x v="9"/>
    <x v="38"/>
    <n v="158"/>
    <x v="8"/>
  </r>
  <r>
    <x v="2"/>
    <s v="Q1"/>
    <x v="9"/>
    <x v="39"/>
    <n v="49"/>
    <x v="8"/>
  </r>
  <r>
    <x v="2"/>
    <s v="Q1"/>
    <x v="9"/>
    <x v="40"/>
    <n v="100"/>
    <x v="8"/>
  </r>
  <r>
    <x v="2"/>
    <s v="Q1"/>
    <x v="9"/>
    <x v="41"/>
    <n v="70"/>
    <x v="8"/>
  </r>
  <r>
    <x v="2"/>
    <s v="Q1"/>
    <x v="9"/>
    <x v="42"/>
    <n v="112"/>
    <x v="8"/>
  </r>
  <r>
    <x v="2"/>
    <s v="Q1"/>
    <x v="9"/>
    <x v="43"/>
    <n v="159"/>
    <x v="8"/>
  </r>
  <r>
    <x v="2"/>
    <s v="Q1"/>
    <x v="9"/>
    <x v="44"/>
    <n v="79"/>
    <x v="8"/>
  </r>
  <r>
    <x v="2"/>
    <s v="Q1"/>
    <x v="9"/>
    <x v="45"/>
    <n v="78"/>
    <x v="8"/>
  </r>
  <r>
    <x v="2"/>
    <s v="Q1"/>
    <x v="9"/>
    <x v="46"/>
    <n v="157"/>
    <x v="8"/>
  </r>
  <r>
    <x v="2"/>
    <s v="Q1"/>
    <x v="9"/>
    <x v="47"/>
    <n v="123"/>
    <x v="8"/>
  </r>
  <r>
    <x v="2"/>
    <s v="Q1"/>
    <x v="9"/>
    <x v="48"/>
    <n v="303"/>
    <x v="8"/>
  </r>
  <r>
    <x v="2"/>
    <s v="Q1"/>
    <x v="9"/>
    <x v="49"/>
    <n v="243"/>
    <x v="8"/>
  </r>
  <r>
    <x v="2"/>
    <s v="Q1"/>
    <x v="9"/>
    <x v="50"/>
    <n v="219"/>
    <x v="8"/>
  </r>
  <r>
    <x v="2"/>
    <s v="Q1"/>
    <x v="9"/>
    <x v="51"/>
    <n v="77"/>
    <x v="8"/>
  </r>
  <r>
    <x v="2"/>
    <s v="Q1"/>
    <x v="9"/>
    <x v="52"/>
    <n v="79"/>
    <x v="8"/>
  </r>
  <r>
    <x v="2"/>
    <s v="Q1"/>
    <x v="9"/>
    <x v="53"/>
    <n v="149"/>
    <x v="8"/>
  </r>
  <r>
    <x v="2"/>
    <s v="Q1"/>
    <x v="9"/>
    <x v="54"/>
    <n v="184"/>
    <x v="8"/>
  </r>
  <r>
    <x v="2"/>
    <s v="Q1"/>
    <x v="9"/>
    <x v="55"/>
    <n v="523"/>
    <x v="8"/>
  </r>
  <r>
    <x v="2"/>
    <s v="Q1"/>
    <x v="9"/>
    <x v="56"/>
    <n v="32"/>
    <x v="8"/>
  </r>
  <r>
    <x v="2"/>
    <s v="Q1"/>
    <x v="9"/>
    <x v="57"/>
    <n v="2287"/>
    <x v="8"/>
  </r>
  <r>
    <x v="2"/>
    <s v="Q1"/>
    <x v="9"/>
    <x v="58"/>
    <n v="1174"/>
    <x v="8"/>
  </r>
  <r>
    <x v="2"/>
    <s v="Q1"/>
    <x v="9"/>
    <x v="59"/>
    <n v="2640"/>
    <x v="8"/>
  </r>
  <r>
    <x v="2"/>
    <s v="Q1"/>
    <x v="10"/>
    <x v="60"/>
    <n v="50"/>
    <x v="8"/>
  </r>
  <r>
    <x v="2"/>
    <s v="Q1"/>
    <x v="10"/>
    <x v="61"/>
    <n v="121"/>
    <x v="8"/>
  </r>
  <r>
    <x v="2"/>
    <s v="Q1"/>
    <x v="10"/>
    <x v="62"/>
    <n v="40"/>
    <x v="8"/>
  </r>
  <r>
    <x v="2"/>
    <s v="Q1"/>
    <x v="10"/>
    <x v="0"/>
    <n v="407"/>
    <x v="8"/>
  </r>
  <r>
    <x v="2"/>
    <s v="Q1"/>
    <x v="10"/>
    <x v="1"/>
    <n v="215"/>
    <x v="8"/>
  </r>
  <r>
    <x v="2"/>
    <s v="Q1"/>
    <x v="10"/>
    <x v="63"/>
    <n v="125"/>
    <x v="8"/>
  </r>
  <r>
    <x v="2"/>
    <s v="Q1"/>
    <x v="10"/>
    <x v="2"/>
    <n v="72"/>
    <x v="8"/>
  </r>
  <r>
    <x v="2"/>
    <s v="Q1"/>
    <x v="10"/>
    <x v="3"/>
    <n v="374"/>
    <x v="8"/>
  </r>
  <r>
    <x v="2"/>
    <s v="Q1"/>
    <x v="10"/>
    <x v="4"/>
    <n v="186"/>
    <x v="8"/>
  </r>
  <r>
    <x v="2"/>
    <s v="Q1"/>
    <x v="10"/>
    <x v="5"/>
    <n v="93"/>
    <x v="8"/>
  </r>
  <r>
    <x v="2"/>
    <s v="Q1"/>
    <x v="10"/>
    <x v="6"/>
    <n v="399"/>
    <x v="8"/>
  </r>
  <r>
    <x v="2"/>
    <s v="Q1"/>
    <x v="10"/>
    <x v="65"/>
    <n v="54"/>
    <x v="8"/>
  </r>
  <r>
    <x v="2"/>
    <s v="Q1"/>
    <x v="10"/>
    <x v="7"/>
    <n v="334"/>
    <x v="8"/>
  </r>
  <r>
    <x v="2"/>
    <s v="Q1"/>
    <x v="10"/>
    <x v="66"/>
    <n v="43"/>
    <x v="8"/>
  </r>
  <r>
    <x v="2"/>
    <s v="Q1"/>
    <x v="10"/>
    <x v="98"/>
    <n v="43"/>
    <x v="8"/>
  </r>
  <r>
    <x v="2"/>
    <s v="Q1"/>
    <x v="10"/>
    <x v="101"/>
    <n v="66"/>
    <x v="8"/>
  </r>
  <r>
    <x v="2"/>
    <s v="Q1"/>
    <x v="10"/>
    <x v="8"/>
    <n v="96"/>
    <x v="8"/>
  </r>
  <r>
    <x v="2"/>
    <s v="Q1"/>
    <x v="10"/>
    <x v="9"/>
    <n v="234"/>
    <x v="8"/>
  </r>
  <r>
    <x v="2"/>
    <s v="Q1"/>
    <x v="10"/>
    <x v="10"/>
    <n v="378"/>
    <x v="8"/>
  </r>
  <r>
    <x v="2"/>
    <s v="Q1"/>
    <x v="10"/>
    <x v="11"/>
    <n v="137"/>
    <x v="8"/>
  </r>
  <r>
    <x v="2"/>
    <s v="Q1"/>
    <x v="10"/>
    <x v="99"/>
    <n v="42"/>
    <x v="8"/>
  </r>
  <r>
    <x v="2"/>
    <s v="Q1"/>
    <x v="10"/>
    <x v="12"/>
    <n v="98"/>
    <x v="8"/>
  </r>
  <r>
    <x v="2"/>
    <s v="Q1"/>
    <x v="10"/>
    <x v="94"/>
    <n v="34"/>
    <x v="8"/>
  </r>
  <r>
    <x v="2"/>
    <s v="Q1"/>
    <x v="10"/>
    <x v="13"/>
    <n v="223"/>
    <x v="8"/>
  </r>
  <r>
    <x v="2"/>
    <s v="Q1"/>
    <x v="10"/>
    <x v="14"/>
    <n v="606"/>
    <x v="8"/>
  </r>
  <r>
    <x v="2"/>
    <s v="Q1"/>
    <x v="10"/>
    <x v="15"/>
    <n v="578"/>
    <x v="8"/>
  </r>
  <r>
    <x v="2"/>
    <s v="Q1"/>
    <x v="10"/>
    <x v="70"/>
    <n v="70"/>
    <x v="8"/>
  </r>
  <r>
    <x v="2"/>
    <s v="Q1"/>
    <x v="10"/>
    <x v="71"/>
    <n v="48"/>
    <x v="8"/>
  </r>
  <r>
    <x v="2"/>
    <s v="Q1"/>
    <x v="10"/>
    <x v="16"/>
    <n v="166"/>
    <x v="8"/>
  </r>
  <r>
    <x v="2"/>
    <s v="Q1"/>
    <x v="10"/>
    <x v="17"/>
    <n v="294"/>
    <x v="8"/>
  </r>
  <r>
    <x v="2"/>
    <s v="Q1"/>
    <x v="10"/>
    <x v="18"/>
    <n v="180"/>
    <x v="8"/>
  </r>
  <r>
    <x v="2"/>
    <s v="Q1"/>
    <x v="10"/>
    <x v="72"/>
    <n v="88"/>
    <x v="8"/>
  </r>
  <r>
    <x v="2"/>
    <s v="Q1"/>
    <x v="10"/>
    <x v="19"/>
    <n v="235"/>
    <x v="8"/>
  </r>
  <r>
    <x v="2"/>
    <s v="Q1"/>
    <x v="10"/>
    <x v="20"/>
    <n v="96"/>
    <x v="8"/>
  </r>
  <r>
    <x v="2"/>
    <s v="Q1"/>
    <x v="10"/>
    <x v="73"/>
    <n v="52"/>
    <x v="8"/>
  </r>
  <r>
    <x v="2"/>
    <s v="Q1"/>
    <x v="10"/>
    <x v="21"/>
    <n v="538"/>
    <x v="8"/>
  </r>
  <r>
    <x v="2"/>
    <s v="Q1"/>
    <x v="10"/>
    <x v="22"/>
    <n v="144"/>
    <x v="8"/>
  </r>
  <r>
    <x v="2"/>
    <s v="Q1"/>
    <x v="10"/>
    <x v="23"/>
    <n v="462"/>
    <x v="8"/>
  </r>
  <r>
    <x v="2"/>
    <s v="Q1"/>
    <x v="10"/>
    <x v="92"/>
    <n v="71"/>
    <x v="8"/>
  </r>
  <r>
    <x v="2"/>
    <s v="Q1"/>
    <x v="10"/>
    <x v="24"/>
    <n v="287"/>
    <x v="8"/>
  </r>
  <r>
    <x v="2"/>
    <s v="Q1"/>
    <x v="10"/>
    <x v="25"/>
    <n v="51"/>
    <x v="8"/>
  </r>
  <r>
    <x v="2"/>
    <s v="Q1"/>
    <x v="10"/>
    <x v="74"/>
    <n v="69"/>
    <x v="8"/>
  </r>
  <r>
    <x v="2"/>
    <s v="Q1"/>
    <x v="10"/>
    <x v="75"/>
    <n v="58"/>
    <x v="8"/>
  </r>
  <r>
    <x v="2"/>
    <s v="Q1"/>
    <x v="10"/>
    <x v="26"/>
    <n v="77"/>
    <x v="8"/>
  </r>
  <r>
    <x v="2"/>
    <s v="Q1"/>
    <x v="10"/>
    <x v="27"/>
    <n v="89"/>
    <x v="8"/>
  </r>
  <r>
    <x v="2"/>
    <s v="Q1"/>
    <x v="10"/>
    <x v="76"/>
    <n v="44"/>
    <x v="8"/>
  </r>
  <r>
    <x v="2"/>
    <s v="Q1"/>
    <x v="10"/>
    <x v="28"/>
    <n v="108"/>
    <x v="8"/>
  </r>
  <r>
    <x v="2"/>
    <s v="Q1"/>
    <x v="10"/>
    <x v="77"/>
    <n v="59"/>
    <x v="8"/>
  </r>
  <r>
    <x v="2"/>
    <s v="Q1"/>
    <x v="10"/>
    <x v="29"/>
    <n v="212"/>
    <x v="8"/>
  </r>
  <r>
    <x v="2"/>
    <s v="Q1"/>
    <x v="10"/>
    <x v="30"/>
    <n v="112"/>
    <x v="8"/>
  </r>
  <r>
    <x v="2"/>
    <s v="Q1"/>
    <x v="10"/>
    <x v="78"/>
    <n v="38"/>
    <x v="8"/>
  </r>
  <r>
    <x v="2"/>
    <s v="Q1"/>
    <x v="10"/>
    <x v="31"/>
    <n v="108"/>
    <x v="8"/>
  </r>
  <r>
    <x v="2"/>
    <s v="Q1"/>
    <x v="10"/>
    <x v="79"/>
    <n v="49"/>
    <x v="8"/>
  </r>
  <r>
    <x v="2"/>
    <s v="Q1"/>
    <x v="10"/>
    <x v="32"/>
    <n v="534"/>
    <x v="8"/>
  </r>
  <r>
    <x v="2"/>
    <s v="Q1"/>
    <x v="10"/>
    <x v="33"/>
    <n v="136"/>
    <x v="8"/>
  </r>
  <r>
    <x v="2"/>
    <s v="Q1"/>
    <x v="10"/>
    <x v="34"/>
    <n v="166"/>
    <x v="8"/>
  </r>
  <r>
    <x v="2"/>
    <s v="Q1"/>
    <x v="10"/>
    <x v="35"/>
    <n v="591"/>
    <x v="8"/>
  </r>
  <r>
    <x v="2"/>
    <s v="Q1"/>
    <x v="10"/>
    <x v="80"/>
    <n v="89"/>
    <x v="8"/>
  </r>
  <r>
    <x v="2"/>
    <s v="Q1"/>
    <x v="10"/>
    <x v="36"/>
    <n v="57"/>
    <x v="8"/>
  </r>
  <r>
    <x v="2"/>
    <s v="Q1"/>
    <x v="10"/>
    <x v="81"/>
    <n v="34"/>
    <x v="8"/>
  </r>
  <r>
    <x v="2"/>
    <s v="Q1"/>
    <x v="10"/>
    <x v="37"/>
    <n v="311"/>
    <x v="8"/>
  </r>
  <r>
    <x v="2"/>
    <s v="Q1"/>
    <x v="10"/>
    <x v="38"/>
    <n v="216"/>
    <x v="8"/>
  </r>
  <r>
    <x v="2"/>
    <s v="Q1"/>
    <x v="10"/>
    <x v="39"/>
    <n v="154"/>
    <x v="8"/>
  </r>
  <r>
    <x v="2"/>
    <s v="Q1"/>
    <x v="10"/>
    <x v="40"/>
    <n v="167"/>
    <x v="8"/>
  </r>
  <r>
    <x v="2"/>
    <s v="Q1"/>
    <x v="10"/>
    <x v="41"/>
    <n v="129"/>
    <x v="8"/>
  </r>
  <r>
    <x v="2"/>
    <s v="Q1"/>
    <x v="10"/>
    <x v="42"/>
    <n v="192"/>
    <x v="8"/>
  </r>
  <r>
    <x v="2"/>
    <s v="Q1"/>
    <x v="10"/>
    <x v="82"/>
    <n v="40"/>
    <x v="8"/>
  </r>
  <r>
    <x v="2"/>
    <s v="Q1"/>
    <x v="10"/>
    <x v="43"/>
    <n v="405"/>
    <x v="8"/>
  </r>
  <r>
    <x v="2"/>
    <s v="Q1"/>
    <x v="10"/>
    <x v="44"/>
    <n v="110"/>
    <x v="8"/>
  </r>
  <r>
    <x v="2"/>
    <s v="Q1"/>
    <x v="10"/>
    <x v="45"/>
    <n v="89"/>
    <x v="8"/>
  </r>
  <r>
    <x v="2"/>
    <s v="Q1"/>
    <x v="10"/>
    <x v="46"/>
    <n v="228"/>
    <x v="8"/>
  </r>
  <r>
    <x v="2"/>
    <s v="Q1"/>
    <x v="10"/>
    <x v="47"/>
    <n v="231"/>
    <x v="8"/>
  </r>
  <r>
    <x v="2"/>
    <s v="Q1"/>
    <x v="10"/>
    <x v="48"/>
    <n v="482"/>
    <x v="8"/>
  </r>
  <r>
    <x v="2"/>
    <s v="Q1"/>
    <x v="10"/>
    <x v="83"/>
    <n v="35"/>
    <x v="8"/>
  </r>
  <r>
    <x v="2"/>
    <s v="Q1"/>
    <x v="10"/>
    <x v="49"/>
    <n v="338"/>
    <x v="8"/>
  </r>
  <r>
    <x v="2"/>
    <s v="Q1"/>
    <x v="10"/>
    <x v="50"/>
    <n v="376"/>
    <x v="8"/>
  </r>
  <r>
    <x v="2"/>
    <s v="Q1"/>
    <x v="10"/>
    <x v="51"/>
    <n v="145"/>
    <x v="8"/>
  </r>
  <r>
    <x v="2"/>
    <s v="Q1"/>
    <x v="10"/>
    <x v="52"/>
    <n v="150"/>
    <x v="8"/>
  </r>
  <r>
    <x v="2"/>
    <s v="Q1"/>
    <x v="10"/>
    <x v="85"/>
    <n v="55"/>
    <x v="8"/>
  </r>
  <r>
    <x v="2"/>
    <s v="Q1"/>
    <x v="10"/>
    <x v="53"/>
    <n v="215"/>
    <x v="8"/>
  </r>
  <r>
    <x v="2"/>
    <s v="Q1"/>
    <x v="10"/>
    <x v="54"/>
    <n v="462"/>
    <x v="8"/>
  </r>
  <r>
    <x v="2"/>
    <s v="Q1"/>
    <x v="10"/>
    <x v="86"/>
    <n v="42"/>
    <x v="8"/>
  </r>
  <r>
    <x v="2"/>
    <s v="Q1"/>
    <x v="10"/>
    <x v="55"/>
    <n v="1101"/>
    <x v="8"/>
  </r>
  <r>
    <x v="2"/>
    <s v="Q1"/>
    <x v="10"/>
    <x v="56"/>
    <n v="85"/>
    <x v="8"/>
  </r>
  <r>
    <x v="2"/>
    <s v="Q1"/>
    <x v="10"/>
    <x v="57"/>
    <n v="3612"/>
    <x v="8"/>
  </r>
  <r>
    <x v="2"/>
    <s v="Q1"/>
    <x v="10"/>
    <x v="58"/>
    <n v="2435"/>
    <x v="8"/>
  </r>
  <r>
    <x v="2"/>
    <s v="Q1"/>
    <x v="10"/>
    <x v="59"/>
    <n v="4608"/>
    <x v="8"/>
  </r>
  <r>
    <x v="2"/>
    <s v="Q1"/>
    <x v="11"/>
    <x v="0"/>
    <n v="102"/>
    <x v="8"/>
  </r>
  <r>
    <x v="2"/>
    <s v="Q1"/>
    <x v="11"/>
    <x v="1"/>
    <n v="66"/>
    <x v="8"/>
  </r>
  <r>
    <x v="2"/>
    <s v="Q1"/>
    <x v="11"/>
    <x v="3"/>
    <n v="131"/>
    <x v="8"/>
  </r>
  <r>
    <x v="2"/>
    <s v="Q1"/>
    <x v="11"/>
    <x v="5"/>
    <n v="35"/>
    <x v="8"/>
  </r>
  <r>
    <x v="2"/>
    <s v="Q1"/>
    <x v="11"/>
    <x v="6"/>
    <n v="93"/>
    <x v="8"/>
  </r>
  <r>
    <x v="2"/>
    <s v="Q1"/>
    <x v="11"/>
    <x v="7"/>
    <n v="86"/>
    <x v="8"/>
  </r>
  <r>
    <x v="2"/>
    <s v="Q1"/>
    <x v="11"/>
    <x v="8"/>
    <n v="36"/>
    <x v="8"/>
  </r>
  <r>
    <x v="2"/>
    <s v="Q1"/>
    <x v="11"/>
    <x v="9"/>
    <n v="78"/>
    <x v="8"/>
  </r>
  <r>
    <x v="2"/>
    <s v="Q1"/>
    <x v="11"/>
    <x v="10"/>
    <n v="116"/>
    <x v="8"/>
  </r>
  <r>
    <x v="2"/>
    <s v="Q1"/>
    <x v="11"/>
    <x v="12"/>
    <n v="31"/>
    <x v="8"/>
  </r>
  <r>
    <x v="2"/>
    <s v="Q1"/>
    <x v="11"/>
    <x v="13"/>
    <n v="89"/>
    <x v="8"/>
  </r>
  <r>
    <x v="2"/>
    <s v="Q1"/>
    <x v="11"/>
    <x v="14"/>
    <n v="188"/>
    <x v="8"/>
  </r>
  <r>
    <x v="2"/>
    <s v="Q1"/>
    <x v="11"/>
    <x v="15"/>
    <n v="174"/>
    <x v="8"/>
  </r>
  <r>
    <x v="2"/>
    <s v="Q1"/>
    <x v="11"/>
    <x v="16"/>
    <n v="57"/>
    <x v="8"/>
  </r>
  <r>
    <x v="2"/>
    <s v="Q1"/>
    <x v="11"/>
    <x v="17"/>
    <n v="73"/>
    <x v="8"/>
  </r>
  <r>
    <x v="2"/>
    <s v="Q1"/>
    <x v="11"/>
    <x v="18"/>
    <n v="47"/>
    <x v="8"/>
  </r>
  <r>
    <x v="2"/>
    <s v="Q1"/>
    <x v="11"/>
    <x v="72"/>
    <n v="30"/>
    <x v="8"/>
  </r>
  <r>
    <x v="2"/>
    <s v="Q1"/>
    <x v="11"/>
    <x v="19"/>
    <n v="59"/>
    <x v="8"/>
  </r>
  <r>
    <x v="2"/>
    <s v="Q1"/>
    <x v="11"/>
    <x v="21"/>
    <n v="1015"/>
    <x v="8"/>
  </r>
  <r>
    <x v="2"/>
    <s v="Q1"/>
    <x v="11"/>
    <x v="22"/>
    <n v="38"/>
    <x v="8"/>
  </r>
  <r>
    <x v="2"/>
    <s v="Q1"/>
    <x v="11"/>
    <x v="23"/>
    <n v="120"/>
    <x v="8"/>
  </r>
  <r>
    <x v="2"/>
    <s v="Q1"/>
    <x v="11"/>
    <x v="24"/>
    <n v="64"/>
    <x v="8"/>
  </r>
  <r>
    <x v="2"/>
    <s v="Q1"/>
    <x v="11"/>
    <x v="27"/>
    <n v="35"/>
    <x v="8"/>
  </r>
  <r>
    <x v="2"/>
    <s v="Q1"/>
    <x v="11"/>
    <x v="28"/>
    <n v="38"/>
    <x v="8"/>
  </r>
  <r>
    <x v="2"/>
    <s v="Q1"/>
    <x v="11"/>
    <x v="29"/>
    <n v="49"/>
    <x v="8"/>
  </r>
  <r>
    <x v="2"/>
    <s v="Q1"/>
    <x v="11"/>
    <x v="30"/>
    <n v="45"/>
    <x v="8"/>
  </r>
  <r>
    <x v="2"/>
    <s v="Q1"/>
    <x v="11"/>
    <x v="32"/>
    <n v="197"/>
    <x v="8"/>
  </r>
  <r>
    <x v="2"/>
    <s v="Q1"/>
    <x v="11"/>
    <x v="33"/>
    <n v="47"/>
    <x v="8"/>
  </r>
  <r>
    <x v="2"/>
    <s v="Q1"/>
    <x v="11"/>
    <x v="34"/>
    <n v="32"/>
    <x v="8"/>
  </r>
  <r>
    <x v="2"/>
    <s v="Q1"/>
    <x v="11"/>
    <x v="35"/>
    <n v="84"/>
    <x v="8"/>
  </r>
  <r>
    <x v="2"/>
    <s v="Q1"/>
    <x v="11"/>
    <x v="37"/>
    <n v="123"/>
    <x v="8"/>
  </r>
  <r>
    <x v="2"/>
    <s v="Q1"/>
    <x v="11"/>
    <x v="38"/>
    <n v="69"/>
    <x v="8"/>
  </r>
  <r>
    <x v="2"/>
    <s v="Q1"/>
    <x v="11"/>
    <x v="39"/>
    <n v="30"/>
    <x v="8"/>
  </r>
  <r>
    <x v="2"/>
    <s v="Q1"/>
    <x v="11"/>
    <x v="40"/>
    <n v="49"/>
    <x v="8"/>
  </r>
  <r>
    <x v="2"/>
    <s v="Q1"/>
    <x v="11"/>
    <x v="42"/>
    <n v="61"/>
    <x v="8"/>
  </r>
  <r>
    <x v="2"/>
    <s v="Q1"/>
    <x v="11"/>
    <x v="43"/>
    <n v="61"/>
    <x v="8"/>
  </r>
  <r>
    <x v="2"/>
    <s v="Q1"/>
    <x v="11"/>
    <x v="44"/>
    <n v="35"/>
    <x v="8"/>
  </r>
  <r>
    <x v="2"/>
    <s v="Q1"/>
    <x v="11"/>
    <x v="45"/>
    <n v="33"/>
    <x v="8"/>
  </r>
  <r>
    <x v="2"/>
    <s v="Q1"/>
    <x v="11"/>
    <x v="46"/>
    <n v="58"/>
    <x v="8"/>
  </r>
  <r>
    <x v="2"/>
    <s v="Q1"/>
    <x v="11"/>
    <x v="47"/>
    <n v="39"/>
    <x v="8"/>
  </r>
  <r>
    <x v="2"/>
    <s v="Q1"/>
    <x v="11"/>
    <x v="48"/>
    <n v="143"/>
    <x v="8"/>
  </r>
  <r>
    <x v="2"/>
    <s v="Q1"/>
    <x v="11"/>
    <x v="49"/>
    <n v="104"/>
    <x v="8"/>
  </r>
  <r>
    <x v="2"/>
    <s v="Q1"/>
    <x v="11"/>
    <x v="50"/>
    <n v="90"/>
    <x v="8"/>
  </r>
  <r>
    <x v="2"/>
    <s v="Q1"/>
    <x v="11"/>
    <x v="52"/>
    <n v="37"/>
    <x v="8"/>
  </r>
  <r>
    <x v="2"/>
    <s v="Q1"/>
    <x v="11"/>
    <x v="53"/>
    <n v="48"/>
    <x v="8"/>
  </r>
  <r>
    <x v="2"/>
    <s v="Q1"/>
    <x v="11"/>
    <x v="54"/>
    <n v="74"/>
    <x v="8"/>
  </r>
  <r>
    <x v="2"/>
    <s v="Q1"/>
    <x v="11"/>
    <x v="55"/>
    <n v="244"/>
    <x v="8"/>
  </r>
  <r>
    <x v="2"/>
    <s v="Q1"/>
    <x v="11"/>
    <x v="57"/>
    <n v="5545"/>
    <x v="8"/>
  </r>
  <r>
    <x v="2"/>
    <s v="Q1"/>
    <x v="11"/>
    <x v="58"/>
    <n v="587"/>
    <x v="8"/>
  </r>
  <r>
    <x v="2"/>
    <s v="Q1"/>
    <x v="11"/>
    <x v="59"/>
    <n v="5696"/>
    <x v="8"/>
  </r>
  <r>
    <x v="2"/>
    <s v="Q1"/>
    <x v="12"/>
    <x v="0"/>
    <n v="104"/>
    <x v="8"/>
  </r>
  <r>
    <x v="2"/>
    <s v="Q1"/>
    <x v="12"/>
    <x v="1"/>
    <n v="89"/>
    <x v="8"/>
  </r>
  <r>
    <x v="2"/>
    <s v="Q1"/>
    <x v="12"/>
    <x v="3"/>
    <n v="166"/>
    <x v="8"/>
  </r>
  <r>
    <x v="2"/>
    <s v="Q1"/>
    <x v="12"/>
    <x v="4"/>
    <n v="76"/>
    <x v="8"/>
  </r>
  <r>
    <x v="2"/>
    <s v="Q1"/>
    <x v="12"/>
    <x v="5"/>
    <n v="43"/>
    <x v="8"/>
  </r>
  <r>
    <x v="2"/>
    <s v="Q1"/>
    <x v="12"/>
    <x v="6"/>
    <n v="100"/>
    <x v="8"/>
  </r>
  <r>
    <x v="2"/>
    <s v="Q1"/>
    <x v="12"/>
    <x v="7"/>
    <n v="112"/>
    <x v="8"/>
  </r>
  <r>
    <x v="2"/>
    <s v="Q1"/>
    <x v="12"/>
    <x v="101"/>
    <n v="34"/>
    <x v="8"/>
  </r>
  <r>
    <x v="2"/>
    <s v="Q1"/>
    <x v="12"/>
    <x v="8"/>
    <n v="33"/>
    <x v="8"/>
  </r>
  <r>
    <x v="2"/>
    <s v="Q1"/>
    <x v="12"/>
    <x v="9"/>
    <n v="88"/>
    <x v="8"/>
  </r>
  <r>
    <x v="2"/>
    <s v="Q1"/>
    <x v="12"/>
    <x v="10"/>
    <n v="108"/>
    <x v="8"/>
  </r>
  <r>
    <x v="2"/>
    <s v="Q1"/>
    <x v="12"/>
    <x v="11"/>
    <n v="43"/>
    <x v="8"/>
  </r>
  <r>
    <x v="2"/>
    <s v="Q1"/>
    <x v="12"/>
    <x v="12"/>
    <n v="35"/>
    <x v="8"/>
  </r>
  <r>
    <x v="2"/>
    <s v="Q1"/>
    <x v="12"/>
    <x v="13"/>
    <n v="84"/>
    <x v="8"/>
  </r>
  <r>
    <x v="2"/>
    <s v="Q1"/>
    <x v="12"/>
    <x v="14"/>
    <n v="209"/>
    <x v="8"/>
  </r>
  <r>
    <x v="2"/>
    <s v="Q1"/>
    <x v="12"/>
    <x v="15"/>
    <n v="219"/>
    <x v="8"/>
  </r>
  <r>
    <x v="2"/>
    <s v="Q1"/>
    <x v="12"/>
    <x v="70"/>
    <n v="31"/>
    <x v="8"/>
  </r>
  <r>
    <x v="2"/>
    <s v="Q1"/>
    <x v="12"/>
    <x v="16"/>
    <n v="84"/>
    <x v="8"/>
  </r>
  <r>
    <x v="2"/>
    <s v="Q1"/>
    <x v="12"/>
    <x v="17"/>
    <n v="128"/>
    <x v="8"/>
  </r>
  <r>
    <x v="2"/>
    <s v="Q1"/>
    <x v="12"/>
    <x v="18"/>
    <n v="81"/>
    <x v="8"/>
  </r>
  <r>
    <x v="2"/>
    <s v="Q1"/>
    <x v="12"/>
    <x v="72"/>
    <n v="36"/>
    <x v="8"/>
  </r>
  <r>
    <x v="2"/>
    <s v="Q1"/>
    <x v="12"/>
    <x v="19"/>
    <n v="187"/>
    <x v="8"/>
  </r>
  <r>
    <x v="2"/>
    <s v="Q1"/>
    <x v="12"/>
    <x v="21"/>
    <n v="205"/>
    <x v="8"/>
  </r>
  <r>
    <x v="2"/>
    <s v="Q1"/>
    <x v="12"/>
    <x v="22"/>
    <n v="69"/>
    <x v="8"/>
  </r>
  <r>
    <x v="2"/>
    <s v="Q1"/>
    <x v="12"/>
    <x v="23"/>
    <n v="165"/>
    <x v="8"/>
  </r>
  <r>
    <x v="2"/>
    <s v="Q1"/>
    <x v="12"/>
    <x v="24"/>
    <n v="100"/>
    <x v="8"/>
  </r>
  <r>
    <x v="2"/>
    <s v="Q1"/>
    <x v="12"/>
    <x v="76"/>
    <n v="38"/>
    <x v="8"/>
  </r>
  <r>
    <x v="2"/>
    <s v="Q1"/>
    <x v="12"/>
    <x v="28"/>
    <n v="38"/>
    <x v="8"/>
  </r>
  <r>
    <x v="2"/>
    <s v="Q1"/>
    <x v="12"/>
    <x v="29"/>
    <n v="69"/>
    <x v="8"/>
  </r>
  <r>
    <x v="2"/>
    <s v="Q1"/>
    <x v="12"/>
    <x v="30"/>
    <n v="35"/>
    <x v="8"/>
  </r>
  <r>
    <x v="2"/>
    <s v="Q1"/>
    <x v="12"/>
    <x v="31"/>
    <n v="37"/>
    <x v="8"/>
  </r>
  <r>
    <x v="2"/>
    <s v="Q1"/>
    <x v="12"/>
    <x v="79"/>
    <n v="33"/>
    <x v="8"/>
  </r>
  <r>
    <x v="2"/>
    <s v="Q1"/>
    <x v="12"/>
    <x v="32"/>
    <n v="196"/>
    <x v="8"/>
  </r>
  <r>
    <x v="2"/>
    <s v="Q1"/>
    <x v="12"/>
    <x v="33"/>
    <n v="54"/>
    <x v="8"/>
  </r>
  <r>
    <x v="2"/>
    <s v="Q1"/>
    <x v="12"/>
    <x v="34"/>
    <n v="160"/>
    <x v="8"/>
  </r>
  <r>
    <x v="2"/>
    <s v="Q1"/>
    <x v="12"/>
    <x v="35"/>
    <n v="148"/>
    <x v="8"/>
  </r>
  <r>
    <x v="2"/>
    <s v="Q1"/>
    <x v="12"/>
    <x v="36"/>
    <n v="32"/>
    <x v="8"/>
  </r>
  <r>
    <x v="2"/>
    <s v="Q1"/>
    <x v="12"/>
    <x v="37"/>
    <n v="122"/>
    <x v="8"/>
  </r>
  <r>
    <x v="2"/>
    <s v="Q1"/>
    <x v="12"/>
    <x v="38"/>
    <n v="94"/>
    <x v="8"/>
  </r>
  <r>
    <x v="2"/>
    <s v="Q1"/>
    <x v="12"/>
    <x v="40"/>
    <n v="59"/>
    <x v="8"/>
  </r>
  <r>
    <x v="2"/>
    <s v="Q1"/>
    <x v="12"/>
    <x v="41"/>
    <n v="75"/>
    <x v="8"/>
  </r>
  <r>
    <x v="2"/>
    <s v="Q1"/>
    <x v="12"/>
    <x v="42"/>
    <n v="68"/>
    <x v="8"/>
  </r>
  <r>
    <x v="2"/>
    <s v="Q1"/>
    <x v="12"/>
    <x v="82"/>
    <n v="32"/>
    <x v="8"/>
  </r>
  <r>
    <x v="2"/>
    <s v="Q1"/>
    <x v="12"/>
    <x v="43"/>
    <n v="96"/>
    <x v="8"/>
  </r>
  <r>
    <x v="2"/>
    <s v="Q1"/>
    <x v="12"/>
    <x v="44"/>
    <n v="42"/>
    <x v="8"/>
  </r>
  <r>
    <x v="2"/>
    <s v="Q1"/>
    <x v="12"/>
    <x v="45"/>
    <n v="45"/>
    <x v="8"/>
  </r>
  <r>
    <x v="2"/>
    <s v="Q1"/>
    <x v="12"/>
    <x v="46"/>
    <n v="96"/>
    <x v="8"/>
  </r>
  <r>
    <x v="2"/>
    <s v="Q1"/>
    <x v="12"/>
    <x v="47"/>
    <n v="81"/>
    <x v="8"/>
  </r>
  <r>
    <x v="2"/>
    <s v="Q1"/>
    <x v="12"/>
    <x v="48"/>
    <n v="170"/>
    <x v="8"/>
  </r>
  <r>
    <x v="2"/>
    <s v="Q1"/>
    <x v="12"/>
    <x v="49"/>
    <n v="124"/>
    <x v="8"/>
  </r>
  <r>
    <x v="2"/>
    <s v="Q1"/>
    <x v="12"/>
    <x v="50"/>
    <n v="172"/>
    <x v="8"/>
  </r>
  <r>
    <x v="2"/>
    <s v="Q1"/>
    <x v="12"/>
    <x v="51"/>
    <n v="52"/>
    <x v="8"/>
  </r>
  <r>
    <x v="2"/>
    <s v="Q1"/>
    <x v="12"/>
    <x v="52"/>
    <n v="50"/>
    <x v="8"/>
  </r>
  <r>
    <x v="2"/>
    <s v="Q1"/>
    <x v="12"/>
    <x v="53"/>
    <n v="116"/>
    <x v="8"/>
  </r>
  <r>
    <x v="2"/>
    <s v="Q1"/>
    <x v="12"/>
    <x v="54"/>
    <n v="122"/>
    <x v="8"/>
  </r>
  <r>
    <x v="2"/>
    <s v="Q1"/>
    <x v="12"/>
    <x v="55"/>
    <n v="415"/>
    <x v="8"/>
  </r>
  <r>
    <x v="2"/>
    <s v="Q1"/>
    <x v="12"/>
    <x v="57"/>
    <n v="797"/>
    <x v="8"/>
  </r>
  <r>
    <x v="2"/>
    <s v="Q1"/>
    <x v="12"/>
    <x v="58"/>
    <n v="1887"/>
    <x v="8"/>
  </r>
  <r>
    <x v="2"/>
    <s v="Q1"/>
    <x v="12"/>
    <x v="59"/>
    <n v="2504"/>
    <x v="8"/>
  </r>
  <r>
    <x v="2"/>
    <s v="Q1"/>
    <x v="13"/>
    <x v="60"/>
    <n v="482"/>
    <x v="8"/>
  </r>
  <r>
    <x v="2"/>
    <s v="Q1"/>
    <x v="13"/>
    <x v="61"/>
    <n v="459"/>
    <x v="8"/>
  </r>
  <r>
    <x v="2"/>
    <s v="Q1"/>
    <x v="13"/>
    <x v="62"/>
    <n v="624"/>
    <x v="8"/>
  </r>
  <r>
    <x v="2"/>
    <s v="Q1"/>
    <x v="13"/>
    <x v="0"/>
    <n v="7408"/>
    <x v="8"/>
  </r>
  <r>
    <x v="2"/>
    <s v="Q1"/>
    <x v="13"/>
    <x v="1"/>
    <n v="4739"/>
    <x v="8"/>
  </r>
  <r>
    <x v="2"/>
    <s v="Q1"/>
    <x v="13"/>
    <x v="63"/>
    <n v="808"/>
    <x v="8"/>
  </r>
  <r>
    <x v="2"/>
    <s v="Q1"/>
    <x v="13"/>
    <x v="2"/>
    <n v="1350"/>
    <x v="8"/>
  </r>
  <r>
    <x v="2"/>
    <s v="Q1"/>
    <x v="13"/>
    <x v="64"/>
    <n v="467"/>
    <x v="8"/>
  </r>
  <r>
    <x v="2"/>
    <s v="Q1"/>
    <x v="13"/>
    <x v="3"/>
    <n v="8090"/>
    <x v="8"/>
  </r>
  <r>
    <x v="2"/>
    <s v="Q1"/>
    <x v="13"/>
    <x v="4"/>
    <n v="2114"/>
    <x v="8"/>
  </r>
  <r>
    <x v="2"/>
    <s v="Q1"/>
    <x v="13"/>
    <x v="5"/>
    <n v="2281"/>
    <x v="8"/>
  </r>
  <r>
    <x v="2"/>
    <s v="Q1"/>
    <x v="13"/>
    <x v="93"/>
    <n v="184"/>
    <x v="8"/>
  </r>
  <r>
    <x v="2"/>
    <s v="Q1"/>
    <x v="13"/>
    <x v="6"/>
    <n v="5652"/>
    <x v="8"/>
  </r>
  <r>
    <x v="2"/>
    <s v="Q1"/>
    <x v="13"/>
    <x v="65"/>
    <n v="1043"/>
    <x v="8"/>
  </r>
  <r>
    <x v="2"/>
    <s v="Q1"/>
    <x v="13"/>
    <x v="7"/>
    <n v="5493"/>
    <x v="8"/>
  </r>
  <r>
    <x v="2"/>
    <s v="Q1"/>
    <x v="13"/>
    <x v="66"/>
    <n v="705"/>
    <x v="8"/>
  </r>
  <r>
    <x v="2"/>
    <s v="Q1"/>
    <x v="13"/>
    <x v="98"/>
    <n v="168"/>
    <x v="8"/>
  </r>
  <r>
    <x v="2"/>
    <s v="Q1"/>
    <x v="13"/>
    <x v="87"/>
    <n v="227"/>
    <x v="8"/>
  </r>
  <r>
    <x v="2"/>
    <s v="Q1"/>
    <x v="13"/>
    <x v="101"/>
    <n v="1382"/>
    <x v="8"/>
  </r>
  <r>
    <x v="2"/>
    <s v="Q1"/>
    <x v="13"/>
    <x v="8"/>
    <n v="2329"/>
    <x v="8"/>
  </r>
  <r>
    <x v="2"/>
    <s v="Q1"/>
    <x v="13"/>
    <x v="9"/>
    <n v="5354"/>
    <x v="8"/>
  </r>
  <r>
    <x v="2"/>
    <s v="Q1"/>
    <x v="13"/>
    <x v="10"/>
    <n v="6737"/>
    <x v="8"/>
  </r>
  <r>
    <x v="2"/>
    <s v="Q1"/>
    <x v="13"/>
    <x v="67"/>
    <n v="240"/>
    <x v="8"/>
  </r>
  <r>
    <x v="2"/>
    <s v="Q1"/>
    <x v="13"/>
    <x v="68"/>
    <n v="260"/>
    <x v="8"/>
  </r>
  <r>
    <x v="2"/>
    <s v="Q1"/>
    <x v="13"/>
    <x v="11"/>
    <n v="1976"/>
    <x v="8"/>
  </r>
  <r>
    <x v="2"/>
    <s v="Q1"/>
    <x v="13"/>
    <x v="99"/>
    <n v="153"/>
    <x v="8"/>
  </r>
  <r>
    <x v="2"/>
    <s v="Q1"/>
    <x v="13"/>
    <x v="12"/>
    <n v="2202"/>
    <x v="8"/>
  </r>
  <r>
    <x v="2"/>
    <s v="Q1"/>
    <x v="13"/>
    <x v="89"/>
    <n v="234"/>
    <x v="8"/>
  </r>
  <r>
    <x v="2"/>
    <s v="Q1"/>
    <x v="13"/>
    <x v="94"/>
    <n v="258"/>
    <x v="8"/>
  </r>
  <r>
    <x v="2"/>
    <s v="Q1"/>
    <x v="13"/>
    <x v="13"/>
    <n v="5076"/>
    <x v="8"/>
  </r>
  <r>
    <x v="2"/>
    <s v="Q1"/>
    <x v="13"/>
    <x v="14"/>
    <n v="11163"/>
    <x v="8"/>
  </r>
  <r>
    <x v="2"/>
    <s v="Q1"/>
    <x v="13"/>
    <x v="69"/>
    <n v="237"/>
    <x v="8"/>
  </r>
  <r>
    <x v="2"/>
    <s v="Q1"/>
    <x v="13"/>
    <x v="90"/>
    <n v="269"/>
    <x v="8"/>
  </r>
  <r>
    <x v="2"/>
    <s v="Q1"/>
    <x v="13"/>
    <x v="15"/>
    <n v="11709"/>
    <x v="8"/>
  </r>
  <r>
    <x v="2"/>
    <s v="Q1"/>
    <x v="13"/>
    <x v="70"/>
    <n v="894"/>
    <x v="8"/>
  </r>
  <r>
    <x v="2"/>
    <s v="Q1"/>
    <x v="13"/>
    <x v="71"/>
    <n v="1275"/>
    <x v="8"/>
  </r>
  <r>
    <x v="2"/>
    <s v="Q1"/>
    <x v="13"/>
    <x v="16"/>
    <n v="4203"/>
    <x v="8"/>
  </r>
  <r>
    <x v="2"/>
    <s v="Q1"/>
    <x v="13"/>
    <x v="95"/>
    <n v="162"/>
    <x v="8"/>
  </r>
  <r>
    <x v="2"/>
    <s v="Q1"/>
    <x v="13"/>
    <x v="100"/>
    <n v="76"/>
    <x v="8"/>
  </r>
  <r>
    <x v="2"/>
    <s v="Q1"/>
    <x v="13"/>
    <x v="17"/>
    <n v="6270"/>
    <x v="8"/>
  </r>
  <r>
    <x v="2"/>
    <s v="Q1"/>
    <x v="13"/>
    <x v="18"/>
    <n v="3983"/>
    <x v="8"/>
  </r>
  <r>
    <x v="2"/>
    <s v="Q1"/>
    <x v="13"/>
    <x v="72"/>
    <n v="1641"/>
    <x v="8"/>
  </r>
  <r>
    <x v="2"/>
    <s v="Q1"/>
    <x v="13"/>
    <x v="19"/>
    <n v="4927"/>
    <x v="8"/>
  </r>
  <r>
    <x v="2"/>
    <s v="Q1"/>
    <x v="13"/>
    <x v="20"/>
    <n v="1268"/>
    <x v="8"/>
  </r>
  <r>
    <x v="2"/>
    <s v="Q1"/>
    <x v="13"/>
    <x v="73"/>
    <n v="603"/>
    <x v="8"/>
  </r>
  <r>
    <x v="2"/>
    <s v="Q1"/>
    <x v="13"/>
    <x v="21"/>
    <n v="12288"/>
    <x v="8"/>
  </r>
  <r>
    <x v="2"/>
    <s v="Q1"/>
    <x v="13"/>
    <x v="22"/>
    <n v="3253"/>
    <x v="8"/>
  </r>
  <r>
    <x v="2"/>
    <s v="Q1"/>
    <x v="13"/>
    <x v="23"/>
    <n v="8749"/>
    <x v="8"/>
  </r>
  <r>
    <x v="2"/>
    <s v="Q1"/>
    <x v="13"/>
    <x v="92"/>
    <n v="297"/>
    <x v="8"/>
  </r>
  <r>
    <x v="2"/>
    <s v="Q1"/>
    <x v="13"/>
    <x v="24"/>
    <n v="5052"/>
    <x v="8"/>
  </r>
  <r>
    <x v="2"/>
    <s v="Q1"/>
    <x v="13"/>
    <x v="25"/>
    <n v="1003"/>
    <x v="8"/>
  </r>
  <r>
    <x v="2"/>
    <s v="Q1"/>
    <x v="13"/>
    <x v="74"/>
    <n v="564"/>
    <x v="8"/>
  </r>
  <r>
    <x v="2"/>
    <s v="Q1"/>
    <x v="13"/>
    <x v="75"/>
    <n v="1337"/>
    <x v="8"/>
  </r>
  <r>
    <x v="2"/>
    <s v="Q1"/>
    <x v="13"/>
    <x v="26"/>
    <n v="1653"/>
    <x v="8"/>
  </r>
  <r>
    <x v="2"/>
    <s v="Q1"/>
    <x v="13"/>
    <x v="27"/>
    <n v="1996"/>
    <x v="8"/>
  </r>
  <r>
    <x v="2"/>
    <s v="Q1"/>
    <x v="13"/>
    <x v="76"/>
    <n v="1026"/>
    <x v="8"/>
  </r>
  <r>
    <x v="2"/>
    <s v="Q1"/>
    <x v="13"/>
    <x v="28"/>
    <n v="2394"/>
    <x v="8"/>
  </r>
  <r>
    <x v="2"/>
    <s v="Q1"/>
    <x v="13"/>
    <x v="77"/>
    <n v="1509"/>
    <x v="8"/>
  </r>
  <r>
    <x v="2"/>
    <s v="Q1"/>
    <x v="13"/>
    <x v="29"/>
    <n v="3206"/>
    <x v="8"/>
  </r>
  <r>
    <x v="2"/>
    <s v="Q1"/>
    <x v="13"/>
    <x v="30"/>
    <n v="2766"/>
    <x v="8"/>
  </r>
  <r>
    <x v="2"/>
    <s v="Q1"/>
    <x v="13"/>
    <x v="78"/>
    <n v="559"/>
    <x v="8"/>
  </r>
  <r>
    <x v="2"/>
    <s v="Q1"/>
    <x v="13"/>
    <x v="31"/>
    <n v="1773"/>
    <x v="8"/>
  </r>
  <r>
    <x v="2"/>
    <s v="Q1"/>
    <x v="13"/>
    <x v="79"/>
    <n v="849"/>
    <x v="8"/>
  </r>
  <r>
    <x v="2"/>
    <s v="Q1"/>
    <x v="13"/>
    <x v="32"/>
    <n v="10421"/>
    <x v="8"/>
  </r>
  <r>
    <x v="2"/>
    <s v="Q1"/>
    <x v="13"/>
    <x v="33"/>
    <n v="3060"/>
    <x v="8"/>
  </r>
  <r>
    <x v="2"/>
    <s v="Q1"/>
    <x v="13"/>
    <x v="34"/>
    <n v="2541"/>
    <x v="8"/>
  </r>
  <r>
    <x v="2"/>
    <s v="Q1"/>
    <x v="13"/>
    <x v="35"/>
    <n v="6939"/>
    <x v="8"/>
  </r>
  <r>
    <x v="2"/>
    <s v="Q1"/>
    <x v="13"/>
    <x v="80"/>
    <n v="1317"/>
    <x v="8"/>
  </r>
  <r>
    <x v="2"/>
    <s v="Q1"/>
    <x v="13"/>
    <x v="36"/>
    <n v="1256"/>
    <x v="8"/>
  </r>
  <r>
    <x v="2"/>
    <s v="Q1"/>
    <x v="13"/>
    <x v="91"/>
    <n v="273"/>
    <x v="8"/>
  </r>
  <r>
    <x v="2"/>
    <s v="Q1"/>
    <x v="13"/>
    <x v="81"/>
    <n v="552"/>
    <x v="8"/>
  </r>
  <r>
    <x v="2"/>
    <s v="Q1"/>
    <x v="13"/>
    <x v="37"/>
    <n v="7023"/>
    <x v="8"/>
  </r>
  <r>
    <x v="2"/>
    <s v="Q1"/>
    <x v="13"/>
    <x v="38"/>
    <n v="4943"/>
    <x v="8"/>
  </r>
  <r>
    <x v="2"/>
    <s v="Q1"/>
    <x v="13"/>
    <x v="39"/>
    <n v="2210"/>
    <x v="8"/>
  </r>
  <r>
    <x v="2"/>
    <s v="Q1"/>
    <x v="13"/>
    <x v="40"/>
    <n v="3472"/>
    <x v="8"/>
  </r>
  <r>
    <x v="2"/>
    <s v="Q1"/>
    <x v="13"/>
    <x v="41"/>
    <n v="2179"/>
    <x v="8"/>
  </r>
  <r>
    <x v="2"/>
    <s v="Q1"/>
    <x v="13"/>
    <x v="42"/>
    <n v="3565"/>
    <x v="8"/>
  </r>
  <r>
    <x v="2"/>
    <s v="Q1"/>
    <x v="13"/>
    <x v="96"/>
    <n v="170"/>
    <x v="8"/>
  </r>
  <r>
    <x v="2"/>
    <s v="Q1"/>
    <x v="13"/>
    <x v="82"/>
    <n v="862"/>
    <x v="8"/>
  </r>
  <r>
    <x v="2"/>
    <s v="Q1"/>
    <x v="13"/>
    <x v="43"/>
    <n v="5423"/>
    <x v="8"/>
  </r>
  <r>
    <x v="2"/>
    <s v="Q1"/>
    <x v="13"/>
    <x v="44"/>
    <n v="2570"/>
    <x v="8"/>
  </r>
  <r>
    <x v="2"/>
    <s v="Q1"/>
    <x v="13"/>
    <x v="45"/>
    <n v="2406"/>
    <x v="8"/>
  </r>
  <r>
    <x v="2"/>
    <s v="Q1"/>
    <x v="13"/>
    <x v="46"/>
    <n v="4949"/>
    <x v="8"/>
  </r>
  <r>
    <x v="2"/>
    <s v="Q1"/>
    <x v="13"/>
    <x v="47"/>
    <n v="3583"/>
    <x v="8"/>
  </r>
  <r>
    <x v="2"/>
    <s v="Q1"/>
    <x v="13"/>
    <x v="48"/>
    <n v="9045"/>
    <x v="8"/>
  </r>
  <r>
    <x v="2"/>
    <s v="Q1"/>
    <x v="13"/>
    <x v="83"/>
    <n v="837"/>
    <x v="8"/>
  </r>
  <r>
    <x v="2"/>
    <s v="Q1"/>
    <x v="13"/>
    <x v="49"/>
    <n v="7398"/>
    <x v="8"/>
  </r>
  <r>
    <x v="2"/>
    <s v="Q1"/>
    <x v="13"/>
    <x v="50"/>
    <n v="7737"/>
    <x v="8"/>
  </r>
  <r>
    <x v="2"/>
    <s v="Q1"/>
    <x v="13"/>
    <x v="51"/>
    <n v="2514"/>
    <x v="8"/>
  </r>
  <r>
    <x v="2"/>
    <s v="Q1"/>
    <x v="13"/>
    <x v="84"/>
    <n v="555"/>
    <x v="8"/>
  </r>
  <r>
    <x v="2"/>
    <s v="Q1"/>
    <x v="13"/>
    <x v="52"/>
    <n v="2623"/>
    <x v="8"/>
  </r>
  <r>
    <x v="2"/>
    <s v="Q1"/>
    <x v="13"/>
    <x v="85"/>
    <n v="636"/>
    <x v="8"/>
  </r>
  <r>
    <x v="2"/>
    <s v="Q1"/>
    <x v="13"/>
    <x v="53"/>
    <n v="4513"/>
    <x v="8"/>
  </r>
  <r>
    <x v="2"/>
    <s v="Q1"/>
    <x v="13"/>
    <x v="54"/>
    <n v="7541"/>
    <x v="8"/>
  </r>
  <r>
    <x v="2"/>
    <s v="Q1"/>
    <x v="13"/>
    <x v="86"/>
    <n v="802"/>
    <x v="8"/>
  </r>
  <r>
    <x v="2"/>
    <s v="Q1"/>
    <x v="13"/>
    <x v="88"/>
    <n v="301"/>
    <x v="8"/>
  </r>
  <r>
    <x v="2"/>
    <s v="Q1"/>
    <x v="13"/>
    <x v="55"/>
    <n v="19378"/>
    <x v="8"/>
  </r>
  <r>
    <x v="2"/>
    <s v="Q1"/>
    <x v="13"/>
    <x v="97"/>
    <n v="178"/>
    <x v="8"/>
  </r>
  <r>
    <x v="2"/>
    <s v="Q1"/>
    <x v="13"/>
    <x v="56"/>
    <n v="1163"/>
    <x v="8"/>
  </r>
  <r>
    <x v="2"/>
    <s v="Q1"/>
    <x v="13"/>
    <x v="57"/>
    <n v="84261"/>
    <x v="8"/>
  </r>
  <r>
    <x v="2"/>
    <s v="Q1"/>
    <x v="13"/>
    <x v="58"/>
    <n v="46044"/>
    <x v="8"/>
  </r>
  <r>
    <x v="2"/>
    <s v="Q1"/>
    <x v="13"/>
    <x v="59"/>
    <n v="102401"/>
    <x v="8"/>
  </r>
  <r>
    <x v="2"/>
    <s v="Q2"/>
    <x v="0"/>
    <x v="0"/>
    <n v="186"/>
    <x v="9"/>
  </r>
  <r>
    <x v="2"/>
    <s v="Q2"/>
    <x v="0"/>
    <x v="1"/>
    <n v="108"/>
    <x v="9"/>
  </r>
  <r>
    <x v="2"/>
    <s v="Q2"/>
    <x v="0"/>
    <x v="2"/>
    <n v="39"/>
    <x v="9"/>
  </r>
  <r>
    <x v="2"/>
    <s v="Q2"/>
    <x v="0"/>
    <x v="3"/>
    <n v="202"/>
    <x v="9"/>
  </r>
  <r>
    <x v="2"/>
    <s v="Q2"/>
    <x v="0"/>
    <x v="4"/>
    <n v="73"/>
    <x v="9"/>
  </r>
  <r>
    <x v="2"/>
    <s v="Q2"/>
    <x v="0"/>
    <x v="5"/>
    <n v="46"/>
    <x v="9"/>
  </r>
  <r>
    <x v="2"/>
    <s v="Q2"/>
    <x v="0"/>
    <x v="6"/>
    <n v="129"/>
    <x v="9"/>
  </r>
  <r>
    <x v="2"/>
    <s v="Q2"/>
    <x v="0"/>
    <x v="7"/>
    <n v="161"/>
    <x v="9"/>
  </r>
  <r>
    <x v="2"/>
    <s v="Q2"/>
    <x v="0"/>
    <x v="8"/>
    <n v="40"/>
    <x v="9"/>
  </r>
  <r>
    <x v="2"/>
    <s v="Q2"/>
    <x v="0"/>
    <x v="9"/>
    <n v="134"/>
    <x v="9"/>
  </r>
  <r>
    <x v="2"/>
    <s v="Q2"/>
    <x v="0"/>
    <x v="10"/>
    <n v="147"/>
    <x v="9"/>
  </r>
  <r>
    <x v="2"/>
    <s v="Q2"/>
    <x v="0"/>
    <x v="11"/>
    <n v="60"/>
    <x v="9"/>
  </r>
  <r>
    <x v="2"/>
    <s v="Q2"/>
    <x v="0"/>
    <x v="12"/>
    <n v="45"/>
    <x v="9"/>
  </r>
  <r>
    <x v="2"/>
    <s v="Q2"/>
    <x v="0"/>
    <x v="13"/>
    <n v="97"/>
    <x v="9"/>
  </r>
  <r>
    <x v="2"/>
    <s v="Q2"/>
    <x v="0"/>
    <x v="14"/>
    <n v="282"/>
    <x v="9"/>
  </r>
  <r>
    <x v="2"/>
    <s v="Q2"/>
    <x v="0"/>
    <x v="15"/>
    <n v="299"/>
    <x v="9"/>
  </r>
  <r>
    <x v="2"/>
    <s v="Q2"/>
    <x v="0"/>
    <x v="71"/>
    <n v="32"/>
    <x v="9"/>
  </r>
  <r>
    <x v="2"/>
    <s v="Q2"/>
    <x v="0"/>
    <x v="16"/>
    <n v="84"/>
    <x v="9"/>
  </r>
  <r>
    <x v="2"/>
    <s v="Q2"/>
    <x v="0"/>
    <x v="17"/>
    <n v="104"/>
    <x v="9"/>
  </r>
  <r>
    <x v="2"/>
    <s v="Q2"/>
    <x v="0"/>
    <x v="18"/>
    <n v="94"/>
    <x v="9"/>
  </r>
  <r>
    <x v="2"/>
    <s v="Q2"/>
    <x v="0"/>
    <x v="72"/>
    <n v="33"/>
    <x v="9"/>
  </r>
  <r>
    <x v="2"/>
    <s v="Q2"/>
    <x v="0"/>
    <x v="19"/>
    <n v="143"/>
    <x v="9"/>
  </r>
  <r>
    <x v="2"/>
    <s v="Q2"/>
    <x v="0"/>
    <x v="20"/>
    <n v="37"/>
    <x v="9"/>
  </r>
  <r>
    <x v="2"/>
    <s v="Q2"/>
    <x v="0"/>
    <x v="21"/>
    <n v="266"/>
    <x v="9"/>
  </r>
  <r>
    <x v="2"/>
    <s v="Q2"/>
    <x v="0"/>
    <x v="22"/>
    <n v="81"/>
    <x v="9"/>
  </r>
  <r>
    <x v="2"/>
    <s v="Q2"/>
    <x v="0"/>
    <x v="23"/>
    <n v="212"/>
    <x v="9"/>
  </r>
  <r>
    <x v="2"/>
    <s v="Q2"/>
    <x v="0"/>
    <x v="24"/>
    <n v="108"/>
    <x v="9"/>
  </r>
  <r>
    <x v="2"/>
    <s v="Q2"/>
    <x v="0"/>
    <x v="26"/>
    <n v="34"/>
    <x v="9"/>
  </r>
  <r>
    <x v="2"/>
    <s v="Q2"/>
    <x v="0"/>
    <x v="28"/>
    <n v="49"/>
    <x v="9"/>
  </r>
  <r>
    <x v="2"/>
    <s v="Q2"/>
    <x v="0"/>
    <x v="29"/>
    <n v="90"/>
    <x v="9"/>
  </r>
  <r>
    <x v="2"/>
    <s v="Q2"/>
    <x v="0"/>
    <x v="30"/>
    <n v="56"/>
    <x v="9"/>
  </r>
  <r>
    <x v="2"/>
    <s v="Q2"/>
    <x v="0"/>
    <x v="31"/>
    <n v="51"/>
    <x v="9"/>
  </r>
  <r>
    <x v="2"/>
    <s v="Q2"/>
    <x v="0"/>
    <x v="32"/>
    <n v="268"/>
    <x v="9"/>
  </r>
  <r>
    <x v="2"/>
    <s v="Q2"/>
    <x v="0"/>
    <x v="33"/>
    <n v="58"/>
    <x v="9"/>
  </r>
  <r>
    <x v="2"/>
    <s v="Q2"/>
    <x v="0"/>
    <x v="34"/>
    <n v="52"/>
    <x v="9"/>
  </r>
  <r>
    <x v="2"/>
    <s v="Q2"/>
    <x v="0"/>
    <x v="35"/>
    <n v="198"/>
    <x v="9"/>
  </r>
  <r>
    <x v="2"/>
    <s v="Q2"/>
    <x v="0"/>
    <x v="80"/>
    <n v="43"/>
    <x v="9"/>
  </r>
  <r>
    <x v="2"/>
    <s v="Q2"/>
    <x v="0"/>
    <x v="37"/>
    <n v="186"/>
    <x v="9"/>
  </r>
  <r>
    <x v="2"/>
    <s v="Q2"/>
    <x v="0"/>
    <x v="38"/>
    <n v="98"/>
    <x v="9"/>
  </r>
  <r>
    <x v="2"/>
    <s v="Q2"/>
    <x v="0"/>
    <x v="39"/>
    <n v="63"/>
    <x v="9"/>
  </r>
  <r>
    <x v="2"/>
    <s v="Q2"/>
    <x v="0"/>
    <x v="40"/>
    <n v="80"/>
    <x v="9"/>
  </r>
  <r>
    <x v="2"/>
    <s v="Q2"/>
    <x v="0"/>
    <x v="41"/>
    <n v="60"/>
    <x v="9"/>
  </r>
  <r>
    <x v="2"/>
    <s v="Q2"/>
    <x v="0"/>
    <x v="42"/>
    <n v="101"/>
    <x v="9"/>
  </r>
  <r>
    <x v="2"/>
    <s v="Q2"/>
    <x v="0"/>
    <x v="43"/>
    <n v="150"/>
    <x v="9"/>
  </r>
  <r>
    <x v="2"/>
    <s v="Q2"/>
    <x v="0"/>
    <x v="44"/>
    <n v="58"/>
    <x v="9"/>
  </r>
  <r>
    <x v="2"/>
    <s v="Q2"/>
    <x v="0"/>
    <x v="45"/>
    <n v="52"/>
    <x v="9"/>
  </r>
  <r>
    <x v="2"/>
    <s v="Q2"/>
    <x v="0"/>
    <x v="46"/>
    <n v="120"/>
    <x v="9"/>
  </r>
  <r>
    <x v="2"/>
    <s v="Q2"/>
    <x v="0"/>
    <x v="47"/>
    <n v="101"/>
    <x v="9"/>
  </r>
  <r>
    <x v="2"/>
    <s v="Q2"/>
    <x v="0"/>
    <x v="48"/>
    <n v="227"/>
    <x v="9"/>
  </r>
  <r>
    <x v="2"/>
    <s v="Q2"/>
    <x v="0"/>
    <x v="49"/>
    <n v="173"/>
    <x v="9"/>
  </r>
  <r>
    <x v="2"/>
    <s v="Q2"/>
    <x v="0"/>
    <x v="50"/>
    <n v="157"/>
    <x v="9"/>
  </r>
  <r>
    <x v="2"/>
    <s v="Q2"/>
    <x v="0"/>
    <x v="51"/>
    <n v="58"/>
    <x v="9"/>
  </r>
  <r>
    <x v="2"/>
    <s v="Q2"/>
    <x v="0"/>
    <x v="52"/>
    <n v="67"/>
    <x v="9"/>
  </r>
  <r>
    <x v="2"/>
    <s v="Q2"/>
    <x v="0"/>
    <x v="53"/>
    <n v="115"/>
    <x v="9"/>
  </r>
  <r>
    <x v="2"/>
    <s v="Q2"/>
    <x v="0"/>
    <x v="54"/>
    <n v="186"/>
    <x v="9"/>
  </r>
  <r>
    <x v="2"/>
    <s v="Q2"/>
    <x v="0"/>
    <x v="55"/>
    <n v="395"/>
    <x v="9"/>
  </r>
  <r>
    <x v="2"/>
    <s v="Q2"/>
    <x v="0"/>
    <x v="56"/>
    <n v="38"/>
    <x v="9"/>
  </r>
  <r>
    <x v="2"/>
    <s v="Q2"/>
    <x v="0"/>
    <x v="57"/>
    <n v="1638"/>
    <x v="9"/>
  </r>
  <r>
    <x v="2"/>
    <s v="Q2"/>
    <x v="0"/>
    <x v="58"/>
    <n v="993"/>
    <x v="9"/>
  </r>
  <r>
    <x v="2"/>
    <s v="Q2"/>
    <x v="0"/>
    <x v="59"/>
    <n v="1971"/>
    <x v="9"/>
  </r>
  <r>
    <x v="2"/>
    <s v="Q2"/>
    <x v="1"/>
    <x v="60"/>
    <n v="49"/>
    <x v="9"/>
  </r>
  <r>
    <x v="2"/>
    <s v="Q2"/>
    <x v="1"/>
    <x v="61"/>
    <n v="36"/>
    <x v="9"/>
  </r>
  <r>
    <x v="2"/>
    <s v="Q2"/>
    <x v="1"/>
    <x v="62"/>
    <n v="78"/>
    <x v="9"/>
  </r>
  <r>
    <x v="2"/>
    <s v="Q2"/>
    <x v="1"/>
    <x v="0"/>
    <n v="752"/>
    <x v="9"/>
  </r>
  <r>
    <x v="2"/>
    <s v="Q2"/>
    <x v="1"/>
    <x v="1"/>
    <n v="497"/>
    <x v="9"/>
  </r>
  <r>
    <x v="2"/>
    <s v="Q2"/>
    <x v="1"/>
    <x v="63"/>
    <n v="75"/>
    <x v="9"/>
  </r>
  <r>
    <x v="2"/>
    <s v="Q2"/>
    <x v="1"/>
    <x v="2"/>
    <n v="155"/>
    <x v="9"/>
  </r>
  <r>
    <x v="2"/>
    <s v="Q2"/>
    <x v="1"/>
    <x v="64"/>
    <n v="57"/>
    <x v="9"/>
  </r>
  <r>
    <x v="2"/>
    <s v="Q2"/>
    <x v="1"/>
    <x v="3"/>
    <n v="841"/>
    <x v="9"/>
  </r>
  <r>
    <x v="2"/>
    <s v="Q2"/>
    <x v="1"/>
    <x v="4"/>
    <n v="226"/>
    <x v="9"/>
  </r>
  <r>
    <x v="2"/>
    <s v="Q2"/>
    <x v="1"/>
    <x v="5"/>
    <n v="259"/>
    <x v="9"/>
  </r>
  <r>
    <x v="2"/>
    <s v="Q2"/>
    <x v="1"/>
    <x v="6"/>
    <n v="547"/>
    <x v="9"/>
  </r>
  <r>
    <x v="2"/>
    <s v="Q2"/>
    <x v="1"/>
    <x v="65"/>
    <n v="109"/>
    <x v="9"/>
  </r>
  <r>
    <x v="2"/>
    <s v="Q2"/>
    <x v="1"/>
    <x v="7"/>
    <n v="644"/>
    <x v="9"/>
  </r>
  <r>
    <x v="2"/>
    <s v="Q2"/>
    <x v="1"/>
    <x v="66"/>
    <n v="83"/>
    <x v="9"/>
  </r>
  <r>
    <x v="2"/>
    <s v="Q2"/>
    <x v="1"/>
    <x v="87"/>
    <n v="30"/>
    <x v="9"/>
  </r>
  <r>
    <x v="2"/>
    <s v="Q2"/>
    <x v="1"/>
    <x v="101"/>
    <n v="171"/>
    <x v="9"/>
  </r>
  <r>
    <x v="2"/>
    <s v="Q2"/>
    <x v="1"/>
    <x v="8"/>
    <n v="266"/>
    <x v="9"/>
  </r>
  <r>
    <x v="2"/>
    <s v="Q2"/>
    <x v="1"/>
    <x v="9"/>
    <n v="614"/>
    <x v="9"/>
  </r>
  <r>
    <x v="2"/>
    <s v="Q2"/>
    <x v="1"/>
    <x v="10"/>
    <n v="743"/>
    <x v="9"/>
  </r>
  <r>
    <x v="2"/>
    <s v="Q2"/>
    <x v="1"/>
    <x v="67"/>
    <n v="45"/>
    <x v="9"/>
  </r>
  <r>
    <x v="2"/>
    <s v="Q2"/>
    <x v="1"/>
    <x v="11"/>
    <n v="215"/>
    <x v="9"/>
  </r>
  <r>
    <x v="2"/>
    <s v="Q2"/>
    <x v="1"/>
    <x v="12"/>
    <n v="248"/>
    <x v="9"/>
  </r>
  <r>
    <x v="2"/>
    <s v="Q2"/>
    <x v="1"/>
    <x v="13"/>
    <n v="580"/>
    <x v="9"/>
  </r>
  <r>
    <x v="2"/>
    <s v="Q2"/>
    <x v="1"/>
    <x v="14"/>
    <n v="1178"/>
    <x v="9"/>
  </r>
  <r>
    <x v="2"/>
    <s v="Q2"/>
    <x v="1"/>
    <x v="69"/>
    <n v="37"/>
    <x v="9"/>
  </r>
  <r>
    <x v="2"/>
    <s v="Q2"/>
    <x v="1"/>
    <x v="90"/>
    <n v="32"/>
    <x v="9"/>
  </r>
  <r>
    <x v="2"/>
    <s v="Q2"/>
    <x v="1"/>
    <x v="15"/>
    <n v="1241"/>
    <x v="9"/>
  </r>
  <r>
    <x v="2"/>
    <s v="Q2"/>
    <x v="1"/>
    <x v="70"/>
    <n v="88"/>
    <x v="9"/>
  </r>
  <r>
    <x v="2"/>
    <s v="Q2"/>
    <x v="1"/>
    <x v="71"/>
    <n v="165"/>
    <x v="9"/>
  </r>
  <r>
    <x v="2"/>
    <s v="Q2"/>
    <x v="1"/>
    <x v="16"/>
    <n v="450"/>
    <x v="9"/>
  </r>
  <r>
    <x v="2"/>
    <s v="Q2"/>
    <x v="1"/>
    <x v="17"/>
    <n v="577"/>
    <x v="9"/>
  </r>
  <r>
    <x v="2"/>
    <s v="Q2"/>
    <x v="1"/>
    <x v="18"/>
    <n v="422"/>
    <x v="9"/>
  </r>
  <r>
    <x v="2"/>
    <s v="Q2"/>
    <x v="1"/>
    <x v="72"/>
    <n v="207"/>
    <x v="9"/>
  </r>
  <r>
    <x v="2"/>
    <s v="Q2"/>
    <x v="1"/>
    <x v="19"/>
    <n v="540"/>
    <x v="9"/>
  </r>
  <r>
    <x v="2"/>
    <s v="Q2"/>
    <x v="1"/>
    <x v="20"/>
    <n v="160"/>
    <x v="9"/>
  </r>
  <r>
    <x v="2"/>
    <s v="Q2"/>
    <x v="1"/>
    <x v="73"/>
    <n v="50"/>
    <x v="9"/>
  </r>
  <r>
    <x v="2"/>
    <s v="Q2"/>
    <x v="1"/>
    <x v="21"/>
    <n v="1385"/>
    <x v="9"/>
  </r>
  <r>
    <x v="2"/>
    <s v="Q2"/>
    <x v="1"/>
    <x v="22"/>
    <n v="333"/>
    <x v="9"/>
  </r>
  <r>
    <x v="2"/>
    <s v="Q2"/>
    <x v="1"/>
    <x v="23"/>
    <n v="949"/>
    <x v="9"/>
  </r>
  <r>
    <x v="2"/>
    <s v="Q2"/>
    <x v="1"/>
    <x v="92"/>
    <n v="36"/>
    <x v="9"/>
  </r>
  <r>
    <x v="2"/>
    <s v="Q2"/>
    <x v="1"/>
    <x v="24"/>
    <n v="396"/>
    <x v="9"/>
  </r>
  <r>
    <x v="2"/>
    <s v="Q2"/>
    <x v="1"/>
    <x v="25"/>
    <n v="108"/>
    <x v="9"/>
  </r>
  <r>
    <x v="2"/>
    <s v="Q2"/>
    <x v="1"/>
    <x v="74"/>
    <n v="61"/>
    <x v="9"/>
  </r>
  <r>
    <x v="2"/>
    <s v="Q2"/>
    <x v="1"/>
    <x v="75"/>
    <n v="137"/>
    <x v="9"/>
  </r>
  <r>
    <x v="2"/>
    <s v="Q2"/>
    <x v="1"/>
    <x v="26"/>
    <n v="170"/>
    <x v="9"/>
  </r>
  <r>
    <x v="2"/>
    <s v="Q2"/>
    <x v="1"/>
    <x v="27"/>
    <n v="226"/>
    <x v="9"/>
  </r>
  <r>
    <x v="2"/>
    <s v="Q2"/>
    <x v="1"/>
    <x v="76"/>
    <n v="116"/>
    <x v="9"/>
  </r>
  <r>
    <x v="2"/>
    <s v="Q2"/>
    <x v="1"/>
    <x v="28"/>
    <n v="293"/>
    <x v="9"/>
  </r>
  <r>
    <x v="2"/>
    <s v="Q2"/>
    <x v="1"/>
    <x v="77"/>
    <n v="150"/>
    <x v="9"/>
  </r>
  <r>
    <x v="2"/>
    <s v="Q2"/>
    <x v="1"/>
    <x v="29"/>
    <n v="356"/>
    <x v="9"/>
  </r>
  <r>
    <x v="2"/>
    <s v="Q2"/>
    <x v="1"/>
    <x v="30"/>
    <n v="342"/>
    <x v="9"/>
  </r>
  <r>
    <x v="2"/>
    <s v="Q2"/>
    <x v="1"/>
    <x v="78"/>
    <n v="64"/>
    <x v="9"/>
  </r>
  <r>
    <x v="2"/>
    <s v="Q2"/>
    <x v="1"/>
    <x v="31"/>
    <n v="192"/>
    <x v="9"/>
  </r>
  <r>
    <x v="2"/>
    <s v="Q2"/>
    <x v="1"/>
    <x v="79"/>
    <n v="110"/>
    <x v="9"/>
  </r>
  <r>
    <x v="2"/>
    <s v="Q2"/>
    <x v="1"/>
    <x v="32"/>
    <n v="1136"/>
    <x v="9"/>
  </r>
  <r>
    <x v="2"/>
    <s v="Q2"/>
    <x v="1"/>
    <x v="33"/>
    <n v="311"/>
    <x v="9"/>
  </r>
  <r>
    <x v="2"/>
    <s v="Q2"/>
    <x v="1"/>
    <x v="34"/>
    <n v="247"/>
    <x v="9"/>
  </r>
  <r>
    <x v="2"/>
    <s v="Q2"/>
    <x v="1"/>
    <x v="35"/>
    <n v="685"/>
    <x v="9"/>
  </r>
  <r>
    <x v="2"/>
    <s v="Q2"/>
    <x v="1"/>
    <x v="80"/>
    <n v="162"/>
    <x v="9"/>
  </r>
  <r>
    <x v="2"/>
    <s v="Q2"/>
    <x v="1"/>
    <x v="36"/>
    <n v="183"/>
    <x v="9"/>
  </r>
  <r>
    <x v="2"/>
    <s v="Q2"/>
    <x v="1"/>
    <x v="81"/>
    <n v="59"/>
    <x v="9"/>
  </r>
  <r>
    <x v="2"/>
    <s v="Q2"/>
    <x v="1"/>
    <x v="37"/>
    <n v="833"/>
    <x v="9"/>
  </r>
  <r>
    <x v="2"/>
    <s v="Q2"/>
    <x v="1"/>
    <x v="38"/>
    <n v="569"/>
    <x v="9"/>
  </r>
  <r>
    <x v="2"/>
    <s v="Q2"/>
    <x v="1"/>
    <x v="39"/>
    <n v="222"/>
    <x v="9"/>
  </r>
  <r>
    <x v="2"/>
    <s v="Q2"/>
    <x v="1"/>
    <x v="40"/>
    <n v="369"/>
    <x v="9"/>
  </r>
  <r>
    <x v="2"/>
    <s v="Q2"/>
    <x v="1"/>
    <x v="41"/>
    <n v="237"/>
    <x v="9"/>
  </r>
  <r>
    <x v="2"/>
    <s v="Q2"/>
    <x v="1"/>
    <x v="42"/>
    <n v="388"/>
    <x v="9"/>
  </r>
  <r>
    <x v="2"/>
    <s v="Q2"/>
    <x v="1"/>
    <x v="82"/>
    <n v="105"/>
    <x v="9"/>
  </r>
  <r>
    <x v="2"/>
    <s v="Q2"/>
    <x v="1"/>
    <x v="43"/>
    <n v="509"/>
    <x v="9"/>
  </r>
  <r>
    <x v="2"/>
    <s v="Q2"/>
    <x v="1"/>
    <x v="44"/>
    <n v="305"/>
    <x v="9"/>
  </r>
  <r>
    <x v="2"/>
    <s v="Q2"/>
    <x v="1"/>
    <x v="45"/>
    <n v="260"/>
    <x v="9"/>
  </r>
  <r>
    <x v="2"/>
    <s v="Q2"/>
    <x v="1"/>
    <x v="46"/>
    <n v="560"/>
    <x v="9"/>
  </r>
  <r>
    <x v="2"/>
    <s v="Q2"/>
    <x v="1"/>
    <x v="47"/>
    <n v="367"/>
    <x v="9"/>
  </r>
  <r>
    <x v="2"/>
    <s v="Q2"/>
    <x v="1"/>
    <x v="48"/>
    <n v="997"/>
    <x v="9"/>
  </r>
  <r>
    <x v="2"/>
    <s v="Q2"/>
    <x v="1"/>
    <x v="83"/>
    <n v="115"/>
    <x v="9"/>
  </r>
  <r>
    <x v="2"/>
    <s v="Q2"/>
    <x v="1"/>
    <x v="49"/>
    <n v="825"/>
    <x v="9"/>
  </r>
  <r>
    <x v="2"/>
    <s v="Q2"/>
    <x v="1"/>
    <x v="50"/>
    <n v="690"/>
    <x v="9"/>
  </r>
  <r>
    <x v="2"/>
    <s v="Q2"/>
    <x v="1"/>
    <x v="51"/>
    <n v="240"/>
    <x v="9"/>
  </r>
  <r>
    <x v="2"/>
    <s v="Q2"/>
    <x v="1"/>
    <x v="84"/>
    <n v="46"/>
    <x v="9"/>
  </r>
  <r>
    <x v="2"/>
    <s v="Q2"/>
    <x v="1"/>
    <x v="52"/>
    <n v="294"/>
    <x v="9"/>
  </r>
  <r>
    <x v="2"/>
    <s v="Q2"/>
    <x v="1"/>
    <x v="85"/>
    <n v="76"/>
    <x v="9"/>
  </r>
  <r>
    <x v="2"/>
    <s v="Q2"/>
    <x v="1"/>
    <x v="53"/>
    <n v="501"/>
    <x v="9"/>
  </r>
  <r>
    <x v="2"/>
    <s v="Q2"/>
    <x v="1"/>
    <x v="54"/>
    <n v="764"/>
    <x v="9"/>
  </r>
  <r>
    <x v="2"/>
    <s v="Q2"/>
    <x v="1"/>
    <x v="86"/>
    <n v="85"/>
    <x v="9"/>
  </r>
  <r>
    <x v="2"/>
    <s v="Q2"/>
    <x v="1"/>
    <x v="88"/>
    <n v="41"/>
    <x v="9"/>
  </r>
  <r>
    <x v="2"/>
    <s v="Q2"/>
    <x v="1"/>
    <x v="55"/>
    <n v="1677"/>
    <x v="9"/>
  </r>
  <r>
    <x v="2"/>
    <s v="Q2"/>
    <x v="1"/>
    <x v="56"/>
    <n v="149"/>
    <x v="9"/>
  </r>
  <r>
    <x v="2"/>
    <s v="Q2"/>
    <x v="1"/>
    <x v="57"/>
    <n v="8105"/>
    <x v="9"/>
  </r>
  <r>
    <x v="2"/>
    <s v="Q2"/>
    <x v="1"/>
    <x v="58"/>
    <n v="4251"/>
    <x v="9"/>
  </r>
  <r>
    <x v="2"/>
    <s v="Q2"/>
    <x v="1"/>
    <x v="59"/>
    <n v="9509"/>
    <x v="9"/>
  </r>
  <r>
    <x v="2"/>
    <s v="Q2"/>
    <x v="2"/>
    <x v="60"/>
    <n v="37"/>
    <x v="9"/>
  </r>
  <r>
    <x v="2"/>
    <s v="Q2"/>
    <x v="2"/>
    <x v="62"/>
    <n v="67"/>
    <x v="9"/>
  </r>
  <r>
    <x v="2"/>
    <s v="Q2"/>
    <x v="2"/>
    <x v="0"/>
    <n v="647"/>
    <x v="9"/>
  </r>
  <r>
    <x v="2"/>
    <s v="Q2"/>
    <x v="2"/>
    <x v="1"/>
    <n v="379"/>
    <x v="9"/>
  </r>
  <r>
    <x v="2"/>
    <s v="Q2"/>
    <x v="2"/>
    <x v="63"/>
    <n v="61"/>
    <x v="9"/>
  </r>
  <r>
    <x v="2"/>
    <s v="Q2"/>
    <x v="2"/>
    <x v="2"/>
    <n v="101"/>
    <x v="9"/>
  </r>
  <r>
    <x v="2"/>
    <s v="Q2"/>
    <x v="2"/>
    <x v="64"/>
    <n v="59"/>
    <x v="9"/>
  </r>
  <r>
    <x v="2"/>
    <s v="Q2"/>
    <x v="2"/>
    <x v="3"/>
    <n v="690"/>
    <x v="9"/>
  </r>
  <r>
    <x v="2"/>
    <s v="Q2"/>
    <x v="2"/>
    <x v="4"/>
    <n v="175"/>
    <x v="9"/>
  </r>
  <r>
    <x v="2"/>
    <s v="Q2"/>
    <x v="2"/>
    <x v="5"/>
    <n v="188"/>
    <x v="9"/>
  </r>
  <r>
    <x v="2"/>
    <s v="Q2"/>
    <x v="2"/>
    <x v="6"/>
    <n v="509"/>
    <x v="9"/>
  </r>
  <r>
    <x v="2"/>
    <s v="Q2"/>
    <x v="2"/>
    <x v="65"/>
    <n v="97"/>
    <x v="9"/>
  </r>
  <r>
    <x v="2"/>
    <s v="Q2"/>
    <x v="2"/>
    <x v="7"/>
    <n v="454"/>
    <x v="9"/>
  </r>
  <r>
    <x v="2"/>
    <s v="Q2"/>
    <x v="2"/>
    <x v="66"/>
    <n v="75"/>
    <x v="9"/>
  </r>
  <r>
    <x v="2"/>
    <s v="Q2"/>
    <x v="2"/>
    <x v="87"/>
    <n v="30"/>
    <x v="9"/>
  </r>
  <r>
    <x v="2"/>
    <s v="Q2"/>
    <x v="2"/>
    <x v="101"/>
    <n v="107"/>
    <x v="9"/>
  </r>
  <r>
    <x v="2"/>
    <s v="Q2"/>
    <x v="2"/>
    <x v="8"/>
    <n v="194"/>
    <x v="9"/>
  </r>
  <r>
    <x v="2"/>
    <s v="Q2"/>
    <x v="2"/>
    <x v="9"/>
    <n v="434"/>
    <x v="9"/>
  </r>
  <r>
    <x v="2"/>
    <s v="Q2"/>
    <x v="2"/>
    <x v="10"/>
    <n v="548"/>
    <x v="9"/>
  </r>
  <r>
    <x v="2"/>
    <s v="Q2"/>
    <x v="2"/>
    <x v="11"/>
    <n v="184"/>
    <x v="9"/>
  </r>
  <r>
    <x v="2"/>
    <s v="Q2"/>
    <x v="2"/>
    <x v="12"/>
    <n v="188"/>
    <x v="9"/>
  </r>
  <r>
    <x v="2"/>
    <s v="Q2"/>
    <x v="2"/>
    <x v="13"/>
    <n v="421"/>
    <x v="9"/>
  </r>
  <r>
    <x v="2"/>
    <s v="Q2"/>
    <x v="2"/>
    <x v="14"/>
    <n v="914"/>
    <x v="9"/>
  </r>
  <r>
    <x v="2"/>
    <s v="Q2"/>
    <x v="2"/>
    <x v="15"/>
    <n v="959"/>
    <x v="9"/>
  </r>
  <r>
    <x v="2"/>
    <s v="Q2"/>
    <x v="2"/>
    <x v="70"/>
    <n v="79"/>
    <x v="9"/>
  </r>
  <r>
    <x v="2"/>
    <s v="Q2"/>
    <x v="2"/>
    <x v="71"/>
    <n v="127"/>
    <x v="9"/>
  </r>
  <r>
    <x v="2"/>
    <s v="Q2"/>
    <x v="2"/>
    <x v="16"/>
    <n v="320"/>
    <x v="9"/>
  </r>
  <r>
    <x v="2"/>
    <s v="Q2"/>
    <x v="2"/>
    <x v="17"/>
    <n v="405"/>
    <x v="9"/>
  </r>
  <r>
    <x v="2"/>
    <s v="Q2"/>
    <x v="2"/>
    <x v="18"/>
    <n v="324"/>
    <x v="9"/>
  </r>
  <r>
    <x v="2"/>
    <s v="Q2"/>
    <x v="2"/>
    <x v="72"/>
    <n v="160"/>
    <x v="9"/>
  </r>
  <r>
    <x v="2"/>
    <s v="Q2"/>
    <x v="2"/>
    <x v="19"/>
    <n v="443"/>
    <x v="9"/>
  </r>
  <r>
    <x v="2"/>
    <s v="Q2"/>
    <x v="2"/>
    <x v="20"/>
    <n v="140"/>
    <x v="9"/>
  </r>
  <r>
    <x v="2"/>
    <s v="Q2"/>
    <x v="2"/>
    <x v="73"/>
    <n v="45"/>
    <x v="9"/>
  </r>
  <r>
    <x v="2"/>
    <s v="Q2"/>
    <x v="2"/>
    <x v="21"/>
    <n v="1048"/>
    <x v="9"/>
  </r>
  <r>
    <x v="2"/>
    <s v="Q2"/>
    <x v="2"/>
    <x v="22"/>
    <n v="273"/>
    <x v="9"/>
  </r>
  <r>
    <x v="2"/>
    <s v="Q2"/>
    <x v="2"/>
    <x v="23"/>
    <n v="735"/>
    <x v="9"/>
  </r>
  <r>
    <x v="2"/>
    <s v="Q2"/>
    <x v="2"/>
    <x v="24"/>
    <n v="336"/>
    <x v="9"/>
  </r>
  <r>
    <x v="2"/>
    <s v="Q2"/>
    <x v="2"/>
    <x v="25"/>
    <n v="78"/>
    <x v="9"/>
  </r>
  <r>
    <x v="2"/>
    <s v="Q2"/>
    <x v="2"/>
    <x v="74"/>
    <n v="41"/>
    <x v="9"/>
  </r>
  <r>
    <x v="2"/>
    <s v="Q2"/>
    <x v="2"/>
    <x v="75"/>
    <n v="104"/>
    <x v="9"/>
  </r>
  <r>
    <x v="2"/>
    <s v="Q2"/>
    <x v="2"/>
    <x v="26"/>
    <n v="133"/>
    <x v="9"/>
  </r>
  <r>
    <x v="2"/>
    <s v="Q2"/>
    <x v="2"/>
    <x v="27"/>
    <n v="163"/>
    <x v="9"/>
  </r>
  <r>
    <x v="2"/>
    <s v="Q2"/>
    <x v="2"/>
    <x v="76"/>
    <n v="84"/>
    <x v="9"/>
  </r>
  <r>
    <x v="2"/>
    <s v="Q2"/>
    <x v="2"/>
    <x v="28"/>
    <n v="229"/>
    <x v="9"/>
  </r>
  <r>
    <x v="2"/>
    <s v="Q2"/>
    <x v="2"/>
    <x v="77"/>
    <n v="88"/>
    <x v="9"/>
  </r>
  <r>
    <x v="2"/>
    <s v="Q2"/>
    <x v="2"/>
    <x v="29"/>
    <n v="270"/>
    <x v="9"/>
  </r>
  <r>
    <x v="2"/>
    <s v="Q2"/>
    <x v="2"/>
    <x v="30"/>
    <n v="225"/>
    <x v="9"/>
  </r>
  <r>
    <x v="2"/>
    <s v="Q2"/>
    <x v="2"/>
    <x v="78"/>
    <n v="59"/>
    <x v="9"/>
  </r>
  <r>
    <x v="2"/>
    <s v="Q2"/>
    <x v="2"/>
    <x v="31"/>
    <n v="180"/>
    <x v="9"/>
  </r>
  <r>
    <x v="2"/>
    <s v="Q2"/>
    <x v="2"/>
    <x v="79"/>
    <n v="75"/>
    <x v="9"/>
  </r>
  <r>
    <x v="2"/>
    <s v="Q2"/>
    <x v="2"/>
    <x v="32"/>
    <n v="878"/>
    <x v="9"/>
  </r>
  <r>
    <x v="2"/>
    <s v="Q2"/>
    <x v="2"/>
    <x v="33"/>
    <n v="321"/>
    <x v="9"/>
  </r>
  <r>
    <x v="2"/>
    <s v="Q2"/>
    <x v="2"/>
    <x v="34"/>
    <n v="183"/>
    <x v="9"/>
  </r>
  <r>
    <x v="2"/>
    <s v="Q2"/>
    <x v="2"/>
    <x v="35"/>
    <n v="576"/>
    <x v="9"/>
  </r>
  <r>
    <x v="2"/>
    <s v="Q2"/>
    <x v="2"/>
    <x v="80"/>
    <n v="132"/>
    <x v="9"/>
  </r>
  <r>
    <x v="2"/>
    <s v="Q2"/>
    <x v="2"/>
    <x v="36"/>
    <n v="124"/>
    <x v="9"/>
  </r>
  <r>
    <x v="2"/>
    <s v="Q2"/>
    <x v="2"/>
    <x v="81"/>
    <n v="47"/>
    <x v="9"/>
  </r>
  <r>
    <x v="2"/>
    <s v="Q2"/>
    <x v="2"/>
    <x v="37"/>
    <n v="585"/>
    <x v="9"/>
  </r>
  <r>
    <x v="2"/>
    <s v="Q2"/>
    <x v="2"/>
    <x v="38"/>
    <n v="417"/>
    <x v="9"/>
  </r>
  <r>
    <x v="2"/>
    <s v="Q2"/>
    <x v="2"/>
    <x v="39"/>
    <n v="175"/>
    <x v="9"/>
  </r>
  <r>
    <x v="2"/>
    <s v="Q2"/>
    <x v="2"/>
    <x v="40"/>
    <n v="302"/>
    <x v="9"/>
  </r>
  <r>
    <x v="2"/>
    <s v="Q2"/>
    <x v="2"/>
    <x v="41"/>
    <n v="187"/>
    <x v="9"/>
  </r>
  <r>
    <x v="2"/>
    <s v="Q2"/>
    <x v="2"/>
    <x v="42"/>
    <n v="323"/>
    <x v="9"/>
  </r>
  <r>
    <x v="2"/>
    <s v="Q2"/>
    <x v="2"/>
    <x v="82"/>
    <n v="75"/>
    <x v="9"/>
  </r>
  <r>
    <x v="2"/>
    <s v="Q2"/>
    <x v="2"/>
    <x v="43"/>
    <n v="444"/>
    <x v="9"/>
  </r>
  <r>
    <x v="2"/>
    <s v="Q2"/>
    <x v="2"/>
    <x v="44"/>
    <n v="199"/>
    <x v="9"/>
  </r>
  <r>
    <x v="2"/>
    <s v="Q2"/>
    <x v="2"/>
    <x v="45"/>
    <n v="182"/>
    <x v="9"/>
  </r>
  <r>
    <x v="2"/>
    <s v="Q2"/>
    <x v="2"/>
    <x v="46"/>
    <n v="415"/>
    <x v="9"/>
  </r>
  <r>
    <x v="2"/>
    <s v="Q2"/>
    <x v="2"/>
    <x v="47"/>
    <n v="304"/>
    <x v="9"/>
  </r>
  <r>
    <x v="2"/>
    <s v="Q2"/>
    <x v="2"/>
    <x v="48"/>
    <n v="739"/>
    <x v="9"/>
  </r>
  <r>
    <x v="2"/>
    <s v="Q2"/>
    <x v="2"/>
    <x v="83"/>
    <n v="78"/>
    <x v="9"/>
  </r>
  <r>
    <x v="2"/>
    <s v="Q2"/>
    <x v="2"/>
    <x v="49"/>
    <n v="626"/>
    <x v="9"/>
  </r>
  <r>
    <x v="2"/>
    <s v="Q2"/>
    <x v="2"/>
    <x v="50"/>
    <n v="506"/>
    <x v="9"/>
  </r>
  <r>
    <x v="2"/>
    <s v="Q2"/>
    <x v="2"/>
    <x v="51"/>
    <n v="211"/>
    <x v="9"/>
  </r>
  <r>
    <x v="2"/>
    <s v="Q2"/>
    <x v="2"/>
    <x v="84"/>
    <n v="43"/>
    <x v="9"/>
  </r>
  <r>
    <x v="2"/>
    <s v="Q2"/>
    <x v="2"/>
    <x v="52"/>
    <n v="228"/>
    <x v="9"/>
  </r>
  <r>
    <x v="2"/>
    <s v="Q2"/>
    <x v="2"/>
    <x v="85"/>
    <n v="68"/>
    <x v="9"/>
  </r>
  <r>
    <x v="2"/>
    <s v="Q2"/>
    <x v="2"/>
    <x v="53"/>
    <n v="380"/>
    <x v="9"/>
  </r>
  <r>
    <x v="2"/>
    <s v="Q2"/>
    <x v="2"/>
    <x v="54"/>
    <n v="621"/>
    <x v="9"/>
  </r>
  <r>
    <x v="2"/>
    <s v="Q2"/>
    <x v="2"/>
    <x v="86"/>
    <n v="70"/>
    <x v="9"/>
  </r>
  <r>
    <x v="2"/>
    <s v="Q2"/>
    <x v="2"/>
    <x v="88"/>
    <n v="33"/>
    <x v="9"/>
  </r>
  <r>
    <x v="2"/>
    <s v="Q2"/>
    <x v="2"/>
    <x v="55"/>
    <n v="1310"/>
    <x v="9"/>
  </r>
  <r>
    <x v="2"/>
    <s v="Q2"/>
    <x v="2"/>
    <x v="56"/>
    <n v="115"/>
    <x v="9"/>
  </r>
  <r>
    <x v="2"/>
    <s v="Q2"/>
    <x v="2"/>
    <x v="57"/>
    <n v="6121"/>
    <x v="9"/>
  </r>
  <r>
    <x v="2"/>
    <s v="Q2"/>
    <x v="2"/>
    <x v="58"/>
    <n v="3336"/>
    <x v="9"/>
  </r>
  <r>
    <x v="2"/>
    <s v="Q2"/>
    <x v="2"/>
    <x v="59"/>
    <n v="7103"/>
    <x v="9"/>
  </r>
  <r>
    <x v="2"/>
    <s v="Q2"/>
    <x v="3"/>
    <x v="60"/>
    <n v="32"/>
    <x v="9"/>
  </r>
  <r>
    <x v="2"/>
    <s v="Q2"/>
    <x v="3"/>
    <x v="62"/>
    <n v="50"/>
    <x v="9"/>
  </r>
  <r>
    <x v="2"/>
    <s v="Q2"/>
    <x v="3"/>
    <x v="0"/>
    <n v="637"/>
    <x v="9"/>
  </r>
  <r>
    <x v="2"/>
    <s v="Q2"/>
    <x v="3"/>
    <x v="1"/>
    <n v="387"/>
    <x v="9"/>
  </r>
  <r>
    <x v="2"/>
    <s v="Q2"/>
    <x v="3"/>
    <x v="63"/>
    <n v="42"/>
    <x v="9"/>
  </r>
  <r>
    <x v="2"/>
    <s v="Q2"/>
    <x v="3"/>
    <x v="2"/>
    <n v="107"/>
    <x v="9"/>
  </r>
  <r>
    <x v="2"/>
    <s v="Q2"/>
    <x v="3"/>
    <x v="64"/>
    <n v="46"/>
    <x v="9"/>
  </r>
  <r>
    <x v="2"/>
    <s v="Q2"/>
    <x v="3"/>
    <x v="3"/>
    <n v="661"/>
    <x v="9"/>
  </r>
  <r>
    <x v="2"/>
    <s v="Q2"/>
    <x v="3"/>
    <x v="4"/>
    <n v="145"/>
    <x v="9"/>
  </r>
  <r>
    <x v="2"/>
    <s v="Q2"/>
    <x v="3"/>
    <x v="5"/>
    <n v="183"/>
    <x v="9"/>
  </r>
  <r>
    <x v="2"/>
    <s v="Q2"/>
    <x v="3"/>
    <x v="6"/>
    <n v="498"/>
    <x v="9"/>
  </r>
  <r>
    <x v="2"/>
    <s v="Q2"/>
    <x v="3"/>
    <x v="65"/>
    <n v="86"/>
    <x v="9"/>
  </r>
  <r>
    <x v="2"/>
    <s v="Q2"/>
    <x v="3"/>
    <x v="7"/>
    <n v="466"/>
    <x v="9"/>
  </r>
  <r>
    <x v="2"/>
    <s v="Q2"/>
    <x v="3"/>
    <x v="66"/>
    <n v="55"/>
    <x v="9"/>
  </r>
  <r>
    <x v="2"/>
    <s v="Q2"/>
    <x v="3"/>
    <x v="101"/>
    <n v="99"/>
    <x v="9"/>
  </r>
  <r>
    <x v="2"/>
    <s v="Q2"/>
    <x v="3"/>
    <x v="8"/>
    <n v="180"/>
    <x v="9"/>
  </r>
  <r>
    <x v="2"/>
    <s v="Q2"/>
    <x v="3"/>
    <x v="9"/>
    <n v="447"/>
    <x v="9"/>
  </r>
  <r>
    <x v="2"/>
    <s v="Q2"/>
    <x v="3"/>
    <x v="10"/>
    <n v="534"/>
    <x v="9"/>
  </r>
  <r>
    <x v="2"/>
    <s v="Q2"/>
    <x v="3"/>
    <x v="11"/>
    <n v="162"/>
    <x v="9"/>
  </r>
  <r>
    <x v="2"/>
    <s v="Q2"/>
    <x v="3"/>
    <x v="12"/>
    <n v="172"/>
    <x v="9"/>
  </r>
  <r>
    <x v="2"/>
    <s v="Q2"/>
    <x v="3"/>
    <x v="13"/>
    <n v="400"/>
    <x v="9"/>
  </r>
  <r>
    <x v="2"/>
    <s v="Q2"/>
    <x v="3"/>
    <x v="14"/>
    <n v="885"/>
    <x v="9"/>
  </r>
  <r>
    <x v="2"/>
    <s v="Q2"/>
    <x v="3"/>
    <x v="69"/>
    <n v="31"/>
    <x v="9"/>
  </r>
  <r>
    <x v="2"/>
    <s v="Q2"/>
    <x v="3"/>
    <x v="15"/>
    <n v="978"/>
    <x v="9"/>
  </r>
  <r>
    <x v="2"/>
    <s v="Q2"/>
    <x v="3"/>
    <x v="70"/>
    <n v="81"/>
    <x v="9"/>
  </r>
  <r>
    <x v="2"/>
    <s v="Q2"/>
    <x v="3"/>
    <x v="71"/>
    <n v="103"/>
    <x v="9"/>
  </r>
  <r>
    <x v="2"/>
    <s v="Q2"/>
    <x v="3"/>
    <x v="16"/>
    <n v="345"/>
    <x v="9"/>
  </r>
  <r>
    <x v="2"/>
    <s v="Q2"/>
    <x v="3"/>
    <x v="17"/>
    <n v="423"/>
    <x v="9"/>
  </r>
  <r>
    <x v="2"/>
    <s v="Q2"/>
    <x v="3"/>
    <x v="18"/>
    <n v="323"/>
    <x v="9"/>
  </r>
  <r>
    <x v="2"/>
    <s v="Q2"/>
    <x v="3"/>
    <x v="72"/>
    <n v="167"/>
    <x v="9"/>
  </r>
  <r>
    <x v="2"/>
    <s v="Q2"/>
    <x v="3"/>
    <x v="19"/>
    <n v="408"/>
    <x v="9"/>
  </r>
  <r>
    <x v="2"/>
    <s v="Q2"/>
    <x v="3"/>
    <x v="20"/>
    <n v="99"/>
    <x v="9"/>
  </r>
  <r>
    <x v="2"/>
    <s v="Q2"/>
    <x v="3"/>
    <x v="73"/>
    <n v="40"/>
    <x v="9"/>
  </r>
  <r>
    <x v="2"/>
    <s v="Q2"/>
    <x v="3"/>
    <x v="21"/>
    <n v="1016"/>
    <x v="9"/>
  </r>
  <r>
    <x v="2"/>
    <s v="Q2"/>
    <x v="3"/>
    <x v="22"/>
    <n v="256"/>
    <x v="9"/>
  </r>
  <r>
    <x v="2"/>
    <s v="Q2"/>
    <x v="3"/>
    <x v="23"/>
    <n v="683"/>
    <x v="9"/>
  </r>
  <r>
    <x v="2"/>
    <s v="Q2"/>
    <x v="3"/>
    <x v="24"/>
    <n v="370"/>
    <x v="9"/>
  </r>
  <r>
    <x v="2"/>
    <s v="Q2"/>
    <x v="3"/>
    <x v="25"/>
    <n v="93"/>
    <x v="9"/>
  </r>
  <r>
    <x v="2"/>
    <s v="Q2"/>
    <x v="3"/>
    <x v="74"/>
    <n v="44"/>
    <x v="9"/>
  </r>
  <r>
    <x v="2"/>
    <s v="Q2"/>
    <x v="3"/>
    <x v="75"/>
    <n v="127"/>
    <x v="9"/>
  </r>
  <r>
    <x v="2"/>
    <s v="Q2"/>
    <x v="3"/>
    <x v="26"/>
    <n v="113"/>
    <x v="9"/>
  </r>
  <r>
    <x v="2"/>
    <s v="Q2"/>
    <x v="3"/>
    <x v="27"/>
    <n v="145"/>
    <x v="9"/>
  </r>
  <r>
    <x v="2"/>
    <s v="Q2"/>
    <x v="3"/>
    <x v="76"/>
    <n v="89"/>
    <x v="9"/>
  </r>
  <r>
    <x v="2"/>
    <s v="Q2"/>
    <x v="3"/>
    <x v="28"/>
    <n v="192"/>
    <x v="9"/>
  </r>
  <r>
    <x v="2"/>
    <s v="Q2"/>
    <x v="3"/>
    <x v="77"/>
    <n v="102"/>
    <x v="9"/>
  </r>
  <r>
    <x v="2"/>
    <s v="Q2"/>
    <x v="3"/>
    <x v="29"/>
    <n v="243"/>
    <x v="9"/>
  </r>
  <r>
    <x v="2"/>
    <s v="Q2"/>
    <x v="3"/>
    <x v="30"/>
    <n v="241"/>
    <x v="9"/>
  </r>
  <r>
    <x v="2"/>
    <s v="Q2"/>
    <x v="3"/>
    <x v="78"/>
    <n v="48"/>
    <x v="9"/>
  </r>
  <r>
    <x v="2"/>
    <s v="Q2"/>
    <x v="3"/>
    <x v="31"/>
    <n v="153"/>
    <x v="9"/>
  </r>
  <r>
    <x v="2"/>
    <s v="Q2"/>
    <x v="3"/>
    <x v="79"/>
    <n v="79"/>
    <x v="9"/>
  </r>
  <r>
    <x v="2"/>
    <s v="Q2"/>
    <x v="3"/>
    <x v="32"/>
    <n v="841"/>
    <x v="9"/>
  </r>
  <r>
    <x v="2"/>
    <s v="Q2"/>
    <x v="3"/>
    <x v="33"/>
    <n v="288"/>
    <x v="9"/>
  </r>
  <r>
    <x v="2"/>
    <s v="Q2"/>
    <x v="3"/>
    <x v="34"/>
    <n v="153"/>
    <x v="9"/>
  </r>
  <r>
    <x v="2"/>
    <s v="Q2"/>
    <x v="3"/>
    <x v="35"/>
    <n v="563"/>
    <x v="9"/>
  </r>
  <r>
    <x v="2"/>
    <s v="Q2"/>
    <x v="3"/>
    <x v="80"/>
    <n v="116"/>
    <x v="9"/>
  </r>
  <r>
    <x v="2"/>
    <s v="Q2"/>
    <x v="3"/>
    <x v="36"/>
    <n v="117"/>
    <x v="9"/>
  </r>
  <r>
    <x v="2"/>
    <s v="Q2"/>
    <x v="3"/>
    <x v="81"/>
    <n v="44"/>
    <x v="9"/>
  </r>
  <r>
    <x v="2"/>
    <s v="Q2"/>
    <x v="3"/>
    <x v="37"/>
    <n v="595"/>
    <x v="9"/>
  </r>
  <r>
    <x v="2"/>
    <s v="Q2"/>
    <x v="3"/>
    <x v="38"/>
    <n v="396"/>
    <x v="9"/>
  </r>
  <r>
    <x v="2"/>
    <s v="Q2"/>
    <x v="3"/>
    <x v="39"/>
    <n v="165"/>
    <x v="9"/>
  </r>
  <r>
    <x v="2"/>
    <s v="Q2"/>
    <x v="3"/>
    <x v="40"/>
    <n v="294"/>
    <x v="9"/>
  </r>
  <r>
    <x v="2"/>
    <s v="Q2"/>
    <x v="3"/>
    <x v="41"/>
    <n v="175"/>
    <x v="9"/>
  </r>
  <r>
    <x v="2"/>
    <s v="Q2"/>
    <x v="3"/>
    <x v="42"/>
    <n v="271"/>
    <x v="9"/>
  </r>
  <r>
    <x v="2"/>
    <s v="Q2"/>
    <x v="3"/>
    <x v="82"/>
    <n v="60"/>
    <x v="9"/>
  </r>
  <r>
    <x v="2"/>
    <s v="Q2"/>
    <x v="3"/>
    <x v="43"/>
    <n v="386"/>
    <x v="9"/>
  </r>
  <r>
    <x v="2"/>
    <s v="Q2"/>
    <x v="3"/>
    <x v="44"/>
    <n v="215"/>
    <x v="9"/>
  </r>
  <r>
    <x v="2"/>
    <s v="Q2"/>
    <x v="3"/>
    <x v="45"/>
    <n v="174"/>
    <x v="9"/>
  </r>
  <r>
    <x v="2"/>
    <s v="Q2"/>
    <x v="3"/>
    <x v="46"/>
    <n v="423"/>
    <x v="9"/>
  </r>
  <r>
    <x v="2"/>
    <s v="Q2"/>
    <x v="3"/>
    <x v="47"/>
    <n v="253"/>
    <x v="9"/>
  </r>
  <r>
    <x v="2"/>
    <s v="Q2"/>
    <x v="3"/>
    <x v="48"/>
    <n v="734"/>
    <x v="9"/>
  </r>
  <r>
    <x v="2"/>
    <s v="Q2"/>
    <x v="3"/>
    <x v="83"/>
    <n v="76"/>
    <x v="9"/>
  </r>
  <r>
    <x v="2"/>
    <s v="Q2"/>
    <x v="3"/>
    <x v="49"/>
    <n v="604"/>
    <x v="9"/>
  </r>
  <r>
    <x v="2"/>
    <s v="Q2"/>
    <x v="3"/>
    <x v="50"/>
    <n v="574"/>
    <x v="9"/>
  </r>
  <r>
    <x v="2"/>
    <s v="Q2"/>
    <x v="3"/>
    <x v="51"/>
    <n v="184"/>
    <x v="9"/>
  </r>
  <r>
    <x v="2"/>
    <s v="Q2"/>
    <x v="3"/>
    <x v="84"/>
    <n v="45"/>
    <x v="9"/>
  </r>
  <r>
    <x v="2"/>
    <s v="Q2"/>
    <x v="3"/>
    <x v="52"/>
    <n v="226"/>
    <x v="9"/>
  </r>
  <r>
    <x v="2"/>
    <s v="Q2"/>
    <x v="3"/>
    <x v="85"/>
    <n v="51"/>
    <x v="9"/>
  </r>
  <r>
    <x v="2"/>
    <s v="Q2"/>
    <x v="3"/>
    <x v="53"/>
    <n v="370"/>
    <x v="9"/>
  </r>
  <r>
    <x v="2"/>
    <s v="Q2"/>
    <x v="3"/>
    <x v="54"/>
    <n v="594"/>
    <x v="9"/>
  </r>
  <r>
    <x v="2"/>
    <s v="Q2"/>
    <x v="3"/>
    <x v="86"/>
    <n v="62"/>
    <x v="9"/>
  </r>
  <r>
    <x v="2"/>
    <s v="Q2"/>
    <x v="3"/>
    <x v="55"/>
    <n v="1440"/>
    <x v="9"/>
  </r>
  <r>
    <x v="2"/>
    <s v="Q2"/>
    <x v="3"/>
    <x v="56"/>
    <n v="99"/>
    <x v="9"/>
  </r>
  <r>
    <x v="2"/>
    <s v="Q2"/>
    <x v="3"/>
    <x v="57"/>
    <n v="6725"/>
    <x v="9"/>
  </r>
  <r>
    <x v="2"/>
    <s v="Q2"/>
    <x v="3"/>
    <x v="58"/>
    <n v="3600"/>
    <x v="9"/>
  </r>
  <r>
    <x v="2"/>
    <s v="Q2"/>
    <x v="3"/>
    <x v="59"/>
    <n v="7808"/>
    <x v="9"/>
  </r>
  <r>
    <x v="2"/>
    <s v="Q2"/>
    <x v="4"/>
    <x v="60"/>
    <n v="36"/>
    <x v="9"/>
  </r>
  <r>
    <x v="2"/>
    <s v="Q2"/>
    <x v="4"/>
    <x v="61"/>
    <n v="36"/>
    <x v="9"/>
  </r>
  <r>
    <x v="2"/>
    <s v="Q2"/>
    <x v="4"/>
    <x v="62"/>
    <n v="59"/>
    <x v="9"/>
  </r>
  <r>
    <x v="2"/>
    <s v="Q2"/>
    <x v="4"/>
    <x v="0"/>
    <n v="782"/>
    <x v="9"/>
  </r>
  <r>
    <x v="2"/>
    <s v="Q2"/>
    <x v="4"/>
    <x v="1"/>
    <n v="461"/>
    <x v="9"/>
  </r>
  <r>
    <x v="2"/>
    <s v="Q2"/>
    <x v="4"/>
    <x v="63"/>
    <n v="59"/>
    <x v="9"/>
  </r>
  <r>
    <x v="2"/>
    <s v="Q2"/>
    <x v="4"/>
    <x v="2"/>
    <n v="128"/>
    <x v="9"/>
  </r>
  <r>
    <x v="2"/>
    <s v="Q2"/>
    <x v="4"/>
    <x v="64"/>
    <n v="42"/>
    <x v="9"/>
  </r>
  <r>
    <x v="2"/>
    <s v="Q2"/>
    <x v="4"/>
    <x v="3"/>
    <n v="836"/>
    <x v="9"/>
  </r>
  <r>
    <x v="2"/>
    <s v="Q2"/>
    <x v="4"/>
    <x v="4"/>
    <n v="208"/>
    <x v="9"/>
  </r>
  <r>
    <x v="2"/>
    <s v="Q2"/>
    <x v="4"/>
    <x v="5"/>
    <n v="189"/>
    <x v="9"/>
  </r>
  <r>
    <x v="2"/>
    <s v="Q2"/>
    <x v="4"/>
    <x v="6"/>
    <n v="553"/>
    <x v="9"/>
  </r>
  <r>
    <x v="2"/>
    <s v="Q2"/>
    <x v="4"/>
    <x v="65"/>
    <n v="108"/>
    <x v="9"/>
  </r>
  <r>
    <x v="2"/>
    <s v="Q2"/>
    <x v="4"/>
    <x v="7"/>
    <n v="596"/>
    <x v="9"/>
  </r>
  <r>
    <x v="2"/>
    <s v="Q2"/>
    <x v="4"/>
    <x v="66"/>
    <n v="62"/>
    <x v="9"/>
  </r>
  <r>
    <x v="2"/>
    <s v="Q2"/>
    <x v="4"/>
    <x v="101"/>
    <n v="115"/>
    <x v="9"/>
  </r>
  <r>
    <x v="2"/>
    <s v="Q2"/>
    <x v="4"/>
    <x v="8"/>
    <n v="209"/>
    <x v="9"/>
  </r>
  <r>
    <x v="2"/>
    <s v="Q2"/>
    <x v="4"/>
    <x v="9"/>
    <n v="605"/>
    <x v="9"/>
  </r>
  <r>
    <x v="2"/>
    <s v="Q2"/>
    <x v="4"/>
    <x v="10"/>
    <n v="663"/>
    <x v="9"/>
  </r>
  <r>
    <x v="2"/>
    <s v="Q2"/>
    <x v="4"/>
    <x v="11"/>
    <n v="200"/>
    <x v="9"/>
  </r>
  <r>
    <x v="2"/>
    <s v="Q2"/>
    <x v="4"/>
    <x v="12"/>
    <n v="198"/>
    <x v="9"/>
  </r>
  <r>
    <x v="2"/>
    <s v="Q2"/>
    <x v="4"/>
    <x v="13"/>
    <n v="491"/>
    <x v="9"/>
  </r>
  <r>
    <x v="2"/>
    <s v="Q2"/>
    <x v="4"/>
    <x v="14"/>
    <n v="1131"/>
    <x v="9"/>
  </r>
  <r>
    <x v="2"/>
    <s v="Q2"/>
    <x v="4"/>
    <x v="15"/>
    <n v="1273"/>
    <x v="9"/>
  </r>
  <r>
    <x v="2"/>
    <s v="Q2"/>
    <x v="4"/>
    <x v="70"/>
    <n v="74"/>
    <x v="9"/>
  </r>
  <r>
    <x v="2"/>
    <s v="Q2"/>
    <x v="4"/>
    <x v="71"/>
    <n v="129"/>
    <x v="9"/>
  </r>
  <r>
    <x v="2"/>
    <s v="Q2"/>
    <x v="4"/>
    <x v="16"/>
    <n v="368"/>
    <x v="9"/>
  </r>
  <r>
    <x v="2"/>
    <s v="Q2"/>
    <x v="4"/>
    <x v="17"/>
    <n v="505"/>
    <x v="9"/>
  </r>
  <r>
    <x v="2"/>
    <s v="Q2"/>
    <x v="4"/>
    <x v="18"/>
    <n v="420"/>
    <x v="9"/>
  </r>
  <r>
    <x v="2"/>
    <s v="Q2"/>
    <x v="4"/>
    <x v="72"/>
    <n v="165"/>
    <x v="9"/>
  </r>
  <r>
    <x v="2"/>
    <s v="Q2"/>
    <x v="4"/>
    <x v="19"/>
    <n v="548"/>
    <x v="9"/>
  </r>
  <r>
    <x v="2"/>
    <s v="Q2"/>
    <x v="4"/>
    <x v="20"/>
    <n v="125"/>
    <x v="9"/>
  </r>
  <r>
    <x v="2"/>
    <s v="Q2"/>
    <x v="4"/>
    <x v="73"/>
    <n v="54"/>
    <x v="9"/>
  </r>
  <r>
    <x v="2"/>
    <s v="Q2"/>
    <x v="4"/>
    <x v="21"/>
    <n v="1235"/>
    <x v="9"/>
  </r>
  <r>
    <x v="2"/>
    <s v="Q2"/>
    <x v="4"/>
    <x v="22"/>
    <n v="317"/>
    <x v="9"/>
  </r>
  <r>
    <x v="2"/>
    <s v="Q2"/>
    <x v="4"/>
    <x v="23"/>
    <n v="872"/>
    <x v="9"/>
  </r>
  <r>
    <x v="2"/>
    <s v="Q2"/>
    <x v="4"/>
    <x v="24"/>
    <n v="403"/>
    <x v="9"/>
  </r>
  <r>
    <x v="2"/>
    <s v="Q2"/>
    <x v="4"/>
    <x v="25"/>
    <n v="100"/>
    <x v="9"/>
  </r>
  <r>
    <x v="2"/>
    <s v="Q2"/>
    <x v="4"/>
    <x v="74"/>
    <n v="43"/>
    <x v="9"/>
  </r>
  <r>
    <x v="2"/>
    <s v="Q2"/>
    <x v="4"/>
    <x v="75"/>
    <n v="127"/>
    <x v="9"/>
  </r>
  <r>
    <x v="2"/>
    <s v="Q2"/>
    <x v="4"/>
    <x v="26"/>
    <n v="138"/>
    <x v="9"/>
  </r>
  <r>
    <x v="2"/>
    <s v="Q2"/>
    <x v="4"/>
    <x v="27"/>
    <n v="169"/>
    <x v="9"/>
  </r>
  <r>
    <x v="2"/>
    <s v="Q2"/>
    <x v="4"/>
    <x v="76"/>
    <n v="102"/>
    <x v="9"/>
  </r>
  <r>
    <x v="2"/>
    <s v="Q2"/>
    <x v="4"/>
    <x v="28"/>
    <n v="215"/>
    <x v="9"/>
  </r>
  <r>
    <x v="2"/>
    <s v="Q2"/>
    <x v="4"/>
    <x v="77"/>
    <n v="135"/>
    <x v="9"/>
  </r>
  <r>
    <x v="2"/>
    <s v="Q2"/>
    <x v="4"/>
    <x v="29"/>
    <n v="287"/>
    <x v="9"/>
  </r>
  <r>
    <x v="2"/>
    <s v="Q2"/>
    <x v="4"/>
    <x v="30"/>
    <n v="250"/>
    <x v="9"/>
  </r>
  <r>
    <x v="2"/>
    <s v="Q2"/>
    <x v="4"/>
    <x v="78"/>
    <n v="59"/>
    <x v="9"/>
  </r>
  <r>
    <x v="2"/>
    <s v="Q2"/>
    <x v="4"/>
    <x v="31"/>
    <n v="208"/>
    <x v="9"/>
  </r>
  <r>
    <x v="2"/>
    <s v="Q2"/>
    <x v="4"/>
    <x v="79"/>
    <n v="59"/>
    <x v="9"/>
  </r>
  <r>
    <x v="2"/>
    <s v="Q2"/>
    <x v="4"/>
    <x v="32"/>
    <n v="1034"/>
    <x v="9"/>
  </r>
  <r>
    <x v="2"/>
    <s v="Q2"/>
    <x v="4"/>
    <x v="33"/>
    <n v="336"/>
    <x v="9"/>
  </r>
  <r>
    <x v="2"/>
    <s v="Q2"/>
    <x v="4"/>
    <x v="34"/>
    <n v="181"/>
    <x v="9"/>
  </r>
  <r>
    <x v="2"/>
    <s v="Q2"/>
    <x v="4"/>
    <x v="35"/>
    <n v="658"/>
    <x v="9"/>
  </r>
  <r>
    <x v="2"/>
    <s v="Q2"/>
    <x v="4"/>
    <x v="80"/>
    <n v="143"/>
    <x v="9"/>
  </r>
  <r>
    <x v="2"/>
    <s v="Q2"/>
    <x v="4"/>
    <x v="36"/>
    <n v="132"/>
    <x v="9"/>
  </r>
  <r>
    <x v="2"/>
    <s v="Q2"/>
    <x v="4"/>
    <x v="81"/>
    <n v="54"/>
    <x v="9"/>
  </r>
  <r>
    <x v="2"/>
    <s v="Q2"/>
    <x v="4"/>
    <x v="37"/>
    <n v="765"/>
    <x v="9"/>
  </r>
  <r>
    <x v="2"/>
    <s v="Q2"/>
    <x v="4"/>
    <x v="38"/>
    <n v="488"/>
    <x v="9"/>
  </r>
  <r>
    <x v="2"/>
    <s v="Q2"/>
    <x v="4"/>
    <x v="39"/>
    <n v="218"/>
    <x v="9"/>
  </r>
  <r>
    <x v="2"/>
    <s v="Q2"/>
    <x v="4"/>
    <x v="40"/>
    <n v="365"/>
    <x v="9"/>
  </r>
  <r>
    <x v="2"/>
    <s v="Q2"/>
    <x v="4"/>
    <x v="41"/>
    <n v="210"/>
    <x v="9"/>
  </r>
  <r>
    <x v="2"/>
    <s v="Q2"/>
    <x v="4"/>
    <x v="42"/>
    <n v="358"/>
    <x v="9"/>
  </r>
  <r>
    <x v="2"/>
    <s v="Q2"/>
    <x v="4"/>
    <x v="82"/>
    <n v="75"/>
    <x v="9"/>
  </r>
  <r>
    <x v="2"/>
    <s v="Q2"/>
    <x v="4"/>
    <x v="43"/>
    <n v="452"/>
    <x v="9"/>
  </r>
  <r>
    <x v="2"/>
    <s v="Q2"/>
    <x v="4"/>
    <x v="44"/>
    <n v="276"/>
    <x v="9"/>
  </r>
  <r>
    <x v="2"/>
    <s v="Q2"/>
    <x v="4"/>
    <x v="45"/>
    <n v="224"/>
    <x v="9"/>
  </r>
  <r>
    <x v="2"/>
    <s v="Q2"/>
    <x v="4"/>
    <x v="46"/>
    <n v="535"/>
    <x v="9"/>
  </r>
  <r>
    <x v="2"/>
    <s v="Q2"/>
    <x v="4"/>
    <x v="47"/>
    <n v="321"/>
    <x v="9"/>
  </r>
  <r>
    <x v="2"/>
    <s v="Q2"/>
    <x v="4"/>
    <x v="48"/>
    <n v="901"/>
    <x v="9"/>
  </r>
  <r>
    <x v="2"/>
    <s v="Q2"/>
    <x v="4"/>
    <x v="83"/>
    <n v="70"/>
    <x v="9"/>
  </r>
  <r>
    <x v="2"/>
    <s v="Q2"/>
    <x v="4"/>
    <x v="49"/>
    <n v="775"/>
    <x v="9"/>
  </r>
  <r>
    <x v="2"/>
    <s v="Q2"/>
    <x v="4"/>
    <x v="50"/>
    <n v="657"/>
    <x v="9"/>
  </r>
  <r>
    <x v="2"/>
    <s v="Q2"/>
    <x v="4"/>
    <x v="51"/>
    <n v="216"/>
    <x v="9"/>
  </r>
  <r>
    <x v="2"/>
    <s v="Q2"/>
    <x v="4"/>
    <x v="84"/>
    <n v="51"/>
    <x v="9"/>
  </r>
  <r>
    <x v="2"/>
    <s v="Q2"/>
    <x v="4"/>
    <x v="52"/>
    <n v="265"/>
    <x v="9"/>
  </r>
  <r>
    <x v="2"/>
    <s v="Q2"/>
    <x v="4"/>
    <x v="85"/>
    <n v="84"/>
    <x v="9"/>
  </r>
  <r>
    <x v="2"/>
    <s v="Q2"/>
    <x v="4"/>
    <x v="53"/>
    <n v="485"/>
    <x v="9"/>
  </r>
  <r>
    <x v="2"/>
    <s v="Q2"/>
    <x v="4"/>
    <x v="54"/>
    <n v="726"/>
    <x v="9"/>
  </r>
  <r>
    <x v="2"/>
    <s v="Q2"/>
    <x v="4"/>
    <x v="86"/>
    <n v="61"/>
    <x v="9"/>
  </r>
  <r>
    <x v="2"/>
    <s v="Q2"/>
    <x v="4"/>
    <x v="55"/>
    <n v="1772"/>
    <x v="9"/>
  </r>
  <r>
    <x v="2"/>
    <s v="Q2"/>
    <x v="4"/>
    <x v="56"/>
    <n v="114"/>
    <x v="9"/>
  </r>
  <r>
    <x v="2"/>
    <s v="Q2"/>
    <x v="4"/>
    <x v="57"/>
    <n v="8034"/>
    <x v="9"/>
  </r>
  <r>
    <x v="2"/>
    <s v="Q2"/>
    <x v="4"/>
    <x v="58"/>
    <n v="4321"/>
    <x v="9"/>
  </r>
  <r>
    <x v="2"/>
    <s v="Q2"/>
    <x v="4"/>
    <x v="59"/>
    <n v="9299"/>
    <x v="9"/>
  </r>
  <r>
    <x v="2"/>
    <s v="Q2"/>
    <x v="5"/>
    <x v="60"/>
    <n v="50"/>
    <x v="9"/>
  </r>
  <r>
    <x v="2"/>
    <s v="Q2"/>
    <x v="5"/>
    <x v="61"/>
    <n v="33"/>
    <x v="9"/>
  </r>
  <r>
    <x v="2"/>
    <s v="Q2"/>
    <x v="5"/>
    <x v="62"/>
    <n v="81"/>
    <x v="9"/>
  </r>
  <r>
    <x v="2"/>
    <s v="Q2"/>
    <x v="5"/>
    <x v="0"/>
    <n v="860"/>
    <x v="9"/>
  </r>
  <r>
    <x v="2"/>
    <s v="Q2"/>
    <x v="5"/>
    <x v="1"/>
    <n v="543"/>
    <x v="9"/>
  </r>
  <r>
    <x v="2"/>
    <s v="Q2"/>
    <x v="5"/>
    <x v="63"/>
    <n v="74"/>
    <x v="9"/>
  </r>
  <r>
    <x v="2"/>
    <s v="Q2"/>
    <x v="5"/>
    <x v="2"/>
    <n v="147"/>
    <x v="9"/>
  </r>
  <r>
    <x v="2"/>
    <s v="Q2"/>
    <x v="5"/>
    <x v="64"/>
    <n v="49"/>
    <x v="9"/>
  </r>
  <r>
    <x v="2"/>
    <s v="Q2"/>
    <x v="5"/>
    <x v="3"/>
    <n v="907"/>
    <x v="9"/>
  </r>
  <r>
    <x v="2"/>
    <s v="Q2"/>
    <x v="5"/>
    <x v="4"/>
    <n v="213"/>
    <x v="9"/>
  </r>
  <r>
    <x v="2"/>
    <s v="Q2"/>
    <x v="5"/>
    <x v="5"/>
    <n v="274"/>
    <x v="9"/>
  </r>
  <r>
    <x v="2"/>
    <s v="Q2"/>
    <x v="5"/>
    <x v="6"/>
    <n v="637"/>
    <x v="9"/>
  </r>
  <r>
    <x v="2"/>
    <s v="Q2"/>
    <x v="5"/>
    <x v="65"/>
    <n v="124"/>
    <x v="9"/>
  </r>
  <r>
    <x v="2"/>
    <s v="Q2"/>
    <x v="5"/>
    <x v="7"/>
    <n v="664"/>
    <x v="9"/>
  </r>
  <r>
    <x v="2"/>
    <s v="Q2"/>
    <x v="5"/>
    <x v="66"/>
    <n v="75"/>
    <x v="9"/>
  </r>
  <r>
    <x v="2"/>
    <s v="Q2"/>
    <x v="5"/>
    <x v="87"/>
    <n v="45"/>
    <x v="9"/>
  </r>
  <r>
    <x v="2"/>
    <s v="Q2"/>
    <x v="5"/>
    <x v="101"/>
    <n v="175"/>
    <x v="9"/>
  </r>
  <r>
    <x v="2"/>
    <s v="Q2"/>
    <x v="5"/>
    <x v="8"/>
    <n v="276"/>
    <x v="9"/>
  </r>
  <r>
    <x v="2"/>
    <s v="Q2"/>
    <x v="5"/>
    <x v="9"/>
    <n v="639"/>
    <x v="9"/>
  </r>
  <r>
    <x v="2"/>
    <s v="Q2"/>
    <x v="5"/>
    <x v="10"/>
    <n v="725"/>
    <x v="9"/>
  </r>
  <r>
    <x v="2"/>
    <s v="Q2"/>
    <x v="5"/>
    <x v="68"/>
    <n v="37"/>
    <x v="9"/>
  </r>
  <r>
    <x v="2"/>
    <s v="Q2"/>
    <x v="5"/>
    <x v="11"/>
    <n v="242"/>
    <x v="9"/>
  </r>
  <r>
    <x v="2"/>
    <s v="Q2"/>
    <x v="5"/>
    <x v="12"/>
    <n v="252"/>
    <x v="9"/>
  </r>
  <r>
    <x v="2"/>
    <s v="Q2"/>
    <x v="5"/>
    <x v="89"/>
    <n v="33"/>
    <x v="9"/>
  </r>
  <r>
    <x v="2"/>
    <s v="Q2"/>
    <x v="5"/>
    <x v="13"/>
    <n v="590"/>
    <x v="9"/>
  </r>
  <r>
    <x v="2"/>
    <s v="Q2"/>
    <x v="5"/>
    <x v="14"/>
    <n v="1190"/>
    <x v="9"/>
  </r>
  <r>
    <x v="2"/>
    <s v="Q2"/>
    <x v="5"/>
    <x v="90"/>
    <n v="33"/>
    <x v="9"/>
  </r>
  <r>
    <x v="2"/>
    <s v="Q2"/>
    <x v="5"/>
    <x v="15"/>
    <n v="1305"/>
    <x v="9"/>
  </r>
  <r>
    <x v="2"/>
    <s v="Q2"/>
    <x v="5"/>
    <x v="70"/>
    <n v="106"/>
    <x v="9"/>
  </r>
  <r>
    <x v="2"/>
    <s v="Q2"/>
    <x v="5"/>
    <x v="71"/>
    <n v="148"/>
    <x v="9"/>
  </r>
  <r>
    <x v="2"/>
    <s v="Q2"/>
    <x v="5"/>
    <x v="16"/>
    <n v="494"/>
    <x v="9"/>
  </r>
  <r>
    <x v="2"/>
    <s v="Q2"/>
    <x v="5"/>
    <x v="17"/>
    <n v="704"/>
    <x v="9"/>
  </r>
  <r>
    <x v="2"/>
    <s v="Q2"/>
    <x v="5"/>
    <x v="18"/>
    <n v="465"/>
    <x v="9"/>
  </r>
  <r>
    <x v="2"/>
    <s v="Q2"/>
    <x v="5"/>
    <x v="72"/>
    <n v="196"/>
    <x v="9"/>
  </r>
  <r>
    <x v="2"/>
    <s v="Q2"/>
    <x v="5"/>
    <x v="19"/>
    <n v="576"/>
    <x v="9"/>
  </r>
  <r>
    <x v="2"/>
    <s v="Q2"/>
    <x v="5"/>
    <x v="20"/>
    <n v="142"/>
    <x v="9"/>
  </r>
  <r>
    <x v="2"/>
    <s v="Q2"/>
    <x v="5"/>
    <x v="73"/>
    <n v="66"/>
    <x v="9"/>
  </r>
  <r>
    <x v="2"/>
    <s v="Q2"/>
    <x v="5"/>
    <x v="21"/>
    <n v="1270"/>
    <x v="9"/>
  </r>
  <r>
    <x v="2"/>
    <s v="Q2"/>
    <x v="5"/>
    <x v="22"/>
    <n v="409"/>
    <x v="9"/>
  </r>
  <r>
    <x v="2"/>
    <s v="Q2"/>
    <x v="5"/>
    <x v="23"/>
    <n v="996"/>
    <x v="9"/>
  </r>
  <r>
    <x v="2"/>
    <s v="Q2"/>
    <x v="5"/>
    <x v="24"/>
    <n v="558"/>
    <x v="9"/>
  </r>
  <r>
    <x v="2"/>
    <s v="Q2"/>
    <x v="5"/>
    <x v="25"/>
    <n v="145"/>
    <x v="9"/>
  </r>
  <r>
    <x v="2"/>
    <s v="Q2"/>
    <x v="5"/>
    <x v="74"/>
    <n v="74"/>
    <x v="9"/>
  </r>
  <r>
    <x v="2"/>
    <s v="Q2"/>
    <x v="5"/>
    <x v="75"/>
    <n v="174"/>
    <x v="9"/>
  </r>
  <r>
    <x v="2"/>
    <s v="Q2"/>
    <x v="5"/>
    <x v="26"/>
    <n v="181"/>
    <x v="9"/>
  </r>
  <r>
    <x v="2"/>
    <s v="Q2"/>
    <x v="5"/>
    <x v="27"/>
    <n v="254"/>
    <x v="9"/>
  </r>
  <r>
    <x v="2"/>
    <s v="Q2"/>
    <x v="5"/>
    <x v="76"/>
    <n v="121"/>
    <x v="9"/>
  </r>
  <r>
    <x v="2"/>
    <s v="Q2"/>
    <x v="5"/>
    <x v="28"/>
    <n v="323"/>
    <x v="9"/>
  </r>
  <r>
    <x v="2"/>
    <s v="Q2"/>
    <x v="5"/>
    <x v="77"/>
    <n v="161"/>
    <x v="9"/>
  </r>
  <r>
    <x v="2"/>
    <s v="Q2"/>
    <x v="5"/>
    <x v="29"/>
    <n v="368"/>
    <x v="9"/>
  </r>
  <r>
    <x v="2"/>
    <s v="Q2"/>
    <x v="5"/>
    <x v="30"/>
    <n v="333"/>
    <x v="9"/>
  </r>
  <r>
    <x v="2"/>
    <s v="Q2"/>
    <x v="5"/>
    <x v="78"/>
    <n v="69"/>
    <x v="9"/>
  </r>
  <r>
    <x v="2"/>
    <s v="Q2"/>
    <x v="5"/>
    <x v="31"/>
    <n v="209"/>
    <x v="9"/>
  </r>
  <r>
    <x v="2"/>
    <s v="Q2"/>
    <x v="5"/>
    <x v="79"/>
    <n v="104"/>
    <x v="9"/>
  </r>
  <r>
    <x v="2"/>
    <s v="Q2"/>
    <x v="5"/>
    <x v="32"/>
    <n v="1166"/>
    <x v="9"/>
  </r>
  <r>
    <x v="2"/>
    <s v="Q2"/>
    <x v="5"/>
    <x v="33"/>
    <n v="353"/>
    <x v="9"/>
  </r>
  <r>
    <x v="2"/>
    <s v="Q2"/>
    <x v="5"/>
    <x v="34"/>
    <n v="259"/>
    <x v="9"/>
  </r>
  <r>
    <x v="2"/>
    <s v="Q2"/>
    <x v="5"/>
    <x v="35"/>
    <n v="761"/>
    <x v="9"/>
  </r>
  <r>
    <x v="2"/>
    <s v="Q2"/>
    <x v="5"/>
    <x v="80"/>
    <n v="152"/>
    <x v="9"/>
  </r>
  <r>
    <x v="2"/>
    <s v="Q2"/>
    <x v="5"/>
    <x v="36"/>
    <n v="150"/>
    <x v="9"/>
  </r>
  <r>
    <x v="2"/>
    <s v="Q2"/>
    <x v="5"/>
    <x v="81"/>
    <n v="55"/>
    <x v="9"/>
  </r>
  <r>
    <x v="2"/>
    <s v="Q2"/>
    <x v="5"/>
    <x v="37"/>
    <n v="813"/>
    <x v="9"/>
  </r>
  <r>
    <x v="2"/>
    <s v="Q2"/>
    <x v="5"/>
    <x v="38"/>
    <n v="571"/>
    <x v="9"/>
  </r>
  <r>
    <x v="2"/>
    <s v="Q2"/>
    <x v="5"/>
    <x v="39"/>
    <n v="243"/>
    <x v="9"/>
  </r>
  <r>
    <x v="2"/>
    <s v="Q2"/>
    <x v="5"/>
    <x v="40"/>
    <n v="410"/>
    <x v="9"/>
  </r>
  <r>
    <x v="2"/>
    <s v="Q2"/>
    <x v="5"/>
    <x v="41"/>
    <n v="260"/>
    <x v="9"/>
  </r>
  <r>
    <x v="2"/>
    <s v="Q2"/>
    <x v="5"/>
    <x v="42"/>
    <n v="409"/>
    <x v="9"/>
  </r>
  <r>
    <x v="2"/>
    <s v="Q2"/>
    <x v="5"/>
    <x v="82"/>
    <n v="118"/>
    <x v="9"/>
  </r>
  <r>
    <x v="2"/>
    <s v="Q2"/>
    <x v="5"/>
    <x v="43"/>
    <n v="605"/>
    <x v="9"/>
  </r>
  <r>
    <x v="2"/>
    <s v="Q2"/>
    <x v="5"/>
    <x v="44"/>
    <n v="304"/>
    <x v="9"/>
  </r>
  <r>
    <x v="2"/>
    <s v="Q2"/>
    <x v="5"/>
    <x v="45"/>
    <n v="278"/>
    <x v="9"/>
  </r>
  <r>
    <x v="2"/>
    <s v="Q2"/>
    <x v="5"/>
    <x v="46"/>
    <n v="549"/>
    <x v="9"/>
  </r>
  <r>
    <x v="2"/>
    <s v="Q2"/>
    <x v="5"/>
    <x v="47"/>
    <n v="416"/>
    <x v="9"/>
  </r>
  <r>
    <x v="2"/>
    <s v="Q2"/>
    <x v="5"/>
    <x v="48"/>
    <n v="1016"/>
    <x v="9"/>
  </r>
  <r>
    <x v="2"/>
    <s v="Q2"/>
    <x v="5"/>
    <x v="83"/>
    <n v="91"/>
    <x v="9"/>
  </r>
  <r>
    <x v="2"/>
    <s v="Q2"/>
    <x v="5"/>
    <x v="49"/>
    <n v="835"/>
    <x v="9"/>
  </r>
  <r>
    <x v="2"/>
    <s v="Q2"/>
    <x v="5"/>
    <x v="50"/>
    <n v="883"/>
    <x v="9"/>
  </r>
  <r>
    <x v="2"/>
    <s v="Q2"/>
    <x v="5"/>
    <x v="51"/>
    <n v="312"/>
    <x v="9"/>
  </r>
  <r>
    <x v="2"/>
    <s v="Q2"/>
    <x v="5"/>
    <x v="84"/>
    <n v="72"/>
    <x v="9"/>
  </r>
  <r>
    <x v="2"/>
    <s v="Q2"/>
    <x v="5"/>
    <x v="52"/>
    <n v="304"/>
    <x v="9"/>
  </r>
  <r>
    <x v="2"/>
    <s v="Q2"/>
    <x v="5"/>
    <x v="85"/>
    <n v="72"/>
    <x v="9"/>
  </r>
  <r>
    <x v="2"/>
    <s v="Q2"/>
    <x v="5"/>
    <x v="53"/>
    <n v="513"/>
    <x v="9"/>
  </r>
  <r>
    <x v="2"/>
    <s v="Q2"/>
    <x v="5"/>
    <x v="54"/>
    <n v="791"/>
    <x v="9"/>
  </r>
  <r>
    <x v="2"/>
    <s v="Q2"/>
    <x v="5"/>
    <x v="86"/>
    <n v="100"/>
    <x v="9"/>
  </r>
  <r>
    <x v="2"/>
    <s v="Q2"/>
    <x v="5"/>
    <x v="88"/>
    <n v="37"/>
    <x v="9"/>
  </r>
  <r>
    <x v="2"/>
    <s v="Q2"/>
    <x v="5"/>
    <x v="55"/>
    <n v="2213"/>
    <x v="9"/>
  </r>
  <r>
    <x v="2"/>
    <s v="Q2"/>
    <x v="5"/>
    <x v="56"/>
    <n v="141"/>
    <x v="9"/>
  </r>
  <r>
    <x v="2"/>
    <s v="Q2"/>
    <x v="5"/>
    <x v="57"/>
    <n v="9074"/>
    <x v="9"/>
  </r>
  <r>
    <x v="2"/>
    <s v="Q2"/>
    <x v="5"/>
    <x v="58"/>
    <n v="4915"/>
    <x v="9"/>
  </r>
  <r>
    <x v="2"/>
    <s v="Q2"/>
    <x v="5"/>
    <x v="59"/>
    <n v="10687"/>
    <x v="9"/>
  </r>
  <r>
    <x v="2"/>
    <s v="Q2"/>
    <x v="6"/>
    <x v="60"/>
    <n v="69"/>
    <x v="9"/>
  </r>
  <r>
    <x v="2"/>
    <s v="Q2"/>
    <x v="6"/>
    <x v="61"/>
    <n v="31"/>
    <x v="9"/>
  </r>
  <r>
    <x v="2"/>
    <s v="Q2"/>
    <x v="6"/>
    <x v="62"/>
    <n v="48"/>
    <x v="9"/>
  </r>
  <r>
    <x v="2"/>
    <s v="Q2"/>
    <x v="6"/>
    <x v="0"/>
    <n v="1042"/>
    <x v="9"/>
  </r>
  <r>
    <x v="2"/>
    <s v="Q2"/>
    <x v="6"/>
    <x v="1"/>
    <n v="620"/>
    <x v="9"/>
  </r>
  <r>
    <x v="2"/>
    <s v="Q2"/>
    <x v="6"/>
    <x v="63"/>
    <n v="114"/>
    <x v="9"/>
  </r>
  <r>
    <x v="2"/>
    <s v="Q2"/>
    <x v="6"/>
    <x v="2"/>
    <n v="232"/>
    <x v="9"/>
  </r>
  <r>
    <x v="2"/>
    <s v="Q2"/>
    <x v="6"/>
    <x v="64"/>
    <n v="48"/>
    <x v="9"/>
  </r>
  <r>
    <x v="2"/>
    <s v="Q2"/>
    <x v="6"/>
    <x v="3"/>
    <n v="957"/>
    <x v="9"/>
  </r>
  <r>
    <x v="2"/>
    <s v="Q2"/>
    <x v="6"/>
    <x v="4"/>
    <n v="176"/>
    <x v="9"/>
  </r>
  <r>
    <x v="2"/>
    <s v="Q2"/>
    <x v="6"/>
    <x v="5"/>
    <n v="295"/>
    <x v="9"/>
  </r>
  <r>
    <x v="2"/>
    <s v="Q2"/>
    <x v="6"/>
    <x v="6"/>
    <n v="807"/>
    <x v="9"/>
  </r>
  <r>
    <x v="2"/>
    <s v="Q2"/>
    <x v="6"/>
    <x v="65"/>
    <n v="108"/>
    <x v="9"/>
  </r>
  <r>
    <x v="2"/>
    <s v="Q2"/>
    <x v="6"/>
    <x v="7"/>
    <n v="638"/>
    <x v="9"/>
  </r>
  <r>
    <x v="2"/>
    <s v="Q2"/>
    <x v="6"/>
    <x v="66"/>
    <n v="75"/>
    <x v="9"/>
  </r>
  <r>
    <x v="2"/>
    <s v="Q2"/>
    <x v="6"/>
    <x v="87"/>
    <n v="31"/>
    <x v="9"/>
  </r>
  <r>
    <x v="2"/>
    <s v="Q2"/>
    <x v="6"/>
    <x v="101"/>
    <n v="162"/>
    <x v="9"/>
  </r>
  <r>
    <x v="2"/>
    <s v="Q2"/>
    <x v="6"/>
    <x v="8"/>
    <n v="375"/>
    <x v="9"/>
  </r>
  <r>
    <x v="2"/>
    <s v="Q2"/>
    <x v="6"/>
    <x v="9"/>
    <n v="597"/>
    <x v="9"/>
  </r>
  <r>
    <x v="2"/>
    <s v="Q2"/>
    <x v="6"/>
    <x v="10"/>
    <n v="787"/>
    <x v="9"/>
  </r>
  <r>
    <x v="2"/>
    <s v="Q2"/>
    <x v="6"/>
    <x v="11"/>
    <n v="240"/>
    <x v="9"/>
  </r>
  <r>
    <x v="2"/>
    <s v="Q2"/>
    <x v="6"/>
    <x v="12"/>
    <n v="281"/>
    <x v="9"/>
  </r>
  <r>
    <x v="2"/>
    <s v="Q2"/>
    <x v="6"/>
    <x v="89"/>
    <n v="42"/>
    <x v="9"/>
  </r>
  <r>
    <x v="2"/>
    <s v="Q2"/>
    <x v="6"/>
    <x v="13"/>
    <n v="579"/>
    <x v="9"/>
  </r>
  <r>
    <x v="2"/>
    <s v="Q2"/>
    <x v="6"/>
    <x v="14"/>
    <n v="1302"/>
    <x v="9"/>
  </r>
  <r>
    <x v="2"/>
    <s v="Q2"/>
    <x v="6"/>
    <x v="90"/>
    <n v="51"/>
    <x v="9"/>
  </r>
  <r>
    <x v="2"/>
    <s v="Q2"/>
    <x v="6"/>
    <x v="15"/>
    <n v="1385"/>
    <x v="9"/>
  </r>
  <r>
    <x v="2"/>
    <s v="Q2"/>
    <x v="6"/>
    <x v="70"/>
    <n v="147"/>
    <x v="9"/>
  </r>
  <r>
    <x v="2"/>
    <s v="Q2"/>
    <x v="6"/>
    <x v="71"/>
    <n v="217"/>
    <x v="9"/>
  </r>
  <r>
    <x v="2"/>
    <s v="Q2"/>
    <x v="6"/>
    <x v="16"/>
    <n v="626"/>
    <x v="9"/>
  </r>
  <r>
    <x v="2"/>
    <s v="Q2"/>
    <x v="6"/>
    <x v="17"/>
    <n v="1372"/>
    <x v="9"/>
  </r>
  <r>
    <x v="2"/>
    <s v="Q2"/>
    <x v="6"/>
    <x v="18"/>
    <n v="429"/>
    <x v="9"/>
  </r>
  <r>
    <x v="2"/>
    <s v="Q2"/>
    <x v="6"/>
    <x v="72"/>
    <n v="221"/>
    <x v="9"/>
  </r>
  <r>
    <x v="2"/>
    <s v="Q2"/>
    <x v="6"/>
    <x v="19"/>
    <n v="560"/>
    <x v="9"/>
  </r>
  <r>
    <x v="2"/>
    <s v="Q2"/>
    <x v="6"/>
    <x v="20"/>
    <n v="119"/>
    <x v="9"/>
  </r>
  <r>
    <x v="2"/>
    <s v="Q2"/>
    <x v="6"/>
    <x v="73"/>
    <n v="61"/>
    <x v="9"/>
  </r>
  <r>
    <x v="2"/>
    <s v="Q2"/>
    <x v="6"/>
    <x v="21"/>
    <n v="1310"/>
    <x v="9"/>
  </r>
  <r>
    <x v="2"/>
    <s v="Q2"/>
    <x v="6"/>
    <x v="22"/>
    <n v="412"/>
    <x v="9"/>
  </r>
  <r>
    <x v="2"/>
    <s v="Q2"/>
    <x v="6"/>
    <x v="23"/>
    <n v="1111"/>
    <x v="9"/>
  </r>
  <r>
    <x v="2"/>
    <s v="Q2"/>
    <x v="6"/>
    <x v="24"/>
    <n v="870"/>
    <x v="9"/>
  </r>
  <r>
    <x v="2"/>
    <s v="Q2"/>
    <x v="6"/>
    <x v="25"/>
    <n v="137"/>
    <x v="9"/>
  </r>
  <r>
    <x v="2"/>
    <s v="Q2"/>
    <x v="6"/>
    <x v="74"/>
    <n v="85"/>
    <x v="9"/>
  </r>
  <r>
    <x v="2"/>
    <s v="Q2"/>
    <x v="6"/>
    <x v="75"/>
    <n v="239"/>
    <x v="9"/>
  </r>
  <r>
    <x v="2"/>
    <s v="Q2"/>
    <x v="6"/>
    <x v="26"/>
    <n v="304"/>
    <x v="9"/>
  </r>
  <r>
    <x v="2"/>
    <s v="Q2"/>
    <x v="6"/>
    <x v="27"/>
    <n v="272"/>
    <x v="9"/>
  </r>
  <r>
    <x v="2"/>
    <s v="Q2"/>
    <x v="6"/>
    <x v="76"/>
    <n v="198"/>
    <x v="9"/>
  </r>
  <r>
    <x v="2"/>
    <s v="Q2"/>
    <x v="6"/>
    <x v="28"/>
    <n v="307"/>
    <x v="9"/>
  </r>
  <r>
    <x v="2"/>
    <s v="Q2"/>
    <x v="6"/>
    <x v="77"/>
    <n v="258"/>
    <x v="9"/>
  </r>
  <r>
    <x v="2"/>
    <s v="Q2"/>
    <x v="6"/>
    <x v="29"/>
    <n v="338"/>
    <x v="9"/>
  </r>
  <r>
    <x v="2"/>
    <s v="Q2"/>
    <x v="6"/>
    <x v="30"/>
    <n v="380"/>
    <x v="9"/>
  </r>
  <r>
    <x v="2"/>
    <s v="Q2"/>
    <x v="6"/>
    <x v="78"/>
    <n v="83"/>
    <x v="9"/>
  </r>
  <r>
    <x v="2"/>
    <s v="Q2"/>
    <x v="6"/>
    <x v="31"/>
    <n v="191"/>
    <x v="9"/>
  </r>
  <r>
    <x v="2"/>
    <s v="Q2"/>
    <x v="6"/>
    <x v="79"/>
    <n v="105"/>
    <x v="9"/>
  </r>
  <r>
    <x v="2"/>
    <s v="Q2"/>
    <x v="6"/>
    <x v="32"/>
    <n v="1196"/>
    <x v="9"/>
  </r>
  <r>
    <x v="2"/>
    <s v="Q2"/>
    <x v="6"/>
    <x v="33"/>
    <n v="360"/>
    <x v="9"/>
  </r>
  <r>
    <x v="2"/>
    <s v="Q2"/>
    <x v="6"/>
    <x v="34"/>
    <n v="428"/>
    <x v="9"/>
  </r>
  <r>
    <x v="2"/>
    <s v="Q2"/>
    <x v="6"/>
    <x v="35"/>
    <n v="779"/>
    <x v="9"/>
  </r>
  <r>
    <x v="2"/>
    <s v="Q2"/>
    <x v="6"/>
    <x v="80"/>
    <n v="131"/>
    <x v="9"/>
  </r>
  <r>
    <x v="2"/>
    <s v="Q2"/>
    <x v="6"/>
    <x v="36"/>
    <n v="169"/>
    <x v="9"/>
  </r>
  <r>
    <x v="2"/>
    <s v="Q2"/>
    <x v="6"/>
    <x v="91"/>
    <n v="43"/>
    <x v="9"/>
  </r>
  <r>
    <x v="2"/>
    <s v="Q2"/>
    <x v="6"/>
    <x v="81"/>
    <n v="54"/>
    <x v="9"/>
  </r>
  <r>
    <x v="2"/>
    <s v="Q2"/>
    <x v="6"/>
    <x v="37"/>
    <n v="768"/>
    <x v="9"/>
  </r>
  <r>
    <x v="2"/>
    <s v="Q2"/>
    <x v="6"/>
    <x v="38"/>
    <n v="614"/>
    <x v="9"/>
  </r>
  <r>
    <x v="2"/>
    <s v="Q2"/>
    <x v="6"/>
    <x v="39"/>
    <n v="379"/>
    <x v="9"/>
  </r>
  <r>
    <x v="2"/>
    <s v="Q2"/>
    <x v="6"/>
    <x v="40"/>
    <n v="426"/>
    <x v="9"/>
  </r>
  <r>
    <x v="2"/>
    <s v="Q2"/>
    <x v="6"/>
    <x v="41"/>
    <n v="345"/>
    <x v="9"/>
  </r>
  <r>
    <x v="2"/>
    <s v="Q2"/>
    <x v="6"/>
    <x v="42"/>
    <n v="560"/>
    <x v="9"/>
  </r>
  <r>
    <x v="2"/>
    <s v="Q2"/>
    <x v="6"/>
    <x v="82"/>
    <n v="110"/>
    <x v="9"/>
  </r>
  <r>
    <x v="2"/>
    <s v="Q2"/>
    <x v="6"/>
    <x v="43"/>
    <n v="804"/>
    <x v="9"/>
  </r>
  <r>
    <x v="2"/>
    <s v="Q2"/>
    <x v="6"/>
    <x v="44"/>
    <n v="310"/>
    <x v="9"/>
  </r>
  <r>
    <x v="2"/>
    <s v="Q2"/>
    <x v="6"/>
    <x v="45"/>
    <n v="297"/>
    <x v="9"/>
  </r>
  <r>
    <x v="2"/>
    <s v="Q2"/>
    <x v="6"/>
    <x v="46"/>
    <n v="590"/>
    <x v="9"/>
  </r>
  <r>
    <x v="2"/>
    <s v="Q2"/>
    <x v="6"/>
    <x v="47"/>
    <n v="537"/>
    <x v="9"/>
  </r>
  <r>
    <x v="2"/>
    <s v="Q2"/>
    <x v="6"/>
    <x v="48"/>
    <n v="1104"/>
    <x v="9"/>
  </r>
  <r>
    <x v="2"/>
    <s v="Q2"/>
    <x v="6"/>
    <x v="83"/>
    <n v="95"/>
    <x v="9"/>
  </r>
  <r>
    <x v="2"/>
    <s v="Q2"/>
    <x v="6"/>
    <x v="49"/>
    <n v="877"/>
    <x v="9"/>
  </r>
  <r>
    <x v="2"/>
    <s v="Q2"/>
    <x v="6"/>
    <x v="50"/>
    <n v="1531"/>
    <x v="9"/>
  </r>
  <r>
    <x v="2"/>
    <s v="Q2"/>
    <x v="6"/>
    <x v="51"/>
    <n v="352"/>
    <x v="9"/>
  </r>
  <r>
    <x v="2"/>
    <s v="Q2"/>
    <x v="6"/>
    <x v="84"/>
    <n v="107"/>
    <x v="9"/>
  </r>
  <r>
    <x v="2"/>
    <s v="Q2"/>
    <x v="6"/>
    <x v="52"/>
    <n v="294"/>
    <x v="9"/>
  </r>
  <r>
    <x v="2"/>
    <s v="Q2"/>
    <x v="6"/>
    <x v="85"/>
    <n v="87"/>
    <x v="9"/>
  </r>
  <r>
    <x v="2"/>
    <s v="Q2"/>
    <x v="6"/>
    <x v="53"/>
    <n v="568"/>
    <x v="9"/>
  </r>
  <r>
    <x v="2"/>
    <s v="Q2"/>
    <x v="6"/>
    <x v="54"/>
    <n v="1239"/>
    <x v="9"/>
  </r>
  <r>
    <x v="2"/>
    <s v="Q2"/>
    <x v="6"/>
    <x v="86"/>
    <n v="121"/>
    <x v="9"/>
  </r>
  <r>
    <x v="2"/>
    <s v="Q2"/>
    <x v="6"/>
    <x v="88"/>
    <n v="37"/>
    <x v="9"/>
  </r>
  <r>
    <x v="2"/>
    <s v="Q2"/>
    <x v="6"/>
    <x v="55"/>
    <n v="3544"/>
    <x v="9"/>
  </r>
  <r>
    <x v="2"/>
    <s v="Q2"/>
    <x v="6"/>
    <x v="56"/>
    <n v="108"/>
    <x v="9"/>
  </r>
  <r>
    <x v="2"/>
    <s v="Q2"/>
    <x v="6"/>
    <x v="57"/>
    <n v="12494"/>
    <x v="9"/>
  </r>
  <r>
    <x v="2"/>
    <s v="Q2"/>
    <x v="6"/>
    <x v="58"/>
    <n v="8335"/>
    <x v="9"/>
  </r>
  <r>
    <x v="2"/>
    <s v="Q2"/>
    <x v="6"/>
    <x v="59"/>
    <n v="17127"/>
    <x v="9"/>
  </r>
  <r>
    <x v="2"/>
    <s v="Q2"/>
    <x v="7"/>
    <x v="60"/>
    <n v="76"/>
    <x v="9"/>
  </r>
  <r>
    <x v="2"/>
    <s v="Q2"/>
    <x v="7"/>
    <x v="61"/>
    <n v="61"/>
    <x v="9"/>
  </r>
  <r>
    <x v="2"/>
    <s v="Q2"/>
    <x v="7"/>
    <x v="62"/>
    <n v="119"/>
    <x v="9"/>
  </r>
  <r>
    <x v="2"/>
    <s v="Q2"/>
    <x v="7"/>
    <x v="0"/>
    <n v="1341"/>
    <x v="9"/>
  </r>
  <r>
    <x v="2"/>
    <s v="Q2"/>
    <x v="7"/>
    <x v="1"/>
    <n v="842"/>
    <x v="9"/>
  </r>
  <r>
    <x v="2"/>
    <s v="Q2"/>
    <x v="7"/>
    <x v="63"/>
    <n v="99"/>
    <x v="9"/>
  </r>
  <r>
    <x v="2"/>
    <s v="Q2"/>
    <x v="7"/>
    <x v="2"/>
    <n v="240"/>
    <x v="9"/>
  </r>
  <r>
    <x v="2"/>
    <s v="Q2"/>
    <x v="7"/>
    <x v="64"/>
    <n v="76"/>
    <x v="9"/>
  </r>
  <r>
    <x v="2"/>
    <s v="Q2"/>
    <x v="7"/>
    <x v="3"/>
    <n v="1395"/>
    <x v="9"/>
  </r>
  <r>
    <x v="2"/>
    <s v="Q2"/>
    <x v="7"/>
    <x v="4"/>
    <n v="351"/>
    <x v="9"/>
  </r>
  <r>
    <x v="2"/>
    <s v="Q2"/>
    <x v="7"/>
    <x v="5"/>
    <n v="424"/>
    <x v="9"/>
  </r>
  <r>
    <x v="2"/>
    <s v="Q2"/>
    <x v="7"/>
    <x v="93"/>
    <n v="31"/>
    <x v="9"/>
  </r>
  <r>
    <x v="2"/>
    <s v="Q2"/>
    <x v="7"/>
    <x v="6"/>
    <n v="1011"/>
    <x v="9"/>
  </r>
  <r>
    <x v="2"/>
    <s v="Q2"/>
    <x v="7"/>
    <x v="65"/>
    <n v="190"/>
    <x v="9"/>
  </r>
  <r>
    <x v="2"/>
    <s v="Q2"/>
    <x v="7"/>
    <x v="7"/>
    <n v="969"/>
    <x v="9"/>
  </r>
  <r>
    <x v="2"/>
    <s v="Q2"/>
    <x v="7"/>
    <x v="66"/>
    <n v="134"/>
    <x v="9"/>
  </r>
  <r>
    <x v="2"/>
    <s v="Q2"/>
    <x v="7"/>
    <x v="87"/>
    <n v="54"/>
    <x v="9"/>
  </r>
  <r>
    <x v="2"/>
    <s v="Q2"/>
    <x v="7"/>
    <x v="101"/>
    <n v="266"/>
    <x v="9"/>
  </r>
  <r>
    <x v="2"/>
    <s v="Q2"/>
    <x v="7"/>
    <x v="8"/>
    <n v="389"/>
    <x v="9"/>
  </r>
  <r>
    <x v="2"/>
    <s v="Q2"/>
    <x v="7"/>
    <x v="9"/>
    <n v="944"/>
    <x v="9"/>
  </r>
  <r>
    <x v="2"/>
    <s v="Q2"/>
    <x v="7"/>
    <x v="10"/>
    <n v="1091"/>
    <x v="9"/>
  </r>
  <r>
    <x v="2"/>
    <s v="Q2"/>
    <x v="7"/>
    <x v="67"/>
    <n v="35"/>
    <x v="9"/>
  </r>
  <r>
    <x v="2"/>
    <s v="Q2"/>
    <x v="7"/>
    <x v="68"/>
    <n v="50"/>
    <x v="9"/>
  </r>
  <r>
    <x v="2"/>
    <s v="Q2"/>
    <x v="7"/>
    <x v="11"/>
    <n v="364"/>
    <x v="9"/>
  </r>
  <r>
    <x v="2"/>
    <s v="Q2"/>
    <x v="7"/>
    <x v="12"/>
    <n v="405"/>
    <x v="9"/>
  </r>
  <r>
    <x v="2"/>
    <s v="Q2"/>
    <x v="7"/>
    <x v="89"/>
    <n v="48"/>
    <x v="9"/>
  </r>
  <r>
    <x v="2"/>
    <s v="Q2"/>
    <x v="7"/>
    <x v="94"/>
    <n v="50"/>
    <x v="9"/>
  </r>
  <r>
    <x v="2"/>
    <s v="Q2"/>
    <x v="7"/>
    <x v="13"/>
    <n v="898"/>
    <x v="9"/>
  </r>
  <r>
    <x v="2"/>
    <s v="Q2"/>
    <x v="7"/>
    <x v="14"/>
    <n v="1875"/>
    <x v="9"/>
  </r>
  <r>
    <x v="2"/>
    <s v="Q2"/>
    <x v="7"/>
    <x v="69"/>
    <n v="45"/>
    <x v="9"/>
  </r>
  <r>
    <x v="2"/>
    <s v="Q2"/>
    <x v="7"/>
    <x v="90"/>
    <n v="54"/>
    <x v="9"/>
  </r>
  <r>
    <x v="2"/>
    <s v="Q2"/>
    <x v="7"/>
    <x v="15"/>
    <n v="1999"/>
    <x v="9"/>
  </r>
  <r>
    <x v="2"/>
    <s v="Q2"/>
    <x v="7"/>
    <x v="70"/>
    <n v="118"/>
    <x v="9"/>
  </r>
  <r>
    <x v="2"/>
    <s v="Q2"/>
    <x v="7"/>
    <x v="71"/>
    <n v="236"/>
    <x v="9"/>
  </r>
  <r>
    <x v="2"/>
    <s v="Q2"/>
    <x v="7"/>
    <x v="16"/>
    <n v="756"/>
    <x v="9"/>
  </r>
  <r>
    <x v="2"/>
    <s v="Q2"/>
    <x v="7"/>
    <x v="95"/>
    <n v="30"/>
    <x v="9"/>
  </r>
  <r>
    <x v="2"/>
    <s v="Q2"/>
    <x v="7"/>
    <x v="17"/>
    <n v="1084"/>
    <x v="9"/>
  </r>
  <r>
    <x v="2"/>
    <s v="Q2"/>
    <x v="7"/>
    <x v="18"/>
    <n v="751"/>
    <x v="9"/>
  </r>
  <r>
    <x v="2"/>
    <s v="Q2"/>
    <x v="7"/>
    <x v="72"/>
    <n v="319"/>
    <x v="9"/>
  </r>
  <r>
    <x v="2"/>
    <s v="Q2"/>
    <x v="7"/>
    <x v="19"/>
    <n v="836"/>
    <x v="9"/>
  </r>
  <r>
    <x v="2"/>
    <s v="Q2"/>
    <x v="7"/>
    <x v="20"/>
    <n v="203"/>
    <x v="9"/>
  </r>
  <r>
    <x v="2"/>
    <s v="Q2"/>
    <x v="7"/>
    <x v="73"/>
    <n v="82"/>
    <x v="9"/>
  </r>
  <r>
    <x v="2"/>
    <s v="Q2"/>
    <x v="7"/>
    <x v="21"/>
    <n v="1863"/>
    <x v="9"/>
  </r>
  <r>
    <x v="2"/>
    <s v="Q2"/>
    <x v="7"/>
    <x v="22"/>
    <n v="619"/>
    <x v="9"/>
  </r>
  <r>
    <x v="2"/>
    <s v="Q2"/>
    <x v="7"/>
    <x v="23"/>
    <n v="1483"/>
    <x v="9"/>
  </r>
  <r>
    <x v="2"/>
    <s v="Q2"/>
    <x v="7"/>
    <x v="92"/>
    <n v="42"/>
    <x v="9"/>
  </r>
  <r>
    <x v="2"/>
    <s v="Q2"/>
    <x v="7"/>
    <x v="24"/>
    <n v="871"/>
    <x v="9"/>
  </r>
  <r>
    <x v="2"/>
    <s v="Q2"/>
    <x v="7"/>
    <x v="25"/>
    <n v="221"/>
    <x v="9"/>
  </r>
  <r>
    <x v="2"/>
    <s v="Q2"/>
    <x v="7"/>
    <x v="74"/>
    <n v="124"/>
    <x v="9"/>
  </r>
  <r>
    <x v="2"/>
    <s v="Q2"/>
    <x v="7"/>
    <x v="75"/>
    <n v="233"/>
    <x v="9"/>
  </r>
  <r>
    <x v="2"/>
    <s v="Q2"/>
    <x v="7"/>
    <x v="26"/>
    <n v="286"/>
    <x v="9"/>
  </r>
  <r>
    <x v="2"/>
    <s v="Q2"/>
    <x v="7"/>
    <x v="27"/>
    <n v="368"/>
    <x v="9"/>
  </r>
  <r>
    <x v="2"/>
    <s v="Q2"/>
    <x v="7"/>
    <x v="76"/>
    <n v="186"/>
    <x v="9"/>
  </r>
  <r>
    <x v="2"/>
    <s v="Q2"/>
    <x v="7"/>
    <x v="28"/>
    <n v="456"/>
    <x v="9"/>
  </r>
  <r>
    <x v="2"/>
    <s v="Q2"/>
    <x v="7"/>
    <x v="77"/>
    <n v="268"/>
    <x v="9"/>
  </r>
  <r>
    <x v="2"/>
    <s v="Q2"/>
    <x v="7"/>
    <x v="29"/>
    <n v="571"/>
    <x v="9"/>
  </r>
  <r>
    <x v="2"/>
    <s v="Q2"/>
    <x v="7"/>
    <x v="30"/>
    <n v="501"/>
    <x v="9"/>
  </r>
  <r>
    <x v="2"/>
    <s v="Q2"/>
    <x v="7"/>
    <x v="78"/>
    <n v="104"/>
    <x v="9"/>
  </r>
  <r>
    <x v="2"/>
    <s v="Q2"/>
    <x v="7"/>
    <x v="31"/>
    <n v="286"/>
    <x v="9"/>
  </r>
  <r>
    <x v="2"/>
    <s v="Q2"/>
    <x v="7"/>
    <x v="79"/>
    <n v="153"/>
    <x v="9"/>
  </r>
  <r>
    <x v="2"/>
    <s v="Q2"/>
    <x v="7"/>
    <x v="32"/>
    <n v="1768"/>
    <x v="9"/>
  </r>
  <r>
    <x v="2"/>
    <s v="Q2"/>
    <x v="7"/>
    <x v="33"/>
    <n v="562"/>
    <x v="9"/>
  </r>
  <r>
    <x v="2"/>
    <s v="Q2"/>
    <x v="7"/>
    <x v="34"/>
    <n v="400"/>
    <x v="9"/>
  </r>
  <r>
    <x v="2"/>
    <s v="Q2"/>
    <x v="7"/>
    <x v="35"/>
    <n v="1181"/>
    <x v="9"/>
  </r>
  <r>
    <x v="2"/>
    <s v="Q2"/>
    <x v="7"/>
    <x v="80"/>
    <n v="253"/>
    <x v="9"/>
  </r>
  <r>
    <x v="2"/>
    <s v="Q2"/>
    <x v="7"/>
    <x v="36"/>
    <n v="220"/>
    <x v="9"/>
  </r>
  <r>
    <x v="2"/>
    <s v="Q2"/>
    <x v="7"/>
    <x v="91"/>
    <n v="51"/>
    <x v="9"/>
  </r>
  <r>
    <x v="2"/>
    <s v="Q2"/>
    <x v="7"/>
    <x v="81"/>
    <n v="94"/>
    <x v="9"/>
  </r>
  <r>
    <x v="2"/>
    <s v="Q2"/>
    <x v="7"/>
    <x v="37"/>
    <n v="1153"/>
    <x v="9"/>
  </r>
  <r>
    <x v="2"/>
    <s v="Q2"/>
    <x v="7"/>
    <x v="38"/>
    <n v="880"/>
    <x v="9"/>
  </r>
  <r>
    <x v="2"/>
    <s v="Q2"/>
    <x v="7"/>
    <x v="39"/>
    <n v="386"/>
    <x v="9"/>
  </r>
  <r>
    <x v="2"/>
    <s v="Q2"/>
    <x v="7"/>
    <x v="40"/>
    <n v="608"/>
    <x v="9"/>
  </r>
  <r>
    <x v="2"/>
    <s v="Q2"/>
    <x v="7"/>
    <x v="41"/>
    <n v="420"/>
    <x v="9"/>
  </r>
  <r>
    <x v="2"/>
    <s v="Q2"/>
    <x v="7"/>
    <x v="42"/>
    <n v="630"/>
    <x v="9"/>
  </r>
  <r>
    <x v="2"/>
    <s v="Q2"/>
    <x v="7"/>
    <x v="96"/>
    <n v="44"/>
    <x v="9"/>
  </r>
  <r>
    <x v="2"/>
    <s v="Q2"/>
    <x v="7"/>
    <x v="82"/>
    <n v="171"/>
    <x v="9"/>
  </r>
  <r>
    <x v="2"/>
    <s v="Q2"/>
    <x v="7"/>
    <x v="43"/>
    <n v="1048"/>
    <x v="9"/>
  </r>
  <r>
    <x v="2"/>
    <s v="Q2"/>
    <x v="7"/>
    <x v="44"/>
    <n v="458"/>
    <x v="9"/>
  </r>
  <r>
    <x v="2"/>
    <s v="Q2"/>
    <x v="7"/>
    <x v="45"/>
    <n v="448"/>
    <x v="9"/>
  </r>
  <r>
    <x v="2"/>
    <s v="Q2"/>
    <x v="7"/>
    <x v="46"/>
    <n v="995"/>
    <x v="9"/>
  </r>
  <r>
    <x v="2"/>
    <s v="Q2"/>
    <x v="7"/>
    <x v="47"/>
    <n v="637"/>
    <x v="9"/>
  </r>
  <r>
    <x v="2"/>
    <s v="Q2"/>
    <x v="7"/>
    <x v="48"/>
    <n v="1525"/>
    <x v="9"/>
  </r>
  <r>
    <x v="2"/>
    <s v="Q2"/>
    <x v="7"/>
    <x v="83"/>
    <n v="148"/>
    <x v="9"/>
  </r>
  <r>
    <x v="2"/>
    <s v="Q2"/>
    <x v="7"/>
    <x v="49"/>
    <n v="1280"/>
    <x v="9"/>
  </r>
  <r>
    <x v="2"/>
    <s v="Q2"/>
    <x v="7"/>
    <x v="50"/>
    <n v="1453"/>
    <x v="9"/>
  </r>
  <r>
    <x v="2"/>
    <s v="Q2"/>
    <x v="7"/>
    <x v="51"/>
    <n v="480"/>
    <x v="9"/>
  </r>
  <r>
    <x v="2"/>
    <s v="Q2"/>
    <x v="7"/>
    <x v="84"/>
    <n v="85"/>
    <x v="9"/>
  </r>
  <r>
    <x v="2"/>
    <s v="Q2"/>
    <x v="7"/>
    <x v="52"/>
    <n v="464"/>
    <x v="9"/>
  </r>
  <r>
    <x v="2"/>
    <s v="Q2"/>
    <x v="7"/>
    <x v="85"/>
    <n v="96"/>
    <x v="9"/>
  </r>
  <r>
    <x v="2"/>
    <s v="Q2"/>
    <x v="7"/>
    <x v="53"/>
    <n v="816"/>
    <x v="9"/>
  </r>
  <r>
    <x v="2"/>
    <s v="Q2"/>
    <x v="7"/>
    <x v="54"/>
    <n v="1250"/>
    <x v="9"/>
  </r>
  <r>
    <x v="2"/>
    <s v="Q2"/>
    <x v="7"/>
    <x v="86"/>
    <n v="156"/>
    <x v="9"/>
  </r>
  <r>
    <x v="2"/>
    <s v="Q2"/>
    <x v="7"/>
    <x v="88"/>
    <n v="54"/>
    <x v="9"/>
  </r>
  <r>
    <x v="2"/>
    <s v="Q2"/>
    <x v="7"/>
    <x v="55"/>
    <n v="3516"/>
    <x v="9"/>
  </r>
  <r>
    <x v="2"/>
    <s v="Q2"/>
    <x v="7"/>
    <x v="97"/>
    <n v="32"/>
    <x v="9"/>
  </r>
  <r>
    <x v="2"/>
    <s v="Q2"/>
    <x v="7"/>
    <x v="56"/>
    <n v="206"/>
    <x v="9"/>
  </r>
  <r>
    <x v="2"/>
    <s v="Q2"/>
    <x v="7"/>
    <x v="57"/>
    <n v="14055"/>
    <x v="9"/>
  </r>
  <r>
    <x v="2"/>
    <s v="Q2"/>
    <x v="7"/>
    <x v="58"/>
    <n v="7735"/>
    <x v="9"/>
  </r>
  <r>
    <x v="2"/>
    <s v="Q2"/>
    <x v="7"/>
    <x v="59"/>
    <n v="16894"/>
    <x v="9"/>
  </r>
  <r>
    <x v="2"/>
    <s v="Q2"/>
    <x v="8"/>
    <x v="62"/>
    <n v="52"/>
    <x v="9"/>
  </r>
  <r>
    <x v="2"/>
    <s v="Q2"/>
    <x v="8"/>
    <x v="0"/>
    <n v="708"/>
    <x v="9"/>
  </r>
  <r>
    <x v="2"/>
    <s v="Q2"/>
    <x v="8"/>
    <x v="1"/>
    <n v="379"/>
    <x v="9"/>
  </r>
  <r>
    <x v="2"/>
    <s v="Q2"/>
    <x v="8"/>
    <x v="63"/>
    <n v="43"/>
    <x v="9"/>
  </r>
  <r>
    <x v="2"/>
    <s v="Q2"/>
    <x v="8"/>
    <x v="2"/>
    <n v="102"/>
    <x v="9"/>
  </r>
  <r>
    <x v="2"/>
    <s v="Q2"/>
    <x v="8"/>
    <x v="3"/>
    <n v="614"/>
    <x v="9"/>
  </r>
  <r>
    <x v="2"/>
    <s v="Q2"/>
    <x v="8"/>
    <x v="4"/>
    <n v="153"/>
    <x v="9"/>
  </r>
  <r>
    <x v="2"/>
    <s v="Q2"/>
    <x v="8"/>
    <x v="5"/>
    <n v="193"/>
    <x v="9"/>
  </r>
  <r>
    <x v="2"/>
    <s v="Q2"/>
    <x v="8"/>
    <x v="6"/>
    <n v="512"/>
    <x v="9"/>
  </r>
  <r>
    <x v="2"/>
    <s v="Q2"/>
    <x v="8"/>
    <x v="65"/>
    <n v="89"/>
    <x v="9"/>
  </r>
  <r>
    <x v="2"/>
    <s v="Q2"/>
    <x v="8"/>
    <x v="7"/>
    <n v="453"/>
    <x v="9"/>
  </r>
  <r>
    <x v="2"/>
    <s v="Q2"/>
    <x v="8"/>
    <x v="66"/>
    <n v="44"/>
    <x v="9"/>
  </r>
  <r>
    <x v="2"/>
    <s v="Q2"/>
    <x v="8"/>
    <x v="101"/>
    <n v="123"/>
    <x v="9"/>
  </r>
  <r>
    <x v="2"/>
    <s v="Q2"/>
    <x v="8"/>
    <x v="8"/>
    <n v="195"/>
    <x v="9"/>
  </r>
  <r>
    <x v="2"/>
    <s v="Q2"/>
    <x v="8"/>
    <x v="9"/>
    <n v="461"/>
    <x v="9"/>
  </r>
  <r>
    <x v="2"/>
    <s v="Q2"/>
    <x v="8"/>
    <x v="10"/>
    <n v="536"/>
    <x v="9"/>
  </r>
  <r>
    <x v="2"/>
    <s v="Q2"/>
    <x v="8"/>
    <x v="11"/>
    <n v="141"/>
    <x v="9"/>
  </r>
  <r>
    <x v="2"/>
    <s v="Q2"/>
    <x v="8"/>
    <x v="12"/>
    <n v="199"/>
    <x v="9"/>
  </r>
  <r>
    <x v="2"/>
    <s v="Q2"/>
    <x v="8"/>
    <x v="13"/>
    <n v="411"/>
    <x v="9"/>
  </r>
  <r>
    <x v="2"/>
    <s v="Q2"/>
    <x v="8"/>
    <x v="14"/>
    <n v="880"/>
    <x v="9"/>
  </r>
  <r>
    <x v="2"/>
    <s v="Q2"/>
    <x v="8"/>
    <x v="15"/>
    <n v="898"/>
    <x v="9"/>
  </r>
  <r>
    <x v="2"/>
    <s v="Q2"/>
    <x v="8"/>
    <x v="70"/>
    <n v="48"/>
    <x v="9"/>
  </r>
  <r>
    <x v="2"/>
    <s v="Q2"/>
    <x v="8"/>
    <x v="71"/>
    <n v="96"/>
    <x v="9"/>
  </r>
  <r>
    <x v="2"/>
    <s v="Q2"/>
    <x v="8"/>
    <x v="16"/>
    <n v="342"/>
    <x v="9"/>
  </r>
  <r>
    <x v="2"/>
    <s v="Q2"/>
    <x v="8"/>
    <x v="17"/>
    <n v="490"/>
    <x v="9"/>
  </r>
  <r>
    <x v="2"/>
    <s v="Q2"/>
    <x v="8"/>
    <x v="18"/>
    <n v="350"/>
    <x v="9"/>
  </r>
  <r>
    <x v="2"/>
    <s v="Q2"/>
    <x v="8"/>
    <x v="72"/>
    <n v="147"/>
    <x v="9"/>
  </r>
  <r>
    <x v="2"/>
    <s v="Q2"/>
    <x v="8"/>
    <x v="19"/>
    <n v="373"/>
    <x v="9"/>
  </r>
  <r>
    <x v="2"/>
    <s v="Q2"/>
    <x v="8"/>
    <x v="20"/>
    <n v="104"/>
    <x v="9"/>
  </r>
  <r>
    <x v="2"/>
    <s v="Q2"/>
    <x v="8"/>
    <x v="73"/>
    <n v="33"/>
    <x v="9"/>
  </r>
  <r>
    <x v="2"/>
    <s v="Q2"/>
    <x v="8"/>
    <x v="21"/>
    <n v="839"/>
    <x v="9"/>
  </r>
  <r>
    <x v="2"/>
    <s v="Q2"/>
    <x v="8"/>
    <x v="22"/>
    <n v="241"/>
    <x v="9"/>
  </r>
  <r>
    <x v="2"/>
    <s v="Q2"/>
    <x v="8"/>
    <x v="23"/>
    <n v="688"/>
    <x v="9"/>
  </r>
  <r>
    <x v="2"/>
    <s v="Q2"/>
    <x v="8"/>
    <x v="24"/>
    <n v="399"/>
    <x v="9"/>
  </r>
  <r>
    <x v="2"/>
    <s v="Q2"/>
    <x v="8"/>
    <x v="25"/>
    <n v="89"/>
    <x v="9"/>
  </r>
  <r>
    <x v="2"/>
    <s v="Q2"/>
    <x v="8"/>
    <x v="74"/>
    <n v="41"/>
    <x v="9"/>
  </r>
  <r>
    <x v="2"/>
    <s v="Q2"/>
    <x v="8"/>
    <x v="75"/>
    <n v="83"/>
    <x v="9"/>
  </r>
  <r>
    <x v="2"/>
    <s v="Q2"/>
    <x v="8"/>
    <x v="26"/>
    <n v="114"/>
    <x v="9"/>
  </r>
  <r>
    <x v="2"/>
    <s v="Q2"/>
    <x v="8"/>
    <x v="27"/>
    <n v="163"/>
    <x v="9"/>
  </r>
  <r>
    <x v="2"/>
    <s v="Q2"/>
    <x v="8"/>
    <x v="76"/>
    <n v="86"/>
    <x v="9"/>
  </r>
  <r>
    <x v="2"/>
    <s v="Q2"/>
    <x v="8"/>
    <x v="28"/>
    <n v="196"/>
    <x v="9"/>
  </r>
  <r>
    <x v="2"/>
    <s v="Q2"/>
    <x v="8"/>
    <x v="77"/>
    <n v="128"/>
    <x v="9"/>
  </r>
  <r>
    <x v="2"/>
    <s v="Q2"/>
    <x v="8"/>
    <x v="29"/>
    <n v="269"/>
    <x v="9"/>
  </r>
  <r>
    <x v="2"/>
    <s v="Q2"/>
    <x v="8"/>
    <x v="30"/>
    <n v="233"/>
    <x v="9"/>
  </r>
  <r>
    <x v="2"/>
    <s v="Q2"/>
    <x v="8"/>
    <x v="78"/>
    <n v="43"/>
    <x v="9"/>
  </r>
  <r>
    <x v="2"/>
    <s v="Q2"/>
    <x v="8"/>
    <x v="31"/>
    <n v="150"/>
    <x v="9"/>
  </r>
  <r>
    <x v="2"/>
    <s v="Q2"/>
    <x v="8"/>
    <x v="79"/>
    <n v="52"/>
    <x v="9"/>
  </r>
  <r>
    <x v="2"/>
    <s v="Q2"/>
    <x v="8"/>
    <x v="32"/>
    <n v="788"/>
    <x v="9"/>
  </r>
  <r>
    <x v="2"/>
    <s v="Q2"/>
    <x v="8"/>
    <x v="33"/>
    <n v="304"/>
    <x v="9"/>
  </r>
  <r>
    <x v="2"/>
    <s v="Q2"/>
    <x v="8"/>
    <x v="34"/>
    <n v="140"/>
    <x v="9"/>
  </r>
  <r>
    <x v="2"/>
    <s v="Q2"/>
    <x v="8"/>
    <x v="35"/>
    <n v="567"/>
    <x v="9"/>
  </r>
  <r>
    <x v="2"/>
    <s v="Q2"/>
    <x v="8"/>
    <x v="80"/>
    <n v="97"/>
    <x v="9"/>
  </r>
  <r>
    <x v="2"/>
    <s v="Q2"/>
    <x v="8"/>
    <x v="36"/>
    <n v="88"/>
    <x v="9"/>
  </r>
  <r>
    <x v="2"/>
    <s v="Q2"/>
    <x v="8"/>
    <x v="81"/>
    <n v="46"/>
    <x v="9"/>
  </r>
  <r>
    <x v="2"/>
    <s v="Q2"/>
    <x v="8"/>
    <x v="37"/>
    <n v="556"/>
    <x v="9"/>
  </r>
  <r>
    <x v="2"/>
    <s v="Q2"/>
    <x v="8"/>
    <x v="38"/>
    <n v="413"/>
    <x v="9"/>
  </r>
  <r>
    <x v="2"/>
    <s v="Q2"/>
    <x v="8"/>
    <x v="39"/>
    <n v="158"/>
    <x v="9"/>
  </r>
  <r>
    <x v="2"/>
    <s v="Q2"/>
    <x v="8"/>
    <x v="40"/>
    <n v="288"/>
    <x v="9"/>
  </r>
  <r>
    <x v="2"/>
    <s v="Q2"/>
    <x v="8"/>
    <x v="41"/>
    <n v="174"/>
    <x v="9"/>
  </r>
  <r>
    <x v="2"/>
    <s v="Q2"/>
    <x v="8"/>
    <x v="42"/>
    <n v="270"/>
    <x v="9"/>
  </r>
  <r>
    <x v="2"/>
    <s v="Q2"/>
    <x v="8"/>
    <x v="82"/>
    <n v="70"/>
    <x v="9"/>
  </r>
  <r>
    <x v="2"/>
    <s v="Q2"/>
    <x v="8"/>
    <x v="43"/>
    <n v="463"/>
    <x v="9"/>
  </r>
  <r>
    <x v="2"/>
    <s v="Q2"/>
    <x v="8"/>
    <x v="44"/>
    <n v="210"/>
    <x v="9"/>
  </r>
  <r>
    <x v="2"/>
    <s v="Q2"/>
    <x v="8"/>
    <x v="45"/>
    <n v="223"/>
    <x v="9"/>
  </r>
  <r>
    <x v="2"/>
    <s v="Q2"/>
    <x v="8"/>
    <x v="46"/>
    <n v="395"/>
    <x v="9"/>
  </r>
  <r>
    <x v="2"/>
    <s v="Q2"/>
    <x v="8"/>
    <x v="47"/>
    <n v="300"/>
    <x v="9"/>
  </r>
  <r>
    <x v="2"/>
    <s v="Q2"/>
    <x v="8"/>
    <x v="48"/>
    <n v="762"/>
    <x v="9"/>
  </r>
  <r>
    <x v="2"/>
    <s v="Q2"/>
    <x v="8"/>
    <x v="83"/>
    <n v="68"/>
    <x v="9"/>
  </r>
  <r>
    <x v="2"/>
    <s v="Q2"/>
    <x v="8"/>
    <x v="49"/>
    <n v="590"/>
    <x v="9"/>
  </r>
  <r>
    <x v="2"/>
    <s v="Q2"/>
    <x v="8"/>
    <x v="50"/>
    <n v="602"/>
    <x v="9"/>
  </r>
  <r>
    <x v="2"/>
    <s v="Q2"/>
    <x v="8"/>
    <x v="51"/>
    <n v="209"/>
    <x v="9"/>
  </r>
  <r>
    <x v="2"/>
    <s v="Q2"/>
    <x v="8"/>
    <x v="84"/>
    <n v="32"/>
    <x v="9"/>
  </r>
  <r>
    <x v="2"/>
    <s v="Q2"/>
    <x v="8"/>
    <x v="52"/>
    <n v="223"/>
    <x v="9"/>
  </r>
  <r>
    <x v="2"/>
    <s v="Q2"/>
    <x v="8"/>
    <x v="85"/>
    <n v="39"/>
    <x v="9"/>
  </r>
  <r>
    <x v="2"/>
    <s v="Q2"/>
    <x v="8"/>
    <x v="53"/>
    <n v="341"/>
    <x v="9"/>
  </r>
  <r>
    <x v="2"/>
    <s v="Q2"/>
    <x v="8"/>
    <x v="54"/>
    <n v="539"/>
    <x v="9"/>
  </r>
  <r>
    <x v="2"/>
    <s v="Q2"/>
    <x v="8"/>
    <x v="86"/>
    <n v="69"/>
    <x v="9"/>
  </r>
  <r>
    <x v="2"/>
    <s v="Q2"/>
    <x v="8"/>
    <x v="55"/>
    <n v="1723"/>
    <x v="9"/>
  </r>
  <r>
    <x v="2"/>
    <s v="Q2"/>
    <x v="8"/>
    <x v="56"/>
    <n v="104"/>
    <x v="9"/>
  </r>
  <r>
    <x v="2"/>
    <s v="Q2"/>
    <x v="8"/>
    <x v="57"/>
    <n v="6787"/>
    <x v="9"/>
  </r>
  <r>
    <x v="2"/>
    <s v="Q2"/>
    <x v="8"/>
    <x v="58"/>
    <n v="3576"/>
    <x v="9"/>
  </r>
  <r>
    <x v="2"/>
    <s v="Q2"/>
    <x v="8"/>
    <x v="59"/>
    <n v="8005"/>
    <x v="9"/>
  </r>
  <r>
    <x v="2"/>
    <s v="Q2"/>
    <x v="9"/>
    <x v="0"/>
    <n v="248"/>
    <x v="9"/>
  </r>
  <r>
    <x v="2"/>
    <s v="Q2"/>
    <x v="9"/>
    <x v="1"/>
    <n v="154"/>
    <x v="9"/>
  </r>
  <r>
    <x v="2"/>
    <s v="Q2"/>
    <x v="9"/>
    <x v="2"/>
    <n v="32"/>
    <x v="9"/>
  </r>
  <r>
    <x v="2"/>
    <s v="Q2"/>
    <x v="9"/>
    <x v="3"/>
    <n v="282"/>
    <x v="9"/>
  </r>
  <r>
    <x v="2"/>
    <s v="Q2"/>
    <x v="9"/>
    <x v="4"/>
    <n v="71"/>
    <x v="9"/>
  </r>
  <r>
    <x v="2"/>
    <s v="Q2"/>
    <x v="9"/>
    <x v="5"/>
    <n v="64"/>
    <x v="9"/>
  </r>
  <r>
    <x v="2"/>
    <s v="Q2"/>
    <x v="9"/>
    <x v="6"/>
    <n v="169"/>
    <x v="9"/>
  </r>
  <r>
    <x v="2"/>
    <s v="Q2"/>
    <x v="9"/>
    <x v="65"/>
    <n v="34"/>
    <x v="9"/>
  </r>
  <r>
    <x v="2"/>
    <s v="Q2"/>
    <x v="9"/>
    <x v="7"/>
    <n v="189"/>
    <x v="9"/>
  </r>
  <r>
    <x v="2"/>
    <s v="Q2"/>
    <x v="9"/>
    <x v="101"/>
    <n v="42"/>
    <x v="9"/>
  </r>
  <r>
    <x v="2"/>
    <s v="Q2"/>
    <x v="9"/>
    <x v="8"/>
    <n v="52"/>
    <x v="9"/>
  </r>
  <r>
    <x v="2"/>
    <s v="Q2"/>
    <x v="9"/>
    <x v="9"/>
    <n v="172"/>
    <x v="9"/>
  </r>
  <r>
    <x v="2"/>
    <s v="Q2"/>
    <x v="9"/>
    <x v="10"/>
    <n v="200"/>
    <x v="9"/>
  </r>
  <r>
    <x v="2"/>
    <s v="Q2"/>
    <x v="9"/>
    <x v="11"/>
    <n v="51"/>
    <x v="9"/>
  </r>
  <r>
    <x v="2"/>
    <s v="Q2"/>
    <x v="9"/>
    <x v="12"/>
    <n v="52"/>
    <x v="9"/>
  </r>
  <r>
    <x v="2"/>
    <s v="Q2"/>
    <x v="9"/>
    <x v="13"/>
    <n v="163"/>
    <x v="9"/>
  </r>
  <r>
    <x v="2"/>
    <s v="Q2"/>
    <x v="9"/>
    <x v="14"/>
    <n v="369"/>
    <x v="9"/>
  </r>
  <r>
    <x v="2"/>
    <s v="Q2"/>
    <x v="9"/>
    <x v="15"/>
    <n v="382"/>
    <x v="9"/>
  </r>
  <r>
    <x v="2"/>
    <s v="Q2"/>
    <x v="9"/>
    <x v="71"/>
    <n v="48"/>
    <x v="9"/>
  </r>
  <r>
    <x v="2"/>
    <s v="Q2"/>
    <x v="9"/>
    <x v="16"/>
    <n v="124"/>
    <x v="9"/>
  </r>
  <r>
    <x v="2"/>
    <s v="Q2"/>
    <x v="9"/>
    <x v="17"/>
    <n v="152"/>
    <x v="9"/>
  </r>
  <r>
    <x v="2"/>
    <s v="Q2"/>
    <x v="9"/>
    <x v="18"/>
    <n v="120"/>
    <x v="9"/>
  </r>
  <r>
    <x v="2"/>
    <s v="Q2"/>
    <x v="9"/>
    <x v="72"/>
    <n v="49"/>
    <x v="9"/>
  </r>
  <r>
    <x v="2"/>
    <s v="Q2"/>
    <x v="9"/>
    <x v="19"/>
    <n v="151"/>
    <x v="9"/>
  </r>
  <r>
    <x v="2"/>
    <s v="Q2"/>
    <x v="9"/>
    <x v="20"/>
    <n v="46"/>
    <x v="9"/>
  </r>
  <r>
    <x v="2"/>
    <s v="Q2"/>
    <x v="9"/>
    <x v="21"/>
    <n v="363"/>
    <x v="9"/>
  </r>
  <r>
    <x v="2"/>
    <s v="Q2"/>
    <x v="9"/>
    <x v="22"/>
    <n v="116"/>
    <x v="9"/>
  </r>
  <r>
    <x v="2"/>
    <s v="Q2"/>
    <x v="9"/>
    <x v="23"/>
    <n v="264"/>
    <x v="9"/>
  </r>
  <r>
    <x v="2"/>
    <s v="Q2"/>
    <x v="9"/>
    <x v="24"/>
    <n v="151"/>
    <x v="9"/>
  </r>
  <r>
    <x v="2"/>
    <s v="Q2"/>
    <x v="9"/>
    <x v="75"/>
    <n v="34"/>
    <x v="9"/>
  </r>
  <r>
    <x v="2"/>
    <s v="Q2"/>
    <x v="9"/>
    <x v="26"/>
    <n v="39"/>
    <x v="9"/>
  </r>
  <r>
    <x v="2"/>
    <s v="Q2"/>
    <x v="9"/>
    <x v="27"/>
    <n v="56"/>
    <x v="9"/>
  </r>
  <r>
    <x v="2"/>
    <s v="Q2"/>
    <x v="9"/>
    <x v="28"/>
    <n v="67"/>
    <x v="9"/>
  </r>
  <r>
    <x v="2"/>
    <s v="Q2"/>
    <x v="9"/>
    <x v="77"/>
    <n v="48"/>
    <x v="9"/>
  </r>
  <r>
    <x v="2"/>
    <s v="Q2"/>
    <x v="9"/>
    <x v="29"/>
    <n v="100"/>
    <x v="9"/>
  </r>
  <r>
    <x v="2"/>
    <s v="Q2"/>
    <x v="9"/>
    <x v="30"/>
    <n v="73"/>
    <x v="9"/>
  </r>
  <r>
    <x v="2"/>
    <s v="Q2"/>
    <x v="9"/>
    <x v="31"/>
    <n v="46"/>
    <x v="9"/>
  </r>
  <r>
    <x v="2"/>
    <s v="Q2"/>
    <x v="9"/>
    <x v="32"/>
    <n v="335"/>
    <x v="9"/>
  </r>
  <r>
    <x v="2"/>
    <s v="Q2"/>
    <x v="9"/>
    <x v="33"/>
    <n v="108"/>
    <x v="9"/>
  </r>
  <r>
    <x v="2"/>
    <s v="Q2"/>
    <x v="9"/>
    <x v="34"/>
    <n v="55"/>
    <x v="9"/>
  </r>
  <r>
    <x v="2"/>
    <s v="Q2"/>
    <x v="9"/>
    <x v="35"/>
    <n v="206"/>
    <x v="9"/>
  </r>
  <r>
    <x v="2"/>
    <s v="Q2"/>
    <x v="9"/>
    <x v="80"/>
    <n v="36"/>
    <x v="9"/>
  </r>
  <r>
    <x v="2"/>
    <s v="Q2"/>
    <x v="9"/>
    <x v="36"/>
    <n v="32"/>
    <x v="9"/>
  </r>
  <r>
    <x v="2"/>
    <s v="Q2"/>
    <x v="9"/>
    <x v="37"/>
    <n v="232"/>
    <x v="9"/>
  </r>
  <r>
    <x v="2"/>
    <s v="Q2"/>
    <x v="9"/>
    <x v="38"/>
    <n v="160"/>
    <x v="9"/>
  </r>
  <r>
    <x v="2"/>
    <s v="Q2"/>
    <x v="9"/>
    <x v="39"/>
    <n v="60"/>
    <x v="9"/>
  </r>
  <r>
    <x v="2"/>
    <s v="Q2"/>
    <x v="9"/>
    <x v="40"/>
    <n v="104"/>
    <x v="9"/>
  </r>
  <r>
    <x v="2"/>
    <s v="Q2"/>
    <x v="9"/>
    <x v="41"/>
    <n v="77"/>
    <x v="9"/>
  </r>
  <r>
    <x v="2"/>
    <s v="Q2"/>
    <x v="9"/>
    <x v="42"/>
    <n v="98"/>
    <x v="9"/>
  </r>
  <r>
    <x v="2"/>
    <s v="Q2"/>
    <x v="9"/>
    <x v="43"/>
    <n v="179"/>
    <x v="9"/>
  </r>
  <r>
    <x v="2"/>
    <s v="Q2"/>
    <x v="9"/>
    <x v="44"/>
    <n v="75"/>
    <x v="9"/>
  </r>
  <r>
    <x v="2"/>
    <s v="Q2"/>
    <x v="9"/>
    <x v="45"/>
    <n v="78"/>
    <x v="9"/>
  </r>
  <r>
    <x v="2"/>
    <s v="Q2"/>
    <x v="9"/>
    <x v="46"/>
    <n v="152"/>
    <x v="9"/>
  </r>
  <r>
    <x v="2"/>
    <s v="Q2"/>
    <x v="9"/>
    <x v="47"/>
    <n v="124"/>
    <x v="9"/>
  </r>
  <r>
    <x v="2"/>
    <s v="Q2"/>
    <x v="9"/>
    <x v="48"/>
    <n v="297"/>
    <x v="9"/>
  </r>
  <r>
    <x v="2"/>
    <s v="Q2"/>
    <x v="9"/>
    <x v="49"/>
    <n v="237"/>
    <x v="9"/>
  </r>
  <r>
    <x v="2"/>
    <s v="Q2"/>
    <x v="9"/>
    <x v="50"/>
    <n v="226"/>
    <x v="9"/>
  </r>
  <r>
    <x v="2"/>
    <s v="Q2"/>
    <x v="9"/>
    <x v="51"/>
    <n v="82"/>
    <x v="9"/>
  </r>
  <r>
    <x v="2"/>
    <s v="Q2"/>
    <x v="9"/>
    <x v="52"/>
    <n v="94"/>
    <x v="9"/>
  </r>
  <r>
    <x v="2"/>
    <s v="Q2"/>
    <x v="9"/>
    <x v="53"/>
    <n v="165"/>
    <x v="9"/>
  </r>
  <r>
    <x v="2"/>
    <s v="Q2"/>
    <x v="9"/>
    <x v="54"/>
    <n v="182"/>
    <x v="9"/>
  </r>
  <r>
    <x v="2"/>
    <s v="Q2"/>
    <x v="9"/>
    <x v="55"/>
    <n v="543"/>
    <x v="9"/>
  </r>
  <r>
    <x v="2"/>
    <s v="Q2"/>
    <x v="9"/>
    <x v="56"/>
    <n v="37"/>
    <x v="9"/>
  </r>
  <r>
    <x v="2"/>
    <s v="Q2"/>
    <x v="9"/>
    <x v="57"/>
    <n v="2314"/>
    <x v="9"/>
  </r>
  <r>
    <x v="2"/>
    <s v="Q2"/>
    <x v="9"/>
    <x v="58"/>
    <n v="1203"/>
    <x v="9"/>
  </r>
  <r>
    <x v="2"/>
    <s v="Q2"/>
    <x v="9"/>
    <x v="59"/>
    <n v="2683"/>
    <x v="9"/>
  </r>
  <r>
    <x v="2"/>
    <s v="Q2"/>
    <x v="10"/>
    <x v="60"/>
    <n v="48"/>
    <x v="9"/>
  </r>
  <r>
    <x v="2"/>
    <s v="Q2"/>
    <x v="10"/>
    <x v="61"/>
    <n v="110"/>
    <x v="9"/>
  </r>
  <r>
    <x v="2"/>
    <s v="Q2"/>
    <x v="10"/>
    <x v="62"/>
    <n v="45"/>
    <x v="9"/>
  </r>
  <r>
    <x v="2"/>
    <s v="Q2"/>
    <x v="10"/>
    <x v="0"/>
    <n v="456"/>
    <x v="9"/>
  </r>
  <r>
    <x v="2"/>
    <s v="Q2"/>
    <x v="10"/>
    <x v="1"/>
    <n v="220"/>
    <x v="9"/>
  </r>
  <r>
    <x v="2"/>
    <s v="Q2"/>
    <x v="10"/>
    <x v="63"/>
    <n v="137"/>
    <x v="9"/>
  </r>
  <r>
    <x v="2"/>
    <s v="Q2"/>
    <x v="10"/>
    <x v="2"/>
    <n v="62"/>
    <x v="9"/>
  </r>
  <r>
    <x v="2"/>
    <s v="Q2"/>
    <x v="10"/>
    <x v="3"/>
    <n v="370"/>
    <x v="9"/>
  </r>
  <r>
    <x v="2"/>
    <s v="Q2"/>
    <x v="10"/>
    <x v="4"/>
    <n v="175"/>
    <x v="9"/>
  </r>
  <r>
    <x v="2"/>
    <s v="Q2"/>
    <x v="10"/>
    <x v="5"/>
    <n v="103"/>
    <x v="9"/>
  </r>
  <r>
    <x v="2"/>
    <s v="Q2"/>
    <x v="10"/>
    <x v="6"/>
    <n v="405"/>
    <x v="9"/>
  </r>
  <r>
    <x v="2"/>
    <s v="Q2"/>
    <x v="10"/>
    <x v="65"/>
    <n v="53"/>
    <x v="9"/>
  </r>
  <r>
    <x v="2"/>
    <s v="Q2"/>
    <x v="10"/>
    <x v="7"/>
    <n v="332"/>
    <x v="9"/>
  </r>
  <r>
    <x v="2"/>
    <s v="Q2"/>
    <x v="10"/>
    <x v="66"/>
    <n v="38"/>
    <x v="9"/>
  </r>
  <r>
    <x v="2"/>
    <s v="Q2"/>
    <x v="10"/>
    <x v="98"/>
    <n v="54"/>
    <x v="9"/>
  </r>
  <r>
    <x v="2"/>
    <s v="Q2"/>
    <x v="10"/>
    <x v="101"/>
    <n v="60"/>
    <x v="9"/>
  </r>
  <r>
    <x v="2"/>
    <s v="Q2"/>
    <x v="10"/>
    <x v="8"/>
    <n v="99"/>
    <x v="9"/>
  </r>
  <r>
    <x v="2"/>
    <s v="Q2"/>
    <x v="10"/>
    <x v="9"/>
    <n v="227"/>
    <x v="9"/>
  </r>
  <r>
    <x v="2"/>
    <s v="Q2"/>
    <x v="10"/>
    <x v="10"/>
    <n v="353"/>
    <x v="9"/>
  </r>
  <r>
    <x v="2"/>
    <s v="Q2"/>
    <x v="10"/>
    <x v="11"/>
    <n v="151"/>
    <x v="9"/>
  </r>
  <r>
    <x v="2"/>
    <s v="Q2"/>
    <x v="10"/>
    <x v="99"/>
    <n v="32"/>
    <x v="9"/>
  </r>
  <r>
    <x v="2"/>
    <s v="Q2"/>
    <x v="10"/>
    <x v="12"/>
    <n v="99"/>
    <x v="9"/>
  </r>
  <r>
    <x v="2"/>
    <s v="Q2"/>
    <x v="10"/>
    <x v="94"/>
    <n v="38"/>
    <x v="9"/>
  </r>
  <r>
    <x v="2"/>
    <s v="Q2"/>
    <x v="10"/>
    <x v="13"/>
    <n v="229"/>
    <x v="9"/>
  </r>
  <r>
    <x v="2"/>
    <s v="Q2"/>
    <x v="10"/>
    <x v="14"/>
    <n v="588"/>
    <x v="9"/>
  </r>
  <r>
    <x v="2"/>
    <s v="Q2"/>
    <x v="10"/>
    <x v="15"/>
    <n v="579"/>
    <x v="9"/>
  </r>
  <r>
    <x v="2"/>
    <s v="Q2"/>
    <x v="10"/>
    <x v="70"/>
    <n v="69"/>
    <x v="9"/>
  </r>
  <r>
    <x v="2"/>
    <s v="Q2"/>
    <x v="10"/>
    <x v="71"/>
    <n v="47"/>
    <x v="9"/>
  </r>
  <r>
    <x v="2"/>
    <s v="Q2"/>
    <x v="10"/>
    <x v="16"/>
    <n v="183"/>
    <x v="9"/>
  </r>
  <r>
    <x v="2"/>
    <s v="Q2"/>
    <x v="10"/>
    <x v="17"/>
    <n v="295"/>
    <x v="9"/>
  </r>
  <r>
    <x v="2"/>
    <s v="Q2"/>
    <x v="10"/>
    <x v="18"/>
    <n v="188"/>
    <x v="9"/>
  </r>
  <r>
    <x v="2"/>
    <s v="Q2"/>
    <x v="10"/>
    <x v="72"/>
    <n v="95"/>
    <x v="9"/>
  </r>
  <r>
    <x v="2"/>
    <s v="Q2"/>
    <x v="10"/>
    <x v="19"/>
    <n v="236"/>
    <x v="9"/>
  </r>
  <r>
    <x v="2"/>
    <s v="Q2"/>
    <x v="10"/>
    <x v="20"/>
    <n v="70"/>
    <x v="9"/>
  </r>
  <r>
    <x v="2"/>
    <s v="Q2"/>
    <x v="10"/>
    <x v="73"/>
    <n v="54"/>
    <x v="9"/>
  </r>
  <r>
    <x v="2"/>
    <s v="Q2"/>
    <x v="10"/>
    <x v="21"/>
    <n v="547"/>
    <x v="9"/>
  </r>
  <r>
    <x v="2"/>
    <s v="Q2"/>
    <x v="10"/>
    <x v="22"/>
    <n v="141"/>
    <x v="9"/>
  </r>
  <r>
    <x v="2"/>
    <s v="Q2"/>
    <x v="10"/>
    <x v="23"/>
    <n v="450"/>
    <x v="9"/>
  </r>
  <r>
    <x v="2"/>
    <s v="Q2"/>
    <x v="10"/>
    <x v="92"/>
    <n v="47"/>
    <x v="9"/>
  </r>
  <r>
    <x v="2"/>
    <s v="Q2"/>
    <x v="10"/>
    <x v="24"/>
    <n v="285"/>
    <x v="9"/>
  </r>
  <r>
    <x v="2"/>
    <s v="Q2"/>
    <x v="10"/>
    <x v="25"/>
    <n v="46"/>
    <x v="9"/>
  </r>
  <r>
    <x v="2"/>
    <s v="Q2"/>
    <x v="10"/>
    <x v="74"/>
    <n v="76"/>
    <x v="9"/>
  </r>
  <r>
    <x v="2"/>
    <s v="Q2"/>
    <x v="10"/>
    <x v="75"/>
    <n v="59"/>
    <x v="9"/>
  </r>
  <r>
    <x v="2"/>
    <s v="Q2"/>
    <x v="10"/>
    <x v="26"/>
    <n v="73"/>
    <x v="9"/>
  </r>
  <r>
    <x v="2"/>
    <s v="Q2"/>
    <x v="10"/>
    <x v="27"/>
    <n v="93"/>
    <x v="9"/>
  </r>
  <r>
    <x v="2"/>
    <s v="Q2"/>
    <x v="10"/>
    <x v="76"/>
    <n v="52"/>
    <x v="9"/>
  </r>
  <r>
    <x v="2"/>
    <s v="Q2"/>
    <x v="10"/>
    <x v="28"/>
    <n v="107"/>
    <x v="9"/>
  </r>
  <r>
    <x v="2"/>
    <s v="Q2"/>
    <x v="10"/>
    <x v="77"/>
    <n v="66"/>
    <x v="9"/>
  </r>
  <r>
    <x v="2"/>
    <s v="Q2"/>
    <x v="10"/>
    <x v="29"/>
    <n v="229"/>
    <x v="9"/>
  </r>
  <r>
    <x v="2"/>
    <s v="Q2"/>
    <x v="10"/>
    <x v="30"/>
    <n v="98"/>
    <x v="9"/>
  </r>
  <r>
    <x v="2"/>
    <s v="Q2"/>
    <x v="10"/>
    <x v="78"/>
    <n v="41"/>
    <x v="9"/>
  </r>
  <r>
    <x v="2"/>
    <s v="Q2"/>
    <x v="10"/>
    <x v="31"/>
    <n v="101"/>
    <x v="9"/>
  </r>
  <r>
    <x v="2"/>
    <s v="Q2"/>
    <x v="10"/>
    <x v="79"/>
    <n v="43"/>
    <x v="9"/>
  </r>
  <r>
    <x v="2"/>
    <s v="Q2"/>
    <x v="10"/>
    <x v="32"/>
    <n v="543"/>
    <x v="9"/>
  </r>
  <r>
    <x v="2"/>
    <s v="Q2"/>
    <x v="10"/>
    <x v="33"/>
    <n v="153"/>
    <x v="9"/>
  </r>
  <r>
    <x v="2"/>
    <s v="Q2"/>
    <x v="10"/>
    <x v="34"/>
    <n v="173"/>
    <x v="9"/>
  </r>
  <r>
    <x v="2"/>
    <s v="Q2"/>
    <x v="10"/>
    <x v="35"/>
    <n v="602"/>
    <x v="9"/>
  </r>
  <r>
    <x v="2"/>
    <s v="Q2"/>
    <x v="10"/>
    <x v="80"/>
    <n v="90"/>
    <x v="9"/>
  </r>
  <r>
    <x v="2"/>
    <s v="Q2"/>
    <x v="10"/>
    <x v="36"/>
    <n v="59"/>
    <x v="9"/>
  </r>
  <r>
    <x v="2"/>
    <s v="Q2"/>
    <x v="10"/>
    <x v="81"/>
    <n v="30"/>
    <x v="9"/>
  </r>
  <r>
    <x v="2"/>
    <s v="Q2"/>
    <x v="10"/>
    <x v="37"/>
    <n v="320"/>
    <x v="9"/>
  </r>
  <r>
    <x v="2"/>
    <s v="Q2"/>
    <x v="10"/>
    <x v="38"/>
    <n v="212"/>
    <x v="9"/>
  </r>
  <r>
    <x v="2"/>
    <s v="Q2"/>
    <x v="10"/>
    <x v="39"/>
    <n v="140"/>
    <x v="9"/>
  </r>
  <r>
    <x v="2"/>
    <s v="Q2"/>
    <x v="10"/>
    <x v="40"/>
    <n v="173"/>
    <x v="9"/>
  </r>
  <r>
    <x v="2"/>
    <s v="Q2"/>
    <x v="10"/>
    <x v="41"/>
    <n v="145"/>
    <x v="9"/>
  </r>
  <r>
    <x v="2"/>
    <s v="Q2"/>
    <x v="10"/>
    <x v="42"/>
    <n v="202"/>
    <x v="9"/>
  </r>
  <r>
    <x v="2"/>
    <s v="Q2"/>
    <x v="10"/>
    <x v="82"/>
    <n v="44"/>
    <x v="9"/>
  </r>
  <r>
    <x v="2"/>
    <s v="Q2"/>
    <x v="10"/>
    <x v="43"/>
    <n v="402"/>
    <x v="9"/>
  </r>
  <r>
    <x v="2"/>
    <s v="Q2"/>
    <x v="10"/>
    <x v="44"/>
    <n v="104"/>
    <x v="9"/>
  </r>
  <r>
    <x v="2"/>
    <s v="Q2"/>
    <x v="10"/>
    <x v="45"/>
    <n v="97"/>
    <x v="9"/>
  </r>
  <r>
    <x v="2"/>
    <s v="Q2"/>
    <x v="10"/>
    <x v="46"/>
    <n v="238"/>
    <x v="9"/>
  </r>
  <r>
    <x v="2"/>
    <s v="Q2"/>
    <x v="10"/>
    <x v="47"/>
    <n v="229"/>
    <x v="9"/>
  </r>
  <r>
    <x v="2"/>
    <s v="Q2"/>
    <x v="10"/>
    <x v="48"/>
    <n v="454"/>
    <x v="9"/>
  </r>
  <r>
    <x v="2"/>
    <s v="Q2"/>
    <x v="10"/>
    <x v="83"/>
    <n v="35"/>
    <x v="9"/>
  </r>
  <r>
    <x v="2"/>
    <s v="Q2"/>
    <x v="10"/>
    <x v="49"/>
    <n v="339"/>
    <x v="9"/>
  </r>
  <r>
    <x v="2"/>
    <s v="Q2"/>
    <x v="10"/>
    <x v="50"/>
    <n v="334"/>
    <x v="9"/>
  </r>
  <r>
    <x v="2"/>
    <s v="Q2"/>
    <x v="10"/>
    <x v="51"/>
    <n v="154"/>
    <x v="9"/>
  </r>
  <r>
    <x v="2"/>
    <s v="Q2"/>
    <x v="10"/>
    <x v="52"/>
    <n v="141"/>
    <x v="9"/>
  </r>
  <r>
    <x v="2"/>
    <s v="Q2"/>
    <x v="10"/>
    <x v="85"/>
    <n v="56"/>
    <x v="9"/>
  </r>
  <r>
    <x v="2"/>
    <s v="Q2"/>
    <x v="10"/>
    <x v="53"/>
    <n v="217"/>
    <x v="9"/>
  </r>
  <r>
    <x v="2"/>
    <s v="Q2"/>
    <x v="10"/>
    <x v="54"/>
    <n v="454"/>
    <x v="9"/>
  </r>
  <r>
    <x v="2"/>
    <s v="Q2"/>
    <x v="10"/>
    <x v="86"/>
    <n v="43"/>
    <x v="9"/>
  </r>
  <r>
    <x v="2"/>
    <s v="Q2"/>
    <x v="10"/>
    <x v="55"/>
    <n v="1103"/>
    <x v="9"/>
  </r>
  <r>
    <x v="2"/>
    <s v="Q2"/>
    <x v="10"/>
    <x v="56"/>
    <n v="88"/>
    <x v="9"/>
  </r>
  <r>
    <x v="2"/>
    <s v="Q2"/>
    <x v="10"/>
    <x v="57"/>
    <n v="3635"/>
    <x v="9"/>
  </r>
  <r>
    <x v="2"/>
    <s v="Q2"/>
    <x v="10"/>
    <x v="58"/>
    <n v="2445"/>
    <x v="9"/>
  </r>
  <r>
    <x v="2"/>
    <s v="Q2"/>
    <x v="10"/>
    <x v="59"/>
    <n v="4640"/>
    <x v="9"/>
  </r>
  <r>
    <x v="2"/>
    <s v="Q2"/>
    <x v="11"/>
    <x v="0"/>
    <n v="97"/>
    <x v="9"/>
  </r>
  <r>
    <x v="2"/>
    <s v="Q2"/>
    <x v="11"/>
    <x v="1"/>
    <n v="75"/>
    <x v="9"/>
  </r>
  <r>
    <x v="2"/>
    <s v="Q2"/>
    <x v="11"/>
    <x v="3"/>
    <n v="133"/>
    <x v="9"/>
  </r>
  <r>
    <x v="2"/>
    <s v="Q2"/>
    <x v="11"/>
    <x v="4"/>
    <n v="31"/>
    <x v="9"/>
  </r>
  <r>
    <x v="2"/>
    <s v="Q2"/>
    <x v="11"/>
    <x v="5"/>
    <n v="37"/>
    <x v="9"/>
  </r>
  <r>
    <x v="2"/>
    <s v="Q2"/>
    <x v="11"/>
    <x v="6"/>
    <n v="88"/>
    <x v="9"/>
  </r>
  <r>
    <x v="2"/>
    <s v="Q2"/>
    <x v="11"/>
    <x v="7"/>
    <n v="83"/>
    <x v="9"/>
  </r>
  <r>
    <x v="2"/>
    <s v="Q2"/>
    <x v="11"/>
    <x v="8"/>
    <n v="32"/>
    <x v="9"/>
  </r>
  <r>
    <x v="2"/>
    <s v="Q2"/>
    <x v="11"/>
    <x v="9"/>
    <n v="71"/>
    <x v="9"/>
  </r>
  <r>
    <x v="2"/>
    <s v="Q2"/>
    <x v="11"/>
    <x v="10"/>
    <n v="118"/>
    <x v="9"/>
  </r>
  <r>
    <x v="2"/>
    <s v="Q2"/>
    <x v="11"/>
    <x v="12"/>
    <n v="37"/>
    <x v="9"/>
  </r>
  <r>
    <x v="2"/>
    <s v="Q2"/>
    <x v="11"/>
    <x v="13"/>
    <n v="77"/>
    <x v="9"/>
  </r>
  <r>
    <x v="2"/>
    <s v="Q2"/>
    <x v="11"/>
    <x v="14"/>
    <n v="182"/>
    <x v="9"/>
  </r>
  <r>
    <x v="2"/>
    <s v="Q2"/>
    <x v="11"/>
    <x v="15"/>
    <n v="173"/>
    <x v="9"/>
  </r>
  <r>
    <x v="2"/>
    <s v="Q2"/>
    <x v="11"/>
    <x v="16"/>
    <n v="49"/>
    <x v="9"/>
  </r>
  <r>
    <x v="2"/>
    <s v="Q2"/>
    <x v="11"/>
    <x v="17"/>
    <n v="61"/>
    <x v="9"/>
  </r>
  <r>
    <x v="2"/>
    <s v="Q2"/>
    <x v="11"/>
    <x v="18"/>
    <n v="46"/>
    <x v="9"/>
  </r>
  <r>
    <x v="2"/>
    <s v="Q2"/>
    <x v="11"/>
    <x v="19"/>
    <n v="63"/>
    <x v="9"/>
  </r>
  <r>
    <x v="2"/>
    <s v="Q2"/>
    <x v="11"/>
    <x v="21"/>
    <n v="1017"/>
    <x v="9"/>
  </r>
  <r>
    <x v="2"/>
    <s v="Q2"/>
    <x v="11"/>
    <x v="22"/>
    <n v="46"/>
    <x v="9"/>
  </r>
  <r>
    <x v="2"/>
    <s v="Q2"/>
    <x v="11"/>
    <x v="23"/>
    <n v="107"/>
    <x v="9"/>
  </r>
  <r>
    <x v="2"/>
    <s v="Q2"/>
    <x v="11"/>
    <x v="24"/>
    <n v="67"/>
    <x v="9"/>
  </r>
  <r>
    <x v="2"/>
    <s v="Q2"/>
    <x v="11"/>
    <x v="27"/>
    <n v="33"/>
    <x v="9"/>
  </r>
  <r>
    <x v="2"/>
    <s v="Q2"/>
    <x v="11"/>
    <x v="28"/>
    <n v="42"/>
    <x v="9"/>
  </r>
  <r>
    <x v="2"/>
    <s v="Q2"/>
    <x v="11"/>
    <x v="29"/>
    <n v="57"/>
    <x v="9"/>
  </r>
  <r>
    <x v="2"/>
    <s v="Q2"/>
    <x v="11"/>
    <x v="30"/>
    <n v="41"/>
    <x v="9"/>
  </r>
  <r>
    <x v="2"/>
    <s v="Q2"/>
    <x v="11"/>
    <x v="32"/>
    <n v="199"/>
    <x v="9"/>
  </r>
  <r>
    <x v="2"/>
    <s v="Q2"/>
    <x v="11"/>
    <x v="33"/>
    <n v="55"/>
    <x v="9"/>
  </r>
  <r>
    <x v="2"/>
    <s v="Q2"/>
    <x v="11"/>
    <x v="34"/>
    <n v="30"/>
    <x v="9"/>
  </r>
  <r>
    <x v="2"/>
    <s v="Q2"/>
    <x v="11"/>
    <x v="35"/>
    <n v="93"/>
    <x v="9"/>
  </r>
  <r>
    <x v="2"/>
    <s v="Q2"/>
    <x v="11"/>
    <x v="37"/>
    <n v="112"/>
    <x v="9"/>
  </r>
  <r>
    <x v="2"/>
    <s v="Q2"/>
    <x v="11"/>
    <x v="38"/>
    <n v="78"/>
    <x v="9"/>
  </r>
  <r>
    <x v="2"/>
    <s v="Q2"/>
    <x v="11"/>
    <x v="40"/>
    <n v="48"/>
    <x v="9"/>
  </r>
  <r>
    <x v="2"/>
    <s v="Q2"/>
    <x v="11"/>
    <x v="41"/>
    <n v="30"/>
    <x v="9"/>
  </r>
  <r>
    <x v="2"/>
    <s v="Q2"/>
    <x v="11"/>
    <x v="42"/>
    <n v="50"/>
    <x v="9"/>
  </r>
  <r>
    <x v="2"/>
    <s v="Q2"/>
    <x v="11"/>
    <x v="43"/>
    <n v="58"/>
    <x v="9"/>
  </r>
  <r>
    <x v="2"/>
    <s v="Q2"/>
    <x v="11"/>
    <x v="44"/>
    <n v="35"/>
    <x v="9"/>
  </r>
  <r>
    <x v="2"/>
    <s v="Q2"/>
    <x v="11"/>
    <x v="45"/>
    <n v="30"/>
    <x v="9"/>
  </r>
  <r>
    <x v="2"/>
    <s v="Q2"/>
    <x v="11"/>
    <x v="46"/>
    <n v="65"/>
    <x v="9"/>
  </r>
  <r>
    <x v="2"/>
    <s v="Q2"/>
    <x v="11"/>
    <x v="47"/>
    <n v="42"/>
    <x v="9"/>
  </r>
  <r>
    <x v="2"/>
    <s v="Q2"/>
    <x v="11"/>
    <x v="48"/>
    <n v="139"/>
    <x v="9"/>
  </r>
  <r>
    <x v="2"/>
    <s v="Q2"/>
    <x v="11"/>
    <x v="49"/>
    <n v="111"/>
    <x v="9"/>
  </r>
  <r>
    <x v="2"/>
    <s v="Q2"/>
    <x v="11"/>
    <x v="50"/>
    <n v="85"/>
    <x v="9"/>
  </r>
  <r>
    <x v="2"/>
    <s v="Q2"/>
    <x v="11"/>
    <x v="51"/>
    <n v="33"/>
    <x v="9"/>
  </r>
  <r>
    <x v="2"/>
    <s v="Q2"/>
    <x v="11"/>
    <x v="52"/>
    <n v="34"/>
    <x v="9"/>
  </r>
  <r>
    <x v="2"/>
    <s v="Q2"/>
    <x v="11"/>
    <x v="53"/>
    <n v="50"/>
    <x v="9"/>
  </r>
  <r>
    <x v="2"/>
    <s v="Q2"/>
    <x v="11"/>
    <x v="54"/>
    <n v="76"/>
    <x v="9"/>
  </r>
  <r>
    <x v="2"/>
    <s v="Q2"/>
    <x v="11"/>
    <x v="55"/>
    <n v="259"/>
    <x v="9"/>
  </r>
  <r>
    <x v="2"/>
    <s v="Q2"/>
    <x v="11"/>
    <x v="57"/>
    <n v="5653"/>
    <x v="9"/>
  </r>
  <r>
    <x v="2"/>
    <s v="Q2"/>
    <x v="11"/>
    <x v="58"/>
    <n v="597"/>
    <x v="9"/>
  </r>
  <r>
    <x v="2"/>
    <s v="Q2"/>
    <x v="11"/>
    <x v="59"/>
    <n v="5786"/>
    <x v="9"/>
  </r>
  <r>
    <x v="2"/>
    <s v="Q2"/>
    <x v="12"/>
    <x v="60"/>
    <n v="32"/>
    <x v="9"/>
  </r>
  <r>
    <x v="2"/>
    <s v="Q2"/>
    <x v="12"/>
    <x v="0"/>
    <n v="119"/>
    <x v="9"/>
  </r>
  <r>
    <x v="2"/>
    <s v="Q2"/>
    <x v="12"/>
    <x v="1"/>
    <n v="92"/>
    <x v="9"/>
  </r>
  <r>
    <x v="2"/>
    <s v="Q2"/>
    <x v="12"/>
    <x v="3"/>
    <n v="167"/>
    <x v="9"/>
  </r>
  <r>
    <x v="2"/>
    <s v="Q2"/>
    <x v="12"/>
    <x v="4"/>
    <n v="66"/>
    <x v="9"/>
  </r>
  <r>
    <x v="2"/>
    <s v="Q2"/>
    <x v="12"/>
    <x v="5"/>
    <n v="43"/>
    <x v="9"/>
  </r>
  <r>
    <x v="2"/>
    <s v="Q2"/>
    <x v="12"/>
    <x v="6"/>
    <n v="101"/>
    <x v="9"/>
  </r>
  <r>
    <x v="2"/>
    <s v="Q2"/>
    <x v="12"/>
    <x v="7"/>
    <n v="109"/>
    <x v="9"/>
  </r>
  <r>
    <x v="2"/>
    <s v="Q2"/>
    <x v="12"/>
    <x v="101"/>
    <n v="34"/>
    <x v="9"/>
  </r>
  <r>
    <x v="2"/>
    <s v="Q2"/>
    <x v="12"/>
    <x v="8"/>
    <n v="38"/>
    <x v="9"/>
  </r>
  <r>
    <x v="2"/>
    <s v="Q2"/>
    <x v="12"/>
    <x v="9"/>
    <n v="96"/>
    <x v="9"/>
  </r>
  <r>
    <x v="2"/>
    <s v="Q2"/>
    <x v="12"/>
    <x v="10"/>
    <n v="109"/>
    <x v="9"/>
  </r>
  <r>
    <x v="2"/>
    <s v="Q2"/>
    <x v="12"/>
    <x v="11"/>
    <n v="39"/>
    <x v="9"/>
  </r>
  <r>
    <x v="2"/>
    <s v="Q2"/>
    <x v="12"/>
    <x v="12"/>
    <n v="37"/>
    <x v="9"/>
  </r>
  <r>
    <x v="2"/>
    <s v="Q2"/>
    <x v="12"/>
    <x v="13"/>
    <n v="74"/>
    <x v="9"/>
  </r>
  <r>
    <x v="2"/>
    <s v="Q2"/>
    <x v="12"/>
    <x v="14"/>
    <n v="205"/>
    <x v="9"/>
  </r>
  <r>
    <x v="2"/>
    <s v="Q2"/>
    <x v="12"/>
    <x v="15"/>
    <n v="222"/>
    <x v="9"/>
  </r>
  <r>
    <x v="2"/>
    <s v="Q2"/>
    <x v="12"/>
    <x v="16"/>
    <n v="78"/>
    <x v="9"/>
  </r>
  <r>
    <x v="2"/>
    <s v="Q2"/>
    <x v="12"/>
    <x v="17"/>
    <n v="123"/>
    <x v="9"/>
  </r>
  <r>
    <x v="2"/>
    <s v="Q2"/>
    <x v="12"/>
    <x v="18"/>
    <n v="82"/>
    <x v="9"/>
  </r>
  <r>
    <x v="2"/>
    <s v="Q2"/>
    <x v="12"/>
    <x v="72"/>
    <n v="38"/>
    <x v="9"/>
  </r>
  <r>
    <x v="2"/>
    <s v="Q2"/>
    <x v="12"/>
    <x v="19"/>
    <n v="184"/>
    <x v="9"/>
  </r>
  <r>
    <x v="2"/>
    <s v="Q2"/>
    <x v="12"/>
    <x v="20"/>
    <n v="40"/>
    <x v="9"/>
  </r>
  <r>
    <x v="2"/>
    <s v="Q2"/>
    <x v="12"/>
    <x v="21"/>
    <n v="207"/>
    <x v="9"/>
  </r>
  <r>
    <x v="2"/>
    <s v="Q2"/>
    <x v="12"/>
    <x v="22"/>
    <n v="79"/>
    <x v="9"/>
  </r>
  <r>
    <x v="2"/>
    <s v="Q2"/>
    <x v="12"/>
    <x v="23"/>
    <n v="165"/>
    <x v="9"/>
  </r>
  <r>
    <x v="2"/>
    <s v="Q2"/>
    <x v="12"/>
    <x v="24"/>
    <n v="95"/>
    <x v="9"/>
  </r>
  <r>
    <x v="2"/>
    <s v="Q2"/>
    <x v="12"/>
    <x v="76"/>
    <n v="30"/>
    <x v="9"/>
  </r>
  <r>
    <x v="2"/>
    <s v="Q2"/>
    <x v="12"/>
    <x v="28"/>
    <n v="39"/>
    <x v="9"/>
  </r>
  <r>
    <x v="2"/>
    <s v="Q2"/>
    <x v="12"/>
    <x v="77"/>
    <n v="30"/>
    <x v="9"/>
  </r>
  <r>
    <x v="2"/>
    <s v="Q2"/>
    <x v="12"/>
    <x v="29"/>
    <n v="62"/>
    <x v="9"/>
  </r>
  <r>
    <x v="2"/>
    <s v="Q2"/>
    <x v="12"/>
    <x v="30"/>
    <n v="31"/>
    <x v="9"/>
  </r>
  <r>
    <x v="2"/>
    <s v="Q2"/>
    <x v="12"/>
    <x v="31"/>
    <n v="38"/>
    <x v="9"/>
  </r>
  <r>
    <x v="2"/>
    <s v="Q2"/>
    <x v="12"/>
    <x v="32"/>
    <n v="195"/>
    <x v="9"/>
  </r>
  <r>
    <x v="2"/>
    <s v="Q2"/>
    <x v="12"/>
    <x v="33"/>
    <n v="57"/>
    <x v="9"/>
  </r>
  <r>
    <x v="2"/>
    <s v="Q2"/>
    <x v="12"/>
    <x v="34"/>
    <n v="141"/>
    <x v="9"/>
  </r>
  <r>
    <x v="2"/>
    <s v="Q2"/>
    <x v="12"/>
    <x v="35"/>
    <n v="137"/>
    <x v="9"/>
  </r>
  <r>
    <x v="2"/>
    <s v="Q2"/>
    <x v="12"/>
    <x v="36"/>
    <n v="37"/>
    <x v="9"/>
  </r>
  <r>
    <x v="2"/>
    <s v="Q2"/>
    <x v="12"/>
    <x v="37"/>
    <n v="121"/>
    <x v="9"/>
  </r>
  <r>
    <x v="2"/>
    <s v="Q2"/>
    <x v="12"/>
    <x v="38"/>
    <n v="104"/>
    <x v="9"/>
  </r>
  <r>
    <x v="2"/>
    <s v="Q2"/>
    <x v="12"/>
    <x v="39"/>
    <n v="30"/>
    <x v="9"/>
  </r>
  <r>
    <x v="2"/>
    <s v="Q2"/>
    <x v="12"/>
    <x v="40"/>
    <n v="59"/>
    <x v="9"/>
  </r>
  <r>
    <x v="2"/>
    <s v="Q2"/>
    <x v="12"/>
    <x v="41"/>
    <n v="89"/>
    <x v="9"/>
  </r>
  <r>
    <x v="2"/>
    <s v="Q2"/>
    <x v="12"/>
    <x v="42"/>
    <n v="75"/>
    <x v="9"/>
  </r>
  <r>
    <x v="2"/>
    <s v="Q2"/>
    <x v="12"/>
    <x v="82"/>
    <n v="33"/>
    <x v="9"/>
  </r>
  <r>
    <x v="2"/>
    <s v="Q2"/>
    <x v="12"/>
    <x v="43"/>
    <n v="89"/>
    <x v="9"/>
  </r>
  <r>
    <x v="2"/>
    <s v="Q2"/>
    <x v="12"/>
    <x v="44"/>
    <n v="50"/>
    <x v="9"/>
  </r>
  <r>
    <x v="2"/>
    <s v="Q2"/>
    <x v="12"/>
    <x v="45"/>
    <n v="41"/>
    <x v="9"/>
  </r>
  <r>
    <x v="2"/>
    <s v="Q2"/>
    <x v="12"/>
    <x v="46"/>
    <n v="172"/>
    <x v="9"/>
  </r>
  <r>
    <x v="2"/>
    <s v="Q2"/>
    <x v="12"/>
    <x v="47"/>
    <n v="85"/>
    <x v="9"/>
  </r>
  <r>
    <x v="2"/>
    <s v="Q2"/>
    <x v="12"/>
    <x v="48"/>
    <n v="164"/>
    <x v="9"/>
  </r>
  <r>
    <x v="2"/>
    <s v="Q2"/>
    <x v="12"/>
    <x v="49"/>
    <n v="122"/>
    <x v="9"/>
  </r>
  <r>
    <x v="2"/>
    <s v="Q2"/>
    <x v="12"/>
    <x v="50"/>
    <n v="213"/>
    <x v="9"/>
  </r>
  <r>
    <x v="2"/>
    <s v="Q2"/>
    <x v="12"/>
    <x v="51"/>
    <n v="63"/>
    <x v="9"/>
  </r>
  <r>
    <x v="2"/>
    <s v="Q2"/>
    <x v="12"/>
    <x v="52"/>
    <n v="51"/>
    <x v="9"/>
  </r>
  <r>
    <x v="2"/>
    <s v="Q2"/>
    <x v="12"/>
    <x v="53"/>
    <n v="106"/>
    <x v="9"/>
  </r>
  <r>
    <x v="2"/>
    <s v="Q2"/>
    <x v="12"/>
    <x v="54"/>
    <n v="116"/>
    <x v="9"/>
  </r>
  <r>
    <x v="2"/>
    <s v="Q2"/>
    <x v="12"/>
    <x v="86"/>
    <n v="33"/>
    <x v="9"/>
  </r>
  <r>
    <x v="2"/>
    <s v="Q2"/>
    <x v="12"/>
    <x v="55"/>
    <n v="452"/>
    <x v="9"/>
  </r>
  <r>
    <x v="2"/>
    <s v="Q2"/>
    <x v="12"/>
    <x v="57"/>
    <n v="843"/>
    <x v="9"/>
  </r>
  <r>
    <x v="2"/>
    <s v="Q2"/>
    <x v="12"/>
    <x v="58"/>
    <n v="1984"/>
    <x v="9"/>
  </r>
  <r>
    <x v="2"/>
    <s v="Q2"/>
    <x v="12"/>
    <x v="59"/>
    <n v="2643"/>
    <x v="9"/>
  </r>
  <r>
    <x v="2"/>
    <s v="Q2"/>
    <x v="13"/>
    <x v="60"/>
    <n v="493"/>
    <x v="9"/>
  </r>
  <r>
    <x v="2"/>
    <s v="Q2"/>
    <x v="13"/>
    <x v="61"/>
    <n v="426"/>
    <x v="9"/>
  </r>
  <r>
    <x v="2"/>
    <s v="Q2"/>
    <x v="13"/>
    <x v="62"/>
    <n v="675"/>
    <x v="9"/>
  </r>
  <r>
    <x v="2"/>
    <s v="Q2"/>
    <x v="13"/>
    <x v="0"/>
    <n v="7875"/>
    <x v="9"/>
  </r>
  <r>
    <x v="2"/>
    <s v="Q2"/>
    <x v="13"/>
    <x v="1"/>
    <n v="4757"/>
    <x v="9"/>
  </r>
  <r>
    <x v="2"/>
    <s v="Q2"/>
    <x v="13"/>
    <x v="63"/>
    <n v="768"/>
    <x v="9"/>
  </r>
  <r>
    <x v="2"/>
    <s v="Q2"/>
    <x v="13"/>
    <x v="2"/>
    <n v="1379"/>
    <x v="9"/>
  </r>
  <r>
    <x v="2"/>
    <s v="Q2"/>
    <x v="13"/>
    <x v="64"/>
    <n v="470"/>
    <x v="9"/>
  </r>
  <r>
    <x v="2"/>
    <s v="Q2"/>
    <x v="13"/>
    <x v="3"/>
    <n v="8056"/>
    <x v="9"/>
  </r>
  <r>
    <x v="2"/>
    <s v="Q2"/>
    <x v="13"/>
    <x v="4"/>
    <n v="2065"/>
    <x v="9"/>
  </r>
  <r>
    <x v="2"/>
    <s v="Q2"/>
    <x v="13"/>
    <x v="5"/>
    <n v="2299"/>
    <x v="9"/>
  </r>
  <r>
    <x v="2"/>
    <s v="Q2"/>
    <x v="13"/>
    <x v="93"/>
    <n v="192"/>
    <x v="9"/>
  </r>
  <r>
    <x v="2"/>
    <s v="Q2"/>
    <x v="13"/>
    <x v="6"/>
    <n v="5966"/>
    <x v="9"/>
  </r>
  <r>
    <x v="2"/>
    <s v="Q2"/>
    <x v="13"/>
    <x v="65"/>
    <n v="1068"/>
    <x v="9"/>
  </r>
  <r>
    <x v="2"/>
    <s v="Q2"/>
    <x v="13"/>
    <x v="7"/>
    <n v="5757"/>
    <x v="9"/>
  </r>
  <r>
    <x v="2"/>
    <s v="Q2"/>
    <x v="13"/>
    <x v="66"/>
    <n v="720"/>
    <x v="9"/>
  </r>
  <r>
    <x v="2"/>
    <s v="Q2"/>
    <x v="13"/>
    <x v="98"/>
    <n v="195"/>
    <x v="9"/>
  </r>
  <r>
    <x v="2"/>
    <s v="Q2"/>
    <x v="13"/>
    <x v="87"/>
    <n v="286"/>
    <x v="9"/>
  </r>
  <r>
    <x v="2"/>
    <s v="Q2"/>
    <x v="13"/>
    <x v="101"/>
    <n v="1396"/>
    <x v="9"/>
  </r>
  <r>
    <x v="2"/>
    <s v="Q2"/>
    <x v="13"/>
    <x v="8"/>
    <n v="2347"/>
    <x v="9"/>
  </r>
  <r>
    <x v="2"/>
    <s v="Q2"/>
    <x v="13"/>
    <x v="9"/>
    <n v="5442"/>
    <x v="9"/>
  </r>
  <r>
    <x v="2"/>
    <s v="Q2"/>
    <x v="13"/>
    <x v="10"/>
    <n v="6555"/>
    <x v="9"/>
  </r>
  <r>
    <x v="2"/>
    <s v="Q2"/>
    <x v="13"/>
    <x v="67"/>
    <n v="229"/>
    <x v="9"/>
  </r>
  <r>
    <x v="2"/>
    <s v="Q2"/>
    <x v="13"/>
    <x v="68"/>
    <n v="260"/>
    <x v="9"/>
  </r>
  <r>
    <x v="2"/>
    <s v="Q2"/>
    <x v="13"/>
    <x v="11"/>
    <n v="2072"/>
    <x v="9"/>
  </r>
  <r>
    <x v="2"/>
    <s v="Q2"/>
    <x v="13"/>
    <x v="99"/>
    <n v="138"/>
    <x v="9"/>
  </r>
  <r>
    <x v="2"/>
    <s v="Q2"/>
    <x v="13"/>
    <x v="12"/>
    <n v="2214"/>
    <x v="9"/>
  </r>
  <r>
    <x v="2"/>
    <s v="Q2"/>
    <x v="13"/>
    <x v="89"/>
    <n v="257"/>
    <x v="9"/>
  </r>
  <r>
    <x v="2"/>
    <s v="Q2"/>
    <x v="13"/>
    <x v="94"/>
    <n v="255"/>
    <x v="9"/>
  </r>
  <r>
    <x v="2"/>
    <s v="Q2"/>
    <x v="13"/>
    <x v="13"/>
    <n v="5010"/>
    <x v="9"/>
  </r>
  <r>
    <x v="2"/>
    <s v="Q2"/>
    <x v="13"/>
    <x v="14"/>
    <n v="10979"/>
    <x v="9"/>
  </r>
  <r>
    <x v="2"/>
    <s v="Q2"/>
    <x v="13"/>
    <x v="69"/>
    <n v="252"/>
    <x v="9"/>
  </r>
  <r>
    <x v="2"/>
    <s v="Q2"/>
    <x v="13"/>
    <x v="90"/>
    <n v="281"/>
    <x v="9"/>
  </r>
  <r>
    <x v="2"/>
    <s v="Q2"/>
    <x v="13"/>
    <x v="15"/>
    <n v="11694"/>
    <x v="9"/>
  </r>
  <r>
    <x v="2"/>
    <s v="Q2"/>
    <x v="13"/>
    <x v="70"/>
    <n v="893"/>
    <x v="9"/>
  </r>
  <r>
    <x v="2"/>
    <s v="Q2"/>
    <x v="13"/>
    <x v="71"/>
    <n v="1381"/>
    <x v="9"/>
  </r>
  <r>
    <x v="2"/>
    <s v="Q2"/>
    <x v="13"/>
    <x v="16"/>
    <n v="4218"/>
    <x v="9"/>
  </r>
  <r>
    <x v="2"/>
    <s v="Q2"/>
    <x v="13"/>
    <x v="95"/>
    <n v="173"/>
    <x v="9"/>
  </r>
  <r>
    <x v="2"/>
    <s v="Q2"/>
    <x v="13"/>
    <x v="100"/>
    <n v="79"/>
    <x v="9"/>
  </r>
  <r>
    <x v="2"/>
    <s v="Q2"/>
    <x v="13"/>
    <x v="17"/>
    <n v="6296"/>
    <x v="9"/>
  </r>
  <r>
    <x v="2"/>
    <s v="Q2"/>
    <x v="13"/>
    <x v="18"/>
    <n v="4014"/>
    <x v="9"/>
  </r>
  <r>
    <x v="2"/>
    <s v="Q2"/>
    <x v="13"/>
    <x v="72"/>
    <n v="1825"/>
    <x v="9"/>
  </r>
  <r>
    <x v="2"/>
    <s v="Q2"/>
    <x v="13"/>
    <x v="19"/>
    <n v="5061"/>
    <x v="9"/>
  </r>
  <r>
    <x v="2"/>
    <s v="Q2"/>
    <x v="13"/>
    <x v="20"/>
    <n v="1308"/>
    <x v="9"/>
  </r>
  <r>
    <x v="2"/>
    <s v="Q2"/>
    <x v="13"/>
    <x v="73"/>
    <n v="529"/>
    <x v="9"/>
  </r>
  <r>
    <x v="2"/>
    <s v="Q2"/>
    <x v="13"/>
    <x v="21"/>
    <n v="12365"/>
    <x v="9"/>
  </r>
  <r>
    <x v="2"/>
    <s v="Q2"/>
    <x v="13"/>
    <x v="22"/>
    <n v="3323"/>
    <x v="9"/>
  </r>
  <r>
    <x v="2"/>
    <s v="Q2"/>
    <x v="13"/>
    <x v="23"/>
    <n v="8714"/>
    <x v="9"/>
  </r>
  <r>
    <x v="2"/>
    <s v="Q2"/>
    <x v="13"/>
    <x v="92"/>
    <n v="280"/>
    <x v="9"/>
  </r>
  <r>
    <x v="2"/>
    <s v="Q2"/>
    <x v="13"/>
    <x v="24"/>
    <n v="4909"/>
    <x v="9"/>
  </r>
  <r>
    <x v="2"/>
    <s v="Q2"/>
    <x v="13"/>
    <x v="25"/>
    <n v="1100"/>
    <x v="9"/>
  </r>
  <r>
    <x v="2"/>
    <s v="Q2"/>
    <x v="13"/>
    <x v="74"/>
    <n v="640"/>
    <x v="9"/>
  </r>
  <r>
    <x v="2"/>
    <s v="Q2"/>
    <x v="13"/>
    <x v="75"/>
    <n v="1391"/>
    <x v="9"/>
  </r>
  <r>
    <x v="2"/>
    <s v="Q2"/>
    <x v="13"/>
    <x v="26"/>
    <n v="1627"/>
    <x v="9"/>
  </r>
  <r>
    <x v="2"/>
    <s v="Q2"/>
    <x v="13"/>
    <x v="27"/>
    <n v="1993"/>
    <x v="9"/>
  </r>
  <r>
    <x v="2"/>
    <s v="Q2"/>
    <x v="13"/>
    <x v="76"/>
    <n v="1143"/>
    <x v="9"/>
  </r>
  <r>
    <x v="2"/>
    <s v="Q2"/>
    <x v="13"/>
    <x v="28"/>
    <n v="2516"/>
    <x v="9"/>
  </r>
  <r>
    <x v="2"/>
    <s v="Q2"/>
    <x v="13"/>
    <x v="77"/>
    <n v="1481"/>
    <x v="9"/>
  </r>
  <r>
    <x v="2"/>
    <s v="Q2"/>
    <x v="13"/>
    <x v="29"/>
    <n v="3240"/>
    <x v="9"/>
  </r>
  <r>
    <x v="2"/>
    <s v="Q2"/>
    <x v="13"/>
    <x v="30"/>
    <n v="2803"/>
    <x v="9"/>
  </r>
  <r>
    <x v="2"/>
    <s v="Q2"/>
    <x v="13"/>
    <x v="78"/>
    <n v="617"/>
    <x v="9"/>
  </r>
  <r>
    <x v="2"/>
    <s v="Q2"/>
    <x v="13"/>
    <x v="31"/>
    <n v="1830"/>
    <x v="9"/>
  </r>
  <r>
    <x v="2"/>
    <s v="Q2"/>
    <x v="13"/>
    <x v="79"/>
    <n v="874"/>
    <x v="9"/>
  </r>
  <r>
    <x v="2"/>
    <s v="Q2"/>
    <x v="13"/>
    <x v="32"/>
    <n v="10347"/>
    <x v="9"/>
  </r>
  <r>
    <x v="2"/>
    <s v="Q2"/>
    <x v="13"/>
    <x v="33"/>
    <n v="3267"/>
    <x v="9"/>
  </r>
  <r>
    <x v="2"/>
    <s v="Q2"/>
    <x v="13"/>
    <x v="34"/>
    <n v="2442"/>
    <x v="9"/>
  </r>
  <r>
    <x v="2"/>
    <s v="Q2"/>
    <x v="13"/>
    <x v="35"/>
    <n v="7008"/>
    <x v="9"/>
  </r>
  <r>
    <x v="2"/>
    <s v="Q2"/>
    <x v="13"/>
    <x v="80"/>
    <n v="1398"/>
    <x v="9"/>
  </r>
  <r>
    <x v="2"/>
    <s v="Q2"/>
    <x v="13"/>
    <x v="36"/>
    <n v="1360"/>
    <x v="9"/>
  </r>
  <r>
    <x v="2"/>
    <s v="Q2"/>
    <x v="13"/>
    <x v="91"/>
    <n v="258"/>
    <x v="9"/>
  </r>
  <r>
    <x v="2"/>
    <s v="Q2"/>
    <x v="13"/>
    <x v="81"/>
    <n v="544"/>
    <x v="9"/>
  </r>
  <r>
    <x v="2"/>
    <s v="Q2"/>
    <x v="13"/>
    <x v="37"/>
    <n v="7039"/>
    <x v="9"/>
  </r>
  <r>
    <x v="2"/>
    <s v="Q2"/>
    <x v="13"/>
    <x v="38"/>
    <n v="5002"/>
    <x v="9"/>
  </r>
  <r>
    <x v="2"/>
    <s v="Q2"/>
    <x v="13"/>
    <x v="39"/>
    <n v="2267"/>
    <x v="9"/>
  </r>
  <r>
    <x v="2"/>
    <s v="Q2"/>
    <x v="13"/>
    <x v="40"/>
    <n v="3526"/>
    <x v="9"/>
  </r>
  <r>
    <x v="2"/>
    <s v="Q2"/>
    <x v="13"/>
    <x v="41"/>
    <n v="2409"/>
    <x v="9"/>
  </r>
  <r>
    <x v="2"/>
    <s v="Q2"/>
    <x v="13"/>
    <x v="42"/>
    <n v="3736"/>
    <x v="9"/>
  </r>
  <r>
    <x v="2"/>
    <s v="Q2"/>
    <x v="13"/>
    <x v="96"/>
    <n v="171"/>
    <x v="9"/>
  </r>
  <r>
    <x v="2"/>
    <s v="Q2"/>
    <x v="13"/>
    <x v="82"/>
    <n v="914"/>
    <x v="9"/>
  </r>
  <r>
    <x v="2"/>
    <s v="Q2"/>
    <x v="13"/>
    <x v="43"/>
    <n v="5591"/>
    <x v="9"/>
  </r>
  <r>
    <x v="2"/>
    <s v="Q2"/>
    <x v="13"/>
    <x v="44"/>
    <n v="2599"/>
    <x v="9"/>
  </r>
  <r>
    <x v="2"/>
    <s v="Q2"/>
    <x v="13"/>
    <x v="45"/>
    <n v="2384"/>
    <x v="9"/>
  </r>
  <r>
    <x v="2"/>
    <s v="Q2"/>
    <x v="13"/>
    <x v="46"/>
    <n v="5209"/>
    <x v="9"/>
  </r>
  <r>
    <x v="2"/>
    <s v="Q2"/>
    <x v="13"/>
    <x v="47"/>
    <n v="3716"/>
    <x v="9"/>
  </r>
  <r>
    <x v="2"/>
    <s v="Q2"/>
    <x v="13"/>
    <x v="48"/>
    <n v="9061"/>
    <x v="9"/>
  </r>
  <r>
    <x v="2"/>
    <s v="Q2"/>
    <x v="13"/>
    <x v="83"/>
    <n v="835"/>
    <x v="9"/>
  </r>
  <r>
    <x v="2"/>
    <s v="Q2"/>
    <x v="13"/>
    <x v="49"/>
    <n v="7393"/>
    <x v="9"/>
  </r>
  <r>
    <x v="2"/>
    <s v="Q2"/>
    <x v="13"/>
    <x v="50"/>
    <n v="7910"/>
    <x v="9"/>
  </r>
  <r>
    <x v="2"/>
    <s v="Q2"/>
    <x v="13"/>
    <x v="51"/>
    <n v="2594"/>
    <x v="9"/>
  </r>
  <r>
    <x v="2"/>
    <s v="Q2"/>
    <x v="13"/>
    <x v="84"/>
    <n v="564"/>
    <x v="9"/>
  </r>
  <r>
    <x v="2"/>
    <s v="Q2"/>
    <x v="13"/>
    <x v="52"/>
    <n v="2683"/>
    <x v="9"/>
  </r>
  <r>
    <x v="2"/>
    <s v="Q2"/>
    <x v="13"/>
    <x v="85"/>
    <n v="703"/>
    <x v="9"/>
  </r>
  <r>
    <x v="2"/>
    <s v="Q2"/>
    <x v="13"/>
    <x v="53"/>
    <n v="4628"/>
    <x v="9"/>
  </r>
  <r>
    <x v="2"/>
    <s v="Q2"/>
    <x v="13"/>
    <x v="54"/>
    <n v="7538"/>
    <x v="9"/>
  </r>
  <r>
    <x v="2"/>
    <s v="Q2"/>
    <x v="13"/>
    <x v="86"/>
    <n v="870"/>
    <x v="9"/>
  </r>
  <r>
    <x v="2"/>
    <s v="Q2"/>
    <x v="13"/>
    <x v="88"/>
    <n v="334"/>
    <x v="9"/>
  </r>
  <r>
    <x v="2"/>
    <s v="Q2"/>
    <x v="13"/>
    <x v="55"/>
    <n v="19946"/>
    <x v="9"/>
  </r>
  <r>
    <x v="2"/>
    <s v="Q2"/>
    <x v="13"/>
    <x v="97"/>
    <n v="180"/>
    <x v="9"/>
  </r>
  <r>
    <x v="2"/>
    <s v="Q2"/>
    <x v="13"/>
    <x v="56"/>
    <n v="1244"/>
    <x v="9"/>
  </r>
  <r>
    <x v="2"/>
    <s v="Q2"/>
    <x v="13"/>
    <x v="57"/>
    <n v="85477"/>
    <x v="9"/>
  </r>
  <r>
    <x v="2"/>
    <s v="Q2"/>
    <x v="13"/>
    <x v="58"/>
    <n v="47290"/>
    <x v="9"/>
  </r>
  <r>
    <x v="2"/>
    <s v="Q2"/>
    <x v="13"/>
    <x v="59"/>
    <n v="104155"/>
    <x v="9"/>
  </r>
  <r>
    <x v="2"/>
    <s v="Q3"/>
    <x v="0"/>
    <x v="0"/>
    <n v="184"/>
    <x v="10"/>
  </r>
  <r>
    <x v="2"/>
    <s v="Q3"/>
    <x v="0"/>
    <x v="1"/>
    <n v="112"/>
    <x v="10"/>
  </r>
  <r>
    <x v="2"/>
    <s v="Q3"/>
    <x v="0"/>
    <x v="2"/>
    <n v="32"/>
    <x v="10"/>
  </r>
  <r>
    <x v="2"/>
    <s v="Q3"/>
    <x v="0"/>
    <x v="3"/>
    <n v="202"/>
    <x v="10"/>
  </r>
  <r>
    <x v="2"/>
    <s v="Q3"/>
    <x v="0"/>
    <x v="4"/>
    <n v="66"/>
    <x v="10"/>
  </r>
  <r>
    <x v="2"/>
    <s v="Q3"/>
    <x v="0"/>
    <x v="5"/>
    <n v="47"/>
    <x v="10"/>
  </r>
  <r>
    <x v="2"/>
    <s v="Q3"/>
    <x v="0"/>
    <x v="6"/>
    <n v="117"/>
    <x v="10"/>
  </r>
  <r>
    <x v="2"/>
    <s v="Q3"/>
    <x v="0"/>
    <x v="7"/>
    <n v="166"/>
    <x v="10"/>
  </r>
  <r>
    <x v="2"/>
    <s v="Q3"/>
    <x v="0"/>
    <x v="8"/>
    <n v="39"/>
    <x v="10"/>
  </r>
  <r>
    <x v="2"/>
    <s v="Q3"/>
    <x v="0"/>
    <x v="9"/>
    <n v="126"/>
    <x v="10"/>
  </r>
  <r>
    <x v="2"/>
    <s v="Q3"/>
    <x v="0"/>
    <x v="10"/>
    <n v="147"/>
    <x v="10"/>
  </r>
  <r>
    <x v="2"/>
    <s v="Q3"/>
    <x v="0"/>
    <x v="11"/>
    <n v="43"/>
    <x v="10"/>
  </r>
  <r>
    <x v="2"/>
    <s v="Q3"/>
    <x v="0"/>
    <x v="12"/>
    <n v="38"/>
    <x v="10"/>
  </r>
  <r>
    <x v="2"/>
    <s v="Q3"/>
    <x v="0"/>
    <x v="13"/>
    <n v="93"/>
    <x v="10"/>
  </r>
  <r>
    <x v="2"/>
    <s v="Q3"/>
    <x v="0"/>
    <x v="14"/>
    <n v="278"/>
    <x v="10"/>
  </r>
  <r>
    <x v="2"/>
    <s v="Q3"/>
    <x v="0"/>
    <x v="15"/>
    <n v="296"/>
    <x v="10"/>
  </r>
  <r>
    <x v="2"/>
    <s v="Q3"/>
    <x v="0"/>
    <x v="16"/>
    <n v="76"/>
    <x v="10"/>
  </r>
  <r>
    <x v="2"/>
    <s v="Q3"/>
    <x v="0"/>
    <x v="17"/>
    <n v="123"/>
    <x v="10"/>
  </r>
  <r>
    <x v="2"/>
    <s v="Q3"/>
    <x v="0"/>
    <x v="18"/>
    <n v="87"/>
    <x v="10"/>
  </r>
  <r>
    <x v="2"/>
    <s v="Q3"/>
    <x v="0"/>
    <x v="72"/>
    <n v="33"/>
    <x v="10"/>
  </r>
  <r>
    <x v="2"/>
    <s v="Q3"/>
    <x v="0"/>
    <x v="19"/>
    <n v="148"/>
    <x v="10"/>
  </r>
  <r>
    <x v="2"/>
    <s v="Q3"/>
    <x v="0"/>
    <x v="20"/>
    <n v="44"/>
    <x v="10"/>
  </r>
  <r>
    <x v="2"/>
    <s v="Q3"/>
    <x v="0"/>
    <x v="21"/>
    <n v="264"/>
    <x v="10"/>
  </r>
  <r>
    <x v="2"/>
    <s v="Q3"/>
    <x v="0"/>
    <x v="22"/>
    <n v="76"/>
    <x v="10"/>
  </r>
  <r>
    <x v="2"/>
    <s v="Q3"/>
    <x v="0"/>
    <x v="23"/>
    <n v="192"/>
    <x v="10"/>
  </r>
  <r>
    <x v="2"/>
    <s v="Q3"/>
    <x v="0"/>
    <x v="24"/>
    <n v="113"/>
    <x v="10"/>
  </r>
  <r>
    <x v="2"/>
    <s v="Q3"/>
    <x v="0"/>
    <x v="26"/>
    <n v="32"/>
    <x v="10"/>
  </r>
  <r>
    <x v="2"/>
    <s v="Q3"/>
    <x v="0"/>
    <x v="27"/>
    <n v="36"/>
    <x v="10"/>
  </r>
  <r>
    <x v="2"/>
    <s v="Q3"/>
    <x v="0"/>
    <x v="28"/>
    <n v="48"/>
    <x v="10"/>
  </r>
  <r>
    <x v="2"/>
    <s v="Q3"/>
    <x v="0"/>
    <x v="77"/>
    <n v="31"/>
    <x v="10"/>
  </r>
  <r>
    <x v="2"/>
    <s v="Q3"/>
    <x v="0"/>
    <x v="29"/>
    <n v="87"/>
    <x v="10"/>
  </r>
  <r>
    <x v="2"/>
    <s v="Q3"/>
    <x v="0"/>
    <x v="30"/>
    <n v="54"/>
    <x v="10"/>
  </r>
  <r>
    <x v="2"/>
    <s v="Q3"/>
    <x v="0"/>
    <x v="31"/>
    <n v="53"/>
    <x v="10"/>
  </r>
  <r>
    <x v="2"/>
    <s v="Q3"/>
    <x v="0"/>
    <x v="32"/>
    <n v="253"/>
    <x v="10"/>
  </r>
  <r>
    <x v="2"/>
    <s v="Q3"/>
    <x v="0"/>
    <x v="33"/>
    <n v="68"/>
    <x v="10"/>
  </r>
  <r>
    <x v="2"/>
    <s v="Q3"/>
    <x v="0"/>
    <x v="34"/>
    <n v="55"/>
    <x v="10"/>
  </r>
  <r>
    <x v="2"/>
    <s v="Q3"/>
    <x v="0"/>
    <x v="35"/>
    <n v="182"/>
    <x v="10"/>
  </r>
  <r>
    <x v="2"/>
    <s v="Q3"/>
    <x v="0"/>
    <x v="80"/>
    <n v="38"/>
    <x v="10"/>
  </r>
  <r>
    <x v="2"/>
    <s v="Q3"/>
    <x v="0"/>
    <x v="37"/>
    <n v="181"/>
    <x v="10"/>
  </r>
  <r>
    <x v="2"/>
    <s v="Q3"/>
    <x v="0"/>
    <x v="38"/>
    <n v="101"/>
    <x v="10"/>
  </r>
  <r>
    <x v="2"/>
    <s v="Q3"/>
    <x v="0"/>
    <x v="39"/>
    <n v="62"/>
    <x v="10"/>
  </r>
  <r>
    <x v="2"/>
    <s v="Q3"/>
    <x v="0"/>
    <x v="40"/>
    <n v="84"/>
    <x v="10"/>
  </r>
  <r>
    <x v="2"/>
    <s v="Q3"/>
    <x v="0"/>
    <x v="41"/>
    <n v="58"/>
    <x v="10"/>
  </r>
  <r>
    <x v="2"/>
    <s v="Q3"/>
    <x v="0"/>
    <x v="42"/>
    <n v="84"/>
    <x v="10"/>
  </r>
  <r>
    <x v="2"/>
    <s v="Q3"/>
    <x v="0"/>
    <x v="43"/>
    <n v="153"/>
    <x v="10"/>
  </r>
  <r>
    <x v="2"/>
    <s v="Q3"/>
    <x v="0"/>
    <x v="44"/>
    <n v="53"/>
    <x v="10"/>
  </r>
  <r>
    <x v="2"/>
    <s v="Q3"/>
    <x v="0"/>
    <x v="45"/>
    <n v="47"/>
    <x v="10"/>
  </r>
  <r>
    <x v="2"/>
    <s v="Q3"/>
    <x v="0"/>
    <x v="46"/>
    <n v="113"/>
    <x v="10"/>
  </r>
  <r>
    <x v="2"/>
    <s v="Q3"/>
    <x v="0"/>
    <x v="47"/>
    <n v="103"/>
    <x v="10"/>
  </r>
  <r>
    <x v="2"/>
    <s v="Q3"/>
    <x v="0"/>
    <x v="48"/>
    <n v="233"/>
    <x v="10"/>
  </r>
  <r>
    <x v="2"/>
    <s v="Q3"/>
    <x v="0"/>
    <x v="49"/>
    <n v="169"/>
    <x v="10"/>
  </r>
  <r>
    <x v="2"/>
    <s v="Q3"/>
    <x v="0"/>
    <x v="50"/>
    <n v="162"/>
    <x v="10"/>
  </r>
  <r>
    <x v="2"/>
    <s v="Q3"/>
    <x v="0"/>
    <x v="51"/>
    <n v="65"/>
    <x v="10"/>
  </r>
  <r>
    <x v="2"/>
    <s v="Q3"/>
    <x v="0"/>
    <x v="52"/>
    <n v="71"/>
    <x v="10"/>
  </r>
  <r>
    <x v="2"/>
    <s v="Q3"/>
    <x v="0"/>
    <x v="53"/>
    <n v="115"/>
    <x v="10"/>
  </r>
  <r>
    <x v="2"/>
    <s v="Q3"/>
    <x v="0"/>
    <x v="54"/>
    <n v="186"/>
    <x v="10"/>
  </r>
  <r>
    <x v="2"/>
    <s v="Q3"/>
    <x v="0"/>
    <x v="55"/>
    <n v="411"/>
    <x v="10"/>
  </r>
  <r>
    <x v="2"/>
    <s v="Q3"/>
    <x v="0"/>
    <x v="56"/>
    <n v="44"/>
    <x v="10"/>
  </r>
  <r>
    <x v="2"/>
    <s v="Q3"/>
    <x v="0"/>
    <x v="57"/>
    <n v="1640"/>
    <x v="10"/>
  </r>
  <r>
    <x v="2"/>
    <s v="Q3"/>
    <x v="0"/>
    <x v="58"/>
    <n v="972"/>
    <x v="10"/>
  </r>
  <r>
    <x v="2"/>
    <s v="Q3"/>
    <x v="0"/>
    <x v="59"/>
    <n v="1961"/>
    <x v="10"/>
  </r>
  <r>
    <x v="2"/>
    <s v="Q3"/>
    <x v="1"/>
    <x v="60"/>
    <n v="34"/>
    <x v="10"/>
  </r>
  <r>
    <x v="2"/>
    <s v="Q3"/>
    <x v="1"/>
    <x v="61"/>
    <n v="33"/>
    <x v="10"/>
  </r>
  <r>
    <x v="2"/>
    <s v="Q3"/>
    <x v="1"/>
    <x v="62"/>
    <n v="73"/>
    <x v="10"/>
  </r>
  <r>
    <x v="2"/>
    <s v="Q3"/>
    <x v="1"/>
    <x v="0"/>
    <n v="745"/>
    <x v="10"/>
  </r>
  <r>
    <x v="2"/>
    <s v="Q3"/>
    <x v="1"/>
    <x v="1"/>
    <n v="494"/>
    <x v="10"/>
  </r>
  <r>
    <x v="2"/>
    <s v="Q3"/>
    <x v="1"/>
    <x v="63"/>
    <n v="76"/>
    <x v="10"/>
  </r>
  <r>
    <x v="2"/>
    <s v="Q3"/>
    <x v="1"/>
    <x v="2"/>
    <n v="124"/>
    <x v="10"/>
  </r>
  <r>
    <x v="2"/>
    <s v="Q3"/>
    <x v="1"/>
    <x v="64"/>
    <n v="61"/>
    <x v="10"/>
  </r>
  <r>
    <x v="2"/>
    <s v="Q3"/>
    <x v="1"/>
    <x v="3"/>
    <n v="855"/>
    <x v="10"/>
  </r>
  <r>
    <x v="2"/>
    <s v="Q3"/>
    <x v="1"/>
    <x v="4"/>
    <n v="209"/>
    <x v="10"/>
  </r>
  <r>
    <x v="2"/>
    <s v="Q3"/>
    <x v="1"/>
    <x v="5"/>
    <n v="247"/>
    <x v="10"/>
  </r>
  <r>
    <x v="2"/>
    <s v="Q3"/>
    <x v="1"/>
    <x v="6"/>
    <n v="523"/>
    <x v="10"/>
  </r>
  <r>
    <x v="2"/>
    <s v="Q3"/>
    <x v="1"/>
    <x v="65"/>
    <n v="116"/>
    <x v="10"/>
  </r>
  <r>
    <x v="2"/>
    <s v="Q3"/>
    <x v="1"/>
    <x v="7"/>
    <n v="647"/>
    <x v="10"/>
  </r>
  <r>
    <x v="2"/>
    <s v="Q3"/>
    <x v="1"/>
    <x v="66"/>
    <n v="89"/>
    <x v="10"/>
  </r>
  <r>
    <x v="2"/>
    <s v="Q3"/>
    <x v="1"/>
    <x v="101"/>
    <n v="163"/>
    <x v="10"/>
  </r>
  <r>
    <x v="2"/>
    <s v="Q3"/>
    <x v="1"/>
    <x v="8"/>
    <n v="276"/>
    <x v="10"/>
  </r>
  <r>
    <x v="2"/>
    <s v="Q3"/>
    <x v="1"/>
    <x v="9"/>
    <n v="608"/>
    <x v="10"/>
  </r>
  <r>
    <x v="2"/>
    <s v="Q3"/>
    <x v="1"/>
    <x v="10"/>
    <n v="735"/>
    <x v="10"/>
  </r>
  <r>
    <x v="2"/>
    <s v="Q3"/>
    <x v="1"/>
    <x v="67"/>
    <n v="41"/>
    <x v="10"/>
  </r>
  <r>
    <x v="2"/>
    <s v="Q3"/>
    <x v="1"/>
    <x v="11"/>
    <n v="213"/>
    <x v="10"/>
  </r>
  <r>
    <x v="2"/>
    <s v="Q3"/>
    <x v="1"/>
    <x v="12"/>
    <n v="254"/>
    <x v="10"/>
  </r>
  <r>
    <x v="2"/>
    <s v="Q3"/>
    <x v="1"/>
    <x v="94"/>
    <n v="31"/>
    <x v="10"/>
  </r>
  <r>
    <x v="2"/>
    <s v="Q3"/>
    <x v="1"/>
    <x v="13"/>
    <n v="565"/>
    <x v="10"/>
  </r>
  <r>
    <x v="2"/>
    <s v="Q3"/>
    <x v="1"/>
    <x v="14"/>
    <n v="1187"/>
    <x v="10"/>
  </r>
  <r>
    <x v="2"/>
    <s v="Q3"/>
    <x v="1"/>
    <x v="90"/>
    <n v="33"/>
    <x v="10"/>
  </r>
  <r>
    <x v="2"/>
    <s v="Q3"/>
    <x v="1"/>
    <x v="15"/>
    <n v="1257"/>
    <x v="10"/>
  </r>
  <r>
    <x v="2"/>
    <s v="Q3"/>
    <x v="1"/>
    <x v="70"/>
    <n v="99"/>
    <x v="10"/>
  </r>
  <r>
    <x v="2"/>
    <s v="Q3"/>
    <x v="1"/>
    <x v="71"/>
    <n v="141"/>
    <x v="10"/>
  </r>
  <r>
    <x v="2"/>
    <s v="Q3"/>
    <x v="1"/>
    <x v="16"/>
    <n v="399"/>
    <x v="10"/>
  </r>
  <r>
    <x v="2"/>
    <s v="Q3"/>
    <x v="1"/>
    <x v="17"/>
    <n v="575"/>
    <x v="10"/>
  </r>
  <r>
    <x v="2"/>
    <s v="Q3"/>
    <x v="1"/>
    <x v="18"/>
    <n v="441"/>
    <x v="10"/>
  </r>
  <r>
    <x v="2"/>
    <s v="Q3"/>
    <x v="1"/>
    <x v="72"/>
    <n v="207"/>
    <x v="10"/>
  </r>
  <r>
    <x v="2"/>
    <s v="Q3"/>
    <x v="1"/>
    <x v="19"/>
    <n v="535"/>
    <x v="10"/>
  </r>
  <r>
    <x v="2"/>
    <s v="Q3"/>
    <x v="1"/>
    <x v="20"/>
    <n v="149"/>
    <x v="10"/>
  </r>
  <r>
    <x v="2"/>
    <s v="Q3"/>
    <x v="1"/>
    <x v="73"/>
    <n v="59"/>
    <x v="10"/>
  </r>
  <r>
    <x v="2"/>
    <s v="Q3"/>
    <x v="1"/>
    <x v="21"/>
    <n v="1389"/>
    <x v="10"/>
  </r>
  <r>
    <x v="2"/>
    <s v="Q3"/>
    <x v="1"/>
    <x v="22"/>
    <n v="344"/>
    <x v="10"/>
  </r>
  <r>
    <x v="2"/>
    <s v="Q3"/>
    <x v="1"/>
    <x v="23"/>
    <n v="932"/>
    <x v="10"/>
  </r>
  <r>
    <x v="2"/>
    <s v="Q3"/>
    <x v="1"/>
    <x v="24"/>
    <n v="411"/>
    <x v="10"/>
  </r>
  <r>
    <x v="2"/>
    <s v="Q3"/>
    <x v="1"/>
    <x v="25"/>
    <n v="108"/>
    <x v="10"/>
  </r>
  <r>
    <x v="2"/>
    <s v="Q3"/>
    <x v="1"/>
    <x v="74"/>
    <n v="53"/>
    <x v="10"/>
  </r>
  <r>
    <x v="2"/>
    <s v="Q3"/>
    <x v="1"/>
    <x v="75"/>
    <n v="145"/>
    <x v="10"/>
  </r>
  <r>
    <x v="2"/>
    <s v="Q3"/>
    <x v="1"/>
    <x v="26"/>
    <n v="145"/>
    <x v="10"/>
  </r>
  <r>
    <x v="2"/>
    <s v="Q3"/>
    <x v="1"/>
    <x v="27"/>
    <n v="235"/>
    <x v="10"/>
  </r>
  <r>
    <x v="2"/>
    <s v="Q3"/>
    <x v="1"/>
    <x v="76"/>
    <n v="98"/>
    <x v="10"/>
  </r>
  <r>
    <x v="2"/>
    <s v="Q3"/>
    <x v="1"/>
    <x v="28"/>
    <n v="276"/>
    <x v="10"/>
  </r>
  <r>
    <x v="2"/>
    <s v="Q3"/>
    <x v="1"/>
    <x v="77"/>
    <n v="158"/>
    <x v="10"/>
  </r>
  <r>
    <x v="2"/>
    <s v="Q3"/>
    <x v="1"/>
    <x v="29"/>
    <n v="334"/>
    <x v="10"/>
  </r>
  <r>
    <x v="2"/>
    <s v="Q3"/>
    <x v="1"/>
    <x v="30"/>
    <n v="348"/>
    <x v="10"/>
  </r>
  <r>
    <x v="2"/>
    <s v="Q3"/>
    <x v="1"/>
    <x v="78"/>
    <n v="68"/>
    <x v="10"/>
  </r>
  <r>
    <x v="2"/>
    <s v="Q3"/>
    <x v="1"/>
    <x v="31"/>
    <n v="206"/>
    <x v="10"/>
  </r>
  <r>
    <x v="2"/>
    <s v="Q3"/>
    <x v="1"/>
    <x v="79"/>
    <n v="106"/>
    <x v="10"/>
  </r>
  <r>
    <x v="2"/>
    <s v="Q3"/>
    <x v="1"/>
    <x v="32"/>
    <n v="1142"/>
    <x v="10"/>
  </r>
  <r>
    <x v="2"/>
    <s v="Q3"/>
    <x v="1"/>
    <x v="33"/>
    <n v="353"/>
    <x v="10"/>
  </r>
  <r>
    <x v="2"/>
    <s v="Q3"/>
    <x v="1"/>
    <x v="34"/>
    <n v="224"/>
    <x v="10"/>
  </r>
  <r>
    <x v="2"/>
    <s v="Q3"/>
    <x v="1"/>
    <x v="35"/>
    <n v="649"/>
    <x v="10"/>
  </r>
  <r>
    <x v="2"/>
    <s v="Q3"/>
    <x v="1"/>
    <x v="80"/>
    <n v="157"/>
    <x v="10"/>
  </r>
  <r>
    <x v="2"/>
    <s v="Q3"/>
    <x v="1"/>
    <x v="36"/>
    <n v="191"/>
    <x v="10"/>
  </r>
  <r>
    <x v="2"/>
    <s v="Q3"/>
    <x v="1"/>
    <x v="91"/>
    <n v="33"/>
    <x v="10"/>
  </r>
  <r>
    <x v="2"/>
    <s v="Q3"/>
    <x v="1"/>
    <x v="81"/>
    <n v="62"/>
    <x v="10"/>
  </r>
  <r>
    <x v="2"/>
    <s v="Q3"/>
    <x v="1"/>
    <x v="37"/>
    <n v="828"/>
    <x v="10"/>
  </r>
  <r>
    <x v="2"/>
    <s v="Q3"/>
    <x v="1"/>
    <x v="38"/>
    <n v="550"/>
    <x v="10"/>
  </r>
  <r>
    <x v="2"/>
    <s v="Q3"/>
    <x v="1"/>
    <x v="39"/>
    <n v="194"/>
    <x v="10"/>
  </r>
  <r>
    <x v="2"/>
    <s v="Q3"/>
    <x v="1"/>
    <x v="40"/>
    <n v="376"/>
    <x v="10"/>
  </r>
  <r>
    <x v="2"/>
    <s v="Q3"/>
    <x v="1"/>
    <x v="41"/>
    <n v="230"/>
    <x v="10"/>
  </r>
  <r>
    <x v="2"/>
    <s v="Q3"/>
    <x v="1"/>
    <x v="42"/>
    <n v="386"/>
    <x v="10"/>
  </r>
  <r>
    <x v="2"/>
    <s v="Q3"/>
    <x v="1"/>
    <x v="82"/>
    <n v="109"/>
    <x v="10"/>
  </r>
  <r>
    <x v="2"/>
    <s v="Q3"/>
    <x v="1"/>
    <x v="43"/>
    <n v="495"/>
    <x v="10"/>
  </r>
  <r>
    <x v="2"/>
    <s v="Q3"/>
    <x v="1"/>
    <x v="44"/>
    <n v="303"/>
    <x v="10"/>
  </r>
  <r>
    <x v="2"/>
    <s v="Q3"/>
    <x v="1"/>
    <x v="45"/>
    <n v="246"/>
    <x v="10"/>
  </r>
  <r>
    <x v="2"/>
    <s v="Q3"/>
    <x v="1"/>
    <x v="46"/>
    <n v="526"/>
    <x v="10"/>
  </r>
  <r>
    <x v="2"/>
    <s v="Q3"/>
    <x v="1"/>
    <x v="47"/>
    <n v="361"/>
    <x v="10"/>
  </r>
  <r>
    <x v="2"/>
    <s v="Q3"/>
    <x v="1"/>
    <x v="48"/>
    <n v="974"/>
    <x v="10"/>
  </r>
  <r>
    <x v="2"/>
    <s v="Q3"/>
    <x v="1"/>
    <x v="83"/>
    <n v="119"/>
    <x v="10"/>
  </r>
  <r>
    <x v="2"/>
    <s v="Q3"/>
    <x v="1"/>
    <x v="49"/>
    <n v="799"/>
    <x v="10"/>
  </r>
  <r>
    <x v="2"/>
    <s v="Q3"/>
    <x v="1"/>
    <x v="50"/>
    <n v="695"/>
    <x v="10"/>
  </r>
  <r>
    <x v="2"/>
    <s v="Q3"/>
    <x v="1"/>
    <x v="51"/>
    <n v="254"/>
    <x v="10"/>
  </r>
  <r>
    <x v="2"/>
    <s v="Q3"/>
    <x v="1"/>
    <x v="84"/>
    <n v="44"/>
    <x v="10"/>
  </r>
  <r>
    <x v="2"/>
    <s v="Q3"/>
    <x v="1"/>
    <x v="52"/>
    <n v="296"/>
    <x v="10"/>
  </r>
  <r>
    <x v="2"/>
    <s v="Q3"/>
    <x v="1"/>
    <x v="85"/>
    <n v="73"/>
    <x v="10"/>
  </r>
  <r>
    <x v="2"/>
    <s v="Q3"/>
    <x v="1"/>
    <x v="53"/>
    <n v="490"/>
    <x v="10"/>
  </r>
  <r>
    <x v="2"/>
    <s v="Q3"/>
    <x v="1"/>
    <x v="54"/>
    <n v="750"/>
    <x v="10"/>
  </r>
  <r>
    <x v="2"/>
    <s v="Q3"/>
    <x v="1"/>
    <x v="86"/>
    <n v="92"/>
    <x v="10"/>
  </r>
  <r>
    <x v="2"/>
    <s v="Q3"/>
    <x v="1"/>
    <x v="88"/>
    <n v="33"/>
    <x v="10"/>
  </r>
  <r>
    <x v="2"/>
    <s v="Q3"/>
    <x v="1"/>
    <x v="55"/>
    <n v="1689"/>
    <x v="10"/>
  </r>
  <r>
    <x v="2"/>
    <s v="Q3"/>
    <x v="1"/>
    <x v="56"/>
    <n v="164"/>
    <x v="10"/>
  </r>
  <r>
    <x v="2"/>
    <s v="Q3"/>
    <x v="1"/>
    <x v="57"/>
    <n v="8072"/>
    <x v="10"/>
  </r>
  <r>
    <x v="2"/>
    <s v="Q3"/>
    <x v="1"/>
    <x v="58"/>
    <n v="4261"/>
    <x v="10"/>
  </r>
  <r>
    <x v="2"/>
    <s v="Q3"/>
    <x v="1"/>
    <x v="59"/>
    <n v="9457"/>
    <x v="10"/>
  </r>
  <r>
    <x v="2"/>
    <s v="Q3"/>
    <x v="2"/>
    <x v="60"/>
    <n v="30"/>
    <x v="10"/>
  </r>
  <r>
    <x v="2"/>
    <s v="Q3"/>
    <x v="2"/>
    <x v="61"/>
    <n v="34"/>
    <x v="10"/>
  </r>
  <r>
    <x v="2"/>
    <s v="Q3"/>
    <x v="2"/>
    <x v="62"/>
    <n v="60"/>
    <x v="10"/>
  </r>
  <r>
    <x v="2"/>
    <s v="Q3"/>
    <x v="2"/>
    <x v="0"/>
    <n v="675"/>
    <x v="10"/>
  </r>
  <r>
    <x v="2"/>
    <s v="Q3"/>
    <x v="2"/>
    <x v="1"/>
    <n v="380"/>
    <x v="10"/>
  </r>
  <r>
    <x v="2"/>
    <s v="Q3"/>
    <x v="2"/>
    <x v="63"/>
    <n v="46"/>
    <x v="10"/>
  </r>
  <r>
    <x v="2"/>
    <s v="Q3"/>
    <x v="2"/>
    <x v="2"/>
    <n v="97"/>
    <x v="10"/>
  </r>
  <r>
    <x v="2"/>
    <s v="Q3"/>
    <x v="2"/>
    <x v="64"/>
    <n v="43"/>
    <x v="10"/>
  </r>
  <r>
    <x v="2"/>
    <s v="Q3"/>
    <x v="2"/>
    <x v="3"/>
    <n v="653"/>
    <x v="10"/>
  </r>
  <r>
    <x v="2"/>
    <s v="Q3"/>
    <x v="2"/>
    <x v="4"/>
    <n v="171"/>
    <x v="10"/>
  </r>
  <r>
    <x v="2"/>
    <s v="Q3"/>
    <x v="2"/>
    <x v="5"/>
    <n v="205"/>
    <x v="10"/>
  </r>
  <r>
    <x v="2"/>
    <s v="Q3"/>
    <x v="2"/>
    <x v="6"/>
    <n v="473"/>
    <x v="10"/>
  </r>
  <r>
    <x v="2"/>
    <s v="Q3"/>
    <x v="2"/>
    <x v="65"/>
    <n v="99"/>
    <x v="10"/>
  </r>
  <r>
    <x v="2"/>
    <s v="Q3"/>
    <x v="2"/>
    <x v="7"/>
    <n v="461"/>
    <x v="10"/>
  </r>
  <r>
    <x v="2"/>
    <s v="Q3"/>
    <x v="2"/>
    <x v="66"/>
    <n v="56"/>
    <x v="10"/>
  </r>
  <r>
    <x v="2"/>
    <s v="Q3"/>
    <x v="2"/>
    <x v="101"/>
    <n v="116"/>
    <x v="10"/>
  </r>
  <r>
    <x v="2"/>
    <s v="Q3"/>
    <x v="2"/>
    <x v="8"/>
    <n v="180"/>
    <x v="10"/>
  </r>
  <r>
    <x v="2"/>
    <s v="Q3"/>
    <x v="2"/>
    <x v="9"/>
    <n v="436"/>
    <x v="10"/>
  </r>
  <r>
    <x v="2"/>
    <s v="Q3"/>
    <x v="2"/>
    <x v="10"/>
    <n v="564"/>
    <x v="10"/>
  </r>
  <r>
    <x v="2"/>
    <s v="Q3"/>
    <x v="2"/>
    <x v="11"/>
    <n v="169"/>
    <x v="10"/>
  </r>
  <r>
    <x v="2"/>
    <s v="Q3"/>
    <x v="2"/>
    <x v="12"/>
    <n v="177"/>
    <x v="10"/>
  </r>
  <r>
    <x v="2"/>
    <s v="Q3"/>
    <x v="2"/>
    <x v="94"/>
    <n v="32"/>
    <x v="10"/>
  </r>
  <r>
    <x v="2"/>
    <s v="Q3"/>
    <x v="2"/>
    <x v="13"/>
    <n v="409"/>
    <x v="10"/>
  </r>
  <r>
    <x v="2"/>
    <s v="Q3"/>
    <x v="2"/>
    <x v="14"/>
    <n v="910"/>
    <x v="10"/>
  </r>
  <r>
    <x v="2"/>
    <s v="Q3"/>
    <x v="2"/>
    <x v="15"/>
    <n v="940"/>
    <x v="10"/>
  </r>
  <r>
    <x v="2"/>
    <s v="Q3"/>
    <x v="2"/>
    <x v="70"/>
    <n v="74"/>
    <x v="10"/>
  </r>
  <r>
    <x v="2"/>
    <s v="Q3"/>
    <x v="2"/>
    <x v="71"/>
    <n v="101"/>
    <x v="10"/>
  </r>
  <r>
    <x v="2"/>
    <s v="Q3"/>
    <x v="2"/>
    <x v="16"/>
    <n v="278"/>
    <x v="10"/>
  </r>
  <r>
    <x v="2"/>
    <s v="Q3"/>
    <x v="2"/>
    <x v="17"/>
    <n v="415"/>
    <x v="10"/>
  </r>
  <r>
    <x v="2"/>
    <s v="Q3"/>
    <x v="2"/>
    <x v="18"/>
    <n v="312"/>
    <x v="10"/>
  </r>
  <r>
    <x v="2"/>
    <s v="Q3"/>
    <x v="2"/>
    <x v="72"/>
    <n v="143"/>
    <x v="10"/>
  </r>
  <r>
    <x v="2"/>
    <s v="Q3"/>
    <x v="2"/>
    <x v="19"/>
    <n v="403"/>
    <x v="10"/>
  </r>
  <r>
    <x v="2"/>
    <s v="Q3"/>
    <x v="2"/>
    <x v="20"/>
    <n v="102"/>
    <x v="10"/>
  </r>
  <r>
    <x v="2"/>
    <s v="Q3"/>
    <x v="2"/>
    <x v="73"/>
    <n v="52"/>
    <x v="10"/>
  </r>
  <r>
    <x v="2"/>
    <s v="Q3"/>
    <x v="2"/>
    <x v="21"/>
    <n v="1050"/>
    <x v="10"/>
  </r>
  <r>
    <x v="2"/>
    <s v="Q3"/>
    <x v="2"/>
    <x v="22"/>
    <n v="249"/>
    <x v="10"/>
  </r>
  <r>
    <x v="2"/>
    <s v="Q3"/>
    <x v="2"/>
    <x v="23"/>
    <n v="730"/>
    <x v="10"/>
  </r>
  <r>
    <x v="2"/>
    <s v="Q3"/>
    <x v="2"/>
    <x v="24"/>
    <n v="344"/>
    <x v="10"/>
  </r>
  <r>
    <x v="2"/>
    <s v="Q3"/>
    <x v="2"/>
    <x v="25"/>
    <n v="64"/>
    <x v="10"/>
  </r>
  <r>
    <x v="2"/>
    <s v="Q3"/>
    <x v="2"/>
    <x v="74"/>
    <n v="41"/>
    <x v="10"/>
  </r>
  <r>
    <x v="2"/>
    <s v="Q3"/>
    <x v="2"/>
    <x v="75"/>
    <n v="108"/>
    <x v="10"/>
  </r>
  <r>
    <x v="2"/>
    <s v="Q3"/>
    <x v="2"/>
    <x v="26"/>
    <n v="138"/>
    <x v="10"/>
  </r>
  <r>
    <x v="2"/>
    <s v="Q3"/>
    <x v="2"/>
    <x v="27"/>
    <n v="169"/>
    <x v="10"/>
  </r>
  <r>
    <x v="2"/>
    <s v="Q3"/>
    <x v="2"/>
    <x v="76"/>
    <n v="74"/>
    <x v="10"/>
  </r>
  <r>
    <x v="2"/>
    <s v="Q3"/>
    <x v="2"/>
    <x v="28"/>
    <n v="228"/>
    <x v="10"/>
  </r>
  <r>
    <x v="2"/>
    <s v="Q3"/>
    <x v="2"/>
    <x v="77"/>
    <n v="93"/>
    <x v="10"/>
  </r>
  <r>
    <x v="2"/>
    <s v="Q3"/>
    <x v="2"/>
    <x v="29"/>
    <n v="245"/>
    <x v="10"/>
  </r>
  <r>
    <x v="2"/>
    <s v="Q3"/>
    <x v="2"/>
    <x v="30"/>
    <n v="232"/>
    <x v="10"/>
  </r>
  <r>
    <x v="2"/>
    <s v="Q3"/>
    <x v="2"/>
    <x v="78"/>
    <n v="66"/>
    <x v="10"/>
  </r>
  <r>
    <x v="2"/>
    <s v="Q3"/>
    <x v="2"/>
    <x v="31"/>
    <n v="165"/>
    <x v="10"/>
  </r>
  <r>
    <x v="2"/>
    <s v="Q3"/>
    <x v="2"/>
    <x v="79"/>
    <n v="65"/>
    <x v="10"/>
  </r>
  <r>
    <x v="2"/>
    <s v="Q3"/>
    <x v="2"/>
    <x v="32"/>
    <n v="876"/>
    <x v="10"/>
  </r>
  <r>
    <x v="2"/>
    <s v="Q3"/>
    <x v="2"/>
    <x v="33"/>
    <n v="304"/>
    <x v="10"/>
  </r>
  <r>
    <x v="2"/>
    <s v="Q3"/>
    <x v="2"/>
    <x v="34"/>
    <n v="149"/>
    <x v="10"/>
  </r>
  <r>
    <x v="2"/>
    <s v="Q3"/>
    <x v="2"/>
    <x v="35"/>
    <n v="550"/>
    <x v="10"/>
  </r>
  <r>
    <x v="2"/>
    <s v="Q3"/>
    <x v="2"/>
    <x v="80"/>
    <n v="129"/>
    <x v="10"/>
  </r>
  <r>
    <x v="2"/>
    <s v="Q3"/>
    <x v="2"/>
    <x v="36"/>
    <n v="119"/>
    <x v="10"/>
  </r>
  <r>
    <x v="2"/>
    <s v="Q3"/>
    <x v="2"/>
    <x v="81"/>
    <n v="61"/>
    <x v="10"/>
  </r>
  <r>
    <x v="2"/>
    <s v="Q3"/>
    <x v="2"/>
    <x v="37"/>
    <n v="577"/>
    <x v="10"/>
  </r>
  <r>
    <x v="2"/>
    <s v="Q3"/>
    <x v="2"/>
    <x v="38"/>
    <n v="405"/>
    <x v="10"/>
  </r>
  <r>
    <x v="2"/>
    <s v="Q3"/>
    <x v="2"/>
    <x v="39"/>
    <n v="150"/>
    <x v="10"/>
  </r>
  <r>
    <x v="2"/>
    <s v="Q3"/>
    <x v="2"/>
    <x v="40"/>
    <n v="312"/>
    <x v="10"/>
  </r>
  <r>
    <x v="2"/>
    <s v="Q3"/>
    <x v="2"/>
    <x v="41"/>
    <n v="195"/>
    <x v="10"/>
  </r>
  <r>
    <x v="2"/>
    <s v="Q3"/>
    <x v="2"/>
    <x v="42"/>
    <n v="283"/>
    <x v="10"/>
  </r>
  <r>
    <x v="2"/>
    <s v="Q3"/>
    <x v="2"/>
    <x v="82"/>
    <n v="71"/>
    <x v="10"/>
  </r>
  <r>
    <x v="2"/>
    <s v="Q3"/>
    <x v="2"/>
    <x v="43"/>
    <n v="412"/>
    <x v="10"/>
  </r>
  <r>
    <x v="2"/>
    <s v="Q3"/>
    <x v="2"/>
    <x v="44"/>
    <n v="197"/>
    <x v="10"/>
  </r>
  <r>
    <x v="2"/>
    <s v="Q3"/>
    <x v="2"/>
    <x v="45"/>
    <n v="176"/>
    <x v="10"/>
  </r>
  <r>
    <x v="2"/>
    <s v="Q3"/>
    <x v="2"/>
    <x v="46"/>
    <n v="428"/>
    <x v="10"/>
  </r>
  <r>
    <x v="2"/>
    <s v="Q3"/>
    <x v="2"/>
    <x v="47"/>
    <n v="289"/>
    <x v="10"/>
  </r>
  <r>
    <x v="2"/>
    <s v="Q3"/>
    <x v="2"/>
    <x v="48"/>
    <n v="730"/>
    <x v="10"/>
  </r>
  <r>
    <x v="2"/>
    <s v="Q3"/>
    <x v="2"/>
    <x v="83"/>
    <n v="82"/>
    <x v="10"/>
  </r>
  <r>
    <x v="2"/>
    <s v="Q3"/>
    <x v="2"/>
    <x v="49"/>
    <n v="597"/>
    <x v="10"/>
  </r>
  <r>
    <x v="2"/>
    <s v="Q3"/>
    <x v="2"/>
    <x v="50"/>
    <n v="505"/>
    <x v="10"/>
  </r>
  <r>
    <x v="2"/>
    <s v="Q3"/>
    <x v="2"/>
    <x v="51"/>
    <n v="191"/>
    <x v="10"/>
  </r>
  <r>
    <x v="2"/>
    <s v="Q3"/>
    <x v="2"/>
    <x v="84"/>
    <n v="45"/>
    <x v="10"/>
  </r>
  <r>
    <x v="2"/>
    <s v="Q3"/>
    <x v="2"/>
    <x v="52"/>
    <n v="241"/>
    <x v="10"/>
  </r>
  <r>
    <x v="2"/>
    <s v="Q3"/>
    <x v="2"/>
    <x v="85"/>
    <n v="72"/>
    <x v="10"/>
  </r>
  <r>
    <x v="2"/>
    <s v="Q3"/>
    <x v="2"/>
    <x v="53"/>
    <n v="367"/>
    <x v="10"/>
  </r>
  <r>
    <x v="2"/>
    <s v="Q3"/>
    <x v="2"/>
    <x v="54"/>
    <n v="561"/>
    <x v="10"/>
  </r>
  <r>
    <x v="2"/>
    <s v="Q3"/>
    <x v="2"/>
    <x v="86"/>
    <n v="85"/>
    <x v="10"/>
  </r>
  <r>
    <x v="2"/>
    <s v="Q3"/>
    <x v="2"/>
    <x v="55"/>
    <n v="1334"/>
    <x v="10"/>
  </r>
  <r>
    <x v="2"/>
    <s v="Q3"/>
    <x v="2"/>
    <x v="56"/>
    <n v="135"/>
    <x v="10"/>
  </r>
  <r>
    <x v="2"/>
    <s v="Q3"/>
    <x v="2"/>
    <x v="57"/>
    <n v="6153"/>
    <x v="10"/>
  </r>
  <r>
    <x v="2"/>
    <s v="Q3"/>
    <x v="2"/>
    <x v="58"/>
    <n v="3250"/>
    <x v="10"/>
  </r>
  <r>
    <x v="2"/>
    <s v="Q3"/>
    <x v="2"/>
    <x v="59"/>
    <n v="7109"/>
    <x v="10"/>
  </r>
  <r>
    <x v="2"/>
    <s v="Q3"/>
    <x v="3"/>
    <x v="62"/>
    <n v="58"/>
    <x v="10"/>
  </r>
  <r>
    <x v="2"/>
    <s v="Q3"/>
    <x v="3"/>
    <x v="0"/>
    <n v="606"/>
    <x v="10"/>
  </r>
  <r>
    <x v="2"/>
    <s v="Q3"/>
    <x v="3"/>
    <x v="1"/>
    <n v="375"/>
    <x v="10"/>
  </r>
  <r>
    <x v="2"/>
    <s v="Q3"/>
    <x v="3"/>
    <x v="63"/>
    <n v="34"/>
    <x v="10"/>
  </r>
  <r>
    <x v="2"/>
    <s v="Q3"/>
    <x v="3"/>
    <x v="2"/>
    <n v="76"/>
    <x v="10"/>
  </r>
  <r>
    <x v="2"/>
    <s v="Q3"/>
    <x v="3"/>
    <x v="64"/>
    <n v="41"/>
    <x v="10"/>
  </r>
  <r>
    <x v="2"/>
    <s v="Q3"/>
    <x v="3"/>
    <x v="3"/>
    <n v="649"/>
    <x v="10"/>
  </r>
  <r>
    <x v="2"/>
    <s v="Q3"/>
    <x v="3"/>
    <x v="4"/>
    <n v="144"/>
    <x v="10"/>
  </r>
  <r>
    <x v="2"/>
    <s v="Q3"/>
    <x v="3"/>
    <x v="5"/>
    <n v="177"/>
    <x v="10"/>
  </r>
  <r>
    <x v="2"/>
    <s v="Q3"/>
    <x v="3"/>
    <x v="6"/>
    <n v="467"/>
    <x v="10"/>
  </r>
  <r>
    <x v="2"/>
    <s v="Q3"/>
    <x v="3"/>
    <x v="65"/>
    <n v="96"/>
    <x v="10"/>
  </r>
  <r>
    <x v="2"/>
    <s v="Q3"/>
    <x v="3"/>
    <x v="7"/>
    <n v="412"/>
    <x v="10"/>
  </r>
  <r>
    <x v="2"/>
    <s v="Q3"/>
    <x v="3"/>
    <x v="66"/>
    <n v="62"/>
    <x v="10"/>
  </r>
  <r>
    <x v="2"/>
    <s v="Q3"/>
    <x v="3"/>
    <x v="101"/>
    <n v="100"/>
    <x v="10"/>
  </r>
  <r>
    <x v="2"/>
    <s v="Q3"/>
    <x v="3"/>
    <x v="8"/>
    <n v="167"/>
    <x v="10"/>
  </r>
  <r>
    <x v="2"/>
    <s v="Q3"/>
    <x v="3"/>
    <x v="9"/>
    <n v="447"/>
    <x v="10"/>
  </r>
  <r>
    <x v="2"/>
    <s v="Q3"/>
    <x v="3"/>
    <x v="10"/>
    <n v="545"/>
    <x v="10"/>
  </r>
  <r>
    <x v="2"/>
    <s v="Q3"/>
    <x v="3"/>
    <x v="11"/>
    <n v="145"/>
    <x v="10"/>
  </r>
  <r>
    <x v="2"/>
    <s v="Q3"/>
    <x v="3"/>
    <x v="12"/>
    <n v="155"/>
    <x v="10"/>
  </r>
  <r>
    <x v="2"/>
    <s v="Q3"/>
    <x v="3"/>
    <x v="13"/>
    <n v="395"/>
    <x v="10"/>
  </r>
  <r>
    <x v="2"/>
    <s v="Q3"/>
    <x v="3"/>
    <x v="14"/>
    <n v="890"/>
    <x v="10"/>
  </r>
  <r>
    <x v="2"/>
    <s v="Q3"/>
    <x v="3"/>
    <x v="15"/>
    <n v="970"/>
    <x v="10"/>
  </r>
  <r>
    <x v="2"/>
    <s v="Q3"/>
    <x v="3"/>
    <x v="70"/>
    <n v="80"/>
    <x v="10"/>
  </r>
  <r>
    <x v="2"/>
    <s v="Q3"/>
    <x v="3"/>
    <x v="71"/>
    <n v="97"/>
    <x v="10"/>
  </r>
  <r>
    <x v="2"/>
    <s v="Q3"/>
    <x v="3"/>
    <x v="16"/>
    <n v="264"/>
    <x v="10"/>
  </r>
  <r>
    <x v="2"/>
    <s v="Q3"/>
    <x v="3"/>
    <x v="17"/>
    <n v="449"/>
    <x v="10"/>
  </r>
  <r>
    <x v="2"/>
    <s v="Q3"/>
    <x v="3"/>
    <x v="18"/>
    <n v="305"/>
    <x v="10"/>
  </r>
  <r>
    <x v="2"/>
    <s v="Q3"/>
    <x v="3"/>
    <x v="72"/>
    <n v="166"/>
    <x v="10"/>
  </r>
  <r>
    <x v="2"/>
    <s v="Q3"/>
    <x v="3"/>
    <x v="19"/>
    <n v="415"/>
    <x v="10"/>
  </r>
  <r>
    <x v="2"/>
    <s v="Q3"/>
    <x v="3"/>
    <x v="20"/>
    <n v="83"/>
    <x v="10"/>
  </r>
  <r>
    <x v="2"/>
    <s v="Q3"/>
    <x v="3"/>
    <x v="73"/>
    <n v="41"/>
    <x v="10"/>
  </r>
  <r>
    <x v="2"/>
    <s v="Q3"/>
    <x v="3"/>
    <x v="21"/>
    <n v="1009"/>
    <x v="10"/>
  </r>
  <r>
    <x v="2"/>
    <s v="Q3"/>
    <x v="3"/>
    <x v="22"/>
    <n v="247"/>
    <x v="10"/>
  </r>
  <r>
    <x v="2"/>
    <s v="Q3"/>
    <x v="3"/>
    <x v="23"/>
    <n v="684"/>
    <x v="10"/>
  </r>
  <r>
    <x v="2"/>
    <s v="Q3"/>
    <x v="3"/>
    <x v="24"/>
    <n v="386"/>
    <x v="10"/>
  </r>
  <r>
    <x v="2"/>
    <s v="Q3"/>
    <x v="3"/>
    <x v="25"/>
    <n v="96"/>
    <x v="10"/>
  </r>
  <r>
    <x v="2"/>
    <s v="Q3"/>
    <x v="3"/>
    <x v="74"/>
    <n v="43"/>
    <x v="10"/>
  </r>
  <r>
    <x v="2"/>
    <s v="Q3"/>
    <x v="3"/>
    <x v="75"/>
    <n v="110"/>
    <x v="10"/>
  </r>
  <r>
    <x v="2"/>
    <s v="Q3"/>
    <x v="3"/>
    <x v="26"/>
    <n v="105"/>
    <x v="10"/>
  </r>
  <r>
    <x v="2"/>
    <s v="Q3"/>
    <x v="3"/>
    <x v="27"/>
    <n v="154"/>
    <x v="10"/>
  </r>
  <r>
    <x v="2"/>
    <s v="Q3"/>
    <x v="3"/>
    <x v="76"/>
    <n v="81"/>
    <x v="10"/>
  </r>
  <r>
    <x v="2"/>
    <s v="Q3"/>
    <x v="3"/>
    <x v="28"/>
    <n v="184"/>
    <x v="10"/>
  </r>
  <r>
    <x v="2"/>
    <s v="Q3"/>
    <x v="3"/>
    <x v="77"/>
    <n v="104"/>
    <x v="10"/>
  </r>
  <r>
    <x v="2"/>
    <s v="Q3"/>
    <x v="3"/>
    <x v="29"/>
    <n v="242"/>
    <x v="10"/>
  </r>
  <r>
    <x v="2"/>
    <s v="Q3"/>
    <x v="3"/>
    <x v="30"/>
    <n v="241"/>
    <x v="10"/>
  </r>
  <r>
    <x v="2"/>
    <s v="Q3"/>
    <x v="3"/>
    <x v="78"/>
    <n v="34"/>
    <x v="10"/>
  </r>
  <r>
    <x v="2"/>
    <s v="Q3"/>
    <x v="3"/>
    <x v="31"/>
    <n v="158"/>
    <x v="10"/>
  </r>
  <r>
    <x v="2"/>
    <s v="Q3"/>
    <x v="3"/>
    <x v="79"/>
    <n v="76"/>
    <x v="10"/>
  </r>
  <r>
    <x v="2"/>
    <s v="Q3"/>
    <x v="3"/>
    <x v="32"/>
    <n v="837"/>
    <x v="10"/>
  </r>
  <r>
    <x v="2"/>
    <s v="Q3"/>
    <x v="3"/>
    <x v="33"/>
    <n v="292"/>
    <x v="10"/>
  </r>
  <r>
    <x v="2"/>
    <s v="Q3"/>
    <x v="3"/>
    <x v="34"/>
    <n v="160"/>
    <x v="10"/>
  </r>
  <r>
    <x v="2"/>
    <s v="Q3"/>
    <x v="3"/>
    <x v="35"/>
    <n v="531"/>
    <x v="10"/>
  </r>
  <r>
    <x v="2"/>
    <s v="Q3"/>
    <x v="3"/>
    <x v="80"/>
    <n v="114"/>
    <x v="10"/>
  </r>
  <r>
    <x v="2"/>
    <s v="Q3"/>
    <x v="3"/>
    <x v="36"/>
    <n v="97"/>
    <x v="10"/>
  </r>
  <r>
    <x v="2"/>
    <s v="Q3"/>
    <x v="3"/>
    <x v="81"/>
    <n v="47"/>
    <x v="10"/>
  </r>
  <r>
    <x v="2"/>
    <s v="Q3"/>
    <x v="3"/>
    <x v="37"/>
    <n v="619"/>
    <x v="10"/>
  </r>
  <r>
    <x v="2"/>
    <s v="Q3"/>
    <x v="3"/>
    <x v="38"/>
    <n v="392"/>
    <x v="10"/>
  </r>
  <r>
    <x v="2"/>
    <s v="Q3"/>
    <x v="3"/>
    <x v="39"/>
    <n v="137"/>
    <x v="10"/>
  </r>
  <r>
    <x v="2"/>
    <s v="Q3"/>
    <x v="3"/>
    <x v="40"/>
    <n v="279"/>
    <x v="10"/>
  </r>
  <r>
    <x v="2"/>
    <s v="Q3"/>
    <x v="3"/>
    <x v="41"/>
    <n v="177"/>
    <x v="10"/>
  </r>
  <r>
    <x v="2"/>
    <s v="Q3"/>
    <x v="3"/>
    <x v="42"/>
    <n v="258"/>
    <x v="10"/>
  </r>
  <r>
    <x v="2"/>
    <s v="Q3"/>
    <x v="3"/>
    <x v="82"/>
    <n v="72"/>
    <x v="10"/>
  </r>
  <r>
    <x v="2"/>
    <s v="Q3"/>
    <x v="3"/>
    <x v="43"/>
    <n v="370"/>
    <x v="10"/>
  </r>
  <r>
    <x v="2"/>
    <s v="Q3"/>
    <x v="3"/>
    <x v="44"/>
    <n v="193"/>
    <x v="10"/>
  </r>
  <r>
    <x v="2"/>
    <s v="Q3"/>
    <x v="3"/>
    <x v="45"/>
    <n v="168"/>
    <x v="10"/>
  </r>
  <r>
    <x v="2"/>
    <s v="Q3"/>
    <x v="3"/>
    <x v="46"/>
    <n v="410"/>
    <x v="10"/>
  </r>
  <r>
    <x v="2"/>
    <s v="Q3"/>
    <x v="3"/>
    <x v="47"/>
    <n v="250"/>
    <x v="10"/>
  </r>
  <r>
    <x v="2"/>
    <s v="Q3"/>
    <x v="3"/>
    <x v="48"/>
    <n v="733"/>
    <x v="10"/>
  </r>
  <r>
    <x v="2"/>
    <s v="Q3"/>
    <x v="3"/>
    <x v="83"/>
    <n v="82"/>
    <x v="10"/>
  </r>
  <r>
    <x v="2"/>
    <s v="Q3"/>
    <x v="3"/>
    <x v="49"/>
    <n v="596"/>
    <x v="10"/>
  </r>
  <r>
    <x v="2"/>
    <s v="Q3"/>
    <x v="3"/>
    <x v="50"/>
    <n v="550"/>
    <x v="10"/>
  </r>
  <r>
    <x v="2"/>
    <s v="Q3"/>
    <x v="3"/>
    <x v="51"/>
    <n v="206"/>
    <x v="10"/>
  </r>
  <r>
    <x v="2"/>
    <s v="Q3"/>
    <x v="3"/>
    <x v="84"/>
    <n v="50"/>
    <x v="10"/>
  </r>
  <r>
    <x v="2"/>
    <s v="Q3"/>
    <x v="3"/>
    <x v="52"/>
    <n v="212"/>
    <x v="10"/>
  </r>
  <r>
    <x v="2"/>
    <s v="Q3"/>
    <x v="3"/>
    <x v="85"/>
    <n v="50"/>
    <x v="10"/>
  </r>
  <r>
    <x v="2"/>
    <s v="Q3"/>
    <x v="3"/>
    <x v="53"/>
    <n v="358"/>
    <x v="10"/>
  </r>
  <r>
    <x v="2"/>
    <s v="Q3"/>
    <x v="3"/>
    <x v="54"/>
    <n v="548"/>
    <x v="10"/>
  </r>
  <r>
    <x v="2"/>
    <s v="Q3"/>
    <x v="3"/>
    <x v="86"/>
    <n v="64"/>
    <x v="10"/>
  </r>
  <r>
    <x v="2"/>
    <s v="Q3"/>
    <x v="3"/>
    <x v="55"/>
    <n v="1422"/>
    <x v="10"/>
  </r>
  <r>
    <x v="2"/>
    <s v="Q3"/>
    <x v="3"/>
    <x v="56"/>
    <n v="99"/>
    <x v="10"/>
  </r>
  <r>
    <x v="2"/>
    <s v="Q3"/>
    <x v="3"/>
    <x v="57"/>
    <n v="6696"/>
    <x v="10"/>
  </r>
  <r>
    <x v="2"/>
    <s v="Q3"/>
    <x v="3"/>
    <x v="58"/>
    <n v="3534"/>
    <x v="10"/>
  </r>
  <r>
    <x v="2"/>
    <s v="Q3"/>
    <x v="3"/>
    <x v="59"/>
    <n v="7794"/>
    <x v="10"/>
  </r>
  <r>
    <x v="2"/>
    <s v="Q3"/>
    <x v="4"/>
    <x v="60"/>
    <n v="35"/>
    <x v="10"/>
  </r>
  <r>
    <x v="2"/>
    <s v="Q3"/>
    <x v="4"/>
    <x v="61"/>
    <n v="31"/>
    <x v="10"/>
  </r>
  <r>
    <x v="2"/>
    <s v="Q3"/>
    <x v="4"/>
    <x v="62"/>
    <n v="62"/>
    <x v="10"/>
  </r>
  <r>
    <x v="2"/>
    <s v="Q3"/>
    <x v="4"/>
    <x v="0"/>
    <n v="760"/>
    <x v="10"/>
  </r>
  <r>
    <x v="2"/>
    <s v="Q3"/>
    <x v="4"/>
    <x v="1"/>
    <n v="464"/>
    <x v="10"/>
  </r>
  <r>
    <x v="2"/>
    <s v="Q3"/>
    <x v="4"/>
    <x v="63"/>
    <n v="65"/>
    <x v="10"/>
  </r>
  <r>
    <x v="2"/>
    <s v="Q3"/>
    <x v="4"/>
    <x v="2"/>
    <n v="106"/>
    <x v="10"/>
  </r>
  <r>
    <x v="2"/>
    <s v="Q3"/>
    <x v="4"/>
    <x v="64"/>
    <n v="31"/>
    <x v="10"/>
  </r>
  <r>
    <x v="2"/>
    <s v="Q3"/>
    <x v="4"/>
    <x v="3"/>
    <n v="827"/>
    <x v="10"/>
  </r>
  <r>
    <x v="2"/>
    <s v="Q3"/>
    <x v="4"/>
    <x v="4"/>
    <n v="202"/>
    <x v="10"/>
  </r>
  <r>
    <x v="2"/>
    <s v="Q3"/>
    <x v="4"/>
    <x v="5"/>
    <n v="195"/>
    <x v="10"/>
  </r>
  <r>
    <x v="2"/>
    <s v="Q3"/>
    <x v="4"/>
    <x v="6"/>
    <n v="497"/>
    <x v="10"/>
  </r>
  <r>
    <x v="2"/>
    <s v="Q3"/>
    <x v="4"/>
    <x v="65"/>
    <n v="96"/>
    <x v="10"/>
  </r>
  <r>
    <x v="2"/>
    <s v="Q3"/>
    <x v="4"/>
    <x v="7"/>
    <n v="598"/>
    <x v="10"/>
  </r>
  <r>
    <x v="2"/>
    <s v="Q3"/>
    <x v="4"/>
    <x v="66"/>
    <n v="65"/>
    <x v="10"/>
  </r>
  <r>
    <x v="2"/>
    <s v="Q3"/>
    <x v="4"/>
    <x v="87"/>
    <n v="30"/>
    <x v="10"/>
  </r>
  <r>
    <x v="2"/>
    <s v="Q3"/>
    <x v="4"/>
    <x v="101"/>
    <n v="118"/>
    <x v="10"/>
  </r>
  <r>
    <x v="2"/>
    <s v="Q3"/>
    <x v="4"/>
    <x v="8"/>
    <n v="187"/>
    <x v="10"/>
  </r>
  <r>
    <x v="2"/>
    <s v="Q3"/>
    <x v="4"/>
    <x v="9"/>
    <n v="606"/>
    <x v="10"/>
  </r>
  <r>
    <x v="2"/>
    <s v="Q3"/>
    <x v="4"/>
    <x v="10"/>
    <n v="631"/>
    <x v="10"/>
  </r>
  <r>
    <x v="2"/>
    <s v="Q3"/>
    <x v="4"/>
    <x v="11"/>
    <n v="166"/>
    <x v="10"/>
  </r>
  <r>
    <x v="2"/>
    <s v="Q3"/>
    <x v="4"/>
    <x v="12"/>
    <n v="207"/>
    <x v="10"/>
  </r>
  <r>
    <x v="2"/>
    <s v="Q3"/>
    <x v="4"/>
    <x v="13"/>
    <n v="470"/>
    <x v="10"/>
  </r>
  <r>
    <x v="2"/>
    <s v="Q3"/>
    <x v="4"/>
    <x v="14"/>
    <n v="1137"/>
    <x v="10"/>
  </r>
  <r>
    <x v="2"/>
    <s v="Q3"/>
    <x v="4"/>
    <x v="15"/>
    <n v="1291"/>
    <x v="10"/>
  </r>
  <r>
    <x v="2"/>
    <s v="Q3"/>
    <x v="4"/>
    <x v="70"/>
    <n v="75"/>
    <x v="10"/>
  </r>
  <r>
    <x v="2"/>
    <s v="Q3"/>
    <x v="4"/>
    <x v="71"/>
    <n v="120"/>
    <x v="10"/>
  </r>
  <r>
    <x v="2"/>
    <s v="Q3"/>
    <x v="4"/>
    <x v="16"/>
    <n v="292"/>
    <x v="10"/>
  </r>
  <r>
    <x v="2"/>
    <s v="Q3"/>
    <x v="4"/>
    <x v="17"/>
    <n v="511"/>
    <x v="10"/>
  </r>
  <r>
    <x v="2"/>
    <s v="Q3"/>
    <x v="4"/>
    <x v="18"/>
    <n v="408"/>
    <x v="10"/>
  </r>
  <r>
    <x v="2"/>
    <s v="Q3"/>
    <x v="4"/>
    <x v="72"/>
    <n v="164"/>
    <x v="10"/>
  </r>
  <r>
    <x v="2"/>
    <s v="Q3"/>
    <x v="4"/>
    <x v="19"/>
    <n v="535"/>
    <x v="10"/>
  </r>
  <r>
    <x v="2"/>
    <s v="Q3"/>
    <x v="4"/>
    <x v="20"/>
    <n v="124"/>
    <x v="10"/>
  </r>
  <r>
    <x v="2"/>
    <s v="Q3"/>
    <x v="4"/>
    <x v="73"/>
    <n v="58"/>
    <x v="10"/>
  </r>
  <r>
    <x v="2"/>
    <s v="Q3"/>
    <x v="4"/>
    <x v="21"/>
    <n v="1261"/>
    <x v="10"/>
  </r>
  <r>
    <x v="2"/>
    <s v="Q3"/>
    <x v="4"/>
    <x v="22"/>
    <n v="329"/>
    <x v="10"/>
  </r>
  <r>
    <x v="2"/>
    <s v="Q3"/>
    <x v="4"/>
    <x v="23"/>
    <n v="864"/>
    <x v="10"/>
  </r>
  <r>
    <x v="2"/>
    <s v="Q3"/>
    <x v="4"/>
    <x v="24"/>
    <n v="403"/>
    <x v="10"/>
  </r>
  <r>
    <x v="2"/>
    <s v="Q3"/>
    <x v="4"/>
    <x v="25"/>
    <n v="105"/>
    <x v="10"/>
  </r>
  <r>
    <x v="2"/>
    <s v="Q3"/>
    <x v="4"/>
    <x v="74"/>
    <n v="43"/>
    <x v="10"/>
  </r>
  <r>
    <x v="2"/>
    <s v="Q3"/>
    <x v="4"/>
    <x v="75"/>
    <n v="127"/>
    <x v="10"/>
  </r>
  <r>
    <x v="2"/>
    <s v="Q3"/>
    <x v="4"/>
    <x v="26"/>
    <n v="137"/>
    <x v="10"/>
  </r>
  <r>
    <x v="2"/>
    <s v="Q3"/>
    <x v="4"/>
    <x v="27"/>
    <n v="173"/>
    <x v="10"/>
  </r>
  <r>
    <x v="2"/>
    <s v="Q3"/>
    <x v="4"/>
    <x v="76"/>
    <n v="81"/>
    <x v="10"/>
  </r>
  <r>
    <x v="2"/>
    <s v="Q3"/>
    <x v="4"/>
    <x v="28"/>
    <n v="206"/>
    <x v="10"/>
  </r>
  <r>
    <x v="2"/>
    <s v="Q3"/>
    <x v="4"/>
    <x v="77"/>
    <n v="141"/>
    <x v="10"/>
  </r>
  <r>
    <x v="2"/>
    <s v="Q3"/>
    <x v="4"/>
    <x v="29"/>
    <n v="301"/>
    <x v="10"/>
  </r>
  <r>
    <x v="2"/>
    <s v="Q3"/>
    <x v="4"/>
    <x v="30"/>
    <n v="260"/>
    <x v="10"/>
  </r>
  <r>
    <x v="2"/>
    <s v="Q3"/>
    <x v="4"/>
    <x v="78"/>
    <n v="57"/>
    <x v="10"/>
  </r>
  <r>
    <x v="2"/>
    <s v="Q3"/>
    <x v="4"/>
    <x v="31"/>
    <n v="216"/>
    <x v="10"/>
  </r>
  <r>
    <x v="2"/>
    <s v="Q3"/>
    <x v="4"/>
    <x v="79"/>
    <n v="67"/>
    <x v="10"/>
  </r>
  <r>
    <x v="2"/>
    <s v="Q3"/>
    <x v="4"/>
    <x v="32"/>
    <n v="1074"/>
    <x v="10"/>
  </r>
  <r>
    <x v="2"/>
    <s v="Q3"/>
    <x v="4"/>
    <x v="33"/>
    <n v="350"/>
    <x v="10"/>
  </r>
  <r>
    <x v="2"/>
    <s v="Q3"/>
    <x v="4"/>
    <x v="34"/>
    <n v="171"/>
    <x v="10"/>
  </r>
  <r>
    <x v="2"/>
    <s v="Q3"/>
    <x v="4"/>
    <x v="35"/>
    <n v="655"/>
    <x v="10"/>
  </r>
  <r>
    <x v="2"/>
    <s v="Q3"/>
    <x v="4"/>
    <x v="80"/>
    <n v="146"/>
    <x v="10"/>
  </r>
  <r>
    <x v="2"/>
    <s v="Q3"/>
    <x v="4"/>
    <x v="36"/>
    <n v="136"/>
    <x v="10"/>
  </r>
  <r>
    <x v="2"/>
    <s v="Q3"/>
    <x v="4"/>
    <x v="81"/>
    <n v="48"/>
    <x v="10"/>
  </r>
  <r>
    <x v="2"/>
    <s v="Q3"/>
    <x v="4"/>
    <x v="37"/>
    <n v="761"/>
    <x v="10"/>
  </r>
  <r>
    <x v="2"/>
    <s v="Q3"/>
    <x v="4"/>
    <x v="38"/>
    <n v="469"/>
    <x v="10"/>
  </r>
  <r>
    <x v="2"/>
    <s v="Q3"/>
    <x v="4"/>
    <x v="39"/>
    <n v="197"/>
    <x v="10"/>
  </r>
  <r>
    <x v="2"/>
    <s v="Q3"/>
    <x v="4"/>
    <x v="40"/>
    <n v="351"/>
    <x v="10"/>
  </r>
  <r>
    <x v="2"/>
    <s v="Q3"/>
    <x v="4"/>
    <x v="41"/>
    <n v="178"/>
    <x v="10"/>
  </r>
  <r>
    <x v="2"/>
    <s v="Q3"/>
    <x v="4"/>
    <x v="42"/>
    <n v="335"/>
    <x v="10"/>
  </r>
  <r>
    <x v="2"/>
    <s v="Q3"/>
    <x v="4"/>
    <x v="82"/>
    <n v="70"/>
    <x v="10"/>
  </r>
  <r>
    <x v="2"/>
    <s v="Q3"/>
    <x v="4"/>
    <x v="43"/>
    <n v="451"/>
    <x v="10"/>
  </r>
  <r>
    <x v="2"/>
    <s v="Q3"/>
    <x v="4"/>
    <x v="44"/>
    <n v="257"/>
    <x v="10"/>
  </r>
  <r>
    <x v="2"/>
    <s v="Q3"/>
    <x v="4"/>
    <x v="45"/>
    <n v="208"/>
    <x v="10"/>
  </r>
  <r>
    <x v="2"/>
    <s v="Q3"/>
    <x v="4"/>
    <x v="46"/>
    <n v="565"/>
    <x v="10"/>
  </r>
  <r>
    <x v="2"/>
    <s v="Q3"/>
    <x v="4"/>
    <x v="47"/>
    <n v="314"/>
    <x v="10"/>
  </r>
  <r>
    <x v="2"/>
    <s v="Q3"/>
    <x v="4"/>
    <x v="48"/>
    <n v="909"/>
    <x v="10"/>
  </r>
  <r>
    <x v="2"/>
    <s v="Q3"/>
    <x v="4"/>
    <x v="83"/>
    <n v="76"/>
    <x v="10"/>
  </r>
  <r>
    <x v="2"/>
    <s v="Q3"/>
    <x v="4"/>
    <x v="49"/>
    <n v="777"/>
    <x v="10"/>
  </r>
  <r>
    <x v="2"/>
    <s v="Q3"/>
    <x v="4"/>
    <x v="50"/>
    <n v="649"/>
    <x v="10"/>
  </r>
  <r>
    <x v="2"/>
    <s v="Q3"/>
    <x v="4"/>
    <x v="51"/>
    <n v="219"/>
    <x v="10"/>
  </r>
  <r>
    <x v="2"/>
    <s v="Q3"/>
    <x v="4"/>
    <x v="84"/>
    <n v="45"/>
    <x v="10"/>
  </r>
  <r>
    <x v="2"/>
    <s v="Q3"/>
    <x v="4"/>
    <x v="52"/>
    <n v="246"/>
    <x v="10"/>
  </r>
  <r>
    <x v="2"/>
    <s v="Q3"/>
    <x v="4"/>
    <x v="85"/>
    <n v="80"/>
    <x v="10"/>
  </r>
  <r>
    <x v="2"/>
    <s v="Q3"/>
    <x v="4"/>
    <x v="53"/>
    <n v="449"/>
    <x v="10"/>
  </r>
  <r>
    <x v="2"/>
    <s v="Q3"/>
    <x v="4"/>
    <x v="54"/>
    <n v="706"/>
    <x v="10"/>
  </r>
  <r>
    <x v="2"/>
    <s v="Q3"/>
    <x v="4"/>
    <x v="86"/>
    <n v="57"/>
    <x v="10"/>
  </r>
  <r>
    <x v="2"/>
    <s v="Q3"/>
    <x v="4"/>
    <x v="88"/>
    <n v="33"/>
    <x v="10"/>
  </r>
  <r>
    <x v="2"/>
    <s v="Q3"/>
    <x v="4"/>
    <x v="55"/>
    <n v="1698"/>
    <x v="10"/>
  </r>
  <r>
    <x v="2"/>
    <s v="Q3"/>
    <x v="4"/>
    <x v="56"/>
    <n v="118"/>
    <x v="10"/>
  </r>
  <r>
    <x v="2"/>
    <s v="Q3"/>
    <x v="4"/>
    <x v="57"/>
    <n v="8126"/>
    <x v="10"/>
  </r>
  <r>
    <x v="2"/>
    <s v="Q3"/>
    <x v="4"/>
    <x v="58"/>
    <n v="4234"/>
    <x v="10"/>
  </r>
  <r>
    <x v="2"/>
    <s v="Q3"/>
    <x v="4"/>
    <x v="59"/>
    <n v="9321"/>
    <x v="10"/>
  </r>
  <r>
    <x v="2"/>
    <s v="Q3"/>
    <x v="5"/>
    <x v="60"/>
    <n v="57"/>
    <x v="10"/>
  </r>
  <r>
    <x v="2"/>
    <s v="Q3"/>
    <x v="5"/>
    <x v="61"/>
    <n v="38"/>
    <x v="10"/>
  </r>
  <r>
    <x v="2"/>
    <s v="Q3"/>
    <x v="5"/>
    <x v="62"/>
    <n v="85"/>
    <x v="10"/>
  </r>
  <r>
    <x v="2"/>
    <s v="Q3"/>
    <x v="5"/>
    <x v="0"/>
    <n v="876"/>
    <x v="10"/>
  </r>
  <r>
    <x v="2"/>
    <s v="Q3"/>
    <x v="5"/>
    <x v="1"/>
    <n v="534"/>
    <x v="10"/>
  </r>
  <r>
    <x v="2"/>
    <s v="Q3"/>
    <x v="5"/>
    <x v="63"/>
    <n v="56"/>
    <x v="10"/>
  </r>
  <r>
    <x v="2"/>
    <s v="Q3"/>
    <x v="5"/>
    <x v="2"/>
    <n v="144"/>
    <x v="10"/>
  </r>
  <r>
    <x v="2"/>
    <s v="Q3"/>
    <x v="5"/>
    <x v="64"/>
    <n v="60"/>
    <x v="10"/>
  </r>
  <r>
    <x v="2"/>
    <s v="Q3"/>
    <x v="5"/>
    <x v="3"/>
    <n v="900"/>
    <x v="10"/>
  </r>
  <r>
    <x v="2"/>
    <s v="Q3"/>
    <x v="5"/>
    <x v="4"/>
    <n v="214"/>
    <x v="10"/>
  </r>
  <r>
    <x v="2"/>
    <s v="Q3"/>
    <x v="5"/>
    <x v="5"/>
    <n v="279"/>
    <x v="10"/>
  </r>
  <r>
    <x v="2"/>
    <s v="Q3"/>
    <x v="5"/>
    <x v="6"/>
    <n v="598"/>
    <x v="10"/>
  </r>
  <r>
    <x v="2"/>
    <s v="Q3"/>
    <x v="5"/>
    <x v="65"/>
    <n v="118"/>
    <x v="10"/>
  </r>
  <r>
    <x v="2"/>
    <s v="Q3"/>
    <x v="5"/>
    <x v="7"/>
    <n v="650"/>
    <x v="10"/>
  </r>
  <r>
    <x v="2"/>
    <s v="Q3"/>
    <x v="5"/>
    <x v="66"/>
    <n v="86"/>
    <x v="10"/>
  </r>
  <r>
    <x v="2"/>
    <s v="Q3"/>
    <x v="5"/>
    <x v="87"/>
    <n v="37"/>
    <x v="10"/>
  </r>
  <r>
    <x v="2"/>
    <s v="Q3"/>
    <x v="5"/>
    <x v="101"/>
    <n v="178"/>
    <x v="10"/>
  </r>
  <r>
    <x v="2"/>
    <s v="Q3"/>
    <x v="5"/>
    <x v="8"/>
    <n v="289"/>
    <x v="10"/>
  </r>
  <r>
    <x v="2"/>
    <s v="Q3"/>
    <x v="5"/>
    <x v="9"/>
    <n v="634"/>
    <x v="10"/>
  </r>
  <r>
    <x v="2"/>
    <s v="Q3"/>
    <x v="5"/>
    <x v="10"/>
    <n v="720"/>
    <x v="10"/>
  </r>
  <r>
    <x v="2"/>
    <s v="Q3"/>
    <x v="5"/>
    <x v="68"/>
    <n v="34"/>
    <x v="10"/>
  </r>
  <r>
    <x v="2"/>
    <s v="Q3"/>
    <x v="5"/>
    <x v="11"/>
    <n v="236"/>
    <x v="10"/>
  </r>
  <r>
    <x v="2"/>
    <s v="Q3"/>
    <x v="5"/>
    <x v="12"/>
    <n v="259"/>
    <x v="10"/>
  </r>
  <r>
    <x v="2"/>
    <s v="Q3"/>
    <x v="5"/>
    <x v="89"/>
    <n v="33"/>
    <x v="10"/>
  </r>
  <r>
    <x v="2"/>
    <s v="Q3"/>
    <x v="5"/>
    <x v="13"/>
    <n v="581"/>
    <x v="10"/>
  </r>
  <r>
    <x v="2"/>
    <s v="Q3"/>
    <x v="5"/>
    <x v="14"/>
    <n v="1181"/>
    <x v="10"/>
  </r>
  <r>
    <x v="2"/>
    <s v="Q3"/>
    <x v="5"/>
    <x v="90"/>
    <n v="41"/>
    <x v="10"/>
  </r>
  <r>
    <x v="2"/>
    <s v="Q3"/>
    <x v="5"/>
    <x v="15"/>
    <n v="1312"/>
    <x v="10"/>
  </r>
  <r>
    <x v="2"/>
    <s v="Q3"/>
    <x v="5"/>
    <x v="70"/>
    <n v="97"/>
    <x v="10"/>
  </r>
  <r>
    <x v="2"/>
    <s v="Q3"/>
    <x v="5"/>
    <x v="71"/>
    <n v="131"/>
    <x v="10"/>
  </r>
  <r>
    <x v="2"/>
    <s v="Q3"/>
    <x v="5"/>
    <x v="16"/>
    <n v="420"/>
    <x v="10"/>
  </r>
  <r>
    <x v="2"/>
    <s v="Q3"/>
    <x v="5"/>
    <x v="17"/>
    <n v="654"/>
    <x v="10"/>
  </r>
  <r>
    <x v="2"/>
    <s v="Q3"/>
    <x v="5"/>
    <x v="18"/>
    <n v="474"/>
    <x v="10"/>
  </r>
  <r>
    <x v="2"/>
    <s v="Q3"/>
    <x v="5"/>
    <x v="72"/>
    <n v="177"/>
    <x v="10"/>
  </r>
  <r>
    <x v="2"/>
    <s v="Q3"/>
    <x v="5"/>
    <x v="19"/>
    <n v="563"/>
    <x v="10"/>
  </r>
  <r>
    <x v="2"/>
    <s v="Q3"/>
    <x v="5"/>
    <x v="20"/>
    <n v="139"/>
    <x v="10"/>
  </r>
  <r>
    <x v="2"/>
    <s v="Q3"/>
    <x v="5"/>
    <x v="73"/>
    <n v="65"/>
    <x v="10"/>
  </r>
  <r>
    <x v="2"/>
    <s v="Q3"/>
    <x v="5"/>
    <x v="21"/>
    <n v="1279"/>
    <x v="10"/>
  </r>
  <r>
    <x v="2"/>
    <s v="Q3"/>
    <x v="5"/>
    <x v="22"/>
    <n v="411"/>
    <x v="10"/>
  </r>
  <r>
    <x v="2"/>
    <s v="Q3"/>
    <x v="5"/>
    <x v="23"/>
    <n v="978"/>
    <x v="10"/>
  </r>
  <r>
    <x v="2"/>
    <s v="Q3"/>
    <x v="5"/>
    <x v="92"/>
    <n v="31"/>
    <x v="10"/>
  </r>
  <r>
    <x v="2"/>
    <s v="Q3"/>
    <x v="5"/>
    <x v="24"/>
    <n v="563"/>
    <x v="10"/>
  </r>
  <r>
    <x v="2"/>
    <s v="Q3"/>
    <x v="5"/>
    <x v="25"/>
    <n v="135"/>
    <x v="10"/>
  </r>
  <r>
    <x v="2"/>
    <s v="Q3"/>
    <x v="5"/>
    <x v="74"/>
    <n v="69"/>
    <x v="10"/>
  </r>
  <r>
    <x v="2"/>
    <s v="Q3"/>
    <x v="5"/>
    <x v="75"/>
    <n v="161"/>
    <x v="10"/>
  </r>
  <r>
    <x v="2"/>
    <s v="Q3"/>
    <x v="5"/>
    <x v="26"/>
    <n v="170"/>
    <x v="10"/>
  </r>
  <r>
    <x v="2"/>
    <s v="Q3"/>
    <x v="5"/>
    <x v="27"/>
    <n v="234"/>
    <x v="10"/>
  </r>
  <r>
    <x v="2"/>
    <s v="Q3"/>
    <x v="5"/>
    <x v="76"/>
    <n v="103"/>
    <x v="10"/>
  </r>
  <r>
    <x v="2"/>
    <s v="Q3"/>
    <x v="5"/>
    <x v="28"/>
    <n v="309"/>
    <x v="10"/>
  </r>
  <r>
    <x v="2"/>
    <s v="Q3"/>
    <x v="5"/>
    <x v="77"/>
    <n v="164"/>
    <x v="10"/>
  </r>
  <r>
    <x v="2"/>
    <s v="Q3"/>
    <x v="5"/>
    <x v="29"/>
    <n v="337"/>
    <x v="10"/>
  </r>
  <r>
    <x v="2"/>
    <s v="Q3"/>
    <x v="5"/>
    <x v="30"/>
    <n v="305"/>
    <x v="10"/>
  </r>
  <r>
    <x v="2"/>
    <s v="Q3"/>
    <x v="5"/>
    <x v="78"/>
    <n v="76"/>
    <x v="10"/>
  </r>
  <r>
    <x v="2"/>
    <s v="Q3"/>
    <x v="5"/>
    <x v="31"/>
    <n v="215"/>
    <x v="10"/>
  </r>
  <r>
    <x v="2"/>
    <s v="Q3"/>
    <x v="5"/>
    <x v="79"/>
    <n v="92"/>
    <x v="10"/>
  </r>
  <r>
    <x v="2"/>
    <s v="Q3"/>
    <x v="5"/>
    <x v="32"/>
    <n v="1177"/>
    <x v="10"/>
  </r>
  <r>
    <x v="2"/>
    <s v="Q3"/>
    <x v="5"/>
    <x v="33"/>
    <n v="390"/>
    <x v="10"/>
  </r>
  <r>
    <x v="2"/>
    <s v="Q3"/>
    <x v="5"/>
    <x v="34"/>
    <n v="252"/>
    <x v="10"/>
  </r>
  <r>
    <x v="2"/>
    <s v="Q3"/>
    <x v="5"/>
    <x v="35"/>
    <n v="728"/>
    <x v="10"/>
  </r>
  <r>
    <x v="2"/>
    <s v="Q3"/>
    <x v="5"/>
    <x v="80"/>
    <n v="156"/>
    <x v="10"/>
  </r>
  <r>
    <x v="2"/>
    <s v="Q3"/>
    <x v="5"/>
    <x v="36"/>
    <n v="155"/>
    <x v="10"/>
  </r>
  <r>
    <x v="2"/>
    <s v="Q3"/>
    <x v="5"/>
    <x v="91"/>
    <n v="30"/>
    <x v="10"/>
  </r>
  <r>
    <x v="2"/>
    <s v="Q3"/>
    <x v="5"/>
    <x v="81"/>
    <n v="63"/>
    <x v="10"/>
  </r>
  <r>
    <x v="2"/>
    <s v="Q3"/>
    <x v="5"/>
    <x v="37"/>
    <n v="800"/>
    <x v="10"/>
  </r>
  <r>
    <x v="2"/>
    <s v="Q3"/>
    <x v="5"/>
    <x v="38"/>
    <n v="569"/>
    <x v="10"/>
  </r>
  <r>
    <x v="2"/>
    <s v="Q3"/>
    <x v="5"/>
    <x v="39"/>
    <n v="218"/>
    <x v="10"/>
  </r>
  <r>
    <x v="2"/>
    <s v="Q3"/>
    <x v="5"/>
    <x v="40"/>
    <n v="404"/>
    <x v="10"/>
  </r>
  <r>
    <x v="2"/>
    <s v="Q3"/>
    <x v="5"/>
    <x v="41"/>
    <n v="281"/>
    <x v="10"/>
  </r>
  <r>
    <x v="2"/>
    <s v="Q3"/>
    <x v="5"/>
    <x v="42"/>
    <n v="398"/>
    <x v="10"/>
  </r>
  <r>
    <x v="2"/>
    <s v="Q3"/>
    <x v="5"/>
    <x v="82"/>
    <n v="110"/>
    <x v="10"/>
  </r>
  <r>
    <x v="2"/>
    <s v="Q3"/>
    <x v="5"/>
    <x v="43"/>
    <n v="593"/>
    <x v="10"/>
  </r>
  <r>
    <x v="2"/>
    <s v="Q3"/>
    <x v="5"/>
    <x v="44"/>
    <n v="292"/>
    <x v="10"/>
  </r>
  <r>
    <x v="2"/>
    <s v="Q3"/>
    <x v="5"/>
    <x v="45"/>
    <n v="275"/>
    <x v="10"/>
  </r>
  <r>
    <x v="2"/>
    <s v="Q3"/>
    <x v="5"/>
    <x v="46"/>
    <n v="559"/>
    <x v="10"/>
  </r>
  <r>
    <x v="2"/>
    <s v="Q3"/>
    <x v="5"/>
    <x v="47"/>
    <n v="404"/>
    <x v="10"/>
  </r>
  <r>
    <x v="2"/>
    <s v="Q3"/>
    <x v="5"/>
    <x v="48"/>
    <n v="1013"/>
    <x v="10"/>
  </r>
  <r>
    <x v="2"/>
    <s v="Q3"/>
    <x v="5"/>
    <x v="83"/>
    <n v="110"/>
    <x v="10"/>
  </r>
  <r>
    <x v="2"/>
    <s v="Q3"/>
    <x v="5"/>
    <x v="49"/>
    <n v="801"/>
    <x v="10"/>
  </r>
  <r>
    <x v="2"/>
    <s v="Q3"/>
    <x v="5"/>
    <x v="50"/>
    <n v="855"/>
    <x v="10"/>
  </r>
  <r>
    <x v="2"/>
    <s v="Q3"/>
    <x v="5"/>
    <x v="51"/>
    <n v="298"/>
    <x v="10"/>
  </r>
  <r>
    <x v="2"/>
    <s v="Q3"/>
    <x v="5"/>
    <x v="84"/>
    <n v="62"/>
    <x v="10"/>
  </r>
  <r>
    <x v="2"/>
    <s v="Q3"/>
    <x v="5"/>
    <x v="52"/>
    <n v="323"/>
    <x v="10"/>
  </r>
  <r>
    <x v="2"/>
    <s v="Q3"/>
    <x v="5"/>
    <x v="85"/>
    <n v="74"/>
    <x v="10"/>
  </r>
  <r>
    <x v="2"/>
    <s v="Q3"/>
    <x v="5"/>
    <x v="53"/>
    <n v="475"/>
    <x v="10"/>
  </r>
  <r>
    <x v="2"/>
    <s v="Q3"/>
    <x v="5"/>
    <x v="54"/>
    <n v="780"/>
    <x v="10"/>
  </r>
  <r>
    <x v="2"/>
    <s v="Q3"/>
    <x v="5"/>
    <x v="86"/>
    <n v="100"/>
    <x v="10"/>
  </r>
  <r>
    <x v="2"/>
    <s v="Q3"/>
    <x v="5"/>
    <x v="88"/>
    <n v="32"/>
    <x v="10"/>
  </r>
  <r>
    <x v="2"/>
    <s v="Q3"/>
    <x v="5"/>
    <x v="55"/>
    <n v="2143"/>
    <x v="10"/>
  </r>
  <r>
    <x v="2"/>
    <s v="Q3"/>
    <x v="5"/>
    <x v="56"/>
    <n v="129"/>
    <x v="10"/>
  </r>
  <r>
    <x v="2"/>
    <s v="Q3"/>
    <x v="5"/>
    <x v="57"/>
    <n v="9075"/>
    <x v="10"/>
  </r>
  <r>
    <x v="2"/>
    <s v="Q3"/>
    <x v="5"/>
    <x v="58"/>
    <n v="4792"/>
    <x v="10"/>
  </r>
  <r>
    <x v="2"/>
    <s v="Q3"/>
    <x v="5"/>
    <x v="59"/>
    <n v="10673"/>
    <x v="10"/>
  </r>
  <r>
    <x v="2"/>
    <s v="Q3"/>
    <x v="6"/>
    <x v="60"/>
    <n v="55"/>
    <x v="10"/>
  </r>
  <r>
    <x v="2"/>
    <s v="Q3"/>
    <x v="6"/>
    <x v="62"/>
    <n v="60"/>
    <x v="10"/>
  </r>
  <r>
    <x v="2"/>
    <s v="Q3"/>
    <x v="6"/>
    <x v="0"/>
    <n v="1078"/>
    <x v="10"/>
  </r>
  <r>
    <x v="2"/>
    <s v="Q3"/>
    <x v="6"/>
    <x v="1"/>
    <n v="618"/>
    <x v="10"/>
  </r>
  <r>
    <x v="2"/>
    <s v="Q3"/>
    <x v="6"/>
    <x v="63"/>
    <n v="85"/>
    <x v="10"/>
  </r>
  <r>
    <x v="2"/>
    <s v="Q3"/>
    <x v="6"/>
    <x v="2"/>
    <n v="214"/>
    <x v="10"/>
  </r>
  <r>
    <x v="2"/>
    <s v="Q3"/>
    <x v="6"/>
    <x v="64"/>
    <n v="55"/>
    <x v="10"/>
  </r>
  <r>
    <x v="2"/>
    <s v="Q3"/>
    <x v="6"/>
    <x v="3"/>
    <n v="971"/>
    <x v="10"/>
  </r>
  <r>
    <x v="2"/>
    <s v="Q3"/>
    <x v="6"/>
    <x v="4"/>
    <n v="162"/>
    <x v="10"/>
  </r>
  <r>
    <x v="2"/>
    <s v="Q3"/>
    <x v="6"/>
    <x v="5"/>
    <n v="295"/>
    <x v="10"/>
  </r>
  <r>
    <x v="2"/>
    <s v="Q3"/>
    <x v="6"/>
    <x v="6"/>
    <n v="819"/>
    <x v="10"/>
  </r>
  <r>
    <x v="2"/>
    <s v="Q3"/>
    <x v="6"/>
    <x v="65"/>
    <n v="102"/>
    <x v="10"/>
  </r>
  <r>
    <x v="2"/>
    <s v="Q3"/>
    <x v="6"/>
    <x v="7"/>
    <n v="640"/>
    <x v="10"/>
  </r>
  <r>
    <x v="2"/>
    <s v="Q3"/>
    <x v="6"/>
    <x v="66"/>
    <n v="65"/>
    <x v="10"/>
  </r>
  <r>
    <x v="2"/>
    <s v="Q3"/>
    <x v="6"/>
    <x v="101"/>
    <n v="189"/>
    <x v="10"/>
  </r>
  <r>
    <x v="2"/>
    <s v="Q3"/>
    <x v="6"/>
    <x v="8"/>
    <n v="366"/>
    <x v="10"/>
  </r>
  <r>
    <x v="2"/>
    <s v="Q3"/>
    <x v="6"/>
    <x v="9"/>
    <n v="617"/>
    <x v="10"/>
  </r>
  <r>
    <x v="2"/>
    <s v="Q3"/>
    <x v="6"/>
    <x v="10"/>
    <n v="818"/>
    <x v="10"/>
  </r>
  <r>
    <x v="2"/>
    <s v="Q3"/>
    <x v="6"/>
    <x v="67"/>
    <n v="30"/>
    <x v="10"/>
  </r>
  <r>
    <x v="2"/>
    <s v="Q3"/>
    <x v="6"/>
    <x v="11"/>
    <n v="196"/>
    <x v="10"/>
  </r>
  <r>
    <x v="2"/>
    <s v="Q3"/>
    <x v="6"/>
    <x v="12"/>
    <n v="289"/>
    <x v="10"/>
  </r>
  <r>
    <x v="2"/>
    <s v="Q3"/>
    <x v="6"/>
    <x v="89"/>
    <n v="37"/>
    <x v="10"/>
  </r>
  <r>
    <x v="2"/>
    <s v="Q3"/>
    <x v="6"/>
    <x v="13"/>
    <n v="577"/>
    <x v="10"/>
  </r>
  <r>
    <x v="2"/>
    <s v="Q3"/>
    <x v="6"/>
    <x v="14"/>
    <n v="1332"/>
    <x v="10"/>
  </r>
  <r>
    <x v="2"/>
    <s v="Q3"/>
    <x v="6"/>
    <x v="90"/>
    <n v="50"/>
    <x v="10"/>
  </r>
  <r>
    <x v="2"/>
    <s v="Q3"/>
    <x v="6"/>
    <x v="15"/>
    <n v="1420"/>
    <x v="10"/>
  </r>
  <r>
    <x v="2"/>
    <s v="Q3"/>
    <x v="6"/>
    <x v="70"/>
    <n v="164"/>
    <x v="10"/>
  </r>
  <r>
    <x v="2"/>
    <s v="Q3"/>
    <x v="6"/>
    <x v="71"/>
    <n v="200"/>
    <x v="10"/>
  </r>
  <r>
    <x v="2"/>
    <s v="Q3"/>
    <x v="6"/>
    <x v="16"/>
    <n v="531"/>
    <x v="10"/>
  </r>
  <r>
    <x v="2"/>
    <s v="Q3"/>
    <x v="6"/>
    <x v="17"/>
    <n v="1412"/>
    <x v="10"/>
  </r>
  <r>
    <x v="2"/>
    <s v="Q3"/>
    <x v="6"/>
    <x v="18"/>
    <n v="437"/>
    <x v="10"/>
  </r>
  <r>
    <x v="2"/>
    <s v="Q3"/>
    <x v="6"/>
    <x v="72"/>
    <n v="247"/>
    <x v="10"/>
  </r>
  <r>
    <x v="2"/>
    <s v="Q3"/>
    <x v="6"/>
    <x v="19"/>
    <n v="585"/>
    <x v="10"/>
  </r>
  <r>
    <x v="2"/>
    <s v="Q3"/>
    <x v="6"/>
    <x v="20"/>
    <n v="107"/>
    <x v="10"/>
  </r>
  <r>
    <x v="2"/>
    <s v="Q3"/>
    <x v="6"/>
    <x v="73"/>
    <n v="66"/>
    <x v="10"/>
  </r>
  <r>
    <x v="2"/>
    <s v="Q3"/>
    <x v="6"/>
    <x v="21"/>
    <n v="1304"/>
    <x v="10"/>
  </r>
  <r>
    <x v="2"/>
    <s v="Q3"/>
    <x v="6"/>
    <x v="22"/>
    <n v="418"/>
    <x v="10"/>
  </r>
  <r>
    <x v="2"/>
    <s v="Q3"/>
    <x v="6"/>
    <x v="23"/>
    <n v="1112"/>
    <x v="10"/>
  </r>
  <r>
    <x v="2"/>
    <s v="Q3"/>
    <x v="6"/>
    <x v="24"/>
    <n v="931"/>
    <x v="10"/>
  </r>
  <r>
    <x v="2"/>
    <s v="Q3"/>
    <x v="6"/>
    <x v="25"/>
    <n v="131"/>
    <x v="10"/>
  </r>
  <r>
    <x v="2"/>
    <s v="Q3"/>
    <x v="6"/>
    <x v="74"/>
    <n v="78"/>
    <x v="10"/>
  </r>
  <r>
    <x v="2"/>
    <s v="Q3"/>
    <x v="6"/>
    <x v="75"/>
    <n v="227"/>
    <x v="10"/>
  </r>
  <r>
    <x v="2"/>
    <s v="Q3"/>
    <x v="6"/>
    <x v="26"/>
    <n v="298"/>
    <x v="10"/>
  </r>
  <r>
    <x v="2"/>
    <s v="Q3"/>
    <x v="6"/>
    <x v="27"/>
    <n v="274"/>
    <x v="10"/>
  </r>
  <r>
    <x v="2"/>
    <s v="Q3"/>
    <x v="6"/>
    <x v="76"/>
    <n v="190"/>
    <x v="10"/>
  </r>
  <r>
    <x v="2"/>
    <s v="Q3"/>
    <x v="6"/>
    <x v="28"/>
    <n v="311"/>
    <x v="10"/>
  </r>
  <r>
    <x v="2"/>
    <s v="Q3"/>
    <x v="6"/>
    <x v="77"/>
    <n v="246"/>
    <x v="10"/>
  </r>
  <r>
    <x v="2"/>
    <s v="Q3"/>
    <x v="6"/>
    <x v="29"/>
    <n v="315"/>
    <x v="10"/>
  </r>
  <r>
    <x v="2"/>
    <s v="Q3"/>
    <x v="6"/>
    <x v="30"/>
    <n v="362"/>
    <x v="10"/>
  </r>
  <r>
    <x v="2"/>
    <s v="Q3"/>
    <x v="6"/>
    <x v="78"/>
    <n v="82"/>
    <x v="10"/>
  </r>
  <r>
    <x v="2"/>
    <s v="Q3"/>
    <x v="6"/>
    <x v="31"/>
    <n v="204"/>
    <x v="10"/>
  </r>
  <r>
    <x v="2"/>
    <s v="Q3"/>
    <x v="6"/>
    <x v="79"/>
    <n v="105"/>
    <x v="10"/>
  </r>
  <r>
    <x v="2"/>
    <s v="Q3"/>
    <x v="6"/>
    <x v="32"/>
    <n v="1207"/>
    <x v="10"/>
  </r>
  <r>
    <x v="2"/>
    <s v="Q3"/>
    <x v="6"/>
    <x v="33"/>
    <n v="377"/>
    <x v="10"/>
  </r>
  <r>
    <x v="2"/>
    <s v="Q3"/>
    <x v="6"/>
    <x v="34"/>
    <n v="442"/>
    <x v="10"/>
  </r>
  <r>
    <x v="2"/>
    <s v="Q3"/>
    <x v="6"/>
    <x v="35"/>
    <n v="760"/>
    <x v="10"/>
  </r>
  <r>
    <x v="2"/>
    <s v="Q3"/>
    <x v="6"/>
    <x v="80"/>
    <n v="135"/>
    <x v="10"/>
  </r>
  <r>
    <x v="2"/>
    <s v="Q3"/>
    <x v="6"/>
    <x v="36"/>
    <n v="161"/>
    <x v="10"/>
  </r>
  <r>
    <x v="2"/>
    <s v="Q3"/>
    <x v="6"/>
    <x v="91"/>
    <n v="52"/>
    <x v="10"/>
  </r>
  <r>
    <x v="2"/>
    <s v="Q3"/>
    <x v="6"/>
    <x v="81"/>
    <n v="56"/>
    <x v="10"/>
  </r>
  <r>
    <x v="2"/>
    <s v="Q3"/>
    <x v="6"/>
    <x v="37"/>
    <n v="768"/>
    <x v="10"/>
  </r>
  <r>
    <x v="2"/>
    <s v="Q3"/>
    <x v="6"/>
    <x v="38"/>
    <n v="614"/>
    <x v="10"/>
  </r>
  <r>
    <x v="2"/>
    <s v="Q3"/>
    <x v="6"/>
    <x v="39"/>
    <n v="345"/>
    <x v="10"/>
  </r>
  <r>
    <x v="2"/>
    <s v="Q3"/>
    <x v="6"/>
    <x v="40"/>
    <n v="426"/>
    <x v="10"/>
  </r>
  <r>
    <x v="2"/>
    <s v="Q3"/>
    <x v="6"/>
    <x v="41"/>
    <n v="314"/>
    <x v="10"/>
  </r>
  <r>
    <x v="2"/>
    <s v="Q3"/>
    <x v="6"/>
    <x v="42"/>
    <n v="511"/>
    <x v="10"/>
  </r>
  <r>
    <x v="2"/>
    <s v="Q3"/>
    <x v="6"/>
    <x v="82"/>
    <n v="120"/>
    <x v="10"/>
  </r>
  <r>
    <x v="2"/>
    <s v="Q3"/>
    <x v="6"/>
    <x v="43"/>
    <n v="798"/>
    <x v="10"/>
  </r>
  <r>
    <x v="2"/>
    <s v="Q3"/>
    <x v="6"/>
    <x v="44"/>
    <n v="297"/>
    <x v="10"/>
  </r>
  <r>
    <x v="2"/>
    <s v="Q3"/>
    <x v="6"/>
    <x v="45"/>
    <n v="299"/>
    <x v="10"/>
  </r>
  <r>
    <x v="2"/>
    <s v="Q3"/>
    <x v="6"/>
    <x v="46"/>
    <n v="627"/>
    <x v="10"/>
  </r>
  <r>
    <x v="2"/>
    <s v="Q3"/>
    <x v="6"/>
    <x v="47"/>
    <n v="534"/>
    <x v="10"/>
  </r>
  <r>
    <x v="2"/>
    <s v="Q3"/>
    <x v="6"/>
    <x v="48"/>
    <n v="1112"/>
    <x v="10"/>
  </r>
  <r>
    <x v="2"/>
    <s v="Q3"/>
    <x v="6"/>
    <x v="83"/>
    <n v="97"/>
    <x v="10"/>
  </r>
  <r>
    <x v="2"/>
    <s v="Q3"/>
    <x v="6"/>
    <x v="49"/>
    <n v="880"/>
    <x v="10"/>
  </r>
  <r>
    <x v="2"/>
    <s v="Q3"/>
    <x v="6"/>
    <x v="50"/>
    <n v="1511"/>
    <x v="10"/>
  </r>
  <r>
    <x v="2"/>
    <s v="Q3"/>
    <x v="6"/>
    <x v="51"/>
    <n v="372"/>
    <x v="10"/>
  </r>
  <r>
    <x v="2"/>
    <s v="Q3"/>
    <x v="6"/>
    <x v="84"/>
    <n v="107"/>
    <x v="10"/>
  </r>
  <r>
    <x v="2"/>
    <s v="Q3"/>
    <x v="6"/>
    <x v="52"/>
    <n v="289"/>
    <x v="10"/>
  </r>
  <r>
    <x v="2"/>
    <s v="Q3"/>
    <x v="6"/>
    <x v="85"/>
    <n v="78"/>
    <x v="10"/>
  </r>
  <r>
    <x v="2"/>
    <s v="Q3"/>
    <x v="6"/>
    <x v="53"/>
    <n v="563"/>
    <x v="10"/>
  </r>
  <r>
    <x v="2"/>
    <s v="Q3"/>
    <x v="6"/>
    <x v="54"/>
    <n v="1262"/>
    <x v="10"/>
  </r>
  <r>
    <x v="2"/>
    <s v="Q3"/>
    <x v="6"/>
    <x v="86"/>
    <n v="110"/>
    <x v="10"/>
  </r>
  <r>
    <x v="2"/>
    <s v="Q3"/>
    <x v="6"/>
    <x v="88"/>
    <n v="33"/>
    <x v="10"/>
  </r>
  <r>
    <x v="2"/>
    <s v="Q3"/>
    <x v="6"/>
    <x v="55"/>
    <n v="3572"/>
    <x v="10"/>
  </r>
  <r>
    <x v="2"/>
    <s v="Q3"/>
    <x v="6"/>
    <x v="56"/>
    <n v="119"/>
    <x v="10"/>
  </r>
  <r>
    <x v="2"/>
    <s v="Q3"/>
    <x v="6"/>
    <x v="57"/>
    <n v="12564"/>
    <x v="10"/>
  </r>
  <r>
    <x v="2"/>
    <s v="Q3"/>
    <x v="6"/>
    <x v="58"/>
    <n v="8249"/>
    <x v="10"/>
  </r>
  <r>
    <x v="2"/>
    <s v="Q3"/>
    <x v="6"/>
    <x v="59"/>
    <n v="17177"/>
    <x v="10"/>
  </r>
  <r>
    <x v="2"/>
    <s v="Q3"/>
    <x v="7"/>
    <x v="60"/>
    <n v="76"/>
    <x v="10"/>
  </r>
  <r>
    <x v="2"/>
    <s v="Q3"/>
    <x v="7"/>
    <x v="61"/>
    <n v="56"/>
    <x v="10"/>
  </r>
  <r>
    <x v="2"/>
    <s v="Q3"/>
    <x v="7"/>
    <x v="62"/>
    <n v="118"/>
    <x v="10"/>
  </r>
  <r>
    <x v="2"/>
    <s v="Q3"/>
    <x v="7"/>
    <x v="0"/>
    <n v="1372"/>
    <x v="10"/>
  </r>
  <r>
    <x v="2"/>
    <s v="Q3"/>
    <x v="7"/>
    <x v="1"/>
    <n v="822"/>
    <x v="10"/>
  </r>
  <r>
    <x v="2"/>
    <s v="Q3"/>
    <x v="7"/>
    <x v="63"/>
    <n v="107"/>
    <x v="10"/>
  </r>
  <r>
    <x v="2"/>
    <s v="Q3"/>
    <x v="7"/>
    <x v="2"/>
    <n v="219"/>
    <x v="10"/>
  </r>
  <r>
    <x v="2"/>
    <s v="Q3"/>
    <x v="7"/>
    <x v="64"/>
    <n v="74"/>
    <x v="10"/>
  </r>
  <r>
    <x v="2"/>
    <s v="Q3"/>
    <x v="7"/>
    <x v="3"/>
    <n v="1353"/>
    <x v="10"/>
  </r>
  <r>
    <x v="2"/>
    <s v="Q3"/>
    <x v="7"/>
    <x v="4"/>
    <n v="300"/>
    <x v="10"/>
  </r>
  <r>
    <x v="2"/>
    <s v="Q3"/>
    <x v="7"/>
    <x v="5"/>
    <n v="429"/>
    <x v="10"/>
  </r>
  <r>
    <x v="2"/>
    <s v="Q3"/>
    <x v="7"/>
    <x v="93"/>
    <n v="38"/>
    <x v="10"/>
  </r>
  <r>
    <x v="2"/>
    <s v="Q3"/>
    <x v="7"/>
    <x v="6"/>
    <n v="956"/>
    <x v="10"/>
  </r>
  <r>
    <x v="2"/>
    <s v="Q3"/>
    <x v="7"/>
    <x v="65"/>
    <n v="193"/>
    <x v="10"/>
  </r>
  <r>
    <x v="2"/>
    <s v="Q3"/>
    <x v="7"/>
    <x v="7"/>
    <n v="940"/>
    <x v="10"/>
  </r>
  <r>
    <x v="2"/>
    <s v="Q3"/>
    <x v="7"/>
    <x v="66"/>
    <n v="130"/>
    <x v="10"/>
  </r>
  <r>
    <x v="2"/>
    <s v="Q3"/>
    <x v="7"/>
    <x v="87"/>
    <n v="59"/>
    <x v="10"/>
  </r>
  <r>
    <x v="2"/>
    <s v="Q3"/>
    <x v="7"/>
    <x v="101"/>
    <n v="264"/>
    <x v="10"/>
  </r>
  <r>
    <x v="2"/>
    <s v="Q3"/>
    <x v="7"/>
    <x v="8"/>
    <n v="373"/>
    <x v="10"/>
  </r>
  <r>
    <x v="2"/>
    <s v="Q3"/>
    <x v="7"/>
    <x v="9"/>
    <n v="954"/>
    <x v="10"/>
  </r>
  <r>
    <x v="2"/>
    <s v="Q3"/>
    <x v="7"/>
    <x v="10"/>
    <n v="1142"/>
    <x v="10"/>
  </r>
  <r>
    <x v="2"/>
    <s v="Q3"/>
    <x v="7"/>
    <x v="67"/>
    <n v="41"/>
    <x v="10"/>
  </r>
  <r>
    <x v="2"/>
    <s v="Q3"/>
    <x v="7"/>
    <x v="68"/>
    <n v="44"/>
    <x v="10"/>
  </r>
  <r>
    <x v="2"/>
    <s v="Q3"/>
    <x v="7"/>
    <x v="11"/>
    <n v="349"/>
    <x v="10"/>
  </r>
  <r>
    <x v="2"/>
    <s v="Q3"/>
    <x v="7"/>
    <x v="12"/>
    <n v="398"/>
    <x v="10"/>
  </r>
  <r>
    <x v="2"/>
    <s v="Q3"/>
    <x v="7"/>
    <x v="89"/>
    <n v="58"/>
    <x v="10"/>
  </r>
  <r>
    <x v="2"/>
    <s v="Q3"/>
    <x v="7"/>
    <x v="94"/>
    <n v="69"/>
    <x v="10"/>
  </r>
  <r>
    <x v="2"/>
    <s v="Q3"/>
    <x v="7"/>
    <x v="13"/>
    <n v="885"/>
    <x v="10"/>
  </r>
  <r>
    <x v="2"/>
    <s v="Q3"/>
    <x v="7"/>
    <x v="14"/>
    <n v="1892"/>
    <x v="10"/>
  </r>
  <r>
    <x v="2"/>
    <s v="Q3"/>
    <x v="7"/>
    <x v="69"/>
    <n v="41"/>
    <x v="10"/>
  </r>
  <r>
    <x v="2"/>
    <s v="Q3"/>
    <x v="7"/>
    <x v="90"/>
    <n v="47"/>
    <x v="10"/>
  </r>
  <r>
    <x v="2"/>
    <s v="Q3"/>
    <x v="7"/>
    <x v="15"/>
    <n v="2009"/>
    <x v="10"/>
  </r>
  <r>
    <x v="2"/>
    <s v="Q3"/>
    <x v="7"/>
    <x v="70"/>
    <n v="140"/>
    <x v="10"/>
  </r>
  <r>
    <x v="2"/>
    <s v="Q3"/>
    <x v="7"/>
    <x v="71"/>
    <n v="211"/>
    <x v="10"/>
  </r>
  <r>
    <x v="2"/>
    <s v="Q3"/>
    <x v="7"/>
    <x v="16"/>
    <n v="626"/>
    <x v="10"/>
  </r>
  <r>
    <x v="2"/>
    <s v="Q3"/>
    <x v="7"/>
    <x v="95"/>
    <n v="34"/>
    <x v="10"/>
  </r>
  <r>
    <x v="2"/>
    <s v="Q3"/>
    <x v="7"/>
    <x v="17"/>
    <n v="1092"/>
    <x v="10"/>
  </r>
  <r>
    <x v="2"/>
    <s v="Q3"/>
    <x v="7"/>
    <x v="18"/>
    <n v="732"/>
    <x v="10"/>
  </r>
  <r>
    <x v="2"/>
    <s v="Q3"/>
    <x v="7"/>
    <x v="72"/>
    <n v="297"/>
    <x v="10"/>
  </r>
  <r>
    <x v="2"/>
    <s v="Q3"/>
    <x v="7"/>
    <x v="19"/>
    <n v="826"/>
    <x v="10"/>
  </r>
  <r>
    <x v="2"/>
    <s v="Q3"/>
    <x v="7"/>
    <x v="20"/>
    <n v="206"/>
    <x v="10"/>
  </r>
  <r>
    <x v="2"/>
    <s v="Q3"/>
    <x v="7"/>
    <x v="73"/>
    <n v="89"/>
    <x v="10"/>
  </r>
  <r>
    <x v="2"/>
    <s v="Q3"/>
    <x v="7"/>
    <x v="21"/>
    <n v="1901"/>
    <x v="10"/>
  </r>
  <r>
    <x v="2"/>
    <s v="Q3"/>
    <x v="7"/>
    <x v="22"/>
    <n v="628"/>
    <x v="10"/>
  </r>
  <r>
    <x v="2"/>
    <s v="Q3"/>
    <x v="7"/>
    <x v="23"/>
    <n v="1478"/>
    <x v="10"/>
  </r>
  <r>
    <x v="2"/>
    <s v="Q3"/>
    <x v="7"/>
    <x v="92"/>
    <n v="42"/>
    <x v="10"/>
  </r>
  <r>
    <x v="2"/>
    <s v="Q3"/>
    <x v="7"/>
    <x v="24"/>
    <n v="858"/>
    <x v="10"/>
  </r>
  <r>
    <x v="2"/>
    <s v="Q3"/>
    <x v="7"/>
    <x v="25"/>
    <n v="201"/>
    <x v="10"/>
  </r>
  <r>
    <x v="2"/>
    <s v="Q3"/>
    <x v="7"/>
    <x v="74"/>
    <n v="122"/>
    <x v="10"/>
  </r>
  <r>
    <x v="2"/>
    <s v="Q3"/>
    <x v="7"/>
    <x v="75"/>
    <n v="251"/>
    <x v="10"/>
  </r>
  <r>
    <x v="2"/>
    <s v="Q3"/>
    <x v="7"/>
    <x v="26"/>
    <n v="246"/>
    <x v="10"/>
  </r>
  <r>
    <x v="2"/>
    <s v="Q3"/>
    <x v="7"/>
    <x v="27"/>
    <n v="355"/>
    <x v="10"/>
  </r>
  <r>
    <x v="2"/>
    <s v="Q3"/>
    <x v="7"/>
    <x v="76"/>
    <n v="148"/>
    <x v="10"/>
  </r>
  <r>
    <x v="2"/>
    <s v="Q3"/>
    <x v="7"/>
    <x v="28"/>
    <n v="433"/>
    <x v="10"/>
  </r>
  <r>
    <x v="2"/>
    <s v="Q3"/>
    <x v="7"/>
    <x v="77"/>
    <n v="257"/>
    <x v="10"/>
  </r>
  <r>
    <x v="2"/>
    <s v="Q3"/>
    <x v="7"/>
    <x v="29"/>
    <n v="572"/>
    <x v="10"/>
  </r>
  <r>
    <x v="2"/>
    <s v="Q3"/>
    <x v="7"/>
    <x v="30"/>
    <n v="460"/>
    <x v="10"/>
  </r>
  <r>
    <x v="2"/>
    <s v="Q3"/>
    <x v="7"/>
    <x v="78"/>
    <n v="113"/>
    <x v="10"/>
  </r>
  <r>
    <x v="2"/>
    <s v="Q3"/>
    <x v="7"/>
    <x v="31"/>
    <n v="281"/>
    <x v="10"/>
  </r>
  <r>
    <x v="2"/>
    <s v="Q3"/>
    <x v="7"/>
    <x v="79"/>
    <n v="135"/>
    <x v="10"/>
  </r>
  <r>
    <x v="2"/>
    <s v="Q3"/>
    <x v="7"/>
    <x v="32"/>
    <n v="1783"/>
    <x v="10"/>
  </r>
  <r>
    <x v="2"/>
    <s v="Q3"/>
    <x v="7"/>
    <x v="33"/>
    <n v="545"/>
    <x v="10"/>
  </r>
  <r>
    <x v="2"/>
    <s v="Q3"/>
    <x v="7"/>
    <x v="34"/>
    <n v="408"/>
    <x v="10"/>
  </r>
  <r>
    <x v="2"/>
    <s v="Q3"/>
    <x v="7"/>
    <x v="35"/>
    <n v="1098"/>
    <x v="10"/>
  </r>
  <r>
    <x v="2"/>
    <s v="Q3"/>
    <x v="7"/>
    <x v="80"/>
    <n v="244"/>
    <x v="10"/>
  </r>
  <r>
    <x v="2"/>
    <s v="Q3"/>
    <x v="7"/>
    <x v="36"/>
    <n v="201"/>
    <x v="10"/>
  </r>
  <r>
    <x v="2"/>
    <s v="Q3"/>
    <x v="7"/>
    <x v="91"/>
    <n v="55"/>
    <x v="10"/>
  </r>
  <r>
    <x v="2"/>
    <s v="Q3"/>
    <x v="7"/>
    <x v="81"/>
    <n v="95"/>
    <x v="10"/>
  </r>
  <r>
    <x v="2"/>
    <s v="Q3"/>
    <x v="7"/>
    <x v="37"/>
    <n v="1164"/>
    <x v="10"/>
  </r>
  <r>
    <x v="2"/>
    <s v="Q3"/>
    <x v="7"/>
    <x v="38"/>
    <n v="852"/>
    <x v="10"/>
  </r>
  <r>
    <x v="2"/>
    <s v="Q3"/>
    <x v="7"/>
    <x v="39"/>
    <n v="326"/>
    <x v="10"/>
  </r>
  <r>
    <x v="2"/>
    <s v="Q3"/>
    <x v="7"/>
    <x v="40"/>
    <n v="618"/>
    <x v="10"/>
  </r>
  <r>
    <x v="2"/>
    <s v="Q3"/>
    <x v="7"/>
    <x v="41"/>
    <n v="370"/>
    <x v="10"/>
  </r>
  <r>
    <x v="2"/>
    <s v="Q3"/>
    <x v="7"/>
    <x v="42"/>
    <n v="567"/>
    <x v="10"/>
  </r>
  <r>
    <x v="2"/>
    <s v="Q3"/>
    <x v="7"/>
    <x v="96"/>
    <n v="41"/>
    <x v="10"/>
  </r>
  <r>
    <x v="2"/>
    <s v="Q3"/>
    <x v="7"/>
    <x v="82"/>
    <n v="166"/>
    <x v="10"/>
  </r>
  <r>
    <x v="2"/>
    <s v="Q3"/>
    <x v="7"/>
    <x v="43"/>
    <n v="942"/>
    <x v="10"/>
  </r>
  <r>
    <x v="2"/>
    <s v="Q3"/>
    <x v="7"/>
    <x v="44"/>
    <n v="463"/>
    <x v="10"/>
  </r>
  <r>
    <x v="2"/>
    <s v="Q3"/>
    <x v="7"/>
    <x v="45"/>
    <n v="419"/>
    <x v="10"/>
  </r>
  <r>
    <x v="2"/>
    <s v="Q3"/>
    <x v="7"/>
    <x v="46"/>
    <n v="990"/>
    <x v="10"/>
  </r>
  <r>
    <x v="2"/>
    <s v="Q3"/>
    <x v="7"/>
    <x v="47"/>
    <n v="609"/>
    <x v="10"/>
  </r>
  <r>
    <x v="2"/>
    <s v="Q3"/>
    <x v="7"/>
    <x v="48"/>
    <n v="1550"/>
    <x v="10"/>
  </r>
  <r>
    <x v="2"/>
    <s v="Q3"/>
    <x v="7"/>
    <x v="83"/>
    <n v="137"/>
    <x v="10"/>
  </r>
  <r>
    <x v="2"/>
    <s v="Q3"/>
    <x v="7"/>
    <x v="49"/>
    <n v="1257"/>
    <x v="10"/>
  </r>
  <r>
    <x v="2"/>
    <s v="Q3"/>
    <x v="7"/>
    <x v="50"/>
    <n v="1422"/>
    <x v="10"/>
  </r>
  <r>
    <x v="2"/>
    <s v="Q3"/>
    <x v="7"/>
    <x v="51"/>
    <n v="507"/>
    <x v="10"/>
  </r>
  <r>
    <x v="2"/>
    <s v="Q3"/>
    <x v="7"/>
    <x v="84"/>
    <n v="78"/>
    <x v="10"/>
  </r>
  <r>
    <x v="2"/>
    <s v="Q3"/>
    <x v="7"/>
    <x v="52"/>
    <n v="473"/>
    <x v="10"/>
  </r>
  <r>
    <x v="2"/>
    <s v="Q3"/>
    <x v="7"/>
    <x v="85"/>
    <n v="86"/>
    <x v="10"/>
  </r>
  <r>
    <x v="2"/>
    <s v="Q3"/>
    <x v="7"/>
    <x v="53"/>
    <n v="766"/>
    <x v="10"/>
  </r>
  <r>
    <x v="2"/>
    <s v="Q3"/>
    <x v="7"/>
    <x v="54"/>
    <n v="1214"/>
    <x v="10"/>
  </r>
  <r>
    <x v="2"/>
    <s v="Q3"/>
    <x v="7"/>
    <x v="86"/>
    <n v="161"/>
    <x v="10"/>
  </r>
  <r>
    <x v="2"/>
    <s v="Q3"/>
    <x v="7"/>
    <x v="88"/>
    <n v="46"/>
    <x v="10"/>
  </r>
  <r>
    <x v="2"/>
    <s v="Q3"/>
    <x v="7"/>
    <x v="55"/>
    <n v="3504"/>
    <x v="10"/>
  </r>
  <r>
    <x v="2"/>
    <s v="Q3"/>
    <x v="7"/>
    <x v="56"/>
    <n v="229"/>
    <x v="10"/>
  </r>
  <r>
    <x v="2"/>
    <s v="Q3"/>
    <x v="7"/>
    <x v="57"/>
    <n v="14104"/>
    <x v="10"/>
  </r>
  <r>
    <x v="2"/>
    <s v="Q3"/>
    <x v="7"/>
    <x v="58"/>
    <n v="7671"/>
    <x v="10"/>
  </r>
  <r>
    <x v="2"/>
    <s v="Q3"/>
    <x v="7"/>
    <x v="59"/>
    <n v="16959"/>
    <x v="10"/>
  </r>
  <r>
    <x v="2"/>
    <s v="Q3"/>
    <x v="8"/>
    <x v="62"/>
    <n v="39"/>
    <x v="10"/>
  </r>
  <r>
    <x v="2"/>
    <s v="Q3"/>
    <x v="8"/>
    <x v="0"/>
    <n v="713"/>
    <x v="10"/>
  </r>
  <r>
    <x v="2"/>
    <s v="Q3"/>
    <x v="8"/>
    <x v="1"/>
    <n v="386"/>
    <x v="10"/>
  </r>
  <r>
    <x v="2"/>
    <s v="Q3"/>
    <x v="8"/>
    <x v="63"/>
    <n v="41"/>
    <x v="10"/>
  </r>
  <r>
    <x v="2"/>
    <s v="Q3"/>
    <x v="8"/>
    <x v="2"/>
    <n v="96"/>
    <x v="10"/>
  </r>
  <r>
    <x v="2"/>
    <s v="Q3"/>
    <x v="8"/>
    <x v="64"/>
    <n v="30"/>
    <x v="10"/>
  </r>
  <r>
    <x v="2"/>
    <s v="Q3"/>
    <x v="8"/>
    <x v="3"/>
    <n v="603"/>
    <x v="10"/>
  </r>
  <r>
    <x v="2"/>
    <s v="Q3"/>
    <x v="8"/>
    <x v="4"/>
    <n v="146"/>
    <x v="10"/>
  </r>
  <r>
    <x v="2"/>
    <s v="Q3"/>
    <x v="8"/>
    <x v="5"/>
    <n v="194"/>
    <x v="10"/>
  </r>
  <r>
    <x v="2"/>
    <s v="Q3"/>
    <x v="8"/>
    <x v="6"/>
    <n v="492"/>
    <x v="10"/>
  </r>
  <r>
    <x v="2"/>
    <s v="Q3"/>
    <x v="8"/>
    <x v="65"/>
    <n v="94"/>
    <x v="10"/>
  </r>
  <r>
    <x v="2"/>
    <s v="Q3"/>
    <x v="8"/>
    <x v="7"/>
    <n v="450"/>
    <x v="10"/>
  </r>
  <r>
    <x v="2"/>
    <s v="Q3"/>
    <x v="8"/>
    <x v="66"/>
    <n v="44"/>
    <x v="10"/>
  </r>
  <r>
    <x v="2"/>
    <s v="Q3"/>
    <x v="8"/>
    <x v="101"/>
    <n v="121"/>
    <x v="10"/>
  </r>
  <r>
    <x v="2"/>
    <s v="Q3"/>
    <x v="8"/>
    <x v="8"/>
    <n v="181"/>
    <x v="10"/>
  </r>
  <r>
    <x v="2"/>
    <s v="Q3"/>
    <x v="8"/>
    <x v="9"/>
    <n v="454"/>
    <x v="10"/>
  </r>
  <r>
    <x v="2"/>
    <s v="Q3"/>
    <x v="8"/>
    <x v="10"/>
    <n v="532"/>
    <x v="10"/>
  </r>
  <r>
    <x v="2"/>
    <s v="Q3"/>
    <x v="8"/>
    <x v="11"/>
    <n v="118"/>
    <x v="10"/>
  </r>
  <r>
    <x v="2"/>
    <s v="Q3"/>
    <x v="8"/>
    <x v="12"/>
    <n v="195"/>
    <x v="10"/>
  </r>
  <r>
    <x v="2"/>
    <s v="Q3"/>
    <x v="8"/>
    <x v="94"/>
    <n v="41"/>
    <x v="10"/>
  </r>
  <r>
    <x v="2"/>
    <s v="Q3"/>
    <x v="8"/>
    <x v="13"/>
    <n v="416"/>
    <x v="10"/>
  </r>
  <r>
    <x v="2"/>
    <s v="Q3"/>
    <x v="8"/>
    <x v="14"/>
    <n v="895"/>
    <x v="10"/>
  </r>
  <r>
    <x v="2"/>
    <s v="Q3"/>
    <x v="8"/>
    <x v="15"/>
    <n v="924"/>
    <x v="10"/>
  </r>
  <r>
    <x v="2"/>
    <s v="Q3"/>
    <x v="8"/>
    <x v="70"/>
    <n v="57"/>
    <x v="10"/>
  </r>
  <r>
    <x v="2"/>
    <s v="Q3"/>
    <x v="8"/>
    <x v="71"/>
    <n v="95"/>
    <x v="10"/>
  </r>
  <r>
    <x v="2"/>
    <s v="Q3"/>
    <x v="8"/>
    <x v="16"/>
    <n v="300"/>
    <x v="10"/>
  </r>
  <r>
    <x v="2"/>
    <s v="Q3"/>
    <x v="8"/>
    <x v="17"/>
    <n v="481"/>
    <x v="10"/>
  </r>
  <r>
    <x v="2"/>
    <s v="Q3"/>
    <x v="8"/>
    <x v="18"/>
    <n v="350"/>
    <x v="10"/>
  </r>
  <r>
    <x v="2"/>
    <s v="Q3"/>
    <x v="8"/>
    <x v="72"/>
    <n v="141"/>
    <x v="10"/>
  </r>
  <r>
    <x v="2"/>
    <s v="Q3"/>
    <x v="8"/>
    <x v="19"/>
    <n v="380"/>
    <x v="10"/>
  </r>
  <r>
    <x v="2"/>
    <s v="Q3"/>
    <x v="8"/>
    <x v="20"/>
    <n v="97"/>
    <x v="10"/>
  </r>
  <r>
    <x v="2"/>
    <s v="Q3"/>
    <x v="8"/>
    <x v="73"/>
    <n v="35"/>
    <x v="10"/>
  </r>
  <r>
    <x v="2"/>
    <s v="Q3"/>
    <x v="8"/>
    <x v="21"/>
    <n v="850"/>
    <x v="10"/>
  </r>
  <r>
    <x v="2"/>
    <s v="Q3"/>
    <x v="8"/>
    <x v="22"/>
    <n v="244"/>
    <x v="10"/>
  </r>
  <r>
    <x v="2"/>
    <s v="Q3"/>
    <x v="8"/>
    <x v="23"/>
    <n v="689"/>
    <x v="10"/>
  </r>
  <r>
    <x v="2"/>
    <s v="Q3"/>
    <x v="8"/>
    <x v="24"/>
    <n v="411"/>
    <x v="10"/>
  </r>
  <r>
    <x v="2"/>
    <s v="Q3"/>
    <x v="8"/>
    <x v="25"/>
    <n v="80"/>
    <x v="10"/>
  </r>
  <r>
    <x v="2"/>
    <s v="Q3"/>
    <x v="8"/>
    <x v="74"/>
    <n v="36"/>
    <x v="10"/>
  </r>
  <r>
    <x v="2"/>
    <s v="Q3"/>
    <x v="8"/>
    <x v="75"/>
    <n v="86"/>
    <x v="10"/>
  </r>
  <r>
    <x v="2"/>
    <s v="Q3"/>
    <x v="8"/>
    <x v="26"/>
    <n v="111"/>
    <x v="10"/>
  </r>
  <r>
    <x v="2"/>
    <s v="Q3"/>
    <x v="8"/>
    <x v="27"/>
    <n v="150"/>
    <x v="10"/>
  </r>
  <r>
    <x v="2"/>
    <s v="Q3"/>
    <x v="8"/>
    <x v="76"/>
    <n v="67"/>
    <x v="10"/>
  </r>
  <r>
    <x v="2"/>
    <s v="Q3"/>
    <x v="8"/>
    <x v="28"/>
    <n v="189"/>
    <x v="10"/>
  </r>
  <r>
    <x v="2"/>
    <s v="Q3"/>
    <x v="8"/>
    <x v="77"/>
    <n v="139"/>
    <x v="10"/>
  </r>
  <r>
    <x v="2"/>
    <s v="Q3"/>
    <x v="8"/>
    <x v="29"/>
    <n v="281"/>
    <x v="10"/>
  </r>
  <r>
    <x v="2"/>
    <s v="Q3"/>
    <x v="8"/>
    <x v="30"/>
    <n v="222"/>
    <x v="10"/>
  </r>
  <r>
    <x v="2"/>
    <s v="Q3"/>
    <x v="8"/>
    <x v="78"/>
    <n v="45"/>
    <x v="10"/>
  </r>
  <r>
    <x v="2"/>
    <s v="Q3"/>
    <x v="8"/>
    <x v="31"/>
    <n v="133"/>
    <x v="10"/>
  </r>
  <r>
    <x v="2"/>
    <s v="Q3"/>
    <x v="8"/>
    <x v="79"/>
    <n v="42"/>
    <x v="10"/>
  </r>
  <r>
    <x v="2"/>
    <s v="Q3"/>
    <x v="8"/>
    <x v="32"/>
    <n v="803"/>
    <x v="10"/>
  </r>
  <r>
    <x v="2"/>
    <s v="Q3"/>
    <x v="8"/>
    <x v="33"/>
    <n v="324"/>
    <x v="10"/>
  </r>
  <r>
    <x v="2"/>
    <s v="Q3"/>
    <x v="8"/>
    <x v="34"/>
    <n v="142"/>
    <x v="10"/>
  </r>
  <r>
    <x v="2"/>
    <s v="Q3"/>
    <x v="8"/>
    <x v="35"/>
    <n v="545"/>
    <x v="10"/>
  </r>
  <r>
    <x v="2"/>
    <s v="Q3"/>
    <x v="8"/>
    <x v="80"/>
    <n v="105"/>
    <x v="10"/>
  </r>
  <r>
    <x v="2"/>
    <s v="Q3"/>
    <x v="8"/>
    <x v="36"/>
    <n v="90"/>
    <x v="10"/>
  </r>
  <r>
    <x v="2"/>
    <s v="Q3"/>
    <x v="8"/>
    <x v="81"/>
    <n v="38"/>
    <x v="10"/>
  </r>
  <r>
    <x v="2"/>
    <s v="Q3"/>
    <x v="8"/>
    <x v="37"/>
    <n v="546"/>
    <x v="10"/>
  </r>
  <r>
    <x v="2"/>
    <s v="Q3"/>
    <x v="8"/>
    <x v="38"/>
    <n v="412"/>
    <x v="10"/>
  </r>
  <r>
    <x v="2"/>
    <s v="Q3"/>
    <x v="8"/>
    <x v="39"/>
    <n v="155"/>
    <x v="10"/>
  </r>
  <r>
    <x v="2"/>
    <s v="Q3"/>
    <x v="8"/>
    <x v="40"/>
    <n v="293"/>
    <x v="10"/>
  </r>
  <r>
    <x v="2"/>
    <s v="Q3"/>
    <x v="8"/>
    <x v="41"/>
    <n v="162"/>
    <x v="10"/>
  </r>
  <r>
    <x v="2"/>
    <s v="Q3"/>
    <x v="8"/>
    <x v="42"/>
    <n v="245"/>
    <x v="10"/>
  </r>
  <r>
    <x v="2"/>
    <s v="Q3"/>
    <x v="8"/>
    <x v="82"/>
    <n v="66"/>
    <x v="10"/>
  </r>
  <r>
    <x v="2"/>
    <s v="Q3"/>
    <x v="8"/>
    <x v="43"/>
    <n v="468"/>
    <x v="10"/>
  </r>
  <r>
    <x v="2"/>
    <s v="Q3"/>
    <x v="8"/>
    <x v="44"/>
    <n v="202"/>
    <x v="10"/>
  </r>
  <r>
    <x v="2"/>
    <s v="Q3"/>
    <x v="8"/>
    <x v="45"/>
    <n v="213"/>
    <x v="10"/>
  </r>
  <r>
    <x v="2"/>
    <s v="Q3"/>
    <x v="8"/>
    <x v="46"/>
    <n v="422"/>
    <x v="10"/>
  </r>
  <r>
    <x v="2"/>
    <s v="Q3"/>
    <x v="8"/>
    <x v="47"/>
    <n v="301"/>
    <x v="10"/>
  </r>
  <r>
    <x v="2"/>
    <s v="Q3"/>
    <x v="8"/>
    <x v="48"/>
    <n v="743"/>
    <x v="10"/>
  </r>
  <r>
    <x v="2"/>
    <s v="Q3"/>
    <x v="8"/>
    <x v="83"/>
    <n v="72"/>
    <x v="10"/>
  </r>
  <r>
    <x v="2"/>
    <s v="Q3"/>
    <x v="8"/>
    <x v="49"/>
    <n v="589"/>
    <x v="10"/>
  </r>
  <r>
    <x v="2"/>
    <s v="Q3"/>
    <x v="8"/>
    <x v="50"/>
    <n v="626"/>
    <x v="10"/>
  </r>
  <r>
    <x v="2"/>
    <s v="Q3"/>
    <x v="8"/>
    <x v="51"/>
    <n v="211"/>
    <x v="10"/>
  </r>
  <r>
    <x v="2"/>
    <s v="Q3"/>
    <x v="8"/>
    <x v="52"/>
    <n v="231"/>
    <x v="10"/>
  </r>
  <r>
    <x v="2"/>
    <s v="Q3"/>
    <x v="8"/>
    <x v="85"/>
    <n v="52"/>
    <x v="10"/>
  </r>
  <r>
    <x v="2"/>
    <s v="Q3"/>
    <x v="8"/>
    <x v="53"/>
    <n v="325"/>
    <x v="10"/>
  </r>
  <r>
    <x v="2"/>
    <s v="Q3"/>
    <x v="8"/>
    <x v="54"/>
    <n v="553"/>
    <x v="10"/>
  </r>
  <r>
    <x v="2"/>
    <s v="Q3"/>
    <x v="8"/>
    <x v="86"/>
    <n v="69"/>
    <x v="10"/>
  </r>
  <r>
    <x v="2"/>
    <s v="Q3"/>
    <x v="8"/>
    <x v="55"/>
    <n v="1661"/>
    <x v="10"/>
  </r>
  <r>
    <x v="2"/>
    <s v="Q3"/>
    <x v="8"/>
    <x v="56"/>
    <n v="107"/>
    <x v="10"/>
  </r>
  <r>
    <x v="2"/>
    <s v="Q3"/>
    <x v="8"/>
    <x v="57"/>
    <n v="6913"/>
    <x v="10"/>
  </r>
  <r>
    <x v="2"/>
    <s v="Q3"/>
    <x v="8"/>
    <x v="58"/>
    <n v="3563"/>
    <x v="10"/>
  </r>
  <r>
    <x v="2"/>
    <s v="Q3"/>
    <x v="8"/>
    <x v="59"/>
    <n v="8098"/>
    <x v="10"/>
  </r>
  <r>
    <x v="2"/>
    <s v="Q3"/>
    <x v="9"/>
    <x v="0"/>
    <n v="248"/>
    <x v="10"/>
  </r>
  <r>
    <x v="2"/>
    <s v="Q3"/>
    <x v="9"/>
    <x v="1"/>
    <n v="148"/>
    <x v="10"/>
  </r>
  <r>
    <x v="2"/>
    <s v="Q3"/>
    <x v="9"/>
    <x v="3"/>
    <n v="273"/>
    <x v="10"/>
  </r>
  <r>
    <x v="2"/>
    <s v="Q3"/>
    <x v="9"/>
    <x v="4"/>
    <n v="64"/>
    <x v="10"/>
  </r>
  <r>
    <x v="2"/>
    <s v="Q3"/>
    <x v="9"/>
    <x v="5"/>
    <n v="69"/>
    <x v="10"/>
  </r>
  <r>
    <x v="2"/>
    <s v="Q3"/>
    <x v="9"/>
    <x v="6"/>
    <n v="164"/>
    <x v="10"/>
  </r>
  <r>
    <x v="2"/>
    <s v="Q3"/>
    <x v="9"/>
    <x v="65"/>
    <n v="35"/>
    <x v="10"/>
  </r>
  <r>
    <x v="2"/>
    <s v="Q3"/>
    <x v="9"/>
    <x v="7"/>
    <n v="190"/>
    <x v="10"/>
  </r>
  <r>
    <x v="2"/>
    <s v="Q3"/>
    <x v="9"/>
    <x v="101"/>
    <n v="41"/>
    <x v="10"/>
  </r>
  <r>
    <x v="2"/>
    <s v="Q3"/>
    <x v="9"/>
    <x v="8"/>
    <n v="54"/>
    <x v="10"/>
  </r>
  <r>
    <x v="2"/>
    <s v="Q3"/>
    <x v="9"/>
    <x v="9"/>
    <n v="180"/>
    <x v="10"/>
  </r>
  <r>
    <x v="2"/>
    <s v="Q3"/>
    <x v="9"/>
    <x v="10"/>
    <n v="198"/>
    <x v="10"/>
  </r>
  <r>
    <x v="2"/>
    <s v="Q3"/>
    <x v="9"/>
    <x v="11"/>
    <n v="46"/>
    <x v="10"/>
  </r>
  <r>
    <x v="2"/>
    <s v="Q3"/>
    <x v="9"/>
    <x v="12"/>
    <n v="64"/>
    <x v="10"/>
  </r>
  <r>
    <x v="2"/>
    <s v="Q3"/>
    <x v="9"/>
    <x v="13"/>
    <n v="152"/>
    <x v="10"/>
  </r>
  <r>
    <x v="2"/>
    <s v="Q3"/>
    <x v="9"/>
    <x v="14"/>
    <n v="367"/>
    <x v="10"/>
  </r>
  <r>
    <x v="2"/>
    <s v="Q3"/>
    <x v="9"/>
    <x v="15"/>
    <n v="392"/>
    <x v="10"/>
  </r>
  <r>
    <x v="2"/>
    <s v="Q3"/>
    <x v="9"/>
    <x v="71"/>
    <n v="38"/>
    <x v="10"/>
  </r>
  <r>
    <x v="2"/>
    <s v="Q3"/>
    <x v="9"/>
    <x v="16"/>
    <n v="109"/>
    <x v="10"/>
  </r>
  <r>
    <x v="2"/>
    <s v="Q3"/>
    <x v="9"/>
    <x v="17"/>
    <n v="172"/>
    <x v="10"/>
  </r>
  <r>
    <x v="2"/>
    <s v="Q3"/>
    <x v="9"/>
    <x v="18"/>
    <n v="125"/>
    <x v="10"/>
  </r>
  <r>
    <x v="2"/>
    <s v="Q3"/>
    <x v="9"/>
    <x v="72"/>
    <n v="46"/>
    <x v="10"/>
  </r>
  <r>
    <x v="2"/>
    <s v="Q3"/>
    <x v="9"/>
    <x v="19"/>
    <n v="144"/>
    <x v="10"/>
  </r>
  <r>
    <x v="2"/>
    <s v="Q3"/>
    <x v="9"/>
    <x v="21"/>
    <n v="357"/>
    <x v="10"/>
  </r>
  <r>
    <x v="2"/>
    <s v="Q3"/>
    <x v="9"/>
    <x v="22"/>
    <n v="107"/>
    <x v="10"/>
  </r>
  <r>
    <x v="2"/>
    <s v="Q3"/>
    <x v="9"/>
    <x v="23"/>
    <n v="262"/>
    <x v="10"/>
  </r>
  <r>
    <x v="2"/>
    <s v="Q3"/>
    <x v="9"/>
    <x v="24"/>
    <n v="157"/>
    <x v="10"/>
  </r>
  <r>
    <x v="2"/>
    <s v="Q3"/>
    <x v="9"/>
    <x v="75"/>
    <n v="30"/>
    <x v="10"/>
  </r>
  <r>
    <x v="2"/>
    <s v="Q3"/>
    <x v="9"/>
    <x v="26"/>
    <n v="38"/>
    <x v="10"/>
  </r>
  <r>
    <x v="2"/>
    <s v="Q3"/>
    <x v="9"/>
    <x v="27"/>
    <n v="58"/>
    <x v="10"/>
  </r>
  <r>
    <x v="2"/>
    <s v="Q3"/>
    <x v="9"/>
    <x v="28"/>
    <n v="67"/>
    <x v="10"/>
  </r>
  <r>
    <x v="2"/>
    <s v="Q3"/>
    <x v="9"/>
    <x v="77"/>
    <n v="46"/>
    <x v="10"/>
  </r>
  <r>
    <x v="2"/>
    <s v="Q3"/>
    <x v="9"/>
    <x v="29"/>
    <n v="95"/>
    <x v="10"/>
  </r>
  <r>
    <x v="2"/>
    <s v="Q3"/>
    <x v="9"/>
    <x v="30"/>
    <n v="61"/>
    <x v="10"/>
  </r>
  <r>
    <x v="2"/>
    <s v="Q3"/>
    <x v="9"/>
    <x v="31"/>
    <n v="47"/>
    <x v="10"/>
  </r>
  <r>
    <x v="2"/>
    <s v="Q3"/>
    <x v="9"/>
    <x v="32"/>
    <n v="334"/>
    <x v="10"/>
  </r>
  <r>
    <x v="2"/>
    <s v="Q3"/>
    <x v="9"/>
    <x v="33"/>
    <n v="93"/>
    <x v="10"/>
  </r>
  <r>
    <x v="2"/>
    <s v="Q3"/>
    <x v="9"/>
    <x v="34"/>
    <n v="62"/>
    <x v="10"/>
  </r>
  <r>
    <x v="2"/>
    <s v="Q3"/>
    <x v="9"/>
    <x v="35"/>
    <n v="193"/>
    <x v="10"/>
  </r>
  <r>
    <x v="2"/>
    <s v="Q3"/>
    <x v="9"/>
    <x v="80"/>
    <n v="36"/>
    <x v="10"/>
  </r>
  <r>
    <x v="2"/>
    <s v="Q3"/>
    <x v="9"/>
    <x v="36"/>
    <n v="39"/>
    <x v="10"/>
  </r>
  <r>
    <x v="2"/>
    <s v="Q3"/>
    <x v="9"/>
    <x v="37"/>
    <n v="224"/>
    <x v="10"/>
  </r>
  <r>
    <x v="2"/>
    <s v="Q3"/>
    <x v="9"/>
    <x v="38"/>
    <n v="154"/>
    <x v="10"/>
  </r>
  <r>
    <x v="2"/>
    <s v="Q3"/>
    <x v="9"/>
    <x v="39"/>
    <n v="49"/>
    <x v="10"/>
  </r>
  <r>
    <x v="2"/>
    <s v="Q3"/>
    <x v="9"/>
    <x v="40"/>
    <n v="107"/>
    <x v="10"/>
  </r>
  <r>
    <x v="2"/>
    <s v="Q3"/>
    <x v="9"/>
    <x v="41"/>
    <n v="79"/>
    <x v="10"/>
  </r>
  <r>
    <x v="2"/>
    <s v="Q3"/>
    <x v="9"/>
    <x v="42"/>
    <n v="101"/>
    <x v="10"/>
  </r>
  <r>
    <x v="2"/>
    <s v="Q3"/>
    <x v="9"/>
    <x v="82"/>
    <n v="32"/>
    <x v="10"/>
  </r>
  <r>
    <x v="2"/>
    <s v="Q3"/>
    <x v="9"/>
    <x v="43"/>
    <n v="158"/>
    <x v="10"/>
  </r>
  <r>
    <x v="2"/>
    <s v="Q3"/>
    <x v="9"/>
    <x v="44"/>
    <n v="76"/>
    <x v="10"/>
  </r>
  <r>
    <x v="2"/>
    <s v="Q3"/>
    <x v="9"/>
    <x v="45"/>
    <n v="74"/>
    <x v="10"/>
  </r>
  <r>
    <x v="2"/>
    <s v="Q3"/>
    <x v="9"/>
    <x v="46"/>
    <n v="162"/>
    <x v="10"/>
  </r>
  <r>
    <x v="2"/>
    <s v="Q3"/>
    <x v="9"/>
    <x v="47"/>
    <n v="125"/>
    <x v="10"/>
  </r>
  <r>
    <x v="2"/>
    <s v="Q3"/>
    <x v="9"/>
    <x v="48"/>
    <n v="293"/>
    <x v="10"/>
  </r>
  <r>
    <x v="2"/>
    <s v="Q3"/>
    <x v="9"/>
    <x v="49"/>
    <n v="233"/>
    <x v="10"/>
  </r>
  <r>
    <x v="2"/>
    <s v="Q3"/>
    <x v="9"/>
    <x v="50"/>
    <n v="229"/>
    <x v="10"/>
  </r>
  <r>
    <x v="2"/>
    <s v="Q3"/>
    <x v="9"/>
    <x v="51"/>
    <n v="90"/>
    <x v="10"/>
  </r>
  <r>
    <x v="2"/>
    <s v="Q3"/>
    <x v="9"/>
    <x v="52"/>
    <n v="91"/>
    <x v="10"/>
  </r>
  <r>
    <x v="2"/>
    <s v="Q3"/>
    <x v="9"/>
    <x v="53"/>
    <n v="143"/>
    <x v="10"/>
  </r>
  <r>
    <x v="2"/>
    <s v="Q3"/>
    <x v="9"/>
    <x v="54"/>
    <n v="173"/>
    <x v="10"/>
  </r>
  <r>
    <x v="2"/>
    <s v="Q3"/>
    <x v="9"/>
    <x v="55"/>
    <n v="547"/>
    <x v="10"/>
  </r>
  <r>
    <x v="2"/>
    <s v="Q3"/>
    <x v="9"/>
    <x v="56"/>
    <n v="38"/>
    <x v="10"/>
  </r>
  <r>
    <x v="2"/>
    <s v="Q3"/>
    <x v="9"/>
    <x v="57"/>
    <n v="2320"/>
    <x v="10"/>
  </r>
  <r>
    <x v="2"/>
    <s v="Q3"/>
    <x v="9"/>
    <x v="58"/>
    <n v="1182"/>
    <x v="10"/>
  </r>
  <r>
    <x v="2"/>
    <s v="Q3"/>
    <x v="9"/>
    <x v="59"/>
    <n v="2663"/>
    <x v="10"/>
  </r>
  <r>
    <x v="2"/>
    <s v="Q3"/>
    <x v="10"/>
    <x v="60"/>
    <n v="54"/>
    <x v="10"/>
  </r>
  <r>
    <x v="2"/>
    <s v="Q3"/>
    <x v="10"/>
    <x v="61"/>
    <n v="99"/>
    <x v="10"/>
  </r>
  <r>
    <x v="2"/>
    <s v="Q3"/>
    <x v="10"/>
    <x v="62"/>
    <n v="41"/>
    <x v="10"/>
  </r>
  <r>
    <x v="2"/>
    <s v="Q3"/>
    <x v="10"/>
    <x v="0"/>
    <n v="443"/>
    <x v="10"/>
  </r>
  <r>
    <x v="2"/>
    <s v="Q3"/>
    <x v="10"/>
    <x v="1"/>
    <n v="221"/>
    <x v="10"/>
  </r>
  <r>
    <x v="2"/>
    <s v="Q3"/>
    <x v="10"/>
    <x v="63"/>
    <n v="125"/>
    <x v="10"/>
  </r>
  <r>
    <x v="2"/>
    <s v="Q3"/>
    <x v="10"/>
    <x v="2"/>
    <n v="76"/>
    <x v="10"/>
  </r>
  <r>
    <x v="2"/>
    <s v="Q3"/>
    <x v="10"/>
    <x v="3"/>
    <n v="358"/>
    <x v="10"/>
  </r>
  <r>
    <x v="2"/>
    <s v="Q3"/>
    <x v="10"/>
    <x v="4"/>
    <n v="164"/>
    <x v="10"/>
  </r>
  <r>
    <x v="2"/>
    <s v="Q3"/>
    <x v="10"/>
    <x v="5"/>
    <n v="104"/>
    <x v="10"/>
  </r>
  <r>
    <x v="2"/>
    <s v="Q3"/>
    <x v="10"/>
    <x v="93"/>
    <n v="30"/>
    <x v="10"/>
  </r>
  <r>
    <x v="2"/>
    <s v="Q3"/>
    <x v="10"/>
    <x v="6"/>
    <n v="394"/>
    <x v="10"/>
  </r>
  <r>
    <x v="2"/>
    <s v="Q3"/>
    <x v="10"/>
    <x v="65"/>
    <n v="57"/>
    <x v="10"/>
  </r>
  <r>
    <x v="2"/>
    <s v="Q3"/>
    <x v="10"/>
    <x v="7"/>
    <n v="349"/>
    <x v="10"/>
  </r>
  <r>
    <x v="2"/>
    <s v="Q3"/>
    <x v="10"/>
    <x v="66"/>
    <n v="45"/>
    <x v="10"/>
  </r>
  <r>
    <x v="2"/>
    <s v="Q3"/>
    <x v="10"/>
    <x v="98"/>
    <n v="45"/>
    <x v="10"/>
  </r>
  <r>
    <x v="2"/>
    <s v="Q3"/>
    <x v="10"/>
    <x v="101"/>
    <n v="68"/>
    <x v="10"/>
  </r>
  <r>
    <x v="2"/>
    <s v="Q3"/>
    <x v="10"/>
    <x v="8"/>
    <n v="88"/>
    <x v="10"/>
  </r>
  <r>
    <x v="2"/>
    <s v="Q3"/>
    <x v="10"/>
    <x v="9"/>
    <n v="220"/>
    <x v="10"/>
  </r>
  <r>
    <x v="2"/>
    <s v="Q3"/>
    <x v="10"/>
    <x v="10"/>
    <n v="366"/>
    <x v="10"/>
  </r>
  <r>
    <x v="2"/>
    <s v="Q3"/>
    <x v="10"/>
    <x v="11"/>
    <n v="105"/>
    <x v="10"/>
  </r>
  <r>
    <x v="2"/>
    <s v="Q3"/>
    <x v="10"/>
    <x v="12"/>
    <n v="100"/>
    <x v="10"/>
  </r>
  <r>
    <x v="2"/>
    <s v="Q3"/>
    <x v="10"/>
    <x v="94"/>
    <n v="34"/>
    <x v="10"/>
  </r>
  <r>
    <x v="2"/>
    <s v="Q3"/>
    <x v="10"/>
    <x v="13"/>
    <n v="217"/>
    <x v="10"/>
  </r>
  <r>
    <x v="2"/>
    <s v="Q3"/>
    <x v="10"/>
    <x v="14"/>
    <n v="582"/>
    <x v="10"/>
  </r>
  <r>
    <x v="2"/>
    <s v="Q3"/>
    <x v="10"/>
    <x v="15"/>
    <n v="565"/>
    <x v="10"/>
  </r>
  <r>
    <x v="2"/>
    <s v="Q3"/>
    <x v="10"/>
    <x v="70"/>
    <n v="75"/>
    <x v="10"/>
  </r>
  <r>
    <x v="2"/>
    <s v="Q3"/>
    <x v="10"/>
    <x v="71"/>
    <n v="45"/>
    <x v="10"/>
  </r>
  <r>
    <x v="2"/>
    <s v="Q3"/>
    <x v="10"/>
    <x v="16"/>
    <n v="144"/>
    <x v="10"/>
  </r>
  <r>
    <x v="2"/>
    <s v="Q3"/>
    <x v="10"/>
    <x v="17"/>
    <n v="284"/>
    <x v="10"/>
  </r>
  <r>
    <x v="2"/>
    <s v="Q3"/>
    <x v="10"/>
    <x v="18"/>
    <n v="181"/>
    <x v="10"/>
  </r>
  <r>
    <x v="2"/>
    <s v="Q3"/>
    <x v="10"/>
    <x v="72"/>
    <n v="78"/>
    <x v="10"/>
  </r>
  <r>
    <x v="2"/>
    <s v="Q3"/>
    <x v="10"/>
    <x v="19"/>
    <n v="218"/>
    <x v="10"/>
  </r>
  <r>
    <x v="2"/>
    <s v="Q3"/>
    <x v="10"/>
    <x v="20"/>
    <n v="74"/>
    <x v="10"/>
  </r>
  <r>
    <x v="2"/>
    <s v="Q3"/>
    <x v="10"/>
    <x v="73"/>
    <n v="57"/>
    <x v="10"/>
  </r>
  <r>
    <x v="2"/>
    <s v="Q3"/>
    <x v="10"/>
    <x v="21"/>
    <n v="531"/>
    <x v="10"/>
  </r>
  <r>
    <x v="2"/>
    <s v="Q3"/>
    <x v="10"/>
    <x v="22"/>
    <n v="151"/>
    <x v="10"/>
  </r>
  <r>
    <x v="2"/>
    <s v="Q3"/>
    <x v="10"/>
    <x v="23"/>
    <n v="431"/>
    <x v="10"/>
  </r>
  <r>
    <x v="2"/>
    <s v="Q3"/>
    <x v="10"/>
    <x v="92"/>
    <n v="62"/>
    <x v="10"/>
  </r>
  <r>
    <x v="2"/>
    <s v="Q3"/>
    <x v="10"/>
    <x v="24"/>
    <n v="320"/>
    <x v="10"/>
  </r>
  <r>
    <x v="2"/>
    <s v="Q3"/>
    <x v="10"/>
    <x v="25"/>
    <n v="40"/>
    <x v="10"/>
  </r>
  <r>
    <x v="2"/>
    <s v="Q3"/>
    <x v="10"/>
    <x v="74"/>
    <n v="76"/>
    <x v="10"/>
  </r>
  <r>
    <x v="2"/>
    <s v="Q3"/>
    <x v="10"/>
    <x v="75"/>
    <n v="50"/>
    <x v="10"/>
  </r>
  <r>
    <x v="2"/>
    <s v="Q3"/>
    <x v="10"/>
    <x v="26"/>
    <n v="83"/>
    <x v="10"/>
  </r>
  <r>
    <x v="2"/>
    <s v="Q3"/>
    <x v="10"/>
    <x v="27"/>
    <n v="85"/>
    <x v="10"/>
  </r>
  <r>
    <x v="2"/>
    <s v="Q3"/>
    <x v="10"/>
    <x v="76"/>
    <n v="42"/>
    <x v="10"/>
  </r>
  <r>
    <x v="2"/>
    <s v="Q3"/>
    <x v="10"/>
    <x v="28"/>
    <n v="102"/>
    <x v="10"/>
  </r>
  <r>
    <x v="2"/>
    <s v="Q3"/>
    <x v="10"/>
    <x v="77"/>
    <n v="64"/>
    <x v="10"/>
  </r>
  <r>
    <x v="2"/>
    <s v="Q3"/>
    <x v="10"/>
    <x v="29"/>
    <n v="218"/>
    <x v="10"/>
  </r>
  <r>
    <x v="2"/>
    <s v="Q3"/>
    <x v="10"/>
    <x v="30"/>
    <n v="102"/>
    <x v="10"/>
  </r>
  <r>
    <x v="2"/>
    <s v="Q3"/>
    <x v="10"/>
    <x v="78"/>
    <n v="34"/>
    <x v="10"/>
  </r>
  <r>
    <x v="2"/>
    <s v="Q3"/>
    <x v="10"/>
    <x v="31"/>
    <n v="94"/>
    <x v="10"/>
  </r>
  <r>
    <x v="2"/>
    <s v="Q3"/>
    <x v="10"/>
    <x v="79"/>
    <n v="34"/>
    <x v="10"/>
  </r>
  <r>
    <x v="2"/>
    <s v="Q3"/>
    <x v="10"/>
    <x v="32"/>
    <n v="546"/>
    <x v="10"/>
  </r>
  <r>
    <x v="2"/>
    <s v="Q3"/>
    <x v="10"/>
    <x v="33"/>
    <n v="154"/>
    <x v="10"/>
  </r>
  <r>
    <x v="2"/>
    <s v="Q3"/>
    <x v="10"/>
    <x v="34"/>
    <n v="161"/>
    <x v="10"/>
  </r>
  <r>
    <x v="2"/>
    <s v="Q3"/>
    <x v="10"/>
    <x v="35"/>
    <n v="591"/>
    <x v="10"/>
  </r>
  <r>
    <x v="2"/>
    <s v="Q3"/>
    <x v="10"/>
    <x v="80"/>
    <n v="87"/>
    <x v="10"/>
  </r>
  <r>
    <x v="2"/>
    <s v="Q3"/>
    <x v="10"/>
    <x v="36"/>
    <n v="61"/>
    <x v="10"/>
  </r>
  <r>
    <x v="2"/>
    <s v="Q3"/>
    <x v="10"/>
    <x v="37"/>
    <n v="305"/>
    <x v="10"/>
  </r>
  <r>
    <x v="2"/>
    <s v="Q3"/>
    <x v="10"/>
    <x v="38"/>
    <n v="205"/>
    <x v="10"/>
  </r>
  <r>
    <x v="2"/>
    <s v="Q3"/>
    <x v="10"/>
    <x v="39"/>
    <n v="132"/>
    <x v="10"/>
  </r>
  <r>
    <x v="2"/>
    <s v="Q3"/>
    <x v="10"/>
    <x v="40"/>
    <n v="180"/>
    <x v="10"/>
  </r>
  <r>
    <x v="2"/>
    <s v="Q3"/>
    <x v="10"/>
    <x v="41"/>
    <n v="147"/>
    <x v="10"/>
  </r>
  <r>
    <x v="2"/>
    <s v="Q3"/>
    <x v="10"/>
    <x v="42"/>
    <n v="187"/>
    <x v="10"/>
  </r>
  <r>
    <x v="2"/>
    <s v="Q3"/>
    <x v="10"/>
    <x v="82"/>
    <n v="48"/>
    <x v="10"/>
  </r>
  <r>
    <x v="2"/>
    <s v="Q3"/>
    <x v="10"/>
    <x v="43"/>
    <n v="389"/>
    <x v="10"/>
  </r>
  <r>
    <x v="2"/>
    <s v="Q3"/>
    <x v="10"/>
    <x v="44"/>
    <n v="105"/>
    <x v="10"/>
  </r>
  <r>
    <x v="2"/>
    <s v="Q3"/>
    <x v="10"/>
    <x v="45"/>
    <n v="96"/>
    <x v="10"/>
  </r>
  <r>
    <x v="2"/>
    <s v="Q3"/>
    <x v="10"/>
    <x v="46"/>
    <n v="226"/>
    <x v="10"/>
  </r>
  <r>
    <x v="2"/>
    <s v="Q3"/>
    <x v="10"/>
    <x v="47"/>
    <n v="223"/>
    <x v="10"/>
  </r>
  <r>
    <x v="2"/>
    <s v="Q3"/>
    <x v="10"/>
    <x v="48"/>
    <n v="433"/>
    <x v="10"/>
  </r>
  <r>
    <x v="2"/>
    <s v="Q3"/>
    <x v="10"/>
    <x v="83"/>
    <n v="32"/>
    <x v="10"/>
  </r>
  <r>
    <x v="2"/>
    <s v="Q3"/>
    <x v="10"/>
    <x v="49"/>
    <n v="324"/>
    <x v="10"/>
  </r>
  <r>
    <x v="2"/>
    <s v="Q3"/>
    <x v="10"/>
    <x v="50"/>
    <n v="371"/>
    <x v="10"/>
  </r>
  <r>
    <x v="2"/>
    <s v="Q3"/>
    <x v="10"/>
    <x v="51"/>
    <n v="176"/>
    <x v="10"/>
  </r>
  <r>
    <x v="2"/>
    <s v="Q3"/>
    <x v="10"/>
    <x v="52"/>
    <n v="148"/>
    <x v="10"/>
  </r>
  <r>
    <x v="2"/>
    <s v="Q3"/>
    <x v="10"/>
    <x v="85"/>
    <n v="51"/>
    <x v="10"/>
  </r>
  <r>
    <x v="2"/>
    <s v="Q3"/>
    <x v="10"/>
    <x v="53"/>
    <n v="199"/>
    <x v="10"/>
  </r>
  <r>
    <x v="2"/>
    <s v="Q3"/>
    <x v="10"/>
    <x v="54"/>
    <n v="446"/>
    <x v="10"/>
  </r>
  <r>
    <x v="2"/>
    <s v="Q3"/>
    <x v="10"/>
    <x v="86"/>
    <n v="42"/>
    <x v="10"/>
  </r>
  <r>
    <x v="2"/>
    <s v="Q3"/>
    <x v="10"/>
    <x v="55"/>
    <n v="1107"/>
    <x v="10"/>
  </r>
  <r>
    <x v="2"/>
    <s v="Q3"/>
    <x v="10"/>
    <x v="56"/>
    <n v="84"/>
    <x v="10"/>
  </r>
  <r>
    <x v="2"/>
    <s v="Q3"/>
    <x v="10"/>
    <x v="57"/>
    <n v="3584"/>
    <x v="10"/>
  </r>
  <r>
    <x v="2"/>
    <s v="Q3"/>
    <x v="10"/>
    <x v="58"/>
    <n v="2430"/>
    <x v="10"/>
  </r>
  <r>
    <x v="2"/>
    <s v="Q3"/>
    <x v="10"/>
    <x v="59"/>
    <n v="4579"/>
    <x v="10"/>
  </r>
  <r>
    <x v="2"/>
    <s v="Q3"/>
    <x v="11"/>
    <x v="0"/>
    <n v="110"/>
    <x v="10"/>
  </r>
  <r>
    <x v="2"/>
    <s v="Q3"/>
    <x v="11"/>
    <x v="1"/>
    <n v="71"/>
    <x v="10"/>
  </r>
  <r>
    <x v="2"/>
    <s v="Q3"/>
    <x v="11"/>
    <x v="3"/>
    <n v="124"/>
    <x v="10"/>
  </r>
  <r>
    <x v="2"/>
    <s v="Q3"/>
    <x v="11"/>
    <x v="4"/>
    <n v="31"/>
    <x v="10"/>
  </r>
  <r>
    <x v="2"/>
    <s v="Q3"/>
    <x v="11"/>
    <x v="5"/>
    <n v="36"/>
    <x v="10"/>
  </r>
  <r>
    <x v="2"/>
    <s v="Q3"/>
    <x v="11"/>
    <x v="6"/>
    <n v="93"/>
    <x v="10"/>
  </r>
  <r>
    <x v="2"/>
    <s v="Q3"/>
    <x v="11"/>
    <x v="7"/>
    <n v="80"/>
    <x v="10"/>
  </r>
  <r>
    <x v="2"/>
    <s v="Q3"/>
    <x v="11"/>
    <x v="8"/>
    <n v="35"/>
    <x v="10"/>
  </r>
  <r>
    <x v="2"/>
    <s v="Q3"/>
    <x v="11"/>
    <x v="9"/>
    <n v="71"/>
    <x v="10"/>
  </r>
  <r>
    <x v="2"/>
    <s v="Q3"/>
    <x v="11"/>
    <x v="10"/>
    <n v="113"/>
    <x v="10"/>
  </r>
  <r>
    <x v="2"/>
    <s v="Q3"/>
    <x v="11"/>
    <x v="12"/>
    <n v="30"/>
    <x v="10"/>
  </r>
  <r>
    <x v="2"/>
    <s v="Q3"/>
    <x v="11"/>
    <x v="13"/>
    <n v="81"/>
    <x v="10"/>
  </r>
  <r>
    <x v="2"/>
    <s v="Q3"/>
    <x v="11"/>
    <x v="14"/>
    <n v="185"/>
    <x v="10"/>
  </r>
  <r>
    <x v="2"/>
    <s v="Q3"/>
    <x v="11"/>
    <x v="15"/>
    <n v="175"/>
    <x v="10"/>
  </r>
  <r>
    <x v="2"/>
    <s v="Q3"/>
    <x v="11"/>
    <x v="16"/>
    <n v="47"/>
    <x v="10"/>
  </r>
  <r>
    <x v="2"/>
    <s v="Q3"/>
    <x v="11"/>
    <x v="17"/>
    <n v="65"/>
    <x v="10"/>
  </r>
  <r>
    <x v="2"/>
    <s v="Q3"/>
    <x v="11"/>
    <x v="18"/>
    <n v="49"/>
    <x v="10"/>
  </r>
  <r>
    <x v="2"/>
    <s v="Q3"/>
    <x v="11"/>
    <x v="19"/>
    <n v="57"/>
    <x v="10"/>
  </r>
  <r>
    <x v="2"/>
    <s v="Q3"/>
    <x v="11"/>
    <x v="21"/>
    <n v="1017"/>
    <x v="10"/>
  </r>
  <r>
    <x v="2"/>
    <s v="Q3"/>
    <x v="11"/>
    <x v="22"/>
    <n v="37"/>
    <x v="10"/>
  </r>
  <r>
    <x v="2"/>
    <s v="Q3"/>
    <x v="11"/>
    <x v="23"/>
    <n v="119"/>
    <x v="10"/>
  </r>
  <r>
    <x v="2"/>
    <s v="Q3"/>
    <x v="11"/>
    <x v="24"/>
    <n v="74"/>
    <x v="10"/>
  </r>
  <r>
    <x v="2"/>
    <s v="Q3"/>
    <x v="11"/>
    <x v="27"/>
    <n v="33"/>
    <x v="10"/>
  </r>
  <r>
    <x v="2"/>
    <s v="Q3"/>
    <x v="11"/>
    <x v="28"/>
    <n v="39"/>
    <x v="10"/>
  </r>
  <r>
    <x v="2"/>
    <s v="Q3"/>
    <x v="11"/>
    <x v="29"/>
    <n v="50"/>
    <x v="10"/>
  </r>
  <r>
    <x v="2"/>
    <s v="Q3"/>
    <x v="11"/>
    <x v="30"/>
    <n v="39"/>
    <x v="10"/>
  </r>
  <r>
    <x v="2"/>
    <s v="Q3"/>
    <x v="11"/>
    <x v="32"/>
    <n v="200"/>
    <x v="10"/>
  </r>
  <r>
    <x v="2"/>
    <s v="Q3"/>
    <x v="11"/>
    <x v="33"/>
    <n v="50"/>
    <x v="10"/>
  </r>
  <r>
    <x v="2"/>
    <s v="Q3"/>
    <x v="11"/>
    <x v="34"/>
    <n v="30"/>
    <x v="10"/>
  </r>
  <r>
    <x v="2"/>
    <s v="Q3"/>
    <x v="11"/>
    <x v="35"/>
    <n v="83"/>
    <x v="10"/>
  </r>
  <r>
    <x v="2"/>
    <s v="Q3"/>
    <x v="11"/>
    <x v="37"/>
    <n v="119"/>
    <x v="10"/>
  </r>
  <r>
    <x v="2"/>
    <s v="Q3"/>
    <x v="11"/>
    <x v="38"/>
    <n v="66"/>
    <x v="10"/>
  </r>
  <r>
    <x v="2"/>
    <s v="Q3"/>
    <x v="11"/>
    <x v="40"/>
    <n v="43"/>
    <x v="10"/>
  </r>
  <r>
    <x v="2"/>
    <s v="Q3"/>
    <x v="11"/>
    <x v="41"/>
    <n v="30"/>
    <x v="10"/>
  </r>
  <r>
    <x v="2"/>
    <s v="Q3"/>
    <x v="11"/>
    <x v="42"/>
    <n v="53"/>
    <x v="10"/>
  </r>
  <r>
    <x v="2"/>
    <s v="Q3"/>
    <x v="11"/>
    <x v="43"/>
    <n v="63"/>
    <x v="10"/>
  </r>
  <r>
    <x v="2"/>
    <s v="Q3"/>
    <x v="11"/>
    <x v="44"/>
    <n v="39"/>
    <x v="10"/>
  </r>
  <r>
    <x v="2"/>
    <s v="Q3"/>
    <x v="11"/>
    <x v="46"/>
    <n v="60"/>
    <x v="10"/>
  </r>
  <r>
    <x v="2"/>
    <s v="Q3"/>
    <x v="11"/>
    <x v="47"/>
    <n v="39"/>
    <x v="10"/>
  </r>
  <r>
    <x v="2"/>
    <s v="Q3"/>
    <x v="11"/>
    <x v="48"/>
    <n v="139"/>
    <x v="10"/>
  </r>
  <r>
    <x v="2"/>
    <s v="Q3"/>
    <x v="11"/>
    <x v="49"/>
    <n v="104"/>
    <x v="10"/>
  </r>
  <r>
    <x v="2"/>
    <s v="Q3"/>
    <x v="11"/>
    <x v="50"/>
    <n v="83"/>
    <x v="10"/>
  </r>
  <r>
    <x v="2"/>
    <s v="Q3"/>
    <x v="11"/>
    <x v="51"/>
    <n v="33"/>
    <x v="10"/>
  </r>
  <r>
    <x v="2"/>
    <s v="Q3"/>
    <x v="11"/>
    <x v="52"/>
    <n v="38"/>
    <x v="10"/>
  </r>
  <r>
    <x v="2"/>
    <s v="Q3"/>
    <x v="11"/>
    <x v="53"/>
    <n v="43"/>
    <x v="10"/>
  </r>
  <r>
    <x v="2"/>
    <s v="Q3"/>
    <x v="11"/>
    <x v="54"/>
    <n v="70"/>
    <x v="10"/>
  </r>
  <r>
    <x v="2"/>
    <s v="Q3"/>
    <x v="11"/>
    <x v="55"/>
    <n v="235"/>
    <x v="10"/>
  </r>
  <r>
    <x v="2"/>
    <s v="Q3"/>
    <x v="11"/>
    <x v="57"/>
    <n v="5660"/>
    <x v="10"/>
  </r>
  <r>
    <x v="2"/>
    <s v="Q3"/>
    <x v="11"/>
    <x v="58"/>
    <n v="599"/>
    <x v="10"/>
  </r>
  <r>
    <x v="2"/>
    <s v="Q3"/>
    <x v="11"/>
    <x v="59"/>
    <n v="5799"/>
    <x v="10"/>
  </r>
  <r>
    <x v="2"/>
    <s v="Q3"/>
    <x v="12"/>
    <x v="60"/>
    <n v="33"/>
    <x v="10"/>
  </r>
  <r>
    <x v="2"/>
    <s v="Q3"/>
    <x v="12"/>
    <x v="0"/>
    <n v="119"/>
    <x v="10"/>
  </r>
  <r>
    <x v="2"/>
    <s v="Q3"/>
    <x v="12"/>
    <x v="1"/>
    <n v="103"/>
    <x v="10"/>
  </r>
  <r>
    <x v="2"/>
    <s v="Q3"/>
    <x v="12"/>
    <x v="3"/>
    <n v="163"/>
    <x v="10"/>
  </r>
  <r>
    <x v="2"/>
    <s v="Q3"/>
    <x v="12"/>
    <x v="4"/>
    <n v="59"/>
    <x v="10"/>
  </r>
  <r>
    <x v="2"/>
    <s v="Q3"/>
    <x v="12"/>
    <x v="5"/>
    <n v="43"/>
    <x v="10"/>
  </r>
  <r>
    <x v="2"/>
    <s v="Q3"/>
    <x v="12"/>
    <x v="6"/>
    <n v="102"/>
    <x v="10"/>
  </r>
  <r>
    <x v="2"/>
    <s v="Q3"/>
    <x v="12"/>
    <x v="7"/>
    <n v="122"/>
    <x v="10"/>
  </r>
  <r>
    <x v="2"/>
    <s v="Q3"/>
    <x v="12"/>
    <x v="101"/>
    <n v="35"/>
    <x v="10"/>
  </r>
  <r>
    <x v="2"/>
    <s v="Q3"/>
    <x v="12"/>
    <x v="8"/>
    <n v="32"/>
    <x v="10"/>
  </r>
  <r>
    <x v="2"/>
    <s v="Q3"/>
    <x v="12"/>
    <x v="9"/>
    <n v="91"/>
    <x v="10"/>
  </r>
  <r>
    <x v="2"/>
    <s v="Q3"/>
    <x v="12"/>
    <x v="10"/>
    <n v="105"/>
    <x v="10"/>
  </r>
  <r>
    <x v="2"/>
    <s v="Q3"/>
    <x v="12"/>
    <x v="11"/>
    <n v="41"/>
    <x v="10"/>
  </r>
  <r>
    <x v="2"/>
    <s v="Q3"/>
    <x v="12"/>
    <x v="12"/>
    <n v="37"/>
    <x v="10"/>
  </r>
  <r>
    <x v="2"/>
    <s v="Q3"/>
    <x v="12"/>
    <x v="13"/>
    <n v="80"/>
    <x v="10"/>
  </r>
  <r>
    <x v="2"/>
    <s v="Q3"/>
    <x v="12"/>
    <x v="14"/>
    <n v="217"/>
    <x v="10"/>
  </r>
  <r>
    <x v="2"/>
    <s v="Q3"/>
    <x v="12"/>
    <x v="15"/>
    <n v="229"/>
    <x v="10"/>
  </r>
  <r>
    <x v="2"/>
    <s v="Q3"/>
    <x v="12"/>
    <x v="16"/>
    <n v="81"/>
    <x v="10"/>
  </r>
  <r>
    <x v="2"/>
    <s v="Q3"/>
    <x v="12"/>
    <x v="17"/>
    <n v="113"/>
    <x v="10"/>
  </r>
  <r>
    <x v="2"/>
    <s v="Q3"/>
    <x v="12"/>
    <x v="18"/>
    <n v="86"/>
    <x v="10"/>
  </r>
  <r>
    <x v="2"/>
    <s v="Q3"/>
    <x v="12"/>
    <x v="72"/>
    <n v="37"/>
    <x v="10"/>
  </r>
  <r>
    <x v="2"/>
    <s v="Q3"/>
    <x v="12"/>
    <x v="19"/>
    <n v="187"/>
    <x v="10"/>
  </r>
  <r>
    <x v="2"/>
    <s v="Q3"/>
    <x v="12"/>
    <x v="20"/>
    <n v="32"/>
    <x v="10"/>
  </r>
  <r>
    <x v="2"/>
    <s v="Q3"/>
    <x v="12"/>
    <x v="21"/>
    <n v="214"/>
    <x v="10"/>
  </r>
  <r>
    <x v="2"/>
    <s v="Q3"/>
    <x v="12"/>
    <x v="22"/>
    <n v="74"/>
    <x v="10"/>
  </r>
  <r>
    <x v="2"/>
    <s v="Q3"/>
    <x v="12"/>
    <x v="23"/>
    <n v="172"/>
    <x v="10"/>
  </r>
  <r>
    <x v="2"/>
    <s v="Q3"/>
    <x v="12"/>
    <x v="24"/>
    <n v="95"/>
    <x v="10"/>
  </r>
  <r>
    <x v="2"/>
    <s v="Q3"/>
    <x v="12"/>
    <x v="76"/>
    <n v="33"/>
    <x v="10"/>
  </r>
  <r>
    <x v="2"/>
    <s v="Q3"/>
    <x v="12"/>
    <x v="28"/>
    <n v="41"/>
    <x v="10"/>
  </r>
  <r>
    <x v="2"/>
    <s v="Q3"/>
    <x v="12"/>
    <x v="29"/>
    <n v="62"/>
    <x v="10"/>
  </r>
  <r>
    <x v="2"/>
    <s v="Q3"/>
    <x v="12"/>
    <x v="30"/>
    <n v="32"/>
    <x v="10"/>
  </r>
  <r>
    <x v="2"/>
    <s v="Q3"/>
    <x v="12"/>
    <x v="31"/>
    <n v="38"/>
    <x v="10"/>
  </r>
  <r>
    <x v="2"/>
    <s v="Q3"/>
    <x v="12"/>
    <x v="32"/>
    <n v="206"/>
    <x v="10"/>
  </r>
  <r>
    <x v="2"/>
    <s v="Q3"/>
    <x v="12"/>
    <x v="33"/>
    <n v="55"/>
    <x v="10"/>
  </r>
  <r>
    <x v="2"/>
    <s v="Q3"/>
    <x v="12"/>
    <x v="34"/>
    <n v="165"/>
    <x v="10"/>
  </r>
  <r>
    <x v="2"/>
    <s v="Q3"/>
    <x v="12"/>
    <x v="35"/>
    <n v="123"/>
    <x v="10"/>
  </r>
  <r>
    <x v="2"/>
    <s v="Q3"/>
    <x v="12"/>
    <x v="36"/>
    <n v="33"/>
    <x v="10"/>
  </r>
  <r>
    <x v="2"/>
    <s v="Q3"/>
    <x v="12"/>
    <x v="37"/>
    <n v="131"/>
    <x v="10"/>
  </r>
  <r>
    <x v="2"/>
    <s v="Q3"/>
    <x v="12"/>
    <x v="38"/>
    <n v="107"/>
    <x v="10"/>
  </r>
  <r>
    <x v="2"/>
    <s v="Q3"/>
    <x v="12"/>
    <x v="39"/>
    <n v="34"/>
    <x v="10"/>
  </r>
  <r>
    <x v="2"/>
    <s v="Q3"/>
    <x v="12"/>
    <x v="40"/>
    <n v="67"/>
    <x v="10"/>
  </r>
  <r>
    <x v="2"/>
    <s v="Q3"/>
    <x v="12"/>
    <x v="41"/>
    <n v="103"/>
    <x v="10"/>
  </r>
  <r>
    <x v="2"/>
    <s v="Q3"/>
    <x v="12"/>
    <x v="42"/>
    <n v="67"/>
    <x v="10"/>
  </r>
  <r>
    <x v="2"/>
    <s v="Q3"/>
    <x v="12"/>
    <x v="82"/>
    <n v="38"/>
    <x v="10"/>
  </r>
  <r>
    <x v="2"/>
    <s v="Q3"/>
    <x v="12"/>
    <x v="43"/>
    <n v="92"/>
    <x v="10"/>
  </r>
  <r>
    <x v="2"/>
    <s v="Q3"/>
    <x v="12"/>
    <x v="44"/>
    <n v="53"/>
    <x v="10"/>
  </r>
  <r>
    <x v="2"/>
    <s v="Q3"/>
    <x v="12"/>
    <x v="45"/>
    <n v="49"/>
    <x v="10"/>
  </r>
  <r>
    <x v="2"/>
    <s v="Q3"/>
    <x v="12"/>
    <x v="46"/>
    <n v="113"/>
    <x v="10"/>
  </r>
  <r>
    <x v="2"/>
    <s v="Q3"/>
    <x v="12"/>
    <x v="47"/>
    <n v="83"/>
    <x v="10"/>
  </r>
  <r>
    <x v="2"/>
    <s v="Q3"/>
    <x v="12"/>
    <x v="48"/>
    <n v="177"/>
    <x v="10"/>
  </r>
  <r>
    <x v="2"/>
    <s v="Q3"/>
    <x v="12"/>
    <x v="49"/>
    <n v="135"/>
    <x v="10"/>
  </r>
  <r>
    <x v="2"/>
    <s v="Q3"/>
    <x v="12"/>
    <x v="50"/>
    <n v="179"/>
    <x v="10"/>
  </r>
  <r>
    <x v="2"/>
    <s v="Q3"/>
    <x v="12"/>
    <x v="51"/>
    <n v="70"/>
    <x v="10"/>
  </r>
  <r>
    <x v="2"/>
    <s v="Q3"/>
    <x v="12"/>
    <x v="52"/>
    <n v="50"/>
    <x v="10"/>
  </r>
  <r>
    <x v="2"/>
    <s v="Q3"/>
    <x v="12"/>
    <x v="53"/>
    <n v="105"/>
    <x v="10"/>
  </r>
  <r>
    <x v="2"/>
    <s v="Q3"/>
    <x v="12"/>
    <x v="54"/>
    <n v="118"/>
    <x v="10"/>
  </r>
  <r>
    <x v="2"/>
    <s v="Q3"/>
    <x v="12"/>
    <x v="55"/>
    <n v="430"/>
    <x v="10"/>
  </r>
  <r>
    <x v="2"/>
    <s v="Q3"/>
    <x v="12"/>
    <x v="56"/>
    <n v="33"/>
    <x v="10"/>
  </r>
  <r>
    <x v="2"/>
    <s v="Q3"/>
    <x v="12"/>
    <x v="57"/>
    <n v="876"/>
    <x v="10"/>
  </r>
  <r>
    <x v="2"/>
    <s v="Q3"/>
    <x v="12"/>
    <x v="58"/>
    <n v="1877"/>
    <x v="10"/>
  </r>
  <r>
    <x v="2"/>
    <s v="Q3"/>
    <x v="12"/>
    <x v="59"/>
    <n v="2576"/>
    <x v="10"/>
  </r>
  <r>
    <x v="2"/>
    <s v="Q3"/>
    <x v="13"/>
    <x v="60"/>
    <n v="456"/>
    <x v="10"/>
  </r>
  <r>
    <x v="2"/>
    <s v="Q3"/>
    <x v="13"/>
    <x v="61"/>
    <n v="393"/>
    <x v="10"/>
  </r>
  <r>
    <x v="2"/>
    <s v="Q3"/>
    <x v="13"/>
    <x v="62"/>
    <n v="677"/>
    <x v="10"/>
  </r>
  <r>
    <x v="2"/>
    <s v="Q3"/>
    <x v="13"/>
    <x v="0"/>
    <n v="7930"/>
    <x v="10"/>
  </r>
  <r>
    <x v="2"/>
    <s v="Q3"/>
    <x v="13"/>
    <x v="1"/>
    <n v="4729"/>
    <x v="10"/>
  </r>
  <r>
    <x v="2"/>
    <s v="Q3"/>
    <x v="13"/>
    <x v="63"/>
    <n v="699"/>
    <x v="10"/>
  </r>
  <r>
    <x v="2"/>
    <s v="Q3"/>
    <x v="13"/>
    <x v="2"/>
    <n v="1249"/>
    <x v="10"/>
  </r>
  <r>
    <x v="2"/>
    <s v="Q3"/>
    <x v="13"/>
    <x v="64"/>
    <n v="456"/>
    <x v="10"/>
  </r>
  <r>
    <x v="2"/>
    <s v="Q3"/>
    <x v="13"/>
    <x v="3"/>
    <n v="7932"/>
    <x v="10"/>
  </r>
  <r>
    <x v="2"/>
    <s v="Q3"/>
    <x v="13"/>
    <x v="4"/>
    <n v="1932"/>
    <x v="10"/>
  </r>
  <r>
    <x v="2"/>
    <s v="Q3"/>
    <x v="13"/>
    <x v="5"/>
    <n v="2318"/>
    <x v="10"/>
  </r>
  <r>
    <x v="2"/>
    <s v="Q3"/>
    <x v="13"/>
    <x v="93"/>
    <n v="190"/>
    <x v="10"/>
  </r>
  <r>
    <x v="2"/>
    <s v="Q3"/>
    <x v="13"/>
    <x v="6"/>
    <n v="5696"/>
    <x v="10"/>
  </r>
  <r>
    <x v="2"/>
    <s v="Q3"/>
    <x v="13"/>
    <x v="65"/>
    <n v="1088"/>
    <x v="10"/>
  </r>
  <r>
    <x v="2"/>
    <s v="Q3"/>
    <x v="13"/>
    <x v="7"/>
    <n v="5706"/>
    <x v="10"/>
  </r>
  <r>
    <x v="2"/>
    <s v="Q3"/>
    <x v="13"/>
    <x v="66"/>
    <n v="722"/>
    <x v="10"/>
  </r>
  <r>
    <x v="2"/>
    <s v="Q3"/>
    <x v="13"/>
    <x v="98"/>
    <n v="178"/>
    <x v="10"/>
  </r>
  <r>
    <x v="2"/>
    <s v="Q3"/>
    <x v="13"/>
    <x v="87"/>
    <n v="264"/>
    <x v="10"/>
  </r>
  <r>
    <x v="2"/>
    <s v="Q3"/>
    <x v="13"/>
    <x v="101"/>
    <n v="1442"/>
    <x v="10"/>
  </r>
  <r>
    <x v="2"/>
    <s v="Q3"/>
    <x v="13"/>
    <x v="8"/>
    <n v="2267"/>
    <x v="10"/>
  </r>
  <r>
    <x v="2"/>
    <s v="Q3"/>
    <x v="13"/>
    <x v="9"/>
    <n v="5444"/>
    <x v="10"/>
  </r>
  <r>
    <x v="2"/>
    <s v="Q3"/>
    <x v="13"/>
    <x v="10"/>
    <n v="6618"/>
    <x v="10"/>
  </r>
  <r>
    <x v="2"/>
    <s v="Q3"/>
    <x v="13"/>
    <x v="67"/>
    <n v="250"/>
    <x v="10"/>
  </r>
  <r>
    <x v="2"/>
    <s v="Q3"/>
    <x v="13"/>
    <x v="68"/>
    <n v="272"/>
    <x v="10"/>
  </r>
  <r>
    <x v="2"/>
    <s v="Q3"/>
    <x v="13"/>
    <x v="11"/>
    <n v="1844"/>
    <x v="10"/>
  </r>
  <r>
    <x v="2"/>
    <s v="Q3"/>
    <x v="13"/>
    <x v="99"/>
    <n v="115"/>
    <x v="10"/>
  </r>
  <r>
    <x v="2"/>
    <s v="Q3"/>
    <x v="13"/>
    <x v="12"/>
    <n v="2202"/>
    <x v="10"/>
  </r>
  <r>
    <x v="2"/>
    <s v="Q3"/>
    <x v="13"/>
    <x v="89"/>
    <n v="264"/>
    <x v="10"/>
  </r>
  <r>
    <x v="2"/>
    <s v="Q3"/>
    <x v="13"/>
    <x v="94"/>
    <n v="346"/>
    <x v="10"/>
  </r>
  <r>
    <x v="2"/>
    <s v="Q3"/>
    <x v="13"/>
    <x v="13"/>
    <n v="4922"/>
    <x v="10"/>
  </r>
  <r>
    <x v="2"/>
    <s v="Q3"/>
    <x v="13"/>
    <x v="14"/>
    <n v="11051"/>
    <x v="10"/>
  </r>
  <r>
    <x v="2"/>
    <s v="Q3"/>
    <x v="13"/>
    <x v="69"/>
    <n v="236"/>
    <x v="10"/>
  </r>
  <r>
    <x v="2"/>
    <s v="Q3"/>
    <x v="13"/>
    <x v="90"/>
    <n v="306"/>
    <x v="10"/>
  </r>
  <r>
    <x v="2"/>
    <s v="Q3"/>
    <x v="13"/>
    <x v="15"/>
    <n v="11780"/>
    <x v="10"/>
  </r>
  <r>
    <x v="2"/>
    <s v="Q3"/>
    <x v="13"/>
    <x v="70"/>
    <n v="942"/>
    <x v="10"/>
  </r>
  <r>
    <x v="2"/>
    <s v="Q3"/>
    <x v="13"/>
    <x v="71"/>
    <n v="1232"/>
    <x v="10"/>
  </r>
  <r>
    <x v="2"/>
    <s v="Q3"/>
    <x v="13"/>
    <x v="16"/>
    <n v="3568"/>
    <x v="10"/>
  </r>
  <r>
    <x v="2"/>
    <s v="Q3"/>
    <x v="13"/>
    <x v="95"/>
    <n v="186"/>
    <x v="10"/>
  </r>
  <r>
    <x v="2"/>
    <s v="Q3"/>
    <x v="13"/>
    <x v="100"/>
    <n v="68"/>
    <x v="10"/>
  </r>
  <r>
    <x v="2"/>
    <s v="Q3"/>
    <x v="13"/>
    <x v="17"/>
    <n v="6346"/>
    <x v="10"/>
  </r>
  <r>
    <x v="2"/>
    <s v="Q3"/>
    <x v="13"/>
    <x v="18"/>
    <n v="3986"/>
    <x v="10"/>
  </r>
  <r>
    <x v="2"/>
    <s v="Q3"/>
    <x v="13"/>
    <x v="72"/>
    <n v="1762"/>
    <x v="10"/>
  </r>
  <r>
    <x v="2"/>
    <s v="Q3"/>
    <x v="13"/>
    <x v="19"/>
    <n v="4997"/>
    <x v="10"/>
  </r>
  <r>
    <x v="2"/>
    <s v="Q3"/>
    <x v="13"/>
    <x v="20"/>
    <n v="1206"/>
    <x v="10"/>
  </r>
  <r>
    <x v="2"/>
    <s v="Q3"/>
    <x v="13"/>
    <x v="73"/>
    <n v="574"/>
    <x v="10"/>
  </r>
  <r>
    <x v="2"/>
    <s v="Q3"/>
    <x v="13"/>
    <x v="21"/>
    <n v="12427"/>
    <x v="10"/>
  </r>
  <r>
    <x v="2"/>
    <s v="Q3"/>
    <x v="13"/>
    <x v="22"/>
    <n v="3315"/>
    <x v="10"/>
  </r>
  <r>
    <x v="2"/>
    <s v="Q3"/>
    <x v="13"/>
    <x v="23"/>
    <n v="8642"/>
    <x v="10"/>
  </r>
  <r>
    <x v="2"/>
    <s v="Q3"/>
    <x v="13"/>
    <x v="92"/>
    <n v="287"/>
    <x v="10"/>
  </r>
  <r>
    <x v="2"/>
    <s v="Q3"/>
    <x v="13"/>
    <x v="24"/>
    <n v="5066"/>
    <x v="10"/>
  </r>
  <r>
    <x v="2"/>
    <s v="Q3"/>
    <x v="13"/>
    <x v="25"/>
    <n v="1043"/>
    <x v="10"/>
  </r>
  <r>
    <x v="2"/>
    <s v="Q3"/>
    <x v="13"/>
    <x v="74"/>
    <n v="624"/>
    <x v="10"/>
  </r>
  <r>
    <x v="2"/>
    <s v="Q3"/>
    <x v="13"/>
    <x v="75"/>
    <n v="1369"/>
    <x v="10"/>
  </r>
  <r>
    <x v="2"/>
    <s v="Q3"/>
    <x v="13"/>
    <x v="26"/>
    <n v="1544"/>
    <x v="10"/>
  </r>
  <r>
    <x v="2"/>
    <s v="Q3"/>
    <x v="13"/>
    <x v="27"/>
    <n v="1978"/>
    <x v="10"/>
  </r>
  <r>
    <x v="2"/>
    <s v="Q3"/>
    <x v="13"/>
    <x v="76"/>
    <n v="980"/>
    <x v="10"/>
  </r>
  <r>
    <x v="2"/>
    <s v="Q3"/>
    <x v="13"/>
    <x v="28"/>
    <n v="2434"/>
    <x v="10"/>
  </r>
  <r>
    <x v="2"/>
    <s v="Q3"/>
    <x v="13"/>
    <x v="77"/>
    <n v="1491"/>
    <x v="10"/>
  </r>
  <r>
    <x v="2"/>
    <s v="Q3"/>
    <x v="13"/>
    <x v="29"/>
    <n v="3140"/>
    <x v="10"/>
  </r>
  <r>
    <x v="2"/>
    <s v="Q3"/>
    <x v="13"/>
    <x v="30"/>
    <n v="2718"/>
    <x v="10"/>
  </r>
  <r>
    <x v="2"/>
    <s v="Q3"/>
    <x v="13"/>
    <x v="78"/>
    <n v="626"/>
    <x v="10"/>
  </r>
  <r>
    <x v="2"/>
    <s v="Q3"/>
    <x v="13"/>
    <x v="31"/>
    <n v="1836"/>
    <x v="10"/>
  </r>
  <r>
    <x v="2"/>
    <s v="Q3"/>
    <x v="13"/>
    <x v="79"/>
    <n v="809"/>
    <x v="10"/>
  </r>
  <r>
    <x v="2"/>
    <s v="Q3"/>
    <x v="13"/>
    <x v="32"/>
    <n v="10437"/>
    <x v="10"/>
  </r>
  <r>
    <x v="2"/>
    <s v="Q3"/>
    <x v="13"/>
    <x v="33"/>
    <n v="3356"/>
    <x v="10"/>
  </r>
  <r>
    <x v="2"/>
    <s v="Q3"/>
    <x v="13"/>
    <x v="34"/>
    <n v="2421"/>
    <x v="10"/>
  </r>
  <r>
    <x v="2"/>
    <s v="Q3"/>
    <x v="13"/>
    <x v="35"/>
    <n v="6688"/>
    <x v="10"/>
  </r>
  <r>
    <x v="2"/>
    <s v="Q3"/>
    <x v="13"/>
    <x v="80"/>
    <n v="1382"/>
    <x v="10"/>
  </r>
  <r>
    <x v="2"/>
    <s v="Q3"/>
    <x v="13"/>
    <x v="36"/>
    <n v="1317"/>
    <x v="10"/>
  </r>
  <r>
    <x v="2"/>
    <s v="Q3"/>
    <x v="13"/>
    <x v="91"/>
    <n v="307"/>
    <x v="10"/>
  </r>
  <r>
    <x v="2"/>
    <s v="Q3"/>
    <x v="13"/>
    <x v="81"/>
    <n v="560"/>
    <x v="10"/>
  </r>
  <r>
    <x v="2"/>
    <s v="Q3"/>
    <x v="13"/>
    <x v="37"/>
    <n v="7023"/>
    <x v="10"/>
  </r>
  <r>
    <x v="2"/>
    <s v="Q3"/>
    <x v="13"/>
    <x v="38"/>
    <n v="4898"/>
    <x v="10"/>
  </r>
  <r>
    <x v="2"/>
    <s v="Q3"/>
    <x v="13"/>
    <x v="39"/>
    <n v="2018"/>
    <x v="10"/>
  </r>
  <r>
    <x v="2"/>
    <s v="Q3"/>
    <x v="13"/>
    <x v="40"/>
    <n v="3539"/>
    <x v="10"/>
  </r>
  <r>
    <x v="2"/>
    <s v="Q3"/>
    <x v="13"/>
    <x v="41"/>
    <n v="2324"/>
    <x v="10"/>
  </r>
  <r>
    <x v="2"/>
    <s v="Q3"/>
    <x v="13"/>
    <x v="42"/>
    <n v="3477"/>
    <x v="10"/>
  </r>
  <r>
    <x v="2"/>
    <s v="Q3"/>
    <x v="13"/>
    <x v="96"/>
    <n v="190"/>
    <x v="10"/>
  </r>
  <r>
    <x v="2"/>
    <s v="Q3"/>
    <x v="13"/>
    <x v="82"/>
    <n v="927"/>
    <x v="10"/>
  </r>
  <r>
    <x v="2"/>
    <s v="Q3"/>
    <x v="13"/>
    <x v="43"/>
    <n v="5384"/>
    <x v="10"/>
  </r>
  <r>
    <x v="2"/>
    <s v="Q3"/>
    <x v="13"/>
    <x v="44"/>
    <n v="2529"/>
    <x v="10"/>
  </r>
  <r>
    <x v="2"/>
    <s v="Q3"/>
    <x v="13"/>
    <x v="45"/>
    <n v="2299"/>
    <x v="10"/>
  </r>
  <r>
    <x v="2"/>
    <s v="Q3"/>
    <x v="13"/>
    <x v="46"/>
    <n v="5201"/>
    <x v="10"/>
  </r>
  <r>
    <x v="2"/>
    <s v="Q3"/>
    <x v="13"/>
    <x v="47"/>
    <n v="3634"/>
    <x v="10"/>
  </r>
  <r>
    <x v="2"/>
    <s v="Q3"/>
    <x v="13"/>
    <x v="48"/>
    <n v="9040"/>
    <x v="10"/>
  </r>
  <r>
    <x v="2"/>
    <s v="Q3"/>
    <x v="13"/>
    <x v="83"/>
    <n v="873"/>
    <x v="10"/>
  </r>
  <r>
    <x v="2"/>
    <s v="Q3"/>
    <x v="13"/>
    <x v="49"/>
    <n v="7260"/>
    <x v="10"/>
  </r>
  <r>
    <x v="2"/>
    <s v="Q3"/>
    <x v="13"/>
    <x v="50"/>
    <n v="7837"/>
    <x v="10"/>
  </r>
  <r>
    <x v="2"/>
    <s v="Q3"/>
    <x v="13"/>
    <x v="51"/>
    <n v="2692"/>
    <x v="10"/>
  </r>
  <r>
    <x v="2"/>
    <s v="Q3"/>
    <x v="13"/>
    <x v="84"/>
    <n v="533"/>
    <x v="10"/>
  </r>
  <r>
    <x v="2"/>
    <s v="Q3"/>
    <x v="13"/>
    <x v="52"/>
    <n v="2709"/>
    <x v="10"/>
  </r>
  <r>
    <x v="2"/>
    <s v="Q3"/>
    <x v="13"/>
    <x v="85"/>
    <n v="675"/>
    <x v="10"/>
  </r>
  <r>
    <x v="2"/>
    <s v="Q3"/>
    <x v="13"/>
    <x v="53"/>
    <n v="4399"/>
    <x v="10"/>
  </r>
  <r>
    <x v="2"/>
    <s v="Q3"/>
    <x v="13"/>
    <x v="54"/>
    <n v="7367"/>
    <x v="10"/>
  </r>
  <r>
    <x v="2"/>
    <s v="Q3"/>
    <x v="13"/>
    <x v="86"/>
    <n v="854"/>
    <x v="10"/>
  </r>
  <r>
    <x v="2"/>
    <s v="Q3"/>
    <x v="13"/>
    <x v="88"/>
    <n v="310"/>
    <x v="10"/>
  </r>
  <r>
    <x v="2"/>
    <s v="Q3"/>
    <x v="13"/>
    <x v="55"/>
    <n v="19754"/>
    <x v="10"/>
  </r>
  <r>
    <x v="2"/>
    <s v="Q3"/>
    <x v="13"/>
    <x v="97"/>
    <n v="163"/>
    <x v="10"/>
  </r>
  <r>
    <x v="2"/>
    <s v="Q3"/>
    <x v="13"/>
    <x v="56"/>
    <n v="1323"/>
    <x v="10"/>
  </r>
  <r>
    <x v="2"/>
    <s v="Q3"/>
    <x v="13"/>
    <x v="57"/>
    <n v="85783"/>
    <x v="10"/>
  </r>
  <r>
    <x v="2"/>
    <s v="Q3"/>
    <x v="13"/>
    <x v="58"/>
    <n v="46615"/>
    <x v="10"/>
  </r>
  <r>
    <x v="2"/>
    <s v="Q3"/>
    <x v="13"/>
    <x v="59"/>
    <n v="104167"/>
    <x v="10"/>
  </r>
  <r>
    <x v="2"/>
    <s v="Q4"/>
    <x v="0"/>
    <x v="0"/>
    <n v="193"/>
    <x v="11"/>
  </r>
  <r>
    <x v="2"/>
    <s v="Q4"/>
    <x v="0"/>
    <x v="1"/>
    <n v="106"/>
    <x v="11"/>
  </r>
  <r>
    <x v="2"/>
    <s v="Q4"/>
    <x v="0"/>
    <x v="63"/>
    <n v="35"/>
    <x v="11"/>
  </r>
  <r>
    <x v="2"/>
    <s v="Q4"/>
    <x v="0"/>
    <x v="2"/>
    <n v="37"/>
    <x v="11"/>
  </r>
  <r>
    <x v="2"/>
    <s v="Q4"/>
    <x v="0"/>
    <x v="3"/>
    <n v="201"/>
    <x v="11"/>
  </r>
  <r>
    <x v="2"/>
    <s v="Q4"/>
    <x v="0"/>
    <x v="4"/>
    <n v="64"/>
    <x v="11"/>
  </r>
  <r>
    <x v="2"/>
    <s v="Q4"/>
    <x v="0"/>
    <x v="5"/>
    <n v="42"/>
    <x v="11"/>
  </r>
  <r>
    <x v="2"/>
    <s v="Q4"/>
    <x v="0"/>
    <x v="6"/>
    <n v="126"/>
    <x v="11"/>
  </r>
  <r>
    <x v="2"/>
    <s v="Q4"/>
    <x v="0"/>
    <x v="7"/>
    <n v="163"/>
    <x v="11"/>
  </r>
  <r>
    <x v="2"/>
    <s v="Q4"/>
    <x v="0"/>
    <x v="101"/>
    <n v="32"/>
    <x v="11"/>
  </r>
  <r>
    <x v="2"/>
    <s v="Q4"/>
    <x v="0"/>
    <x v="8"/>
    <n v="38"/>
    <x v="11"/>
  </r>
  <r>
    <x v="2"/>
    <s v="Q4"/>
    <x v="0"/>
    <x v="9"/>
    <n v="130"/>
    <x v="11"/>
  </r>
  <r>
    <x v="2"/>
    <s v="Q4"/>
    <x v="0"/>
    <x v="10"/>
    <n v="147"/>
    <x v="11"/>
  </r>
  <r>
    <x v="2"/>
    <s v="Q4"/>
    <x v="0"/>
    <x v="11"/>
    <n v="56"/>
    <x v="11"/>
  </r>
  <r>
    <x v="2"/>
    <s v="Q4"/>
    <x v="0"/>
    <x v="12"/>
    <n v="34"/>
    <x v="11"/>
  </r>
  <r>
    <x v="2"/>
    <s v="Q4"/>
    <x v="0"/>
    <x v="13"/>
    <n v="106"/>
    <x v="11"/>
  </r>
  <r>
    <x v="2"/>
    <s v="Q4"/>
    <x v="0"/>
    <x v="14"/>
    <n v="283"/>
    <x v="11"/>
  </r>
  <r>
    <x v="2"/>
    <s v="Q4"/>
    <x v="0"/>
    <x v="15"/>
    <n v="296"/>
    <x v="11"/>
  </r>
  <r>
    <x v="2"/>
    <s v="Q4"/>
    <x v="0"/>
    <x v="71"/>
    <n v="34"/>
    <x v="11"/>
  </r>
  <r>
    <x v="2"/>
    <s v="Q4"/>
    <x v="0"/>
    <x v="16"/>
    <n v="82"/>
    <x v="11"/>
  </r>
  <r>
    <x v="2"/>
    <s v="Q4"/>
    <x v="0"/>
    <x v="17"/>
    <n v="104"/>
    <x v="11"/>
  </r>
  <r>
    <x v="2"/>
    <s v="Q4"/>
    <x v="0"/>
    <x v="18"/>
    <n v="90"/>
    <x v="11"/>
  </r>
  <r>
    <x v="2"/>
    <s v="Q4"/>
    <x v="0"/>
    <x v="72"/>
    <n v="34"/>
    <x v="11"/>
  </r>
  <r>
    <x v="2"/>
    <s v="Q4"/>
    <x v="0"/>
    <x v="19"/>
    <n v="127"/>
    <x v="11"/>
  </r>
  <r>
    <x v="2"/>
    <s v="Q4"/>
    <x v="0"/>
    <x v="20"/>
    <n v="40"/>
    <x v="11"/>
  </r>
  <r>
    <x v="2"/>
    <s v="Q4"/>
    <x v="0"/>
    <x v="21"/>
    <n v="263"/>
    <x v="11"/>
  </r>
  <r>
    <x v="2"/>
    <s v="Q4"/>
    <x v="0"/>
    <x v="22"/>
    <n v="80"/>
    <x v="11"/>
  </r>
  <r>
    <x v="2"/>
    <s v="Q4"/>
    <x v="0"/>
    <x v="23"/>
    <n v="208"/>
    <x v="11"/>
  </r>
  <r>
    <x v="2"/>
    <s v="Q4"/>
    <x v="0"/>
    <x v="24"/>
    <n v="115"/>
    <x v="11"/>
  </r>
  <r>
    <x v="2"/>
    <s v="Q4"/>
    <x v="0"/>
    <x v="26"/>
    <n v="34"/>
    <x v="11"/>
  </r>
  <r>
    <x v="2"/>
    <s v="Q4"/>
    <x v="0"/>
    <x v="27"/>
    <n v="36"/>
    <x v="11"/>
  </r>
  <r>
    <x v="2"/>
    <s v="Q4"/>
    <x v="0"/>
    <x v="28"/>
    <n v="49"/>
    <x v="11"/>
  </r>
  <r>
    <x v="2"/>
    <s v="Q4"/>
    <x v="0"/>
    <x v="29"/>
    <n v="93"/>
    <x v="11"/>
  </r>
  <r>
    <x v="2"/>
    <s v="Q4"/>
    <x v="0"/>
    <x v="30"/>
    <n v="62"/>
    <x v="11"/>
  </r>
  <r>
    <x v="2"/>
    <s v="Q4"/>
    <x v="0"/>
    <x v="31"/>
    <n v="47"/>
    <x v="11"/>
  </r>
  <r>
    <x v="2"/>
    <s v="Q4"/>
    <x v="0"/>
    <x v="32"/>
    <n v="265"/>
    <x v="11"/>
  </r>
  <r>
    <x v="2"/>
    <s v="Q4"/>
    <x v="0"/>
    <x v="33"/>
    <n v="67"/>
    <x v="11"/>
  </r>
  <r>
    <x v="2"/>
    <s v="Q4"/>
    <x v="0"/>
    <x v="34"/>
    <n v="43"/>
    <x v="11"/>
  </r>
  <r>
    <x v="2"/>
    <s v="Q4"/>
    <x v="0"/>
    <x v="35"/>
    <n v="169"/>
    <x v="11"/>
  </r>
  <r>
    <x v="2"/>
    <s v="Q4"/>
    <x v="0"/>
    <x v="80"/>
    <n v="33"/>
    <x v="11"/>
  </r>
  <r>
    <x v="2"/>
    <s v="Q4"/>
    <x v="0"/>
    <x v="36"/>
    <n v="32"/>
    <x v="11"/>
  </r>
  <r>
    <x v="2"/>
    <s v="Q4"/>
    <x v="0"/>
    <x v="37"/>
    <n v="182"/>
    <x v="11"/>
  </r>
  <r>
    <x v="2"/>
    <s v="Q4"/>
    <x v="0"/>
    <x v="38"/>
    <n v="109"/>
    <x v="11"/>
  </r>
  <r>
    <x v="2"/>
    <s v="Q4"/>
    <x v="0"/>
    <x v="39"/>
    <n v="71"/>
    <x v="11"/>
  </r>
  <r>
    <x v="2"/>
    <s v="Q4"/>
    <x v="0"/>
    <x v="40"/>
    <n v="90"/>
    <x v="11"/>
  </r>
  <r>
    <x v="2"/>
    <s v="Q4"/>
    <x v="0"/>
    <x v="41"/>
    <n v="59"/>
    <x v="11"/>
  </r>
  <r>
    <x v="2"/>
    <s v="Q4"/>
    <x v="0"/>
    <x v="42"/>
    <n v="103"/>
    <x v="11"/>
  </r>
  <r>
    <x v="2"/>
    <s v="Q4"/>
    <x v="0"/>
    <x v="43"/>
    <n v="149"/>
    <x v="11"/>
  </r>
  <r>
    <x v="2"/>
    <s v="Q4"/>
    <x v="0"/>
    <x v="44"/>
    <n v="55"/>
    <x v="11"/>
  </r>
  <r>
    <x v="2"/>
    <s v="Q4"/>
    <x v="0"/>
    <x v="45"/>
    <n v="52"/>
    <x v="11"/>
  </r>
  <r>
    <x v="2"/>
    <s v="Q4"/>
    <x v="0"/>
    <x v="46"/>
    <n v="102"/>
    <x v="11"/>
  </r>
  <r>
    <x v="2"/>
    <s v="Q4"/>
    <x v="0"/>
    <x v="47"/>
    <n v="103"/>
    <x v="11"/>
  </r>
  <r>
    <x v="2"/>
    <s v="Q4"/>
    <x v="0"/>
    <x v="48"/>
    <n v="225"/>
    <x v="11"/>
  </r>
  <r>
    <x v="2"/>
    <s v="Q4"/>
    <x v="0"/>
    <x v="49"/>
    <n v="167"/>
    <x v="11"/>
  </r>
  <r>
    <x v="2"/>
    <s v="Q4"/>
    <x v="0"/>
    <x v="50"/>
    <n v="155"/>
    <x v="11"/>
  </r>
  <r>
    <x v="2"/>
    <s v="Q4"/>
    <x v="0"/>
    <x v="51"/>
    <n v="65"/>
    <x v="11"/>
  </r>
  <r>
    <x v="2"/>
    <s v="Q4"/>
    <x v="0"/>
    <x v="52"/>
    <n v="72"/>
    <x v="11"/>
  </r>
  <r>
    <x v="2"/>
    <s v="Q4"/>
    <x v="0"/>
    <x v="53"/>
    <n v="113"/>
    <x v="11"/>
  </r>
  <r>
    <x v="2"/>
    <s v="Q4"/>
    <x v="0"/>
    <x v="54"/>
    <n v="192"/>
    <x v="11"/>
  </r>
  <r>
    <x v="2"/>
    <s v="Q4"/>
    <x v="0"/>
    <x v="86"/>
    <n v="30"/>
    <x v="11"/>
  </r>
  <r>
    <x v="2"/>
    <s v="Q4"/>
    <x v="0"/>
    <x v="55"/>
    <n v="417"/>
    <x v="11"/>
  </r>
  <r>
    <x v="2"/>
    <s v="Q4"/>
    <x v="0"/>
    <x v="56"/>
    <n v="41"/>
    <x v="11"/>
  </r>
  <r>
    <x v="2"/>
    <s v="Q4"/>
    <x v="0"/>
    <x v="57"/>
    <n v="1671"/>
    <x v="11"/>
  </r>
  <r>
    <x v="2"/>
    <s v="Q4"/>
    <x v="0"/>
    <x v="58"/>
    <n v="990"/>
    <x v="11"/>
  </r>
  <r>
    <x v="2"/>
    <s v="Q4"/>
    <x v="0"/>
    <x v="59"/>
    <n v="2003"/>
    <x v="11"/>
  </r>
  <r>
    <x v="2"/>
    <s v="Q4"/>
    <x v="1"/>
    <x v="60"/>
    <n v="45"/>
    <x v="11"/>
  </r>
  <r>
    <x v="2"/>
    <s v="Q4"/>
    <x v="1"/>
    <x v="61"/>
    <n v="32"/>
    <x v="11"/>
  </r>
  <r>
    <x v="2"/>
    <s v="Q4"/>
    <x v="1"/>
    <x v="62"/>
    <n v="71"/>
    <x v="11"/>
  </r>
  <r>
    <x v="2"/>
    <s v="Q4"/>
    <x v="1"/>
    <x v="0"/>
    <n v="728"/>
    <x v="11"/>
  </r>
  <r>
    <x v="2"/>
    <s v="Q4"/>
    <x v="1"/>
    <x v="1"/>
    <n v="494"/>
    <x v="11"/>
  </r>
  <r>
    <x v="2"/>
    <s v="Q4"/>
    <x v="1"/>
    <x v="63"/>
    <n v="63"/>
    <x v="11"/>
  </r>
  <r>
    <x v="2"/>
    <s v="Q4"/>
    <x v="1"/>
    <x v="2"/>
    <n v="124"/>
    <x v="11"/>
  </r>
  <r>
    <x v="2"/>
    <s v="Q4"/>
    <x v="1"/>
    <x v="64"/>
    <n v="60"/>
    <x v="11"/>
  </r>
  <r>
    <x v="2"/>
    <s v="Q4"/>
    <x v="1"/>
    <x v="3"/>
    <n v="863"/>
    <x v="11"/>
  </r>
  <r>
    <x v="2"/>
    <s v="Q4"/>
    <x v="1"/>
    <x v="4"/>
    <n v="211"/>
    <x v="11"/>
  </r>
  <r>
    <x v="2"/>
    <s v="Q4"/>
    <x v="1"/>
    <x v="5"/>
    <n v="253"/>
    <x v="11"/>
  </r>
  <r>
    <x v="2"/>
    <s v="Q4"/>
    <x v="1"/>
    <x v="6"/>
    <n v="549"/>
    <x v="11"/>
  </r>
  <r>
    <x v="2"/>
    <s v="Q4"/>
    <x v="1"/>
    <x v="65"/>
    <n v="128"/>
    <x v="11"/>
  </r>
  <r>
    <x v="2"/>
    <s v="Q4"/>
    <x v="1"/>
    <x v="7"/>
    <n v="635"/>
    <x v="11"/>
  </r>
  <r>
    <x v="2"/>
    <s v="Q4"/>
    <x v="1"/>
    <x v="66"/>
    <n v="85"/>
    <x v="11"/>
  </r>
  <r>
    <x v="2"/>
    <s v="Q4"/>
    <x v="1"/>
    <x v="101"/>
    <n v="156"/>
    <x v="11"/>
  </r>
  <r>
    <x v="2"/>
    <s v="Q4"/>
    <x v="1"/>
    <x v="8"/>
    <n v="280"/>
    <x v="11"/>
  </r>
  <r>
    <x v="2"/>
    <s v="Q4"/>
    <x v="1"/>
    <x v="9"/>
    <n v="630"/>
    <x v="11"/>
  </r>
  <r>
    <x v="2"/>
    <s v="Q4"/>
    <x v="1"/>
    <x v="10"/>
    <n v="740"/>
    <x v="11"/>
  </r>
  <r>
    <x v="2"/>
    <s v="Q4"/>
    <x v="1"/>
    <x v="67"/>
    <n v="42"/>
    <x v="11"/>
  </r>
  <r>
    <x v="2"/>
    <s v="Q4"/>
    <x v="1"/>
    <x v="68"/>
    <n v="30"/>
    <x v="11"/>
  </r>
  <r>
    <x v="2"/>
    <s v="Q4"/>
    <x v="1"/>
    <x v="11"/>
    <n v="218"/>
    <x v="11"/>
  </r>
  <r>
    <x v="2"/>
    <s v="Q4"/>
    <x v="1"/>
    <x v="12"/>
    <n v="234"/>
    <x v="11"/>
  </r>
  <r>
    <x v="2"/>
    <s v="Q4"/>
    <x v="1"/>
    <x v="13"/>
    <n v="556"/>
    <x v="11"/>
  </r>
  <r>
    <x v="2"/>
    <s v="Q4"/>
    <x v="1"/>
    <x v="14"/>
    <n v="1211"/>
    <x v="11"/>
  </r>
  <r>
    <x v="2"/>
    <s v="Q4"/>
    <x v="1"/>
    <x v="69"/>
    <n v="40"/>
    <x v="11"/>
  </r>
  <r>
    <x v="2"/>
    <s v="Q4"/>
    <x v="1"/>
    <x v="90"/>
    <n v="32"/>
    <x v="11"/>
  </r>
  <r>
    <x v="2"/>
    <s v="Q4"/>
    <x v="1"/>
    <x v="15"/>
    <n v="1269"/>
    <x v="11"/>
  </r>
  <r>
    <x v="2"/>
    <s v="Q4"/>
    <x v="1"/>
    <x v="70"/>
    <n v="97"/>
    <x v="11"/>
  </r>
  <r>
    <x v="2"/>
    <s v="Q4"/>
    <x v="1"/>
    <x v="71"/>
    <n v="171"/>
    <x v="11"/>
  </r>
  <r>
    <x v="2"/>
    <s v="Q4"/>
    <x v="1"/>
    <x v="16"/>
    <n v="444"/>
    <x v="11"/>
  </r>
  <r>
    <x v="2"/>
    <s v="Q4"/>
    <x v="1"/>
    <x v="17"/>
    <n v="570"/>
    <x v="11"/>
  </r>
  <r>
    <x v="2"/>
    <s v="Q4"/>
    <x v="1"/>
    <x v="18"/>
    <n v="446"/>
    <x v="11"/>
  </r>
  <r>
    <x v="2"/>
    <s v="Q4"/>
    <x v="1"/>
    <x v="72"/>
    <n v="231"/>
    <x v="11"/>
  </r>
  <r>
    <x v="2"/>
    <s v="Q4"/>
    <x v="1"/>
    <x v="19"/>
    <n v="527"/>
    <x v="11"/>
  </r>
  <r>
    <x v="2"/>
    <s v="Q4"/>
    <x v="1"/>
    <x v="20"/>
    <n v="160"/>
    <x v="11"/>
  </r>
  <r>
    <x v="2"/>
    <s v="Q4"/>
    <x v="1"/>
    <x v="73"/>
    <n v="60"/>
    <x v="11"/>
  </r>
  <r>
    <x v="2"/>
    <s v="Q4"/>
    <x v="1"/>
    <x v="21"/>
    <n v="1416"/>
    <x v="11"/>
  </r>
  <r>
    <x v="2"/>
    <s v="Q4"/>
    <x v="1"/>
    <x v="22"/>
    <n v="367"/>
    <x v="11"/>
  </r>
  <r>
    <x v="2"/>
    <s v="Q4"/>
    <x v="1"/>
    <x v="23"/>
    <n v="929"/>
    <x v="11"/>
  </r>
  <r>
    <x v="2"/>
    <s v="Q4"/>
    <x v="1"/>
    <x v="92"/>
    <n v="32"/>
    <x v="11"/>
  </r>
  <r>
    <x v="2"/>
    <s v="Q4"/>
    <x v="1"/>
    <x v="24"/>
    <n v="392"/>
    <x v="11"/>
  </r>
  <r>
    <x v="2"/>
    <s v="Q4"/>
    <x v="1"/>
    <x v="25"/>
    <n v="97"/>
    <x v="11"/>
  </r>
  <r>
    <x v="2"/>
    <s v="Q4"/>
    <x v="1"/>
    <x v="74"/>
    <n v="52"/>
    <x v="11"/>
  </r>
  <r>
    <x v="2"/>
    <s v="Q4"/>
    <x v="1"/>
    <x v="75"/>
    <n v="141"/>
    <x v="11"/>
  </r>
  <r>
    <x v="2"/>
    <s v="Q4"/>
    <x v="1"/>
    <x v="26"/>
    <n v="174"/>
    <x v="11"/>
  </r>
  <r>
    <x v="2"/>
    <s v="Q4"/>
    <x v="1"/>
    <x v="27"/>
    <n v="251"/>
    <x v="11"/>
  </r>
  <r>
    <x v="2"/>
    <s v="Q4"/>
    <x v="1"/>
    <x v="76"/>
    <n v="117"/>
    <x v="11"/>
  </r>
  <r>
    <x v="2"/>
    <s v="Q4"/>
    <x v="1"/>
    <x v="28"/>
    <n v="304"/>
    <x v="11"/>
  </r>
  <r>
    <x v="2"/>
    <s v="Q4"/>
    <x v="1"/>
    <x v="77"/>
    <n v="159"/>
    <x v="11"/>
  </r>
  <r>
    <x v="2"/>
    <s v="Q4"/>
    <x v="1"/>
    <x v="29"/>
    <n v="319"/>
    <x v="11"/>
  </r>
  <r>
    <x v="2"/>
    <s v="Q4"/>
    <x v="1"/>
    <x v="30"/>
    <n v="350"/>
    <x v="11"/>
  </r>
  <r>
    <x v="2"/>
    <s v="Q4"/>
    <x v="1"/>
    <x v="78"/>
    <n v="81"/>
    <x v="11"/>
  </r>
  <r>
    <x v="2"/>
    <s v="Q4"/>
    <x v="1"/>
    <x v="31"/>
    <n v="189"/>
    <x v="11"/>
  </r>
  <r>
    <x v="2"/>
    <s v="Q4"/>
    <x v="1"/>
    <x v="79"/>
    <n v="100"/>
    <x v="11"/>
  </r>
  <r>
    <x v="2"/>
    <s v="Q4"/>
    <x v="1"/>
    <x v="32"/>
    <n v="1160"/>
    <x v="11"/>
  </r>
  <r>
    <x v="2"/>
    <s v="Q4"/>
    <x v="1"/>
    <x v="33"/>
    <n v="324"/>
    <x v="11"/>
  </r>
  <r>
    <x v="2"/>
    <s v="Q4"/>
    <x v="1"/>
    <x v="34"/>
    <n v="244"/>
    <x v="11"/>
  </r>
  <r>
    <x v="2"/>
    <s v="Q4"/>
    <x v="1"/>
    <x v="35"/>
    <n v="677"/>
    <x v="11"/>
  </r>
  <r>
    <x v="2"/>
    <s v="Q4"/>
    <x v="1"/>
    <x v="80"/>
    <n v="157"/>
    <x v="11"/>
  </r>
  <r>
    <x v="2"/>
    <s v="Q4"/>
    <x v="1"/>
    <x v="36"/>
    <n v="178"/>
    <x v="11"/>
  </r>
  <r>
    <x v="2"/>
    <s v="Q4"/>
    <x v="1"/>
    <x v="91"/>
    <n v="30"/>
    <x v="11"/>
  </r>
  <r>
    <x v="2"/>
    <s v="Q4"/>
    <x v="1"/>
    <x v="81"/>
    <n v="53"/>
    <x v="11"/>
  </r>
  <r>
    <x v="2"/>
    <s v="Q4"/>
    <x v="1"/>
    <x v="37"/>
    <n v="819"/>
    <x v="11"/>
  </r>
  <r>
    <x v="2"/>
    <s v="Q4"/>
    <x v="1"/>
    <x v="38"/>
    <n v="554"/>
    <x v="11"/>
  </r>
  <r>
    <x v="2"/>
    <s v="Q4"/>
    <x v="1"/>
    <x v="39"/>
    <n v="228"/>
    <x v="11"/>
  </r>
  <r>
    <x v="2"/>
    <s v="Q4"/>
    <x v="1"/>
    <x v="40"/>
    <n v="380"/>
    <x v="11"/>
  </r>
  <r>
    <x v="2"/>
    <s v="Q4"/>
    <x v="1"/>
    <x v="41"/>
    <n v="218"/>
    <x v="11"/>
  </r>
  <r>
    <x v="2"/>
    <s v="Q4"/>
    <x v="1"/>
    <x v="42"/>
    <n v="374"/>
    <x v="11"/>
  </r>
  <r>
    <x v="2"/>
    <s v="Q4"/>
    <x v="1"/>
    <x v="82"/>
    <n v="111"/>
    <x v="11"/>
  </r>
  <r>
    <x v="2"/>
    <s v="Q4"/>
    <x v="1"/>
    <x v="43"/>
    <n v="497"/>
    <x v="11"/>
  </r>
  <r>
    <x v="2"/>
    <s v="Q4"/>
    <x v="1"/>
    <x v="44"/>
    <n v="298"/>
    <x v="11"/>
  </r>
  <r>
    <x v="2"/>
    <s v="Q4"/>
    <x v="1"/>
    <x v="45"/>
    <n v="257"/>
    <x v="11"/>
  </r>
  <r>
    <x v="2"/>
    <s v="Q4"/>
    <x v="1"/>
    <x v="46"/>
    <n v="543"/>
    <x v="11"/>
  </r>
  <r>
    <x v="2"/>
    <s v="Q4"/>
    <x v="1"/>
    <x v="47"/>
    <n v="353"/>
    <x v="11"/>
  </r>
  <r>
    <x v="2"/>
    <s v="Q4"/>
    <x v="1"/>
    <x v="48"/>
    <n v="990"/>
    <x v="11"/>
  </r>
  <r>
    <x v="2"/>
    <s v="Q4"/>
    <x v="1"/>
    <x v="83"/>
    <n v="113"/>
    <x v="11"/>
  </r>
  <r>
    <x v="2"/>
    <s v="Q4"/>
    <x v="1"/>
    <x v="49"/>
    <n v="815"/>
    <x v="11"/>
  </r>
  <r>
    <x v="2"/>
    <s v="Q4"/>
    <x v="1"/>
    <x v="50"/>
    <n v="716"/>
    <x v="11"/>
  </r>
  <r>
    <x v="2"/>
    <s v="Q4"/>
    <x v="1"/>
    <x v="51"/>
    <n v="272"/>
    <x v="11"/>
  </r>
  <r>
    <x v="2"/>
    <s v="Q4"/>
    <x v="1"/>
    <x v="84"/>
    <n v="45"/>
    <x v="11"/>
  </r>
  <r>
    <x v="2"/>
    <s v="Q4"/>
    <x v="1"/>
    <x v="52"/>
    <n v="270"/>
    <x v="11"/>
  </r>
  <r>
    <x v="2"/>
    <s v="Q4"/>
    <x v="1"/>
    <x v="85"/>
    <n v="68"/>
    <x v="11"/>
  </r>
  <r>
    <x v="2"/>
    <s v="Q4"/>
    <x v="1"/>
    <x v="53"/>
    <n v="500"/>
    <x v="11"/>
  </r>
  <r>
    <x v="2"/>
    <s v="Q4"/>
    <x v="1"/>
    <x v="54"/>
    <n v="776"/>
    <x v="11"/>
  </r>
  <r>
    <x v="2"/>
    <s v="Q4"/>
    <x v="1"/>
    <x v="86"/>
    <n v="95"/>
    <x v="11"/>
  </r>
  <r>
    <x v="2"/>
    <s v="Q4"/>
    <x v="1"/>
    <x v="88"/>
    <n v="37"/>
    <x v="11"/>
  </r>
  <r>
    <x v="2"/>
    <s v="Q4"/>
    <x v="1"/>
    <x v="55"/>
    <n v="1705"/>
    <x v="11"/>
  </r>
  <r>
    <x v="2"/>
    <s v="Q4"/>
    <x v="1"/>
    <x v="56"/>
    <n v="145"/>
    <x v="11"/>
  </r>
  <r>
    <x v="2"/>
    <s v="Q4"/>
    <x v="1"/>
    <x v="57"/>
    <n v="8189"/>
    <x v="11"/>
  </r>
  <r>
    <x v="2"/>
    <s v="Q4"/>
    <x v="1"/>
    <x v="58"/>
    <n v="4311"/>
    <x v="11"/>
  </r>
  <r>
    <x v="2"/>
    <s v="Q4"/>
    <x v="1"/>
    <x v="59"/>
    <n v="9614"/>
    <x v="11"/>
  </r>
  <r>
    <x v="2"/>
    <s v="Q4"/>
    <x v="2"/>
    <x v="62"/>
    <n v="52"/>
    <x v="11"/>
  </r>
  <r>
    <x v="2"/>
    <s v="Q4"/>
    <x v="2"/>
    <x v="0"/>
    <n v="643"/>
    <x v="11"/>
  </r>
  <r>
    <x v="2"/>
    <s v="Q4"/>
    <x v="2"/>
    <x v="1"/>
    <n v="370"/>
    <x v="11"/>
  </r>
  <r>
    <x v="2"/>
    <s v="Q4"/>
    <x v="2"/>
    <x v="63"/>
    <n v="43"/>
    <x v="11"/>
  </r>
  <r>
    <x v="2"/>
    <s v="Q4"/>
    <x v="2"/>
    <x v="2"/>
    <n v="105"/>
    <x v="11"/>
  </r>
  <r>
    <x v="2"/>
    <s v="Q4"/>
    <x v="2"/>
    <x v="64"/>
    <n v="44"/>
    <x v="11"/>
  </r>
  <r>
    <x v="2"/>
    <s v="Q4"/>
    <x v="2"/>
    <x v="3"/>
    <n v="688"/>
    <x v="11"/>
  </r>
  <r>
    <x v="2"/>
    <s v="Q4"/>
    <x v="2"/>
    <x v="4"/>
    <n v="164"/>
    <x v="11"/>
  </r>
  <r>
    <x v="2"/>
    <s v="Q4"/>
    <x v="2"/>
    <x v="5"/>
    <n v="202"/>
    <x v="11"/>
  </r>
  <r>
    <x v="2"/>
    <s v="Q4"/>
    <x v="2"/>
    <x v="6"/>
    <n v="476"/>
    <x v="11"/>
  </r>
  <r>
    <x v="2"/>
    <s v="Q4"/>
    <x v="2"/>
    <x v="65"/>
    <n v="112"/>
    <x v="11"/>
  </r>
  <r>
    <x v="2"/>
    <s v="Q4"/>
    <x v="2"/>
    <x v="7"/>
    <n v="469"/>
    <x v="11"/>
  </r>
  <r>
    <x v="2"/>
    <s v="Q4"/>
    <x v="2"/>
    <x v="66"/>
    <n v="67"/>
    <x v="11"/>
  </r>
  <r>
    <x v="2"/>
    <s v="Q4"/>
    <x v="2"/>
    <x v="101"/>
    <n v="103"/>
    <x v="11"/>
  </r>
  <r>
    <x v="2"/>
    <s v="Q4"/>
    <x v="2"/>
    <x v="8"/>
    <n v="179"/>
    <x v="11"/>
  </r>
  <r>
    <x v="2"/>
    <s v="Q4"/>
    <x v="2"/>
    <x v="9"/>
    <n v="444"/>
    <x v="11"/>
  </r>
  <r>
    <x v="2"/>
    <s v="Q4"/>
    <x v="2"/>
    <x v="10"/>
    <n v="578"/>
    <x v="11"/>
  </r>
  <r>
    <x v="2"/>
    <s v="Q4"/>
    <x v="2"/>
    <x v="11"/>
    <n v="170"/>
    <x v="11"/>
  </r>
  <r>
    <x v="2"/>
    <s v="Q4"/>
    <x v="2"/>
    <x v="12"/>
    <n v="189"/>
    <x v="11"/>
  </r>
  <r>
    <x v="2"/>
    <s v="Q4"/>
    <x v="2"/>
    <x v="94"/>
    <n v="30"/>
    <x v="11"/>
  </r>
  <r>
    <x v="2"/>
    <s v="Q4"/>
    <x v="2"/>
    <x v="13"/>
    <n v="415"/>
    <x v="11"/>
  </r>
  <r>
    <x v="2"/>
    <s v="Q4"/>
    <x v="2"/>
    <x v="14"/>
    <n v="927"/>
    <x v="11"/>
  </r>
  <r>
    <x v="2"/>
    <s v="Q4"/>
    <x v="2"/>
    <x v="15"/>
    <n v="963"/>
    <x v="11"/>
  </r>
  <r>
    <x v="2"/>
    <s v="Q4"/>
    <x v="2"/>
    <x v="70"/>
    <n v="75"/>
    <x v="11"/>
  </r>
  <r>
    <x v="2"/>
    <s v="Q4"/>
    <x v="2"/>
    <x v="71"/>
    <n v="129"/>
    <x v="11"/>
  </r>
  <r>
    <x v="2"/>
    <s v="Q4"/>
    <x v="2"/>
    <x v="16"/>
    <n v="315"/>
    <x v="11"/>
  </r>
  <r>
    <x v="2"/>
    <s v="Q4"/>
    <x v="2"/>
    <x v="17"/>
    <n v="440"/>
    <x v="11"/>
  </r>
  <r>
    <x v="2"/>
    <s v="Q4"/>
    <x v="2"/>
    <x v="18"/>
    <n v="321"/>
    <x v="11"/>
  </r>
  <r>
    <x v="2"/>
    <s v="Q4"/>
    <x v="2"/>
    <x v="72"/>
    <n v="158"/>
    <x v="11"/>
  </r>
  <r>
    <x v="2"/>
    <s v="Q4"/>
    <x v="2"/>
    <x v="19"/>
    <n v="411"/>
    <x v="11"/>
  </r>
  <r>
    <x v="2"/>
    <s v="Q4"/>
    <x v="2"/>
    <x v="20"/>
    <n v="117"/>
    <x v="11"/>
  </r>
  <r>
    <x v="2"/>
    <s v="Q4"/>
    <x v="2"/>
    <x v="73"/>
    <n v="50"/>
    <x v="11"/>
  </r>
  <r>
    <x v="2"/>
    <s v="Q4"/>
    <x v="2"/>
    <x v="21"/>
    <n v="1048"/>
    <x v="11"/>
  </r>
  <r>
    <x v="2"/>
    <s v="Q4"/>
    <x v="2"/>
    <x v="22"/>
    <n v="251"/>
    <x v="11"/>
  </r>
  <r>
    <x v="2"/>
    <s v="Q4"/>
    <x v="2"/>
    <x v="23"/>
    <n v="724"/>
    <x v="11"/>
  </r>
  <r>
    <x v="2"/>
    <s v="Q4"/>
    <x v="2"/>
    <x v="24"/>
    <n v="360"/>
    <x v="11"/>
  </r>
  <r>
    <x v="2"/>
    <s v="Q4"/>
    <x v="2"/>
    <x v="25"/>
    <n v="81"/>
    <x v="11"/>
  </r>
  <r>
    <x v="2"/>
    <s v="Q4"/>
    <x v="2"/>
    <x v="74"/>
    <n v="34"/>
    <x v="11"/>
  </r>
  <r>
    <x v="2"/>
    <s v="Q4"/>
    <x v="2"/>
    <x v="75"/>
    <n v="91"/>
    <x v="11"/>
  </r>
  <r>
    <x v="2"/>
    <s v="Q4"/>
    <x v="2"/>
    <x v="26"/>
    <n v="146"/>
    <x v="11"/>
  </r>
  <r>
    <x v="2"/>
    <s v="Q4"/>
    <x v="2"/>
    <x v="27"/>
    <n v="152"/>
    <x v="11"/>
  </r>
  <r>
    <x v="2"/>
    <s v="Q4"/>
    <x v="2"/>
    <x v="76"/>
    <n v="80"/>
    <x v="11"/>
  </r>
  <r>
    <x v="2"/>
    <s v="Q4"/>
    <x v="2"/>
    <x v="28"/>
    <n v="220"/>
    <x v="11"/>
  </r>
  <r>
    <x v="2"/>
    <s v="Q4"/>
    <x v="2"/>
    <x v="77"/>
    <n v="94"/>
    <x v="11"/>
  </r>
  <r>
    <x v="2"/>
    <s v="Q4"/>
    <x v="2"/>
    <x v="29"/>
    <n v="239"/>
    <x v="11"/>
  </r>
  <r>
    <x v="2"/>
    <s v="Q4"/>
    <x v="2"/>
    <x v="30"/>
    <n v="240"/>
    <x v="11"/>
  </r>
  <r>
    <x v="2"/>
    <s v="Q4"/>
    <x v="2"/>
    <x v="78"/>
    <n v="59"/>
    <x v="11"/>
  </r>
  <r>
    <x v="2"/>
    <s v="Q4"/>
    <x v="2"/>
    <x v="31"/>
    <n v="173"/>
    <x v="11"/>
  </r>
  <r>
    <x v="2"/>
    <s v="Q4"/>
    <x v="2"/>
    <x v="79"/>
    <n v="64"/>
    <x v="11"/>
  </r>
  <r>
    <x v="2"/>
    <s v="Q4"/>
    <x v="2"/>
    <x v="32"/>
    <n v="870"/>
    <x v="11"/>
  </r>
  <r>
    <x v="2"/>
    <s v="Q4"/>
    <x v="2"/>
    <x v="33"/>
    <n v="300"/>
    <x v="11"/>
  </r>
  <r>
    <x v="2"/>
    <s v="Q4"/>
    <x v="2"/>
    <x v="34"/>
    <n v="137"/>
    <x v="11"/>
  </r>
  <r>
    <x v="2"/>
    <s v="Q4"/>
    <x v="2"/>
    <x v="35"/>
    <n v="549"/>
    <x v="11"/>
  </r>
  <r>
    <x v="2"/>
    <s v="Q4"/>
    <x v="2"/>
    <x v="80"/>
    <n v="126"/>
    <x v="11"/>
  </r>
  <r>
    <x v="2"/>
    <s v="Q4"/>
    <x v="2"/>
    <x v="36"/>
    <n v="124"/>
    <x v="11"/>
  </r>
  <r>
    <x v="2"/>
    <s v="Q4"/>
    <x v="2"/>
    <x v="81"/>
    <n v="58"/>
    <x v="11"/>
  </r>
  <r>
    <x v="2"/>
    <s v="Q4"/>
    <x v="2"/>
    <x v="37"/>
    <n v="603"/>
    <x v="11"/>
  </r>
  <r>
    <x v="2"/>
    <s v="Q4"/>
    <x v="2"/>
    <x v="38"/>
    <n v="408"/>
    <x v="11"/>
  </r>
  <r>
    <x v="2"/>
    <s v="Q4"/>
    <x v="2"/>
    <x v="39"/>
    <n v="171"/>
    <x v="11"/>
  </r>
  <r>
    <x v="2"/>
    <s v="Q4"/>
    <x v="2"/>
    <x v="40"/>
    <n v="293"/>
    <x v="11"/>
  </r>
  <r>
    <x v="2"/>
    <s v="Q4"/>
    <x v="2"/>
    <x v="41"/>
    <n v="189"/>
    <x v="11"/>
  </r>
  <r>
    <x v="2"/>
    <s v="Q4"/>
    <x v="2"/>
    <x v="42"/>
    <n v="291"/>
    <x v="11"/>
  </r>
  <r>
    <x v="2"/>
    <s v="Q4"/>
    <x v="2"/>
    <x v="82"/>
    <n v="70"/>
    <x v="11"/>
  </r>
  <r>
    <x v="2"/>
    <s v="Q4"/>
    <x v="2"/>
    <x v="43"/>
    <n v="427"/>
    <x v="11"/>
  </r>
  <r>
    <x v="2"/>
    <s v="Q4"/>
    <x v="2"/>
    <x v="44"/>
    <n v="205"/>
    <x v="11"/>
  </r>
  <r>
    <x v="2"/>
    <s v="Q4"/>
    <x v="2"/>
    <x v="45"/>
    <n v="190"/>
    <x v="11"/>
  </r>
  <r>
    <x v="2"/>
    <s v="Q4"/>
    <x v="2"/>
    <x v="46"/>
    <n v="406"/>
    <x v="11"/>
  </r>
  <r>
    <x v="2"/>
    <s v="Q4"/>
    <x v="2"/>
    <x v="47"/>
    <n v="295"/>
    <x v="11"/>
  </r>
  <r>
    <x v="2"/>
    <s v="Q4"/>
    <x v="2"/>
    <x v="48"/>
    <n v="736"/>
    <x v="11"/>
  </r>
  <r>
    <x v="2"/>
    <s v="Q4"/>
    <x v="2"/>
    <x v="83"/>
    <n v="86"/>
    <x v="11"/>
  </r>
  <r>
    <x v="2"/>
    <s v="Q4"/>
    <x v="2"/>
    <x v="49"/>
    <n v="613"/>
    <x v="11"/>
  </r>
  <r>
    <x v="2"/>
    <s v="Q4"/>
    <x v="2"/>
    <x v="50"/>
    <n v="527"/>
    <x v="11"/>
  </r>
  <r>
    <x v="2"/>
    <s v="Q4"/>
    <x v="2"/>
    <x v="51"/>
    <n v="203"/>
    <x v="11"/>
  </r>
  <r>
    <x v="2"/>
    <s v="Q4"/>
    <x v="2"/>
    <x v="84"/>
    <n v="42"/>
    <x v="11"/>
  </r>
  <r>
    <x v="2"/>
    <s v="Q4"/>
    <x v="2"/>
    <x v="52"/>
    <n v="228"/>
    <x v="11"/>
  </r>
  <r>
    <x v="2"/>
    <s v="Q4"/>
    <x v="2"/>
    <x v="85"/>
    <n v="66"/>
    <x v="11"/>
  </r>
  <r>
    <x v="2"/>
    <s v="Q4"/>
    <x v="2"/>
    <x v="53"/>
    <n v="369"/>
    <x v="11"/>
  </r>
  <r>
    <x v="2"/>
    <s v="Q4"/>
    <x v="2"/>
    <x v="54"/>
    <n v="574"/>
    <x v="11"/>
  </r>
  <r>
    <x v="2"/>
    <s v="Q4"/>
    <x v="2"/>
    <x v="86"/>
    <n v="72"/>
    <x v="11"/>
  </r>
  <r>
    <x v="2"/>
    <s v="Q4"/>
    <x v="2"/>
    <x v="88"/>
    <n v="32"/>
    <x v="11"/>
  </r>
  <r>
    <x v="2"/>
    <s v="Q4"/>
    <x v="2"/>
    <x v="55"/>
    <n v="1368"/>
    <x v="11"/>
  </r>
  <r>
    <x v="2"/>
    <s v="Q4"/>
    <x v="2"/>
    <x v="56"/>
    <n v="123"/>
    <x v="11"/>
  </r>
  <r>
    <x v="2"/>
    <s v="Q4"/>
    <x v="2"/>
    <x v="57"/>
    <n v="6263"/>
    <x v="11"/>
  </r>
  <r>
    <x v="2"/>
    <s v="Q4"/>
    <x v="2"/>
    <x v="58"/>
    <n v="3275"/>
    <x v="11"/>
  </r>
  <r>
    <x v="2"/>
    <s v="Q4"/>
    <x v="2"/>
    <x v="59"/>
    <n v="7242"/>
    <x v="11"/>
  </r>
  <r>
    <x v="2"/>
    <s v="Q4"/>
    <x v="3"/>
    <x v="62"/>
    <n v="61"/>
    <x v="11"/>
  </r>
  <r>
    <x v="2"/>
    <s v="Q4"/>
    <x v="3"/>
    <x v="0"/>
    <n v="615"/>
    <x v="11"/>
  </r>
  <r>
    <x v="2"/>
    <s v="Q4"/>
    <x v="3"/>
    <x v="1"/>
    <n v="366"/>
    <x v="11"/>
  </r>
  <r>
    <x v="2"/>
    <s v="Q4"/>
    <x v="3"/>
    <x v="63"/>
    <n v="33"/>
    <x v="11"/>
  </r>
  <r>
    <x v="2"/>
    <s v="Q4"/>
    <x v="3"/>
    <x v="2"/>
    <n v="95"/>
    <x v="11"/>
  </r>
  <r>
    <x v="2"/>
    <s v="Q4"/>
    <x v="3"/>
    <x v="64"/>
    <n v="41"/>
    <x v="11"/>
  </r>
  <r>
    <x v="2"/>
    <s v="Q4"/>
    <x v="3"/>
    <x v="3"/>
    <n v="662"/>
    <x v="11"/>
  </r>
  <r>
    <x v="2"/>
    <s v="Q4"/>
    <x v="3"/>
    <x v="4"/>
    <n v="117"/>
    <x v="11"/>
  </r>
  <r>
    <x v="2"/>
    <s v="Q4"/>
    <x v="3"/>
    <x v="5"/>
    <n v="186"/>
    <x v="11"/>
  </r>
  <r>
    <x v="2"/>
    <s v="Q4"/>
    <x v="3"/>
    <x v="6"/>
    <n v="479"/>
    <x v="11"/>
  </r>
  <r>
    <x v="2"/>
    <s v="Q4"/>
    <x v="3"/>
    <x v="65"/>
    <n v="100"/>
    <x v="11"/>
  </r>
  <r>
    <x v="2"/>
    <s v="Q4"/>
    <x v="3"/>
    <x v="7"/>
    <n v="459"/>
    <x v="11"/>
  </r>
  <r>
    <x v="2"/>
    <s v="Q4"/>
    <x v="3"/>
    <x v="66"/>
    <n v="59"/>
    <x v="11"/>
  </r>
  <r>
    <x v="2"/>
    <s v="Q4"/>
    <x v="3"/>
    <x v="101"/>
    <n v="112"/>
    <x v="11"/>
  </r>
  <r>
    <x v="2"/>
    <s v="Q4"/>
    <x v="3"/>
    <x v="8"/>
    <n v="188"/>
    <x v="11"/>
  </r>
  <r>
    <x v="2"/>
    <s v="Q4"/>
    <x v="3"/>
    <x v="9"/>
    <n v="449"/>
    <x v="11"/>
  </r>
  <r>
    <x v="2"/>
    <s v="Q4"/>
    <x v="3"/>
    <x v="10"/>
    <n v="551"/>
    <x v="11"/>
  </r>
  <r>
    <x v="2"/>
    <s v="Q4"/>
    <x v="3"/>
    <x v="11"/>
    <n v="165"/>
    <x v="11"/>
  </r>
  <r>
    <x v="2"/>
    <s v="Q4"/>
    <x v="3"/>
    <x v="12"/>
    <n v="172"/>
    <x v="11"/>
  </r>
  <r>
    <x v="2"/>
    <s v="Q4"/>
    <x v="3"/>
    <x v="13"/>
    <n v="394"/>
    <x v="11"/>
  </r>
  <r>
    <x v="2"/>
    <s v="Q4"/>
    <x v="3"/>
    <x v="14"/>
    <n v="905"/>
    <x v="11"/>
  </r>
  <r>
    <x v="2"/>
    <s v="Q4"/>
    <x v="3"/>
    <x v="15"/>
    <n v="971"/>
    <x v="11"/>
  </r>
  <r>
    <x v="2"/>
    <s v="Q4"/>
    <x v="3"/>
    <x v="70"/>
    <n v="78"/>
    <x v="11"/>
  </r>
  <r>
    <x v="2"/>
    <s v="Q4"/>
    <x v="3"/>
    <x v="71"/>
    <n v="106"/>
    <x v="11"/>
  </r>
  <r>
    <x v="2"/>
    <s v="Q4"/>
    <x v="3"/>
    <x v="16"/>
    <n v="337"/>
    <x v="11"/>
  </r>
  <r>
    <x v="2"/>
    <s v="Q4"/>
    <x v="3"/>
    <x v="17"/>
    <n v="457"/>
    <x v="11"/>
  </r>
  <r>
    <x v="2"/>
    <s v="Q4"/>
    <x v="3"/>
    <x v="18"/>
    <n v="325"/>
    <x v="11"/>
  </r>
  <r>
    <x v="2"/>
    <s v="Q4"/>
    <x v="3"/>
    <x v="72"/>
    <n v="165"/>
    <x v="11"/>
  </r>
  <r>
    <x v="2"/>
    <s v="Q4"/>
    <x v="3"/>
    <x v="19"/>
    <n v="410"/>
    <x v="11"/>
  </r>
  <r>
    <x v="2"/>
    <s v="Q4"/>
    <x v="3"/>
    <x v="20"/>
    <n v="108"/>
    <x v="11"/>
  </r>
  <r>
    <x v="2"/>
    <s v="Q4"/>
    <x v="3"/>
    <x v="73"/>
    <n v="35"/>
    <x v="11"/>
  </r>
  <r>
    <x v="2"/>
    <s v="Q4"/>
    <x v="3"/>
    <x v="21"/>
    <n v="999"/>
    <x v="11"/>
  </r>
  <r>
    <x v="2"/>
    <s v="Q4"/>
    <x v="3"/>
    <x v="22"/>
    <n v="235"/>
    <x v="11"/>
  </r>
  <r>
    <x v="2"/>
    <s v="Q4"/>
    <x v="3"/>
    <x v="23"/>
    <n v="683"/>
    <x v="11"/>
  </r>
  <r>
    <x v="2"/>
    <s v="Q4"/>
    <x v="3"/>
    <x v="24"/>
    <n v="372"/>
    <x v="11"/>
  </r>
  <r>
    <x v="2"/>
    <s v="Q4"/>
    <x v="3"/>
    <x v="25"/>
    <n v="89"/>
    <x v="11"/>
  </r>
  <r>
    <x v="2"/>
    <s v="Q4"/>
    <x v="3"/>
    <x v="74"/>
    <n v="35"/>
    <x v="11"/>
  </r>
  <r>
    <x v="2"/>
    <s v="Q4"/>
    <x v="3"/>
    <x v="75"/>
    <n v="111"/>
    <x v="11"/>
  </r>
  <r>
    <x v="2"/>
    <s v="Q4"/>
    <x v="3"/>
    <x v="26"/>
    <n v="109"/>
    <x v="11"/>
  </r>
  <r>
    <x v="2"/>
    <s v="Q4"/>
    <x v="3"/>
    <x v="27"/>
    <n v="148"/>
    <x v="11"/>
  </r>
  <r>
    <x v="2"/>
    <s v="Q4"/>
    <x v="3"/>
    <x v="76"/>
    <n v="75"/>
    <x v="11"/>
  </r>
  <r>
    <x v="2"/>
    <s v="Q4"/>
    <x v="3"/>
    <x v="28"/>
    <n v="203"/>
    <x v="11"/>
  </r>
  <r>
    <x v="2"/>
    <s v="Q4"/>
    <x v="3"/>
    <x v="77"/>
    <n v="110"/>
    <x v="11"/>
  </r>
  <r>
    <x v="2"/>
    <s v="Q4"/>
    <x v="3"/>
    <x v="29"/>
    <n v="235"/>
    <x v="11"/>
  </r>
  <r>
    <x v="2"/>
    <s v="Q4"/>
    <x v="3"/>
    <x v="30"/>
    <n v="246"/>
    <x v="11"/>
  </r>
  <r>
    <x v="2"/>
    <s v="Q4"/>
    <x v="3"/>
    <x v="78"/>
    <n v="37"/>
    <x v="11"/>
  </r>
  <r>
    <x v="2"/>
    <s v="Q4"/>
    <x v="3"/>
    <x v="31"/>
    <n v="157"/>
    <x v="11"/>
  </r>
  <r>
    <x v="2"/>
    <s v="Q4"/>
    <x v="3"/>
    <x v="79"/>
    <n v="83"/>
    <x v="11"/>
  </r>
  <r>
    <x v="2"/>
    <s v="Q4"/>
    <x v="3"/>
    <x v="32"/>
    <n v="839"/>
    <x v="11"/>
  </r>
  <r>
    <x v="2"/>
    <s v="Q4"/>
    <x v="3"/>
    <x v="33"/>
    <n v="266"/>
    <x v="11"/>
  </r>
  <r>
    <x v="2"/>
    <s v="Q4"/>
    <x v="3"/>
    <x v="34"/>
    <n v="143"/>
    <x v="11"/>
  </r>
  <r>
    <x v="2"/>
    <s v="Q4"/>
    <x v="3"/>
    <x v="35"/>
    <n v="551"/>
    <x v="11"/>
  </r>
  <r>
    <x v="2"/>
    <s v="Q4"/>
    <x v="3"/>
    <x v="80"/>
    <n v="101"/>
    <x v="11"/>
  </r>
  <r>
    <x v="2"/>
    <s v="Q4"/>
    <x v="3"/>
    <x v="36"/>
    <n v="118"/>
    <x v="11"/>
  </r>
  <r>
    <x v="2"/>
    <s v="Q4"/>
    <x v="3"/>
    <x v="81"/>
    <n v="49"/>
    <x v="11"/>
  </r>
  <r>
    <x v="2"/>
    <s v="Q4"/>
    <x v="3"/>
    <x v="37"/>
    <n v="598"/>
    <x v="11"/>
  </r>
  <r>
    <x v="2"/>
    <s v="Q4"/>
    <x v="3"/>
    <x v="38"/>
    <n v="390"/>
    <x v="11"/>
  </r>
  <r>
    <x v="2"/>
    <s v="Q4"/>
    <x v="3"/>
    <x v="39"/>
    <n v="151"/>
    <x v="11"/>
  </r>
  <r>
    <x v="2"/>
    <s v="Q4"/>
    <x v="3"/>
    <x v="40"/>
    <n v="301"/>
    <x v="11"/>
  </r>
  <r>
    <x v="2"/>
    <s v="Q4"/>
    <x v="3"/>
    <x v="41"/>
    <n v="181"/>
    <x v="11"/>
  </r>
  <r>
    <x v="2"/>
    <s v="Q4"/>
    <x v="3"/>
    <x v="42"/>
    <n v="287"/>
    <x v="11"/>
  </r>
  <r>
    <x v="2"/>
    <s v="Q4"/>
    <x v="3"/>
    <x v="82"/>
    <n v="68"/>
    <x v="11"/>
  </r>
  <r>
    <x v="2"/>
    <s v="Q4"/>
    <x v="3"/>
    <x v="43"/>
    <n v="386"/>
    <x v="11"/>
  </r>
  <r>
    <x v="2"/>
    <s v="Q4"/>
    <x v="3"/>
    <x v="44"/>
    <n v="201"/>
    <x v="11"/>
  </r>
  <r>
    <x v="2"/>
    <s v="Q4"/>
    <x v="3"/>
    <x v="45"/>
    <n v="178"/>
    <x v="11"/>
  </r>
  <r>
    <x v="2"/>
    <s v="Q4"/>
    <x v="3"/>
    <x v="46"/>
    <n v="416"/>
    <x v="11"/>
  </r>
  <r>
    <x v="2"/>
    <s v="Q4"/>
    <x v="3"/>
    <x v="47"/>
    <n v="257"/>
    <x v="11"/>
  </r>
  <r>
    <x v="2"/>
    <s v="Q4"/>
    <x v="3"/>
    <x v="48"/>
    <n v="756"/>
    <x v="11"/>
  </r>
  <r>
    <x v="2"/>
    <s v="Q4"/>
    <x v="3"/>
    <x v="83"/>
    <n v="91"/>
    <x v="11"/>
  </r>
  <r>
    <x v="2"/>
    <s v="Q4"/>
    <x v="3"/>
    <x v="49"/>
    <n v="613"/>
    <x v="11"/>
  </r>
  <r>
    <x v="2"/>
    <s v="Q4"/>
    <x v="3"/>
    <x v="50"/>
    <n v="564"/>
    <x v="11"/>
  </r>
  <r>
    <x v="2"/>
    <s v="Q4"/>
    <x v="3"/>
    <x v="51"/>
    <n v="204"/>
    <x v="11"/>
  </r>
  <r>
    <x v="2"/>
    <s v="Q4"/>
    <x v="3"/>
    <x v="84"/>
    <n v="49"/>
    <x v="11"/>
  </r>
  <r>
    <x v="2"/>
    <s v="Q4"/>
    <x v="3"/>
    <x v="52"/>
    <n v="231"/>
    <x v="11"/>
  </r>
  <r>
    <x v="2"/>
    <s v="Q4"/>
    <x v="3"/>
    <x v="85"/>
    <n v="48"/>
    <x v="11"/>
  </r>
  <r>
    <x v="2"/>
    <s v="Q4"/>
    <x v="3"/>
    <x v="53"/>
    <n v="333"/>
    <x v="11"/>
  </r>
  <r>
    <x v="2"/>
    <s v="Q4"/>
    <x v="3"/>
    <x v="54"/>
    <n v="570"/>
    <x v="11"/>
  </r>
  <r>
    <x v="2"/>
    <s v="Q4"/>
    <x v="3"/>
    <x v="86"/>
    <n v="67"/>
    <x v="11"/>
  </r>
  <r>
    <x v="2"/>
    <s v="Q4"/>
    <x v="3"/>
    <x v="55"/>
    <n v="1434"/>
    <x v="11"/>
  </r>
  <r>
    <x v="2"/>
    <s v="Q4"/>
    <x v="3"/>
    <x v="56"/>
    <n v="105"/>
    <x v="11"/>
  </r>
  <r>
    <x v="2"/>
    <s v="Q4"/>
    <x v="3"/>
    <x v="57"/>
    <n v="6802"/>
    <x v="11"/>
  </r>
  <r>
    <x v="2"/>
    <s v="Q4"/>
    <x v="3"/>
    <x v="58"/>
    <n v="3555"/>
    <x v="11"/>
  </r>
  <r>
    <x v="2"/>
    <s v="Q4"/>
    <x v="3"/>
    <x v="59"/>
    <n v="7911"/>
    <x v="11"/>
  </r>
  <r>
    <x v="2"/>
    <s v="Q4"/>
    <x v="4"/>
    <x v="60"/>
    <n v="36"/>
    <x v="11"/>
  </r>
  <r>
    <x v="2"/>
    <s v="Q4"/>
    <x v="4"/>
    <x v="62"/>
    <n v="57"/>
    <x v="11"/>
  </r>
  <r>
    <x v="2"/>
    <s v="Q4"/>
    <x v="4"/>
    <x v="0"/>
    <n v="743"/>
    <x v="11"/>
  </r>
  <r>
    <x v="2"/>
    <s v="Q4"/>
    <x v="4"/>
    <x v="1"/>
    <n v="460"/>
    <x v="11"/>
  </r>
  <r>
    <x v="2"/>
    <s v="Q4"/>
    <x v="4"/>
    <x v="63"/>
    <n v="63"/>
    <x v="11"/>
  </r>
  <r>
    <x v="2"/>
    <s v="Q4"/>
    <x v="4"/>
    <x v="2"/>
    <n v="127"/>
    <x v="11"/>
  </r>
  <r>
    <x v="2"/>
    <s v="Q4"/>
    <x v="4"/>
    <x v="64"/>
    <n v="38"/>
    <x v="11"/>
  </r>
  <r>
    <x v="2"/>
    <s v="Q4"/>
    <x v="4"/>
    <x v="3"/>
    <n v="833"/>
    <x v="11"/>
  </r>
  <r>
    <x v="2"/>
    <s v="Q4"/>
    <x v="4"/>
    <x v="4"/>
    <n v="197"/>
    <x v="11"/>
  </r>
  <r>
    <x v="2"/>
    <s v="Q4"/>
    <x v="4"/>
    <x v="5"/>
    <n v="210"/>
    <x v="11"/>
  </r>
  <r>
    <x v="2"/>
    <s v="Q4"/>
    <x v="4"/>
    <x v="6"/>
    <n v="528"/>
    <x v="11"/>
  </r>
  <r>
    <x v="2"/>
    <s v="Q4"/>
    <x v="4"/>
    <x v="65"/>
    <n v="92"/>
    <x v="11"/>
  </r>
  <r>
    <x v="2"/>
    <s v="Q4"/>
    <x v="4"/>
    <x v="7"/>
    <n v="588"/>
    <x v="11"/>
  </r>
  <r>
    <x v="2"/>
    <s v="Q4"/>
    <x v="4"/>
    <x v="66"/>
    <n v="64"/>
    <x v="11"/>
  </r>
  <r>
    <x v="2"/>
    <s v="Q4"/>
    <x v="4"/>
    <x v="101"/>
    <n v="120"/>
    <x v="11"/>
  </r>
  <r>
    <x v="2"/>
    <s v="Q4"/>
    <x v="4"/>
    <x v="8"/>
    <n v="198"/>
    <x v="11"/>
  </r>
  <r>
    <x v="2"/>
    <s v="Q4"/>
    <x v="4"/>
    <x v="9"/>
    <n v="601"/>
    <x v="11"/>
  </r>
  <r>
    <x v="2"/>
    <s v="Q4"/>
    <x v="4"/>
    <x v="10"/>
    <n v="658"/>
    <x v="11"/>
  </r>
  <r>
    <x v="2"/>
    <s v="Q4"/>
    <x v="4"/>
    <x v="11"/>
    <n v="198"/>
    <x v="11"/>
  </r>
  <r>
    <x v="2"/>
    <s v="Q4"/>
    <x v="4"/>
    <x v="12"/>
    <n v="188"/>
    <x v="11"/>
  </r>
  <r>
    <x v="2"/>
    <s v="Q4"/>
    <x v="4"/>
    <x v="13"/>
    <n v="484"/>
    <x v="11"/>
  </r>
  <r>
    <x v="2"/>
    <s v="Q4"/>
    <x v="4"/>
    <x v="14"/>
    <n v="1144"/>
    <x v="11"/>
  </r>
  <r>
    <x v="2"/>
    <s v="Q4"/>
    <x v="4"/>
    <x v="15"/>
    <n v="1273"/>
    <x v="11"/>
  </r>
  <r>
    <x v="2"/>
    <s v="Q4"/>
    <x v="4"/>
    <x v="70"/>
    <n v="78"/>
    <x v="11"/>
  </r>
  <r>
    <x v="2"/>
    <s v="Q4"/>
    <x v="4"/>
    <x v="71"/>
    <n v="146"/>
    <x v="11"/>
  </r>
  <r>
    <x v="2"/>
    <s v="Q4"/>
    <x v="4"/>
    <x v="16"/>
    <n v="362"/>
    <x v="11"/>
  </r>
  <r>
    <x v="2"/>
    <s v="Q4"/>
    <x v="4"/>
    <x v="17"/>
    <n v="500"/>
    <x v="11"/>
  </r>
  <r>
    <x v="2"/>
    <s v="Q4"/>
    <x v="4"/>
    <x v="18"/>
    <n v="414"/>
    <x v="11"/>
  </r>
  <r>
    <x v="2"/>
    <s v="Q4"/>
    <x v="4"/>
    <x v="72"/>
    <n v="163"/>
    <x v="11"/>
  </r>
  <r>
    <x v="2"/>
    <s v="Q4"/>
    <x v="4"/>
    <x v="19"/>
    <n v="522"/>
    <x v="11"/>
  </r>
  <r>
    <x v="2"/>
    <s v="Q4"/>
    <x v="4"/>
    <x v="20"/>
    <n v="131"/>
    <x v="11"/>
  </r>
  <r>
    <x v="2"/>
    <s v="Q4"/>
    <x v="4"/>
    <x v="73"/>
    <n v="53"/>
    <x v="11"/>
  </r>
  <r>
    <x v="2"/>
    <s v="Q4"/>
    <x v="4"/>
    <x v="21"/>
    <n v="1271"/>
    <x v="11"/>
  </r>
  <r>
    <x v="2"/>
    <s v="Q4"/>
    <x v="4"/>
    <x v="22"/>
    <n v="305"/>
    <x v="11"/>
  </r>
  <r>
    <x v="2"/>
    <s v="Q4"/>
    <x v="4"/>
    <x v="23"/>
    <n v="880"/>
    <x v="11"/>
  </r>
  <r>
    <x v="2"/>
    <s v="Q4"/>
    <x v="4"/>
    <x v="24"/>
    <n v="383"/>
    <x v="11"/>
  </r>
  <r>
    <x v="2"/>
    <s v="Q4"/>
    <x v="4"/>
    <x v="25"/>
    <n v="97"/>
    <x v="11"/>
  </r>
  <r>
    <x v="2"/>
    <s v="Q4"/>
    <x v="4"/>
    <x v="74"/>
    <n v="40"/>
    <x v="11"/>
  </r>
  <r>
    <x v="2"/>
    <s v="Q4"/>
    <x v="4"/>
    <x v="75"/>
    <n v="109"/>
    <x v="11"/>
  </r>
  <r>
    <x v="2"/>
    <s v="Q4"/>
    <x v="4"/>
    <x v="26"/>
    <n v="139"/>
    <x v="11"/>
  </r>
  <r>
    <x v="2"/>
    <s v="Q4"/>
    <x v="4"/>
    <x v="27"/>
    <n v="177"/>
    <x v="11"/>
  </r>
  <r>
    <x v="2"/>
    <s v="Q4"/>
    <x v="4"/>
    <x v="76"/>
    <n v="103"/>
    <x v="11"/>
  </r>
  <r>
    <x v="2"/>
    <s v="Q4"/>
    <x v="4"/>
    <x v="28"/>
    <n v="232"/>
    <x v="11"/>
  </r>
  <r>
    <x v="2"/>
    <s v="Q4"/>
    <x v="4"/>
    <x v="77"/>
    <n v="131"/>
    <x v="11"/>
  </r>
  <r>
    <x v="2"/>
    <s v="Q4"/>
    <x v="4"/>
    <x v="29"/>
    <n v="297"/>
    <x v="11"/>
  </r>
  <r>
    <x v="2"/>
    <s v="Q4"/>
    <x v="4"/>
    <x v="30"/>
    <n v="265"/>
    <x v="11"/>
  </r>
  <r>
    <x v="2"/>
    <s v="Q4"/>
    <x v="4"/>
    <x v="78"/>
    <n v="53"/>
    <x v="11"/>
  </r>
  <r>
    <x v="2"/>
    <s v="Q4"/>
    <x v="4"/>
    <x v="31"/>
    <n v="217"/>
    <x v="11"/>
  </r>
  <r>
    <x v="2"/>
    <s v="Q4"/>
    <x v="4"/>
    <x v="79"/>
    <n v="75"/>
    <x v="11"/>
  </r>
  <r>
    <x v="2"/>
    <s v="Q4"/>
    <x v="4"/>
    <x v="32"/>
    <n v="1053"/>
    <x v="11"/>
  </r>
  <r>
    <x v="2"/>
    <s v="Q4"/>
    <x v="4"/>
    <x v="33"/>
    <n v="333"/>
    <x v="11"/>
  </r>
  <r>
    <x v="2"/>
    <s v="Q4"/>
    <x v="4"/>
    <x v="34"/>
    <n v="177"/>
    <x v="11"/>
  </r>
  <r>
    <x v="2"/>
    <s v="Q4"/>
    <x v="4"/>
    <x v="35"/>
    <n v="631"/>
    <x v="11"/>
  </r>
  <r>
    <x v="2"/>
    <s v="Q4"/>
    <x v="4"/>
    <x v="80"/>
    <n v="153"/>
    <x v="11"/>
  </r>
  <r>
    <x v="2"/>
    <s v="Q4"/>
    <x v="4"/>
    <x v="36"/>
    <n v="135"/>
    <x v="11"/>
  </r>
  <r>
    <x v="2"/>
    <s v="Q4"/>
    <x v="4"/>
    <x v="81"/>
    <n v="43"/>
    <x v="11"/>
  </r>
  <r>
    <x v="2"/>
    <s v="Q4"/>
    <x v="4"/>
    <x v="37"/>
    <n v="757"/>
    <x v="11"/>
  </r>
  <r>
    <x v="2"/>
    <s v="Q4"/>
    <x v="4"/>
    <x v="38"/>
    <n v="475"/>
    <x v="11"/>
  </r>
  <r>
    <x v="2"/>
    <s v="Q4"/>
    <x v="4"/>
    <x v="39"/>
    <n v="204"/>
    <x v="11"/>
  </r>
  <r>
    <x v="2"/>
    <s v="Q4"/>
    <x v="4"/>
    <x v="40"/>
    <n v="362"/>
    <x v="11"/>
  </r>
  <r>
    <x v="2"/>
    <s v="Q4"/>
    <x v="4"/>
    <x v="41"/>
    <n v="194"/>
    <x v="11"/>
  </r>
  <r>
    <x v="2"/>
    <s v="Q4"/>
    <x v="4"/>
    <x v="42"/>
    <n v="342"/>
    <x v="11"/>
  </r>
  <r>
    <x v="2"/>
    <s v="Q4"/>
    <x v="4"/>
    <x v="82"/>
    <n v="81"/>
    <x v="11"/>
  </r>
  <r>
    <x v="2"/>
    <s v="Q4"/>
    <x v="4"/>
    <x v="43"/>
    <n v="459"/>
    <x v="11"/>
  </r>
  <r>
    <x v="2"/>
    <s v="Q4"/>
    <x v="4"/>
    <x v="44"/>
    <n v="273"/>
    <x v="11"/>
  </r>
  <r>
    <x v="2"/>
    <s v="Q4"/>
    <x v="4"/>
    <x v="45"/>
    <n v="217"/>
    <x v="11"/>
  </r>
  <r>
    <x v="2"/>
    <s v="Q4"/>
    <x v="4"/>
    <x v="46"/>
    <n v="514"/>
    <x v="11"/>
  </r>
  <r>
    <x v="2"/>
    <s v="Q4"/>
    <x v="4"/>
    <x v="47"/>
    <n v="302"/>
    <x v="11"/>
  </r>
  <r>
    <x v="2"/>
    <s v="Q4"/>
    <x v="4"/>
    <x v="48"/>
    <n v="925"/>
    <x v="11"/>
  </r>
  <r>
    <x v="2"/>
    <s v="Q4"/>
    <x v="4"/>
    <x v="83"/>
    <n v="74"/>
    <x v="11"/>
  </r>
  <r>
    <x v="2"/>
    <s v="Q4"/>
    <x v="4"/>
    <x v="49"/>
    <n v="777"/>
    <x v="11"/>
  </r>
  <r>
    <x v="2"/>
    <s v="Q4"/>
    <x v="4"/>
    <x v="50"/>
    <n v="645"/>
    <x v="11"/>
  </r>
  <r>
    <x v="2"/>
    <s v="Q4"/>
    <x v="4"/>
    <x v="51"/>
    <n v="232"/>
    <x v="11"/>
  </r>
  <r>
    <x v="2"/>
    <s v="Q4"/>
    <x v="4"/>
    <x v="84"/>
    <n v="48"/>
    <x v="11"/>
  </r>
  <r>
    <x v="2"/>
    <s v="Q4"/>
    <x v="4"/>
    <x v="52"/>
    <n v="267"/>
    <x v="11"/>
  </r>
  <r>
    <x v="2"/>
    <s v="Q4"/>
    <x v="4"/>
    <x v="85"/>
    <n v="75"/>
    <x v="11"/>
  </r>
  <r>
    <x v="2"/>
    <s v="Q4"/>
    <x v="4"/>
    <x v="53"/>
    <n v="456"/>
    <x v="11"/>
  </r>
  <r>
    <x v="2"/>
    <s v="Q4"/>
    <x v="4"/>
    <x v="54"/>
    <n v="748"/>
    <x v="11"/>
  </r>
  <r>
    <x v="2"/>
    <s v="Q4"/>
    <x v="4"/>
    <x v="86"/>
    <n v="69"/>
    <x v="11"/>
  </r>
  <r>
    <x v="2"/>
    <s v="Q4"/>
    <x v="4"/>
    <x v="55"/>
    <n v="1721"/>
    <x v="11"/>
  </r>
  <r>
    <x v="2"/>
    <s v="Q4"/>
    <x v="4"/>
    <x v="56"/>
    <n v="115"/>
    <x v="11"/>
  </r>
  <r>
    <x v="2"/>
    <s v="Q4"/>
    <x v="4"/>
    <x v="57"/>
    <n v="8188"/>
    <x v="11"/>
  </r>
  <r>
    <x v="2"/>
    <s v="Q4"/>
    <x v="4"/>
    <x v="58"/>
    <n v="4242"/>
    <x v="11"/>
  </r>
  <r>
    <x v="2"/>
    <s v="Q4"/>
    <x v="4"/>
    <x v="59"/>
    <n v="9440"/>
    <x v="11"/>
  </r>
  <r>
    <x v="2"/>
    <s v="Q4"/>
    <x v="5"/>
    <x v="60"/>
    <n v="45"/>
    <x v="11"/>
  </r>
  <r>
    <x v="2"/>
    <s v="Q4"/>
    <x v="5"/>
    <x v="61"/>
    <n v="32"/>
    <x v="11"/>
  </r>
  <r>
    <x v="2"/>
    <s v="Q4"/>
    <x v="5"/>
    <x v="62"/>
    <n v="66"/>
    <x v="11"/>
  </r>
  <r>
    <x v="2"/>
    <s v="Q4"/>
    <x v="5"/>
    <x v="0"/>
    <n v="856"/>
    <x v="11"/>
  </r>
  <r>
    <x v="2"/>
    <s v="Q4"/>
    <x v="5"/>
    <x v="1"/>
    <n v="521"/>
    <x v="11"/>
  </r>
  <r>
    <x v="2"/>
    <s v="Q4"/>
    <x v="5"/>
    <x v="63"/>
    <n v="55"/>
    <x v="11"/>
  </r>
  <r>
    <x v="2"/>
    <s v="Q4"/>
    <x v="5"/>
    <x v="2"/>
    <n v="143"/>
    <x v="11"/>
  </r>
  <r>
    <x v="2"/>
    <s v="Q4"/>
    <x v="5"/>
    <x v="64"/>
    <n v="58"/>
    <x v="11"/>
  </r>
  <r>
    <x v="2"/>
    <s v="Q4"/>
    <x v="5"/>
    <x v="3"/>
    <n v="900"/>
    <x v="11"/>
  </r>
  <r>
    <x v="2"/>
    <s v="Q4"/>
    <x v="5"/>
    <x v="4"/>
    <n v="202"/>
    <x v="11"/>
  </r>
  <r>
    <x v="2"/>
    <s v="Q4"/>
    <x v="5"/>
    <x v="5"/>
    <n v="276"/>
    <x v="11"/>
  </r>
  <r>
    <x v="2"/>
    <s v="Q4"/>
    <x v="5"/>
    <x v="6"/>
    <n v="619"/>
    <x v="11"/>
  </r>
  <r>
    <x v="2"/>
    <s v="Q4"/>
    <x v="5"/>
    <x v="65"/>
    <n v="110"/>
    <x v="11"/>
  </r>
  <r>
    <x v="2"/>
    <s v="Q4"/>
    <x v="5"/>
    <x v="7"/>
    <n v="626"/>
    <x v="11"/>
  </r>
  <r>
    <x v="2"/>
    <s v="Q4"/>
    <x v="5"/>
    <x v="66"/>
    <n v="85"/>
    <x v="11"/>
  </r>
  <r>
    <x v="2"/>
    <s v="Q4"/>
    <x v="5"/>
    <x v="87"/>
    <n v="38"/>
    <x v="11"/>
  </r>
  <r>
    <x v="2"/>
    <s v="Q4"/>
    <x v="5"/>
    <x v="101"/>
    <n v="177"/>
    <x v="11"/>
  </r>
  <r>
    <x v="2"/>
    <s v="Q4"/>
    <x v="5"/>
    <x v="8"/>
    <n v="281"/>
    <x v="11"/>
  </r>
  <r>
    <x v="2"/>
    <s v="Q4"/>
    <x v="5"/>
    <x v="9"/>
    <n v="643"/>
    <x v="11"/>
  </r>
  <r>
    <x v="2"/>
    <s v="Q4"/>
    <x v="5"/>
    <x v="10"/>
    <n v="719"/>
    <x v="11"/>
  </r>
  <r>
    <x v="2"/>
    <s v="Q4"/>
    <x v="5"/>
    <x v="11"/>
    <n v="226"/>
    <x v="11"/>
  </r>
  <r>
    <x v="2"/>
    <s v="Q4"/>
    <x v="5"/>
    <x v="12"/>
    <n v="241"/>
    <x v="11"/>
  </r>
  <r>
    <x v="2"/>
    <s v="Q4"/>
    <x v="5"/>
    <x v="89"/>
    <n v="37"/>
    <x v="11"/>
  </r>
  <r>
    <x v="2"/>
    <s v="Q4"/>
    <x v="5"/>
    <x v="13"/>
    <n v="574"/>
    <x v="11"/>
  </r>
  <r>
    <x v="2"/>
    <s v="Q4"/>
    <x v="5"/>
    <x v="14"/>
    <n v="1190"/>
    <x v="11"/>
  </r>
  <r>
    <x v="2"/>
    <s v="Q4"/>
    <x v="5"/>
    <x v="69"/>
    <n v="30"/>
    <x v="11"/>
  </r>
  <r>
    <x v="2"/>
    <s v="Q4"/>
    <x v="5"/>
    <x v="90"/>
    <n v="35"/>
    <x v="11"/>
  </r>
  <r>
    <x v="2"/>
    <s v="Q4"/>
    <x v="5"/>
    <x v="15"/>
    <n v="1329"/>
    <x v="11"/>
  </r>
  <r>
    <x v="2"/>
    <s v="Q4"/>
    <x v="5"/>
    <x v="70"/>
    <n v="101"/>
    <x v="11"/>
  </r>
  <r>
    <x v="2"/>
    <s v="Q4"/>
    <x v="5"/>
    <x v="71"/>
    <n v="152"/>
    <x v="11"/>
  </r>
  <r>
    <x v="2"/>
    <s v="Q4"/>
    <x v="5"/>
    <x v="16"/>
    <n v="483"/>
    <x v="11"/>
  </r>
  <r>
    <x v="2"/>
    <s v="Q4"/>
    <x v="5"/>
    <x v="17"/>
    <n v="697"/>
    <x v="11"/>
  </r>
  <r>
    <x v="2"/>
    <s v="Q4"/>
    <x v="5"/>
    <x v="18"/>
    <n v="462"/>
    <x v="11"/>
  </r>
  <r>
    <x v="2"/>
    <s v="Q4"/>
    <x v="5"/>
    <x v="72"/>
    <n v="189"/>
    <x v="11"/>
  </r>
  <r>
    <x v="2"/>
    <s v="Q4"/>
    <x v="5"/>
    <x v="19"/>
    <n v="572"/>
    <x v="11"/>
  </r>
  <r>
    <x v="2"/>
    <s v="Q4"/>
    <x v="5"/>
    <x v="20"/>
    <n v="162"/>
    <x v="11"/>
  </r>
  <r>
    <x v="2"/>
    <s v="Q4"/>
    <x v="5"/>
    <x v="73"/>
    <n v="57"/>
    <x v="11"/>
  </r>
  <r>
    <x v="2"/>
    <s v="Q4"/>
    <x v="5"/>
    <x v="21"/>
    <n v="1276"/>
    <x v="11"/>
  </r>
  <r>
    <x v="2"/>
    <s v="Q4"/>
    <x v="5"/>
    <x v="22"/>
    <n v="405"/>
    <x v="11"/>
  </r>
  <r>
    <x v="2"/>
    <s v="Q4"/>
    <x v="5"/>
    <x v="23"/>
    <n v="988"/>
    <x v="11"/>
  </r>
  <r>
    <x v="2"/>
    <s v="Q4"/>
    <x v="5"/>
    <x v="24"/>
    <n v="591"/>
    <x v="11"/>
  </r>
  <r>
    <x v="2"/>
    <s v="Q4"/>
    <x v="5"/>
    <x v="25"/>
    <n v="124"/>
    <x v="11"/>
  </r>
  <r>
    <x v="2"/>
    <s v="Q4"/>
    <x v="5"/>
    <x v="74"/>
    <n v="52"/>
    <x v="11"/>
  </r>
  <r>
    <x v="2"/>
    <s v="Q4"/>
    <x v="5"/>
    <x v="75"/>
    <n v="155"/>
    <x v="11"/>
  </r>
  <r>
    <x v="2"/>
    <s v="Q4"/>
    <x v="5"/>
    <x v="26"/>
    <n v="176"/>
    <x v="11"/>
  </r>
  <r>
    <x v="2"/>
    <s v="Q4"/>
    <x v="5"/>
    <x v="27"/>
    <n v="246"/>
    <x v="11"/>
  </r>
  <r>
    <x v="2"/>
    <s v="Q4"/>
    <x v="5"/>
    <x v="76"/>
    <n v="120"/>
    <x v="11"/>
  </r>
  <r>
    <x v="2"/>
    <s v="Q4"/>
    <x v="5"/>
    <x v="28"/>
    <n v="328"/>
    <x v="11"/>
  </r>
  <r>
    <x v="2"/>
    <s v="Q4"/>
    <x v="5"/>
    <x v="77"/>
    <n v="158"/>
    <x v="11"/>
  </r>
  <r>
    <x v="2"/>
    <s v="Q4"/>
    <x v="5"/>
    <x v="29"/>
    <n v="355"/>
    <x v="11"/>
  </r>
  <r>
    <x v="2"/>
    <s v="Q4"/>
    <x v="5"/>
    <x v="30"/>
    <n v="324"/>
    <x v="11"/>
  </r>
  <r>
    <x v="2"/>
    <s v="Q4"/>
    <x v="5"/>
    <x v="78"/>
    <n v="61"/>
    <x v="11"/>
  </r>
  <r>
    <x v="2"/>
    <s v="Q4"/>
    <x v="5"/>
    <x v="31"/>
    <n v="204"/>
    <x v="11"/>
  </r>
  <r>
    <x v="2"/>
    <s v="Q4"/>
    <x v="5"/>
    <x v="79"/>
    <n v="92"/>
    <x v="11"/>
  </r>
  <r>
    <x v="2"/>
    <s v="Q4"/>
    <x v="5"/>
    <x v="32"/>
    <n v="1200"/>
    <x v="11"/>
  </r>
  <r>
    <x v="2"/>
    <s v="Q4"/>
    <x v="5"/>
    <x v="33"/>
    <n v="347"/>
    <x v="11"/>
  </r>
  <r>
    <x v="2"/>
    <s v="Q4"/>
    <x v="5"/>
    <x v="34"/>
    <n v="252"/>
    <x v="11"/>
  </r>
  <r>
    <x v="2"/>
    <s v="Q4"/>
    <x v="5"/>
    <x v="35"/>
    <n v="744"/>
    <x v="11"/>
  </r>
  <r>
    <x v="2"/>
    <s v="Q4"/>
    <x v="5"/>
    <x v="80"/>
    <n v="164"/>
    <x v="11"/>
  </r>
  <r>
    <x v="2"/>
    <s v="Q4"/>
    <x v="5"/>
    <x v="36"/>
    <n v="153"/>
    <x v="11"/>
  </r>
  <r>
    <x v="2"/>
    <s v="Q4"/>
    <x v="5"/>
    <x v="81"/>
    <n v="59"/>
    <x v="11"/>
  </r>
  <r>
    <x v="2"/>
    <s v="Q4"/>
    <x v="5"/>
    <x v="37"/>
    <n v="826"/>
    <x v="11"/>
  </r>
  <r>
    <x v="2"/>
    <s v="Q4"/>
    <x v="5"/>
    <x v="38"/>
    <n v="579"/>
    <x v="11"/>
  </r>
  <r>
    <x v="2"/>
    <s v="Q4"/>
    <x v="5"/>
    <x v="39"/>
    <n v="244"/>
    <x v="11"/>
  </r>
  <r>
    <x v="2"/>
    <s v="Q4"/>
    <x v="5"/>
    <x v="40"/>
    <n v="407"/>
    <x v="11"/>
  </r>
  <r>
    <x v="2"/>
    <s v="Q4"/>
    <x v="5"/>
    <x v="41"/>
    <n v="247"/>
    <x v="11"/>
  </r>
  <r>
    <x v="2"/>
    <s v="Q4"/>
    <x v="5"/>
    <x v="42"/>
    <n v="396"/>
    <x v="11"/>
  </r>
  <r>
    <x v="2"/>
    <s v="Q4"/>
    <x v="5"/>
    <x v="82"/>
    <n v="120"/>
    <x v="11"/>
  </r>
  <r>
    <x v="2"/>
    <s v="Q4"/>
    <x v="5"/>
    <x v="43"/>
    <n v="624"/>
    <x v="11"/>
  </r>
  <r>
    <x v="2"/>
    <s v="Q4"/>
    <x v="5"/>
    <x v="44"/>
    <n v="301"/>
    <x v="11"/>
  </r>
  <r>
    <x v="2"/>
    <s v="Q4"/>
    <x v="5"/>
    <x v="45"/>
    <n v="269"/>
    <x v="11"/>
  </r>
  <r>
    <x v="2"/>
    <s v="Q4"/>
    <x v="5"/>
    <x v="46"/>
    <n v="565"/>
    <x v="11"/>
  </r>
  <r>
    <x v="2"/>
    <s v="Q4"/>
    <x v="5"/>
    <x v="47"/>
    <n v="435"/>
    <x v="11"/>
  </r>
  <r>
    <x v="2"/>
    <s v="Q4"/>
    <x v="5"/>
    <x v="48"/>
    <n v="1032"/>
    <x v="11"/>
  </r>
  <r>
    <x v="2"/>
    <s v="Q4"/>
    <x v="5"/>
    <x v="83"/>
    <n v="100"/>
    <x v="11"/>
  </r>
  <r>
    <x v="2"/>
    <s v="Q4"/>
    <x v="5"/>
    <x v="49"/>
    <n v="827"/>
    <x v="11"/>
  </r>
  <r>
    <x v="2"/>
    <s v="Q4"/>
    <x v="5"/>
    <x v="50"/>
    <n v="880"/>
    <x v="11"/>
  </r>
  <r>
    <x v="2"/>
    <s v="Q4"/>
    <x v="5"/>
    <x v="51"/>
    <n v="301"/>
    <x v="11"/>
  </r>
  <r>
    <x v="2"/>
    <s v="Q4"/>
    <x v="5"/>
    <x v="84"/>
    <n v="66"/>
    <x v="11"/>
  </r>
  <r>
    <x v="2"/>
    <s v="Q4"/>
    <x v="5"/>
    <x v="52"/>
    <n v="338"/>
    <x v="11"/>
  </r>
  <r>
    <x v="2"/>
    <s v="Q4"/>
    <x v="5"/>
    <x v="85"/>
    <n v="77"/>
    <x v="11"/>
  </r>
  <r>
    <x v="2"/>
    <s v="Q4"/>
    <x v="5"/>
    <x v="53"/>
    <n v="463"/>
    <x v="11"/>
  </r>
  <r>
    <x v="2"/>
    <s v="Q4"/>
    <x v="5"/>
    <x v="54"/>
    <n v="833"/>
    <x v="11"/>
  </r>
  <r>
    <x v="2"/>
    <s v="Q4"/>
    <x v="5"/>
    <x v="86"/>
    <n v="108"/>
    <x v="11"/>
  </r>
  <r>
    <x v="2"/>
    <s v="Q4"/>
    <x v="5"/>
    <x v="55"/>
    <n v="2172"/>
    <x v="11"/>
  </r>
  <r>
    <x v="2"/>
    <s v="Q4"/>
    <x v="5"/>
    <x v="56"/>
    <n v="156"/>
    <x v="11"/>
  </r>
  <r>
    <x v="2"/>
    <s v="Q4"/>
    <x v="5"/>
    <x v="57"/>
    <n v="9141"/>
    <x v="11"/>
  </r>
  <r>
    <x v="2"/>
    <s v="Q4"/>
    <x v="5"/>
    <x v="58"/>
    <n v="4880"/>
    <x v="11"/>
  </r>
  <r>
    <x v="2"/>
    <s v="Q4"/>
    <x v="5"/>
    <x v="59"/>
    <n v="10781"/>
    <x v="11"/>
  </r>
  <r>
    <x v="2"/>
    <s v="Q4"/>
    <x v="6"/>
    <x v="60"/>
    <n v="56"/>
    <x v="11"/>
  </r>
  <r>
    <x v="2"/>
    <s v="Q4"/>
    <x v="6"/>
    <x v="62"/>
    <n v="57"/>
    <x v="11"/>
  </r>
  <r>
    <x v="2"/>
    <s v="Q4"/>
    <x v="6"/>
    <x v="0"/>
    <n v="1062"/>
    <x v="11"/>
  </r>
  <r>
    <x v="2"/>
    <s v="Q4"/>
    <x v="6"/>
    <x v="1"/>
    <n v="624"/>
    <x v="11"/>
  </r>
  <r>
    <x v="2"/>
    <s v="Q4"/>
    <x v="6"/>
    <x v="63"/>
    <n v="70"/>
    <x v="11"/>
  </r>
  <r>
    <x v="2"/>
    <s v="Q4"/>
    <x v="6"/>
    <x v="2"/>
    <n v="233"/>
    <x v="11"/>
  </r>
  <r>
    <x v="2"/>
    <s v="Q4"/>
    <x v="6"/>
    <x v="64"/>
    <n v="62"/>
    <x v="11"/>
  </r>
  <r>
    <x v="2"/>
    <s v="Q4"/>
    <x v="6"/>
    <x v="3"/>
    <n v="964"/>
    <x v="11"/>
  </r>
  <r>
    <x v="2"/>
    <s v="Q4"/>
    <x v="6"/>
    <x v="4"/>
    <n v="159"/>
    <x v="11"/>
  </r>
  <r>
    <x v="2"/>
    <s v="Q4"/>
    <x v="6"/>
    <x v="5"/>
    <n v="322"/>
    <x v="11"/>
  </r>
  <r>
    <x v="2"/>
    <s v="Q4"/>
    <x v="6"/>
    <x v="6"/>
    <n v="830"/>
    <x v="11"/>
  </r>
  <r>
    <x v="2"/>
    <s v="Q4"/>
    <x v="6"/>
    <x v="65"/>
    <n v="101"/>
    <x v="11"/>
  </r>
  <r>
    <x v="2"/>
    <s v="Q4"/>
    <x v="6"/>
    <x v="7"/>
    <n v="667"/>
    <x v="11"/>
  </r>
  <r>
    <x v="2"/>
    <s v="Q4"/>
    <x v="6"/>
    <x v="66"/>
    <n v="63"/>
    <x v="11"/>
  </r>
  <r>
    <x v="2"/>
    <s v="Q4"/>
    <x v="6"/>
    <x v="101"/>
    <n v="186"/>
    <x v="11"/>
  </r>
  <r>
    <x v="2"/>
    <s v="Q4"/>
    <x v="6"/>
    <x v="8"/>
    <n v="372"/>
    <x v="11"/>
  </r>
  <r>
    <x v="2"/>
    <s v="Q4"/>
    <x v="6"/>
    <x v="9"/>
    <n v="624"/>
    <x v="11"/>
  </r>
  <r>
    <x v="2"/>
    <s v="Q4"/>
    <x v="6"/>
    <x v="10"/>
    <n v="787"/>
    <x v="11"/>
  </r>
  <r>
    <x v="2"/>
    <s v="Q4"/>
    <x v="6"/>
    <x v="11"/>
    <n v="203"/>
    <x v="11"/>
  </r>
  <r>
    <x v="2"/>
    <s v="Q4"/>
    <x v="6"/>
    <x v="12"/>
    <n v="316"/>
    <x v="11"/>
  </r>
  <r>
    <x v="2"/>
    <s v="Q4"/>
    <x v="6"/>
    <x v="89"/>
    <n v="41"/>
    <x v="11"/>
  </r>
  <r>
    <x v="2"/>
    <s v="Q4"/>
    <x v="6"/>
    <x v="13"/>
    <n v="591"/>
    <x v="11"/>
  </r>
  <r>
    <x v="2"/>
    <s v="Q4"/>
    <x v="6"/>
    <x v="14"/>
    <n v="1351"/>
    <x v="11"/>
  </r>
  <r>
    <x v="2"/>
    <s v="Q4"/>
    <x v="6"/>
    <x v="90"/>
    <n v="61"/>
    <x v="11"/>
  </r>
  <r>
    <x v="2"/>
    <s v="Q4"/>
    <x v="6"/>
    <x v="15"/>
    <n v="1413"/>
    <x v="11"/>
  </r>
  <r>
    <x v="2"/>
    <s v="Q4"/>
    <x v="6"/>
    <x v="70"/>
    <n v="161"/>
    <x v="11"/>
  </r>
  <r>
    <x v="2"/>
    <s v="Q4"/>
    <x v="6"/>
    <x v="71"/>
    <n v="248"/>
    <x v="11"/>
  </r>
  <r>
    <x v="2"/>
    <s v="Q4"/>
    <x v="6"/>
    <x v="16"/>
    <n v="596"/>
    <x v="11"/>
  </r>
  <r>
    <x v="2"/>
    <s v="Q4"/>
    <x v="6"/>
    <x v="17"/>
    <n v="1366"/>
    <x v="11"/>
  </r>
  <r>
    <x v="2"/>
    <s v="Q4"/>
    <x v="6"/>
    <x v="18"/>
    <n v="472"/>
    <x v="11"/>
  </r>
  <r>
    <x v="2"/>
    <s v="Q4"/>
    <x v="6"/>
    <x v="72"/>
    <n v="254"/>
    <x v="11"/>
  </r>
  <r>
    <x v="2"/>
    <s v="Q4"/>
    <x v="6"/>
    <x v="19"/>
    <n v="596"/>
    <x v="11"/>
  </r>
  <r>
    <x v="2"/>
    <s v="Q4"/>
    <x v="6"/>
    <x v="20"/>
    <n v="126"/>
    <x v="11"/>
  </r>
  <r>
    <x v="2"/>
    <s v="Q4"/>
    <x v="6"/>
    <x v="73"/>
    <n v="63"/>
    <x v="11"/>
  </r>
  <r>
    <x v="2"/>
    <s v="Q4"/>
    <x v="6"/>
    <x v="21"/>
    <n v="1307"/>
    <x v="11"/>
  </r>
  <r>
    <x v="2"/>
    <s v="Q4"/>
    <x v="6"/>
    <x v="22"/>
    <n v="398"/>
    <x v="11"/>
  </r>
  <r>
    <x v="2"/>
    <s v="Q4"/>
    <x v="6"/>
    <x v="23"/>
    <n v="1127"/>
    <x v="11"/>
  </r>
  <r>
    <x v="2"/>
    <s v="Q4"/>
    <x v="6"/>
    <x v="92"/>
    <n v="38"/>
    <x v="11"/>
  </r>
  <r>
    <x v="2"/>
    <s v="Q4"/>
    <x v="6"/>
    <x v="24"/>
    <n v="901"/>
    <x v="11"/>
  </r>
  <r>
    <x v="2"/>
    <s v="Q4"/>
    <x v="6"/>
    <x v="25"/>
    <n v="133"/>
    <x v="11"/>
  </r>
  <r>
    <x v="2"/>
    <s v="Q4"/>
    <x v="6"/>
    <x v="74"/>
    <n v="81"/>
    <x v="11"/>
  </r>
  <r>
    <x v="2"/>
    <s v="Q4"/>
    <x v="6"/>
    <x v="75"/>
    <n v="250"/>
    <x v="11"/>
  </r>
  <r>
    <x v="2"/>
    <s v="Q4"/>
    <x v="6"/>
    <x v="26"/>
    <n v="303"/>
    <x v="11"/>
  </r>
  <r>
    <x v="2"/>
    <s v="Q4"/>
    <x v="6"/>
    <x v="27"/>
    <n v="292"/>
    <x v="11"/>
  </r>
  <r>
    <x v="2"/>
    <s v="Q4"/>
    <x v="6"/>
    <x v="76"/>
    <n v="199"/>
    <x v="11"/>
  </r>
  <r>
    <x v="2"/>
    <s v="Q4"/>
    <x v="6"/>
    <x v="28"/>
    <n v="326"/>
    <x v="11"/>
  </r>
  <r>
    <x v="2"/>
    <s v="Q4"/>
    <x v="6"/>
    <x v="77"/>
    <n v="266"/>
    <x v="11"/>
  </r>
  <r>
    <x v="2"/>
    <s v="Q4"/>
    <x v="6"/>
    <x v="29"/>
    <n v="315"/>
    <x v="11"/>
  </r>
  <r>
    <x v="2"/>
    <s v="Q4"/>
    <x v="6"/>
    <x v="30"/>
    <n v="408"/>
    <x v="11"/>
  </r>
  <r>
    <x v="2"/>
    <s v="Q4"/>
    <x v="6"/>
    <x v="78"/>
    <n v="89"/>
    <x v="11"/>
  </r>
  <r>
    <x v="2"/>
    <s v="Q4"/>
    <x v="6"/>
    <x v="31"/>
    <n v="215"/>
    <x v="11"/>
  </r>
  <r>
    <x v="2"/>
    <s v="Q4"/>
    <x v="6"/>
    <x v="79"/>
    <n v="111"/>
    <x v="11"/>
  </r>
  <r>
    <x v="2"/>
    <s v="Q4"/>
    <x v="6"/>
    <x v="32"/>
    <n v="1211"/>
    <x v="11"/>
  </r>
  <r>
    <x v="2"/>
    <s v="Q4"/>
    <x v="6"/>
    <x v="33"/>
    <n v="375"/>
    <x v="11"/>
  </r>
  <r>
    <x v="2"/>
    <s v="Q4"/>
    <x v="6"/>
    <x v="34"/>
    <n v="459"/>
    <x v="11"/>
  </r>
  <r>
    <x v="2"/>
    <s v="Q4"/>
    <x v="6"/>
    <x v="35"/>
    <n v="767"/>
    <x v="11"/>
  </r>
  <r>
    <x v="2"/>
    <s v="Q4"/>
    <x v="6"/>
    <x v="80"/>
    <n v="137"/>
    <x v="11"/>
  </r>
  <r>
    <x v="2"/>
    <s v="Q4"/>
    <x v="6"/>
    <x v="36"/>
    <n v="152"/>
    <x v="11"/>
  </r>
  <r>
    <x v="2"/>
    <s v="Q4"/>
    <x v="6"/>
    <x v="91"/>
    <n v="52"/>
    <x v="11"/>
  </r>
  <r>
    <x v="2"/>
    <s v="Q4"/>
    <x v="6"/>
    <x v="81"/>
    <n v="64"/>
    <x v="11"/>
  </r>
  <r>
    <x v="2"/>
    <s v="Q4"/>
    <x v="6"/>
    <x v="37"/>
    <n v="793"/>
    <x v="11"/>
  </r>
  <r>
    <x v="2"/>
    <s v="Q4"/>
    <x v="6"/>
    <x v="38"/>
    <n v="637"/>
    <x v="11"/>
  </r>
  <r>
    <x v="2"/>
    <s v="Q4"/>
    <x v="6"/>
    <x v="39"/>
    <n v="360"/>
    <x v="11"/>
  </r>
  <r>
    <x v="2"/>
    <s v="Q4"/>
    <x v="6"/>
    <x v="40"/>
    <n v="429"/>
    <x v="11"/>
  </r>
  <r>
    <x v="2"/>
    <s v="Q4"/>
    <x v="6"/>
    <x v="41"/>
    <n v="316"/>
    <x v="11"/>
  </r>
  <r>
    <x v="2"/>
    <s v="Q4"/>
    <x v="6"/>
    <x v="42"/>
    <n v="520"/>
    <x v="11"/>
  </r>
  <r>
    <x v="2"/>
    <s v="Q4"/>
    <x v="6"/>
    <x v="82"/>
    <n v="115"/>
    <x v="11"/>
  </r>
  <r>
    <x v="2"/>
    <s v="Q4"/>
    <x v="6"/>
    <x v="43"/>
    <n v="802"/>
    <x v="11"/>
  </r>
  <r>
    <x v="2"/>
    <s v="Q4"/>
    <x v="6"/>
    <x v="44"/>
    <n v="319"/>
    <x v="11"/>
  </r>
  <r>
    <x v="2"/>
    <s v="Q4"/>
    <x v="6"/>
    <x v="45"/>
    <n v="318"/>
    <x v="11"/>
  </r>
  <r>
    <x v="2"/>
    <s v="Q4"/>
    <x v="6"/>
    <x v="46"/>
    <n v="609"/>
    <x v="11"/>
  </r>
  <r>
    <x v="2"/>
    <s v="Q4"/>
    <x v="6"/>
    <x v="47"/>
    <n v="511"/>
    <x v="11"/>
  </r>
  <r>
    <x v="2"/>
    <s v="Q4"/>
    <x v="6"/>
    <x v="48"/>
    <n v="1141"/>
    <x v="11"/>
  </r>
  <r>
    <x v="2"/>
    <s v="Q4"/>
    <x v="6"/>
    <x v="83"/>
    <n v="109"/>
    <x v="11"/>
  </r>
  <r>
    <x v="2"/>
    <s v="Q4"/>
    <x v="6"/>
    <x v="49"/>
    <n v="888"/>
    <x v="11"/>
  </r>
  <r>
    <x v="2"/>
    <s v="Q4"/>
    <x v="6"/>
    <x v="50"/>
    <n v="1656"/>
    <x v="11"/>
  </r>
  <r>
    <x v="2"/>
    <s v="Q4"/>
    <x v="6"/>
    <x v="51"/>
    <n v="375"/>
    <x v="11"/>
  </r>
  <r>
    <x v="2"/>
    <s v="Q4"/>
    <x v="6"/>
    <x v="84"/>
    <n v="95"/>
    <x v="11"/>
  </r>
  <r>
    <x v="2"/>
    <s v="Q4"/>
    <x v="6"/>
    <x v="52"/>
    <n v="325"/>
    <x v="11"/>
  </r>
  <r>
    <x v="2"/>
    <s v="Q4"/>
    <x v="6"/>
    <x v="85"/>
    <n v="86"/>
    <x v="11"/>
  </r>
  <r>
    <x v="2"/>
    <s v="Q4"/>
    <x v="6"/>
    <x v="53"/>
    <n v="519"/>
    <x v="11"/>
  </r>
  <r>
    <x v="2"/>
    <s v="Q4"/>
    <x v="6"/>
    <x v="54"/>
    <n v="1334"/>
    <x v="11"/>
  </r>
  <r>
    <x v="2"/>
    <s v="Q4"/>
    <x v="6"/>
    <x v="86"/>
    <n v="125"/>
    <x v="11"/>
  </r>
  <r>
    <x v="2"/>
    <s v="Q4"/>
    <x v="6"/>
    <x v="55"/>
    <n v="3662"/>
    <x v="11"/>
  </r>
  <r>
    <x v="2"/>
    <s v="Q4"/>
    <x v="6"/>
    <x v="56"/>
    <n v="134"/>
    <x v="11"/>
  </r>
  <r>
    <x v="2"/>
    <s v="Q4"/>
    <x v="6"/>
    <x v="57"/>
    <n v="12821"/>
    <x v="11"/>
  </r>
  <r>
    <x v="2"/>
    <s v="Q4"/>
    <x v="6"/>
    <x v="58"/>
    <n v="8418"/>
    <x v="11"/>
  </r>
  <r>
    <x v="2"/>
    <s v="Q4"/>
    <x v="6"/>
    <x v="59"/>
    <n v="17509"/>
    <x v="11"/>
  </r>
  <r>
    <x v="2"/>
    <s v="Q4"/>
    <x v="7"/>
    <x v="60"/>
    <n v="70"/>
    <x v="11"/>
  </r>
  <r>
    <x v="2"/>
    <s v="Q4"/>
    <x v="7"/>
    <x v="61"/>
    <n v="47"/>
    <x v="11"/>
  </r>
  <r>
    <x v="2"/>
    <s v="Q4"/>
    <x v="7"/>
    <x v="62"/>
    <n v="105"/>
    <x v="11"/>
  </r>
  <r>
    <x v="2"/>
    <s v="Q4"/>
    <x v="7"/>
    <x v="0"/>
    <n v="1380"/>
    <x v="11"/>
  </r>
  <r>
    <x v="2"/>
    <s v="Q4"/>
    <x v="7"/>
    <x v="1"/>
    <n v="839"/>
    <x v="11"/>
  </r>
  <r>
    <x v="2"/>
    <s v="Q4"/>
    <x v="7"/>
    <x v="63"/>
    <n v="92"/>
    <x v="11"/>
  </r>
  <r>
    <x v="2"/>
    <s v="Q4"/>
    <x v="7"/>
    <x v="2"/>
    <n v="214"/>
    <x v="11"/>
  </r>
  <r>
    <x v="2"/>
    <s v="Q4"/>
    <x v="7"/>
    <x v="64"/>
    <n v="74"/>
    <x v="11"/>
  </r>
  <r>
    <x v="2"/>
    <s v="Q4"/>
    <x v="7"/>
    <x v="3"/>
    <n v="1360"/>
    <x v="11"/>
  </r>
  <r>
    <x v="2"/>
    <s v="Q4"/>
    <x v="7"/>
    <x v="4"/>
    <n v="298"/>
    <x v="11"/>
  </r>
  <r>
    <x v="2"/>
    <s v="Q4"/>
    <x v="7"/>
    <x v="5"/>
    <n v="409"/>
    <x v="11"/>
  </r>
  <r>
    <x v="2"/>
    <s v="Q4"/>
    <x v="7"/>
    <x v="93"/>
    <n v="32"/>
    <x v="11"/>
  </r>
  <r>
    <x v="2"/>
    <s v="Q4"/>
    <x v="7"/>
    <x v="6"/>
    <n v="946"/>
    <x v="11"/>
  </r>
  <r>
    <x v="2"/>
    <s v="Q4"/>
    <x v="7"/>
    <x v="65"/>
    <n v="204"/>
    <x v="11"/>
  </r>
  <r>
    <x v="2"/>
    <s v="Q4"/>
    <x v="7"/>
    <x v="7"/>
    <n v="982"/>
    <x v="11"/>
  </r>
  <r>
    <x v="2"/>
    <s v="Q4"/>
    <x v="7"/>
    <x v="66"/>
    <n v="131"/>
    <x v="11"/>
  </r>
  <r>
    <x v="2"/>
    <s v="Q4"/>
    <x v="7"/>
    <x v="98"/>
    <n v="30"/>
    <x v="11"/>
  </r>
  <r>
    <x v="2"/>
    <s v="Q4"/>
    <x v="7"/>
    <x v="87"/>
    <n v="55"/>
    <x v="11"/>
  </r>
  <r>
    <x v="2"/>
    <s v="Q4"/>
    <x v="7"/>
    <x v="101"/>
    <n v="267"/>
    <x v="11"/>
  </r>
  <r>
    <x v="2"/>
    <s v="Q4"/>
    <x v="7"/>
    <x v="8"/>
    <n v="373"/>
    <x v="11"/>
  </r>
  <r>
    <x v="2"/>
    <s v="Q4"/>
    <x v="7"/>
    <x v="9"/>
    <n v="960"/>
    <x v="11"/>
  </r>
  <r>
    <x v="2"/>
    <s v="Q4"/>
    <x v="7"/>
    <x v="10"/>
    <n v="1128"/>
    <x v="11"/>
  </r>
  <r>
    <x v="2"/>
    <s v="Q4"/>
    <x v="7"/>
    <x v="67"/>
    <n v="40"/>
    <x v="11"/>
  </r>
  <r>
    <x v="2"/>
    <s v="Q4"/>
    <x v="7"/>
    <x v="68"/>
    <n v="46"/>
    <x v="11"/>
  </r>
  <r>
    <x v="2"/>
    <s v="Q4"/>
    <x v="7"/>
    <x v="11"/>
    <n v="343"/>
    <x v="11"/>
  </r>
  <r>
    <x v="2"/>
    <s v="Q4"/>
    <x v="7"/>
    <x v="12"/>
    <n v="417"/>
    <x v="11"/>
  </r>
  <r>
    <x v="2"/>
    <s v="Q4"/>
    <x v="7"/>
    <x v="89"/>
    <n v="64"/>
    <x v="11"/>
  </r>
  <r>
    <x v="2"/>
    <s v="Q4"/>
    <x v="7"/>
    <x v="94"/>
    <n v="54"/>
    <x v="11"/>
  </r>
  <r>
    <x v="2"/>
    <s v="Q4"/>
    <x v="7"/>
    <x v="13"/>
    <n v="896"/>
    <x v="11"/>
  </r>
  <r>
    <x v="2"/>
    <s v="Q4"/>
    <x v="7"/>
    <x v="14"/>
    <n v="1901"/>
    <x v="11"/>
  </r>
  <r>
    <x v="2"/>
    <s v="Q4"/>
    <x v="7"/>
    <x v="69"/>
    <n v="44"/>
    <x v="11"/>
  </r>
  <r>
    <x v="2"/>
    <s v="Q4"/>
    <x v="7"/>
    <x v="90"/>
    <n v="45"/>
    <x v="11"/>
  </r>
  <r>
    <x v="2"/>
    <s v="Q4"/>
    <x v="7"/>
    <x v="15"/>
    <n v="2013"/>
    <x v="11"/>
  </r>
  <r>
    <x v="2"/>
    <s v="Q4"/>
    <x v="7"/>
    <x v="70"/>
    <n v="135"/>
    <x v="11"/>
  </r>
  <r>
    <x v="2"/>
    <s v="Q4"/>
    <x v="7"/>
    <x v="71"/>
    <n v="249"/>
    <x v="11"/>
  </r>
  <r>
    <x v="2"/>
    <s v="Q4"/>
    <x v="7"/>
    <x v="16"/>
    <n v="743"/>
    <x v="11"/>
  </r>
  <r>
    <x v="2"/>
    <s v="Q4"/>
    <x v="7"/>
    <x v="17"/>
    <n v="1125"/>
    <x v="11"/>
  </r>
  <r>
    <x v="2"/>
    <s v="Q4"/>
    <x v="7"/>
    <x v="18"/>
    <n v="727"/>
    <x v="11"/>
  </r>
  <r>
    <x v="2"/>
    <s v="Q4"/>
    <x v="7"/>
    <x v="72"/>
    <n v="328"/>
    <x v="11"/>
  </r>
  <r>
    <x v="2"/>
    <s v="Q4"/>
    <x v="7"/>
    <x v="19"/>
    <n v="819"/>
    <x v="11"/>
  </r>
  <r>
    <x v="2"/>
    <s v="Q4"/>
    <x v="7"/>
    <x v="20"/>
    <n v="221"/>
    <x v="11"/>
  </r>
  <r>
    <x v="2"/>
    <s v="Q4"/>
    <x v="7"/>
    <x v="73"/>
    <n v="94"/>
    <x v="11"/>
  </r>
  <r>
    <x v="2"/>
    <s v="Q4"/>
    <x v="7"/>
    <x v="21"/>
    <n v="1879"/>
    <x v="11"/>
  </r>
  <r>
    <x v="2"/>
    <s v="Q4"/>
    <x v="7"/>
    <x v="22"/>
    <n v="627"/>
    <x v="11"/>
  </r>
  <r>
    <x v="2"/>
    <s v="Q4"/>
    <x v="7"/>
    <x v="23"/>
    <n v="1530"/>
    <x v="11"/>
  </r>
  <r>
    <x v="2"/>
    <s v="Q4"/>
    <x v="7"/>
    <x v="92"/>
    <n v="52"/>
    <x v="11"/>
  </r>
  <r>
    <x v="2"/>
    <s v="Q4"/>
    <x v="7"/>
    <x v="24"/>
    <n v="864"/>
    <x v="11"/>
  </r>
  <r>
    <x v="2"/>
    <s v="Q4"/>
    <x v="7"/>
    <x v="25"/>
    <n v="180"/>
    <x v="11"/>
  </r>
  <r>
    <x v="2"/>
    <s v="Q4"/>
    <x v="7"/>
    <x v="74"/>
    <n v="98"/>
    <x v="11"/>
  </r>
  <r>
    <x v="2"/>
    <s v="Q4"/>
    <x v="7"/>
    <x v="75"/>
    <n v="214"/>
    <x v="11"/>
  </r>
  <r>
    <x v="2"/>
    <s v="Q4"/>
    <x v="7"/>
    <x v="26"/>
    <n v="279"/>
    <x v="11"/>
  </r>
  <r>
    <x v="2"/>
    <s v="Q4"/>
    <x v="7"/>
    <x v="27"/>
    <n v="370"/>
    <x v="11"/>
  </r>
  <r>
    <x v="2"/>
    <s v="Q4"/>
    <x v="7"/>
    <x v="76"/>
    <n v="170"/>
    <x v="11"/>
  </r>
  <r>
    <x v="2"/>
    <s v="Q4"/>
    <x v="7"/>
    <x v="28"/>
    <n v="441"/>
    <x v="11"/>
  </r>
  <r>
    <x v="2"/>
    <s v="Q4"/>
    <x v="7"/>
    <x v="77"/>
    <n v="279"/>
    <x v="11"/>
  </r>
  <r>
    <x v="2"/>
    <s v="Q4"/>
    <x v="7"/>
    <x v="29"/>
    <n v="561"/>
    <x v="11"/>
  </r>
  <r>
    <x v="2"/>
    <s v="Q4"/>
    <x v="7"/>
    <x v="30"/>
    <n v="513"/>
    <x v="11"/>
  </r>
  <r>
    <x v="2"/>
    <s v="Q4"/>
    <x v="7"/>
    <x v="78"/>
    <n v="126"/>
    <x v="11"/>
  </r>
  <r>
    <x v="2"/>
    <s v="Q4"/>
    <x v="7"/>
    <x v="31"/>
    <n v="283"/>
    <x v="11"/>
  </r>
  <r>
    <x v="2"/>
    <s v="Q4"/>
    <x v="7"/>
    <x v="79"/>
    <n v="139"/>
    <x v="11"/>
  </r>
  <r>
    <x v="2"/>
    <s v="Q4"/>
    <x v="7"/>
    <x v="32"/>
    <n v="1784"/>
    <x v="11"/>
  </r>
  <r>
    <x v="2"/>
    <s v="Q4"/>
    <x v="7"/>
    <x v="33"/>
    <n v="572"/>
    <x v="11"/>
  </r>
  <r>
    <x v="2"/>
    <s v="Q4"/>
    <x v="7"/>
    <x v="34"/>
    <n v="363"/>
    <x v="11"/>
  </r>
  <r>
    <x v="2"/>
    <s v="Q4"/>
    <x v="7"/>
    <x v="35"/>
    <n v="1120"/>
    <x v="11"/>
  </r>
  <r>
    <x v="2"/>
    <s v="Q4"/>
    <x v="7"/>
    <x v="80"/>
    <n v="248"/>
    <x v="11"/>
  </r>
  <r>
    <x v="2"/>
    <s v="Q4"/>
    <x v="7"/>
    <x v="36"/>
    <n v="196"/>
    <x v="11"/>
  </r>
  <r>
    <x v="2"/>
    <s v="Q4"/>
    <x v="7"/>
    <x v="91"/>
    <n v="61"/>
    <x v="11"/>
  </r>
  <r>
    <x v="2"/>
    <s v="Q4"/>
    <x v="7"/>
    <x v="81"/>
    <n v="108"/>
    <x v="11"/>
  </r>
  <r>
    <x v="2"/>
    <s v="Q4"/>
    <x v="7"/>
    <x v="37"/>
    <n v="1178"/>
    <x v="11"/>
  </r>
  <r>
    <x v="2"/>
    <s v="Q4"/>
    <x v="7"/>
    <x v="38"/>
    <n v="857"/>
    <x v="11"/>
  </r>
  <r>
    <x v="2"/>
    <s v="Q4"/>
    <x v="7"/>
    <x v="39"/>
    <n v="358"/>
    <x v="11"/>
  </r>
  <r>
    <x v="2"/>
    <s v="Q4"/>
    <x v="7"/>
    <x v="40"/>
    <n v="620"/>
    <x v="11"/>
  </r>
  <r>
    <x v="2"/>
    <s v="Q4"/>
    <x v="7"/>
    <x v="41"/>
    <n v="402"/>
    <x v="11"/>
  </r>
  <r>
    <x v="2"/>
    <s v="Q4"/>
    <x v="7"/>
    <x v="42"/>
    <n v="562"/>
    <x v="11"/>
  </r>
  <r>
    <x v="2"/>
    <s v="Q4"/>
    <x v="7"/>
    <x v="96"/>
    <n v="43"/>
    <x v="11"/>
  </r>
  <r>
    <x v="2"/>
    <s v="Q4"/>
    <x v="7"/>
    <x v="82"/>
    <n v="175"/>
    <x v="11"/>
  </r>
  <r>
    <x v="2"/>
    <s v="Q4"/>
    <x v="7"/>
    <x v="43"/>
    <n v="958"/>
    <x v="11"/>
  </r>
  <r>
    <x v="2"/>
    <s v="Q4"/>
    <x v="7"/>
    <x v="44"/>
    <n v="462"/>
    <x v="11"/>
  </r>
  <r>
    <x v="2"/>
    <s v="Q4"/>
    <x v="7"/>
    <x v="45"/>
    <n v="463"/>
    <x v="11"/>
  </r>
  <r>
    <x v="2"/>
    <s v="Q4"/>
    <x v="7"/>
    <x v="46"/>
    <n v="942"/>
    <x v="11"/>
  </r>
  <r>
    <x v="2"/>
    <s v="Q4"/>
    <x v="7"/>
    <x v="47"/>
    <n v="654"/>
    <x v="11"/>
  </r>
  <r>
    <x v="2"/>
    <s v="Q4"/>
    <x v="7"/>
    <x v="48"/>
    <n v="1556"/>
    <x v="11"/>
  </r>
  <r>
    <x v="2"/>
    <s v="Q4"/>
    <x v="7"/>
    <x v="83"/>
    <n v="159"/>
    <x v="11"/>
  </r>
  <r>
    <x v="2"/>
    <s v="Q4"/>
    <x v="7"/>
    <x v="49"/>
    <n v="1286"/>
    <x v="11"/>
  </r>
  <r>
    <x v="2"/>
    <s v="Q4"/>
    <x v="7"/>
    <x v="50"/>
    <n v="1500"/>
    <x v="11"/>
  </r>
  <r>
    <x v="2"/>
    <s v="Q4"/>
    <x v="7"/>
    <x v="51"/>
    <n v="505"/>
    <x v="11"/>
  </r>
  <r>
    <x v="2"/>
    <s v="Q4"/>
    <x v="7"/>
    <x v="84"/>
    <n v="81"/>
    <x v="11"/>
  </r>
  <r>
    <x v="2"/>
    <s v="Q4"/>
    <x v="7"/>
    <x v="52"/>
    <n v="460"/>
    <x v="11"/>
  </r>
  <r>
    <x v="2"/>
    <s v="Q4"/>
    <x v="7"/>
    <x v="85"/>
    <n v="99"/>
    <x v="11"/>
  </r>
  <r>
    <x v="2"/>
    <s v="Q4"/>
    <x v="7"/>
    <x v="53"/>
    <n v="765"/>
    <x v="11"/>
  </r>
  <r>
    <x v="2"/>
    <s v="Q4"/>
    <x v="7"/>
    <x v="54"/>
    <n v="1290"/>
    <x v="11"/>
  </r>
  <r>
    <x v="2"/>
    <s v="Q4"/>
    <x v="7"/>
    <x v="86"/>
    <n v="150"/>
    <x v="11"/>
  </r>
  <r>
    <x v="2"/>
    <s v="Q4"/>
    <x v="7"/>
    <x v="88"/>
    <n v="45"/>
    <x v="11"/>
  </r>
  <r>
    <x v="2"/>
    <s v="Q4"/>
    <x v="7"/>
    <x v="55"/>
    <n v="3605"/>
    <x v="11"/>
  </r>
  <r>
    <x v="2"/>
    <s v="Q4"/>
    <x v="7"/>
    <x v="97"/>
    <n v="30"/>
    <x v="11"/>
  </r>
  <r>
    <x v="2"/>
    <s v="Q4"/>
    <x v="7"/>
    <x v="56"/>
    <n v="231"/>
    <x v="11"/>
  </r>
  <r>
    <x v="2"/>
    <s v="Q4"/>
    <x v="7"/>
    <x v="57"/>
    <n v="14343"/>
    <x v="11"/>
  </r>
  <r>
    <x v="2"/>
    <s v="Q4"/>
    <x v="7"/>
    <x v="58"/>
    <n v="7762"/>
    <x v="11"/>
  </r>
  <r>
    <x v="2"/>
    <s v="Q4"/>
    <x v="7"/>
    <x v="59"/>
    <n v="17254"/>
    <x v="11"/>
  </r>
  <r>
    <x v="2"/>
    <s v="Q4"/>
    <x v="8"/>
    <x v="62"/>
    <n v="49"/>
    <x v="11"/>
  </r>
  <r>
    <x v="2"/>
    <s v="Q4"/>
    <x v="8"/>
    <x v="0"/>
    <n v="679"/>
    <x v="11"/>
  </r>
  <r>
    <x v="2"/>
    <s v="Q4"/>
    <x v="8"/>
    <x v="1"/>
    <n v="380"/>
    <x v="11"/>
  </r>
  <r>
    <x v="2"/>
    <s v="Q4"/>
    <x v="8"/>
    <x v="63"/>
    <n v="31"/>
    <x v="11"/>
  </r>
  <r>
    <x v="2"/>
    <s v="Q4"/>
    <x v="8"/>
    <x v="2"/>
    <n v="103"/>
    <x v="11"/>
  </r>
  <r>
    <x v="2"/>
    <s v="Q4"/>
    <x v="8"/>
    <x v="64"/>
    <n v="33"/>
    <x v="11"/>
  </r>
  <r>
    <x v="2"/>
    <s v="Q4"/>
    <x v="8"/>
    <x v="3"/>
    <n v="595"/>
    <x v="11"/>
  </r>
  <r>
    <x v="2"/>
    <s v="Q4"/>
    <x v="8"/>
    <x v="4"/>
    <n v="142"/>
    <x v="11"/>
  </r>
  <r>
    <x v="2"/>
    <s v="Q4"/>
    <x v="8"/>
    <x v="5"/>
    <n v="207"/>
    <x v="11"/>
  </r>
  <r>
    <x v="2"/>
    <s v="Q4"/>
    <x v="8"/>
    <x v="6"/>
    <n v="500"/>
    <x v="11"/>
  </r>
  <r>
    <x v="2"/>
    <s v="Q4"/>
    <x v="8"/>
    <x v="65"/>
    <n v="100"/>
    <x v="11"/>
  </r>
  <r>
    <x v="2"/>
    <s v="Q4"/>
    <x v="8"/>
    <x v="7"/>
    <n v="436"/>
    <x v="11"/>
  </r>
  <r>
    <x v="2"/>
    <s v="Q4"/>
    <x v="8"/>
    <x v="66"/>
    <n v="41"/>
    <x v="11"/>
  </r>
  <r>
    <x v="2"/>
    <s v="Q4"/>
    <x v="8"/>
    <x v="101"/>
    <n v="133"/>
    <x v="11"/>
  </r>
  <r>
    <x v="2"/>
    <s v="Q4"/>
    <x v="8"/>
    <x v="8"/>
    <n v="187"/>
    <x v="11"/>
  </r>
  <r>
    <x v="2"/>
    <s v="Q4"/>
    <x v="8"/>
    <x v="9"/>
    <n v="442"/>
    <x v="11"/>
  </r>
  <r>
    <x v="2"/>
    <s v="Q4"/>
    <x v="8"/>
    <x v="10"/>
    <n v="540"/>
    <x v="11"/>
  </r>
  <r>
    <x v="2"/>
    <s v="Q4"/>
    <x v="8"/>
    <x v="11"/>
    <n v="125"/>
    <x v="11"/>
  </r>
  <r>
    <x v="2"/>
    <s v="Q4"/>
    <x v="8"/>
    <x v="12"/>
    <n v="179"/>
    <x v="11"/>
  </r>
  <r>
    <x v="2"/>
    <s v="Q4"/>
    <x v="8"/>
    <x v="94"/>
    <n v="31"/>
    <x v="11"/>
  </r>
  <r>
    <x v="2"/>
    <s v="Q4"/>
    <x v="8"/>
    <x v="13"/>
    <n v="389"/>
    <x v="11"/>
  </r>
  <r>
    <x v="2"/>
    <s v="Q4"/>
    <x v="8"/>
    <x v="14"/>
    <n v="880"/>
    <x v="11"/>
  </r>
  <r>
    <x v="2"/>
    <s v="Q4"/>
    <x v="8"/>
    <x v="15"/>
    <n v="902"/>
    <x v="11"/>
  </r>
  <r>
    <x v="2"/>
    <s v="Q4"/>
    <x v="8"/>
    <x v="70"/>
    <n v="53"/>
    <x v="11"/>
  </r>
  <r>
    <x v="2"/>
    <s v="Q4"/>
    <x v="8"/>
    <x v="71"/>
    <n v="120"/>
    <x v="11"/>
  </r>
  <r>
    <x v="2"/>
    <s v="Q4"/>
    <x v="8"/>
    <x v="16"/>
    <n v="328"/>
    <x v="11"/>
  </r>
  <r>
    <x v="2"/>
    <s v="Q4"/>
    <x v="8"/>
    <x v="17"/>
    <n v="489"/>
    <x v="11"/>
  </r>
  <r>
    <x v="2"/>
    <s v="Q4"/>
    <x v="8"/>
    <x v="18"/>
    <n v="364"/>
    <x v="11"/>
  </r>
  <r>
    <x v="2"/>
    <s v="Q4"/>
    <x v="8"/>
    <x v="72"/>
    <n v="137"/>
    <x v="11"/>
  </r>
  <r>
    <x v="2"/>
    <s v="Q4"/>
    <x v="8"/>
    <x v="19"/>
    <n v="359"/>
    <x v="11"/>
  </r>
  <r>
    <x v="2"/>
    <s v="Q4"/>
    <x v="8"/>
    <x v="20"/>
    <n v="106"/>
    <x v="11"/>
  </r>
  <r>
    <x v="2"/>
    <s v="Q4"/>
    <x v="8"/>
    <x v="73"/>
    <n v="36"/>
    <x v="11"/>
  </r>
  <r>
    <x v="2"/>
    <s v="Q4"/>
    <x v="8"/>
    <x v="21"/>
    <n v="842"/>
    <x v="11"/>
  </r>
  <r>
    <x v="2"/>
    <s v="Q4"/>
    <x v="8"/>
    <x v="22"/>
    <n v="254"/>
    <x v="11"/>
  </r>
  <r>
    <x v="2"/>
    <s v="Q4"/>
    <x v="8"/>
    <x v="23"/>
    <n v="688"/>
    <x v="11"/>
  </r>
  <r>
    <x v="2"/>
    <s v="Q4"/>
    <x v="8"/>
    <x v="24"/>
    <n v="458"/>
    <x v="11"/>
  </r>
  <r>
    <x v="2"/>
    <s v="Q4"/>
    <x v="8"/>
    <x v="25"/>
    <n v="79"/>
    <x v="11"/>
  </r>
  <r>
    <x v="2"/>
    <s v="Q4"/>
    <x v="8"/>
    <x v="74"/>
    <n v="32"/>
    <x v="11"/>
  </r>
  <r>
    <x v="2"/>
    <s v="Q4"/>
    <x v="8"/>
    <x v="75"/>
    <n v="67"/>
    <x v="11"/>
  </r>
  <r>
    <x v="2"/>
    <s v="Q4"/>
    <x v="8"/>
    <x v="26"/>
    <n v="104"/>
    <x v="11"/>
  </r>
  <r>
    <x v="2"/>
    <s v="Q4"/>
    <x v="8"/>
    <x v="27"/>
    <n v="170"/>
    <x v="11"/>
  </r>
  <r>
    <x v="2"/>
    <s v="Q4"/>
    <x v="8"/>
    <x v="76"/>
    <n v="64"/>
    <x v="11"/>
  </r>
  <r>
    <x v="2"/>
    <s v="Q4"/>
    <x v="8"/>
    <x v="28"/>
    <n v="196"/>
    <x v="11"/>
  </r>
  <r>
    <x v="2"/>
    <s v="Q4"/>
    <x v="8"/>
    <x v="77"/>
    <n v="131"/>
    <x v="11"/>
  </r>
  <r>
    <x v="2"/>
    <s v="Q4"/>
    <x v="8"/>
    <x v="29"/>
    <n v="274"/>
    <x v="11"/>
  </r>
  <r>
    <x v="2"/>
    <s v="Q4"/>
    <x v="8"/>
    <x v="30"/>
    <n v="233"/>
    <x v="11"/>
  </r>
  <r>
    <x v="2"/>
    <s v="Q4"/>
    <x v="8"/>
    <x v="78"/>
    <n v="43"/>
    <x v="11"/>
  </r>
  <r>
    <x v="2"/>
    <s v="Q4"/>
    <x v="8"/>
    <x v="31"/>
    <n v="147"/>
    <x v="11"/>
  </r>
  <r>
    <x v="2"/>
    <s v="Q4"/>
    <x v="8"/>
    <x v="79"/>
    <n v="39"/>
    <x v="11"/>
  </r>
  <r>
    <x v="2"/>
    <s v="Q4"/>
    <x v="8"/>
    <x v="32"/>
    <n v="804"/>
    <x v="11"/>
  </r>
  <r>
    <x v="2"/>
    <s v="Q4"/>
    <x v="8"/>
    <x v="33"/>
    <n v="298"/>
    <x v="11"/>
  </r>
  <r>
    <x v="2"/>
    <s v="Q4"/>
    <x v="8"/>
    <x v="34"/>
    <n v="133"/>
    <x v="11"/>
  </r>
  <r>
    <x v="2"/>
    <s v="Q4"/>
    <x v="8"/>
    <x v="35"/>
    <n v="578"/>
    <x v="11"/>
  </r>
  <r>
    <x v="2"/>
    <s v="Q4"/>
    <x v="8"/>
    <x v="80"/>
    <n v="109"/>
    <x v="11"/>
  </r>
  <r>
    <x v="2"/>
    <s v="Q4"/>
    <x v="8"/>
    <x v="36"/>
    <n v="86"/>
    <x v="11"/>
  </r>
  <r>
    <x v="2"/>
    <s v="Q4"/>
    <x v="8"/>
    <x v="81"/>
    <n v="44"/>
    <x v="11"/>
  </r>
  <r>
    <x v="2"/>
    <s v="Q4"/>
    <x v="8"/>
    <x v="37"/>
    <n v="548"/>
    <x v="11"/>
  </r>
  <r>
    <x v="2"/>
    <s v="Q4"/>
    <x v="8"/>
    <x v="38"/>
    <n v="411"/>
    <x v="11"/>
  </r>
  <r>
    <x v="2"/>
    <s v="Q4"/>
    <x v="8"/>
    <x v="39"/>
    <n v="160"/>
    <x v="11"/>
  </r>
  <r>
    <x v="2"/>
    <s v="Q4"/>
    <x v="8"/>
    <x v="40"/>
    <n v="292"/>
    <x v="11"/>
  </r>
  <r>
    <x v="2"/>
    <s v="Q4"/>
    <x v="8"/>
    <x v="41"/>
    <n v="169"/>
    <x v="11"/>
  </r>
  <r>
    <x v="2"/>
    <s v="Q4"/>
    <x v="8"/>
    <x v="42"/>
    <n v="264"/>
    <x v="11"/>
  </r>
  <r>
    <x v="2"/>
    <s v="Q4"/>
    <x v="8"/>
    <x v="82"/>
    <n v="69"/>
    <x v="11"/>
  </r>
  <r>
    <x v="2"/>
    <s v="Q4"/>
    <x v="8"/>
    <x v="43"/>
    <n v="469"/>
    <x v="11"/>
  </r>
  <r>
    <x v="2"/>
    <s v="Q4"/>
    <x v="8"/>
    <x v="44"/>
    <n v="209"/>
    <x v="11"/>
  </r>
  <r>
    <x v="2"/>
    <s v="Q4"/>
    <x v="8"/>
    <x v="45"/>
    <n v="213"/>
    <x v="11"/>
  </r>
  <r>
    <x v="2"/>
    <s v="Q4"/>
    <x v="8"/>
    <x v="46"/>
    <n v="397"/>
    <x v="11"/>
  </r>
  <r>
    <x v="2"/>
    <s v="Q4"/>
    <x v="8"/>
    <x v="47"/>
    <n v="335"/>
    <x v="11"/>
  </r>
  <r>
    <x v="2"/>
    <s v="Q4"/>
    <x v="8"/>
    <x v="48"/>
    <n v="756"/>
    <x v="11"/>
  </r>
  <r>
    <x v="2"/>
    <s v="Q4"/>
    <x v="8"/>
    <x v="83"/>
    <n v="75"/>
    <x v="11"/>
  </r>
  <r>
    <x v="2"/>
    <s v="Q4"/>
    <x v="8"/>
    <x v="49"/>
    <n v="600"/>
    <x v="11"/>
  </r>
  <r>
    <x v="2"/>
    <s v="Q4"/>
    <x v="8"/>
    <x v="50"/>
    <n v="612"/>
    <x v="11"/>
  </r>
  <r>
    <x v="2"/>
    <s v="Q4"/>
    <x v="8"/>
    <x v="51"/>
    <n v="217"/>
    <x v="11"/>
  </r>
  <r>
    <x v="2"/>
    <s v="Q4"/>
    <x v="8"/>
    <x v="84"/>
    <n v="36"/>
    <x v="11"/>
  </r>
  <r>
    <x v="2"/>
    <s v="Q4"/>
    <x v="8"/>
    <x v="52"/>
    <n v="222"/>
    <x v="11"/>
  </r>
  <r>
    <x v="2"/>
    <s v="Q4"/>
    <x v="8"/>
    <x v="85"/>
    <n v="51"/>
    <x v="11"/>
  </r>
  <r>
    <x v="2"/>
    <s v="Q4"/>
    <x v="8"/>
    <x v="53"/>
    <n v="325"/>
    <x v="11"/>
  </r>
  <r>
    <x v="2"/>
    <s v="Q4"/>
    <x v="8"/>
    <x v="54"/>
    <n v="534"/>
    <x v="11"/>
  </r>
  <r>
    <x v="2"/>
    <s v="Q4"/>
    <x v="8"/>
    <x v="86"/>
    <n v="68"/>
    <x v="11"/>
  </r>
  <r>
    <x v="2"/>
    <s v="Q4"/>
    <x v="8"/>
    <x v="55"/>
    <n v="1724"/>
    <x v="11"/>
  </r>
  <r>
    <x v="2"/>
    <s v="Q4"/>
    <x v="8"/>
    <x v="56"/>
    <n v="122"/>
    <x v="11"/>
  </r>
  <r>
    <x v="2"/>
    <s v="Q4"/>
    <x v="8"/>
    <x v="57"/>
    <n v="6981"/>
    <x v="11"/>
  </r>
  <r>
    <x v="2"/>
    <s v="Q4"/>
    <x v="8"/>
    <x v="58"/>
    <n v="3581"/>
    <x v="11"/>
  </r>
  <r>
    <x v="2"/>
    <s v="Q4"/>
    <x v="8"/>
    <x v="59"/>
    <n v="8206"/>
    <x v="11"/>
  </r>
  <r>
    <x v="2"/>
    <s v="Q4"/>
    <x v="9"/>
    <x v="0"/>
    <n v="243"/>
    <x v="11"/>
  </r>
  <r>
    <x v="2"/>
    <s v="Q4"/>
    <x v="9"/>
    <x v="1"/>
    <n v="146"/>
    <x v="11"/>
  </r>
  <r>
    <x v="2"/>
    <s v="Q4"/>
    <x v="9"/>
    <x v="2"/>
    <n v="35"/>
    <x v="11"/>
  </r>
  <r>
    <x v="2"/>
    <s v="Q4"/>
    <x v="9"/>
    <x v="3"/>
    <n v="273"/>
    <x v="11"/>
  </r>
  <r>
    <x v="2"/>
    <s v="Q4"/>
    <x v="9"/>
    <x v="4"/>
    <n v="62"/>
    <x v="11"/>
  </r>
  <r>
    <x v="2"/>
    <s v="Q4"/>
    <x v="9"/>
    <x v="5"/>
    <n v="73"/>
    <x v="11"/>
  </r>
  <r>
    <x v="2"/>
    <s v="Q4"/>
    <x v="9"/>
    <x v="6"/>
    <n v="176"/>
    <x v="11"/>
  </r>
  <r>
    <x v="2"/>
    <s v="Q4"/>
    <x v="9"/>
    <x v="65"/>
    <n v="40"/>
    <x v="11"/>
  </r>
  <r>
    <x v="2"/>
    <s v="Q4"/>
    <x v="9"/>
    <x v="7"/>
    <n v="190"/>
    <x v="11"/>
  </r>
  <r>
    <x v="2"/>
    <s v="Q4"/>
    <x v="9"/>
    <x v="101"/>
    <n v="41"/>
    <x v="11"/>
  </r>
  <r>
    <x v="2"/>
    <s v="Q4"/>
    <x v="9"/>
    <x v="8"/>
    <n v="60"/>
    <x v="11"/>
  </r>
  <r>
    <x v="2"/>
    <s v="Q4"/>
    <x v="9"/>
    <x v="9"/>
    <n v="179"/>
    <x v="11"/>
  </r>
  <r>
    <x v="2"/>
    <s v="Q4"/>
    <x v="9"/>
    <x v="10"/>
    <n v="205"/>
    <x v="11"/>
  </r>
  <r>
    <x v="2"/>
    <s v="Q4"/>
    <x v="9"/>
    <x v="11"/>
    <n v="46"/>
    <x v="11"/>
  </r>
  <r>
    <x v="2"/>
    <s v="Q4"/>
    <x v="9"/>
    <x v="12"/>
    <n v="62"/>
    <x v="11"/>
  </r>
  <r>
    <x v="2"/>
    <s v="Q4"/>
    <x v="9"/>
    <x v="13"/>
    <n v="148"/>
    <x v="11"/>
  </r>
  <r>
    <x v="2"/>
    <s v="Q4"/>
    <x v="9"/>
    <x v="14"/>
    <n v="382"/>
    <x v="11"/>
  </r>
  <r>
    <x v="2"/>
    <s v="Q4"/>
    <x v="9"/>
    <x v="15"/>
    <n v="382"/>
    <x v="11"/>
  </r>
  <r>
    <x v="2"/>
    <s v="Q4"/>
    <x v="9"/>
    <x v="71"/>
    <n v="46"/>
    <x v="11"/>
  </r>
  <r>
    <x v="2"/>
    <s v="Q4"/>
    <x v="9"/>
    <x v="16"/>
    <n v="109"/>
    <x v="11"/>
  </r>
  <r>
    <x v="2"/>
    <s v="Q4"/>
    <x v="9"/>
    <x v="17"/>
    <n v="153"/>
    <x v="11"/>
  </r>
  <r>
    <x v="2"/>
    <s v="Q4"/>
    <x v="9"/>
    <x v="18"/>
    <n v="126"/>
    <x v="11"/>
  </r>
  <r>
    <x v="2"/>
    <s v="Q4"/>
    <x v="9"/>
    <x v="72"/>
    <n v="55"/>
    <x v="11"/>
  </r>
  <r>
    <x v="2"/>
    <s v="Q4"/>
    <x v="9"/>
    <x v="19"/>
    <n v="155"/>
    <x v="11"/>
  </r>
  <r>
    <x v="2"/>
    <s v="Q4"/>
    <x v="9"/>
    <x v="20"/>
    <n v="47"/>
    <x v="11"/>
  </r>
  <r>
    <x v="2"/>
    <s v="Q4"/>
    <x v="9"/>
    <x v="21"/>
    <n v="365"/>
    <x v="11"/>
  </r>
  <r>
    <x v="2"/>
    <s v="Q4"/>
    <x v="9"/>
    <x v="22"/>
    <n v="109"/>
    <x v="11"/>
  </r>
  <r>
    <x v="2"/>
    <s v="Q4"/>
    <x v="9"/>
    <x v="23"/>
    <n v="258"/>
    <x v="11"/>
  </r>
  <r>
    <x v="2"/>
    <s v="Q4"/>
    <x v="9"/>
    <x v="24"/>
    <n v="143"/>
    <x v="11"/>
  </r>
  <r>
    <x v="2"/>
    <s v="Q4"/>
    <x v="9"/>
    <x v="75"/>
    <n v="33"/>
    <x v="11"/>
  </r>
  <r>
    <x v="2"/>
    <s v="Q4"/>
    <x v="9"/>
    <x v="26"/>
    <n v="53"/>
    <x v="11"/>
  </r>
  <r>
    <x v="2"/>
    <s v="Q4"/>
    <x v="9"/>
    <x v="27"/>
    <n v="47"/>
    <x v="11"/>
  </r>
  <r>
    <x v="2"/>
    <s v="Q4"/>
    <x v="9"/>
    <x v="28"/>
    <n v="61"/>
    <x v="11"/>
  </r>
  <r>
    <x v="2"/>
    <s v="Q4"/>
    <x v="9"/>
    <x v="77"/>
    <n v="52"/>
    <x v="11"/>
  </r>
  <r>
    <x v="2"/>
    <s v="Q4"/>
    <x v="9"/>
    <x v="29"/>
    <n v="103"/>
    <x v="11"/>
  </r>
  <r>
    <x v="2"/>
    <s v="Q4"/>
    <x v="9"/>
    <x v="30"/>
    <n v="75"/>
    <x v="11"/>
  </r>
  <r>
    <x v="2"/>
    <s v="Q4"/>
    <x v="9"/>
    <x v="31"/>
    <n v="58"/>
    <x v="11"/>
  </r>
  <r>
    <x v="2"/>
    <s v="Q4"/>
    <x v="9"/>
    <x v="32"/>
    <n v="341"/>
    <x v="11"/>
  </r>
  <r>
    <x v="2"/>
    <s v="Q4"/>
    <x v="9"/>
    <x v="33"/>
    <n v="108"/>
    <x v="11"/>
  </r>
  <r>
    <x v="2"/>
    <s v="Q4"/>
    <x v="9"/>
    <x v="34"/>
    <n v="51"/>
    <x v="11"/>
  </r>
  <r>
    <x v="2"/>
    <s v="Q4"/>
    <x v="9"/>
    <x v="35"/>
    <n v="204"/>
    <x v="11"/>
  </r>
  <r>
    <x v="2"/>
    <s v="Q4"/>
    <x v="9"/>
    <x v="80"/>
    <n v="44"/>
    <x v="11"/>
  </r>
  <r>
    <x v="2"/>
    <s v="Q4"/>
    <x v="9"/>
    <x v="36"/>
    <n v="34"/>
    <x v="11"/>
  </r>
  <r>
    <x v="2"/>
    <s v="Q4"/>
    <x v="9"/>
    <x v="37"/>
    <n v="227"/>
    <x v="11"/>
  </r>
  <r>
    <x v="2"/>
    <s v="Q4"/>
    <x v="9"/>
    <x v="38"/>
    <n v="155"/>
    <x v="11"/>
  </r>
  <r>
    <x v="2"/>
    <s v="Q4"/>
    <x v="9"/>
    <x v="39"/>
    <n v="48"/>
    <x v="11"/>
  </r>
  <r>
    <x v="2"/>
    <s v="Q4"/>
    <x v="9"/>
    <x v="40"/>
    <n v="107"/>
    <x v="11"/>
  </r>
  <r>
    <x v="2"/>
    <s v="Q4"/>
    <x v="9"/>
    <x v="41"/>
    <n v="75"/>
    <x v="11"/>
  </r>
  <r>
    <x v="2"/>
    <s v="Q4"/>
    <x v="9"/>
    <x v="42"/>
    <n v="104"/>
    <x v="11"/>
  </r>
  <r>
    <x v="2"/>
    <s v="Q4"/>
    <x v="9"/>
    <x v="82"/>
    <n v="33"/>
    <x v="11"/>
  </r>
  <r>
    <x v="2"/>
    <s v="Q4"/>
    <x v="9"/>
    <x v="43"/>
    <n v="158"/>
    <x v="11"/>
  </r>
  <r>
    <x v="2"/>
    <s v="Q4"/>
    <x v="9"/>
    <x v="44"/>
    <n v="77"/>
    <x v="11"/>
  </r>
  <r>
    <x v="2"/>
    <s v="Q4"/>
    <x v="9"/>
    <x v="45"/>
    <n v="68"/>
    <x v="11"/>
  </r>
  <r>
    <x v="2"/>
    <s v="Q4"/>
    <x v="9"/>
    <x v="46"/>
    <n v="146"/>
    <x v="11"/>
  </r>
  <r>
    <x v="2"/>
    <s v="Q4"/>
    <x v="9"/>
    <x v="47"/>
    <n v="117"/>
    <x v="11"/>
  </r>
  <r>
    <x v="2"/>
    <s v="Q4"/>
    <x v="9"/>
    <x v="48"/>
    <n v="302"/>
    <x v="11"/>
  </r>
  <r>
    <x v="2"/>
    <s v="Q4"/>
    <x v="9"/>
    <x v="49"/>
    <n v="241"/>
    <x v="11"/>
  </r>
  <r>
    <x v="2"/>
    <s v="Q4"/>
    <x v="9"/>
    <x v="50"/>
    <n v="233"/>
    <x v="11"/>
  </r>
  <r>
    <x v="2"/>
    <s v="Q4"/>
    <x v="9"/>
    <x v="51"/>
    <n v="82"/>
    <x v="11"/>
  </r>
  <r>
    <x v="2"/>
    <s v="Q4"/>
    <x v="9"/>
    <x v="52"/>
    <n v="89"/>
    <x v="11"/>
  </r>
  <r>
    <x v="2"/>
    <s v="Q4"/>
    <x v="9"/>
    <x v="53"/>
    <n v="162"/>
    <x v="11"/>
  </r>
  <r>
    <x v="2"/>
    <s v="Q4"/>
    <x v="9"/>
    <x v="54"/>
    <n v="181"/>
    <x v="11"/>
  </r>
  <r>
    <x v="2"/>
    <s v="Q4"/>
    <x v="9"/>
    <x v="55"/>
    <n v="514"/>
    <x v="11"/>
  </r>
  <r>
    <x v="2"/>
    <s v="Q4"/>
    <x v="9"/>
    <x v="56"/>
    <n v="42"/>
    <x v="11"/>
  </r>
  <r>
    <x v="2"/>
    <s v="Q4"/>
    <x v="9"/>
    <x v="57"/>
    <n v="2363"/>
    <x v="11"/>
  </r>
  <r>
    <x v="2"/>
    <s v="Q4"/>
    <x v="9"/>
    <x v="58"/>
    <n v="1167"/>
    <x v="11"/>
  </r>
  <r>
    <x v="2"/>
    <s v="Q4"/>
    <x v="9"/>
    <x v="59"/>
    <n v="2724"/>
    <x v="11"/>
  </r>
  <r>
    <x v="2"/>
    <s v="Q4"/>
    <x v="10"/>
    <x v="60"/>
    <n v="41"/>
    <x v="11"/>
  </r>
  <r>
    <x v="2"/>
    <s v="Q4"/>
    <x v="10"/>
    <x v="61"/>
    <n v="112"/>
    <x v="11"/>
  </r>
  <r>
    <x v="2"/>
    <s v="Q4"/>
    <x v="10"/>
    <x v="62"/>
    <n v="37"/>
    <x v="11"/>
  </r>
  <r>
    <x v="2"/>
    <s v="Q4"/>
    <x v="10"/>
    <x v="0"/>
    <n v="441"/>
    <x v="11"/>
  </r>
  <r>
    <x v="2"/>
    <s v="Q4"/>
    <x v="10"/>
    <x v="1"/>
    <n v="233"/>
    <x v="11"/>
  </r>
  <r>
    <x v="2"/>
    <s v="Q4"/>
    <x v="10"/>
    <x v="63"/>
    <n v="124"/>
    <x v="11"/>
  </r>
  <r>
    <x v="2"/>
    <s v="Q4"/>
    <x v="10"/>
    <x v="2"/>
    <n v="69"/>
    <x v="11"/>
  </r>
  <r>
    <x v="2"/>
    <s v="Q4"/>
    <x v="10"/>
    <x v="3"/>
    <n v="378"/>
    <x v="11"/>
  </r>
  <r>
    <x v="2"/>
    <s v="Q4"/>
    <x v="10"/>
    <x v="4"/>
    <n v="162"/>
    <x v="11"/>
  </r>
  <r>
    <x v="2"/>
    <s v="Q4"/>
    <x v="10"/>
    <x v="5"/>
    <n v="103"/>
    <x v="11"/>
  </r>
  <r>
    <x v="2"/>
    <s v="Q4"/>
    <x v="10"/>
    <x v="6"/>
    <n v="385"/>
    <x v="11"/>
  </r>
  <r>
    <x v="2"/>
    <s v="Q4"/>
    <x v="10"/>
    <x v="65"/>
    <n v="60"/>
    <x v="11"/>
  </r>
  <r>
    <x v="2"/>
    <s v="Q4"/>
    <x v="10"/>
    <x v="7"/>
    <n v="333"/>
    <x v="11"/>
  </r>
  <r>
    <x v="2"/>
    <s v="Q4"/>
    <x v="10"/>
    <x v="66"/>
    <n v="43"/>
    <x v="11"/>
  </r>
  <r>
    <x v="2"/>
    <s v="Q4"/>
    <x v="10"/>
    <x v="98"/>
    <n v="45"/>
    <x v="11"/>
  </r>
  <r>
    <x v="2"/>
    <s v="Q4"/>
    <x v="10"/>
    <x v="101"/>
    <n v="67"/>
    <x v="11"/>
  </r>
  <r>
    <x v="2"/>
    <s v="Q4"/>
    <x v="10"/>
    <x v="8"/>
    <n v="102"/>
    <x v="11"/>
  </r>
  <r>
    <x v="2"/>
    <s v="Q4"/>
    <x v="10"/>
    <x v="9"/>
    <n v="232"/>
    <x v="11"/>
  </r>
  <r>
    <x v="2"/>
    <s v="Q4"/>
    <x v="10"/>
    <x v="10"/>
    <n v="368"/>
    <x v="11"/>
  </r>
  <r>
    <x v="2"/>
    <s v="Q4"/>
    <x v="10"/>
    <x v="11"/>
    <n v="133"/>
    <x v="11"/>
  </r>
  <r>
    <x v="2"/>
    <s v="Q4"/>
    <x v="10"/>
    <x v="12"/>
    <n v="98"/>
    <x v="11"/>
  </r>
  <r>
    <x v="2"/>
    <s v="Q4"/>
    <x v="10"/>
    <x v="13"/>
    <n v="224"/>
    <x v="11"/>
  </r>
  <r>
    <x v="2"/>
    <s v="Q4"/>
    <x v="10"/>
    <x v="14"/>
    <n v="598"/>
    <x v="11"/>
  </r>
  <r>
    <x v="2"/>
    <s v="Q4"/>
    <x v="10"/>
    <x v="15"/>
    <n v="578"/>
    <x v="11"/>
  </r>
  <r>
    <x v="2"/>
    <s v="Q4"/>
    <x v="10"/>
    <x v="70"/>
    <n v="73"/>
    <x v="11"/>
  </r>
  <r>
    <x v="2"/>
    <s v="Q4"/>
    <x v="10"/>
    <x v="71"/>
    <n v="53"/>
    <x v="11"/>
  </r>
  <r>
    <x v="2"/>
    <s v="Q4"/>
    <x v="10"/>
    <x v="16"/>
    <n v="163"/>
    <x v="11"/>
  </r>
  <r>
    <x v="2"/>
    <s v="Q4"/>
    <x v="10"/>
    <x v="17"/>
    <n v="286"/>
    <x v="11"/>
  </r>
  <r>
    <x v="2"/>
    <s v="Q4"/>
    <x v="10"/>
    <x v="18"/>
    <n v="201"/>
    <x v="11"/>
  </r>
  <r>
    <x v="2"/>
    <s v="Q4"/>
    <x v="10"/>
    <x v="72"/>
    <n v="103"/>
    <x v="11"/>
  </r>
  <r>
    <x v="2"/>
    <s v="Q4"/>
    <x v="10"/>
    <x v="19"/>
    <n v="228"/>
    <x v="11"/>
  </r>
  <r>
    <x v="2"/>
    <s v="Q4"/>
    <x v="10"/>
    <x v="20"/>
    <n v="72"/>
    <x v="11"/>
  </r>
  <r>
    <x v="2"/>
    <s v="Q4"/>
    <x v="10"/>
    <x v="73"/>
    <n v="52"/>
    <x v="11"/>
  </r>
  <r>
    <x v="2"/>
    <s v="Q4"/>
    <x v="10"/>
    <x v="21"/>
    <n v="542"/>
    <x v="11"/>
  </r>
  <r>
    <x v="2"/>
    <s v="Q4"/>
    <x v="10"/>
    <x v="22"/>
    <n v="151"/>
    <x v="11"/>
  </r>
  <r>
    <x v="2"/>
    <s v="Q4"/>
    <x v="10"/>
    <x v="23"/>
    <n v="445"/>
    <x v="11"/>
  </r>
  <r>
    <x v="2"/>
    <s v="Q4"/>
    <x v="10"/>
    <x v="92"/>
    <n v="61"/>
    <x v="11"/>
  </r>
  <r>
    <x v="2"/>
    <s v="Q4"/>
    <x v="10"/>
    <x v="24"/>
    <n v="310"/>
    <x v="11"/>
  </r>
  <r>
    <x v="2"/>
    <s v="Q4"/>
    <x v="10"/>
    <x v="25"/>
    <n v="40"/>
    <x v="11"/>
  </r>
  <r>
    <x v="2"/>
    <s v="Q4"/>
    <x v="10"/>
    <x v="74"/>
    <n v="70"/>
    <x v="11"/>
  </r>
  <r>
    <x v="2"/>
    <s v="Q4"/>
    <x v="10"/>
    <x v="75"/>
    <n v="54"/>
    <x v="11"/>
  </r>
  <r>
    <x v="2"/>
    <s v="Q4"/>
    <x v="10"/>
    <x v="26"/>
    <n v="77"/>
    <x v="11"/>
  </r>
  <r>
    <x v="2"/>
    <s v="Q4"/>
    <x v="10"/>
    <x v="27"/>
    <n v="86"/>
    <x v="11"/>
  </r>
  <r>
    <x v="2"/>
    <s v="Q4"/>
    <x v="10"/>
    <x v="76"/>
    <n v="54"/>
    <x v="11"/>
  </r>
  <r>
    <x v="2"/>
    <s v="Q4"/>
    <x v="10"/>
    <x v="28"/>
    <n v="113"/>
    <x v="11"/>
  </r>
  <r>
    <x v="2"/>
    <s v="Q4"/>
    <x v="10"/>
    <x v="77"/>
    <n v="70"/>
    <x v="11"/>
  </r>
  <r>
    <x v="2"/>
    <s v="Q4"/>
    <x v="10"/>
    <x v="29"/>
    <n v="208"/>
    <x v="11"/>
  </r>
  <r>
    <x v="2"/>
    <s v="Q4"/>
    <x v="10"/>
    <x v="30"/>
    <n v="118"/>
    <x v="11"/>
  </r>
  <r>
    <x v="2"/>
    <s v="Q4"/>
    <x v="10"/>
    <x v="78"/>
    <n v="30"/>
    <x v="11"/>
  </r>
  <r>
    <x v="2"/>
    <s v="Q4"/>
    <x v="10"/>
    <x v="31"/>
    <n v="95"/>
    <x v="11"/>
  </r>
  <r>
    <x v="2"/>
    <s v="Q4"/>
    <x v="10"/>
    <x v="79"/>
    <n v="37"/>
    <x v="11"/>
  </r>
  <r>
    <x v="2"/>
    <s v="Q4"/>
    <x v="10"/>
    <x v="32"/>
    <n v="545"/>
    <x v="11"/>
  </r>
  <r>
    <x v="2"/>
    <s v="Q4"/>
    <x v="10"/>
    <x v="33"/>
    <n v="159"/>
    <x v="11"/>
  </r>
  <r>
    <x v="2"/>
    <s v="Q4"/>
    <x v="10"/>
    <x v="34"/>
    <n v="161"/>
    <x v="11"/>
  </r>
  <r>
    <x v="2"/>
    <s v="Q4"/>
    <x v="10"/>
    <x v="35"/>
    <n v="565"/>
    <x v="11"/>
  </r>
  <r>
    <x v="2"/>
    <s v="Q4"/>
    <x v="10"/>
    <x v="80"/>
    <n v="107"/>
    <x v="11"/>
  </r>
  <r>
    <x v="2"/>
    <s v="Q4"/>
    <x v="10"/>
    <x v="36"/>
    <n v="67"/>
    <x v="11"/>
  </r>
  <r>
    <x v="2"/>
    <s v="Q4"/>
    <x v="10"/>
    <x v="37"/>
    <n v="328"/>
    <x v="11"/>
  </r>
  <r>
    <x v="2"/>
    <s v="Q4"/>
    <x v="10"/>
    <x v="38"/>
    <n v="220"/>
    <x v="11"/>
  </r>
  <r>
    <x v="2"/>
    <s v="Q4"/>
    <x v="10"/>
    <x v="39"/>
    <n v="127"/>
    <x v="11"/>
  </r>
  <r>
    <x v="2"/>
    <s v="Q4"/>
    <x v="10"/>
    <x v="40"/>
    <n v="170"/>
    <x v="11"/>
  </r>
  <r>
    <x v="2"/>
    <s v="Q4"/>
    <x v="10"/>
    <x v="41"/>
    <n v="139"/>
    <x v="11"/>
  </r>
  <r>
    <x v="2"/>
    <s v="Q4"/>
    <x v="10"/>
    <x v="42"/>
    <n v="205"/>
    <x v="11"/>
  </r>
  <r>
    <x v="2"/>
    <s v="Q4"/>
    <x v="10"/>
    <x v="82"/>
    <n v="55"/>
    <x v="11"/>
  </r>
  <r>
    <x v="2"/>
    <s v="Q4"/>
    <x v="10"/>
    <x v="43"/>
    <n v="392"/>
    <x v="11"/>
  </r>
  <r>
    <x v="2"/>
    <s v="Q4"/>
    <x v="10"/>
    <x v="44"/>
    <n v="111"/>
    <x v="11"/>
  </r>
  <r>
    <x v="2"/>
    <s v="Q4"/>
    <x v="10"/>
    <x v="45"/>
    <n v="95"/>
    <x v="11"/>
  </r>
  <r>
    <x v="2"/>
    <s v="Q4"/>
    <x v="10"/>
    <x v="46"/>
    <n v="221"/>
    <x v="11"/>
  </r>
  <r>
    <x v="2"/>
    <s v="Q4"/>
    <x v="10"/>
    <x v="47"/>
    <n v="231"/>
    <x v="11"/>
  </r>
  <r>
    <x v="2"/>
    <s v="Q4"/>
    <x v="10"/>
    <x v="48"/>
    <n v="463"/>
    <x v="11"/>
  </r>
  <r>
    <x v="2"/>
    <s v="Q4"/>
    <x v="10"/>
    <x v="83"/>
    <n v="38"/>
    <x v="11"/>
  </r>
  <r>
    <x v="2"/>
    <s v="Q4"/>
    <x v="10"/>
    <x v="49"/>
    <n v="335"/>
    <x v="11"/>
  </r>
  <r>
    <x v="2"/>
    <s v="Q4"/>
    <x v="10"/>
    <x v="50"/>
    <n v="371"/>
    <x v="11"/>
  </r>
  <r>
    <x v="2"/>
    <s v="Q4"/>
    <x v="10"/>
    <x v="51"/>
    <n v="168"/>
    <x v="11"/>
  </r>
  <r>
    <x v="2"/>
    <s v="Q4"/>
    <x v="10"/>
    <x v="52"/>
    <n v="145"/>
    <x v="11"/>
  </r>
  <r>
    <x v="2"/>
    <s v="Q4"/>
    <x v="10"/>
    <x v="85"/>
    <n v="62"/>
    <x v="11"/>
  </r>
  <r>
    <x v="2"/>
    <s v="Q4"/>
    <x v="10"/>
    <x v="53"/>
    <n v="195"/>
    <x v="11"/>
  </r>
  <r>
    <x v="2"/>
    <s v="Q4"/>
    <x v="10"/>
    <x v="54"/>
    <n v="453"/>
    <x v="11"/>
  </r>
  <r>
    <x v="2"/>
    <s v="Q4"/>
    <x v="10"/>
    <x v="86"/>
    <n v="43"/>
    <x v="11"/>
  </r>
  <r>
    <x v="2"/>
    <s v="Q4"/>
    <x v="10"/>
    <x v="55"/>
    <n v="1097"/>
    <x v="11"/>
  </r>
  <r>
    <x v="2"/>
    <s v="Q4"/>
    <x v="10"/>
    <x v="56"/>
    <n v="94"/>
    <x v="11"/>
  </r>
  <r>
    <x v="2"/>
    <s v="Q4"/>
    <x v="10"/>
    <x v="57"/>
    <n v="3715"/>
    <x v="11"/>
  </r>
  <r>
    <x v="2"/>
    <s v="Q4"/>
    <x v="10"/>
    <x v="58"/>
    <n v="2455"/>
    <x v="11"/>
  </r>
  <r>
    <x v="2"/>
    <s v="Q4"/>
    <x v="10"/>
    <x v="59"/>
    <n v="4734"/>
    <x v="11"/>
  </r>
  <r>
    <x v="2"/>
    <s v="Q4"/>
    <x v="11"/>
    <x v="0"/>
    <n v="104"/>
    <x v="11"/>
  </r>
  <r>
    <x v="2"/>
    <s v="Q4"/>
    <x v="11"/>
    <x v="1"/>
    <n v="71"/>
    <x v="11"/>
  </r>
  <r>
    <x v="2"/>
    <s v="Q4"/>
    <x v="11"/>
    <x v="3"/>
    <n v="133"/>
    <x v="11"/>
  </r>
  <r>
    <x v="2"/>
    <s v="Q4"/>
    <x v="11"/>
    <x v="4"/>
    <n v="31"/>
    <x v="11"/>
  </r>
  <r>
    <x v="2"/>
    <s v="Q4"/>
    <x v="11"/>
    <x v="5"/>
    <n v="34"/>
    <x v="11"/>
  </r>
  <r>
    <x v="2"/>
    <s v="Q4"/>
    <x v="11"/>
    <x v="6"/>
    <n v="96"/>
    <x v="11"/>
  </r>
  <r>
    <x v="2"/>
    <s v="Q4"/>
    <x v="11"/>
    <x v="7"/>
    <n v="85"/>
    <x v="11"/>
  </r>
  <r>
    <x v="2"/>
    <s v="Q4"/>
    <x v="11"/>
    <x v="8"/>
    <n v="40"/>
    <x v="11"/>
  </r>
  <r>
    <x v="2"/>
    <s v="Q4"/>
    <x v="11"/>
    <x v="9"/>
    <n v="68"/>
    <x v="11"/>
  </r>
  <r>
    <x v="2"/>
    <s v="Q4"/>
    <x v="11"/>
    <x v="10"/>
    <n v="111"/>
    <x v="11"/>
  </r>
  <r>
    <x v="2"/>
    <s v="Q4"/>
    <x v="11"/>
    <x v="12"/>
    <n v="30"/>
    <x v="11"/>
  </r>
  <r>
    <x v="2"/>
    <s v="Q4"/>
    <x v="11"/>
    <x v="13"/>
    <n v="86"/>
    <x v="11"/>
  </r>
  <r>
    <x v="2"/>
    <s v="Q4"/>
    <x v="11"/>
    <x v="14"/>
    <n v="184"/>
    <x v="11"/>
  </r>
  <r>
    <x v="2"/>
    <s v="Q4"/>
    <x v="11"/>
    <x v="15"/>
    <n v="174"/>
    <x v="11"/>
  </r>
  <r>
    <x v="2"/>
    <s v="Q4"/>
    <x v="11"/>
    <x v="16"/>
    <n v="54"/>
    <x v="11"/>
  </r>
  <r>
    <x v="2"/>
    <s v="Q4"/>
    <x v="11"/>
    <x v="17"/>
    <n v="61"/>
    <x v="11"/>
  </r>
  <r>
    <x v="2"/>
    <s v="Q4"/>
    <x v="11"/>
    <x v="18"/>
    <n v="50"/>
    <x v="11"/>
  </r>
  <r>
    <x v="2"/>
    <s v="Q4"/>
    <x v="11"/>
    <x v="19"/>
    <n v="54"/>
    <x v="11"/>
  </r>
  <r>
    <x v="2"/>
    <s v="Q4"/>
    <x v="11"/>
    <x v="21"/>
    <n v="1019"/>
    <x v="11"/>
  </r>
  <r>
    <x v="2"/>
    <s v="Q4"/>
    <x v="11"/>
    <x v="22"/>
    <n v="45"/>
    <x v="11"/>
  </r>
  <r>
    <x v="2"/>
    <s v="Q4"/>
    <x v="11"/>
    <x v="23"/>
    <n v="113"/>
    <x v="11"/>
  </r>
  <r>
    <x v="2"/>
    <s v="Q4"/>
    <x v="11"/>
    <x v="24"/>
    <n v="58"/>
    <x v="11"/>
  </r>
  <r>
    <x v="2"/>
    <s v="Q4"/>
    <x v="11"/>
    <x v="27"/>
    <n v="32"/>
    <x v="11"/>
  </r>
  <r>
    <x v="2"/>
    <s v="Q4"/>
    <x v="11"/>
    <x v="28"/>
    <n v="42"/>
    <x v="11"/>
  </r>
  <r>
    <x v="2"/>
    <s v="Q4"/>
    <x v="11"/>
    <x v="29"/>
    <n v="57"/>
    <x v="11"/>
  </r>
  <r>
    <x v="2"/>
    <s v="Q4"/>
    <x v="11"/>
    <x v="30"/>
    <n v="42"/>
    <x v="11"/>
  </r>
  <r>
    <x v="2"/>
    <s v="Q4"/>
    <x v="11"/>
    <x v="32"/>
    <n v="184"/>
    <x v="11"/>
  </r>
  <r>
    <x v="2"/>
    <s v="Q4"/>
    <x v="11"/>
    <x v="33"/>
    <n v="53"/>
    <x v="11"/>
  </r>
  <r>
    <x v="2"/>
    <s v="Q4"/>
    <x v="11"/>
    <x v="34"/>
    <n v="30"/>
    <x v="11"/>
  </r>
  <r>
    <x v="2"/>
    <s v="Q4"/>
    <x v="11"/>
    <x v="35"/>
    <n v="85"/>
    <x v="11"/>
  </r>
  <r>
    <x v="2"/>
    <s v="Q4"/>
    <x v="11"/>
    <x v="37"/>
    <n v="115"/>
    <x v="11"/>
  </r>
  <r>
    <x v="2"/>
    <s v="Q4"/>
    <x v="11"/>
    <x v="38"/>
    <n v="65"/>
    <x v="11"/>
  </r>
  <r>
    <x v="2"/>
    <s v="Q4"/>
    <x v="11"/>
    <x v="40"/>
    <n v="46"/>
    <x v="11"/>
  </r>
  <r>
    <x v="2"/>
    <s v="Q4"/>
    <x v="11"/>
    <x v="41"/>
    <n v="31"/>
    <x v="11"/>
  </r>
  <r>
    <x v="2"/>
    <s v="Q4"/>
    <x v="11"/>
    <x v="42"/>
    <n v="59"/>
    <x v="11"/>
  </r>
  <r>
    <x v="2"/>
    <s v="Q4"/>
    <x v="11"/>
    <x v="43"/>
    <n v="64"/>
    <x v="11"/>
  </r>
  <r>
    <x v="2"/>
    <s v="Q4"/>
    <x v="11"/>
    <x v="44"/>
    <n v="35"/>
    <x v="11"/>
  </r>
  <r>
    <x v="2"/>
    <s v="Q4"/>
    <x v="11"/>
    <x v="46"/>
    <n v="60"/>
    <x v="11"/>
  </r>
  <r>
    <x v="2"/>
    <s v="Q4"/>
    <x v="11"/>
    <x v="47"/>
    <n v="36"/>
    <x v="11"/>
  </r>
  <r>
    <x v="2"/>
    <s v="Q4"/>
    <x v="11"/>
    <x v="48"/>
    <n v="133"/>
    <x v="11"/>
  </r>
  <r>
    <x v="2"/>
    <s v="Q4"/>
    <x v="11"/>
    <x v="49"/>
    <n v="104"/>
    <x v="11"/>
  </r>
  <r>
    <x v="2"/>
    <s v="Q4"/>
    <x v="11"/>
    <x v="50"/>
    <n v="95"/>
    <x v="11"/>
  </r>
  <r>
    <x v="2"/>
    <s v="Q4"/>
    <x v="11"/>
    <x v="51"/>
    <n v="32"/>
    <x v="11"/>
  </r>
  <r>
    <x v="2"/>
    <s v="Q4"/>
    <x v="11"/>
    <x v="52"/>
    <n v="36"/>
    <x v="11"/>
  </r>
  <r>
    <x v="2"/>
    <s v="Q4"/>
    <x v="11"/>
    <x v="53"/>
    <n v="45"/>
    <x v="11"/>
  </r>
  <r>
    <x v="2"/>
    <s v="Q4"/>
    <x v="11"/>
    <x v="54"/>
    <n v="78"/>
    <x v="11"/>
  </r>
  <r>
    <x v="2"/>
    <s v="Q4"/>
    <x v="11"/>
    <x v="55"/>
    <n v="259"/>
    <x v="11"/>
  </r>
  <r>
    <x v="2"/>
    <s v="Q4"/>
    <x v="11"/>
    <x v="57"/>
    <n v="5701"/>
    <x v="11"/>
  </r>
  <r>
    <x v="2"/>
    <s v="Q4"/>
    <x v="11"/>
    <x v="58"/>
    <n v="618"/>
    <x v="11"/>
  </r>
  <r>
    <x v="2"/>
    <s v="Q4"/>
    <x v="11"/>
    <x v="59"/>
    <n v="5856"/>
    <x v="11"/>
  </r>
  <r>
    <x v="2"/>
    <s v="Q4"/>
    <x v="12"/>
    <x v="60"/>
    <n v="35"/>
    <x v="11"/>
  </r>
  <r>
    <x v="2"/>
    <s v="Q4"/>
    <x v="12"/>
    <x v="0"/>
    <n v="115"/>
    <x v="11"/>
  </r>
  <r>
    <x v="2"/>
    <s v="Q4"/>
    <x v="12"/>
    <x v="1"/>
    <n v="106"/>
    <x v="11"/>
  </r>
  <r>
    <x v="2"/>
    <s v="Q4"/>
    <x v="12"/>
    <x v="3"/>
    <n v="156"/>
    <x v="11"/>
  </r>
  <r>
    <x v="2"/>
    <s v="Q4"/>
    <x v="12"/>
    <x v="4"/>
    <n v="74"/>
    <x v="11"/>
  </r>
  <r>
    <x v="2"/>
    <s v="Q4"/>
    <x v="12"/>
    <x v="5"/>
    <n v="41"/>
    <x v="11"/>
  </r>
  <r>
    <x v="2"/>
    <s v="Q4"/>
    <x v="12"/>
    <x v="6"/>
    <n v="99"/>
    <x v="11"/>
  </r>
  <r>
    <x v="2"/>
    <s v="Q4"/>
    <x v="12"/>
    <x v="65"/>
    <n v="35"/>
    <x v="11"/>
  </r>
  <r>
    <x v="2"/>
    <s v="Q4"/>
    <x v="12"/>
    <x v="7"/>
    <n v="126"/>
    <x v="11"/>
  </r>
  <r>
    <x v="2"/>
    <s v="Q4"/>
    <x v="12"/>
    <x v="101"/>
    <n v="34"/>
    <x v="11"/>
  </r>
  <r>
    <x v="2"/>
    <s v="Q4"/>
    <x v="12"/>
    <x v="8"/>
    <n v="40"/>
    <x v="11"/>
  </r>
  <r>
    <x v="2"/>
    <s v="Q4"/>
    <x v="12"/>
    <x v="9"/>
    <n v="94"/>
    <x v="11"/>
  </r>
  <r>
    <x v="2"/>
    <s v="Q4"/>
    <x v="12"/>
    <x v="10"/>
    <n v="99"/>
    <x v="11"/>
  </r>
  <r>
    <x v="2"/>
    <s v="Q4"/>
    <x v="12"/>
    <x v="11"/>
    <n v="41"/>
    <x v="11"/>
  </r>
  <r>
    <x v="2"/>
    <s v="Q4"/>
    <x v="12"/>
    <x v="12"/>
    <n v="33"/>
    <x v="11"/>
  </r>
  <r>
    <x v="2"/>
    <s v="Q4"/>
    <x v="12"/>
    <x v="13"/>
    <n v="86"/>
    <x v="11"/>
  </r>
  <r>
    <x v="2"/>
    <s v="Q4"/>
    <x v="12"/>
    <x v="14"/>
    <n v="217"/>
    <x v="11"/>
  </r>
  <r>
    <x v="2"/>
    <s v="Q4"/>
    <x v="12"/>
    <x v="15"/>
    <n v="224"/>
    <x v="11"/>
  </r>
  <r>
    <x v="2"/>
    <s v="Q4"/>
    <x v="12"/>
    <x v="16"/>
    <n v="85"/>
    <x v="11"/>
  </r>
  <r>
    <x v="2"/>
    <s v="Q4"/>
    <x v="12"/>
    <x v="17"/>
    <n v="129"/>
    <x v="11"/>
  </r>
  <r>
    <x v="2"/>
    <s v="Q4"/>
    <x v="12"/>
    <x v="18"/>
    <n v="83"/>
    <x v="11"/>
  </r>
  <r>
    <x v="2"/>
    <s v="Q4"/>
    <x v="12"/>
    <x v="72"/>
    <n v="35"/>
    <x v="11"/>
  </r>
  <r>
    <x v="2"/>
    <s v="Q4"/>
    <x v="12"/>
    <x v="19"/>
    <n v="162"/>
    <x v="11"/>
  </r>
  <r>
    <x v="2"/>
    <s v="Q4"/>
    <x v="12"/>
    <x v="20"/>
    <n v="33"/>
    <x v="11"/>
  </r>
  <r>
    <x v="2"/>
    <s v="Q4"/>
    <x v="12"/>
    <x v="21"/>
    <n v="220"/>
    <x v="11"/>
  </r>
  <r>
    <x v="2"/>
    <s v="Q4"/>
    <x v="12"/>
    <x v="22"/>
    <n v="97"/>
    <x v="11"/>
  </r>
  <r>
    <x v="2"/>
    <s v="Q4"/>
    <x v="12"/>
    <x v="23"/>
    <n v="175"/>
    <x v="11"/>
  </r>
  <r>
    <x v="2"/>
    <s v="Q4"/>
    <x v="12"/>
    <x v="24"/>
    <n v="95"/>
    <x v="11"/>
  </r>
  <r>
    <x v="2"/>
    <s v="Q4"/>
    <x v="12"/>
    <x v="28"/>
    <n v="45"/>
    <x v="11"/>
  </r>
  <r>
    <x v="2"/>
    <s v="Q4"/>
    <x v="12"/>
    <x v="29"/>
    <n v="61"/>
    <x v="11"/>
  </r>
  <r>
    <x v="2"/>
    <s v="Q4"/>
    <x v="12"/>
    <x v="30"/>
    <n v="34"/>
    <x v="11"/>
  </r>
  <r>
    <x v="2"/>
    <s v="Q4"/>
    <x v="12"/>
    <x v="31"/>
    <n v="42"/>
    <x v="11"/>
  </r>
  <r>
    <x v="2"/>
    <s v="Q4"/>
    <x v="12"/>
    <x v="79"/>
    <n v="38"/>
    <x v="11"/>
  </r>
  <r>
    <x v="2"/>
    <s v="Q4"/>
    <x v="12"/>
    <x v="32"/>
    <n v="210"/>
    <x v="11"/>
  </r>
  <r>
    <x v="2"/>
    <s v="Q4"/>
    <x v="12"/>
    <x v="33"/>
    <n v="52"/>
    <x v="11"/>
  </r>
  <r>
    <x v="2"/>
    <s v="Q4"/>
    <x v="12"/>
    <x v="34"/>
    <n v="144"/>
    <x v="11"/>
  </r>
  <r>
    <x v="2"/>
    <s v="Q4"/>
    <x v="12"/>
    <x v="35"/>
    <n v="148"/>
    <x v="11"/>
  </r>
  <r>
    <x v="2"/>
    <s v="Q4"/>
    <x v="12"/>
    <x v="36"/>
    <n v="48"/>
    <x v="11"/>
  </r>
  <r>
    <x v="2"/>
    <s v="Q4"/>
    <x v="12"/>
    <x v="37"/>
    <n v="128"/>
    <x v="11"/>
  </r>
  <r>
    <x v="2"/>
    <s v="Q4"/>
    <x v="12"/>
    <x v="38"/>
    <n v="100"/>
    <x v="11"/>
  </r>
  <r>
    <x v="2"/>
    <s v="Q4"/>
    <x v="12"/>
    <x v="39"/>
    <n v="33"/>
    <x v="11"/>
  </r>
  <r>
    <x v="2"/>
    <s v="Q4"/>
    <x v="12"/>
    <x v="40"/>
    <n v="66"/>
    <x v="11"/>
  </r>
  <r>
    <x v="2"/>
    <s v="Q4"/>
    <x v="12"/>
    <x v="41"/>
    <n v="80"/>
    <x v="11"/>
  </r>
  <r>
    <x v="2"/>
    <s v="Q4"/>
    <x v="12"/>
    <x v="42"/>
    <n v="69"/>
    <x v="11"/>
  </r>
  <r>
    <x v="2"/>
    <s v="Q4"/>
    <x v="12"/>
    <x v="43"/>
    <n v="91"/>
    <x v="11"/>
  </r>
  <r>
    <x v="2"/>
    <s v="Q4"/>
    <x v="12"/>
    <x v="44"/>
    <n v="48"/>
    <x v="11"/>
  </r>
  <r>
    <x v="2"/>
    <s v="Q4"/>
    <x v="12"/>
    <x v="45"/>
    <n v="43"/>
    <x v="11"/>
  </r>
  <r>
    <x v="2"/>
    <s v="Q4"/>
    <x v="12"/>
    <x v="46"/>
    <n v="172"/>
    <x v="11"/>
  </r>
  <r>
    <x v="2"/>
    <s v="Q4"/>
    <x v="12"/>
    <x v="47"/>
    <n v="81"/>
    <x v="11"/>
  </r>
  <r>
    <x v="2"/>
    <s v="Q4"/>
    <x v="12"/>
    <x v="48"/>
    <n v="169"/>
    <x v="11"/>
  </r>
  <r>
    <x v="2"/>
    <s v="Q4"/>
    <x v="12"/>
    <x v="49"/>
    <n v="128"/>
    <x v="11"/>
  </r>
  <r>
    <x v="2"/>
    <s v="Q4"/>
    <x v="12"/>
    <x v="50"/>
    <n v="200"/>
    <x v="11"/>
  </r>
  <r>
    <x v="2"/>
    <s v="Q4"/>
    <x v="12"/>
    <x v="51"/>
    <n v="58"/>
    <x v="11"/>
  </r>
  <r>
    <x v="2"/>
    <s v="Q4"/>
    <x v="12"/>
    <x v="52"/>
    <n v="52"/>
    <x v="11"/>
  </r>
  <r>
    <x v="2"/>
    <s v="Q4"/>
    <x v="12"/>
    <x v="53"/>
    <n v="101"/>
    <x v="11"/>
  </r>
  <r>
    <x v="2"/>
    <s v="Q4"/>
    <x v="12"/>
    <x v="54"/>
    <n v="127"/>
    <x v="11"/>
  </r>
  <r>
    <x v="2"/>
    <s v="Q4"/>
    <x v="12"/>
    <x v="55"/>
    <n v="476"/>
    <x v="11"/>
  </r>
  <r>
    <x v="2"/>
    <s v="Q4"/>
    <x v="12"/>
    <x v="56"/>
    <n v="57"/>
    <x v="11"/>
  </r>
  <r>
    <x v="2"/>
    <s v="Q4"/>
    <x v="12"/>
    <x v="57"/>
    <n v="900"/>
    <x v="11"/>
  </r>
  <r>
    <x v="2"/>
    <s v="Q4"/>
    <x v="12"/>
    <x v="58"/>
    <n v="2080"/>
    <x v="11"/>
  </r>
  <r>
    <x v="2"/>
    <s v="Q4"/>
    <x v="12"/>
    <x v="59"/>
    <n v="2792"/>
    <x v="11"/>
  </r>
  <r>
    <x v="2"/>
    <s v="Q4"/>
    <x v="13"/>
    <x v="60"/>
    <n v="442"/>
    <x v="11"/>
  </r>
  <r>
    <x v="2"/>
    <s v="Q4"/>
    <x v="13"/>
    <x v="61"/>
    <n v="382"/>
    <x v="11"/>
  </r>
  <r>
    <x v="2"/>
    <s v="Q4"/>
    <x v="13"/>
    <x v="62"/>
    <n v="642"/>
    <x v="11"/>
  </r>
  <r>
    <x v="2"/>
    <s v="Q4"/>
    <x v="13"/>
    <x v="0"/>
    <n v="7803"/>
    <x v="11"/>
  </r>
  <r>
    <x v="2"/>
    <s v="Q4"/>
    <x v="13"/>
    <x v="1"/>
    <n v="4715"/>
    <x v="11"/>
  </r>
  <r>
    <x v="2"/>
    <s v="Q4"/>
    <x v="13"/>
    <x v="63"/>
    <n v="636"/>
    <x v="11"/>
  </r>
  <r>
    <x v="2"/>
    <s v="Q4"/>
    <x v="13"/>
    <x v="2"/>
    <n v="1324"/>
    <x v="11"/>
  </r>
  <r>
    <x v="2"/>
    <s v="Q4"/>
    <x v="13"/>
    <x v="64"/>
    <n v="476"/>
    <x v="11"/>
  </r>
  <r>
    <x v="2"/>
    <s v="Q4"/>
    <x v="13"/>
    <x v="3"/>
    <n v="8007"/>
    <x v="11"/>
  </r>
  <r>
    <x v="2"/>
    <s v="Q4"/>
    <x v="13"/>
    <x v="4"/>
    <n v="1885"/>
    <x v="11"/>
  </r>
  <r>
    <x v="2"/>
    <s v="Q4"/>
    <x v="13"/>
    <x v="5"/>
    <n v="2357"/>
    <x v="11"/>
  </r>
  <r>
    <x v="2"/>
    <s v="Q4"/>
    <x v="13"/>
    <x v="93"/>
    <n v="184"/>
    <x v="11"/>
  </r>
  <r>
    <x v="2"/>
    <s v="Q4"/>
    <x v="13"/>
    <x v="6"/>
    <n v="5809"/>
    <x v="11"/>
  </r>
  <r>
    <x v="2"/>
    <s v="Q4"/>
    <x v="13"/>
    <x v="65"/>
    <n v="1136"/>
    <x v="11"/>
  </r>
  <r>
    <x v="2"/>
    <s v="Q4"/>
    <x v="13"/>
    <x v="7"/>
    <n v="5761"/>
    <x v="11"/>
  </r>
  <r>
    <x v="2"/>
    <s v="Q4"/>
    <x v="13"/>
    <x v="66"/>
    <n v="722"/>
    <x v="11"/>
  </r>
  <r>
    <x v="2"/>
    <s v="Q4"/>
    <x v="13"/>
    <x v="98"/>
    <n v="163"/>
    <x v="11"/>
  </r>
  <r>
    <x v="2"/>
    <s v="Q4"/>
    <x v="13"/>
    <x v="87"/>
    <n v="272"/>
    <x v="11"/>
  </r>
  <r>
    <x v="2"/>
    <s v="Q4"/>
    <x v="13"/>
    <x v="101"/>
    <n v="1445"/>
    <x v="11"/>
  </r>
  <r>
    <x v="2"/>
    <s v="Q4"/>
    <x v="13"/>
    <x v="8"/>
    <n v="2337"/>
    <x v="11"/>
  </r>
  <r>
    <x v="2"/>
    <s v="Q4"/>
    <x v="13"/>
    <x v="9"/>
    <n v="5497"/>
    <x v="11"/>
  </r>
  <r>
    <x v="2"/>
    <s v="Q4"/>
    <x v="13"/>
    <x v="10"/>
    <n v="6633"/>
    <x v="11"/>
  </r>
  <r>
    <x v="2"/>
    <s v="Q4"/>
    <x v="13"/>
    <x v="67"/>
    <n v="261"/>
    <x v="11"/>
  </r>
  <r>
    <x v="2"/>
    <s v="Q4"/>
    <x v="13"/>
    <x v="68"/>
    <n v="252"/>
    <x v="11"/>
  </r>
  <r>
    <x v="2"/>
    <s v="Q4"/>
    <x v="13"/>
    <x v="11"/>
    <n v="1941"/>
    <x v="11"/>
  </r>
  <r>
    <x v="2"/>
    <s v="Q4"/>
    <x v="13"/>
    <x v="99"/>
    <n v="120"/>
    <x v="11"/>
  </r>
  <r>
    <x v="2"/>
    <s v="Q4"/>
    <x v="13"/>
    <x v="12"/>
    <n v="2192"/>
    <x v="11"/>
  </r>
  <r>
    <x v="2"/>
    <s v="Q4"/>
    <x v="13"/>
    <x v="89"/>
    <n v="278"/>
    <x v="11"/>
  </r>
  <r>
    <x v="2"/>
    <s v="Q4"/>
    <x v="13"/>
    <x v="94"/>
    <n v="310"/>
    <x v="11"/>
  </r>
  <r>
    <x v="2"/>
    <s v="Q4"/>
    <x v="13"/>
    <x v="13"/>
    <n v="4949"/>
    <x v="11"/>
  </r>
  <r>
    <x v="2"/>
    <s v="Q4"/>
    <x v="13"/>
    <x v="14"/>
    <n v="11174"/>
    <x v="11"/>
  </r>
  <r>
    <x v="2"/>
    <s v="Q4"/>
    <x v="13"/>
    <x v="69"/>
    <n v="262"/>
    <x v="11"/>
  </r>
  <r>
    <x v="2"/>
    <s v="Q4"/>
    <x v="13"/>
    <x v="90"/>
    <n v="304"/>
    <x v="11"/>
  </r>
  <r>
    <x v="2"/>
    <s v="Q4"/>
    <x v="13"/>
    <x v="15"/>
    <n v="11784"/>
    <x v="11"/>
  </r>
  <r>
    <x v="2"/>
    <s v="Q4"/>
    <x v="13"/>
    <x v="70"/>
    <n v="933"/>
    <x v="11"/>
  </r>
  <r>
    <x v="2"/>
    <s v="Q4"/>
    <x v="13"/>
    <x v="71"/>
    <n v="1492"/>
    <x v="11"/>
  </r>
  <r>
    <x v="2"/>
    <s v="Q4"/>
    <x v="13"/>
    <x v="16"/>
    <n v="4101"/>
    <x v="11"/>
  </r>
  <r>
    <x v="2"/>
    <s v="Q4"/>
    <x v="13"/>
    <x v="95"/>
    <n v="174"/>
    <x v="11"/>
  </r>
  <r>
    <x v="2"/>
    <s v="Q4"/>
    <x v="13"/>
    <x v="100"/>
    <n v="72"/>
    <x v="11"/>
  </r>
  <r>
    <x v="2"/>
    <s v="Q4"/>
    <x v="13"/>
    <x v="17"/>
    <n v="6377"/>
    <x v="11"/>
  </r>
  <r>
    <x v="2"/>
    <s v="Q4"/>
    <x v="13"/>
    <x v="18"/>
    <n v="4079"/>
    <x v="11"/>
  </r>
  <r>
    <x v="2"/>
    <s v="Q4"/>
    <x v="13"/>
    <x v="72"/>
    <n v="1879"/>
    <x v="11"/>
  </r>
  <r>
    <x v="2"/>
    <s v="Q4"/>
    <x v="13"/>
    <x v="19"/>
    <n v="4942"/>
    <x v="11"/>
  </r>
  <r>
    <x v="2"/>
    <s v="Q4"/>
    <x v="13"/>
    <x v="20"/>
    <n v="1343"/>
    <x v="11"/>
  </r>
  <r>
    <x v="2"/>
    <s v="Q4"/>
    <x v="13"/>
    <x v="73"/>
    <n v="549"/>
    <x v="11"/>
  </r>
  <r>
    <x v="2"/>
    <s v="Q4"/>
    <x v="13"/>
    <x v="21"/>
    <n v="12446"/>
    <x v="11"/>
  </r>
  <r>
    <x v="2"/>
    <s v="Q4"/>
    <x v="13"/>
    <x v="22"/>
    <n v="3324"/>
    <x v="11"/>
  </r>
  <r>
    <x v="2"/>
    <s v="Q4"/>
    <x v="13"/>
    <x v="23"/>
    <n v="8747"/>
    <x v="11"/>
  </r>
  <r>
    <x v="2"/>
    <s v="Q4"/>
    <x v="13"/>
    <x v="92"/>
    <n v="329"/>
    <x v="11"/>
  </r>
  <r>
    <x v="2"/>
    <s v="Q4"/>
    <x v="13"/>
    <x v="24"/>
    <n v="5041"/>
    <x v="11"/>
  </r>
  <r>
    <x v="2"/>
    <s v="Q4"/>
    <x v="13"/>
    <x v="25"/>
    <n v="1005"/>
    <x v="11"/>
  </r>
  <r>
    <x v="2"/>
    <s v="Q4"/>
    <x v="13"/>
    <x v="74"/>
    <n v="551"/>
    <x v="11"/>
  </r>
  <r>
    <x v="2"/>
    <s v="Q4"/>
    <x v="13"/>
    <x v="75"/>
    <n v="1292"/>
    <x v="11"/>
  </r>
  <r>
    <x v="2"/>
    <s v="Q4"/>
    <x v="13"/>
    <x v="26"/>
    <n v="1639"/>
    <x v="11"/>
  </r>
  <r>
    <x v="2"/>
    <s v="Q4"/>
    <x v="13"/>
    <x v="27"/>
    <n v="2034"/>
    <x v="11"/>
  </r>
  <r>
    <x v="2"/>
    <s v="Q4"/>
    <x v="13"/>
    <x v="76"/>
    <n v="1078"/>
    <x v="11"/>
  </r>
  <r>
    <x v="2"/>
    <s v="Q4"/>
    <x v="13"/>
    <x v="28"/>
    <n v="2561"/>
    <x v="11"/>
  </r>
  <r>
    <x v="2"/>
    <s v="Q4"/>
    <x v="13"/>
    <x v="77"/>
    <n v="1528"/>
    <x v="11"/>
  </r>
  <r>
    <x v="2"/>
    <s v="Q4"/>
    <x v="13"/>
    <x v="29"/>
    <n v="3116"/>
    <x v="11"/>
  </r>
  <r>
    <x v="2"/>
    <s v="Q4"/>
    <x v="13"/>
    <x v="30"/>
    <n v="2910"/>
    <x v="11"/>
  </r>
  <r>
    <x v="2"/>
    <s v="Q4"/>
    <x v="13"/>
    <x v="78"/>
    <n v="621"/>
    <x v="11"/>
  </r>
  <r>
    <x v="2"/>
    <s v="Q4"/>
    <x v="13"/>
    <x v="31"/>
    <n v="1854"/>
    <x v="11"/>
  </r>
  <r>
    <x v="2"/>
    <s v="Q4"/>
    <x v="13"/>
    <x v="79"/>
    <n v="840"/>
    <x v="11"/>
  </r>
  <r>
    <x v="2"/>
    <s v="Q4"/>
    <x v="13"/>
    <x v="32"/>
    <n v="10466"/>
    <x v="11"/>
  </r>
  <r>
    <x v="2"/>
    <s v="Q4"/>
    <x v="13"/>
    <x v="33"/>
    <n v="3253"/>
    <x v="11"/>
  </r>
  <r>
    <x v="2"/>
    <s v="Q4"/>
    <x v="13"/>
    <x v="34"/>
    <n v="2336"/>
    <x v="11"/>
  </r>
  <r>
    <x v="2"/>
    <s v="Q4"/>
    <x v="13"/>
    <x v="35"/>
    <n v="6789"/>
    <x v="11"/>
  </r>
  <r>
    <x v="2"/>
    <s v="Q4"/>
    <x v="13"/>
    <x v="80"/>
    <n v="1422"/>
    <x v="11"/>
  </r>
  <r>
    <x v="2"/>
    <s v="Q4"/>
    <x v="13"/>
    <x v="36"/>
    <n v="1346"/>
    <x v="11"/>
  </r>
  <r>
    <x v="2"/>
    <s v="Q4"/>
    <x v="13"/>
    <x v="91"/>
    <n v="302"/>
    <x v="11"/>
  </r>
  <r>
    <x v="2"/>
    <s v="Q4"/>
    <x v="13"/>
    <x v="81"/>
    <n v="552"/>
    <x v="11"/>
  </r>
  <r>
    <x v="2"/>
    <s v="Q4"/>
    <x v="13"/>
    <x v="37"/>
    <n v="7103"/>
    <x v="11"/>
  </r>
  <r>
    <x v="2"/>
    <s v="Q4"/>
    <x v="13"/>
    <x v="38"/>
    <n v="4960"/>
    <x v="11"/>
  </r>
  <r>
    <x v="2"/>
    <s v="Q4"/>
    <x v="13"/>
    <x v="39"/>
    <n v="2180"/>
    <x v="11"/>
  </r>
  <r>
    <x v="2"/>
    <s v="Q4"/>
    <x v="13"/>
    <x v="40"/>
    <n v="3564"/>
    <x v="11"/>
  </r>
  <r>
    <x v="2"/>
    <s v="Q4"/>
    <x v="13"/>
    <x v="41"/>
    <n v="2301"/>
    <x v="11"/>
  </r>
  <r>
    <x v="2"/>
    <s v="Q4"/>
    <x v="13"/>
    <x v="42"/>
    <n v="3575"/>
    <x v="11"/>
  </r>
  <r>
    <x v="2"/>
    <s v="Q4"/>
    <x v="13"/>
    <x v="96"/>
    <n v="222"/>
    <x v="11"/>
  </r>
  <r>
    <x v="2"/>
    <s v="Q4"/>
    <x v="13"/>
    <x v="82"/>
    <n v="954"/>
    <x v="11"/>
  </r>
  <r>
    <x v="2"/>
    <s v="Q4"/>
    <x v="13"/>
    <x v="43"/>
    <n v="5476"/>
    <x v="11"/>
  </r>
  <r>
    <x v="2"/>
    <s v="Q4"/>
    <x v="13"/>
    <x v="44"/>
    <n v="2594"/>
    <x v="11"/>
  </r>
  <r>
    <x v="2"/>
    <s v="Q4"/>
    <x v="13"/>
    <x v="45"/>
    <n v="2388"/>
    <x v="11"/>
  </r>
  <r>
    <x v="2"/>
    <s v="Q4"/>
    <x v="13"/>
    <x v="46"/>
    <n v="5094"/>
    <x v="11"/>
  </r>
  <r>
    <x v="2"/>
    <s v="Q4"/>
    <x v="13"/>
    <x v="47"/>
    <n v="3710"/>
    <x v="11"/>
  </r>
  <r>
    <x v="2"/>
    <s v="Q4"/>
    <x v="13"/>
    <x v="48"/>
    <n v="9183"/>
    <x v="11"/>
  </r>
  <r>
    <x v="2"/>
    <s v="Q4"/>
    <x v="13"/>
    <x v="83"/>
    <n v="910"/>
    <x v="11"/>
  </r>
  <r>
    <x v="2"/>
    <s v="Q4"/>
    <x v="13"/>
    <x v="49"/>
    <n v="7393"/>
    <x v="11"/>
  </r>
  <r>
    <x v="2"/>
    <s v="Q4"/>
    <x v="13"/>
    <x v="50"/>
    <n v="8152"/>
    <x v="11"/>
  </r>
  <r>
    <x v="2"/>
    <s v="Q4"/>
    <x v="13"/>
    <x v="51"/>
    <n v="2712"/>
    <x v="11"/>
  </r>
  <r>
    <x v="2"/>
    <s v="Q4"/>
    <x v="13"/>
    <x v="84"/>
    <n v="528"/>
    <x v="11"/>
  </r>
  <r>
    <x v="2"/>
    <s v="Q4"/>
    <x v="13"/>
    <x v="52"/>
    <n v="2735"/>
    <x v="11"/>
  </r>
  <r>
    <x v="2"/>
    <s v="Q4"/>
    <x v="13"/>
    <x v="85"/>
    <n v="704"/>
    <x v="11"/>
  </r>
  <r>
    <x v="2"/>
    <s v="Q4"/>
    <x v="13"/>
    <x v="53"/>
    <n v="4346"/>
    <x v="11"/>
  </r>
  <r>
    <x v="2"/>
    <s v="Q4"/>
    <x v="13"/>
    <x v="54"/>
    <n v="7691"/>
    <x v="11"/>
  </r>
  <r>
    <x v="2"/>
    <s v="Q4"/>
    <x v="13"/>
    <x v="86"/>
    <n v="896"/>
    <x v="11"/>
  </r>
  <r>
    <x v="2"/>
    <s v="Q4"/>
    <x v="13"/>
    <x v="88"/>
    <n v="298"/>
    <x v="11"/>
  </r>
  <r>
    <x v="2"/>
    <s v="Q4"/>
    <x v="13"/>
    <x v="55"/>
    <n v="20154"/>
    <x v="11"/>
  </r>
  <r>
    <x v="2"/>
    <s v="Q4"/>
    <x v="13"/>
    <x v="97"/>
    <n v="161"/>
    <x v="11"/>
  </r>
  <r>
    <x v="2"/>
    <s v="Q4"/>
    <x v="13"/>
    <x v="56"/>
    <n v="1390"/>
    <x v="11"/>
  </r>
  <r>
    <x v="2"/>
    <s v="Q4"/>
    <x v="13"/>
    <x v="57"/>
    <n v="87076"/>
    <x v="11"/>
  </r>
  <r>
    <x v="2"/>
    <s v="Q4"/>
    <x v="13"/>
    <x v="58"/>
    <n v="47332"/>
    <x v="11"/>
  </r>
  <r>
    <x v="2"/>
    <s v="Q4"/>
    <x v="13"/>
    <x v="59"/>
    <n v="106067"/>
    <x v="11"/>
  </r>
  <r>
    <x v="3"/>
    <s v="Q1"/>
    <x v="0"/>
    <x v="0"/>
    <n v="172"/>
    <x v="12"/>
  </r>
  <r>
    <x v="3"/>
    <s v="Q1"/>
    <x v="0"/>
    <x v="1"/>
    <n v="106"/>
    <x v="12"/>
  </r>
  <r>
    <x v="3"/>
    <s v="Q1"/>
    <x v="0"/>
    <x v="63"/>
    <n v="35"/>
    <x v="12"/>
  </r>
  <r>
    <x v="3"/>
    <s v="Q1"/>
    <x v="0"/>
    <x v="2"/>
    <n v="35"/>
    <x v="12"/>
  </r>
  <r>
    <x v="3"/>
    <s v="Q1"/>
    <x v="0"/>
    <x v="3"/>
    <n v="204"/>
    <x v="12"/>
  </r>
  <r>
    <x v="3"/>
    <s v="Q1"/>
    <x v="0"/>
    <x v="4"/>
    <n v="61"/>
    <x v="12"/>
  </r>
  <r>
    <x v="3"/>
    <s v="Q1"/>
    <x v="0"/>
    <x v="5"/>
    <n v="41"/>
    <x v="12"/>
  </r>
  <r>
    <x v="3"/>
    <s v="Q1"/>
    <x v="0"/>
    <x v="6"/>
    <n v="120"/>
    <x v="12"/>
  </r>
  <r>
    <x v="3"/>
    <s v="Q1"/>
    <x v="0"/>
    <x v="7"/>
    <n v="177"/>
    <x v="12"/>
  </r>
  <r>
    <x v="3"/>
    <s v="Q1"/>
    <x v="0"/>
    <x v="101"/>
    <n v="32"/>
    <x v="12"/>
  </r>
  <r>
    <x v="3"/>
    <s v="Q1"/>
    <x v="0"/>
    <x v="8"/>
    <n v="36"/>
    <x v="12"/>
  </r>
  <r>
    <x v="3"/>
    <s v="Q1"/>
    <x v="0"/>
    <x v="9"/>
    <n v="137"/>
    <x v="12"/>
  </r>
  <r>
    <x v="3"/>
    <s v="Q1"/>
    <x v="0"/>
    <x v="10"/>
    <n v="156"/>
    <x v="12"/>
  </r>
  <r>
    <x v="3"/>
    <s v="Q1"/>
    <x v="0"/>
    <x v="11"/>
    <n v="59"/>
    <x v="12"/>
  </r>
  <r>
    <x v="3"/>
    <s v="Q1"/>
    <x v="0"/>
    <x v="12"/>
    <n v="42"/>
    <x v="12"/>
  </r>
  <r>
    <x v="3"/>
    <s v="Q1"/>
    <x v="0"/>
    <x v="13"/>
    <n v="107"/>
    <x v="12"/>
  </r>
  <r>
    <x v="3"/>
    <s v="Q1"/>
    <x v="0"/>
    <x v="14"/>
    <n v="280"/>
    <x v="12"/>
  </r>
  <r>
    <x v="3"/>
    <s v="Q1"/>
    <x v="0"/>
    <x v="15"/>
    <n v="287"/>
    <x v="12"/>
  </r>
  <r>
    <x v="3"/>
    <s v="Q1"/>
    <x v="0"/>
    <x v="16"/>
    <n v="82"/>
    <x v="12"/>
  </r>
  <r>
    <x v="3"/>
    <s v="Q1"/>
    <x v="0"/>
    <x v="17"/>
    <n v="117"/>
    <x v="12"/>
  </r>
  <r>
    <x v="3"/>
    <s v="Q1"/>
    <x v="0"/>
    <x v="18"/>
    <n v="89"/>
    <x v="12"/>
  </r>
  <r>
    <x v="3"/>
    <s v="Q1"/>
    <x v="0"/>
    <x v="19"/>
    <n v="141"/>
    <x v="12"/>
  </r>
  <r>
    <x v="3"/>
    <s v="Q1"/>
    <x v="0"/>
    <x v="20"/>
    <n v="38"/>
    <x v="12"/>
  </r>
  <r>
    <x v="3"/>
    <s v="Q1"/>
    <x v="0"/>
    <x v="21"/>
    <n v="261"/>
    <x v="12"/>
  </r>
  <r>
    <x v="3"/>
    <s v="Q1"/>
    <x v="0"/>
    <x v="22"/>
    <n v="73"/>
    <x v="12"/>
  </r>
  <r>
    <x v="3"/>
    <s v="Q1"/>
    <x v="0"/>
    <x v="23"/>
    <n v="209"/>
    <x v="12"/>
  </r>
  <r>
    <x v="3"/>
    <s v="Q1"/>
    <x v="0"/>
    <x v="24"/>
    <n v="127"/>
    <x v="12"/>
  </r>
  <r>
    <x v="3"/>
    <s v="Q1"/>
    <x v="0"/>
    <x v="26"/>
    <n v="37"/>
    <x v="12"/>
  </r>
  <r>
    <x v="3"/>
    <s v="Q1"/>
    <x v="0"/>
    <x v="27"/>
    <n v="37"/>
    <x v="12"/>
  </r>
  <r>
    <x v="3"/>
    <s v="Q1"/>
    <x v="0"/>
    <x v="28"/>
    <n v="48"/>
    <x v="12"/>
  </r>
  <r>
    <x v="3"/>
    <s v="Q1"/>
    <x v="0"/>
    <x v="77"/>
    <n v="31"/>
    <x v="12"/>
  </r>
  <r>
    <x v="3"/>
    <s v="Q1"/>
    <x v="0"/>
    <x v="29"/>
    <n v="88"/>
    <x v="12"/>
  </r>
  <r>
    <x v="3"/>
    <s v="Q1"/>
    <x v="0"/>
    <x v="30"/>
    <n v="51"/>
    <x v="12"/>
  </r>
  <r>
    <x v="3"/>
    <s v="Q1"/>
    <x v="0"/>
    <x v="31"/>
    <n v="42"/>
    <x v="12"/>
  </r>
  <r>
    <x v="3"/>
    <s v="Q1"/>
    <x v="0"/>
    <x v="32"/>
    <n v="260"/>
    <x v="12"/>
  </r>
  <r>
    <x v="3"/>
    <s v="Q1"/>
    <x v="0"/>
    <x v="33"/>
    <n v="68"/>
    <x v="12"/>
  </r>
  <r>
    <x v="3"/>
    <s v="Q1"/>
    <x v="0"/>
    <x v="34"/>
    <n v="49"/>
    <x v="12"/>
  </r>
  <r>
    <x v="3"/>
    <s v="Q1"/>
    <x v="0"/>
    <x v="35"/>
    <n v="174"/>
    <x v="12"/>
  </r>
  <r>
    <x v="3"/>
    <s v="Q1"/>
    <x v="0"/>
    <x v="80"/>
    <n v="36"/>
    <x v="12"/>
  </r>
  <r>
    <x v="3"/>
    <s v="Q1"/>
    <x v="0"/>
    <x v="36"/>
    <n v="35"/>
    <x v="12"/>
  </r>
  <r>
    <x v="3"/>
    <s v="Q1"/>
    <x v="0"/>
    <x v="37"/>
    <n v="177"/>
    <x v="12"/>
  </r>
  <r>
    <x v="3"/>
    <s v="Q1"/>
    <x v="0"/>
    <x v="38"/>
    <n v="109"/>
    <x v="12"/>
  </r>
  <r>
    <x v="3"/>
    <s v="Q1"/>
    <x v="0"/>
    <x v="39"/>
    <n v="57"/>
    <x v="12"/>
  </r>
  <r>
    <x v="3"/>
    <s v="Q1"/>
    <x v="0"/>
    <x v="40"/>
    <n v="84"/>
    <x v="12"/>
  </r>
  <r>
    <x v="3"/>
    <s v="Q1"/>
    <x v="0"/>
    <x v="41"/>
    <n v="57"/>
    <x v="12"/>
  </r>
  <r>
    <x v="3"/>
    <s v="Q1"/>
    <x v="0"/>
    <x v="42"/>
    <n v="85"/>
    <x v="12"/>
  </r>
  <r>
    <x v="3"/>
    <s v="Q1"/>
    <x v="0"/>
    <x v="43"/>
    <n v="134"/>
    <x v="12"/>
  </r>
  <r>
    <x v="3"/>
    <s v="Q1"/>
    <x v="0"/>
    <x v="44"/>
    <n v="59"/>
    <x v="12"/>
  </r>
  <r>
    <x v="3"/>
    <s v="Q1"/>
    <x v="0"/>
    <x v="45"/>
    <n v="59"/>
    <x v="12"/>
  </r>
  <r>
    <x v="3"/>
    <s v="Q1"/>
    <x v="0"/>
    <x v="46"/>
    <n v="84"/>
    <x v="12"/>
  </r>
  <r>
    <x v="3"/>
    <s v="Q1"/>
    <x v="0"/>
    <x v="47"/>
    <n v="99"/>
    <x v="12"/>
  </r>
  <r>
    <x v="3"/>
    <s v="Q1"/>
    <x v="0"/>
    <x v="48"/>
    <n v="230"/>
    <x v="12"/>
  </r>
  <r>
    <x v="3"/>
    <s v="Q1"/>
    <x v="0"/>
    <x v="49"/>
    <n v="163"/>
    <x v="12"/>
  </r>
  <r>
    <x v="3"/>
    <s v="Q1"/>
    <x v="0"/>
    <x v="50"/>
    <n v="146"/>
    <x v="12"/>
  </r>
  <r>
    <x v="3"/>
    <s v="Q1"/>
    <x v="0"/>
    <x v="51"/>
    <n v="67"/>
    <x v="12"/>
  </r>
  <r>
    <x v="3"/>
    <s v="Q1"/>
    <x v="0"/>
    <x v="52"/>
    <n v="71"/>
    <x v="12"/>
  </r>
  <r>
    <x v="3"/>
    <s v="Q1"/>
    <x v="0"/>
    <x v="53"/>
    <n v="123"/>
    <x v="12"/>
  </r>
  <r>
    <x v="3"/>
    <s v="Q1"/>
    <x v="0"/>
    <x v="54"/>
    <n v="194"/>
    <x v="12"/>
  </r>
  <r>
    <x v="3"/>
    <s v="Q1"/>
    <x v="0"/>
    <x v="55"/>
    <n v="407"/>
    <x v="12"/>
  </r>
  <r>
    <x v="3"/>
    <s v="Q1"/>
    <x v="0"/>
    <x v="56"/>
    <n v="41"/>
    <x v="12"/>
  </r>
  <r>
    <x v="3"/>
    <s v="Q1"/>
    <x v="0"/>
    <x v="57"/>
    <n v="1694"/>
    <x v="12"/>
  </r>
  <r>
    <x v="3"/>
    <s v="Q1"/>
    <x v="0"/>
    <x v="58"/>
    <n v="955"/>
    <x v="12"/>
  </r>
  <r>
    <x v="3"/>
    <s v="Q1"/>
    <x v="0"/>
    <x v="59"/>
    <n v="2011"/>
    <x v="12"/>
  </r>
  <r>
    <x v="3"/>
    <s v="Q1"/>
    <x v="1"/>
    <x v="60"/>
    <n v="40"/>
    <x v="12"/>
  </r>
  <r>
    <x v="3"/>
    <s v="Q1"/>
    <x v="1"/>
    <x v="62"/>
    <n v="75"/>
    <x v="12"/>
  </r>
  <r>
    <x v="3"/>
    <s v="Q1"/>
    <x v="1"/>
    <x v="0"/>
    <n v="707"/>
    <x v="12"/>
  </r>
  <r>
    <x v="3"/>
    <s v="Q1"/>
    <x v="1"/>
    <x v="1"/>
    <n v="500"/>
    <x v="12"/>
  </r>
  <r>
    <x v="3"/>
    <s v="Q1"/>
    <x v="1"/>
    <x v="63"/>
    <n v="57"/>
    <x v="12"/>
  </r>
  <r>
    <x v="3"/>
    <s v="Q1"/>
    <x v="1"/>
    <x v="2"/>
    <n v="130"/>
    <x v="12"/>
  </r>
  <r>
    <x v="3"/>
    <s v="Q1"/>
    <x v="1"/>
    <x v="64"/>
    <n v="65"/>
    <x v="12"/>
  </r>
  <r>
    <x v="3"/>
    <s v="Q1"/>
    <x v="1"/>
    <x v="3"/>
    <n v="880"/>
    <x v="12"/>
  </r>
  <r>
    <x v="3"/>
    <s v="Q1"/>
    <x v="1"/>
    <x v="4"/>
    <n v="198"/>
    <x v="12"/>
  </r>
  <r>
    <x v="3"/>
    <s v="Q1"/>
    <x v="1"/>
    <x v="5"/>
    <n v="255"/>
    <x v="12"/>
  </r>
  <r>
    <x v="3"/>
    <s v="Q1"/>
    <x v="1"/>
    <x v="6"/>
    <n v="520"/>
    <x v="12"/>
  </r>
  <r>
    <x v="3"/>
    <s v="Q1"/>
    <x v="1"/>
    <x v="65"/>
    <n v="121"/>
    <x v="12"/>
  </r>
  <r>
    <x v="3"/>
    <s v="Q1"/>
    <x v="1"/>
    <x v="7"/>
    <n v="645"/>
    <x v="12"/>
  </r>
  <r>
    <x v="3"/>
    <s v="Q1"/>
    <x v="1"/>
    <x v="66"/>
    <n v="74"/>
    <x v="12"/>
  </r>
  <r>
    <x v="3"/>
    <s v="Q1"/>
    <x v="1"/>
    <x v="101"/>
    <n v="163"/>
    <x v="12"/>
  </r>
  <r>
    <x v="3"/>
    <s v="Q1"/>
    <x v="1"/>
    <x v="8"/>
    <n v="279"/>
    <x v="12"/>
  </r>
  <r>
    <x v="3"/>
    <s v="Q1"/>
    <x v="1"/>
    <x v="9"/>
    <n v="612"/>
    <x v="12"/>
  </r>
  <r>
    <x v="3"/>
    <s v="Q1"/>
    <x v="1"/>
    <x v="10"/>
    <n v="725"/>
    <x v="12"/>
  </r>
  <r>
    <x v="3"/>
    <s v="Q1"/>
    <x v="1"/>
    <x v="67"/>
    <n v="46"/>
    <x v="12"/>
  </r>
  <r>
    <x v="3"/>
    <s v="Q1"/>
    <x v="1"/>
    <x v="11"/>
    <n v="223"/>
    <x v="12"/>
  </r>
  <r>
    <x v="3"/>
    <s v="Q1"/>
    <x v="1"/>
    <x v="12"/>
    <n v="246"/>
    <x v="12"/>
  </r>
  <r>
    <x v="3"/>
    <s v="Q1"/>
    <x v="1"/>
    <x v="13"/>
    <n v="567"/>
    <x v="12"/>
  </r>
  <r>
    <x v="3"/>
    <s v="Q1"/>
    <x v="1"/>
    <x v="14"/>
    <n v="1164"/>
    <x v="12"/>
  </r>
  <r>
    <x v="3"/>
    <s v="Q1"/>
    <x v="1"/>
    <x v="90"/>
    <n v="34"/>
    <x v="12"/>
  </r>
  <r>
    <x v="3"/>
    <s v="Q1"/>
    <x v="1"/>
    <x v="15"/>
    <n v="1257"/>
    <x v="12"/>
  </r>
  <r>
    <x v="3"/>
    <s v="Q1"/>
    <x v="1"/>
    <x v="70"/>
    <n v="106"/>
    <x v="12"/>
  </r>
  <r>
    <x v="3"/>
    <s v="Q1"/>
    <x v="1"/>
    <x v="71"/>
    <n v="141"/>
    <x v="12"/>
  </r>
  <r>
    <x v="3"/>
    <s v="Q1"/>
    <x v="1"/>
    <x v="16"/>
    <n v="436"/>
    <x v="12"/>
  </r>
  <r>
    <x v="3"/>
    <s v="Q1"/>
    <x v="1"/>
    <x v="17"/>
    <n v="552"/>
    <x v="12"/>
  </r>
  <r>
    <x v="3"/>
    <s v="Q1"/>
    <x v="1"/>
    <x v="18"/>
    <n v="446"/>
    <x v="12"/>
  </r>
  <r>
    <x v="3"/>
    <s v="Q1"/>
    <x v="1"/>
    <x v="72"/>
    <n v="213"/>
    <x v="12"/>
  </r>
  <r>
    <x v="3"/>
    <s v="Q1"/>
    <x v="1"/>
    <x v="19"/>
    <n v="553"/>
    <x v="12"/>
  </r>
  <r>
    <x v="3"/>
    <s v="Q1"/>
    <x v="1"/>
    <x v="20"/>
    <n v="151"/>
    <x v="12"/>
  </r>
  <r>
    <x v="3"/>
    <s v="Q1"/>
    <x v="1"/>
    <x v="73"/>
    <n v="52"/>
    <x v="12"/>
  </r>
  <r>
    <x v="3"/>
    <s v="Q1"/>
    <x v="1"/>
    <x v="21"/>
    <n v="1365"/>
    <x v="12"/>
  </r>
  <r>
    <x v="3"/>
    <s v="Q1"/>
    <x v="1"/>
    <x v="22"/>
    <n v="358"/>
    <x v="12"/>
  </r>
  <r>
    <x v="3"/>
    <s v="Q1"/>
    <x v="1"/>
    <x v="23"/>
    <n v="929"/>
    <x v="12"/>
  </r>
  <r>
    <x v="3"/>
    <s v="Q1"/>
    <x v="1"/>
    <x v="92"/>
    <n v="30"/>
    <x v="12"/>
  </r>
  <r>
    <x v="3"/>
    <s v="Q1"/>
    <x v="1"/>
    <x v="24"/>
    <n v="440"/>
    <x v="12"/>
  </r>
  <r>
    <x v="3"/>
    <s v="Q1"/>
    <x v="1"/>
    <x v="25"/>
    <n v="99"/>
    <x v="12"/>
  </r>
  <r>
    <x v="3"/>
    <s v="Q1"/>
    <x v="1"/>
    <x v="74"/>
    <n v="50"/>
    <x v="12"/>
  </r>
  <r>
    <x v="3"/>
    <s v="Q1"/>
    <x v="1"/>
    <x v="75"/>
    <n v="103"/>
    <x v="12"/>
  </r>
  <r>
    <x v="3"/>
    <s v="Q1"/>
    <x v="1"/>
    <x v="26"/>
    <n v="160"/>
    <x v="12"/>
  </r>
  <r>
    <x v="3"/>
    <s v="Q1"/>
    <x v="1"/>
    <x v="27"/>
    <n v="223"/>
    <x v="12"/>
  </r>
  <r>
    <x v="3"/>
    <s v="Q1"/>
    <x v="1"/>
    <x v="76"/>
    <n v="109"/>
    <x v="12"/>
  </r>
  <r>
    <x v="3"/>
    <s v="Q1"/>
    <x v="1"/>
    <x v="28"/>
    <n v="281"/>
    <x v="12"/>
  </r>
  <r>
    <x v="3"/>
    <s v="Q1"/>
    <x v="1"/>
    <x v="77"/>
    <n v="160"/>
    <x v="12"/>
  </r>
  <r>
    <x v="3"/>
    <s v="Q1"/>
    <x v="1"/>
    <x v="29"/>
    <n v="323"/>
    <x v="12"/>
  </r>
  <r>
    <x v="3"/>
    <s v="Q1"/>
    <x v="1"/>
    <x v="30"/>
    <n v="335"/>
    <x v="12"/>
  </r>
  <r>
    <x v="3"/>
    <s v="Q1"/>
    <x v="1"/>
    <x v="78"/>
    <n v="59"/>
    <x v="12"/>
  </r>
  <r>
    <x v="3"/>
    <s v="Q1"/>
    <x v="1"/>
    <x v="31"/>
    <n v="206"/>
    <x v="12"/>
  </r>
  <r>
    <x v="3"/>
    <s v="Q1"/>
    <x v="1"/>
    <x v="79"/>
    <n v="109"/>
    <x v="12"/>
  </r>
  <r>
    <x v="3"/>
    <s v="Q1"/>
    <x v="1"/>
    <x v="32"/>
    <n v="1145"/>
    <x v="12"/>
  </r>
  <r>
    <x v="3"/>
    <s v="Q1"/>
    <x v="1"/>
    <x v="33"/>
    <n v="306"/>
    <x v="12"/>
  </r>
  <r>
    <x v="3"/>
    <s v="Q1"/>
    <x v="1"/>
    <x v="34"/>
    <n v="207"/>
    <x v="12"/>
  </r>
  <r>
    <x v="3"/>
    <s v="Q1"/>
    <x v="1"/>
    <x v="35"/>
    <n v="640"/>
    <x v="12"/>
  </r>
  <r>
    <x v="3"/>
    <s v="Q1"/>
    <x v="1"/>
    <x v="80"/>
    <n v="152"/>
    <x v="12"/>
  </r>
  <r>
    <x v="3"/>
    <s v="Q1"/>
    <x v="1"/>
    <x v="36"/>
    <n v="180"/>
    <x v="12"/>
  </r>
  <r>
    <x v="3"/>
    <s v="Q1"/>
    <x v="1"/>
    <x v="91"/>
    <n v="30"/>
    <x v="12"/>
  </r>
  <r>
    <x v="3"/>
    <s v="Q1"/>
    <x v="1"/>
    <x v="81"/>
    <n v="53"/>
    <x v="12"/>
  </r>
  <r>
    <x v="3"/>
    <s v="Q1"/>
    <x v="1"/>
    <x v="37"/>
    <n v="805"/>
    <x v="12"/>
  </r>
  <r>
    <x v="3"/>
    <s v="Q1"/>
    <x v="1"/>
    <x v="38"/>
    <n v="571"/>
    <x v="12"/>
  </r>
  <r>
    <x v="3"/>
    <s v="Q1"/>
    <x v="1"/>
    <x v="39"/>
    <n v="236"/>
    <x v="12"/>
  </r>
  <r>
    <x v="3"/>
    <s v="Q1"/>
    <x v="1"/>
    <x v="40"/>
    <n v="386"/>
    <x v="12"/>
  </r>
  <r>
    <x v="3"/>
    <s v="Q1"/>
    <x v="1"/>
    <x v="41"/>
    <n v="197"/>
    <x v="12"/>
  </r>
  <r>
    <x v="3"/>
    <s v="Q1"/>
    <x v="1"/>
    <x v="42"/>
    <n v="384"/>
    <x v="12"/>
  </r>
  <r>
    <x v="3"/>
    <s v="Q1"/>
    <x v="1"/>
    <x v="82"/>
    <n v="113"/>
    <x v="12"/>
  </r>
  <r>
    <x v="3"/>
    <s v="Q1"/>
    <x v="1"/>
    <x v="43"/>
    <n v="514"/>
    <x v="12"/>
  </r>
  <r>
    <x v="3"/>
    <s v="Q1"/>
    <x v="1"/>
    <x v="44"/>
    <n v="297"/>
    <x v="12"/>
  </r>
  <r>
    <x v="3"/>
    <s v="Q1"/>
    <x v="1"/>
    <x v="45"/>
    <n v="264"/>
    <x v="12"/>
  </r>
  <r>
    <x v="3"/>
    <s v="Q1"/>
    <x v="1"/>
    <x v="46"/>
    <n v="491"/>
    <x v="12"/>
  </r>
  <r>
    <x v="3"/>
    <s v="Q1"/>
    <x v="1"/>
    <x v="47"/>
    <n v="350"/>
    <x v="12"/>
  </r>
  <r>
    <x v="3"/>
    <s v="Q1"/>
    <x v="1"/>
    <x v="48"/>
    <n v="999"/>
    <x v="12"/>
  </r>
  <r>
    <x v="3"/>
    <s v="Q1"/>
    <x v="1"/>
    <x v="83"/>
    <n v="116"/>
    <x v="12"/>
  </r>
  <r>
    <x v="3"/>
    <s v="Q1"/>
    <x v="1"/>
    <x v="49"/>
    <n v="810"/>
    <x v="12"/>
  </r>
  <r>
    <x v="3"/>
    <s v="Q1"/>
    <x v="1"/>
    <x v="50"/>
    <n v="713"/>
    <x v="12"/>
  </r>
  <r>
    <x v="3"/>
    <s v="Q1"/>
    <x v="1"/>
    <x v="51"/>
    <n v="253"/>
    <x v="12"/>
  </r>
  <r>
    <x v="3"/>
    <s v="Q1"/>
    <x v="1"/>
    <x v="84"/>
    <n v="49"/>
    <x v="12"/>
  </r>
  <r>
    <x v="3"/>
    <s v="Q1"/>
    <x v="1"/>
    <x v="52"/>
    <n v="288"/>
    <x v="12"/>
  </r>
  <r>
    <x v="3"/>
    <s v="Q1"/>
    <x v="1"/>
    <x v="85"/>
    <n v="67"/>
    <x v="12"/>
  </r>
  <r>
    <x v="3"/>
    <s v="Q1"/>
    <x v="1"/>
    <x v="53"/>
    <n v="466"/>
    <x v="12"/>
  </r>
  <r>
    <x v="3"/>
    <s v="Q1"/>
    <x v="1"/>
    <x v="54"/>
    <n v="772"/>
    <x v="12"/>
  </r>
  <r>
    <x v="3"/>
    <s v="Q1"/>
    <x v="1"/>
    <x v="86"/>
    <n v="76"/>
    <x v="12"/>
  </r>
  <r>
    <x v="3"/>
    <s v="Q1"/>
    <x v="1"/>
    <x v="88"/>
    <n v="31"/>
    <x v="12"/>
  </r>
  <r>
    <x v="3"/>
    <s v="Q1"/>
    <x v="1"/>
    <x v="55"/>
    <n v="1683"/>
    <x v="12"/>
  </r>
  <r>
    <x v="3"/>
    <s v="Q1"/>
    <x v="1"/>
    <x v="56"/>
    <n v="139"/>
    <x v="12"/>
  </r>
  <r>
    <x v="3"/>
    <s v="Q1"/>
    <x v="1"/>
    <x v="57"/>
    <n v="8313"/>
    <x v="12"/>
  </r>
  <r>
    <x v="3"/>
    <s v="Q1"/>
    <x v="1"/>
    <x v="58"/>
    <n v="4229"/>
    <x v="12"/>
  </r>
  <r>
    <x v="3"/>
    <s v="Q1"/>
    <x v="1"/>
    <x v="59"/>
    <n v="9653"/>
    <x v="12"/>
  </r>
  <r>
    <x v="3"/>
    <s v="Q1"/>
    <x v="2"/>
    <x v="60"/>
    <n v="30"/>
    <x v="12"/>
  </r>
  <r>
    <x v="3"/>
    <s v="Q1"/>
    <x v="2"/>
    <x v="62"/>
    <n v="53"/>
    <x v="12"/>
  </r>
  <r>
    <x v="3"/>
    <s v="Q1"/>
    <x v="2"/>
    <x v="0"/>
    <n v="613"/>
    <x v="12"/>
  </r>
  <r>
    <x v="3"/>
    <s v="Q1"/>
    <x v="2"/>
    <x v="1"/>
    <n v="367"/>
    <x v="12"/>
  </r>
  <r>
    <x v="3"/>
    <s v="Q1"/>
    <x v="2"/>
    <x v="63"/>
    <n v="44"/>
    <x v="12"/>
  </r>
  <r>
    <x v="3"/>
    <s v="Q1"/>
    <x v="2"/>
    <x v="2"/>
    <n v="90"/>
    <x v="12"/>
  </r>
  <r>
    <x v="3"/>
    <s v="Q1"/>
    <x v="2"/>
    <x v="64"/>
    <n v="61"/>
    <x v="12"/>
  </r>
  <r>
    <x v="3"/>
    <s v="Q1"/>
    <x v="2"/>
    <x v="3"/>
    <n v="704"/>
    <x v="12"/>
  </r>
  <r>
    <x v="3"/>
    <s v="Q1"/>
    <x v="2"/>
    <x v="4"/>
    <n v="159"/>
    <x v="12"/>
  </r>
  <r>
    <x v="3"/>
    <s v="Q1"/>
    <x v="2"/>
    <x v="5"/>
    <n v="197"/>
    <x v="12"/>
  </r>
  <r>
    <x v="3"/>
    <s v="Q1"/>
    <x v="2"/>
    <x v="6"/>
    <n v="476"/>
    <x v="12"/>
  </r>
  <r>
    <x v="3"/>
    <s v="Q1"/>
    <x v="2"/>
    <x v="65"/>
    <n v="86"/>
    <x v="12"/>
  </r>
  <r>
    <x v="3"/>
    <s v="Q1"/>
    <x v="2"/>
    <x v="7"/>
    <n v="439"/>
    <x v="12"/>
  </r>
  <r>
    <x v="3"/>
    <s v="Q1"/>
    <x v="2"/>
    <x v="66"/>
    <n v="63"/>
    <x v="12"/>
  </r>
  <r>
    <x v="3"/>
    <s v="Q1"/>
    <x v="2"/>
    <x v="101"/>
    <n v="122"/>
    <x v="12"/>
  </r>
  <r>
    <x v="3"/>
    <s v="Q1"/>
    <x v="2"/>
    <x v="8"/>
    <n v="192"/>
    <x v="12"/>
  </r>
  <r>
    <x v="3"/>
    <s v="Q1"/>
    <x v="2"/>
    <x v="9"/>
    <n v="445"/>
    <x v="12"/>
  </r>
  <r>
    <x v="3"/>
    <s v="Q1"/>
    <x v="2"/>
    <x v="10"/>
    <n v="576"/>
    <x v="12"/>
  </r>
  <r>
    <x v="3"/>
    <s v="Q1"/>
    <x v="2"/>
    <x v="11"/>
    <n v="185"/>
    <x v="12"/>
  </r>
  <r>
    <x v="3"/>
    <s v="Q1"/>
    <x v="2"/>
    <x v="12"/>
    <n v="202"/>
    <x v="12"/>
  </r>
  <r>
    <x v="3"/>
    <s v="Q1"/>
    <x v="2"/>
    <x v="13"/>
    <n v="395"/>
    <x v="12"/>
  </r>
  <r>
    <x v="3"/>
    <s v="Q1"/>
    <x v="2"/>
    <x v="14"/>
    <n v="914"/>
    <x v="12"/>
  </r>
  <r>
    <x v="3"/>
    <s v="Q1"/>
    <x v="2"/>
    <x v="15"/>
    <n v="949"/>
    <x v="12"/>
  </r>
  <r>
    <x v="3"/>
    <s v="Q1"/>
    <x v="2"/>
    <x v="70"/>
    <n v="65"/>
    <x v="12"/>
  </r>
  <r>
    <x v="3"/>
    <s v="Q1"/>
    <x v="2"/>
    <x v="71"/>
    <n v="100"/>
    <x v="12"/>
  </r>
  <r>
    <x v="3"/>
    <s v="Q1"/>
    <x v="2"/>
    <x v="16"/>
    <n v="325"/>
    <x v="12"/>
  </r>
  <r>
    <x v="3"/>
    <s v="Q1"/>
    <x v="2"/>
    <x v="17"/>
    <n v="389"/>
    <x v="12"/>
  </r>
  <r>
    <x v="3"/>
    <s v="Q1"/>
    <x v="2"/>
    <x v="18"/>
    <n v="346"/>
    <x v="12"/>
  </r>
  <r>
    <x v="3"/>
    <s v="Q1"/>
    <x v="2"/>
    <x v="72"/>
    <n v="159"/>
    <x v="12"/>
  </r>
  <r>
    <x v="3"/>
    <s v="Q1"/>
    <x v="2"/>
    <x v="19"/>
    <n v="438"/>
    <x v="12"/>
  </r>
  <r>
    <x v="3"/>
    <s v="Q1"/>
    <x v="2"/>
    <x v="20"/>
    <n v="111"/>
    <x v="12"/>
  </r>
  <r>
    <x v="3"/>
    <s v="Q1"/>
    <x v="2"/>
    <x v="73"/>
    <n v="44"/>
    <x v="12"/>
  </r>
  <r>
    <x v="3"/>
    <s v="Q1"/>
    <x v="2"/>
    <x v="21"/>
    <n v="1030"/>
    <x v="12"/>
  </r>
  <r>
    <x v="3"/>
    <s v="Q1"/>
    <x v="2"/>
    <x v="22"/>
    <n v="281"/>
    <x v="12"/>
  </r>
  <r>
    <x v="3"/>
    <s v="Q1"/>
    <x v="2"/>
    <x v="23"/>
    <n v="741"/>
    <x v="12"/>
  </r>
  <r>
    <x v="3"/>
    <s v="Q1"/>
    <x v="2"/>
    <x v="24"/>
    <n v="355"/>
    <x v="12"/>
  </r>
  <r>
    <x v="3"/>
    <s v="Q1"/>
    <x v="2"/>
    <x v="25"/>
    <n v="72"/>
    <x v="12"/>
  </r>
  <r>
    <x v="3"/>
    <s v="Q1"/>
    <x v="2"/>
    <x v="75"/>
    <n v="82"/>
    <x v="12"/>
  </r>
  <r>
    <x v="3"/>
    <s v="Q1"/>
    <x v="2"/>
    <x v="26"/>
    <n v="130"/>
    <x v="12"/>
  </r>
  <r>
    <x v="3"/>
    <s v="Q1"/>
    <x v="2"/>
    <x v="27"/>
    <n v="152"/>
    <x v="12"/>
  </r>
  <r>
    <x v="3"/>
    <s v="Q1"/>
    <x v="2"/>
    <x v="76"/>
    <n v="81"/>
    <x v="12"/>
  </r>
  <r>
    <x v="3"/>
    <s v="Q1"/>
    <x v="2"/>
    <x v="28"/>
    <n v="223"/>
    <x v="12"/>
  </r>
  <r>
    <x v="3"/>
    <s v="Q1"/>
    <x v="2"/>
    <x v="77"/>
    <n v="104"/>
    <x v="12"/>
  </r>
  <r>
    <x v="3"/>
    <s v="Q1"/>
    <x v="2"/>
    <x v="29"/>
    <n v="233"/>
    <x v="12"/>
  </r>
  <r>
    <x v="3"/>
    <s v="Q1"/>
    <x v="2"/>
    <x v="30"/>
    <n v="223"/>
    <x v="12"/>
  </r>
  <r>
    <x v="3"/>
    <s v="Q1"/>
    <x v="2"/>
    <x v="78"/>
    <n v="60"/>
    <x v="12"/>
  </r>
  <r>
    <x v="3"/>
    <s v="Q1"/>
    <x v="2"/>
    <x v="31"/>
    <n v="161"/>
    <x v="12"/>
  </r>
  <r>
    <x v="3"/>
    <s v="Q1"/>
    <x v="2"/>
    <x v="79"/>
    <n v="67"/>
    <x v="12"/>
  </r>
  <r>
    <x v="3"/>
    <s v="Q1"/>
    <x v="2"/>
    <x v="32"/>
    <n v="871"/>
    <x v="12"/>
  </r>
  <r>
    <x v="3"/>
    <s v="Q1"/>
    <x v="2"/>
    <x v="33"/>
    <n v="285"/>
    <x v="12"/>
  </r>
  <r>
    <x v="3"/>
    <s v="Q1"/>
    <x v="2"/>
    <x v="34"/>
    <n v="147"/>
    <x v="12"/>
  </r>
  <r>
    <x v="3"/>
    <s v="Q1"/>
    <x v="2"/>
    <x v="35"/>
    <n v="556"/>
    <x v="12"/>
  </r>
  <r>
    <x v="3"/>
    <s v="Q1"/>
    <x v="2"/>
    <x v="80"/>
    <n v="107"/>
    <x v="12"/>
  </r>
  <r>
    <x v="3"/>
    <s v="Q1"/>
    <x v="2"/>
    <x v="36"/>
    <n v="128"/>
    <x v="12"/>
  </r>
  <r>
    <x v="3"/>
    <s v="Q1"/>
    <x v="2"/>
    <x v="81"/>
    <n v="59"/>
    <x v="12"/>
  </r>
  <r>
    <x v="3"/>
    <s v="Q1"/>
    <x v="2"/>
    <x v="37"/>
    <n v="579"/>
    <x v="12"/>
  </r>
  <r>
    <x v="3"/>
    <s v="Q1"/>
    <x v="2"/>
    <x v="38"/>
    <n v="410"/>
    <x v="12"/>
  </r>
  <r>
    <x v="3"/>
    <s v="Q1"/>
    <x v="2"/>
    <x v="39"/>
    <n v="161"/>
    <x v="12"/>
  </r>
  <r>
    <x v="3"/>
    <s v="Q1"/>
    <x v="2"/>
    <x v="40"/>
    <n v="317"/>
    <x v="12"/>
  </r>
  <r>
    <x v="3"/>
    <s v="Q1"/>
    <x v="2"/>
    <x v="41"/>
    <n v="155"/>
    <x v="12"/>
  </r>
  <r>
    <x v="3"/>
    <s v="Q1"/>
    <x v="2"/>
    <x v="42"/>
    <n v="283"/>
    <x v="12"/>
  </r>
  <r>
    <x v="3"/>
    <s v="Q1"/>
    <x v="2"/>
    <x v="82"/>
    <n v="77"/>
    <x v="12"/>
  </r>
  <r>
    <x v="3"/>
    <s v="Q1"/>
    <x v="2"/>
    <x v="43"/>
    <n v="420"/>
    <x v="12"/>
  </r>
  <r>
    <x v="3"/>
    <s v="Q1"/>
    <x v="2"/>
    <x v="44"/>
    <n v="208"/>
    <x v="12"/>
  </r>
  <r>
    <x v="3"/>
    <s v="Q1"/>
    <x v="2"/>
    <x v="45"/>
    <n v="193"/>
    <x v="12"/>
  </r>
  <r>
    <x v="3"/>
    <s v="Q1"/>
    <x v="2"/>
    <x v="46"/>
    <n v="362"/>
    <x v="12"/>
  </r>
  <r>
    <x v="3"/>
    <s v="Q1"/>
    <x v="2"/>
    <x v="47"/>
    <n v="298"/>
    <x v="12"/>
  </r>
  <r>
    <x v="3"/>
    <s v="Q1"/>
    <x v="2"/>
    <x v="48"/>
    <n v="749"/>
    <x v="12"/>
  </r>
  <r>
    <x v="3"/>
    <s v="Q1"/>
    <x v="2"/>
    <x v="83"/>
    <n v="79"/>
    <x v="12"/>
  </r>
  <r>
    <x v="3"/>
    <s v="Q1"/>
    <x v="2"/>
    <x v="49"/>
    <n v="610"/>
    <x v="12"/>
  </r>
  <r>
    <x v="3"/>
    <s v="Q1"/>
    <x v="2"/>
    <x v="50"/>
    <n v="530"/>
    <x v="12"/>
  </r>
  <r>
    <x v="3"/>
    <s v="Q1"/>
    <x v="2"/>
    <x v="51"/>
    <n v="190"/>
    <x v="12"/>
  </r>
  <r>
    <x v="3"/>
    <s v="Q1"/>
    <x v="2"/>
    <x v="84"/>
    <n v="41"/>
    <x v="12"/>
  </r>
  <r>
    <x v="3"/>
    <s v="Q1"/>
    <x v="2"/>
    <x v="52"/>
    <n v="224"/>
    <x v="12"/>
  </r>
  <r>
    <x v="3"/>
    <s v="Q1"/>
    <x v="2"/>
    <x v="85"/>
    <n v="59"/>
    <x v="12"/>
  </r>
  <r>
    <x v="3"/>
    <s v="Q1"/>
    <x v="2"/>
    <x v="53"/>
    <n v="353"/>
    <x v="12"/>
  </r>
  <r>
    <x v="3"/>
    <s v="Q1"/>
    <x v="2"/>
    <x v="54"/>
    <n v="562"/>
    <x v="12"/>
  </r>
  <r>
    <x v="3"/>
    <s v="Q1"/>
    <x v="2"/>
    <x v="86"/>
    <n v="70"/>
    <x v="12"/>
  </r>
  <r>
    <x v="3"/>
    <s v="Q1"/>
    <x v="2"/>
    <x v="55"/>
    <n v="1350"/>
    <x v="12"/>
  </r>
  <r>
    <x v="3"/>
    <s v="Q1"/>
    <x v="2"/>
    <x v="56"/>
    <n v="122"/>
    <x v="12"/>
  </r>
  <r>
    <x v="3"/>
    <s v="Q1"/>
    <x v="2"/>
    <x v="57"/>
    <n v="6299"/>
    <x v="12"/>
  </r>
  <r>
    <x v="3"/>
    <s v="Q1"/>
    <x v="2"/>
    <x v="58"/>
    <n v="3211"/>
    <x v="12"/>
  </r>
  <r>
    <x v="3"/>
    <s v="Q1"/>
    <x v="2"/>
    <x v="59"/>
    <n v="7273"/>
    <x v="12"/>
  </r>
  <r>
    <x v="3"/>
    <s v="Q1"/>
    <x v="3"/>
    <x v="62"/>
    <n v="49"/>
    <x v="12"/>
  </r>
  <r>
    <x v="3"/>
    <s v="Q1"/>
    <x v="3"/>
    <x v="0"/>
    <n v="571"/>
    <x v="12"/>
  </r>
  <r>
    <x v="3"/>
    <s v="Q1"/>
    <x v="3"/>
    <x v="1"/>
    <n v="377"/>
    <x v="12"/>
  </r>
  <r>
    <x v="3"/>
    <s v="Q1"/>
    <x v="3"/>
    <x v="63"/>
    <n v="30"/>
    <x v="12"/>
  </r>
  <r>
    <x v="3"/>
    <s v="Q1"/>
    <x v="3"/>
    <x v="2"/>
    <n v="91"/>
    <x v="12"/>
  </r>
  <r>
    <x v="3"/>
    <s v="Q1"/>
    <x v="3"/>
    <x v="64"/>
    <n v="43"/>
    <x v="12"/>
  </r>
  <r>
    <x v="3"/>
    <s v="Q1"/>
    <x v="3"/>
    <x v="3"/>
    <n v="647"/>
    <x v="12"/>
  </r>
  <r>
    <x v="3"/>
    <s v="Q1"/>
    <x v="3"/>
    <x v="4"/>
    <n v="121"/>
    <x v="12"/>
  </r>
  <r>
    <x v="3"/>
    <s v="Q1"/>
    <x v="3"/>
    <x v="5"/>
    <n v="170"/>
    <x v="12"/>
  </r>
  <r>
    <x v="3"/>
    <s v="Q1"/>
    <x v="3"/>
    <x v="6"/>
    <n v="450"/>
    <x v="12"/>
  </r>
  <r>
    <x v="3"/>
    <s v="Q1"/>
    <x v="3"/>
    <x v="65"/>
    <n v="94"/>
    <x v="12"/>
  </r>
  <r>
    <x v="3"/>
    <s v="Q1"/>
    <x v="3"/>
    <x v="7"/>
    <n v="401"/>
    <x v="12"/>
  </r>
  <r>
    <x v="3"/>
    <s v="Q1"/>
    <x v="3"/>
    <x v="66"/>
    <n v="60"/>
    <x v="12"/>
  </r>
  <r>
    <x v="3"/>
    <s v="Q1"/>
    <x v="3"/>
    <x v="101"/>
    <n v="104"/>
    <x v="12"/>
  </r>
  <r>
    <x v="3"/>
    <s v="Q1"/>
    <x v="3"/>
    <x v="8"/>
    <n v="176"/>
    <x v="12"/>
  </r>
  <r>
    <x v="3"/>
    <s v="Q1"/>
    <x v="3"/>
    <x v="9"/>
    <n v="448"/>
    <x v="12"/>
  </r>
  <r>
    <x v="3"/>
    <s v="Q1"/>
    <x v="3"/>
    <x v="10"/>
    <n v="543"/>
    <x v="12"/>
  </r>
  <r>
    <x v="3"/>
    <s v="Q1"/>
    <x v="3"/>
    <x v="11"/>
    <n v="143"/>
    <x v="12"/>
  </r>
  <r>
    <x v="3"/>
    <s v="Q1"/>
    <x v="3"/>
    <x v="12"/>
    <n v="178"/>
    <x v="12"/>
  </r>
  <r>
    <x v="3"/>
    <s v="Q1"/>
    <x v="3"/>
    <x v="13"/>
    <n v="393"/>
    <x v="12"/>
  </r>
  <r>
    <x v="3"/>
    <s v="Q1"/>
    <x v="3"/>
    <x v="14"/>
    <n v="884"/>
    <x v="12"/>
  </r>
  <r>
    <x v="3"/>
    <s v="Q1"/>
    <x v="3"/>
    <x v="15"/>
    <n v="942"/>
    <x v="12"/>
  </r>
  <r>
    <x v="3"/>
    <s v="Q1"/>
    <x v="3"/>
    <x v="70"/>
    <n v="75"/>
    <x v="12"/>
  </r>
  <r>
    <x v="3"/>
    <s v="Q1"/>
    <x v="3"/>
    <x v="71"/>
    <n v="102"/>
    <x v="12"/>
  </r>
  <r>
    <x v="3"/>
    <s v="Q1"/>
    <x v="3"/>
    <x v="16"/>
    <n v="339"/>
    <x v="12"/>
  </r>
  <r>
    <x v="3"/>
    <s v="Q1"/>
    <x v="3"/>
    <x v="17"/>
    <n v="435"/>
    <x v="12"/>
  </r>
  <r>
    <x v="3"/>
    <s v="Q1"/>
    <x v="3"/>
    <x v="18"/>
    <n v="324"/>
    <x v="12"/>
  </r>
  <r>
    <x v="3"/>
    <s v="Q1"/>
    <x v="3"/>
    <x v="72"/>
    <n v="159"/>
    <x v="12"/>
  </r>
  <r>
    <x v="3"/>
    <s v="Q1"/>
    <x v="3"/>
    <x v="19"/>
    <n v="406"/>
    <x v="12"/>
  </r>
  <r>
    <x v="3"/>
    <s v="Q1"/>
    <x v="3"/>
    <x v="20"/>
    <n v="102"/>
    <x v="12"/>
  </r>
  <r>
    <x v="3"/>
    <s v="Q1"/>
    <x v="3"/>
    <x v="73"/>
    <n v="39"/>
    <x v="12"/>
  </r>
  <r>
    <x v="3"/>
    <s v="Q1"/>
    <x v="3"/>
    <x v="21"/>
    <n v="1005"/>
    <x v="12"/>
  </r>
  <r>
    <x v="3"/>
    <s v="Q1"/>
    <x v="3"/>
    <x v="22"/>
    <n v="252"/>
    <x v="12"/>
  </r>
  <r>
    <x v="3"/>
    <s v="Q1"/>
    <x v="3"/>
    <x v="23"/>
    <n v="673"/>
    <x v="12"/>
  </r>
  <r>
    <x v="3"/>
    <s v="Q1"/>
    <x v="3"/>
    <x v="24"/>
    <n v="391"/>
    <x v="12"/>
  </r>
  <r>
    <x v="3"/>
    <s v="Q1"/>
    <x v="3"/>
    <x v="25"/>
    <n v="76"/>
    <x v="12"/>
  </r>
  <r>
    <x v="3"/>
    <s v="Q1"/>
    <x v="3"/>
    <x v="75"/>
    <n v="86"/>
    <x v="12"/>
  </r>
  <r>
    <x v="3"/>
    <s v="Q1"/>
    <x v="3"/>
    <x v="26"/>
    <n v="95"/>
    <x v="12"/>
  </r>
  <r>
    <x v="3"/>
    <s v="Q1"/>
    <x v="3"/>
    <x v="27"/>
    <n v="147"/>
    <x v="12"/>
  </r>
  <r>
    <x v="3"/>
    <s v="Q1"/>
    <x v="3"/>
    <x v="76"/>
    <n v="66"/>
    <x v="12"/>
  </r>
  <r>
    <x v="3"/>
    <s v="Q1"/>
    <x v="3"/>
    <x v="28"/>
    <n v="190"/>
    <x v="12"/>
  </r>
  <r>
    <x v="3"/>
    <s v="Q1"/>
    <x v="3"/>
    <x v="77"/>
    <n v="108"/>
    <x v="12"/>
  </r>
  <r>
    <x v="3"/>
    <s v="Q1"/>
    <x v="3"/>
    <x v="29"/>
    <n v="227"/>
    <x v="12"/>
  </r>
  <r>
    <x v="3"/>
    <s v="Q1"/>
    <x v="3"/>
    <x v="30"/>
    <n v="247"/>
    <x v="12"/>
  </r>
  <r>
    <x v="3"/>
    <s v="Q1"/>
    <x v="3"/>
    <x v="78"/>
    <n v="38"/>
    <x v="12"/>
  </r>
  <r>
    <x v="3"/>
    <s v="Q1"/>
    <x v="3"/>
    <x v="31"/>
    <n v="155"/>
    <x v="12"/>
  </r>
  <r>
    <x v="3"/>
    <s v="Q1"/>
    <x v="3"/>
    <x v="79"/>
    <n v="82"/>
    <x v="12"/>
  </r>
  <r>
    <x v="3"/>
    <s v="Q1"/>
    <x v="3"/>
    <x v="32"/>
    <n v="832"/>
    <x v="12"/>
  </r>
  <r>
    <x v="3"/>
    <s v="Q1"/>
    <x v="3"/>
    <x v="33"/>
    <n v="250"/>
    <x v="12"/>
  </r>
  <r>
    <x v="3"/>
    <s v="Q1"/>
    <x v="3"/>
    <x v="34"/>
    <n v="124"/>
    <x v="12"/>
  </r>
  <r>
    <x v="3"/>
    <s v="Q1"/>
    <x v="3"/>
    <x v="35"/>
    <n v="550"/>
    <x v="12"/>
  </r>
  <r>
    <x v="3"/>
    <s v="Q1"/>
    <x v="3"/>
    <x v="80"/>
    <n v="106"/>
    <x v="12"/>
  </r>
  <r>
    <x v="3"/>
    <s v="Q1"/>
    <x v="3"/>
    <x v="36"/>
    <n v="103"/>
    <x v="12"/>
  </r>
  <r>
    <x v="3"/>
    <s v="Q1"/>
    <x v="3"/>
    <x v="81"/>
    <n v="49"/>
    <x v="12"/>
  </r>
  <r>
    <x v="3"/>
    <s v="Q1"/>
    <x v="3"/>
    <x v="37"/>
    <n v="586"/>
    <x v="12"/>
  </r>
  <r>
    <x v="3"/>
    <s v="Q1"/>
    <x v="3"/>
    <x v="38"/>
    <n v="400"/>
    <x v="12"/>
  </r>
  <r>
    <x v="3"/>
    <s v="Q1"/>
    <x v="3"/>
    <x v="39"/>
    <n v="162"/>
    <x v="12"/>
  </r>
  <r>
    <x v="3"/>
    <s v="Q1"/>
    <x v="3"/>
    <x v="40"/>
    <n v="290"/>
    <x v="12"/>
  </r>
  <r>
    <x v="3"/>
    <s v="Q1"/>
    <x v="3"/>
    <x v="41"/>
    <n v="149"/>
    <x v="12"/>
  </r>
  <r>
    <x v="3"/>
    <s v="Q1"/>
    <x v="3"/>
    <x v="42"/>
    <n v="257"/>
    <x v="12"/>
  </r>
  <r>
    <x v="3"/>
    <s v="Q1"/>
    <x v="3"/>
    <x v="82"/>
    <n v="64"/>
    <x v="12"/>
  </r>
  <r>
    <x v="3"/>
    <s v="Q1"/>
    <x v="3"/>
    <x v="43"/>
    <n v="369"/>
    <x v="12"/>
  </r>
  <r>
    <x v="3"/>
    <s v="Q1"/>
    <x v="3"/>
    <x v="44"/>
    <n v="210"/>
    <x v="12"/>
  </r>
  <r>
    <x v="3"/>
    <s v="Q1"/>
    <x v="3"/>
    <x v="45"/>
    <n v="171"/>
    <x v="12"/>
  </r>
  <r>
    <x v="3"/>
    <s v="Q1"/>
    <x v="3"/>
    <x v="46"/>
    <n v="381"/>
    <x v="12"/>
  </r>
  <r>
    <x v="3"/>
    <s v="Q1"/>
    <x v="3"/>
    <x v="47"/>
    <n v="246"/>
    <x v="12"/>
  </r>
  <r>
    <x v="3"/>
    <s v="Q1"/>
    <x v="3"/>
    <x v="48"/>
    <n v="729"/>
    <x v="12"/>
  </r>
  <r>
    <x v="3"/>
    <s v="Q1"/>
    <x v="3"/>
    <x v="83"/>
    <n v="93"/>
    <x v="12"/>
  </r>
  <r>
    <x v="3"/>
    <s v="Q1"/>
    <x v="3"/>
    <x v="49"/>
    <n v="610"/>
    <x v="12"/>
  </r>
  <r>
    <x v="3"/>
    <s v="Q1"/>
    <x v="3"/>
    <x v="50"/>
    <n v="545"/>
    <x v="12"/>
  </r>
  <r>
    <x v="3"/>
    <s v="Q1"/>
    <x v="3"/>
    <x v="51"/>
    <n v="185"/>
    <x v="12"/>
  </r>
  <r>
    <x v="3"/>
    <s v="Q1"/>
    <x v="3"/>
    <x v="84"/>
    <n v="45"/>
    <x v="12"/>
  </r>
  <r>
    <x v="3"/>
    <s v="Q1"/>
    <x v="3"/>
    <x v="52"/>
    <n v="213"/>
    <x v="12"/>
  </r>
  <r>
    <x v="3"/>
    <s v="Q1"/>
    <x v="3"/>
    <x v="85"/>
    <n v="45"/>
    <x v="12"/>
  </r>
  <r>
    <x v="3"/>
    <s v="Q1"/>
    <x v="3"/>
    <x v="53"/>
    <n v="351"/>
    <x v="12"/>
  </r>
  <r>
    <x v="3"/>
    <s v="Q1"/>
    <x v="3"/>
    <x v="54"/>
    <n v="538"/>
    <x v="12"/>
  </r>
  <r>
    <x v="3"/>
    <s v="Q1"/>
    <x v="3"/>
    <x v="86"/>
    <n v="68"/>
    <x v="12"/>
  </r>
  <r>
    <x v="3"/>
    <s v="Q1"/>
    <x v="3"/>
    <x v="55"/>
    <n v="1413"/>
    <x v="12"/>
  </r>
  <r>
    <x v="3"/>
    <s v="Q1"/>
    <x v="3"/>
    <x v="56"/>
    <n v="95"/>
    <x v="12"/>
  </r>
  <r>
    <x v="3"/>
    <s v="Q1"/>
    <x v="3"/>
    <x v="57"/>
    <n v="6876"/>
    <x v="12"/>
  </r>
  <r>
    <x v="3"/>
    <s v="Q1"/>
    <x v="3"/>
    <x v="58"/>
    <n v="3444"/>
    <x v="12"/>
  </r>
  <r>
    <x v="3"/>
    <s v="Q1"/>
    <x v="3"/>
    <x v="59"/>
    <n v="7950"/>
    <x v="12"/>
  </r>
  <r>
    <x v="3"/>
    <s v="Q1"/>
    <x v="4"/>
    <x v="60"/>
    <n v="33"/>
    <x v="12"/>
  </r>
  <r>
    <x v="3"/>
    <s v="Q1"/>
    <x v="4"/>
    <x v="62"/>
    <n v="51"/>
    <x v="12"/>
  </r>
  <r>
    <x v="3"/>
    <s v="Q1"/>
    <x v="4"/>
    <x v="0"/>
    <n v="699"/>
    <x v="12"/>
  </r>
  <r>
    <x v="3"/>
    <s v="Q1"/>
    <x v="4"/>
    <x v="1"/>
    <n v="489"/>
    <x v="12"/>
  </r>
  <r>
    <x v="3"/>
    <s v="Q1"/>
    <x v="4"/>
    <x v="63"/>
    <n v="52"/>
    <x v="12"/>
  </r>
  <r>
    <x v="3"/>
    <s v="Q1"/>
    <x v="4"/>
    <x v="2"/>
    <n v="122"/>
    <x v="12"/>
  </r>
  <r>
    <x v="3"/>
    <s v="Q1"/>
    <x v="4"/>
    <x v="64"/>
    <n v="36"/>
    <x v="12"/>
  </r>
  <r>
    <x v="3"/>
    <s v="Q1"/>
    <x v="4"/>
    <x v="3"/>
    <n v="822"/>
    <x v="12"/>
  </r>
  <r>
    <x v="3"/>
    <s v="Q1"/>
    <x v="4"/>
    <x v="4"/>
    <n v="183"/>
    <x v="12"/>
  </r>
  <r>
    <x v="3"/>
    <s v="Q1"/>
    <x v="4"/>
    <x v="5"/>
    <n v="219"/>
    <x v="12"/>
  </r>
  <r>
    <x v="3"/>
    <s v="Q1"/>
    <x v="4"/>
    <x v="6"/>
    <n v="558"/>
    <x v="12"/>
  </r>
  <r>
    <x v="3"/>
    <s v="Q1"/>
    <x v="4"/>
    <x v="65"/>
    <n v="88"/>
    <x v="12"/>
  </r>
  <r>
    <x v="3"/>
    <s v="Q1"/>
    <x v="4"/>
    <x v="7"/>
    <n v="555"/>
    <x v="12"/>
  </r>
  <r>
    <x v="3"/>
    <s v="Q1"/>
    <x v="4"/>
    <x v="66"/>
    <n v="61"/>
    <x v="12"/>
  </r>
  <r>
    <x v="3"/>
    <s v="Q1"/>
    <x v="4"/>
    <x v="87"/>
    <n v="35"/>
    <x v="12"/>
  </r>
  <r>
    <x v="3"/>
    <s v="Q1"/>
    <x v="4"/>
    <x v="101"/>
    <n v="120"/>
    <x v="12"/>
  </r>
  <r>
    <x v="3"/>
    <s v="Q1"/>
    <x v="4"/>
    <x v="8"/>
    <n v="217"/>
    <x v="12"/>
  </r>
  <r>
    <x v="3"/>
    <s v="Q1"/>
    <x v="4"/>
    <x v="9"/>
    <n v="611"/>
    <x v="12"/>
  </r>
  <r>
    <x v="3"/>
    <s v="Q1"/>
    <x v="4"/>
    <x v="10"/>
    <n v="668"/>
    <x v="12"/>
  </r>
  <r>
    <x v="3"/>
    <s v="Q1"/>
    <x v="4"/>
    <x v="11"/>
    <n v="189"/>
    <x v="12"/>
  </r>
  <r>
    <x v="3"/>
    <s v="Q1"/>
    <x v="4"/>
    <x v="12"/>
    <n v="207"/>
    <x v="12"/>
  </r>
  <r>
    <x v="3"/>
    <s v="Q1"/>
    <x v="4"/>
    <x v="13"/>
    <n v="478"/>
    <x v="12"/>
  </r>
  <r>
    <x v="3"/>
    <s v="Q1"/>
    <x v="4"/>
    <x v="14"/>
    <n v="1132"/>
    <x v="12"/>
  </r>
  <r>
    <x v="3"/>
    <s v="Q1"/>
    <x v="4"/>
    <x v="15"/>
    <n v="1245"/>
    <x v="12"/>
  </r>
  <r>
    <x v="3"/>
    <s v="Q1"/>
    <x v="4"/>
    <x v="70"/>
    <n v="97"/>
    <x v="12"/>
  </r>
  <r>
    <x v="3"/>
    <s v="Q1"/>
    <x v="4"/>
    <x v="71"/>
    <n v="128"/>
    <x v="12"/>
  </r>
  <r>
    <x v="3"/>
    <s v="Q1"/>
    <x v="4"/>
    <x v="16"/>
    <n v="370"/>
    <x v="12"/>
  </r>
  <r>
    <x v="3"/>
    <s v="Q1"/>
    <x v="4"/>
    <x v="17"/>
    <n v="495"/>
    <x v="12"/>
  </r>
  <r>
    <x v="3"/>
    <s v="Q1"/>
    <x v="4"/>
    <x v="18"/>
    <n v="404"/>
    <x v="12"/>
  </r>
  <r>
    <x v="3"/>
    <s v="Q1"/>
    <x v="4"/>
    <x v="72"/>
    <n v="167"/>
    <x v="12"/>
  </r>
  <r>
    <x v="3"/>
    <s v="Q1"/>
    <x v="4"/>
    <x v="19"/>
    <n v="554"/>
    <x v="12"/>
  </r>
  <r>
    <x v="3"/>
    <s v="Q1"/>
    <x v="4"/>
    <x v="20"/>
    <n v="125"/>
    <x v="12"/>
  </r>
  <r>
    <x v="3"/>
    <s v="Q1"/>
    <x v="4"/>
    <x v="73"/>
    <n v="53"/>
    <x v="12"/>
  </r>
  <r>
    <x v="3"/>
    <s v="Q1"/>
    <x v="4"/>
    <x v="21"/>
    <n v="1239"/>
    <x v="12"/>
  </r>
  <r>
    <x v="3"/>
    <s v="Q1"/>
    <x v="4"/>
    <x v="22"/>
    <n v="328"/>
    <x v="12"/>
  </r>
  <r>
    <x v="3"/>
    <s v="Q1"/>
    <x v="4"/>
    <x v="23"/>
    <n v="860"/>
    <x v="12"/>
  </r>
  <r>
    <x v="3"/>
    <s v="Q1"/>
    <x v="4"/>
    <x v="24"/>
    <n v="408"/>
    <x v="12"/>
  </r>
  <r>
    <x v="3"/>
    <s v="Q1"/>
    <x v="4"/>
    <x v="25"/>
    <n v="81"/>
    <x v="12"/>
  </r>
  <r>
    <x v="3"/>
    <s v="Q1"/>
    <x v="4"/>
    <x v="74"/>
    <n v="45"/>
    <x v="12"/>
  </r>
  <r>
    <x v="3"/>
    <s v="Q1"/>
    <x v="4"/>
    <x v="75"/>
    <n v="105"/>
    <x v="12"/>
  </r>
  <r>
    <x v="3"/>
    <s v="Q1"/>
    <x v="4"/>
    <x v="26"/>
    <n v="143"/>
    <x v="12"/>
  </r>
  <r>
    <x v="3"/>
    <s v="Q1"/>
    <x v="4"/>
    <x v="27"/>
    <n v="189"/>
    <x v="12"/>
  </r>
  <r>
    <x v="3"/>
    <s v="Q1"/>
    <x v="4"/>
    <x v="76"/>
    <n v="82"/>
    <x v="12"/>
  </r>
  <r>
    <x v="3"/>
    <s v="Q1"/>
    <x v="4"/>
    <x v="28"/>
    <n v="214"/>
    <x v="12"/>
  </r>
  <r>
    <x v="3"/>
    <s v="Q1"/>
    <x v="4"/>
    <x v="77"/>
    <n v="149"/>
    <x v="12"/>
  </r>
  <r>
    <x v="3"/>
    <s v="Q1"/>
    <x v="4"/>
    <x v="29"/>
    <n v="276"/>
    <x v="12"/>
  </r>
  <r>
    <x v="3"/>
    <s v="Q1"/>
    <x v="4"/>
    <x v="30"/>
    <n v="249"/>
    <x v="12"/>
  </r>
  <r>
    <x v="3"/>
    <s v="Q1"/>
    <x v="4"/>
    <x v="78"/>
    <n v="47"/>
    <x v="12"/>
  </r>
  <r>
    <x v="3"/>
    <s v="Q1"/>
    <x v="4"/>
    <x v="31"/>
    <n v="195"/>
    <x v="12"/>
  </r>
  <r>
    <x v="3"/>
    <s v="Q1"/>
    <x v="4"/>
    <x v="79"/>
    <n v="78"/>
    <x v="12"/>
  </r>
  <r>
    <x v="3"/>
    <s v="Q1"/>
    <x v="4"/>
    <x v="32"/>
    <n v="1039"/>
    <x v="12"/>
  </r>
  <r>
    <x v="3"/>
    <s v="Q1"/>
    <x v="4"/>
    <x v="33"/>
    <n v="285"/>
    <x v="12"/>
  </r>
  <r>
    <x v="3"/>
    <s v="Q1"/>
    <x v="4"/>
    <x v="34"/>
    <n v="140"/>
    <x v="12"/>
  </r>
  <r>
    <x v="3"/>
    <s v="Q1"/>
    <x v="4"/>
    <x v="35"/>
    <n v="625"/>
    <x v="12"/>
  </r>
  <r>
    <x v="3"/>
    <s v="Q1"/>
    <x v="4"/>
    <x v="80"/>
    <n v="154"/>
    <x v="12"/>
  </r>
  <r>
    <x v="3"/>
    <s v="Q1"/>
    <x v="4"/>
    <x v="36"/>
    <n v="128"/>
    <x v="12"/>
  </r>
  <r>
    <x v="3"/>
    <s v="Q1"/>
    <x v="4"/>
    <x v="81"/>
    <n v="54"/>
    <x v="12"/>
  </r>
  <r>
    <x v="3"/>
    <s v="Q1"/>
    <x v="4"/>
    <x v="37"/>
    <n v="765"/>
    <x v="12"/>
  </r>
  <r>
    <x v="3"/>
    <s v="Q1"/>
    <x v="4"/>
    <x v="38"/>
    <n v="492"/>
    <x v="12"/>
  </r>
  <r>
    <x v="3"/>
    <s v="Q1"/>
    <x v="4"/>
    <x v="39"/>
    <n v="208"/>
    <x v="12"/>
  </r>
  <r>
    <x v="3"/>
    <s v="Q1"/>
    <x v="4"/>
    <x v="40"/>
    <n v="359"/>
    <x v="12"/>
  </r>
  <r>
    <x v="3"/>
    <s v="Q1"/>
    <x v="4"/>
    <x v="41"/>
    <n v="163"/>
    <x v="12"/>
  </r>
  <r>
    <x v="3"/>
    <s v="Q1"/>
    <x v="4"/>
    <x v="42"/>
    <n v="318"/>
    <x v="12"/>
  </r>
  <r>
    <x v="3"/>
    <s v="Q1"/>
    <x v="4"/>
    <x v="82"/>
    <n v="92"/>
    <x v="12"/>
  </r>
  <r>
    <x v="3"/>
    <s v="Q1"/>
    <x v="4"/>
    <x v="43"/>
    <n v="428"/>
    <x v="12"/>
  </r>
  <r>
    <x v="3"/>
    <s v="Q1"/>
    <x v="4"/>
    <x v="44"/>
    <n v="281"/>
    <x v="12"/>
  </r>
  <r>
    <x v="3"/>
    <s v="Q1"/>
    <x v="4"/>
    <x v="45"/>
    <n v="231"/>
    <x v="12"/>
  </r>
  <r>
    <x v="3"/>
    <s v="Q1"/>
    <x v="4"/>
    <x v="46"/>
    <n v="449"/>
    <x v="12"/>
  </r>
  <r>
    <x v="3"/>
    <s v="Q1"/>
    <x v="4"/>
    <x v="47"/>
    <n v="297"/>
    <x v="12"/>
  </r>
  <r>
    <x v="3"/>
    <s v="Q1"/>
    <x v="4"/>
    <x v="48"/>
    <n v="900"/>
    <x v="12"/>
  </r>
  <r>
    <x v="3"/>
    <s v="Q1"/>
    <x v="4"/>
    <x v="83"/>
    <n v="74"/>
    <x v="12"/>
  </r>
  <r>
    <x v="3"/>
    <s v="Q1"/>
    <x v="4"/>
    <x v="49"/>
    <n v="769"/>
    <x v="12"/>
  </r>
  <r>
    <x v="3"/>
    <s v="Q1"/>
    <x v="4"/>
    <x v="50"/>
    <n v="645"/>
    <x v="12"/>
  </r>
  <r>
    <x v="3"/>
    <s v="Q1"/>
    <x v="4"/>
    <x v="51"/>
    <n v="220"/>
    <x v="12"/>
  </r>
  <r>
    <x v="3"/>
    <s v="Q1"/>
    <x v="4"/>
    <x v="84"/>
    <n v="46"/>
    <x v="12"/>
  </r>
  <r>
    <x v="3"/>
    <s v="Q1"/>
    <x v="4"/>
    <x v="52"/>
    <n v="265"/>
    <x v="12"/>
  </r>
  <r>
    <x v="3"/>
    <s v="Q1"/>
    <x v="4"/>
    <x v="85"/>
    <n v="65"/>
    <x v="12"/>
  </r>
  <r>
    <x v="3"/>
    <s v="Q1"/>
    <x v="4"/>
    <x v="53"/>
    <n v="474"/>
    <x v="12"/>
  </r>
  <r>
    <x v="3"/>
    <s v="Q1"/>
    <x v="4"/>
    <x v="54"/>
    <n v="736"/>
    <x v="12"/>
  </r>
  <r>
    <x v="3"/>
    <s v="Q1"/>
    <x v="4"/>
    <x v="86"/>
    <n v="58"/>
    <x v="12"/>
  </r>
  <r>
    <x v="3"/>
    <s v="Q1"/>
    <x v="4"/>
    <x v="55"/>
    <n v="1720"/>
    <x v="12"/>
  </r>
  <r>
    <x v="3"/>
    <s v="Q1"/>
    <x v="4"/>
    <x v="56"/>
    <n v="111"/>
    <x v="12"/>
  </r>
  <r>
    <x v="3"/>
    <s v="Q1"/>
    <x v="4"/>
    <x v="57"/>
    <n v="8183"/>
    <x v="12"/>
  </r>
  <r>
    <x v="3"/>
    <s v="Q1"/>
    <x v="4"/>
    <x v="58"/>
    <n v="4224"/>
    <x v="12"/>
  </r>
  <r>
    <x v="3"/>
    <s v="Q1"/>
    <x v="4"/>
    <x v="59"/>
    <n v="9413"/>
    <x v="12"/>
  </r>
  <r>
    <x v="3"/>
    <s v="Q1"/>
    <x v="5"/>
    <x v="60"/>
    <n v="44"/>
    <x v="12"/>
  </r>
  <r>
    <x v="3"/>
    <s v="Q1"/>
    <x v="5"/>
    <x v="62"/>
    <n v="74"/>
    <x v="12"/>
  </r>
  <r>
    <x v="3"/>
    <s v="Q1"/>
    <x v="5"/>
    <x v="0"/>
    <n v="809"/>
    <x v="12"/>
  </r>
  <r>
    <x v="3"/>
    <s v="Q1"/>
    <x v="5"/>
    <x v="1"/>
    <n v="534"/>
    <x v="12"/>
  </r>
  <r>
    <x v="3"/>
    <s v="Q1"/>
    <x v="5"/>
    <x v="63"/>
    <n v="50"/>
    <x v="12"/>
  </r>
  <r>
    <x v="3"/>
    <s v="Q1"/>
    <x v="5"/>
    <x v="2"/>
    <n v="138"/>
    <x v="12"/>
  </r>
  <r>
    <x v="3"/>
    <s v="Q1"/>
    <x v="5"/>
    <x v="64"/>
    <n v="56"/>
    <x v="12"/>
  </r>
  <r>
    <x v="3"/>
    <s v="Q1"/>
    <x v="5"/>
    <x v="3"/>
    <n v="901"/>
    <x v="12"/>
  </r>
  <r>
    <x v="3"/>
    <s v="Q1"/>
    <x v="5"/>
    <x v="4"/>
    <n v="181"/>
    <x v="12"/>
  </r>
  <r>
    <x v="3"/>
    <s v="Q1"/>
    <x v="5"/>
    <x v="5"/>
    <n v="262"/>
    <x v="12"/>
  </r>
  <r>
    <x v="3"/>
    <s v="Q1"/>
    <x v="5"/>
    <x v="6"/>
    <n v="603"/>
    <x v="12"/>
  </r>
  <r>
    <x v="3"/>
    <s v="Q1"/>
    <x v="5"/>
    <x v="65"/>
    <n v="132"/>
    <x v="12"/>
  </r>
  <r>
    <x v="3"/>
    <s v="Q1"/>
    <x v="5"/>
    <x v="7"/>
    <n v="593"/>
    <x v="12"/>
  </r>
  <r>
    <x v="3"/>
    <s v="Q1"/>
    <x v="5"/>
    <x v="66"/>
    <n v="72"/>
    <x v="12"/>
  </r>
  <r>
    <x v="3"/>
    <s v="Q1"/>
    <x v="5"/>
    <x v="87"/>
    <n v="39"/>
    <x v="12"/>
  </r>
  <r>
    <x v="3"/>
    <s v="Q1"/>
    <x v="5"/>
    <x v="101"/>
    <n v="176"/>
    <x v="12"/>
  </r>
  <r>
    <x v="3"/>
    <s v="Q1"/>
    <x v="5"/>
    <x v="8"/>
    <n v="277"/>
    <x v="12"/>
  </r>
  <r>
    <x v="3"/>
    <s v="Q1"/>
    <x v="5"/>
    <x v="9"/>
    <n v="629"/>
    <x v="12"/>
  </r>
  <r>
    <x v="3"/>
    <s v="Q1"/>
    <x v="5"/>
    <x v="10"/>
    <n v="733"/>
    <x v="12"/>
  </r>
  <r>
    <x v="3"/>
    <s v="Q1"/>
    <x v="5"/>
    <x v="11"/>
    <n v="213"/>
    <x v="12"/>
  </r>
  <r>
    <x v="3"/>
    <s v="Q1"/>
    <x v="5"/>
    <x v="12"/>
    <n v="269"/>
    <x v="12"/>
  </r>
  <r>
    <x v="3"/>
    <s v="Q1"/>
    <x v="5"/>
    <x v="89"/>
    <n v="34"/>
    <x v="12"/>
  </r>
  <r>
    <x v="3"/>
    <s v="Q1"/>
    <x v="5"/>
    <x v="13"/>
    <n v="569"/>
    <x v="12"/>
  </r>
  <r>
    <x v="3"/>
    <s v="Q1"/>
    <x v="5"/>
    <x v="14"/>
    <n v="1188"/>
    <x v="12"/>
  </r>
  <r>
    <x v="3"/>
    <s v="Q1"/>
    <x v="5"/>
    <x v="69"/>
    <n v="32"/>
    <x v="12"/>
  </r>
  <r>
    <x v="3"/>
    <s v="Q1"/>
    <x v="5"/>
    <x v="90"/>
    <n v="31"/>
    <x v="12"/>
  </r>
  <r>
    <x v="3"/>
    <s v="Q1"/>
    <x v="5"/>
    <x v="15"/>
    <n v="1305"/>
    <x v="12"/>
  </r>
  <r>
    <x v="3"/>
    <s v="Q1"/>
    <x v="5"/>
    <x v="70"/>
    <n v="85"/>
    <x v="12"/>
  </r>
  <r>
    <x v="3"/>
    <s v="Q1"/>
    <x v="5"/>
    <x v="71"/>
    <n v="132"/>
    <x v="12"/>
  </r>
  <r>
    <x v="3"/>
    <s v="Q1"/>
    <x v="5"/>
    <x v="16"/>
    <n v="485"/>
    <x v="12"/>
  </r>
  <r>
    <x v="3"/>
    <s v="Q1"/>
    <x v="5"/>
    <x v="17"/>
    <n v="692"/>
    <x v="12"/>
  </r>
  <r>
    <x v="3"/>
    <s v="Q1"/>
    <x v="5"/>
    <x v="18"/>
    <n v="455"/>
    <x v="12"/>
  </r>
  <r>
    <x v="3"/>
    <s v="Q1"/>
    <x v="5"/>
    <x v="72"/>
    <n v="203"/>
    <x v="12"/>
  </r>
  <r>
    <x v="3"/>
    <s v="Q1"/>
    <x v="5"/>
    <x v="19"/>
    <n v="560"/>
    <x v="12"/>
  </r>
  <r>
    <x v="3"/>
    <s v="Q1"/>
    <x v="5"/>
    <x v="20"/>
    <n v="140"/>
    <x v="12"/>
  </r>
  <r>
    <x v="3"/>
    <s v="Q1"/>
    <x v="5"/>
    <x v="73"/>
    <n v="61"/>
    <x v="12"/>
  </r>
  <r>
    <x v="3"/>
    <s v="Q1"/>
    <x v="5"/>
    <x v="21"/>
    <n v="1256"/>
    <x v="12"/>
  </r>
  <r>
    <x v="3"/>
    <s v="Q1"/>
    <x v="5"/>
    <x v="22"/>
    <n v="425"/>
    <x v="12"/>
  </r>
  <r>
    <x v="3"/>
    <s v="Q1"/>
    <x v="5"/>
    <x v="23"/>
    <n v="975"/>
    <x v="12"/>
  </r>
  <r>
    <x v="3"/>
    <s v="Q1"/>
    <x v="5"/>
    <x v="24"/>
    <n v="587"/>
    <x v="12"/>
  </r>
  <r>
    <x v="3"/>
    <s v="Q1"/>
    <x v="5"/>
    <x v="25"/>
    <n v="137"/>
    <x v="12"/>
  </r>
  <r>
    <x v="3"/>
    <s v="Q1"/>
    <x v="5"/>
    <x v="74"/>
    <n v="56"/>
    <x v="12"/>
  </r>
  <r>
    <x v="3"/>
    <s v="Q1"/>
    <x v="5"/>
    <x v="75"/>
    <n v="126"/>
    <x v="12"/>
  </r>
  <r>
    <x v="3"/>
    <s v="Q1"/>
    <x v="5"/>
    <x v="26"/>
    <n v="164"/>
    <x v="12"/>
  </r>
  <r>
    <x v="3"/>
    <s v="Q1"/>
    <x v="5"/>
    <x v="27"/>
    <n v="247"/>
    <x v="12"/>
  </r>
  <r>
    <x v="3"/>
    <s v="Q1"/>
    <x v="5"/>
    <x v="76"/>
    <n v="115"/>
    <x v="12"/>
  </r>
  <r>
    <x v="3"/>
    <s v="Q1"/>
    <x v="5"/>
    <x v="28"/>
    <n v="329"/>
    <x v="12"/>
  </r>
  <r>
    <x v="3"/>
    <s v="Q1"/>
    <x v="5"/>
    <x v="77"/>
    <n v="167"/>
    <x v="12"/>
  </r>
  <r>
    <x v="3"/>
    <s v="Q1"/>
    <x v="5"/>
    <x v="29"/>
    <n v="327"/>
    <x v="12"/>
  </r>
  <r>
    <x v="3"/>
    <s v="Q1"/>
    <x v="5"/>
    <x v="30"/>
    <n v="331"/>
    <x v="12"/>
  </r>
  <r>
    <x v="3"/>
    <s v="Q1"/>
    <x v="5"/>
    <x v="78"/>
    <n v="59"/>
    <x v="12"/>
  </r>
  <r>
    <x v="3"/>
    <s v="Q1"/>
    <x v="5"/>
    <x v="31"/>
    <n v="182"/>
    <x v="12"/>
  </r>
  <r>
    <x v="3"/>
    <s v="Q1"/>
    <x v="5"/>
    <x v="79"/>
    <n v="89"/>
    <x v="12"/>
  </r>
  <r>
    <x v="3"/>
    <s v="Q1"/>
    <x v="5"/>
    <x v="32"/>
    <n v="1179"/>
    <x v="12"/>
  </r>
  <r>
    <x v="3"/>
    <s v="Q1"/>
    <x v="5"/>
    <x v="33"/>
    <n v="352"/>
    <x v="12"/>
  </r>
  <r>
    <x v="3"/>
    <s v="Q1"/>
    <x v="5"/>
    <x v="34"/>
    <n v="208"/>
    <x v="12"/>
  </r>
  <r>
    <x v="3"/>
    <s v="Q1"/>
    <x v="5"/>
    <x v="35"/>
    <n v="727"/>
    <x v="12"/>
  </r>
  <r>
    <x v="3"/>
    <s v="Q1"/>
    <x v="5"/>
    <x v="80"/>
    <n v="170"/>
    <x v="12"/>
  </r>
  <r>
    <x v="3"/>
    <s v="Q1"/>
    <x v="5"/>
    <x v="36"/>
    <n v="151"/>
    <x v="12"/>
  </r>
  <r>
    <x v="3"/>
    <s v="Q1"/>
    <x v="5"/>
    <x v="81"/>
    <n v="60"/>
    <x v="12"/>
  </r>
  <r>
    <x v="3"/>
    <s v="Q1"/>
    <x v="5"/>
    <x v="37"/>
    <n v="798"/>
    <x v="12"/>
  </r>
  <r>
    <x v="3"/>
    <s v="Q1"/>
    <x v="5"/>
    <x v="38"/>
    <n v="581"/>
    <x v="12"/>
  </r>
  <r>
    <x v="3"/>
    <s v="Q1"/>
    <x v="5"/>
    <x v="39"/>
    <n v="239"/>
    <x v="12"/>
  </r>
  <r>
    <x v="3"/>
    <s v="Q1"/>
    <x v="5"/>
    <x v="40"/>
    <n v="425"/>
    <x v="12"/>
  </r>
  <r>
    <x v="3"/>
    <s v="Q1"/>
    <x v="5"/>
    <x v="41"/>
    <n v="218"/>
    <x v="12"/>
  </r>
  <r>
    <x v="3"/>
    <s v="Q1"/>
    <x v="5"/>
    <x v="42"/>
    <n v="378"/>
    <x v="12"/>
  </r>
  <r>
    <x v="3"/>
    <s v="Q1"/>
    <x v="5"/>
    <x v="82"/>
    <n v="120"/>
    <x v="12"/>
  </r>
  <r>
    <x v="3"/>
    <s v="Q1"/>
    <x v="5"/>
    <x v="43"/>
    <n v="578"/>
    <x v="12"/>
  </r>
  <r>
    <x v="3"/>
    <s v="Q1"/>
    <x v="5"/>
    <x v="44"/>
    <n v="293"/>
    <x v="12"/>
  </r>
  <r>
    <x v="3"/>
    <s v="Q1"/>
    <x v="5"/>
    <x v="45"/>
    <n v="284"/>
    <x v="12"/>
  </r>
  <r>
    <x v="3"/>
    <s v="Q1"/>
    <x v="5"/>
    <x v="46"/>
    <n v="520"/>
    <x v="12"/>
  </r>
  <r>
    <x v="3"/>
    <s v="Q1"/>
    <x v="5"/>
    <x v="47"/>
    <n v="391"/>
    <x v="12"/>
  </r>
  <r>
    <x v="3"/>
    <s v="Q1"/>
    <x v="5"/>
    <x v="48"/>
    <n v="1000"/>
    <x v="12"/>
  </r>
  <r>
    <x v="3"/>
    <s v="Q1"/>
    <x v="5"/>
    <x v="83"/>
    <n v="95"/>
    <x v="12"/>
  </r>
  <r>
    <x v="3"/>
    <s v="Q1"/>
    <x v="5"/>
    <x v="49"/>
    <n v="792"/>
    <x v="12"/>
  </r>
  <r>
    <x v="3"/>
    <s v="Q1"/>
    <x v="5"/>
    <x v="50"/>
    <n v="890"/>
    <x v="12"/>
  </r>
  <r>
    <x v="3"/>
    <s v="Q1"/>
    <x v="5"/>
    <x v="51"/>
    <n v="310"/>
    <x v="12"/>
  </r>
  <r>
    <x v="3"/>
    <s v="Q1"/>
    <x v="5"/>
    <x v="84"/>
    <n v="59"/>
    <x v="12"/>
  </r>
  <r>
    <x v="3"/>
    <s v="Q1"/>
    <x v="5"/>
    <x v="52"/>
    <n v="318"/>
    <x v="12"/>
  </r>
  <r>
    <x v="3"/>
    <s v="Q1"/>
    <x v="5"/>
    <x v="85"/>
    <n v="63"/>
    <x v="12"/>
  </r>
  <r>
    <x v="3"/>
    <s v="Q1"/>
    <x v="5"/>
    <x v="53"/>
    <n v="480"/>
    <x v="12"/>
  </r>
  <r>
    <x v="3"/>
    <s v="Q1"/>
    <x v="5"/>
    <x v="54"/>
    <n v="816"/>
    <x v="12"/>
  </r>
  <r>
    <x v="3"/>
    <s v="Q1"/>
    <x v="5"/>
    <x v="86"/>
    <n v="94"/>
    <x v="12"/>
  </r>
  <r>
    <x v="3"/>
    <s v="Q1"/>
    <x v="5"/>
    <x v="55"/>
    <n v="2183"/>
    <x v="12"/>
  </r>
  <r>
    <x v="3"/>
    <s v="Q1"/>
    <x v="5"/>
    <x v="56"/>
    <n v="128"/>
    <x v="12"/>
  </r>
  <r>
    <x v="3"/>
    <s v="Q1"/>
    <x v="5"/>
    <x v="57"/>
    <n v="9215"/>
    <x v="12"/>
  </r>
  <r>
    <x v="3"/>
    <s v="Q1"/>
    <x v="5"/>
    <x v="58"/>
    <n v="4763"/>
    <x v="12"/>
  </r>
  <r>
    <x v="3"/>
    <s v="Q1"/>
    <x v="5"/>
    <x v="59"/>
    <n v="10782"/>
    <x v="12"/>
  </r>
  <r>
    <x v="3"/>
    <s v="Q1"/>
    <x v="6"/>
    <x v="60"/>
    <n v="54"/>
    <x v="12"/>
  </r>
  <r>
    <x v="3"/>
    <s v="Q1"/>
    <x v="6"/>
    <x v="62"/>
    <n v="53"/>
    <x v="12"/>
  </r>
  <r>
    <x v="3"/>
    <s v="Q1"/>
    <x v="6"/>
    <x v="0"/>
    <n v="998"/>
    <x v="12"/>
  </r>
  <r>
    <x v="3"/>
    <s v="Q1"/>
    <x v="6"/>
    <x v="1"/>
    <n v="611"/>
    <x v="12"/>
  </r>
  <r>
    <x v="3"/>
    <s v="Q1"/>
    <x v="6"/>
    <x v="63"/>
    <n v="50"/>
    <x v="12"/>
  </r>
  <r>
    <x v="3"/>
    <s v="Q1"/>
    <x v="6"/>
    <x v="2"/>
    <n v="238"/>
    <x v="12"/>
  </r>
  <r>
    <x v="3"/>
    <s v="Q1"/>
    <x v="6"/>
    <x v="64"/>
    <n v="63"/>
    <x v="12"/>
  </r>
  <r>
    <x v="3"/>
    <s v="Q1"/>
    <x v="6"/>
    <x v="3"/>
    <n v="938"/>
    <x v="12"/>
  </r>
  <r>
    <x v="3"/>
    <s v="Q1"/>
    <x v="6"/>
    <x v="4"/>
    <n v="155"/>
    <x v="12"/>
  </r>
  <r>
    <x v="3"/>
    <s v="Q1"/>
    <x v="6"/>
    <x v="5"/>
    <n v="306"/>
    <x v="12"/>
  </r>
  <r>
    <x v="3"/>
    <s v="Q1"/>
    <x v="6"/>
    <x v="6"/>
    <n v="760"/>
    <x v="12"/>
  </r>
  <r>
    <x v="3"/>
    <s v="Q1"/>
    <x v="6"/>
    <x v="65"/>
    <n v="106"/>
    <x v="12"/>
  </r>
  <r>
    <x v="3"/>
    <s v="Q1"/>
    <x v="6"/>
    <x v="7"/>
    <n v="652"/>
    <x v="12"/>
  </r>
  <r>
    <x v="3"/>
    <s v="Q1"/>
    <x v="6"/>
    <x v="66"/>
    <n v="63"/>
    <x v="12"/>
  </r>
  <r>
    <x v="3"/>
    <s v="Q1"/>
    <x v="6"/>
    <x v="101"/>
    <n v="195"/>
    <x v="12"/>
  </r>
  <r>
    <x v="3"/>
    <s v="Q1"/>
    <x v="6"/>
    <x v="8"/>
    <n v="370"/>
    <x v="12"/>
  </r>
  <r>
    <x v="3"/>
    <s v="Q1"/>
    <x v="6"/>
    <x v="9"/>
    <n v="622"/>
    <x v="12"/>
  </r>
  <r>
    <x v="3"/>
    <s v="Q1"/>
    <x v="6"/>
    <x v="10"/>
    <n v="768"/>
    <x v="12"/>
  </r>
  <r>
    <x v="3"/>
    <s v="Q1"/>
    <x v="6"/>
    <x v="11"/>
    <n v="194"/>
    <x v="12"/>
  </r>
  <r>
    <x v="3"/>
    <s v="Q1"/>
    <x v="6"/>
    <x v="12"/>
    <n v="317"/>
    <x v="12"/>
  </r>
  <r>
    <x v="3"/>
    <s v="Q1"/>
    <x v="6"/>
    <x v="89"/>
    <n v="36"/>
    <x v="12"/>
  </r>
  <r>
    <x v="3"/>
    <s v="Q1"/>
    <x v="6"/>
    <x v="13"/>
    <n v="574"/>
    <x v="12"/>
  </r>
  <r>
    <x v="3"/>
    <s v="Q1"/>
    <x v="6"/>
    <x v="14"/>
    <n v="1306"/>
    <x v="12"/>
  </r>
  <r>
    <x v="3"/>
    <s v="Q1"/>
    <x v="6"/>
    <x v="90"/>
    <n v="48"/>
    <x v="12"/>
  </r>
  <r>
    <x v="3"/>
    <s v="Q1"/>
    <x v="6"/>
    <x v="15"/>
    <n v="1356"/>
    <x v="12"/>
  </r>
  <r>
    <x v="3"/>
    <s v="Q1"/>
    <x v="6"/>
    <x v="70"/>
    <n v="150"/>
    <x v="12"/>
  </r>
  <r>
    <x v="3"/>
    <s v="Q1"/>
    <x v="6"/>
    <x v="71"/>
    <n v="210"/>
    <x v="12"/>
  </r>
  <r>
    <x v="3"/>
    <s v="Q1"/>
    <x v="6"/>
    <x v="16"/>
    <n v="600"/>
    <x v="12"/>
  </r>
  <r>
    <x v="3"/>
    <s v="Q1"/>
    <x v="6"/>
    <x v="17"/>
    <n v="1437"/>
    <x v="12"/>
  </r>
  <r>
    <x v="3"/>
    <s v="Q1"/>
    <x v="6"/>
    <x v="18"/>
    <n v="451"/>
    <x v="12"/>
  </r>
  <r>
    <x v="3"/>
    <s v="Q1"/>
    <x v="6"/>
    <x v="72"/>
    <n v="244"/>
    <x v="12"/>
  </r>
  <r>
    <x v="3"/>
    <s v="Q1"/>
    <x v="6"/>
    <x v="19"/>
    <n v="552"/>
    <x v="12"/>
  </r>
  <r>
    <x v="3"/>
    <s v="Q1"/>
    <x v="6"/>
    <x v="20"/>
    <n v="99"/>
    <x v="12"/>
  </r>
  <r>
    <x v="3"/>
    <s v="Q1"/>
    <x v="6"/>
    <x v="73"/>
    <n v="59"/>
    <x v="12"/>
  </r>
  <r>
    <x v="3"/>
    <s v="Q1"/>
    <x v="6"/>
    <x v="21"/>
    <n v="1242"/>
    <x v="12"/>
  </r>
  <r>
    <x v="3"/>
    <s v="Q1"/>
    <x v="6"/>
    <x v="22"/>
    <n v="437"/>
    <x v="12"/>
  </r>
  <r>
    <x v="3"/>
    <s v="Q1"/>
    <x v="6"/>
    <x v="23"/>
    <n v="1084"/>
    <x v="12"/>
  </r>
  <r>
    <x v="3"/>
    <s v="Q1"/>
    <x v="6"/>
    <x v="92"/>
    <n v="39"/>
    <x v="12"/>
  </r>
  <r>
    <x v="3"/>
    <s v="Q1"/>
    <x v="6"/>
    <x v="24"/>
    <n v="999"/>
    <x v="12"/>
  </r>
  <r>
    <x v="3"/>
    <s v="Q1"/>
    <x v="6"/>
    <x v="25"/>
    <n v="111"/>
    <x v="12"/>
  </r>
  <r>
    <x v="3"/>
    <s v="Q1"/>
    <x v="6"/>
    <x v="74"/>
    <n v="60"/>
    <x v="12"/>
  </r>
  <r>
    <x v="3"/>
    <s v="Q1"/>
    <x v="6"/>
    <x v="75"/>
    <n v="204"/>
    <x v="12"/>
  </r>
  <r>
    <x v="3"/>
    <s v="Q1"/>
    <x v="6"/>
    <x v="26"/>
    <n v="288"/>
    <x v="12"/>
  </r>
  <r>
    <x v="3"/>
    <s v="Q1"/>
    <x v="6"/>
    <x v="27"/>
    <n v="260"/>
    <x v="12"/>
  </r>
  <r>
    <x v="3"/>
    <s v="Q1"/>
    <x v="6"/>
    <x v="76"/>
    <n v="180"/>
    <x v="12"/>
  </r>
  <r>
    <x v="3"/>
    <s v="Q1"/>
    <x v="6"/>
    <x v="28"/>
    <n v="297"/>
    <x v="12"/>
  </r>
  <r>
    <x v="3"/>
    <s v="Q1"/>
    <x v="6"/>
    <x v="77"/>
    <n v="253"/>
    <x v="12"/>
  </r>
  <r>
    <x v="3"/>
    <s v="Q1"/>
    <x v="6"/>
    <x v="29"/>
    <n v="320"/>
    <x v="12"/>
  </r>
  <r>
    <x v="3"/>
    <s v="Q1"/>
    <x v="6"/>
    <x v="30"/>
    <n v="359"/>
    <x v="12"/>
  </r>
  <r>
    <x v="3"/>
    <s v="Q1"/>
    <x v="6"/>
    <x v="78"/>
    <n v="93"/>
    <x v="12"/>
  </r>
  <r>
    <x v="3"/>
    <s v="Q1"/>
    <x v="6"/>
    <x v="31"/>
    <n v="154"/>
    <x v="12"/>
  </r>
  <r>
    <x v="3"/>
    <s v="Q1"/>
    <x v="6"/>
    <x v="79"/>
    <n v="115"/>
    <x v="12"/>
  </r>
  <r>
    <x v="3"/>
    <s v="Q1"/>
    <x v="6"/>
    <x v="32"/>
    <n v="1173"/>
    <x v="12"/>
  </r>
  <r>
    <x v="3"/>
    <s v="Q1"/>
    <x v="6"/>
    <x v="33"/>
    <n v="341"/>
    <x v="12"/>
  </r>
  <r>
    <x v="3"/>
    <s v="Q1"/>
    <x v="6"/>
    <x v="34"/>
    <n v="383"/>
    <x v="12"/>
  </r>
  <r>
    <x v="3"/>
    <s v="Q1"/>
    <x v="6"/>
    <x v="35"/>
    <n v="752"/>
    <x v="12"/>
  </r>
  <r>
    <x v="3"/>
    <s v="Q1"/>
    <x v="6"/>
    <x v="80"/>
    <n v="130"/>
    <x v="12"/>
  </r>
  <r>
    <x v="3"/>
    <s v="Q1"/>
    <x v="6"/>
    <x v="36"/>
    <n v="159"/>
    <x v="12"/>
  </r>
  <r>
    <x v="3"/>
    <s v="Q1"/>
    <x v="6"/>
    <x v="91"/>
    <n v="36"/>
    <x v="12"/>
  </r>
  <r>
    <x v="3"/>
    <s v="Q1"/>
    <x v="6"/>
    <x v="81"/>
    <n v="46"/>
    <x v="12"/>
  </r>
  <r>
    <x v="3"/>
    <s v="Q1"/>
    <x v="6"/>
    <x v="37"/>
    <n v="750"/>
    <x v="12"/>
  </r>
  <r>
    <x v="3"/>
    <s v="Q1"/>
    <x v="6"/>
    <x v="38"/>
    <n v="627"/>
    <x v="12"/>
  </r>
  <r>
    <x v="3"/>
    <s v="Q1"/>
    <x v="6"/>
    <x v="39"/>
    <n v="335"/>
    <x v="12"/>
  </r>
  <r>
    <x v="3"/>
    <s v="Q1"/>
    <x v="6"/>
    <x v="40"/>
    <n v="436"/>
    <x v="12"/>
  </r>
  <r>
    <x v="3"/>
    <s v="Q1"/>
    <x v="6"/>
    <x v="41"/>
    <n v="250"/>
    <x v="12"/>
  </r>
  <r>
    <x v="3"/>
    <s v="Q1"/>
    <x v="6"/>
    <x v="42"/>
    <n v="490"/>
    <x v="12"/>
  </r>
  <r>
    <x v="3"/>
    <s v="Q1"/>
    <x v="6"/>
    <x v="82"/>
    <n v="124"/>
    <x v="12"/>
  </r>
  <r>
    <x v="3"/>
    <s v="Q1"/>
    <x v="6"/>
    <x v="43"/>
    <n v="810"/>
    <x v="12"/>
  </r>
  <r>
    <x v="3"/>
    <s v="Q1"/>
    <x v="6"/>
    <x v="44"/>
    <n v="305"/>
    <x v="12"/>
  </r>
  <r>
    <x v="3"/>
    <s v="Q1"/>
    <x v="6"/>
    <x v="45"/>
    <n v="310"/>
    <x v="12"/>
  </r>
  <r>
    <x v="3"/>
    <s v="Q1"/>
    <x v="6"/>
    <x v="46"/>
    <n v="523"/>
    <x v="12"/>
  </r>
  <r>
    <x v="3"/>
    <s v="Q1"/>
    <x v="6"/>
    <x v="47"/>
    <n v="512"/>
    <x v="12"/>
  </r>
  <r>
    <x v="3"/>
    <s v="Q1"/>
    <x v="6"/>
    <x v="48"/>
    <n v="1123"/>
    <x v="12"/>
  </r>
  <r>
    <x v="3"/>
    <s v="Q1"/>
    <x v="6"/>
    <x v="83"/>
    <n v="92"/>
    <x v="12"/>
  </r>
  <r>
    <x v="3"/>
    <s v="Q1"/>
    <x v="6"/>
    <x v="49"/>
    <n v="839"/>
    <x v="12"/>
  </r>
  <r>
    <x v="3"/>
    <s v="Q1"/>
    <x v="6"/>
    <x v="50"/>
    <n v="1526"/>
    <x v="12"/>
  </r>
  <r>
    <x v="3"/>
    <s v="Q1"/>
    <x v="6"/>
    <x v="51"/>
    <n v="372"/>
    <x v="12"/>
  </r>
  <r>
    <x v="3"/>
    <s v="Q1"/>
    <x v="6"/>
    <x v="84"/>
    <n v="73"/>
    <x v="12"/>
  </r>
  <r>
    <x v="3"/>
    <s v="Q1"/>
    <x v="6"/>
    <x v="52"/>
    <n v="300"/>
    <x v="12"/>
  </r>
  <r>
    <x v="3"/>
    <s v="Q1"/>
    <x v="6"/>
    <x v="85"/>
    <n v="70"/>
    <x v="12"/>
  </r>
  <r>
    <x v="3"/>
    <s v="Q1"/>
    <x v="6"/>
    <x v="53"/>
    <n v="536"/>
    <x v="12"/>
  </r>
  <r>
    <x v="3"/>
    <s v="Q1"/>
    <x v="6"/>
    <x v="54"/>
    <n v="1282"/>
    <x v="12"/>
  </r>
  <r>
    <x v="3"/>
    <s v="Q1"/>
    <x v="6"/>
    <x v="86"/>
    <n v="119"/>
    <x v="12"/>
  </r>
  <r>
    <x v="3"/>
    <s v="Q1"/>
    <x v="6"/>
    <x v="88"/>
    <n v="42"/>
    <x v="12"/>
  </r>
  <r>
    <x v="3"/>
    <s v="Q1"/>
    <x v="6"/>
    <x v="55"/>
    <n v="3539"/>
    <x v="12"/>
  </r>
  <r>
    <x v="3"/>
    <s v="Q1"/>
    <x v="6"/>
    <x v="56"/>
    <n v="127"/>
    <x v="12"/>
  </r>
  <r>
    <x v="3"/>
    <s v="Q1"/>
    <x v="6"/>
    <x v="57"/>
    <n v="12822"/>
    <x v="12"/>
  </r>
  <r>
    <x v="3"/>
    <s v="Q1"/>
    <x v="6"/>
    <x v="58"/>
    <n v="8024"/>
    <x v="12"/>
  </r>
  <r>
    <x v="3"/>
    <s v="Q1"/>
    <x v="6"/>
    <x v="59"/>
    <n v="17279"/>
    <x v="12"/>
  </r>
  <r>
    <x v="3"/>
    <s v="Q1"/>
    <x v="7"/>
    <x v="60"/>
    <n v="77"/>
    <x v="12"/>
  </r>
  <r>
    <x v="3"/>
    <s v="Q1"/>
    <x v="7"/>
    <x v="61"/>
    <n v="38"/>
    <x v="12"/>
  </r>
  <r>
    <x v="3"/>
    <s v="Q1"/>
    <x v="7"/>
    <x v="62"/>
    <n v="98"/>
    <x v="12"/>
  </r>
  <r>
    <x v="3"/>
    <s v="Q1"/>
    <x v="7"/>
    <x v="0"/>
    <n v="1262"/>
    <x v="12"/>
  </r>
  <r>
    <x v="3"/>
    <s v="Q1"/>
    <x v="7"/>
    <x v="1"/>
    <n v="859"/>
    <x v="12"/>
  </r>
  <r>
    <x v="3"/>
    <s v="Q1"/>
    <x v="7"/>
    <x v="63"/>
    <n v="73"/>
    <x v="12"/>
  </r>
  <r>
    <x v="3"/>
    <s v="Q1"/>
    <x v="7"/>
    <x v="2"/>
    <n v="234"/>
    <x v="12"/>
  </r>
  <r>
    <x v="3"/>
    <s v="Q1"/>
    <x v="7"/>
    <x v="64"/>
    <n v="74"/>
    <x v="12"/>
  </r>
  <r>
    <x v="3"/>
    <s v="Q1"/>
    <x v="7"/>
    <x v="3"/>
    <n v="1349"/>
    <x v="12"/>
  </r>
  <r>
    <x v="3"/>
    <s v="Q1"/>
    <x v="7"/>
    <x v="4"/>
    <n v="281"/>
    <x v="12"/>
  </r>
  <r>
    <x v="3"/>
    <s v="Q1"/>
    <x v="7"/>
    <x v="5"/>
    <n v="418"/>
    <x v="12"/>
  </r>
  <r>
    <x v="3"/>
    <s v="Q1"/>
    <x v="7"/>
    <x v="6"/>
    <n v="975"/>
    <x v="12"/>
  </r>
  <r>
    <x v="3"/>
    <s v="Q1"/>
    <x v="7"/>
    <x v="65"/>
    <n v="207"/>
    <x v="12"/>
  </r>
  <r>
    <x v="3"/>
    <s v="Q1"/>
    <x v="7"/>
    <x v="7"/>
    <n v="923"/>
    <x v="12"/>
  </r>
  <r>
    <x v="3"/>
    <s v="Q1"/>
    <x v="7"/>
    <x v="66"/>
    <n v="125"/>
    <x v="12"/>
  </r>
  <r>
    <x v="3"/>
    <s v="Q1"/>
    <x v="7"/>
    <x v="87"/>
    <n v="44"/>
    <x v="12"/>
  </r>
  <r>
    <x v="3"/>
    <s v="Q1"/>
    <x v="7"/>
    <x v="101"/>
    <n v="275"/>
    <x v="12"/>
  </r>
  <r>
    <x v="3"/>
    <s v="Q1"/>
    <x v="7"/>
    <x v="8"/>
    <n v="391"/>
    <x v="12"/>
  </r>
  <r>
    <x v="3"/>
    <s v="Q1"/>
    <x v="7"/>
    <x v="9"/>
    <n v="959"/>
    <x v="12"/>
  </r>
  <r>
    <x v="3"/>
    <s v="Q1"/>
    <x v="7"/>
    <x v="10"/>
    <n v="1130"/>
    <x v="12"/>
  </r>
  <r>
    <x v="3"/>
    <s v="Q1"/>
    <x v="7"/>
    <x v="67"/>
    <n v="38"/>
    <x v="12"/>
  </r>
  <r>
    <x v="3"/>
    <s v="Q1"/>
    <x v="7"/>
    <x v="68"/>
    <n v="42"/>
    <x v="12"/>
  </r>
  <r>
    <x v="3"/>
    <s v="Q1"/>
    <x v="7"/>
    <x v="11"/>
    <n v="336"/>
    <x v="12"/>
  </r>
  <r>
    <x v="3"/>
    <s v="Q1"/>
    <x v="7"/>
    <x v="12"/>
    <n v="408"/>
    <x v="12"/>
  </r>
  <r>
    <x v="3"/>
    <s v="Q1"/>
    <x v="7"/>
    <x v="89"/>
    <n v="57"/>
    <x v="12"/>
  </r>
  <r>
    <x v="3"/>
    <s v="Q1"/>
    <x v="7"/>
    <x v="94"/>
    <n v="39"/>
    <x v="12"/>
  </r>
  <r>
    <x v="3"/>
    <s v="Q1"/>
    <x v="7"/>
    <x v="13"/>
    <n v="883"/>
    <x v="12"/>
  </r>
  <r>
    <x v="3"/>
    <s v="Q1"/>
    <x v="7"/>
    <x v="14"/>
    <n v="1844"/>
    <x v="12"/>
  </r>
  <r>
    <x v="3"/>
    <s v="Q1"/>
    <x v="7"/>
    <x v="69"/>
    <n v="53"/>
    <x v="12"/>
  </r>
  <r>
    <x v="3"/>
    <s v="Q1"/>
    <x v="7"/>
    <x v="90"/>
    <n v="52"/>
    <x v="12"/>
  </r>
  <r>
    <x v="3"/>
    <s v="Q1"/>
    <x v="7"/>
    <x v="15"/>
    <n v="1956"/>
    <x v="12"/>
  </r>
  <r>
    <x v="3"/>
    <s v="Q1"/>
    <x v="7"/>
    <x v="70"/>
    <n v="129"/>
    <x v="12"/>
  </r>
  <r>
    <x v="3"/>
    <s v="Q1"/>
    <x v="7"/>
    <x v="71"/>
    <n v="225"/>
    <x v="12"/>
  </r>
  <r>
    <x v="3"/>
    <s v="Q1"/>
    <x v="7"/>
    <x v="16"/>
    <n v="739"/>
    <x v="12"/>
  </r>
  <r>
    <x v="3"/>
    <s v="Q1"/>
    <x v="7"/>
    <x v="17"/>
    <n v="1072"/>
    <x v="12"/>
  </r>
  <r>
    <x v="3"/>
    <s v="Q1"/>
    <x v="7"/>
    <x v="18"/>
    <n v="714"/>
    <x v="12"/>
  </r>
  <r>
    <x v="3"/>
    <s v="Q1"/>
    <x v="7"/>
    <x v="72"/>
    <n v="305"/>
    <x v="12"/>
  </r>
  <r>
    <x v="3"/>
    <s v="Q1"/>
    <x v="7"/>
    <x v="19"/>
    <n v="839"/>
    <x v="12"/>
  </r>
  <r>
    <x v="3"/>
    <s v="Q1"/>
    <x v="7"/>
    <x v="20"/>
    <n v="202"/>
    <x v="12"/>
  </r>
  <r>
    <x v="3"/>
    <s v="Q1"/>
    <x v="7"/>
    <x v="73"/>
    <n v="82"/>
    <x v="12"/>
  </r>
  <r>
    <x v="3"/>
    <s v="Q1"/>
    <x v="7"/>
    <x v="21"/>
    <n v="1852"/>
    <x v="12"/>
  </r>
  <r>
    <x v="3"/>
    <s v="Q1"/>
    <x v="7"/>
    <x v="22"/>
    <n v="640"/>
    <x v="12"/>
  </r>
  <r>
    <x v="3"/>
    <s v="Q1"/>
    <x v="7"/>
    <x v="23"/>
    <n v="1491"/>
    <x v="12"/>
  </r>
  <r>
    <x v="3"/>
    <s v="Q1"/>
    <x v="7"/>
    <x v="92"/>
    <n v="37"/>
    <x v="12"/>
  </r>
  <r>
    <x v="3"/>
    <s v="Q1"/>
    <x v="7"/>
    <x v="24"/>
    <n v="916"/>
    <x v="12"/>
  </r>
  <r>
    <x v="3"/>
    <s v="Q1"/>
    <x v="7"/>
    <x v="25"/>
    <n v="209"/>
    <x v="12"/>
  </r>
  <r>
    <x v="3"/>
    <s v="Q1"/>
    <x v="7"/>
    <x v="74"/>
    <n v="100"/>
    <x v="12"/>
  </r>
  <r>
    <x v="3"/>
    <s v="Q1"/>
    <x v="7"/>
    <x v="75"/>
    <n v="190"/>
    <x v="12"/>
  </r>
  <r>
    <x v="3"/>
    <s v="Q1"/>
    <x v="7"/>
    <x v="26"/>
    <n v="291"/>
    <x v="12"/>
  </r>
  <r>
    <x v="3"/>
    <s v="Q1"/>
    <x v="7"/>
    <x v="27"/>
    <n v="360"/>
    <x v="12"/>
  </r>
  <r>
    <x v="3"/>
    <s v="Q1"/>
    <x v="7"/>
    <x v="76"/>
    <n v="180"/>
    <x v="12"/>
  </r>
  <r>
    <x v="3"/>
    <s v="Q1"/>
    <x v="7"/>
    <x v="28"/>
    <n v="419"/>
    <x v="12"/>
  </r>
  <r>
    <x v="3"/>
    <s v="Q1"/>
    <x v="7"/>
    <x v="77"/>
    <n v="265"/>
    <x v="12"/>
  </r>
  <r>
    <x v="3"/>
    <s v="Q1"/>
    <x v="7"/>
    <x v="29"/>
    <n v="527"/>
    <x v="12"/>
  </r>
  <r>
    <x v="3"/>
    <s v="Q1"/>
    <x v="7"/>
    <x v="30"/>
    <n v="476"/>
    <x v="12"/>
  </r>
  <r>
    <x v="3"/>
    <s v="Q1"/>
    <x v="7"/>
    <x v="78"/>
    <n v="99"/>
    <x v="12"/>
  </r>
  <r>
    <x v="3"/>
    <s v="Q1"/>
    <x v="7"/>
    <x v="31"/>
    <n v="262"/>
    <x v="12"/>
  </r>
  <r>
    <x v="3"/>
    <s v="Q1"/>
    <x v="7"/>
    <x v="79"/>
    <n v="145"/>
    <x v="12"/>
  </r>
  <r>
    <x v="3"/>
    <s v="Q1"/>
    <x v="7"/>
    <x v="32"/>
    <n v="1760"/>
    <x v="12"/>
  </r>
  <r>
    <x v="3"/>
    <s v="Q1"/>
    <x v="7"/>
    <x v="33"/>
    <n v="515"/>
    <x v="12"/>
  </r>
  <r>
    <x v="3"/>
    <s v="Q1"/>
    <x v="7"/>
    <x v="34"/>
    <n v="314"/>
    <x v="12"/>
  </r>
  <r>
    <x v="3"/>
    <s v="Q1"/>
    <x v="7"/>
    <x v="35"/>
    <n v="1155"/>
    <x v="12"/>
  </r>
  <r>
    <x v="3"/>
    <s v="Q1"/>
    <x v="7"/>
    <x v="80"/>
    <n v="229"/>
    <x v="12"/>
  </r>
  <r>
    <x v="3"/>
    <s v="Q1"/>
    <x v="7"/>
    <x v="36"/>
    <n v="203"/>
    <x v="12"/>
  </r>
  <r>
    <x v="3"/>
    <s v="Q1"/>
    <x v="7"/>
    <x v="91"/>
    <n v="53"/>
    <x v="12"/>
  </r>
  <r>
    <x v="3"/>
    <s v="Q1"/>
    <x v="7"/>
    <x v="81"/>
    <n v="88"/>
    <x v="12"/>
  </r>
  <r>
    <x v="3"/>
    <s v="Q1"/>
    <x v="7"/>
    <x v="37"/>
    <n v="1148"/>
    <x v="12"/>
  </r>
  <r>
    <x v="3"/>
    <s v="Q1"/>
    <x v="7"/>
    <x v="38"/>
    <n v="850"/>
    <x v="12"/>
  </r>
  <r>
    <x v="3"/>
    <s v="Q1"/>
    <x v="7"/>
    <x v="39"/>
    <n v="337"/>
    <x v="12"/>
  </r>
  <r>
    <x v="3"/>
    <s v="Q1"/>
    <x v="7"/>
    <x v="40"/>
    <n v="610"/>
    <x v="12"/>
  </r>
  <r>
    <x v="3"/>
    <s v="Q1"/>
    <x v="7"/>
    <x v="41"/>
    <n v="369"/>
    <x v="12"/>
  </r>
  <r>
    <x v="3"/>
    <s v="Q1"/>
    <x v="7"/>
    <x v="42"/>
    <n v="600"/>
    <x v="12"/>
  </r>
  <r>
    <x v="3"/>
    <s v="Q1"/>
    <x v="7"/>
    <x v="96"/>
    <n v="43"/>
    <x v="12"/>
  </r>
  <r>
    <x v="3"/>
    <s v="Q1"/>
    <x v="7"/>
    <x v="82"/>
    <n v="173"/>
    <x v="12"/>
  </r>
  <r>
    <x v="3"/>
    <s v="Q1"/>
    <x v="7"/>
    <x v="43"/>
    <n v="949"/>
    <x v="12"/>
  </r>
  <r>
    <x v="3"/>
    <s v="Q1"/>
    <x v="7"/>
    <x v="44"/>
    <n v="470"/>
    <x v="12"/>
  </r>
  <r>
    <x v="3"/>
    <s v="Q1"/>
    <x v="7"/>
    <x v="45"/>
    <n v="460"/>
    <x v="12"/>
  </r>
  <r>
    <x v="3"/>
    <s v="Q1"/>
    <x v="7"/>
    <x v="46"/>
    <n v="885"/>
    <x v="12"/>
  </r>
  <r>
    <x v="3"/>
    <s v="Q1"/>
    <x v="7"/>
    <x v="47"/>
    <n v="618"/>
    <x v="12"/>
  </r>
  <r>
    <x v="3"/>
    <s v="Q1"/>
    <x v="7"/>
    <x v="48"/>
    <n v="1572"/>
    <x v="12"/>
  </r>
  <r>
    <x v="3"/>
    <s v="Q1"/>
    <x v="7"/>
    <x v="83"/>
    <n v="150"/>
    <x v="12"/>
  </r>
  <r>
    <x v="3"/>
    <s v="Q1"/>
    <x v="7"/>
    <x v="49"/>
    <n v="1263"/>
    <x v="12"/>
  </r>
  <r>
    <x v="3"/>
    <s v="Q1"/>
    <x v="7"/>
    <x v="50"/>
    <n v="1450"/>
    <x v="12"/>
  </r>
  <r>
    <x v="3"/>
    <s v="Q1"/>
    <x v="7"/>
    <x v="51"/>
    <n v="468"/>
    <x v="12"/>
  </r>
  <r>
    <x v="3"/>
    <s v="Q1"/>
    <x v="7"/>
    <x v="84"/>
    <n v="85"/>
    <x v="12"/>
  </r>
  <r>
    <x v="3"/>
    <s v="Q1"/>
    <x v="7"/>
    <x v="52"/>
    <n v="464"/>
    <x v="12"/>
  </r>
  <r>
    <x v="3"/>
    <s v="Q1"/>
    <x v="7"/>
    <x v="85"/>
    <n v="88"/>
    <x v="12"/>
  </r>
  <r>
    <x v="3"/>
    <s v="Q1"/>
    <x v="7"/>
    <x v="53"/>
    <n v="783"/>
    <x v="12"/>
  </r>
  <r>
    <x v="3"/>
    <s v="Q1"/>
    <x v="7"/>
    <x v="54"/>
    <n v="1274"/>
    <x v="12"/>
  </r>
  <r>
    <x v="3"/>
    <s v="Q1"/>
    <x v="7"/>
    <x v="86"/>
    <n v="158"/>
    <x v="12"/>
  </r>
  <r>
    <x v="3"/>
    <s v="Q1"/>
    <x v="7"/>
    <x v="88"/>
    <n v="54"/>
    <x v="12"/>
  </r>
  <r>
    <x v="3"/>
    <s v="Q1"/>
    <x v="7"/>
    <x v="55"/>
    <n v="3565"/>
    <x v="12"/>
  </r>
  <r>
    <x v="3"/>
    <s v="Q1"/>
    <x v="7"/>
    <x v="97"/>
    <n v="30"/>
    <x v="12"/>
  </r>
  <r>
    <x v="3"/>
    <s v="Q1"/>
    <x v="7"/>
    <x v="56"/>
    <n v="227"/>
    <x v="12"/>
  </r>
  <r>
    <x v="3"/>
    <s v="Q1"/>
    <x v="7"/>
    <x v="57"/>
    <n v="14474"/>
    <x v="12"/>
  </r>
  <r>
    <x v="3"/>
    <s v="Q1"/>
    <x v="7"/>
    <x v="58"/>
    <n v="7656"/>
    <x v="12"/>
  </r>
  <r>
    <x v="3"/>
    <s v="Q1"/>
    <x v="7"/>
    <x v="59"/>
    <n v="17304"/>
    <x v="12"/>
  </r>
  <r>
    <x v="3"/>
    <s v="Q1"/>
    <x v="8"/>
    <x v="62"/>
    <n v="41"/>
    <x v="12"/>
  </r>
  <r>
    <x v="3"/>
    <s v="Q1"/>
    <x v="8"/>
    <x v="0"/>
    <n v="687"/>
    <x v="12"/>
  </r>
  <r>
    <x v="3"/>
    <s v="Q1"/>
    <x v="8"/>
    <x v="1"/>
    <n v="380"/>
    <x v="12"/>
  </r>
  <r>
    <x v="3"/>
    <s v="Q1"/>
    <x v="8"/>
    <x v="63"/>
    <n v="37"/>
    <x v="12"/>
  </r>
  <r>
    <x v="3"/>
    <s v="Q1"/>
    <x v="8"/>
    <x v="2"/>
    <n v="90"/>
    <x v="12"/>
  </r>
  <r>
    <x v="3"/>
    <s v="Q1"/>
    <x v="8"/>
    <x v="3"/>
    <n v="603"/>
    <x v="12"/>
  </r>
  <r>
    <x v="3"/>
    <s v="Q1"/>
    <x v="8"/>
    <x v="4"/>
    <n v="137"/>
    <x v="12"/>
  </r>
  <r>
    <x v="3"/>
    <s v="Q1"/>
    <x v="8"/>
    <x v="5"/>
    <n v="199"/>
    <x v="12"/>
  </r>
  <r>
    <x v="3"/>
    <s v="Q1"/>
    <x v="8"/>
    <x v="6"/>
    <n v="488"/>
    <x v="12"/>
  </r>
  <r>
    <x v="3"/>
    <s v="Q1"/>
    <x v="8"/>
    <x v="65"/>
    <n v="83"/>
    <x v="12"/>
  </r>
  <r>
    <x v="3"/>
    <s v="Q1"/>
    <x v="8"/>
    <x v="7"/>
    <n v="435"/>
    <x v="12"/>
  </r>
  <r>
    <x v="3"/>
    <s v="Q1"/>
    <x v="8"/>
    <x v="66"/>
    <n v="48"/>
    <x v="12"/>
  </r>
  <r>
    <x v="3"/>
    <s v="Q1"/>
    <x v="8"/>
    <x v="101"/>
    <n v="137"/>
    <x v="12"/>
  </r>
  <r>
    <x v="3"/>
    <s v="Q1"/>
    <x v="8"/>
    <x v="8"/>
    <n v="182"/>
    <x v="12"/>
  </r>
  <r>
    <x v="3"/>
    <s v="Q1"/>
    <x v="8"/>
    <x v="9"/>
    <n v="443"/>
    <x v="12"/>
  </r>
  <r>
    <x v="3"/>
    <s v="Q1"/>
    <x v="8"/>
    <x v="10"/>
    <n v="562"/>
    <x v="12"/>
  </r>
  <r>
    <x v="3"/>
    <s v="Q1"/>
    <x v="8"/>
    <x v="11"/>
    <n v="102"/>
    <x v="12"/>
  </r>
  <r>
    <x v="3"/>
    <s v="Q1"/>
    <x v="8"/>
    <x v="12"/>
    <n v="199"/>
    <x v="12"/>
  </r>
  <r>
    <x v="3"/>
    <s v="Q1"/>
    <x v="8"/>
    <x v="13"/>
    <n v="403"/>
    <x v="12"/>
  </r>
  <r>
    <x v="3"/>
    <s v="Q1"/>
    <x v="8"/>
    <x v="14"/>
    <n v="879"/>
    <x v="12"/>
  </r>
  <r>
    <x v="3"/>
    <s v="Q1"/>
    <x v="8"/>
    <x v="15"/>
    <n v="907"/>
    <x v="12"/>
  </r>
  <r>
    <x v="3"/>
    <s v="Q1"/>
    <x v="8"/>
    <x v="70"/>
    <n v="57"/>
    <x v="12"/>
  </r>
  <r>
    <x v="3"/>
    <s v="Q1"/>
    <x v="8"/>
    <x v="71"/>
    <n v="96"/>
    <x v="12"/>
  </r>
  <r>
    <x v="3"/>
    <s v="Q1"/>
    <x v="8"/>
    <x v="16"/>
    <n v="341"/>
    <x v="12"/>
  </r>
  <r>
    <x v="3"/>
    <s v="Q1"/>
    <x v="8"/>
    <x v="17"/>
    <n v="482"/>
    <x v="12"/>
  </r>
  <r>
    <x v="3"/>
    <s v="Q1"/>
    <x v="8"/>
    <x v="18"/>
    <n v="350"/>
    <x v="12"/>
  </r>
  <r>
    <x v="3"/>
    <s v="Q1"/>
    <x v="8"/>
    <x v="72"/>
    <n v="141"/>
    <x v="12"/>
  </r>
  <r>
    <x v="3"/>
    <s v="Q1"/>
    <x v="8"/>
    <x v="19"/>
    <n v="367"/>
    <x v="12"/>
  </r>
  <r>
    <x v="3"/>
    <s v="Q1"/>
    <x v="8"/>
    <x v="20"/>
    <n v="98"/>
    <x v="12"/>
  </r>
  <r>
    <x v="3"/>
    <s v="Q1"/>
    <x v="8"/>
    <x v="73"/>
    <n v="31"/>
    <x v="12"/>
  </r>
  <r>
    <x v="3"/>
    <s v="Q1"/>
    <x v="8"/>
    <x v="21"/>
    <n v="821"/>
    <x v="12"/>
  </r>
  <r>
    <x v="3"/>
    <s v="Q1"/>
    <x v="8"/>
    <x v="22"/>
    <n v="271"/>
    <x v="12"/>
  </r>
  <r>
    <x v="3"/>
    <s v="Q1"/>
    <x v="8"/>
    <x v="23"/>
    <n v="678"/>
    <x v="12"/>
  </r>
  <r>
    <x v="3"/>
    <s v="Q1"/>
    <x v="8"/>
    <x v="24"/>
    <n v="437"/>
    <x v="12"/>
  </r>
  <r>
    <x v="3"/>
    <s v="Q1"/>
    <x v="8"/>
    <x v="25"/>
    <n v="71"/>
    <x v="12"/>
  </r>
  <r>
    <x v="3"/>
    <s v="Q1"/>
    <x v="8"/>
    <x v="74"/>
    <n v="30"/>
    <x v="12"/>
  </r>
  <r>
    <x v="3"/>
    <s v="Q1"/>
    <x v="8"/>
    <x v="75"/>
    <n v="71"/>
    <x v="12"/>
  </r>
  <r>
    <x v="3"/>
    <s v="Q1"/>
    <x v="8"/>
    <x v="26"/>
    <n v="101"/>
    <x v="12"/>
  </r>
  <r>
    <x v="3"/>
    <s v="Q1"/>
    <x v="8"/>
    <x v="27"/>
    <n v="175"/>
    <x v="12"/>
  </r>
  <r>
    <x v="3"/>
    <s v="Q1"/>
    <x v="8"/>
    <x v="76"/>
    <n v="65"/>
    <x v="12"/>
  </r>
  <r>
    <x v="3"/>
    <s v="Q1"/>
    <x v="8"/>
    <x v="28"/>
    <n v="186"/>
    <x v="12"/>
  </r>
  <r>
    <x v="3"/>
    <s v="Q1"/>
    <x v="8"/>
    <x v="77"/>
    <n v="122"/>
    <x v="12"/>
  </r>
  <r>
    <x v="3"/>
    <s v="Q1"/>
    <x v="8"/>
    <x v="29"/>
    <n v="256"/>
    <x v="12"/>
  </r>
  <r>
    <x v="3"/>
    <s v="Q1"/>
    <x v="8"/>
    <x v="30"/>
    <n v="222"/>
    <x v="12"/>
  </r>
  <r>
    <x v="3"/>
    <s v="Q1"/>
    <x v="8"/>
    <x v="78"/>
    <n v="43"/>
    <x v="12"/>
  </r>
  <r>
    <x v="3"/>
    <s v="Q1"/>
    <x v="8"/>
    <x v="31"/>
    <n v="133"/>
    <x v="12"/>
  </r>
  <r>
    <x v="3"/>
    <s v="Q1"/>
    <x v="8"/>
    <x v="79"/>
    <n v="48"/>
    <x v="12"/>
  </r>
  <r>
    <x v="3"/>
    <s v="Q1"/>
    <x v="8"/>
    <x v="32"/>
    <n v="807"/>
    <x v="12"/>
  </r>
  <r>
    <x v="3"/>
    <s v="Q1"/>
    <x v="8"/>
    <x v="33"/>
    <n v="271"/>
    <x v="12"/>
  </r>
  <r>
    <x v="3"/>
    <s v="Q1"/>
    <x v="8"/>
    <x v="34"/>
    <n v="130"/>
    <x v="12"/>
  </r>
  <r>
    <x v="3"/>
    <s v="Q1"/>
    <x v="8"/>
    <x v="35"/>
    <n v="562"/>
    <x v="12"/>
  </r>
  <r>
    <x v="3"/>
    <s v="Q1"/>
    <x v="8"/>
    <x v="80"/>
    <n v="100"/>
    <x v="12"/>
  </r>
  <r>
    <x v="3"/>
    <s v="Q1"/>
    <x v="8"/>
    <x v="36"/>
    <n v="98"/>
    <x v="12"/>
  </r>
  <r>
    <x v="3"/>
    <s v="Q1"/>
    <x v="8"/>
    <x v="81"/>
    <n v="47"/>
    <x v="12"/>
  </r>
  <r>
    <x v="3"/>
    <s v="Q1"/>
    <x v="8"/>
    <x v="37"/>
    <n v="570"/>
    <x v="12"/>
  </r>
  <r>
    <x v="3"/>
    <s v="Q1"/>
    <x v="8"/>
    <x v="38"/>
    <n v="413"/>
    <x v="12"/>
  </r>
  <r>
    <x v="3"/>
    <s v="Q1"/>
    <x v="8"/>
    <x v="39"/>
    <n v="158"/>
    <x v="12"/>
  </r>
  <r>
    <x v="3"/>
    <s v="Q1"/>
    <x v="8"/>
    <x v="40"/>
    <n v="300"/>
    <x v="12"/>
  </r>
  <r>
    <x v="3"/>
    <s v="Q1"/>
    <x v="8"/>
    <x v="41"/>
    <n v="150"/>
    <x v="12"/>
  </r>
  <r>
    <x v="3"/>
    <s v="Q1"/>
    <x v="8"/>
    <x v="42"/>
    <n v="238"/>
    <x v="12"/>
  </r>
  <r>
    <x v="3"/>
    <s v="Q1"/>
    <x v="8"/>
    <x v="82"/>
    <n v="70"/>
    <x v="12"/>
  </r>
  <r>
    <x v="3"/>
    <s v="Q1"/>
    <x v="8"/>
    <x v="43"/>
    <n v="445"/>
    <x v="12"/>
  </r>
  <r>
    <x v="3"/>
    <s v="Q1"/>
    <x v="8"/>
    <x v="44"/>
    <n v="226"/>
    <x v="12"/>
  </r>
  <r>
    <x v="3"/>
    <s v="Q1"/>
    <x v="8"/>
    <x v="45"/>
    <n v="220"/>
    <x v="12"/>
  </r>
  <r>
    <x v="3"/>
    <s v="Q1"/>
    <x v="8"/>
    <x v="46"/>
    <n v="355"/>
    <x v="12"/>
  </r>
  <r>
    <x v="3"/>
    <s v="Q1"/>
    <x v="8"/>
    <x v="47"/>
    <n v="303"/>
    <x v="12"/>
  </r>
  <r>
    <x v="3"/>
    <s v="Q1"/>
    <x v="8"/>
    <x v="48"/>
    <n v="748"/>
    <x v="12"/>
  </r>
  <r>
    <x v="3"/>
    <s v="Q1"/>
    <x v="8"/>
    <x v="83"/>
    <n v="71"/>
    <x v="12"/>
  </r>
  <r>
    <x v="3"/>
    <s v="Q1"/>
    <x v="8"/>
    <x v="49"/>
    <n v="575"/>
    <x v="12"/>
  </r>
  <r>
    <x v="3"/>
    <s v="Q1"/>
    <x v="8"/>
    <x v="50"/>
    <n v="631"/>
    <x v="12"/>
  </r>
  <r>
    <x v="3"/>
    <s v="Q1"/>
    <x v="8"/>
    <x v="51"/>
    <n v="205"/>
    <x v="12"/>
  </r>
  <r>
    <x v="3"/>
    <s v="Q1"/>
    <x v="8"/>
    <x v="84"/>
    <n v="34"/>
    <x v="12"/>
  </r>
  <r>
    <x v="3"/>
    <s v="Q1"/>
    <x v="8"/>
    <x v="52"/>
    <n v="203"/>
    <x v="12"/>
  </r>
  <r>
    <x v="3"/>
    <s v="Q1"/>
    <x v="8"/>
    <x v="85"/>
    <n v="41"/>
    <x v="12"/>
  </r>
  <r>
    <x v="3"/>
    <s v="Q1"/>
    <x v="8"/>
    <x v="53"/>
    <n v="323"/>
    <x v="12"/>
  </r>
  <r>
    <x v="3"/>
    <s v="Q1"/>
    <x v="8"/>
    <x v="54"/>
    <n v="541"/>
    <x v="12"/>
  </r>
  <r>
    <x v="3"/>
    <s v="Q1"/>
    <x v="8"/>
    <x v="86"/>
    <n v="64"/>
    <x v="12"/>
  </r>
  <r>
    <x v="3"/>
    <s v="Q1"/>
    <x v="8"/>
    <x v="55"/>
    <n v="1683"/>
    <x v="12"/>
  </r>
  <r>
    <x v="3"/>
    <s v="Q1"/>
    <x v="8"/>
    <x v="56"/>
    <n v="98"/>
    <x v="12"/>
  </r>
  <r>
    <x v="3"/>
    <s v="Q1"/>
    <x v="8"/>
    <x v="57"/>
    <n v="6940"/>
    <x v="12"/>
  </r>
  <r>
    <x v="3"/>
    <s v="Q1"/>
    <x v="8"/>
    <x v="58"/>
    <n v="3571"/>
    <x v="12"/>
  </r>
  <r>
    <x v="3"/>
    <s v="Q1"/>
    <x v="8"/>
    <x v="59"/>
    <n v="8138"/>
    <x v="12"/>
  </r>
  <r>
    <x v="3"/>
    <s v="Q1"/>
    <x v="9"/>
    <x v="0"/>
    <n v="240"/>
    <x v="12"/>
  </r>
  <r>
    <x v="3"/>
    <s v="Q1"/>
    <x v="9"/>
    <x v="1"/>
    <n v="153"/>
    <x v="12"/>
  </r>
  <r>
    <x v="3"/>
    <s v="Q1"/>
    <x v="9"/>
    <x v="3"/>
    <n v="287"/>
    <x v="12"/>
  </r>
  <r>
    <x v="3"/>
    <s v="Q1"/>
    <x v="9"/>
    <x v="4"/>
    <n v="57"/>
    <x v="12"/>
  </r>
  <r>
    <x v="3"/>
    <s v="Q1"/>
    <x v="9"/>
    <x v="5"/>
    <n v="69"/>
    <x v="12"/>
  </r>
  <r>
    <x v="3"/>
    <s v="Q1"/>
    <x v="9"/>
    <x v="6"/>
    <n v="173"/>
    <x v="12"/>
  </r>
  <r>
    <x v="3"/>
    <s v="Q1"/>
    <x v="9"/>
    <x v="65"/>
    <n v="34"/>
    <x v="12"/>
  </r>
  <r>
    <x v="3"/>
    <s v="Q1"/>
    <x v="9"/>
    <x v="7"/>
    <n v="188"/>
    <x v="12"/>
  </r>
  <r>
    <x v="3"/>
    <s v="Q1"/>
    <x v="9"/>
    <x v="101"/>
    <n v="35"/>
    <x v="12"/>
  </r>
  <r>
    <x v="3"/>
    <s v="Q1"/>
    <x v="9"/>
    <x v="8"/>
    <n v="44"/>
    <x v="12"/>
  </r>
  <r>
    <x v="3"/>
    <s v="Q1"/>
    <x v="9"/>
    <x v="9"/>
    <n v="183"/>
    <x v="12"/>
  </r>
  <r>
    <x v="3"/>
    <s v="Q1"/>
    <x v="9"/>
    <x v="10"/>
    <n v="197"/>
    <x v="12"/>
  </r>
  <r>
    <x v="3"/>
    <s v="Q1"/>
    <x v="9"/>
    <x v="11"/>
    <n v="38"/>
    <x v="12"/>
  </r>
  <r>
    <x v="3"/>
    <s v="Q1"/>
    <x v="9"/>
    <x v="12"/>
    <n v="58"/>
    <x v="12"/>
  </r>
  <r>
    <x v="3"/>
    <s v="Q1"/>
    <x v="9"/>
    <x v="13"/>
    <n v="160"/>
    <x v="12"/>
  </r>
  <r>
    <x v="3"/>
    <s v="Q1"/>
    <x v="9"/>
    <x v="14"/>
    <n v="389"/>
    <x v="12"/>
  </r>
  <r>
    <x v="3"/>
    <s v="Q1"/>
    <x v="9"/>
    <x v="15"/>
    <n v="392"/>
    <x v="12"/>
  </r>
  <r>
    <x v="3"/>
    <s v="Q1"/>
    <x v="9"/>
    <x v="71"/>
    <n v="37"/>
    <x v="12"/>
  </r>
  <r>
    <x v="3"/>
    <s v="Q1"/>
    <x v="9"/>
    <x v="16"/>
    <n v="112"/>
    <x v="12"/>
  </r>
  <r>
    <x v="3"/>
    <s v="Q1"/>
    <x v="9"/>
    <x v="17"/>
    <n v="151"/>
    <x v="12"/>
  </r>
  <r>
    <x v="3"/>
    <s v="Q1"/>
    <x v="9"/>
    <x v="18"/>
    <n v="112"/>
    <x v="12"/>
  </r>
  <r>
    <x v="3"/>
    <s v="Q1"/>
    <x v="9"/>
    <x v="72"/>
    <n v="38"/>
    <x v="12"/>
  </r>
  <r>
    <x v="3"/>
    <s v="Q1"/>
    <x v="9"/>
    <x v="19"/>
    <n v="161"/>
    <x v="12"/>
  </r>
  <r>
    <x v="3"/>
    <s v="Q1"/>
    <x v="9"/>
    <x v="20"/>
    <n v="39"/>
    <x v="12"/>
  </r>
  <r>
    <x v="3"/>
    <s v="Q1"/>
    <x v="9"/>
    <x v="21"/>
    <n v="371"/>
    <x v="12"/>
  </r>
  <r>
    <x v="3"/>
    <s v="Q1"/>
    <x v="9"/>
    <x v="22"/>
    <n v="118"/>
    <x v="12"/>
  </r>
  <r>
    <x v="3"/>
    <s v="Q1"/>
    <x v="9"/>
    <x v="23"/>
    <n v="269"/>
    <x v="12"/>
  </r>
  <r>
    <x v="3"/>
    <s v="Q1"/>
    <x v="9"/>
    <x v="24"/>
    <n v="162"/>
    <x v="12"/>
  </r>
  <r>
    <x v="3"/>
    <s v="Q1"/>
    <x v="9"/>
    <x v="26"/>
    <n v="43"/>
    <x v="12"/>
  </r>
  <r>
    <x v="3"/>
    <s v="Q1"/>
    <x v="9"/>
    <x v="27"/>
    <n v="49"/>
    <x v="12"/>
  </r>
  <r>
    <x v="3"/>
    <s v="Q1"/>
    <x v="9"/>
    <x v="28"/>
    <n v="66"/>
    <x v="12"/>
  </r>
  <r>
    <x v="3"/>
    <s v="Q1"/>
    <x v="9"/>
    <x v="77"/>
    <n v="48"/>
    <x v="12"/>
  </r>
  <r>
    <x v="3"/>
    <s v="Q1"/>
    <x v="9"/>
    <x v="29"/>
    <n v="96"/>
    <x v="12"/>
  </r>
  <r>
    <x v="3"/>
    <s v="Q1"/>
    <x v="9"/>
    <x v="30"/>
    <n v="66"/>
    <x v="12"/>
  </r>
  <r>
    <x v="3"/>
    <s v="Q1"/>
    <x v="9"/>
    <x v="31"/>
    <n v="56"/>
    <x v="12"/>
  </r>
  <r>
    <x v="3"/>
    <s v="Q1"/>
    <x v="9"/>
    <x v="32"/>
    <n v="340"/>
    <x v="12"/>
  </r>
  <r>
    <x v="3"/>
    <s v="Q1"/>
    <x v="9"/>
    <x v="33"/>
    <n v="86"/>
    <x v="12"/>
  </r>
  <r>
    <x v="3"/>
    <s v="Q1"/>
    <x v="9"/>
    <x v="34"/>
    <n v="39"/>
    <x v="12"/>
  </r>
  <r>
    <x v="3"/>
    <s v="Q1"/>
    <x v="9"/>
    <x v="35"/>
    <n v="199"/>
    <x v="12"/>
  </r>
  <r>
    <x v="3"/>
    <s v="Q1"/>
    <x v="9"/>
    <x v="80"/>
    <n v="34"/>
    <x v="12"/>
  </r>
  <r>
    <x v="3"/>
    <s v="Q1"/>
    <x v="9"/>
    <x v="36"/>
    <n v="32"/>
    <x v="12"/>
  </r>
  <r>
    <x v="3"/>
    <s v="Q1"/>
    <x v="9"/>
    <x v="37"/>
    <n v="229"/>
    <x v="12"/>
  </r>
  <r>
    <x v="3"/>
    <s v="Q1"/>
    <x v="9"/>
    <x v="38"/>
    <n v="152"/>
    <x v="12"/>
  </r>
  <r>
    <x v="3"/>
    <s v="Q1"/>
    <x v="9"/>
    <x v="39"/>
    <n v="58"/>
    <x v="12"/>
  </r>
  <r>
    <x v="3"/>
    <s v="Q1"/>
    <x v="9"/>
    <x v="40"/>
    <n v="108"/>
    <x v="12"/>
  </r>
  <r>
    <x v="3"/>
    <s v="Q1"/>
    <x v="9"/>
    <x v="41"/>
    <n v="66"/>
    <x v="12"/>
  </r>
  <r>
    <x v="3"/>
    <s v="Q1"/>
    <x v="9"/>
    <x v="42"/>
    <n v="97"/>
    <x v="12"/>
  </r>
  <r>
    <x v="3"/>
    <s v="Q1"/>
    <x v="9"/>
    <x v="82"/>
    <n v="33"/>
    <x v="12"/>
  </r>
  <r>
    <x v="3"/>
    <s v="Q1"/>
    <x v="9"/>
    <x v="43"/>
    <n v="149"/>
    <x v="12"/>
  </r>
  <r>
    <x v="3"/>
    <s v="Q1"/>
    <x v="9"/>
    <x v="44"/>
    <n v="77"/>
    <x v="12"/>
  </r>
  <r>
    <x v="3"/>
    <s v="Q1"/>
    <x v="9"/>
    <x v="45"/>
    <n v="71"/>
    <x v="12"/>
  </r>
  <r>
    <x v="3"/>
    <s v="Q1"/>
    <x v="9"/>
    <x v="46"/>
    <n v="148"/>
    <x v="12"/>
  </r>
  <r>
    <x v="3"/>
    <s v="Q1"/>
    <x v="9"/>
    <x v="47"/>
    <n v="108"/>
    <x v="12"/>
  </r>
  <r>
    <x v="3"/>
    <s v="Q1"/>
    <x v="9"/>
    <x v="48"/>
    <n v="310"/>
    <x v="12"/>
  </r>
  <r>
    <x v="3"/>
    <s v="Q1"/>
    <x v="9"/>
    <x v="49"/>
    <n v="238"/>
    <x v="12"/>
  </r>
  <r>
    <x v="3"/>
    <s v="Q1"/>
    <x v="9"/>
    <x v="50"/>
    <n v="230"/>
    <x v="12"/>
  </r>
  <r>
    <x v="3"/>
    <s v="Q1"/>
    <x v="9"/>
    <x v="51"/>
    <n v="76"/>
    <x v="12"/>
  </r>
  <r>
    <x v="3"/>
    <s v="Q1"/>
    <x v="9"/>
    <x v="52"/>
    <n v="84"/>
    <x v="12"/>
  </r>
  <r>
    <x v="3"/>
    <s v="Q1"/>
    <x v="9"/>
    <x v="53"/>
    <n v="141"/>
    <x v="12"/>
  </r>
  <r>
    <x v="3"/>
    <s v="Q1"/>
    <x v="9"/>
    <x v="54"/>
    <n v="196"/>
    <x v="12"/>
  </r>
  <r>
    <x v="3"/>
    <s v="Q1"/>
    <x v="9"/>
    <x v="55"/>
    <n v="533"/>
    <x v="12"/>
  </r>
  <r>
    <x v="3"/>
    <s v="Q1"/>
    <x v="9"/>
    <x v="57"/>
    <n v="2379"/>
    <x v="12"/>
  </r>
  <r>
    <x v="3"/>
    <s v="Q1"/>
    <x v="9"/>
    <x v="58"/>
    <n v="1169"/>
    <x v="12"/>
  </r>
  <r>
    <x v="3"/>
    <s v="Q1"/>
    <x v="9"/>
    <x v="59"/>
    <n v="2732"/>
    <x v="12"/>
  </r>
  <r>
    <x v="3"/>
    <s v="Q1"/>
    <x v="10"/>
    <x v="60"/>
    <n v="52"/>
    <x v="12"/>
  </r>
  <r>
    <x v="3"/>
    <s v="Q1"/>
    <x v="10"/>
    <x v="61"/>
    <n v="85"/>
    <x v="12"/>
  </r>
  <r>
    <x v="3"/>
    <s v="Q1"/>
    <x v="10"/>
    <x v="62"/>
    <n v="39"/>
    <x v="12"/>
  </r>
  <r>
    <x v="3"/>
    <s v="Q1"/>
    <x v="10"/>
    <x v="0"/>
    <n v="404"/>
    <x v="12"/>
  </r>
  <r>
    <x v="3"/>
    <s v="Q1"/>
    <x v="10"/>
    <x v="1"/>
    <n v="223"/>
    <x v="12"/>
  </r>
  <r>
    <x v="3"/>
    <s v="Q1"/>
    <x v="10"/>
    <x v="63"/>
    <n v="116"/>
    <x v="12"/>
  </r>
  <r>
    <x v="3"/>
    <s v="Q1"/>
    <x v="10"/>
    <x v="2"/>
    <n v="63"/>
    <x v="12"/>
  </r>
  <r>
    <x v="3"/>
    <s v="Q1"/>
    <x v="10"/>
    <x v="3"/>
    <n v="365"/>
    <x v="12"/>
  </r>
  <r>
    <x v="3"/>
    <s v="Q1"/>
    <x v="10"/>
    <x v="4"/>
    <n v="150"/>
    <x v="12"/>
  </r>
  <r>
    <x v="3"/>
    <s v="Q1"/>
    <x v="10"/>
    <x v="5"/>
    <n v="105"/>
    <x v="12"/>
  </r>
  <r>
    <x v="3"/>
    <s v="Q1"/>
    <x v="10"/>
    <x v="6"/>
    <n v="370"/>
    <x v="12"/>
  </r>
  <r>
    <x v="3"/>
    <s v="Q1"/>
    <x v="10"/>
    <x v="65"/>
    <n v="52"/>
    <x v="12"/>
  </r>
  <r>
    <x v="3"/>
    <s v="Q1"/>
    <x v="10"/>
    <x v="7"/>
    <n v="335"/>
    <x v="12"/>
  </r>
  <r>
    <x v="3"/>
    <s v="Q1"/>
    <x v="10"/>
    <x v="66"/>
    <n v="43"/>
    <x v="12"/>
  </r>
  <r>
    <x v="3"/>
    <s v="Q1"/>
    <x v="10"/>
    <x v="98"/>
    <n v="49"/>
    <x v="12"/>
  </r>
  <r>
    <x v="3"/>
    <s v="Q1"/>
    <x v="10"/>
    <x v="101"/>
    <n v="67"/>
    <x v="12"/>
  </r>
  <r>
    <x v="3"/>
    <s v="Q1"/>
    <x v="10"/>
    <x v="8"/>
    <n v="98"/>
    <x v="12"/>
  </r>
  <r>
    <x v="3"/>
    <s v="Q1"/>
    <x v="10"/>
    <x v="9"/>
    <n v="234"/>
    <x v="12"/>
  </r>
  <r>
    <x v="3"/>
    <s v="Q1"/>
    <x v="10"/>
    <x v="10"/>
    <n v="344"/>
    <x v="12"/>
  </r>
  <r>
    <x v="3"/>
    <s v="Q1"/>
    <x v="10"/>
    <x v="11"/>
    <n v="134"/>
    <x v="12"/>
  </r>
  <r>
    <x v="3"/>
    <s v="Q1"/>
    <x v="10"/>
    <x v="12"/>
    <n v="109"/>
    <x v="12"/>
  </r>
  <r>
    <x v="3"/>
    <s v="Q1"/>
    <x v="10"/>
    <x v="13"/>
    <n v="226"/>
    <x v="12"/>
  </r>
  <r>
    <x v="3"/>
    <s v="Q1"/>
    <x v="10"/>
    <x v="14"/>
    <n v="586"/>
    <x v="12"/>
  </r>
  <r>
    <x v="3"/>
    <s v="Q1"/>
    <x v="10"/>
    <x v="15"/>
    <n v="574"/>
    <x v="12"/>
  </r>
  <r>
    <x v="3"/>
    <s v="Q1"/>
    <x v="10"/>
    <x v="70"/>
    <n v="66"/>
    <x v="12"/>
  </r>
  <r>
    <x v="3"/>
    <s v="Q1"/>
    <x v="10"/>
    <x v="71"/>
    <n v="53"/>
    <x v="12"/>
  </r>
  <r>
    <x v="3"/>
    <s v="Q1"/>
    <x v="10"/>
    <x v="16"/>
    <n v="164"/>
    <x v="12"/>
  </r>
  <r>
    <x v="3"/>
    <s v="Q1"/>
    <x v="10"/>
    <x v="17"/>
    <n v="282"/>
    <x v="12"/>
  </r>
  <r>
    <x v="3"/>
    <s v="Q1"/>
    <x v="10"/>
    <x v="18"/>
    <n v="197"/>
    <x v="12"/>
  </r>
  <r>
    <x v="3"/>
    <s v="Q1"/>
    <x v="10"/>
    <x v="72"/>
    <n v="78"/>
    <x v="12"/>
  </r>
  <r>
    <x v="3"/>
    <s v="Q1"/>
    <x v="10"/>
    <x v="19"/>
    <n v="234"/>
    <x v="12"/>
  </r>
  <r>
    <x v="3"/>
    <s v="Q1"/>
    <x v="10"/>
    <x v="20"/>
    <n v="68"/>
    <x v="12"/>
  </r>
  <r>
    <x v="3"/>
    <s v="Q1"/>
    <x v="10"/>
    <x v="73"/>
    <n v="51"/>
    <x v="12"/>
  </r>
  <r>
    <x v="3"/>
    <s v="Q1"/>
    <x v="10"/>
    <x v="21"/>
    <n v="537"/>
    <x v="12"/>
  </r>
  <r>
    <x v="3"/>
    <s v="Q1"/>
    <x v="10"/>
    <x v="22"/>
    <n v="151"/>
    <x v="12"/>
  </r>
  <r>
    <x v="3"/>
    <s v="Q1"/>
    <x v="10"/>
    <x v="23"/>
    <n v="430"/>
    <x v="12"/>
  </r>
  <r>
    <x v="3"/>
    <s v="Q1"/>
    <x v="10"/>
    <x v="92"/>
    <n v="57"/>
    <x v="12"/>
  </r>
  <r>
    <x v="3"/>
    <s v="Q1"/>
    <x v="10"/>
    <x v="24"/>
    <n v="293"/>
    <x v="12"/>
  </r>
  <r>
    <x v="3"/>
    <s v="Q1"/>
    <x v="10"/>
    <x v="25"/>
    <n v="46"/>
    <x v="12"/>
  </r>
  <r>
    <x v="3"/>
    <s v="Q1"/>
    <x v="10"/>
    <x v="74"/>
    <n v="72"/>
    <x v="12"/>
  </r>
  <r>
    <x v="3"/>
    <s v="Q1"/>
    <x v="10"/>
    <x v="75"/>
    <n v="43"/>
    <x v="12"/>
  </r>
  <r>
    <x v="3"/>
    <s v="Q1"/>
    <x v="10"/>
    <x v="26"/>
    <n v="73"/>
    <x v="12"/>
  </r>
  <r>
    <x v="3"/>
    <s v="Q1"/>
    <x v="10"/>
    <x v="27"/>
    <n v="92"/>
    <x v="12"/>
  </r>
  <r>
    <x v="3"/>
    <s v="Q1"/>
    <x v="10"/>
    <x v="76"/>
    <n v="52"/>
    <x v="12"/>
  </r>
  <r>
    <x v="3"/>
    <s v="Q1"/>
    <x v="10"/>
    <x v="28"/>
    <n v="111"/>
    <x v="12"/>
  </r>
  <r>
    <x v="3"/>
    <s v="Q1"/>
    <x v="10"/>
    <x v="77"/>
    <n v="63"/>
    <x v="12"/>
  </r>
  <r>
    <x v="3"/>
    <s v="Q1"/>
    <x v="10"/>
    <x v="29"/>
    <n v="200"/>
    <x v="12"/>
  </r>
  <r>
    <x v="3"/>
    <s v="Q1"/>
    <x v="10"/>
    <x v="30"/>
    <n v="111"/>
    <x v="12"/>
  </r>
  <r>
    <x v="3"/>
    <s v="Q1"/>
    <x v="10"/>
    <x v="78"/>
    <n v="39"/>
    <x v="12"/>
  </r>
  <r>
    <x v="3"/>
    <s v="Q1"/>
    <x v="10"/>
    <x v="31"/>
    <n v="90"/>
    <x v="12"/>
  </r>
  <r>
    <x v="3"/>
    <s v="Q1"/>
    <x v="10"/>
    <x v="79"/>
    <n v="51"/>
    <x v="12"/>
  </r>
  <r>
    <x v="3"/>
    <s v="Q1"/>
    <x v="10"/>
    <x v="32"/>
    <n v="529"/>
    <x v="12"/>
  </r>
  <r>
    <x v="3"/>
    <s v="Q1"/>
    <x v="10"/>
    <x v="33"/>
    <n v="136"/>
    <x v="12"/>
  </r>
  <r>
    <x v="3"/>
    <s v="Q1"/>
    <x v="10"/>
    <x v="34"/>
    <n v="152"/>
    <x v="12"/>
  </r>
  <r>
    <x v="3"/>
    <s v="Q1"/>
    <x v="10"/>
    <x v="35"/>
    <n v="578"/>
    <x v="12"/>
  </r>
  <r>
    <x v="3"/>
    <s v="Q1"/>
    <x v="10"/>
    <x v="80"/>
    <n v="104"/>
    <x v="12"/>
  </r>
  <r>
    <x v="3"/>
    <s v="Q1"/>
    <x v="10"/>
    <x v="36"/>
    <n v="57"/>
    <x v="12"/>
  </r>
  <r>
    <x v="3"/>
    <s v="Q1"/>
    <x v="10"/>
    <x v="37"/>
    <n v="310"/>
    <x v="12"/>
  </r>
  <r>
    <x v="3"/>
    <s v="Q1"/>
    <x v="10"/>
    <x v="38"/>
    <n v="221"/>
    <x v="12"/>
  </r>
  <r>
    <x v="3"/>
    <s v="Q1"/>
    <x v="10"/>
    <x v="39"/>
    <n v="129"/>
    <x v="12"/>
  </r>
  <r>
    <x v="3"/>
    <s v="Q1"/>
    <x v="10"/>
    <x v="40"/>
    <n v="186"/>
    <x v="12"/>
  </r>
  <r>
    <x v="3"/>
    <s v="Q1"/>
    <x v="10"/>
    <x v="41"/>
    <n v="129"/>
    <x v="12"/>
  </r>
  <r>
    <x v="3"/>
    <s v="Q1"/>
    <x v="10"/>
    <x v="42"/>
    <n v="195"/>
    <x v="12"/>
  </r>
  <r>
    <x v="3"/>
    <s v="Q1"/>
    <x v="10"/>
    <x v="82"/>
    <n v="43"/>
    <x v="12"/>
  </r>
  <r>
    <x v="3"/>
    <s v="Q1"/>
    <x v="10"/>
    <x v="43"/>
    <n v="380"/>
    <x v="12"/>
  </r>
  <r>
    <x v="3"/>
    <s v="Q1"/>
    <x v="10"/>
    <x v="44"/>
    <n v="113"/>
    <x v="12"/>
  </r>
  <r>
    <x v="3"/>
    <s v="Q1"/>
    <x v="10"/>
    <x v="45"/>
    <n v="98"/>
    <x v="12"/>
  </r>
  <r>
    <x v="3"/>
    <s v="Q1"/>
    <x v="10"/>
    <x v="46"/>
    <n v="195"/>
    <x v="12"/>
  </r>
  <r>
    <x v="3"/>
    <s v="Q1"/>
    <x v="10"/>
    <x v="47"/>
    <n v="212"/>
    <x v="12"/>
  </r>
  <r>
    <x v="3"/>
    <s v="Q1"/>
    <x v="10"/>
    <x v="48"/>
    <n v="459"/>
    <x v="12"/>
  </r>
  <r>
    <x v="3"/>
    <s v="Q1"/>
    <x v="10"/>
    <x v="83"/>
    <n v="41"/>
    <x v="12"/>
  </r>
  <r>
    <x v="3"/>
    <s v="Q1"/>
    <x v="10"/>
    <x v="49"/>
    <n v="318"/>
    <x v="12"/>
  </r>
  <r>
    <x v="3"/>
    <s v="Q1"/>
    <x v="10"/>
    <x v="50"/>
    <n v="344"/>
    <x v="12"/>
  </r>
  <r>
    <x v="3"/>
    <s v="Q1"/>
    <x v="10"/>
    <x v="51"/>
    <n v="163"/>
    <x v="12"/>
  </r>
  <r>
    <x v="3"/>
    <s v="Q1"/>
    <x v="10"/>
    <x v="52"/>
    <n v="148"/>
    <x v="12"/>
  </r>
  <r>
    <x v="3"/>
    <s v="Q1"/>
    <x v="10"/>
    <x v="85"/>
    <n v="55"/>
    <x v="12"/>
  </r>
  <r>
    <x v="3"/>
    <s v="Q1"/>
    <x v="10"/>
    <x v="53"/>
    <n v="185"/>
    <x v="12"/>
  </r>
  <r>
    <x v="3"/>
    <s v="Q1"/>
    <x v="10"/>
    <x v="54"/>
    <n v="443"/>
    <x v="12"/>
  </r>
  <r>
    <x v="3"/>
    <s v="Q1"/>
    <x v="10"/>
    <x v="86"/>
    <n v="37"/>
    <x v="12"/>
  </r>
  <r>
    <x v="3"/>
    <s v="Q1"/>
    <x v="10"/>
    <x v="55"/>
    <n v="1058"/>
    <x v="12"/>
  </r>
  <r>
    <x v="3"/>
    <s v="Q1"/>
    <x v="10"/>
    <x v="56"/>
    <n v="85"/>
    <x v="12"/>
  </r>
  <r>
    <x v="3"/>
    <s v="Q1"/>
    <x v="10"/>
    <x v="57"/>
    <n v="3717"/>
    <x v="12"/>
  </r>
  <r>
    <x v="3"/>
    <s v="Q1"/>
    <x v="10"/>
    <x v="58"/>
    <n v="2357"/>
    <x v="12"/>
  </r>
  <r>
    <x v="3"/>
    <s v="Q1"/>
    <x v="10"/>
    <x v="59"/>
    <n v="4689"/>
    <x v="12"/>
  </r>
  <r>
    <x v="3"/>
    <s v="Q1"/>
    <x v="11"/>
    <x v="0"/>
    <n v="104"/>
    <x v="12"/>
  </r>
  <r>
    <x v="3"/>
    <s v="Q1"/>
    <x v="11"/>
    <x v="1"/>
    <n v="75"/>
    <x v="12"/>
  </r>
  <r>
    <x v="3"/>
    <s v="Q1"/>
    <x v="11"/>
    <x v="3"/>
    <n v="131"/>
    <x v="12"/>
  </r>
  <r>
    <x v="3"/>
    <s v="Q1"/>
    <x v="11"/>
    <x v="5"/>
    <n v="38"/>
    <x v="12"/>
  </r>
  <r>
    <x v="3"/>
    <s v="Q1"/>
    <x v="11"/>
    <x v="6"/>
    <n v="102"/>
    <x v="12"/>
  </r>
  <r>
    <x v="3"/>
    <s v="Q1"/>
    <x v="11"/>
    <x v="7"/>
    <n v="74"/>
    <x v="12"/>
  </r>
  <r>
    <x v="3"/>
    <s v="Q1"/>
    <x v="11"/>
    <x v="8"/>
    <n v="36"/>
    <x v="12"/>
  </r>
  <r>
    <x v="3"/>
    <s v="Q1"/>
    <x v="11"/>
    <x v="9"/>
    <n v="76"/>
    <x v="12"/>
  </r>
  <r>
    <x v="3"/>
    <s v="Q1"/>
    <x v="11"/>
    <x v="10"/>
    <n v="110"/>
    <x v="12"/>
  </r>
  <r>
    <x v="3"/>
    <s v="Q1"/>
    <x v="11"/>
    <x v="12"/>
    <n v="36"/>
    <x v="12"/>
  </r>
  <r>
    <x v="3"/>
    <s v="Q1"/>
    <x v="11"/>
    <x v="13"/>
    <n v="84"/>
    <x v="12"/>
  </r>
  <r>
    <x v="3"/>
    <s v="Q1"/>
    <x v="11"/>
    <x v="14"/>
    <n v="197"/>
    <x v="12"/>
  </r>
  <r>
    <x v="3"/>
    <s v="Q1"/>
    <x v="11"/>
    <x v="15"/>
    <n v="189"/>
    <x v="12"/>
  </r>
  <r>
    <x v="3"/>
    <s v="Q1"/>
    <x v="11"/>
    <x v="16"/>
    <n v="51"/>
    <x v="12"/>
  </r>
  <r>
    <x v="3"/>
    <s v="Q1"/>
    <x v="11"/>
    <x v="17"/>
    <n v="59"/>
    <x v="12"/>
  </r>
  <r>
    <x v="3"/>
    <s v="Q1"/>
    <x v="11"/>
    <x v="18"/>
    <n v="54"/>
    <x v="12"/>
  </r>
  <r>
    <x v="3"/>
    <s v="Q1"/>
    <x v="11"/>
    <x v="72"/>
    <n v="33"/>
    <x v="12"/>
  </r>
  <r>
    <x v="3"/>
    <s v="Q1"/>
    <x v="11"/>
    <x v="19"/>
    <n v="54"/>
    <x v="12"/>
  </r>
  <r>
    <x v="3"/>
    <s v="Q1"/>
    <x v="11"/>
    <x v="21"/>
    <n v="984"/>
    <x v="12"/>
  </r>
  <r>
    <x v="3"/>
    <s v="Q1"/>
    <x v="11"/>
    <x v="22"/>
    <n v="45"/>
    <x v="12"/>
  </r>
  <r>
    <x v="3"/>
    <s v="Q1"/>
    <x v="11"/>
    <x v="23"/>
    <n v="123"/>
    <x v="12"/>
  </r>
  <r>
    <x v="3"/>
    <s v="Q1"/>
    <x v="11"/>
    <x v="24"/>
    <n v="58"/>
    <x v="12"/>
  </r>
  <r>
    <x v="3"/>
    <s v="Q1"/>
    <x v="11"/>
    <x v="27"/>
    <n v="36"/>
    <x v="12"/>
  </r>
  <r>
    <x v="3"/>
    <s v="Q1"/>
    <x v="11"/>
    <x v="28"/>
    <n v="40"/>
    <x v="12"/>
  </r>
  <r>
    <x v="3"/>
    <s v="Q1"/>
    <x v="11"/>
    <x v="29"/>
    <n v="51"/>
    <x v="12"/>
  </r>
  <r>
    <x v="3"/>
    <s v="Q1"/>
    <x v="11"/>
    <x v="30"/>
    <n v="45"/>
    <x v="12"/>
  </r>
  <r>
    <x v="3"/>
    <s v="Q1"/>
    <x v="11"/>
    <x v="32"/>
    <n v="199"/>
    <x v="12"/>
  </r>
  <r>
    <x v="3"/>
    <s v="Q1"/>
    <x v="11"/>
    <x v="33"/>
    <n v="58"/>
    <x v="12"/>
  </r>
  <r>
    <x v="3"/>
    <s v="Q1"/>
    <x v="11"/>
    <x v="35"/>
    <n v="77"/>
    <x v="12"/>
  </r>
  <r>
    <x v="3"/>
    <s v="Q1"/>
    <x v="11"/>
    <x v="37"/>
    <n v="111"/>
    <x v="12"/>
  </r>
  <r>
    <x v="3"/>
    <s v="Q1"/>
    <x v="11"/>
    <x v="38"/>
    <n v="66"/>
    <x v="12"/>
  </r>
  <r>
    <x v="3"/>
    <s v="Q1"/>
    <x v="11"/>
    <x v="40"/>
    <n v="54"/>
    <x v="12"/>
  </r>
  <r>
    <x v="3"/>
    <s v="Q1"/>
    <x v="11"/>
    <x v="42"/>
    <n v="54"/>
    <x v="12"/>
  </r>
  <r>
    <x v="3"/>
    <s v="Q1"/>
    <x v="11"/>
    <x v="43"/>
    <n v="61"/>
    <x v="12"/>
  </r>
  <r>
    <x v="3"/>
    <s v="Q1"/>
    <x v="11"/>
    <x v="44"/>
    <n v="38"/>
    <x v="12"/>
  </r>
  <r>
    <x v="3"/>
    <s v="Q1"/>
    <x v="11"/>
    <x v="45"/>
    <n v="34"/>
    <x v="12"/>
  </r>
  <r>
    <x v="3"/>
    <s v="Q1"/>
    <x v="11"/>
    <x v="46"/>
    <n v="60"/>
    <x v="12"/>
  </r>
  <r>
    <x v="3"/>
    <s v="Q1"/>
    <x v="11"/>
    <x v="47"/>
    <n v="35"/>
    <x v="12"/>
  </r>
  <r>
    <x v="3"/>
    <s v="Q1"/>
    <x v="11"/>
    <x v="48"/>
    <n v="146"/>
    <x v="12"/>
  </r>
  <r>
    <x v="3"/>
    <s v="Q1"/>
    <x v="11"/>
    <x v="49"/>
    <n v="109"/>
    <x v="12"/>
  </r>
  <r>
    <x v="3"/>
    <s v="Q1"/>
    <x v="11"/>
    <x v="50"/>
    <n v="88"/>
    <x v="12"/>
  </r>
  <r>
    <x v="3"/>
    <s v="Q1"/>
    <x v="11"/>
    <x v="52"/>
    <n v="33"/>
    <x v="12"/>
  </r>
  <r>
    <x v="3"/>
    <s v="Q1"/>
    <x v="11"/>
    <x v="53"/>
    <n v="42"/>
    <x v="12"/>
  </r>
  <r>
    <x v="3"/>
    <s v="Q1"/>
    <x v="11"/>
    <x v="54"/>
    <n v="73"/>
    <x v="12"/>
  </r>
  <r>
    <x v="3"/>
    <s v="Q1"/>
    <x v="11"/>
    <x v="55"/>
    <n v="258"/>
    <x v="12"/>
  </r>
  <r>
    <x v="3"/>
    <s v="Q1"/>
    <x v="11"/>
    <x v="57"/>
    <n v="5721"/>
    <x v="12"/>
  </r>
  <r>
    <x v="3"/>
    <s v="Q1"/>
    <x v="11"/>
    <x v="58"/>
    <n v="584"/>
    <x v="12"/>
  </r>
  <r>
    <x v="3"/>
    <s v="Q1"/>
    <x v="11"/>
    <x v="59"/>
    <n v="5855"/>
    <x v="12"/>
  </r>
  <r>
    <x v="3"/>
    <s v="Q1"/>
    <x v="12"/>
    <x v="60"/>
    <n v="41"/>
    <x v="12"/>
  </r>
  <r>
    <x v="3"/>
    <s v="Q1"/>
    <x v="12"/>
    <x v="61"/>
    <n v="32"/>
    <x v="12"/>
  </r>
  <r>
    <x v="3"/>
    <s v="Q1"/>
    <x v="12"/>
    <x v="0"/>
    <n v="120"/>
    <x v="12"/>
  </r>
  <r>
    <x v="3"/>
    <s v="Q1"/>
    <x v="12"/>
    <x v="1"/>
    <n v="96"/>
    <x v="12"/>
  </r>
  <r>
    <x v="3"/>
    <s v="Q1"/>
    <x v="12"/>
    <x v="3"/>
    <n v="166"/>
    <x v="12"/>
  </r>
  <r>
    <x v="3"/>
    <s v="Q1"/>
    <x v="12"/>
    <x v="4"/>
    <n v="69"/>
    <x v="12"/>
  </r>
  <r>
    <x v="3"/>
    <s v="Q1"/>
    <x v="12"/>
    <x v="5"/>
    <n v="46"/>
    <x v="12"/>
  </r>
  <r>
    <x v="3"/>
    <s v="Q1"/>
    <x v="12"/>
    <x v="6"/>
    <n v="100"/>
    <x v="12"/>
  </r>
  <r>
    <x v="3"/>
    <s v="Q1"/>
    <x v="12"/>
    <x v="7"/>
    <n v="154"/>
    <x v="12"/>
  </r>
  <r>
    <x v="3"/>
    <s v="Q1"/>
    <x v="12"/>
    <x v="101"/>
    <n v="34"/>
    <x v="12"/>
  </r>
  <r>
    <x v="3"/>
    <s v="Q1"/>
    <x v="12"/>
    <x v="8"/>
    <n v="30"/>
    <x v="12"/>
  </r>
  <r>
    <x v="3"/>
    <s v="Q1"/>
    <x v="12"/>
    <x v="9"/>
    <n v="97"/>
    <x v="12"/>
  </r>
  <r>
    <x v="3"/>
    <s v="Q1"/>
    <x v="12"/>
    <x v="10"/>
    <n v="95"/>
    <x v="12"/>
  </r>
  <r>
    <x v="3"/>
    <s v="Q1"/>
    <x v="12"/>
    <x v="11"/>
    <n v="51"/>
    <x v="12"/>
  </r>
  <r>
    <x v="3"/>
    <s v="Q1"/>
    <x v="12"/>
    <x v="12"/>
    <n v="38"/>
    <x v="12"/>
  </r>
  <r>
    <x v="3"/>
    <s v="Q1"/>
    <x v="12"/>
    <x v="13"/>
    <n v="77"/>
    <x v="12"/>
  </r>
  <r>
    <x v="3"/>
    <s v="Q1"/>
    <x v="12"/>
    <x v="14"/>
    <n v="206"/>
    <x v="12"/>
  </r>
  <r>
    <x v="3"/>
    <s v="Q1"/>
    <x v="12"/>
    <x v="15"/>
    <n v="230"/>
    <x v="12"/>
  </r>
  <r>
    <x v="3"/>
    <s v="Q1"/>
    <x v="12"/>
    <x v="16"/>
    <n v="76"/>
    <x v="12"/>
  </r>
  <r>
    <x v="3"/>
    <s v="Q1"/>
    <x v="12"/>
    <x v="17"/>
    <n v="145"/>
    <x v="12"/>
  </r>
  <r>
    <x v="3"/>
    <s v="Q1"/>
    <x v="12"/>
    <x v="18"/>
    <n v="84"/>
    <x v="12"/>
  </r>
  <r>
    <x v="3"/>
    <s v="Q1"/>
    <x v="12"/>
    <x v="72"/>
    <n v="55"/>
    <x v="12"/>
  </r>
  <r>
    <x v="3"/>
    <s v="Q1"/>
    <x v="12"/>
    <x v="19"/>
    <n v="198"/>
    <x v="12"/>
  </r>
  <r>
    <x v="3"/>
    <s v="Q1"/>
    <x v="12"/>
    <x v="21"/>
    <n v="212"/>
    <x v="12"/>
  </r>
  <r>
    <x v="3"/>
    <s v="Q1"/>
    <x v="12"/>
    <x v="22"/>
    <n v="83"/>
    <x v="12"/>
  </r>
  <r>
    <x v="3"/>
    <s v="Q1"/>
    <x v="12"/>
    <x v="23"/>
    <n v="161"/>
    <x v="12"/>
  </r>
  <r>
    <x v="3"/>
    <s v="Q1"/>
    <x v="12"/>
    <x v="24"/>
    <n v="103"/>
    <x v="12"/>
  </r>
  <r>
    <x v="3"/>
    <s v="Q1"/>
    <x v="12"/>
    <x v="75"/>
    <n v="31"/>
    <x v="12"/>
  </r>
  <r>
    <x v="3"/>
    <s v="Q1"/>
    <x v="12"/>
    <x v="28"/>
    <n v="36"/>
    <x v="12"/>
  </r>
  <r>
    <x v="3"/>
    <s v="Q1"/>
    <x v="12"/>
    <x v="29"/>
    <n v="57"/>
    <x v="12"/>
  </r>
  <r>
    <x v="3"/>
    <s v="Q1"/>
    <x v="12"/>
    <x v="30"/>
    <n v="33"/>
    <x v="12"/>
  </r>
  <r>
    <x v="3"/>
    <s v="Q1"/>
    <x v="12"/>
    <x v="31"/>
    <n v="48"/>
    <x v="12"/>
  </r>
  <r>
    <x v="3"/>
    <s v="Q1"/>
    <x v="12"/>
    <x v="79"/>
    <n v="32"/>
    <x v="12"/>
  </r>
  <r>
    <x v="3"/>
    <s v="Q1"/>
    <x v="12"/>
    <x v="32"/>
    <n v="205"/>
    <x v="12"/>
  </r>
  <r>
    <x v="3"/>
    <s v="Q1"/>
    <x v="12"/>
    <x v="33"/>
    <n v="52"/>
    <x v="12"/>
  </r>
  <r>
    <x v="3"/>
    <s v="Q1"/>
    <x v="12"/>
    <x v="34"/>
    <n v="130"/>
    <x v="12"/>
  </r>
  <r>
    <x v="3"/>
    <s v="Q1"/>
    <x v="12"/>
    <x v="35"/>
    <n v="133"/>
    <x v="12"/>
  </r>
  <r>
    <x v="3"/>
    <s v="Q1"/>
    <x v="12"/>
    <x v="36"/>
    <n v="35"/>
    <x v="12"/>
  </r>
  <r>
    <x v="3"/>
    <s v="Q1"/>
    <x v="12"/>
    <x v="37"/>
    <n v="116"/>
    <x v="12"/>
  </r>
  <r>
    <x v="3"/>
    <s v="Q1"/>
    <x v="12"/>
    <x v="38"/>
    <n v="86"/>
    <x v="12"/>
  </r>
  <r>
    <x v="3"/>
    <s v="Q1"/>
    <x v="12"/>
    <x v="39"/>
    <n v="33"/>
    <x v="12"/>
  </r>
  <r>
    <x v="3"/>
    <s v="Q1"/>
    <x v="12"/>
    <x v="40"/>
    <n v="64"/>
    <x v="12"/>
  </r>
  <r>
    <x v="3"/>
    <s v="Q1"/>
    <x v="12"/>
    <x v="41"/>
    <n v="73"/>
    <x v="12"/>
  </r>
  <r>
    <x v="3"/>
    <s v="Q1"/>
    <x v="12"/>
    <x v="42"/>
    <n v="77"/>
    <x v="12"/>
  </r>
  <r>
    <x v="3"/>
    <s v="Q1"/>
    <x v="12"/>
    <x v="82"/>
    <n v="36"/>
    <x v="12"/>
  </r>
  <r>
    <x v="3"/>
    <s v="Q1"/>
    <x v="12"/>
    <x v="43"/>
    <n v="93"/>
    <x v="12"/>
  </r>
  <r>
    <x v="3"/>
    <s v="Q1"/>
    <x v="12"/>
    <x v="44"/>
    <n v="44"/>
    <x v="12"/>
  </r>
  <r>
    <x v="3"/>
    <s v="Q1"/>
    <x v="12"/>
    <x v="45"/>
    <n v="52"/>
    <x v="12"/>
  </r>
  <r>
    <x v="3"/>
    <s v="Q1"/>
    <x v="12"/>
    <x v="46"/>
    <n v="176"/>
    <x v="12"/>
  </r>
  <r>
    <x v="3"/>
    <s v="Q1"/>
    <x v="12"/>
    <x v="47"/>
    <n v="83"/>
    <x v="12"/>
  </r>
  <r>
    <x v="3"/>
    <s v="Q1"/>
    <x v="12"/>
    <x v="48"/>
    <n v="173"/>
    <x v="12"/>
  </r>
  <r>
    <x v="3"/>
    <s v="Q1"/>
    <x v="12"/>
    <x v="49"/>
    <n v="118"/>
    <x v="12"/>
  </r>
  <r>
    <x v="3"/>
    <s v="Q1"/>
    <x v="12"/>
    <x v="50"/>
    <n v="203"/>
    <x v="12"/>
  </r>
  <r>
    <x v="3"/>
    <s v="Q1"/>
    <x v="12"/>
    <x v="51"/>
    <n v="68"/>
    <x v="12"/>
  </r>
  <r>
    <x v="3"/>
    <s v="Q1"/>
    <x v="12"/>
    <x v="52"/>
    <n v="43"/>
    <x v="12"/>
  </r>
  <r>
    <x v="3"/>
    <s v="Q1"/>
    <x v="12"/>
    <x v="53"/>
    <n v="98"/>
    <x v="12"/>
  </r>
  <r>
    <x v="3"/>
    <s v="Q1"/>
    <x v="12"/>
    <x v="54"/>
    <n v="122"/>
    <x v="12"/>
  </r>
  <r>
    <x v="3"/>
    <s v="Q1"/>
    <x v="12"/>
    <x v="55"/>
    <n v="481"/>
    <x v="12"/>
  </r>
  <r>
    <x v="3"/>
    <s v="Q1"/>
    <x v="12"/>
    <x v="56"/>
    <n v="34"/>
    <x v="12"/>
  </r>
  <r>
    <x v="3"/>
    <s v="Q1"/>
    <x v="12"/>
    <x v="57"/>
    <n v="902"/>
    <x v="12"/>
  </r>
  <r>
    <x v="3"/>
    <s v="Q1"/>
    <x v="12"/>
    <x v="58"/>
    <n v="2033"/>
    <x v="12"/>
  </r>
  <r>
    <x v="3"/>
    <s v="Q1"/>
    <x v="12"/>
    <x v="59"/>
    <n v="2747"/>
    <x v="12"/>
  </r>
  <r>
    <x v="3"/>
    <s v="Q1"/>
    <x v="13"/>
    <x v="60"/>
    <n v="449"/>
    <x v="12"/>
  </r>
  <r>
    <x v="3"/>
    <s v="Q1"/>
    <x v="13"/>
    <x v="61"/>
    <n v="332"/>
    <x v="12"/>
  </r>
  <r>
    <x v="3"/>
    <s v="Q1"/>
    <x v="13"/>
    <x v="62"/>
    <n v="619"/>
    <x v="12"/>
  </r>
  <r>
    <x v="3"/>
    <s v="Q1"/>
    <x v="13"/>
    <x v="0"/>
    <n v="7386"/>
    <x v="12"/>
  </r>
  <r>
    <x v="3"/>
    <s v="Q1"/>
    <x v="13"/>
    <x v="1"/>
    <n v="4771"/>
    <x v="12"/>
  </r>
  <r>
    <x v="3"/>
    <s v="Q1"/>
    <x v="13"/>
    <x v="63"/>
    <n v="568"/>
    <x v="12"/>
  </r>
  <r>
    <x v="3"/>
    <s v="Q1"/>
    <x v="13"/>
    <x v="2"/>
    <n v="1294"/>
    <x v="12"/>
  </r>
  <r>
    <x v="3"/>
    <s v="Q1"/>
    <x v="13"/>
    <x v="64"/>
    <n v="488"/>
    <x v="12"/>
  </r>
  <r>
    <x v="3"/>
    <s v="Q1"/>
    <x v="13"/>
    <x v="3"/>
    <n v="7998"/>
    <x v="12"/>
  </r>
  <r>
    <x v="3"/>
    <s v="Q1"/>
    <x v="13"/>
    <x v="4"/>
    <n v="1776"/>
    <x v="12"/>
  </r>
  <r>
    <x v="3"/>
    <s v="Q1"/>
    <x v="13"/>
    <x v="5"/>
    <n v="2324"/>
    <x v="12"/>
  </r>
  <r>
    <x v="3"/>
    <s v="Q1"/>
    <x v="13"/>
    <x v="93"/>
    <n v="179"/>
    <x v="12"/>
  </r>
  <r>
    <x v="3"/>
    <s v="Q1"/>
    <x v="13"/>
    <x v="6"/>
    <n v="5694"/>
    <x v="12"/>
  </r>
  <r>
    <x v="3"/>
    <s v="Q1"/>
    <x v="13"/>
    <x v="65"/>
    <n v="1073"/>
    <x v="12"/>
  </r>
  <r>
    <x v="3"/>
    <s v="Q1"/>
    <x v="13"/>
    <x v="7"/>
    <n v="5572"/>
    <x v="12"/>
  </r>
  <r>
    <x v="3"/>
    <s v="Q1"/>
    <x v="13"/>
    <x v="66"/>
    <n v="682"/>
    <x v="12"/>
  </r>
  <r>
    <x v="3"/>
    <s v="Q1"/>
    <x v="13"/>
    <x v="98"/>
    <n v="166"/>
    <x v="12"/>
  </r>
  <r>
    <x v="3"/>
    <s v="Q1"/>
    <x v="13"/>
    <x v="87"/>
    <n v="265"/>
    <x v="12"/>
  </r>
  <r>
    <x v="3"/>
    <s v="Q1"/>
    <x v="13"/>
    <x v="101"/>
    <n v="1482"/>
    <x v="12"/>
  </r>
  <r>
    <x v="3"/>
    <s v="Q1"/>
    <x v="13"/>
    <x v="8"/>
    <n v="2328"/>
    <x v="12"/>
  </r>
  <r>
    <x v="3"/>
    <s v="Q1"/>
    <x v="13"/>
    <x v="9"/>
    <n v="5498"/>
    <x v="12"/>
  </r>
  <r>
    <x v="3"/>
    <s v="Q1"/>
    <x v="13"/>
    <x v="10"/>
    <n v="6608"/>
    <x v="12"/>
  </r>
  <r>
    <x v="3"/>
    <s v="Q1"/>
    <x v="13"/>
    <x v="67"/>
    <n v="249"/>
    <x v="12"/>
  </r>
  <r>
    <x v="3"/>
    <s v="Q1"/>
    <x v="13"/>
    <x v="68"/>
    <n v="232"/>
    <x v="12"/>
  </r>
  <r>
    <x v="3"/>
    <s v="Q1"/>
    <x v="13"/>
    <x v="11"/>
    <n v="1891"/>
    <x v="12"/>
  </r>
  <r>
    <x v="3"/>
    <s v="Q1"/>
    <x v="13"/>
    <x v="99"/>
    <n v="112"/>
    <x v="12"/>
  </r>
  <r>
    <x v="3"/>
    <s v="Q1"/>
    <x v="13"/>
    <x v="12"/>
    <n v="2310"/>
    <x v="12"/>
  </r>
  <r>
    <x v="3"/>
    <s v="Q1"/>
    <x v="13"/>
    <x v="89"/>
    <n v="258"/>
    <x v="12"/>
  </r>
  <r>
    <x v="3"/>
    <s v="Q1"/>
    <x v="13"/>
    <x v="94"/>
    <n v="213"/>
    <x v="12"/>
  </r>
  <r>
    <x v="3"/>
    <s v="Q1"/>
    <x v="13"/>
    <x v="13"/>
    <n v="4917"/>
    <x v="12"/>
  </r>
  <r>
    <x v="3"/>
    <s v="Q1"/>
    <x v="13"/>
    <x v="14"/>
    <n v="10968"/>
    <x v="12"/>
  </r>
  <r>
    <x v="3"/>
    <s v="Q1"/>
    <x v="13"/>
    <x v="69"/>
    <n v="257"/>
    <x v="12"/>
  </r>
  <r>
    <x v="3"/>
    <s v="Q1"/>
    <x v="13"/>
    <x v="90"/>
    <n v="283"/>
    <x v="12"/>
  </r>
  <r>
    <x v="3"/>
    <s v="Q1"/>
    <x v="13"/>
    <x v="15"/>
    <n v="11587"/>
    <x v="12"/>
  </r>
  <r>
    <x v="3"/>
    <s v="Q1"/>
    <x v="13"/>
    <x v="70"/>
    <n v="922"/>
    <x v="12"/>
  </r>
  <r>
    <x v="3"/>
    <s v="Q1"/>
    <x v="13"/>
    <x v="71"/>
    <n v="1274"/>
    <x v="12"/>
  </r>
  <r>
    <x v="3"/>
    <s v="Q1"/>
    <x v="13"/>
    <x v="16"/>
    <n v="4119"/>
    <x v="12"/>
  </r>
  <r>
    <x v="3"/>
    <s v="Q1"/>
    <x v="13"/>
    <x v="95"/>
    <n v="165"/>
    <x v="12"/>
  </r>
  <r>
    <x v="3"/>
    <s v="Q1"/>
    <x v="13"/>
    <x v="100"/>
    <n v="74"/>
    <x v="12"/>
  </r>
  <r>
    <x v="3"/>
    <s v="Q1"/>
    <x v="13"/>
    <x v="17"/>
    <n v="6308"/>
    <x v="12"/>
  </r>
  <r>
    <x v="3"/>
    <s v="Q1"/>
    <x v="13"/>
    <x v="18"/>
    <n v="4024"/>
    <x v="12"/>
  </r>
  <r>
    <x v="3"/>
    <s v="Q1"/>
    <x v="13"/>
    <x v="72"/>
    <n v="1823"/>
    <x v="12"/>
  </r>
  <r>
    <x v="3"/>
    <s v="Q1"/>
    <x v="13"/>
    <x v="19"/>
    <n v="5059"/>
    <x v="12"/>
  </r>
  <r>
    <x v="3"/>
    <s v="Q1"/>
    <x v="13"/>
    <x v="20"/>
    <n v="1217"/>
    <x v="12"/>
  </r>
  <r>
    <x v="3"/>
    <s v="Q1"/>
    <x v="13"/>
    <x v="73"/>
    <n v="514"/>
    <x v="12"/>
  </r>
  <r>
    <x v="3"/>
    <s v="Q1"/>
    <x v="13"/>
    <x v="21"/>
    <n v="12176"/>
    <x v="12"/>
  </r>
  <r>
    <x v="3"/>
    <s v="Q1"/>
    <x v="13"/>
    <x v="22"/>
    <n v="3461"/>
    <x v="12"/>
  </r>
  <r>
    <x v="3"/>
    <s v="Q1"/>
    <x v="13"/>
    <x v="23"/>
    <n v="8622"/>
    <x v="12"/>
  </r>
  <r>
    <x v="3"/>
    <s v="Q1"/>
    <x v="13"/>
    <x v="92"/>
    <n v="279"/>
    <x v="12"/>
  </r>
  <r>
    <x v="3"/>
    <s v="Q1"/>
    <x v="13"/>
    <x v="24"/>
    <n v="5276"/>
    <x v="12"/>
  </r>
  <r>
    <x v="3"/>
    <s v="Q1"/>
    <x v="13"/>
    <x v="25"/>
    <n v="987"/>
    <x v="12"/>
  </r>
  <r>
    <x v="3"/>
    <s v="Q1"/>
    <x v="13"/>
    <x v="74"/>
    <n v="522"/>
    <x v="12"/>
  </r>
  <r>
    <x v="3"/>
    <s v="Q1"/>
    <x v="13"/>
    <x v="75"/>
    <n v="1103"/>
    <x v="12"/>
  </r>
  <r>
    <x v="3"/>
    <s v="Q1"/>
    <x v="13"/>
    <x v="26"/>
    <n v="1568"/>
    <x v="12"/>
  </r>
  <r>
    <x v="3"/>
    <s v="Q1"/>
    <x v="13"/>
    <x v="27"/>
    <n v="1991"/>
    <x v="12"/>
  </r>
  <r>
    <x v="3"/>
    <s v="Q1"/>
    <x v="13"/>
    <x v="76"/>
    <n v="1016"/>
    <x v="12"/>
  </r>
  <r>
    <x v="3"/>
    <s v="Q1"/>
    <x v="13"/>
    <x v="28"/>
    <n v="2441"/>
    <x v="12"/>
  </r>
  <r>
    <x v="3"/>
    <s v="Q1"/>
    <x v="13"/>
    <x v="77"/>
    <n v="1514"/>
    <x v="12"/>
  </r>
  <r>
    <x v="3"/>
    <s v="Q1"/>
    <x v="13"/>
    <x v="29"/>
    <n v="2981"/>
    <x v="12"/>
  </r>
  <r>
    <x v="3"/>
    <s v="Q1"/>
    <x v="13"/>
    <x v="30"/>
    <n v="2748"/>
    <x v="12"/>
  </r>
  <r>
    <x v="3"/>
    <s v="Q1"/>
    <x v="13"/>
    <x v="78"/>
    <n v="578"/>
    <x v="12"/>
  </r>
  <r>
    <x v="3"/>
    <s v="Q1"/>
    <x v="13"/>
    <x v="31"/>
    <n v="1710"/>
    <x v="12"/>
  </r>
  <r>
    <x v="3"/>
    <s v="Q1"/>
    <x v="13"/>
    <x v="79"/>
    <n v="881"/>
    <x v="12"/>
  </r>
  <r>
    <x v="3"/>
    <s v="Q1"/>
    <x v="13"/>
    <x v="32"/>
    <n v="10337"/>
    <x v="12"/>
  </r>
  <r>
    <x v="3"/>
    <s v="Q1"/>
    <x v="13"/>
    <x v="33"/>
    <n v="3005"/>
    <x v="12"/>
  </r>
  <r>
    <x v="3"/>
    <s v="Q1"/>
    <x v="13"/>
    <x v="34"/>
    <n v="2047"/>
    <x v="12"/>
  </r>
  <r>
    <x v="3"/>
    <s v="Q1"/>
    <x v="13"/>
    <x v="35"/>
    <n v="6728"/>
    <x v="12"/>
  </r>
  <r>
    <x v="3"/>
    <s v="Q1"/>
    <x v="13"/>
    <x v="80"/>
    <n v="1368"/>
    <x v="12"/>
  </r>
  <r>
    <x v="3"/>
    <s v="Q1"/>
    <x v="13"/>
    <x v="36"/>
    <n v="1333"/>
    <x v="12"/>
  </r>
  <r>
    <x v="3"/>
    <s v="Q1"/>
    <x v="13"/>
    <x v="91"/>
    <n v="274"/>
    <x v="12"/>
  </r>
  <r>
    <x v="3"/>
    <s v="Q1"/>
    <x v="13"/>
    <x v="81"/>
    <n v="538"/>
    <x v="12"/>
  </r>
  <r>
    <x v="3"/>
    <s v="Q1"/>
    <x v="13"/>
    <x v="37"/>
    <n v="6947"/>
    <x v="12"/>
  </r>
  <r>
    <x v="3"/>
    <s v="Q1"/>
    <x v="13"/>
    <x v="38"/>
    <n v="4979"/>
    <x v="12"/>
  </r>
  <r>
    <x v="3"/>
    <s v="Q1"/>
    <x v="13"/>
    <x v="39"/>
    <n v="2143"/>
    <x v="12"/>
  </r>
  <r>
    <x v="3"/>
    <s v="Q1"/>
    <x v="13"/>
    <x v="40"/>
    <n v="3618"/>
    <x v="12"/>
  </r>
  <r>
    <x v="3"/>
    <s v="Q1"/>
    <x v="13"/>
    <x v="41"/>
    <n v="2000"/>
    <x v="12"/>
  </r>
  <r>
    <x v="3"/>
    <s v="Q1"/>
    <x v="13"/>
    <x v="42"/>
    <n v="3457"/>
    <x v="12"/>
  </r>
  <r>
    <x v="3"/>
    <s v="Q1"/>
    <x v="13"/>
    <x v="96"/>
    <n v="211"/>
    <x v="12"/>
  </r>
  <r>
    <x v="3"/>
    <s v="Q1"/>
    <x v="13"/>
    <x v="82"/>
    <n v="976"/>
    <x v="12"/>
  </r>
  <r>
    <x v="3"/>
    <s v="Q1"/>
    <x v="13"/>
    <x v="43"/>
    <n v="5330"/>
    <x v="12"/>
  </r>
  <r>
    <x v="3"/>
    <s v="Q1"/>
    <x v="13"/>
    <x v="44"/>
    <n v="2620"/>
    <x v="12"/>
  </r>
  <r>
    <x v="3"/>
    <s v="Q1"/>
    <x v="13"/>
    <x v="45"/>
    <n v="2446"/>
    <x v="12"/>
  </r>
  <r>
    <x v="3"/>
    <s v="Q1"/>
    <x v="13"/>
    <x v="46"/>
    <n v="4629"/>
    <x v="12"/>
  </r>
  <r>
    <x v="3"/>
    <s v="Q1"/>
    <x v="13"/>
    <x v="47"/>
    <n v="3552"/>
    <x v="12"/>
  </r>
  <r>
    <x v="3"/>
    <s v="Q1"/>
    <x v="13"/>
    <x v="48"/>
    <n v="9137"/>
    <x v="12"/>
  </r>
  <r>
    <x v="3"/>
    <s v="Q1"/>
    <x v="13"/>
    <x v="83"/>
    <n v="883"/>
    <x v="12"/>
  </r>
  <r>
    <x v="3"/>
    <s v="Q1"/>
    <x v="13"/>
    <x v="49"/>
    <n v="7214"/>
    <x v="12"/>
  </r>
  <r>
    <x v="3"/>
    <s v="Q1"/>
    <x v="13"/>
    <x v="50"/>
    <n v="7939"/>
    <x v="12"/>
  </r>
  <r>
    <x v="3"/>
    <s v="Q1"/>
    <x v="13"/>
    <x v="51"/>
    <n v="2600"/>
    <x v="12"/>
  </r>
  <r>
    <x v="3"/>
    <s v="Q1"/>
    <x v="13"/>
    <x v="84"/>
    <n v="507"/>
    <x v="12"/>
  </r>
  <r>
    <x v="3"/>
    <s v="Q1"/>
    <x v="13"/>
    <x v="52"/>
    <n v="2653"/>
    <x v="12"/>
  </r>
  <r>
    <x v="3"/>
    <s v="Q1"/>
    <x v="13"/>
    <x v="85"/>
    <n v="616"/>
    <x v="12"/>
  </r>
  <r>
    <x v="3"/>
    <s v="Q1"/>
    <x v="13"/>
    <x v="53"/>
    <n v="4356"/>
    <x v="12"/>
  </r>
  <r>
    <x v="3"/>
    <s v="Q1"/>
    <x v="13"/>
    <x v="54"/>
    <n v="7551"/>
    <x v="12"/>
  </r>
  <r>
    <x v="3"/>
    <s v="Q1"/>
    <x v="13"/>
    <x v="86"/>
    <n v="829"/>
    <x v="12"/>
  </r>
  <r>
    <x v="3"/>
    <s v="Q1"/>
    <x v="13"/>
    <x v="88"/>
    <n v="287"/>
    <x v="12"/>
  </r>
  <r>
    <x v="3"/>
    <s v="Q1"/>
    <x v="13"/>
    <x v="55"/>
    <n v="19871"/>
    <x v="12"/>
  </r>
  <r>
    <x v="3"/>
    <s v="Q1"/>
    <x v="13"/>
    <x v="97"/>
    <n v="130"/>
    <x v="12"/>
  </r>
  <r>
    <x v="3"/>
    <s v="Q1"/>
    <x v="13"/>
    <x v="56"/>
    <n v="1256"/>
    <x v="12"/>
  </r>
  <r>
    <x v="3"/>
    <s v="Q1"/>
    <x v="13"/>
    <x v="57"/>
    <n v="87535"/>
    <x v="12"/>
  </r>
  <r>
    <x v="3"/>
    <s v="Q1"/>
    <x v="13"/>
    <x v="58"/>
    <n v="46220"/>
    <x v="12"/>
  </r>
  <r>
    <x v="3"/>
    <s v="Q1"/>
    <x v="13"/>
    <x v="59"/>
    <n v="105826"/>
    <x v="12"/>
  </r>
  <r>
    <x v="3"/>
    <s v="Q2"/>
    <x v="0"/>
    <x v="0"/>
    <n v="194"/>
    <x v="13"/>
  </r>
  <r>
    <x v="3"/>
    <s v="Q2"/>
    <x v="0"/>
    <x v="1"/>
    <n v="109"/>
    <x v="13"/>
  </r>
  <r>
    <x v="3"/>
    <s v="Q2"/>
    <x v="0"/>
    <x v="2"/>
    <n v="37"/>
    <x v="13"/>
  </r>
  <r>
    <x v="3"/>
    <s v="Q2"/>
    <x v="0"/>
    <x v="3"/>
    <n v="210"/>
    <x v="13"/>
  </r>
  <r>
    <x v="3"/>
    <s v="Q2"/>
    <x v="0"/>
    <x v="4"/>
    <n v="65"/>
    <x v="13"/>
  </r>
  <r>
    <x v="3"/>
    <s v="Q2"/>
    <x v="0"/>
    <x v="5"/>
    <n v="53"/>
    <x v="13"/>
  </r>
  <r>
    <x v="3"/>
    <s v="Q2"/>
    <x v="0"/>
    <x v="6"/>
    <n v="129"/>
    <x v="13"/>
  </r>
  <r>
    <x v="3"/>
    <s v="Q2"/>
    <x v="0"/>
    <x v="65"/>
    <n v="31"/>
    <x v="13"/>
  </r>
  <r>
    <x v="3"/>
    <s v="Q2"/>
    <x v="0"/>
    <x v="7"/>
    <n v="162"/>
    <x v="13"/>
  </r>
  <r>
    <x v="3"/>
    <s v="Q2"/>
    <x v="0"/>
    <x v="101"/>
    <n v="31"/>
    <x v="13"/>
  </r>
  <r>
    <x v="3"/>
    <s v="Q2"/>
    <x v="0"/>
    <x v="8"/>
    <n v="43"/>
    <x v="13"/>
  </r>
  <r>
    <x v="3"/>
    <s v="Q2"/>
    <x v="0"/>
    <x v="9"/>
    <n v="130"/>
    <x v="13"/>
  </r>
  <r>
    <x v="3"/>
    <s v="Q2"/>
    <x v="0"/>
    <x v="10"/>
    <n v="152"/>
    <x v="13"/>
  </r>
  <r>
    <x v="3"/>
    <s v="Q2"/>
    <x v="0"/>
    <x v="11"/>
    <n v="60"/>
    <x v="13"/>
  </r>
  <r>
    <x v="3"/>
    <s v="Q2"/>
    <x v="0"/>
    <x v="12"/>
    <n v="44"/>
    <x v="13"/>
  </r>
  <r>
    <x v="3"/>
    <s v="Q2"/>
    <x v="0"/>
    <x v="13"/>
    <n v="105"/>
    <x v="13"/>
  </r>
  <r>
    <x v="3"/>
    <s v="Q2"/>
    <x v="0"/>
    <x v="14"/>
    <n v="283"/>
    <x v="13"/>
  </r>
  <r>
    <x v="3"/>
    <s v="Q2"/>
    <x v="0"/>
    <x v="15"/>
    <n v="287"/>
    <x v="13"/>
  </r>
  <r>
    <x v="3"/>
    <s v="Q2"/>
    <x v="0"/>
    <x v="16"/>
    <n v="88"/>
    <x v="13"/>
  </r>
  <r>
    <x v="3"/>
    <s v="Q2"/>
    <x v="0"/>
    <x v="17"/>
    <n v="114"/>
    <x v="13"/>
  </r>
  <r>
    <x v="3"/>
    <s v="Q2"/>
    <x v="0"/>
    <x v="18"/>
    <n v="90"/>
    <x v="13"/>
  </r>
  <r>
    <x v="3"/>
    <s v="Q2"/>
    <x v="0"/>
    <x v="72"/>
    <n v="36"/>
    <x v="13"/>
  </r>
  <r>
    <x v="3"/>
    <s v="Q2"/>
    <x v="0"/>
    <x v="19"/>
    <n v="146"/>
    <x v="13"/>
  </r>
  <r>
    <x v="3"/>
    <s v="Q2"/>
    <x v="0"/>
    <x v="20"/>
    <n v="43"/>
    <x v="13"/>
  </r>
  <r>
    <x v="3"/>
    <s v="Q2"/>
    <x v="0"/>
    <x v="21"/>
    <n v="254"/>
    <x v="13"/>
  </r>
  <r>
    <x v="3"/>
    <s v="Q2"/>
    <x v="0"/>
    <x v="22"/>
    <n v="77"/>
    <x v="13"/>
  </r>
  <r>
    <x v="3"/>
    <s v="Q2"/>
    <x v="0"/>
    <x v="23"/>
    <n v="199"/>
    <x v="13"/>
  </r>
  <r>
    <x v="3"/>
    <s v="Q2"/>
    <x v="0"/>
    <x v="24"/>
    <n v="123"/>
    <x v="13"/>
  </r>
  <r>
    <x v="3"/>
    <s v="Q2"/>
    <x v="0"/>
    <x v="27"/>
    <n v="38"/>
    <x v="13"/>
  </r>
  <r>
    <x v="3"/>
    <s v="Q2"/>
    <x v="0"/>
    <x v="28"/>
    <n v="44"/>
    <x v="13"/>
  </r>
  <r>
    <x v="3"/>
    <s v="Q2"/>
    <x v="0"/>
    <x v="77"/>
    <n v="35"/>
    <x v="13"/>
  </r>
  <r>
    <x v="3"/>
    <s v="Q2"/>
    <x v="0"/>
    <x v="29"/>
    <n v="92"/>
    <x v="13"/>
  </r>
  <r>
    <x v="3"/>
    <s v="Q2"/>
    <x v="0"/>
    <x v="30"/>
    <n v="61"/>
    <x v="13"/>
  </r>
  <r>
    <x v="3"/>
    <s v="Q2"/>
    <x v="0"/>
    <x v="31"/>
    <n v="57"/>
    <x v="13"/>
  </r>
  <r>
    <x v="3"/>
    <s v="Q2"/>
    <x v="0"/>
    <x v="32"/>
    <n v="259"/>
    <x v="13"/>
  </r>
  <r>
    <x v="3"/>
    <s v="Q2"/>
    <x v="0"/>
    <x v="33"/>
    <n v="67"/>
    <x v="13"/>
  </r>
  <r>
    <x v="3"/>
    <s v="Q2"/>
    <x v="0"/>
    <x v="34"/>
    <n v="42"/>
    <x v="13"/>
  </r>
  <r>
    <x v="3"/>
    <s v="Q2"/>
    <x v="0"/>
    <x v="35"/>
    <n v="178"/>
    <x v="13"/>
  </r>
  <r>
    <x v="3"/>
    <s v="Q2"/>
    <x v="0"/>
    <x v="80"/>
    <n v="34"/>
    <x v="13"/>
  </r>
  <r>
    <x v="3"/>
    <s v="Q2"/>
    <x v="0"/>
    <x v="36"/>
    <n v="36"/>
    <x v="13"/>
  </r>
  <r>
    <x v="3"/>
    <s v="Q2"/>
    <x v="0"/>
    <x v="37"/>
    <n v="178"/>
    <x v="13"/>
  </r>
  <r>
    <x v="3"/>
    <s v="Q2"/>
    <x v="0"/>
    <x v="38"/>
    <n v="106"/>
    <x v="13"/>
  </r>
  <r>
    <x v="3"/>
    <s v="Q2"/>
    <x v="0"/>
    <x v="39"/>
    <n v="64"/>
    <x v="13"/>
  </r>
  <r>
    <x v="3"/>
    <s v="Q2"/>
    <x v="0"/>
    <x v="40"/>
    <n v="81"/>
    <x v="13"/>
  </r>
  <r>
    <x v="3"/>
    <s v="Q2"/>
    <x v="0"/>
    <x v="41"/>
    <n v="65"/>
    <x v="13"/>
  </r>
  <r>
    <x v="3"/>
    <s v="Q2"/>
    <x v="0"/>
    <x v="42"/>
    <n v="93"/>
    <x v="13"/>
  </r>
  <r>
    <x v="3"/>
    <s v="Q2"/>
    <x v="0"/>
    <x v="43"/>
    <n v="138"/>
    <x v="13"/>
  </r>
  <r>
    <x v="3"/>
    <s v="Q2"/>
    <x v="0"/>
    <x v="44"/>
    <n v="65"/>
    <x v="13"/>
  </r>
  <r>
    <x v="3"/>
    <s v="Q2"/>
    <x v="0"/>
    <x v="45"/>
    <n v="53"/>
    <x v="13"/>
  </r>
  <r>
    <x v="3"/>
    <s v="Q2"/>
    <x v="0"/>
    <x v="46"/>
    <n v="105"/>
    <x v="13"/>
  </r>
  <r>
    <x v="3"/>
    <s v="Q2"/>
    <x v="0"/>
    <x v="47"/>
    <n v="94"/>
    <x v="13"/>
  </r>
  <r>
    <x v="3"/>
    <s v="Q2"/>
    <x v="0"/>
    <x v="48"/>
    <n v="235"/>
    <x v="13"/>
  </r>
  <r>
    <x v="3"/>
    <s v="Q2"/>
    <x v="0"/>
    <x v="49"/>
    <n v="165"/>
    <x v="13"/>
  </r>
  <r>
    <x v="3"/>
    <s v="Q2"/>
    <x v="0"/>
    <x v="50"/>
    <n v="148"/>
    <x v="13"/>
  </r>
  <r>
    <x v="3"/>
    <s v="Q2"/>
    <x v="0"/>
    <x v="51"/>
    <n v="63"/>
    <x v="13"/>
  </r>
  <r>
    <x v="3"/>
    <s v="Q2"/>
    <x v="0"/>
    <x v="52"/>
    <n v="61"/>
    <x v="13"/>
  </r>
  <r>
    <x v="3"/>
    <s v="Q2"/>
    <x v="0"/>
    <x v="53"/>
    <n v="117"/>
    <x v="13"/>
  </r>
  <r>
    <x v="3"/>
    <s v="Q2"/>
    <x v="0"/>
    <x v="54"/>
    <n v="177"/>
    <x v="13"/>
  </r>
  <r>
    <x v="3"/>
    <s v="Q2"/>
    <x v="0"/>
    <x v="55"/>
    <n v="422"/>
    <x v="13"/>
  </r>
  <r>
    <x v="3"/>
    <s v="Q2"/>
    <x v="0"/>
    <x v="56"/>
    <n v="41"/>
    <x v="13"/>
  </r>
  <r>
    <x v="3"/>
    <s v="Q2"/>
    <x v="0"/>
    <x v="57"/>
    <n v="1696"/>
    <x v="13"/>
  </r>
  <r>
    <x v="3"/>
    <s v="Q2"/>
    <x v="0"/>
    <x v="58"/>
    <n v="969"/>
    <x v="13"/>
  </r>
  <r>
    <x v="3"/>
    <s v="Q2"/>
    <x v="0"/>
    <x v="59"/>
    <n v="2018"/>
    <x v="13"/>
  </r>
  <r>
    <x v="3"/>
    <s v="Q2"/>
    <x v="1"/>
    <x v="60"/>
    <n v="34"/>
    <x v="13"/>
  </r>
  <r>
    <x v="3"/>
    <s v="Q2"/>
    <x v="1"/>
    <x v="62"/>
    <n v="73"/>
    <x v="13"/>
  </r>
  <r>
    <x v="3"/>
    <s v="Q2"/>
    <x v="1"/>
    <x v="0"/>
    <n v="749"/>
    <x v="13"/>
  </r>
  <r>
    <x v="3"/>
    <s v="Q2"/>
    <x v="1"/>
    <x v="1"/>
    <n v="512"/>
    <x v="13"/>
  </r>
  <r>
    <x v="3"/>
    <s v="Q2"/>
    <x v="1"/>
    <x v="63"/>
    <n v="60"/>
    <x v="13"/>
  </r>
  <r>
    <x v="3"/>
    <s v="Q2"/>
    <x v="1"/>
    <x v="2"/>
    <n v="140"/>
    <x v="13"/>
  </r>
  <r>
    <x v="3"/>
    <s v="Q2"/>
    <x v="1"/>
    <x v="64"/>
    <n v="72"/>
    <x v="13"/>
  </r>
  <r>
    <x v="3"/>
    <s v="Q2"/>
    <x v="1"/>
    <x v="3"/>
    <n v="864"/>
    <x v="13"/>
  </r>
  <r>
    <x v="3"/>
    <s v="Q2"/>
    <x v="1"/>
    <x v="4"/>
    <n v="223"/>
    <x v="13"/>
  </r>
  <r>
    <x v="3"/>
    <s v="Q2"/>
    <x v="1"/>
    <x v="5"/>
    <n v="243"/>
    <x v="13"/>
  </r>
  <r>
    <x v="3"/>
    <s v="Q2"/>
    <x v="1"/>
    <x v="6"/>
    <n v="549"/>
    <x v="13"/>
  </r>
  <r>
    <x v="3"/>
    <s v="Q2"/>
    <x v="1"/>
    <x v="65"/>
    <n v="113"/>
    <x v="13"/>
  </r>
  <r>
    <x v="3"/>
    <s v="Q2"/>
    <x v="1"/>
    <x v="7"/>
    <n v="642"/>
    <x v="13"/>
  </r>
  <r>
    <x v="3"/>
    <s v="Q2"/>
    <x v="1"/>
    <x v="66"/>
    <n v="80"/>
    <x v="13"/>
  </r>
  <r>
    <x v="3"/>
    <s v="Q2"/>
    <x v="1"/>
    <x v="101"/>
    <n v="167"/>
    <x v="13"/>
  </r>
  <r>
    <x v="3"/>
    <s v="Q2"/>
    <x v="1"/>
    <x v="8"/>
    <n v="272"/>
    <x v="13"/>
  </r>
  <r>
    <x v="3"/>
    <s v="Q2"/>
    <x v="1"/>
    <x v="9"/>
    <n v="616"/>
    <x v="13"/>
  </r>
  <r>
    <x v="3"/>
    <s v="Q2"/>
    <x v="1"/>
    <x v="10"/>
    <n v="685"/>
    <x v="13"/>
  </r>
  <r>
    <x v="3"/>
    <s v="Q2"/>
    <x v="1"/>
    <x v="67"/>
    <n v="45"/>
    <x v="13"/>
  </r>
  <r>
    <x v="3"/>
    <s v="Q2"/>
    <x v="1"/>
    <x v="11"/>
    <n v="226"/>
    <x v="13"/>
  </r>
  <r>
    <x v="3"/>
    <s v="Q2"/>
    <x v="1"/>
    <x v="12"/>
    <n v="257"/>
    <x v="13"/>
  </r>
  <r>
    <x v="3"/>
    <s v="Q2"/>
    <x v="1"/>
    <x v="13"/>
    <n v="561"/>
    <x v="13"/>
  </r>
  <r>
    <x v="3"/>
    <s v="Q2"/>
    <x v="1"/>
    <x v="14"/>
    <n v="1151"/>
    <x v="13"/>
  </r>
  <r>
    <x v="3"/>
    <s v="Q2"/>
    <x v="1"/>
    <x v="69"/>
    <n v="39"/>
    <x v="13"/>
  </r>
  <r>
    <x v="3"/>
    <s v="Q2"/>
    <x v="1"/>
    <x v="15"/>
    <n v="1242"/>
    <x v="13"/>
  </r>
  <r>
    <x v="3"/>
    <s v="Q2"/>
    <x v="1"/>
    <x v="70"/>
    <n v="88"/>
    <x v="13"/>
  </r>
  <r>
    <x v="3"/>
    <s v="Q2"/>
    <x v="1"/>
    <x v="71"/>
    <n v="134"/>
    <x v="13"/>
  </r>
  <r>
    <x v="3"/>
    <s v="Q2"/>
    <x v="1"/>
    <x v="16"/>
    <n v="450"/>
    <x v="13"/>
  </r>
  <r>
    <x v="3"/>
    <s v="Q2"/>
    <x v="1"/>
    <x v="17"/>
    <n v="599"/>
    <x v="13"/>
  </r>
  <r>
    <x v="3"/>
    <s v="Q2"/>
    <x v="1"/>
    <x v="18"/>
    <n v="442"/>
    <x v="13"/>
  </r>
  <r>
    <x v="3"/>
    <s v="Q2"/>
    <x v="1"/>
    <x v="72"/>
    <n v="234"/>
    <x v="13"/>
  </r>
  <r>
    <x v="3"/>
    <s v="Q2"/>
    <x v="1"/>
    <x v="19"/>
    <n v="559"/>
    <x v="13"/>
  </r>
  <r>
    <x v="3"/>
    <s v="Q2"/>
    <x v="1"/>
    <x v="20"/>
    <n v="171"/>
    <x v="13"/>
  </r>
  <r>
    <x v="3"/>
    <s v="Q2"/>
    <x v="1"/>
    <x v="73"/>
    <n v="58"/>
    <x v="13"/>
  </r>
  <r>
    <x v="3"/>
    <s v="Q2"/>
    <x v="1"/>
    <x v="21"/>
    <n v="1350"/>
    <x v="13"/>
  </r>
  <r>
    <x v="3"/>
    <s v="Q2"/>
    <x v="1"/>
    <x v="22"/>
    <n v="376"/>
    <x v="13"/>
  </r>
  <r>
    <x v="3"/>
    <s v="Q2"/>
    <x v="1"/>
    <x v="23"/>
    <n v="922"/>
    <x v="13"/>
  </r>
  <r>
    <x v="3"/>
    <s v="Q2"/>
    <x v="1"/>
    <x v="24"/>
    <n v="426"/>
    <x v="13"/>
  </r>
  <r>
    <x v="3"/>
    <s v="Q2"/>
    <x v="1"/>
    <x v="25"/>
    <n v="121"/>
    <x v="13"/>
  </r>
  <r>
    <x v="3"/>
    <s v="Q2"/>
    <x v="1"/>
    <x v="74"/>
    <n v="57"/>
    <x v="13"/>
  </r>
  <r>
    <x v="3"/>
    <s v="Q2"/>
    <x v="1"/>
    <x v="75"/>
    <n v="119"/>
    <x v="13"/>
  </r>
  <r>
    <x v="3"/>
    <s v="Q2"/>
    <x v="1"/>
    <x v="26"/>
    <n v="186"/>
    <x v="13"/>
  </r>
  <r>
    <x v="3"/>
    <s v="Q2"/>
    <x v="1"/>
    <x v="27"/>
    <n v="226"/>
    <x v="13"/>
  </r>
  <r>
    <x v="3"/>
    <s v="Q2"/>
    <x v="1"/>
    <x v="76"/>
    <n v="109"/>
    <x v="13"/>
  </r>
  <r>
    <x v="3"/>
    <s v="Q2"/>
    <x v="1"/>
    <x v="28"/>
    <n v="287"/>
    <x v="13"/>
  </r>
  <r>
    <x v="3"/>
    <s v="Q2"/>
    <x v="1"/>
    <x v="77"/>
    <n v="158"/>
    <x v="13"/>
  </r>
  <r>
    <x v="3"/>
    <s v="Q2"/>
    <x v="1"/>
    <x v="29"/>
    <n v="335"/>
    <x v="13"/>
  </r>
  <r>
    <x v="3"/>
    <s v="Q2"/>
    <x v="1"/>
    <x v="30"/>
    <n v="325"/>
    <x v="13"/>
  </r>
  <r>
    <x v="3"/>
    <s v="Q2"/>
    <x v="1"/>
    <x v="78"/>
    <n v="66"/>
    <x v="13"/>
  </r>
  <r>
    <x v="3"/>
    <s v="Q2"/>
    <x v="1"/>
    <x v="31"/>
    <n v="200"/>
    <x v="13"/>
  </r>
  <r>
    <x v="3"/>
    <s v="Q2"/>
    <x v="1"/>
    <x v="79"/>
    <n v="115"/>
    <x v="13"/>
  </r>
  <r>
    <x v="3"/>
    <s v="Q2"/>
    <x v="1"/>
    <x v="32"/>
    <n v="1129"/>
    <x v="13"/>
  </r>
  <r>
    <x v="3"/>
    <s v="Q2"/>
    <x v="1"/>
    <x v="33"/>
    <n v="334"/>
    <x v="13"/>
  </r>
  <r>
    <x v="3"/>
    <s v="Q2"/>
    <x v="1"/>
    <x v="34"/>
    <n v="208"/>
    <x v="13"/>
  </r>
  <r>
    <x v="3"/>
    <s v="Q2"/>
    <x v="1"/>
    <x v="35"/>
    <n v="690"/>
    <x v="13"/>
  </r>
  <r>
    <x v="3"/>
    <s v="Q2"/>
    <x v="1"/>
    <x v="80"/>
    <n v="154"/>
    <x v="13"/>
  </r>
  <r>
    <x v="3"/>
    <s v="Q2"/>
    <x v="1"/>
    <x v="36"/>
    <n v="197"/>
    <x v="13"/>
  </r>
  <r>
    <x v="3"/>
    <s v="Q2"/>
    <x v="1"/>
    <x v="81"/>
    <n v="62"/>
    <x v="13"/>
  </r>
  <r>
    <x v="3"/>
    <s v="Q2"/>
    <x v="1"/>
    <x v="37"/>
    <n v="800"/>
    <x v="13"/>
  </r>
  <r>
    <x v="3"/>
    <s v="Q2"/>
    <x v="1"/>
    <x v="38"/>
    <n v="570"/>
    <x v="13"/>
  </r>
  <r>
    <x v="3"/>
    <s v="Q2"/>
    <x v="1"/>
    <x v="39"/>
    <n v="208"/>
    <x v="13"/>
  </r>
  <r>
    <x v="3"/>
    <s v="Q2"/>
    <x v="1"/>
    <x v="40"/>
    <n v="362"/>
    <x v="13"/>
  </r>
  <r>
    <x v="3"/>
    <s v="Q2"/>
    <x v="1"/>
    <x v="41"/>
    <n v="233"/>
    <x v="13"/>
  </r>
  <r>
    <x v="3"/>
    <s v="Q2"/>
    <x v="1"/>
    <x v="42"/>
    <n v="395"/>
    <x v="13"/>
  </r>
  <r>
    <x v="3"/>
    <s v="Q2"/>
    <x v="1"/>
    <x v="82"/>
    <n v="117"/>
    <x v="13"/>
  </r>
  <r>
    <x v="3"/>
    <s v="Q2"/>
    <x v="1"/>
    <x v="43"/>
    <n v="488"/>
    <x v="13"/>
  </r>
  <r>
    <x v="3"/>
    <s v="Q2"/>
    <x v="1"/>
    <x v="44"/>
    <n v="301"/>
    <x v="13"/>
  </r>
  <r>
    <x v="3"/>
    <s v="Q2"/>
    <x v="1"/>
    <x v="45"/>
    <n v="254"/>
    <x v="13"/>
  </r>
  <r>
    <x v="3"/>
    <s v="Q2"/>
    <x v="1"/>
    <x v="46"/>
    <n v="511"/>
    <x v="13"/>
  </r>
  <r>
    <x v="3"/>
    <s v="Q2"/>
    <x v="1"/>
    <x v="47"/>
    <n v="353"/>
    <x v="13"/>
  </r>
  <r>
    <x v="3"/>
    <s v="Q2"/>
    <x v="1"/>
    <x v="48"/>
    <n v="992"/>
    <x v="13"/>
  </r>
  <r>
    <x v="3"/>
    <s v="Q2"/>
    <x v="1"/>
    <x v="83"/>
    <n v="118"/>
    <x v="13"/>
  </r>
  <r>
    <x v="3"/>
    <s v="Q2"/>
    <x v="1"/>
    <x v="49"/>
    <n v="780"/>
    <x v="13"/>
  </r>
  <r>
    <x v="3"/>
    <s v="Q2"/>
    <x v="1"/>
    <x v="50"/>
    <n v="727"/>
    <x v="13"/>
  </r>
  <r>
    <x v="3"/>
    <s v="Q2"/>
    <x v="1"/>
    <x v="51"/>
    <n v="261"/>
    <x v="13"/>
  </r>
  <r>
    <x v="3"/>
    <s v="Q2"/>
    <x v="1"/>
    <x v="84"/>
    <n v="44"/>
    <x v="13"/>
  </r>
  <r>
    <x v="3"/>
    <s v="Q2"/>
    <x v="1"/>
    <x v="52"/>
    <n v="308"/>
    <x v="13"/>
  </r>
  <r>
    <x v="3"/>
    <s v="Q2"/>
    <x v="1"/>
    <x v="85"/>
    <n v="72"/>
    <x v="13"/>
  </r>
  <r>
    <x v="3"/>
    <s v="Q2"/>
    <x v="1"/>
    <x v="53"/>
    <n v="505"/>
    <x v="13"/>
  </r>
  <r>
    <x v="3"/>
    <s v="Q2"/>
    <x v="1"/>
    <x v="54"/>
    <n v="777"/>
    <x v="13"/>
  </r>
  <r>
    <x v="3"/>
    <s v="Q2"/>
    <x v="1"/>
    <x v="86"/>
    <n v="94"/>
    <x v="13"/>
  </r>
  <r>
    <x v="3"/>
    <s v="Q2"/>
    <x v="1"/>
    <x v="55"/>
    <n v="1676"/>
    <x v="13"/>
  </r>
  <r>
    <x v="3"/>
    <s v="Q2"/>
    <x v="1"/>
    <x v="56"/>
    <n v="169"/>
    <x v="13"/>
  </r>
  <r>
    <x v="3"/>
    <s v="Q2"/>
    <x v="1"/>
    <x v="57"/>
    <n v="8404"/>
    <x v="13"/>
  </r>
  <r>
    <x v="3"/>
    <s v="Q2"/>
    <x v="1"/>
    <x v="58"/>
    <n v="4323"/>
    <x v="13"/>
  </r>
  <r>
    <x v="3"/>
    <s v="Q2"/>
    <x v="1"/>
    <x v="59"/>
    <n v="9781"/>
    <x v="13"/>
  </r>
  <r>
    <x v="3"/>
    <s v="Q2"/>
    <x v="2"/>
    <x v="62"/>
    <n v="56"/>
    <x v="13"/>
  </r>
  <r>
    <x v="3"/>
    <s v="Q2"/>
    <x v="2"/>
    <x v="0"/>
    <n v="683"/>
    <x v="13"/>
  </r>
  <r>
    <x v="3"/>
    <s v="Q2"/>
    <x v="2"/>
    <x v="1"/>
    <n v="394"/>
    <x v="13"/>
  </r>
  <r>
    <x v="3"/>
    <s v="Q2"/>
    <x v="2"/>
    <x v="63"/>
    <n v="39"/>
    <x v="13"/>
  </r>
  <r>
    <x v="3"/>
    <s v="Q2"/>
    <x v="2"/>
    <x v="2"/>
    <n v="116"/>
    <x v="13"/>
  </r>
  <r>
    <x v="3"/>
    <s v="Q2"/>
    <x v="2"/>
    <x v="64"/>
    <n v="54"/>
    <x v="13"/>
  </r>
  <r>
    <x v="3"/>
    <s v="Q2"/>
    <x v="2"/>
    <x v="3"/>
    <n v="702"/>
    <x v="13"/>
  </r>
  <r>
    <x v="3"/>
    <s v="Q2"/>
    <x v="2"/>
    <x v="4"/>
    <n v="159"/>
    <x v="13"/>
  </r>
  <r>
    <x v="3"/>
    <s v="Q2"/>
    <x v="2"/>
    <x v="5"/>
    <n v="215"/>
    <x v="13"/>
  </r>
  <r>
    <x v="3"/>
    <s v="Q2"/>
    <x v="2"/>
    <x v="6"/>
    <n v="511"/>
    <x v="13"/>
  </r>
  <r>
    <x v="3"/>
    <s v="Q2"/>
    <x v="2"/>
    <x v="65"/>
    <n v="115"/>
    <x v="13"/>
  </r>
  <r>
    <x v="3"/>
    <s v="Q2"/>
    <x v="2"/>
    <x v="7"/>
    <n v="460"/>
    <x v="13"/>
  </r>
  <r>
    <x v="3"/>
    <s v="Q2"/>
    <x v="2"/>
    <x v="66"/>
    <n v="73"/>
    <x v="13"/>
  </r>
  <r>
    <x v="3"/>
    <s v="Q2"/>
    <x v="2"/>
    <x v="101"/>
    <n v="129"/>
    <x v="13"/>
  </r>
  <r>
    <x v="3"/>
    <s v="Q2"/>
    <x v="2"/>
    <x v="8"/>
    <n v="211"/>
    <x v="13"/>
  </r>
  <r>
    <x v="3"/>
    <s v="Q2"/>
    <x v="2"/>
    <x v="9"/>
    <n v="449"/>
    <x v="13"/>
  </r>
  <r>
    <x v="3"/>
    <s v="Q2"/>
    <x v="2"/>
    <x v="10"/>
    <n v="565"/>
    <x v="13"/>
  </r>
  <r>
    <x v="3"/>
    <s v="Q2"/>
    <x v="2"/>
    <x v="11"/>
    <n v="183"/>
    <x v="13"/>
  </r>
  <r>
    <x v="3"/>
    <s v="Q2"/>
    <x v="2"/>
    <x v="12"/>
    <n v="185"/>
    <x v="13"/>
  </r>
  <r>
    <x v="3"/>
    <s v="Q2"/>
    <x v="2"/>
    <x v="13"/>
    <n v="426"/>
    <x v="13"/>
  </r>
  <r>
    <x v="3"/>
    <s v="Q2"/>
    <x v="2"/>
    <x v="14"/>
    <n v="918"/>
    <x v="13"/>
  </r>
  <r>
    <x v="3"/>
    <s v="Q2"/>
    <x v="2"/>
    <x v="15"/>
    <n v="968"/>
    <x v="13"/>
  </r>
  <r>
    <x v="3"/>
    <s v="Q2"/>
    <x v="2"/>
    <x v="70"/>
    <n v="66"/>
    <x v="13"/>
  </r>
  <r>
    <x v="3"/>
    <s v="Q2"/>
    <x v="2"/>
    <x v="71"/>
    <n v="122"/>
    <x v="13"/>
  </r>
  <r>
    <x v="3"/>
    <s v="Q2"/>
    <x v="2"/>
    <x v="16"/>
    <n v="329"/>
    <x v="13"/>
  </r>
  <r>
    <x v="3"/>
    <s v="Q2"/>
    <x v="2"/>
    <x v="17"/>
    <n v="438"/>
    <x v="13"/>
  </r>
  <r>
    <x v="3"/>
    <s v="Q2"/>
    <x v="2"/>
    <x v="18"/>
    <n v="334"/>
    <x v="13"/>
  </r>
  <r>
    <x v="3"/>
    <s v="Q2"/>
    <x v="2"/>
    <x v="72"/>
    <n v="173"/>
    <x v="13"/>
  </r>
  <r>
    <x v="3"/>
    <s v="Q2"/>
    <x v="2"/>
    <x v="19"/>
    <n v="432"/>
    <x v="13"/>
  </r>
  <r>
    <x v="3"/>
    <s v="Q2"/>
    <x v="2"/>
    <x v="20"/>
    <n v="115"/>
    <x v="13"/>
  </r>
  <r>
    <x v="3"/>
    <s v="Q2"/>
    <x v="2"/>
    <x v="73"/>
    <n v="44"/>
    <x v="13"/>
  </r>
  <r>
    <x v="3"/>
    <s v="Q2"/>
    <x v="2"/>
    <x v="21"/>
    <n v="1030"/>
    <x v="13"/>
  </r>
  <r>
    <x v="3"/>
    <s v="Q2"/>
    <x v="2"/>
    <x v="22"/>
    <n v="256"/>
    <x v="13"/>
  </r>
  <r>
    <x v="3"/>
    <s v="Q2"/>
    <x v="2"/>
    <x v="23"/>
    <n v="745"/>
    <x v="13"/>
  </r>
  <r>
    <x v="3"/>
    <s v="Q2"/>
    <x v="2"/>
    <x v="24"/>
    <n v="366"/>
    <x v="13"/>
  </r>
  <r>
    <x v="3"/>
    <s v="Q2"/>
    <x v="2"/>
    <x v="25"/>
    <n v="94"/>
    <x v="13"/>
  </r>
  <r>
    <x v="3"/>
    <s v="Q2"/>
    <x v="2"/>
    <x v="74"/>
    <n v="42"/>
    <x v="13"/>
  </r>
  <r>
    <x v="3"/>
    <s v="Q2"/>
    <x v="2"/>
    <x v="75"/>
    <n v="109"/>
    <x v="13"/>
  </r>
  <r>
    <x v="3"/>
    <s v="Q2"/>
    <x v="2"/>
    <x v="26"/>
    <n v="120"/>
    <x v="13"/>
  </r>
  <r>
    <x v="3"/>
    <s v="Q2"/>
    <x v="2"/>
    <x v="27"/>
    <n v="178"/>
    <x v="13"/>
  </r>
  <r>
    <x v="3"/>
    <s v="Q2"/>
    <x v="2"/>
    <x v="76"/>
    <n v="87"/>
    <x v="13"/>
  </r>
  <r>
    <x v="3"/>
    <s v="Q2"/>
    <x v="2"/>
    <x v="28"/>
    <n v="235"/>
    <x v="13"/>
  </r>
  <r>
    <x v="3"/>
    <s v="Q2"/>
    <x v="2"/>
    <x v="77"/>
    <n v="101"/>
    <x v="13"/>
  </r>
  <r>
    <x v="3"/>
    <s v="Q2"/>
    <x v="2"/>
    <x v="29"/>
    <n v="264"/>
    <x v="13"/>
  </r>
  <r>
    <x v="3"/>
    <s v="Q2"/>
    <x v="2"/>
    <x v="30"/>
    <n v="236"/>
    <x v="13"/>
  </r>
  <r>
    <x v="3"/>
    <s v="Q2"/>
    <x v="2"/>
    <x v="78"/>
    <n v="61"/>
    <x v="13"/>
  </r>
  <r>
    <x v="3"/>
    <s v="Q2"/>
    <x v="2"/>
    <x v="31"/>
    <n v="180"/>
    <x v="13"/>
  </r>
  <r>
    <x v="3"/>
    <s v="Q2"/>
    <x v="2"/>
    <x v="79"/>
    <n v="68"/>
    <x v="13"/>
  </r>
  <r>
    <x v="3"/>
    <s v="Q2"/>
    <x v="2"/>
    <x v="32"/>
    <n v="859"/>
    <x v="13"/>
  </r>
  <r>
    <x v="3"/>
    <s v="Q2"/>
    <x v="2"/>
    <x v="33"/>
    <n v="312"/>
    <x v="13"/>
  </r>
  <r>
    <x v="3"/>
    <s v="Q2"/>
    <x v="2"/>
    <x v="34"/>
    <n v="144"/>
    <x v="13"/>
  </r>
  <r>
    <x v="3"/>
    <s v="Q2"/>
    <x v="2"/>
    <x v="35"/>
    <n v="567"/>
    <x v="13"/>
  </r>
  <r>
    <x v="3"/>
    <s v="Q2"/>
    <x v="2"/>
    <x v="80"/>
    <n v="106"/>
    <x v="13"/>
  </r>
  <r>
    <x v="3"/>
    <s v="Q2"/>
    <x v="2"/>
    <x v="36"/>
    <n v="139"/>
    <x v="13"/>
  </r>
  <r>
    <x v="3"/>
    <s v="Q2"/>
    <x v="2"/>
    <x v="81"/>
    <n v="71"/>
    <x v="13"/>
  </r>
  <r>
    <x v="3"/>
    <s v="Q2"/>
    <x v="2"/>
    <x v="37"/>
    <n v="587"/>
    <x v="13"/>
  </r>
  <r>
    <x v="3"/>
    <s v="Q2"/>
    <x v="2"/>
    <x v="38"/>
    <n v="412"/>
    <x v="13"/>
  </r>
  <r>
    <x v="3"/>
    <s v="Q2"/>
    <x v="2"/>
    <x v="39"/>
    <n v="164"/>
    <x v="13"/>
  </r>
  <r>
    <x v="3"/>
    <s v="Q2"/>
    <x v="2"/>
    <x v="40"/>
    <n v="316"/>
    <x v="13"/>
  </r>
  <r>
    <x v="3"/>
    <s v="Q2"/>
    <x v="2"/>
    <x v="41"/>
    <n v="161"/>
    <x v="13"/>
  </r>
  <r>
    <x v="3"/>
    <s v="Q2"/>
    <x v="2"/>
    <x v="42"/>
    <n v="289"/>
    <x v="13"/>
  </r>
  <r>
    <x v="3"/>
    <s v="Q2"/>
    <x v="2"/>
    <x v="82"/>
    <n v="75"/>
    <x v="13"/>
  </r>
  <r>
    <x v="3"/>
    <s v="Q2"/>
    <x v="2"/>
    <x v="43"/>
    <n v="432"/>
    <x v="13"/>
  </r>
  <r>
    <x v="3"/>
    <s v="Q2"/>
    <x v="2"/>
    <x v="44"/>
    <n v="224"/>
    <x v="13"/>
  </r>
  <r>
    <x v="3"/>
    <s v="Q2"/>
    <x v="2"/>
    <x v="45"/>
    <n v="194"/>
    <x v="13"/>
  </r>
  <r>
    <x v="3"/>
    <s v="Q2"/>
    <x v="2"/>
    <x v="46"/>
    <n v="406"/>
    <x v="13"/>
  </r>
  <r>
    <x v="3"/>
    <s v="Q2"/>
    <x v="2"/>
    <x v="47"/>
    <n v="300"/>
    <x v="13"/>
  </r>
  <r>
    <x v="3"/>
    <s v="Q2"/>
    <x v="2"/>
    <x v="48"/>
    <n v="763"/>
    <x v="13"/>
  </r>
  <r>
    <x v="3"/>
    <s v="Q2"/>
    <x v="2"/>
    <x v="83"/>
    <n v="83"/>
    <x v="13"/>
  </r>
  <r>
    <x v="3"/>
    <s v="Q2"/>
    <x v="2"/>
    <x v="49"/>
    <n v="623"/>
    <x v="13"/>
  </r>
  <r>
    <x v="3"/>
    <s v="Q2"/>
    <x v="2"/>
    <x v="50"/>
    <n v="539"/>
    <x v="13"/>
  </r>
  <r>
    <x v="3"/>
    <s v="Q2"/>
    <x v="2"/>
    <x v="51"/>
    <n v="211"/>
    <x v="13"/>
  </r>
  <r>
    <x v="3"/>
    <s v="Q2"/>
    <x v="2"/>
    <x v="84"/>
    <n v="39"/>
    <x v="13"/>
  </r>
  <r>
    <x v="3"/>
    <s v="Q2"/>
    <x v="2"/>
    <x v="52"/>
    <n v="251"/>
    <x v="13"/>
  </r>
  <r>
    <x v="3"/>
    <s v="Q2"/>
    <x v="2"/>
    <x v="85"/>
    <n v="67"/>
    <x v="13"/>
  </r>
  <r>
    <x v="3"/>
    <s v="Q2"/>
    <x v="2"/>
    <x v="53"/>
    <n v="387"/>
    <x v="13"/>
  </r>
  <r>
    <x v="3"/>
    <s v="Q2"/>
    <x v="2"/>
    <x v="54"/>
    <n v="588"/>
    <x v="13"/>
  </r>
  <r>
    <x v="3"/>
    <s v="Q2"/>
    <x v="2"/>
    <x v="86"/>
    <n v="75"/>
    <x v="13"/>
  </r>
  <r>
    <x v="3"/>
    <s v="Q2"/>
    <x v="2"/>
    <x v="55"/>
    <n v="1396"/>
    <x v="13"/>
  </r>
  <r>
    <x v="3"/>
    <s v="Q2"/>
    <x v="2"/>
    <x v="56"/>
    <n v="134"/>
    <x v="13"/>
  </r>
  <r>
    <x v="3"/>
    <s v="Q2"/>
    <x v="2"/>
    <x v="57"/>
    <n v="6277"/>
    <x v="13"/>
  </r>
  <r>
    <x v="3"/>
    <s v="Q2"/>
    <x v="2"/>
    <x v="58"/>
    <n v="3358"/>
    <x v="13"/>
  </r>
  <r>
    <x v="3"/>
    <s v="Q2"/>
    <x v="2"/>
    <x v="59"/>
    <n v="7346"/>
    <x v="13"/>
  </r>
  <r>
    <x v="3"/>
    <s v="Q2"/>
    <x v="3"/>
    <x v="60"/>
    <n v="30"/>
    <x v="13"/>
  </r>
  <r>
    <x v="3"/>
    <s v="Q2"/>
    <x v="3"/>
    <x v="62"/>
    <n v="50"/>
    <x v="13"/>
  </r>
  <r>
    <x v="3"/>
    <s v="Q2"/>
    <x v="3"/>
    <x v="0"/>
    <n v="590"/>
    <x v="13"/>
  </r>
  <r>
    <x v="3"/>
    <s v="Q2"/>
    <x v="3"/>
    <x v="1"/>
    <n v="369"/>
    <x v="13"/>
  </r>
  <r>
    <x v="3"/>
    <s v="Q2"/>
    <x v="3"/>
    <x v="2"/>
    <n v="85"/>
    <x v="13"/>
  </r>
  <r>
    <x v="3"/>
    <s v="Q2"/>
    <x v="3"/>
    <x v="64"/>
    <n v="46"/>
    <x v="13"/>
  </r>
  <r>
    <x v="3"/>
    <s v="Q2"/>
    <x v="3"/>
    <x v="3"/>
    <n v="642"/>
    <x v="13"/>
  </r>
  <r>
    <x v="3"/>
    <s v="Q2"/>
    <x v="3"/>
    <x v="4"/>
    <n v="135"/>
    <x v="13"/>
  </r>
  <r>
    <x v="3"/>
    <s v="Q2"/>
    <x v="3"/>
    <x v="5"/>
    <n v="186"/>
    <x v="13"/>
  </r>
  <r>
    <x v="3"/>
    <s v="Q2"/>
    <x v="3"/>
    <x v="6"/>
    <n v="473"/>
    <x v="13"/>
  </r>
  <r>
    <x v="3"/>
    <s v="Q2"/>
    <x v="3"/>
    <x v="65"/>
    <n v="90"/>
    <x v="13"/>
  </r>
  <r>
    <x v="3"/>
    <s v="Q2"/>
    <x v="3"/>
    <x v="7"/>
    <n v="436"/>
    <x v="13"/>
  </r>
  <r>
    <x v="3"/>
    <s v="Q2"/>
    <x v="3"/>
    <x v="66"/>
    <n v="54"/>
    <x v="13"/>
  </r>
  <r>
    <x v="3"/>
    <s v="Q2"/>
    <x v="3"/>
    <x v="101"/>
    <n v="111"/>
    <x v="13"/>
  </r>
  <r>
    <x v="3"/>
    <s v="Q2"/>
    <x v="3"/>
    <x v="8"/>
    <n v="196"/>
    <x v="13"/>
  </r>
  <r>
    <x v="3"/>
    <s v="Q2"/>
    <x v="3"/>
    <x v="9"/>
    <n v="452"/>
    <x v="13"/>
  </r>
  <r>
    <x v="3"/>
    <s v="Q2"/>
    <x v="3"/>
    <x v="10"/>
    <n v="520"/>
    <x v="13"/>
  </r>
  <r>
    <x v="3"/>
    <s v="Q2"/>
    <x v="3"/>
    <x v="11"/>
    <n v="151"/>
    <x v="13"/>
  </r>
  <r>
    <x v="3"/>
    <s v="Q2"/>
    <x v="3"/>
    <x v="12"/>
    <n v="183"/>
    <x v="13"/>
  </r>
  <r>
    <x v="3"/>
    <s v="Q2"/>
    <x v="3"/>
    <x v="13"/>
    <n v="408"/>
    <x v="13"/>
  </r>
  <r>
    <x v="3"/>
    <s v="Q2"/>
    <x v="3"/>
    <x v="14"/>
    <n v="875"/>
    <x v="13"/>
  </r>
  <r>
    <x v="3"/>
    <s v="Q2"/>
    <x v="3"/>
    <x v="15"/>
    <n v="932"/>
    <x v="13"/>
  </r>
  <r>
    <x v="3"/>
    <s v="Q2"/>
    <x v="3"/>
    <x v="70"/>
    <n v="79"/>
    <x v="13"/>
  </r>
  <r>
    <x v="3"/>
    <s v="Q2"/>
    <x v="3"/>
    <x v="71"/>
    <n v="101"/>
    <x v="13"/>
  </r>
  <r>
    <x v="3"/>
    <s v="Q2"/>
    <x v="3"/>
    <x v="16"/>
    <n v="331"/>
    <x v="13"/>
  </r>
  <r>
    <x v="3"/>
    <s v="Q2"/>
    <x v="3"/>
    <x v="17"/>
    <n v="451"/>
    <x v="13"/>
  </r>
  <r>
    <x v="3"/>
    <s v="Q2"/>
    <x v="3"/>
    <x v="18"/>
    <n v="338"/>
    <x v="13"/>
  </r>
  <r>
    <x v="3"/>
    <s v="Q2"/>
    <x v="3"/>
    <x v="72"/>
    <n v="197"/>
    <x v="13"/>
  </r>
  <r>
    <x v="3"/>
    <s v="Q2"/>
    <x v="3"/>
    <x v="19"/>
    <n v="421"/>
    <x v="13"/>
  </r>
  <r>
    <x v="3"/>
    <s v="Q2"/>
    <x v="3"/>
    <x v="20"/>
    <n v="102"/>
    <x v="13"/>
  </r>
  <r>
    <x v="3"/>
    <s v="Q2"/>
    <x v="3"/>
    <x v="73"/>
    <n v="42"/>
    <x v="13"/>
  </r>
  <r>
    <x v="3"/>
    <s v="Q2"/>
    <x v="3"/>
    <x v="21"/>
    <n v="980"/>
    <x v="13"/>
  </r>
  <r>
    <x v="3"/>
    <s v="Q2"/>
    <x v="3"/>
    <x v="22"/>
    <n v="259"/>
    <x v="13"/>
  </r>
  <r>
    <x v="3"/>
    <s v="Q2"/>
    <x v="3"/>
    <x v="23"/>
    <n v="671"/>
    <x v="13"/>
  </r>
  <r>
    <x v="3"/>
    <s v="Q2"/>
    <x v="3"/>
    <x v="24"/>
    <n v="413"/>
    <x v="13"/>
  </r>
  <r>
    <x v="3"/>
    <s v="Q2"/>
    <x v="3"/>
    <x v="25"/>
    <n v="80"/>
    <x v="13"/>
  </r>
  <r>
    <x v="3"/>
    <s v="Q2"/>
    <x v="3"/>
    <x v="74"/>
    <n v="41"/>
    <x v="13"/>
  </r>
  <r>
    <x v="3"/>
    <s v="Q2"/>
    <x v="3"/>
    <x v="75"/>
    <n v="108"/>
    <x v="13"/>
  </r>
  <r>
    <x v="3"/>
    <s v="Q2"/>
    <x v="3"/>
    <x v="26"/>
    <n v="106"/>
    <x v="13"/>
  </r>
  <r>
    <x v="3"/>
    <s v="Q2"/>
    <x v="3"/>
    <x v="27"/>
    <n v="151"/>
    <x v="13"/>
  </r>
  <r>
    <x v="3"/>
    <s v="Q2"/>
    <x v="3"/>
    <x v="76"/>
    <n v="97"/>
    <x v="13"/>
  </r>
  <r>
    <x v="3"/>
    <s v="Q2"/>
    <x v="3"/>
    <x v="28"/>
    <n v="186"/>
    <x v="13"/>
  </r>
  <r>
    <x v="3"/>
    <s v="Q2"/>
    <x v="3"/>
    <x v="77"/>
    <n v="112"/>
    <x v="13"/>
  </r>
  <r>
    <x v="3"/>
    <s v="Q2"/>
    <x v="3"/>
    <x v="29"/>
    <n v="236"/>
    <x v="13"/>
  </r>
  <r>
    <x v="3"/>
    <s v="Q2"/>
    <x v="3"/>
    <x v="30"/>
    <n v="241"/>
    <x v="13"/>
  </r>
  <r>
    <x v="3"/>
    <s v="Q2"/>
    <x v="3"/>
    <x v="78"/>
    <n v="44"/>
    <x v="13"/>
  </r>
  <r>
    <x v="3"/>
    <s v="Q2"/>
    <x v="3"/>
    <x v="31"/>
    <n v="149"/>
    <x v="13"/>
  </r>
  <r>
    <x v="3"/>
    <s v="Q2"/>
    <x v="3"/>
    <x v="79"/>
    <n v="76"/>
    <x v="13"/>
  </r>
  <r>
    <x v="3"/>
    <s v="Q2"/>
    <x v="3"/>
    <x v="32"/>
    <n v="829"/>
    <x v="13"/>
  </r>
  <r>
    <x v="3"/>
    <s v="Q2"/>
    <x v="3"/>
    <x v="33"/>
    <n v="276"/>
    <x v="13"/>
  </r>
  <r>
    <x v="3"/>
    <s v="Q2"/>
    <x v="3"/>
    <x v="34"/>
    <n v="119"/>
    <x v="13"/>
  </r>
  <r>
    <x v="3"/>
    <s v="Q2"/>
    <x v="3"/>
    <x v="35"/>
    <n v="542"/>
    <x v="13"/>
  </r>
  <r>
    <x v="3"/>
    <s v="Q2"/>
    <x v="3"/>
    <x v="80"/>
    <n v="98"/>
    <x v="13"/>
  </r>
  <r>
    <x v="3"/>
    <s v="Q2"/>
    <x v="3"/>
    <x v="36"/>
    <n v="111"/>
    <x v="13"/>
  </r>
  <r>
    <x v="3"/>
    <s v="Q2"/>
    <x v="3"/>
    <x v="81"/>
    <n v="49"/>
    <x v="13"/>
  </r>
  <r>
    <x v="3"/>
    <s v="Q2"/>
    <x v="3"/>
    <x v="37"/>
    <n v="584"/>
    <x v="13"/>
  </r>
  <r>
    <x v="3"/>
    <s v="Q2"/>
    <x v="3"/>
    <x v="38"/>
    <n v="382"/>
    <x v="13"/>
  </r>
  <r>
    <x v="3"/>
    <s v="Q2"/>
    <x v="3"/>
    <x v="39"/>
    <n v="154"/>
    <x v="13"/>
  </r>
  <r>
    <x v="3"/>
    <s v="Q2"/>
    <x v="3"/>
    <x v="40"/>
    <n v="295"/>
    <x v="13"/>
  </r>
  <r>
    <x v="3"/>
    <s v="Q2"/>
    <x v="3"/>
    <x v="41"/>
    <n v="149"/>
    <x v="13"/>
  </r>
  <r>
    <x v="3"/>
    <s v="Q2"/>
    <x v="3"/>
    <x v="42"/>
    <n v="275"/>
    <x v="13"/>
  </r>
  <r>
    <x v="3"/>
    <s v="Q2"/>
    <x v="3"/>
    <x v="82"/>
    <n v="73"/>
    <x v="13"/>
  </r>
  <r>
    <x v="3"/>
    <s v="Q2"/>
    <x v="3"/>
    <x v="43"/>
    <n v="389"/>
    <x v="13"/>
  </r>
  <r>
    <x v="3"/>
    <s v="Q2"/>
    <x v="3"/>
    <x v="44"/>
    <n v="208"/>
    <x v="13"/>
  </r>
  <r>
    <x v="3"/>
    <s v="Q2"/>
    <x v="3"/>
    <x v="45"/>
    <n v="182"/>
    <x v="13"/>
  </r>
  <r>
    <x v="3"/>
    <s v="Q2"/>
    <x v="3"/>
    <x v="46"/>
    <n v="392"/>
    <x v="13"/>
  </r>
  <r>
    <x v="3"/>
    <s v="Q2"/>
    <x v="3"/>
    <x v="47"/>
    <n v="269"/>
    <x v="13"/>
  </r>
  <r>
    <x v="3"/>
    <s v="Q2"/>
    <x v="3"/>
    <x v="48"/>
    <n v="729"/>
    <x v="13"/>
  </r>
  <r>
    <x v="3"/>
    <s v="Q2"/>
    <x v="3"/>
    <x v="83"/>
    <n v="86"/>
    <x v="13"/>
  </r>
  <r>
    <x v="3"/>
    <s v="Q2"/>
    <x v="3"/>
    <x v="49"/>
    <n v="604"/>
    <x v="13"/>
  </r>
  <r>
    <x v="3"/>
    <s v="Q2"/>
    <x v="3"/>
    <x v="50"/>
    <n v="565"/>
    <x v="13"/>
  </r>
  <r>
    <x v="3"/>
    <s v="Q2"/>
    <x v="3"/>
    <x v="51"/>
    <n v="199"/>
    <x v="13"/>
  </r>
  <r>
    <x v="3"/>
    <s v="Q2"/>
    <x v="3"/>
    <x v="84"/>
    <n v="46"/>
    <x v="13"/>
  </r>
  <r>
    <x v="3"/>
    <s v="Q2"/>
    <x v="3"/>
    <x v="52"/>
    <n v="217"/>
    <x v="13"/>
  </r>
  <r>
    <x v="3"/>
    <s v="Q2"/>
    <x v="3"/>
    <x v="85"/>
    <n v="51"/>
    <x v="13"/>
  </r>
  <r>
    <x v="3"/>
    <s v="Q2"/>
    <x v="3"/>
    <x v="53"/>
    <n v="344"/>
    <x v="13"/>
  </r>
  <r>
    <x v="3"/>
    <s v="Q2"/>
    <x v="3"/>
    <x v="54"/>
    <n v="566"/>
    <x v="13"/>
  </r>
  <r>
    <x v="3"/>
    <s v="Q2"/>
    <x v="3"/>
    <x v="86"/>
    <n v="70"/>
    <x v="13"/>
  </r>
  <r>
    <x v="3"/>
    <s v="Q2"/>
    <x v="3"/>
    <x v="55"/>
    <n v="1462"/>
    <x v="13"/>
  </r>
  <r>
    <x v="3"/>
    <s v="Q2"/>
    <x v="3"/>
    <x v="56"/>
    <n v="98"/>
    <x v="13"/>
  </r>
  <r>
    <x v="3"/>
    <s v="Q2"/>
    <x v="3"/>
    <x v="57"/>
    <n v="6919"/>
    <x v="13"/>
  </r>
  <r>
    <x v="3"/>
    <s v="Q2"/>
    <x v="3"/>
    <x v="58"/>
    <n v="3536"/>
    <x v="13"/>
  </r>
  <r>
    <x v="3"/>
    <s v="Q2"/>
    <x v="3"/>
    <x v="59"/>
    <n v="8003"/>
    <x v="13"/>
  </r>
  <r>
    <x v="3"/>
    <s v="Q2"/>
    <x v="4"/>
    <x v="60"/>
    <n v="34"/>
    <x v="13"/>
  </r>
  <r>
    <x v="3"/>
    <s v="Q2"/>
    <x v="4"/>
    <x v="62"/>
    <n v="46"/>
    <x v="13"/>
  </r>
  <r>
    <x v="3"/>
    <s v="Q2"/>
    <x v="4"/>
    <x v="0"/>
    <n v="783"/>
    <x v="13"/>
  </r>
  <r>
    <x v="3"/>
    <s v="Q2"/>
    <x v="4"/>
    <x v="1"/>
    <n v="473"/>
    <x v="13"/>
  </r>
  <r>
    <x v="3"/>
    <s v="Q2"/>
    <x v="4"/>
    <x v="63"/>
    <n v="50"/>
    <x v="13"/>
  </r>
  <r>
    <x v="3"/>
    <s v="Q2"/>
    <x v="4"/>
    <x v="2"/>
    <n v="125"/>
    <x v="13"/>
  </r>
  <r>
    <x v="3"/>
    <s v="Q2"/>
    <x v="4"/>
    <x v="64"/>
    <n v="46"/>
    <x v="13"/>
  </r>
  <r>
    <x v="3"/>
    <s v="Q2"/>
    <x v="4"/>
    <x v="3"/>
    <n v="813"/>
    <x v="13"/>
  </r>
  <r>
    <x v="3"/>
    <s v="Q2"/>
    <x v="4"/>
    <x v="4"/>
    <n v="200"/>
    <x v="13"/>
  </r>
  <r>
    <x v="3"/>
    <s v="Q2"/>
    <x v="4"/>
    <x v="5"/>
    <n v="220"/>
    <x v="13"/>
  </r>
  <r>
    <x v="3"/>
    <s v="Q2"/>
    <x v="4"/>
    <x v="6"/>
    <n v="557"/>
    <x v="13"/>
  </r>
  <r>
    <x v="3"/>
    <s v="Q2"/>
    <x v="4"/>
    <x v="65"/>
    <n v="107"/>
    <x v="13"/>
  </r>
  <r>
    <x v="3"/>
    <s v="Q2"/>
    <x v="4"/>
    <x v="7"/>
    <n v="609"/>
    <x v="13"/>
  </r>
  <r>
    <x v="3"/>
    <s v="Q2"/>
    <x v="4"/>
    <x v="66"/>
    <n v="64"/>
    <x v="13"/>
  </r>
  <r>
    <x v="3"/>
    <s v="Q2"/>
    <x v="4"/>
    <x v="87"/>
    <n v="33"/>
    <x v="13"/>
  </r>
  <r>
    <x v="3"/>
    <s v="Q2"/>
    <x v="4"/>
    <x v="101"/>
    <n v="148"/>
    <x v="13"/>
  </r>
  <r>
    <x v="3"/>
    <s v="Q2"/>
    <x v="4"/>
    <x v="8"/>
    <n v="200"/>
    <x v="13"/>
  </r>
  <r>
    <x v="3"/>
    <s v="Q2"/>
    <x v="4"/>
    <x v="9"/>
    <n v="627"/>
    <x v="13"/>
  </r>
  <r>
    <x v="3"/>
    <s v="Q2"/>
    <x v="4"/>
    <x v="10"/>
    <n v="660"/>
    <x v="13"/>
  </r>
  <r>
    <x v="3"/>
    <s v="Q2"/>
    <x v="4"/>
    <x v="11"/>
    <n v="206"/>
    <x v="13"/>
  </r>
  <r>
    <x v="3"/>
    <s v="Q2"/>
    <x v="4"/>
    <x v="12"/>
    <n v="202"/>
    <x v="13"/>
  </r>
  <r>
    <x v="3"/>
    <s v="Q2"/>
    <x v="4"/>
    <x v="13"/>
    <n v="501"/>
    <x v="13"/>
  </r>
  <r>
    <x v="3"/>
    <s v="Q2"/>
    <x v="4"/>
    <x v="14"/>
    <n v="1109"/>
    <x v="13"/>
  </r>
  <r>
    <x v="3"/>
    <s v="Q2"/>
    <x v="4"/>
    <x v="15"/>
    <n v="1253"/>
    <x v="13"/>
  </r>
  <r>
    <x v="3"/>
    <s v="Q2"/>
    <x v="4"/>
    <x v="70"/>
    <n v="77"/>
    <x v="13"/>
  </r>
  <r>
    <x v="3"/>
    <s v="Q2"/>
    <x v="4"/>
    <x v="71"/>
    <n v="121"/>
    <x v="13"/>
  </r>
  <r>
    <x v="3"/>
    <s v="Q2"/>
    <x v="4"/>
    <x v="16"/>
    <n v="379"/>
    <x v="13"/>
  </r>
  <r>
    <x v="3"/>
    <s v="Q2"/>
    <x v="4"/>
    <x v="17"/>
    <n v="521"/>
    <x v="13"/>
  </r>
  <r>
    <x v="3"/>
    <s v="Q2"/>
    <x v="4"/>
    <x v="18"/>
    <n v="421"/>
    <x v="13"/>
  </r>
  <r>
    <x v="3"/>
    <s v="Q2"/>
    <x v="4"/>
    <x v="72"/>
    <n v="181"/>
    <x v="13"/>
  </r>
  <r>
    <x v="3"/>
    <s v="Q2"/>
    <x v="4"/>
    <x v="19"/>
    <n v="566"/>
    <x v="13"/>
  </r>
  <r>
    <x v="3"/>
    <s v="Q2"/>
    <x v="4"/>
    <x v="20"/>
    <n v="129"/>
    <x v="13"/>
  </r>
  <r>
    <x v="3"/>
    <s v="Q2"/>
    <x v="4"/>
    <x v="73"/>
    <n v="54"/>
    <x v="13"/>
  </r>
  <r>
    <x v="3"/>
    <s v="Q2"/>
    <x v="4"/>
    <x v="21"/>
    <n v="1223"/>
    <x v="13"/>
  </r>
  <r>
    <x v="3"/>
    <s v="Q2"/>
    <x v="4"/>
    <x v="22"/>
    <n v="326"/>
    <x v="13"/>
  </r>
  <r>
    <x v="3"/>
    <s v="Q2"/>
    <x v="4"/>
    <x v="23"/>
    <n v="878"/>
    <x v="13"/>
  </r>
  <r>
    <x v="3"/>
    <s v="Q2"/>
    <x v="4"/>
    <x v="24"/>
    <n v="418"/>
    <x v="13"/>
  </r>
  <r>
    <x v="3"/>
    <s v="Q2"/>
    <x v="4"/>
    <x v="25"/>
    <n v="97"/>
    <x v="13"/>
  </r>
  <r>
    <x v="3"/>
    <s v="Q2"/>
    <x v="4"/>
    <x v="74"/>
    <n v="50"/>
    <x v="13"/>
  </r>
  <r>
    <x v="3"/>
    <s v="Q2"/>
    <x v="4"/>
    <x v="75"/>
    <n v="118"/>
    <x v="13"/>
  </r>
  <r>
    <x v="3"/>
    <s v="Q2"/>
    <x v="4"/>
    <x v="26"/>
    <n v="153"/>
    <x v="13"/>
  </r>
  <r>
    <x v="3"/>
    <s v="Q2"/>
    <x v="4"/>
    <x v="27"/>
    <n v="189"/>
    <x v="13"/>
  </r>
  <r>
    <x v="3"/>
    <s v="Q2"/>
    <x v="4"/>
    <x v="76"/>
    <n v="86"/>
    <x v="13"/>
  </r>
  <r>
    <x v="3"/>
    <s v="Q2"/>
    <x v="4"/>
    <x v="28"/>
    <n v="221"/>
    <x v="13"/>
  </r>
  <r>
    <x v="3"/>
    <s v="Q2"/>
    <x v="4"/>
    <x v="77"/>
    <n v="140"/>
    <x v="13"/>
  </r>
  <r>
    <x v="3"/>
    <s v="Q2"/>
    <x v="4"/>
    <x v="29"/>
    <n v="298"/>
    <x v="13"/>
  </r>
  <r>
    <x v="3"/>
    <s v="Q2"/>
    <x v="4"/>
    <x v="30"/>
    <n v="256"/>
    <x v="13"/>
  </r>
  <r>
    <x v="3"/>
    <s v="Q2"/>
    <x v="4"/>
    <x v="78"/>
    <n v="52"/>
    <x v="13"/>
  </r>
  <r>
    <x v="3"/>
    <s v="Q2"/>
    <x v="4"/>
    <x v="31"/>
    <n v="218"/>
    <x v="13"/>
  </r>
  <r>
    <x v="3"/>
    <s v="Q2"/>
    <x v="4"/>
    <x v="79"/>
    <n v="65"/>
    <x v="13"/>
  </r>
  <r>
    <x v="3"/>
    <s v="Q2"/>
    <x v="4"/>
    <x v="32"/>
    <n v="1036"/>
    <x v="13"/>
  </r>
  <r>
    <x v="3"/>
    <s v="Q2"/>
    <x v="4"/>
    <x v="33"/>
    <n v="347"/>
    <x v="13"/>
  </r>
  <r>
    <x v="3"/>
    <s v="Q2"/>
    <x v="4"/>
    <x v="34"/>
    <n v="159"/>
    <x v="13"/>
  </r>
  <r>
    <x v="3"/>
    <s v="Q2"/>
    <x v="4"/>
    <x v="35"/>
    <n v="655"/>
    <x v="13"/>
  </r>
  <r>
    <x v="3"/>
    <s v="Q2"/>
    <x v="4"/>
    <x v="80"/>
    <n v="144"/>
    <x v="13"/>
  </r>
  <r>
    <x v="3"/>
    <s v="Q2"/>
    <x v="4"/>
    <x v="36"/>
    <n v="129"/>
    <x v="13"/>
  </r>
  <r>
    <x v="3"/>
    <s v="Q2"/>
    <x v="4"/>
    <x v="81"/>
    <n v="46"/>
    <x v="13"/>
  </r>
  <r>
    <x v="3"/>
    <s v="Q2"/>
    <x v="4"/>
    <x v="37"/>
    <n v="766"/>
    <x v="13"/>
  </r>
  <r>
    <x v="3"/>
    <s v="Q2"/>
    <x v="4"/>
    <x v="38"/>
    <n v="490"/>
    <x v="13"/>
  </r>
  <r>
    <x v="3"/>
    <s v="Q2"/>
    <x v="4"/>
    <x v="39"/>
    <n v="217"/>
    <x v="13"/>
  </r>
  <r>
    <x v="3"/>
    <s v="Q2"/>
    <x v="4"/>
    <x v="40"/>
    <n v="368"/>
    <x v="13"/>
  </r>
  <r>
    <x v="3"/>
    <s v="Q2"/>
    <x v="4"/>
    <x v="41"/>
    <n v="160"/>
    <x v="13"/>
  </r>
  <r>
    <x v="3"/>
    <s v="Q2"/>
    <x v="4"/>
    <x v="42"/>
    <n v="354"/>
    <x v="13"/>
  </r>
  <r>
    <x v="3"/>
    <s v="Q2"/>
    <x v="4"/>
    <x v="82"/>
    <n v="96"/>
    <x v="13"/>
  </r>
  <r>
    <x v="3"/>
    <s v="Q2"/>
    <x v="4"/>
    <x v="43"/>
    <n v="442"/>
    <x v="13"/>
  </r>
  <r>
    <x v="3"/>
    <s v="Q2"/>
    <x v="4"/>
    <x v="44"/>
    <n v="290"/>
    <x v="13"/>
  </r>
  <r>
    <x v="3"/>
    <s v="Q2"/>
    <x v="4"/>
    <x v="45"/>
    <n v="213"/>
    <x v="13"/>
  </r>
  <r>
    <x v="3"/>
    <s v="Q2"/>
    <x v="4"/>
    <x v="46"/>
    <n v="496"/>
    <x v="13"/>
  </r>
  <r>
    <x v="3"/>
    <s v="Q2"/>
    <x v="4"/>
    <x v="47"/>
    <n v="322"/>
    <x v="13"/>
  </r>
  <r>
    <x v="3"/>
    <s v="Q2"/>
    <x v="4"/>
    <x v="48"/>
    <n v="921"/>
    <x v="13"/>
  </r>
  <r>
    <x v="3"/>
    <s v="Q2"/>
    <x v="4"/>
    <x v="83"/>
    <n v="79"/>
    <x v="13"/>
  </r>
  <r>
    <x v="3"/>
    <s v="Q2"/>
    <x v="4"/>
    <x v="49"/>
    <n v="786"/>
    <x v="13"/>
  </r>
  <r>
    <x v="3"/>
    <s v="Q2"/>
    <x v="4"/>
    <x v="50"/>
    <n v="681"/>
    <x v="13"/>
  </r>
  <r>
    <x v="3"/>
    <s v="Q2"/>
    <x v="4"/>
    <x v="51"/>
    <n v="224"/>
    <x v="13"/>
  </r>
  <r>
    <x v="3"/>
    <s v="Q2"/>
    <x v="4"/>
    <x v="84"/>
    <n v="39"/>
    <x v="13"/>
  </r>
  <r>
    <x v="3"/>
    <s v="Q2"/>
    <x v="4"/>
    <x v="52"/>
    <n v="257"/>
    <x v="13"/>
  </r>
  <r>
    <x v="3"/>
    <s v="Q2"/>
    <x v="4"/>
    <x v="85"/>
    <n v="77"/>
    <x v="13"/>
  </r>
  <r>
    <x v="3"/>
    <s v="Q2"/>
    <x v="4"/>
    <x v="53"/>
    <n v="460"/>
    <x v="13"/>
  </r>
  <r>
    <x v="3"/>
    <s v="Q2"/>
    <x v="4"/>
    <x v="54"/>
    <n v="702"/>
    <x v="13"/>
  </r>
  <r>
    <x v="3"/>
    <s v="Q2"/>
    <x v="4"/>
    <x v="86"/>
    <n v="70"/>
    <x v="13"/>
  </r>
  <r>
    <x v="3"/>
    <s v="Q2"/>
    <x v="4"/>
    <x v="55"/>
    <n v="1778"/>
    <x v="13"/>
  </r>
  <r>
    <x v="3"/>
    <s v="Q2"/>
    <x v="4"/>
    <x v="56"/>
    <n v="121"/>
    <x v="13"/>
  </r>
  <r>
    <x v="3"/>
    <s v="Q2"/>
    <x v="4"/>
    <x v="57"/>
    <n v="8340"/>
    <x v="13"/>
  </r>
  <r>
    <x v="3"/>
    <s v="Q2"/>
    <x v="4"/>
    <x v="58"/>
    <n v="4316"/>
    <x v="13"/>
  </r>
  <r>
    <x v="3"/>
    <s v="Q2"/>
    <x v="4"/>
    <x v="59"/>
    <n v="9604"/>
    <x v="13"/>
  </r>
  <r>
    <x v="3"/>
    <s v="Q2"/>
    <x v="5"/>
    <x v="60"/>
    <n v="49"/>
    <x v="13"/>
  </r>
  <r>
    <x v="3"/>
    <s v="Q2"/>
    <x v="5"/>
    <x v="62"/>
    <n v="80"/>
    <x v="13"/>
  </r>
  <r>
    <x v="3"/>
    <s v="Q2"/>
    <x v="5"/>
    <x v="0"/>
    <n v="840"/>
    <x v="13"/>
  </r>
  <r>
    <x v="3"/>
    <s v="Q2"/>
    <x v="5"/>
    <x v="1"/>
    <n v="531"/>
    <x v="13"/>
  </r>
  <r>
    <x v="3"/>
    <s v="Q2"/>
    <x v="5"/>
    <x v="63"/>
    <n v="57"/>
    <x v="13"/>
  </r>
  <r>
    <x v="3"/>
    <s v="Q2"/>
    <x v="5"/>
    <x v="2"/>
    <n v="158"/>
    <x v="13"/>
  </r>
  <r>
    <x v="3"/>
    <s v="Q2"/>
    <x v="5"/>
    <x v="64"/>
    <n v="60"/>
    <x v="13"/>
  </r>
  <r>
    <x v="3"/>
    <s v="Q2"/>
    <x v="5"/>
    <x v="3"/>
    <n v="915"/>
    <x v="13"/>
  </r>
  <r>
    <x v="3"/>
    <s v="Q2"/>
    <x v="5"/>
    <x v="4"/>
    <n v="197"/>
    <x v="13"/>
  </r>
  <r>
    <x v="3"/>
    <s v="Q2"/>
    <x v="5"/>
    <x v="5"/>
    <n v="268"/>
    <x v="13"/>
  </r>
  <r>
    <x v="3"/>
    <s v="Q2"/>
    <x v="5"/>
    <x v="6"/>
    <n v="624"/>
    <x v="13"/>
  </r>
  <r>
    <x v="3"/>
    <s v="Q2"/>
    <x v="5"/>
    <x v="65"/>
    <n v="123"/>
    <x v="13"/>
  </r>
  <r>
    <x v="3"/>
    <s v="Q2"/>
    <x v="5"/>
    <x v="7"/>
    <n v="653"/>
    <x v="13"/>
  </r>
  <r>
    <x v="3"/>
    <s v="Q2"/>
    <x v="5"/>
    <x v="66"/>
    <n v="75"/>
    <x v="13"/>
  </r>
  <r>
    <x v="3"/>
    <s v="Q2"/>
    <x v="5"/>
    <x v="87"/>
    <n v="38"/>
    <x v="13"/>
  </r>
  <r>
    <x v="3"/>
    <s v="Q2"/>
    <x v="5"/>
    <x v="101"/>
    <n v="191"/>
    <x v="13"/>
  </r>
  <r>
    <x v="3"/>
    <s v="Q2"/>
    <x v="5"/>
    <x v="8"/>
    <n v="289"/>
    <x v="13"/>
  </r>
  <r>
    <x v="3"/>
    <s v="Q2"/>
    <x v="5"/>
    <x v="9"/>
    <n v="632"/>
    <x v="13"/>
  </r>
  <r>
    <x v="3"/>
    <s v="Q2"/>
    <x v="5"/>
    <x v="10"/>
    <n v="709"/>
    <x v="13"/>
  </r>
  <r>
    <x v="3"/>
    <s v="Q2"/>
    <x v="5"/>
    <x v="68"/>
    <n v="32"/>
    <x v="13"/>
  </r>
  <r>
    <x v="3"/>
    <s v="Q2"/>
    <x v="5"/>
    <x v="11"/>
    <n v="226"/>
    <x v="13"/>
  </r>
  <r>
    <x v="3"/>
    <s v="Q2"/>
    <x v="5"/>
    <x v="12"/>
    <n v="267"/>
    <x v="13"/>
  </r>
  <r>
    <x v="3"/>
    <s v="Q2"/>
    <x v="5"/>
    <x v="89"/>
    <n v="34"/>
    <x v="13"/>
  </r>
  <r>
    <x v="3"/>
    <s v="Q2"/>
    <x v="5"/>
    <x v="13"/>
    <n v="582"/>
    <x v="13"/>
  </r>
  <r>
    <x v="3"/>
    <s v="Q2"/>
    <x v="5"/>
    <x v="14"/>
    <n v="1175"/>
    <x v="13"/>
  </r>
  <r>
    <x v="3"/>
    <s v="Q2"/>
    <x v="5"/>
    <x v="69"/>
    <n v="35"/>
    <x v="13"/>
  </r>
  <r>
    <x v="3"/>
    <s v="Q2"/>
    <x v="5"/>
    <x v="90"/>
    <n v="38"/>
    <x v="13"/>
  </r>
  <r>
    <x v="3"/>
    <s v="Q2"/>
    <x v="5"/>
    <x v="15"/>
    <n v="1301"/>
    <x v="13"/>
  </r>
  <r>
    <x v="3"/>
    <s v="Q2"/>
    <x v="5"/>
    <x v="70"/>
    <n v="117"/>
    <x v="13"/>
  </r>
  <r>
    <x v="3"/>
    <s v="Q2"/>
    <x v="5"/>
    <x v="71"/>
    <n v="125"/>
    <x v="13"/>
  </r>
  <r>
    <x v="3"/>
    <s v="Q2"/>
    <x v="5"/>
    <x v="16"/>
    <n v="496"/>
    <x v="13"/>
  </r>
  <r>
    <x v="3"/>
    <s v="Q2"/>
    <x v="5"/>
    <x v="17"/>
    <n v="673"/>
    <x v="13"/>
  </r>
  <r>
    <x v="3"/>
    <s v="Q2"/>
    <x v="5"/>
    <x v="18"/>
    <n v="470"/>
    <x v="13"/>
  </r>
  <r>
    <x v="3"/>
    <s v="Q2"/>
    <x v="5"/>
    <x v="72"/>
    <n v="211"/>
    <x v="13"/>
  </r>
  <r>
    <x v="3"/>
    <s v="Q2"/>
    <x v="5"/>
    <x v="19"/>
    <n v="586"/>
    <x v="13"/>
  </r>
  <r>
    <x v="3"/>
    <s v="Q2"/>
    <x v="5"/>
    <x v="20"/>
    <n v="143"/>
    <x v="13"/>
  </r>
  <r>
    <x v="3"/>
    <s v="Q2"/>
    <x v="5"/>
    <x v="73"/>
    <n v="65"/>
    <x v="13"/>
  </r>
  <r>
    <x v="3"/>
    <s v="Q2"/>
    <x v="5"/>
    <x v="21"/>
    <n v="1233"/>
    <x v="13"/>
  </r>
  <r>
    <x v="3"/>
    <s v="Q2"/>
    <x v="5"/>
    <x v="22"/>
    <n v="404"/>
    <x v="13"/>
  </r>
  <r>
    <x v="3"/>
    <s v="Q2"/>
    <x v="5"/>
    <x v="23"/>
    <n v="960"/>
    <x v="13"/>
  </r>
  <r>
    <x v="3"/>
    <s v="Q2"/>
    <x v="5"/>
    <x v="24"/>
    <n v="578"/>
    <x v="13"/>
  </r>
  <r>
    <x v="3"/>
    <s v="Q2"/>
    <x v="5"/>
    <x v="25"/>
    <n v="129"/>
    <x v="13"/>
  </r>
  <r>
    <x v="3"/>
    <s v="Q2"/>
    <x v="5"/>
    <x v="74"/>
    <n v="53"/>
    <x v="13"/>
  </r>
  <r>
    <x v="3"/>
    <s v="Q2"/>
    <x v="5"/>
    <x v="75"/>
    <n v="145"/>
    <x v="13"/>
  </r>
  <r>
    <x v="3"/>
    <s v="Q2"/>
    <x v="5"/>
    <x v="26"/>
    <n v="176"/>
    <x v="13"/>
  </r>
  <r>
    <x v="3"/>
    <s v="Q2"/>
    <x v="5"/>
    <x v="27"/>
    <n v="225"/>
    <x v="13"/>
  </r>
  <r>
    <x v="3"/>
    <s v="Q2"/>
    <x v="5"/>
    <x v="76"/>
    <n v="121"/>
    <x v="13"/>
  </r>
  <r>
    <x v="3"/>
    <s v="Q2"/>
    <x v="5"/>
    <x v="28"/>
    <n v="314"/>
    <x v="13"/>
  </r>
  <r>
    <x v="3"/>
    <s v="Q2"/>
    <x v="5"/>
    <x v="77"/>
    <n v="158"/>
    <x v="13"/>
  </r>
  <r>
    <x v="3"/>
    <s v="Q2"/>
    <x v="5"/>
    <x v="29"/>
    <n v="350"/>
    <x v="13"/>
  </r>
  <r>
    <x v="3"/>
    <s v="Q2"/>
    <x v="5"/>
    <x v="30"/>
    <n v="312"/>
    <x v="13"/>
  </r>
  <r>
    <x v="3"/>
    <s v="Q2"/>
    <x v="5"/>
    <x v="78"/>
    <n v="85"/>
    <x v="13"/>
  </r>
  <r>
    <x v="3"/>
    <s v="Q2"/>
    <x v="5"/>
    <x v="31"/>
    <n v="197"/>
    <x v="13"/>
  </r>
  <r>
    <x v="3"/>
    <s v="Q2"/>
    <x v="5"/>
    <x v="79"/>
    <n v="102"/>
    <x v="13"/>
  </r>
  <r>
    <x v="3"/>
    <s v="Q2"/>
    <x v="5"/>
    <x v="32"/>
    <n v="1168"/>
    <x v="13"/>
  </r>
  <r>
    <x v="3"/>
    <s v="Q2"/>
    <x v="5"/>
    <x v="33"/>
    <n v="367"/>
    <x v="13"/>
  </r>
  <r>
    <x v="3"/>
    <s v="Q2"/>
    <x v="5"/>
    <x v="34"/>
    <n v="209"/>
    <x v="13"/>
  </r>
  <r>
    <x v="3"/>
    <s v="Q2"/>
    <x v="5"/>
    <x v="35"/>
    <n v="779"/>
    <x v="13"/>
  </r>
  <r>
    <x v="3"/>
    <s v="Q2"/>
    <x v="5"/>
    <x v="80"/>
    <n v="150"/>
    <x v="13"/>
  </r>
  <r>
    <x v="3"/>
    <s v="Q2"/>
    <x v="5"/>
    <x v="36"/>
    <n v="166"/>
    <x v="13"/>
  </r>
  <r>
    <x v="3"/>
    <s v="Q2"/>
    <x v="5"/>
    <x v="81"/>
    <n v="62"/>
    <x v="13"/>
  </r>
  <r>
    <x v="3"/>
    <s v="Q2"/>
    <x v="5"/>
    <x v="37"/>
    <n v="811"/>
    <x v="13"/>
  </r>
  <r>
    <x v="3"/>
    <s v="Q2"/>
    <x v="5"/>
    <x v="38"/>
    <n v="581"/>
    <x v="13"/>
  </r>
  <r>
    <x v="3"/>
    <s v="Q2"/>
    <x v="5"/>
    <x v="39"/>
    <n v="215"/>
    <x v="13"/>
  </r>
  <r>
    <x v="3"/>
    <s v="Q2"/>
    <x v="5"/>
    <x v="40"/>
    <n v="419"/>
    <x v="13"/>
  </r>
  <r>
    <x v="3"/>
    <s v="Q2"/>
    <x v="5"/>
    <x v="41"/>
    <n v="250"/>
    <x v="13"/>
  </r>
  <r>
    <x v="3"/>
    <s v="Q2"/>
    <x v="5"/>
    <x v="42"/>
    <n v="401"/>
    <x v="13"/>
  </r>
  <r>
    <x v="3"/>
    <s v="Q2"/>
    <x v="5"/>
    <x v="82"/>
    <n v="123"/>
    <x v="13"/>
  </r>
  <r>
    <x v="3"/>
    <s v="Q2"/>
    <x v="5"/>
    <x v="43"/>
    <n v="580"/>
    <x v="13"/>
  </r>
  <r>
    <x v="3"/>
    <s v="Q2"/>
    <x v="5"/>
    <x v="44"/>
    <n v="302"/>
    <x v="13"/>
  </r>
  <r>
    <x v="3"/>
    <s v="Q2"/>
    <x v="5"/>
    <x v="45"/>
    <n v="293"/>
    <x v="13"/>
  </r>
  <r>
    <x v="3"/>
    <s v="Q2"/>
    <x v="5"/>
    <x v="46"/>
    <n v="559"/>
    <x v="13"/>
  </r>
  <r>
    <x v="3"/>
    <s v="Q2"/>
    <x v="5"/>
    <x v="47"/>
    <n v="436"/>
    <x v="13"/>
  </r>
  <r>
    <x v="3"/>
    <s v="Q2"/>
    <x v="5"/>
    <x v="48"/>
    <n v="1007"/>
    <x v="13"/>
  </r>
  <r>
    <x v="3"/>
    <s v="Q2"/>
    <x v="5"/>
    <x v="83"/>
    <n v="98"/>
    <x v="13"/>
  </r>
  <r>
    <x v="3"/>
    <s v="Q2"/>
    <x v="5"/>
    <x v="49"/>
    <n v="803"/>
    <x v="13"/>
  </r>
  <r>
    <x v="3"/>
    <s v="Q2"/>
    <x v="5"/>
    <x v="50"/>
    <n v="933"/>
    <x v="13"/>
  </r>
  <r>
    <x v="3"/>
    <s v="Q2"/>
    <x v="5"/>
    <x v="51"/>
    <n v="319"/>
    <x v="13"/>
  </r>
  <r>
    <x v="3"/>
    <s v="Q2"/>
    <x v="5"/>
    <x v="84"/>
    <n v="74"/>
    <x v="13"/>
  </r>
  <r>
    <x v="3"/>
    <s v="Q2"/>
    <x v="5"/>
    <x v="52"/>
    <n v="340"/>
    <x v="13"/>
  </r>
  <r>
    <x v="3"/>
    <s v="Q2"/>
    <x v="5"/>
    <x v="85"/>
    <n v="78"/>
    <x v="13"/>
  </r>
  <r>
    <x v="3"/>
    <s v="Q2"/>
    <x v="5"/>
    <x v="53"/>
    <n v="497"/>
    <x v="13"/>
  </r>
  <r>
    <x v="3"/>
    <s v="Q2"/>
    <x v="5"/>
    <x v="54"/>
    <n v="814"/>
    <x v="13"/>
  </r>
  <r>
    <x v="3"/>
    <s v="Q2"/>
    <x v="5"/>
    <x v="86"/>
    <n v="106"/>
    <x v="13"/>
  </r>
  <r>
    <x v="3"/>
    <s v="Q2"/>
    <x v="5"/>
    <x v="88"/>
    <n v="32"/>
    <x v="13"/>
  </r>
  <r>
    <x v="3"/>
    <s v="Q2"/>
    <x v="5"/>
    <x v="55"/>
    <n v="2232"/>
    <x v="13"/>
  </r>
  <r>
    <x v="3"/>
    <s v="Q2"/>
    <x v="5"/>
    <x v="56"/>
    <n v="151"/>
    <x v="13"/>
  </r>
  <r>
    <x v="3"/>
    <s v="Q2"/>
    <x v="5"/>
    <x v="57"/>
    <n v="9302"/>
    <x v="13"/>
  </r>
  <r>
    <x v="3"/>
    <s v="Q2"/>
    <x v="5"/>
    <x v="58"/>
    <n v="4861"/>
    <x v="13"/>
  </r>
  <r>
    <x v="3"/>
    <s v="Q2"/>
    <x v="5"/>
    <x v="59"/>
    <n v="10957"/>
    <x v="13"/>
  </r>
  <r>
    <x v="3"/>
    <s v="Q2"/>
    <x v="6"/>
    <x v="60"/>
    <n v="52"/>
    <x v="13"/>
  </r>
  <r>
    <x v="3"/>
    <s v="Q2"/>
    <x v="6"/>
    <x v="62"/>
    <n v="62"/>
    <x v="13"/>
  </r>
  <r>
    <x v="3"/>
    <s v="Q2"/>
    <x v="6"/>
    <x v="0"/>
    <n v="1049"/>
    <x v="13"/>
  </r>
  <r>
    <x v="3"/>
    <s v="Q2"/>
    <x v="6"/>
    <x v="1"/>
    <n v="596"/>
    <x v="13"/>
  </r>
  <r>
    <x v="3"/>
    <s v="Q2"/>
    <x v="6"/>
    <x v="63"/>
    <n v="64"/>
    <x v="13"/>
  </r>
  <r>
    <x v="3"/>
    <s v="Q2"/>
    <x v="6"/>
    <x v="2"/>
    <n v="226"/>
    <x v="13"/>
  </r>
  <r>
    <x v="3"/>
    <s v="Q2"/>
    <x v="6"/>
    <x v="64"/>
    <n v="53"/>
    <x v="13"/>
  </r>
  <r>
    <x v="3"/>
    <s v="Q2"/>
    <x v="6"/>
    <x v="3"/>
    <n v="940"/>
    <x v="13"/>
  </r>
  <r>
    <x v="3"/>
    <s v="Q2"/>
    <x v="6"/>
    <x v="4"/>
    <n v="158"/>
    <x v="13"/>
  </r>
  <r>
    <x v="3"/>
    <s v="Q2"/>
    <x v="6"/>
    <x v="5"/>
    <n v="325"/>
    <x v="13"/>
  </r>
  <r>
    <x v="3"/>
    <s v="Q2"/>
    <x v="6"/>
    <x v="6"/>
    <n v="807"/>
    <x v="13"/>
  </r>
  <r>
    <x v="3"/>
    <s v="Q2"/>
    <x v="6"/>
    <x v="65"/>
    <n v="110"/>
    <x v="13"/>
  </r>
  <r>
    <x v="3"/>
    <s v="Q2"/>
    <x v="6"/>
    <x v="7"/>
    <n v="677"/>
    <x v="13"/>
  </r>
  <r>
    <x v="3"/>
    <s v="Q2"/>
    <x v="6"/>
    <x v="66"/>
    <n v="57"/>
    <x v="13"/>
  </r>
  <r>
    <x v="3"/>
    <s v="Q2"/>
    <x v="6"/>
    <x v="101"/>
    <n v="195"/>
    <x v="13"/>
  </r>
  <r>
    <x v="3"/>
    <s v="Q2"/>
    <x v="6"/>
    <x v="8"/>
    <n v="364"/>
    <x v="13"/>
  </r>
  <r>
    <x v="3"/>
    <s v="Q2"/>
    <x v="6"/>
    <x v="9"/>
    <n v="628"/>
    <x v="13"/>
  </r>
  <r>
    <x v="3"/>
    <s v="Q2"/>
    <x v="6"/>
    <x v="10"/>
    <n v="767"/>
    <x v="13"/>
  </r>
  <r>
    <x v="3"/>
    <s v="Q2"/>
    <x v="6"/>
    <x v="11"/>
    <n v="183"/>
    <x v="13"/>
  </r>
  <r>
    <x v="3"/>
    <s v="Q2"/>
    <x v="6"/>
    <x v="12"/>
    <n v="305"/>
    <x v="13"/>
  </r>
  <r>
    <x v="3"/>
    <s v="Q2"/>
    <x v="6"/>
    <x v="89"/>
    <n v="41"/>
    <x v="13"/>
  </r>
  <r>
    <x v="3"/>
    <s v="Q2"/>
    <x v="6"/>
    <x v="13"/>
    <n v="566"/>
    <x v="13"/>
  </r>
  <r>
    <x v="3"/>
    <s v="Q2"/>
    <x v="6"/>
    <x v="14"/>
    <n v="1294"/>
    <x v="13"/>
  </r>
  <r>
    <x v="3"/>
    <s v="Q2"/>
    <x v="6"/>
    <x v="69"/>
    <n v="37"/>
    <x v="13"/>
  </r>
  <r>
    <x v="3"/>
    <s v="Q2"/>
    <x v="6"/>
    <x v="90"/>
    <n v="48"/>
    <x v="13"/>
  </r>
  <r>
    <x v="3"/>
    <s v="Q2"/>
    <x v="6"/>
    <x v="15"/>
    <n v="1357"/>
    <x v="13"/>
  </r>
  <r>
    <x v="3"/>
    <s v="Q2"/>
    <x v="6"/>
    <x v="70"/>
    <n v="146"/>
    <x v="13"/>
  </r>
  <r>
    <x v="3"/>
    <s v="Q2"/>
    <x v="6"/>
    <x v="71"/>
    <n v="247"/>
    <x v="13"/>
  </r>
  <r>
    <x v="3"/>
    <s v="Q2"/>
    <x v="6"/>
    <x v="16"/>
    <n v="585"/>
    <x v="13"/>
  </r>
  <r>
    <x v="3"/>
    <s v="Q2"/>
    <x v="6"/>
    <x v="17"/>
    <n v="1434"/>
    <x v="13"/>
  </r>
  <r>
    <x v="3"/>
    <s v="Q2"/>
    <x v="6"/>
    <x v="18"/>
    <n v="456"/>
    <x v="13"/>
  </r>
  <r>
    <x v="3"/>
    <s v="Q2"/>
    <x v="6"/>
    <x v="72"/>
    <n v="265"/>
    <x v="13"/>
  </r>
  <r>
    <x v="3"/>
    <s v="Q2"/>
    <x v="6"/>
    <x v="19"/>
    <n v="565"/>
    <x v="13"/>
  </r>
  <r>
    <x v="3"/>
    <s v="Q2"/>
    <x v="6"/>
    <x v="20"/>
    <n v="113"/>
    <x v="13"/>
  </r>
  <r>
    <x v="3"/>
    <s v="Q2"/>
    <x v="6"/>
    <x v="73"/>
    <n v="62"/>
    <x v="13"/>
  </r>
  <r>
    <x v="3"/>
    <s v="Q2"/>
    <x v="6"/>
    <x v="21"/>
    <n v="1239"/>
    <x v="13"/>
  </r>
  <r>
    <x v="3"/>
    <s v="Q2"/>
    <x v="6"/>
    <x v="22"/>
    <n v="442"/>
    <x v="13"/>
  </r>
  <r>
    <x v="3"/>
    <s v="Q2"/>
    <x v="6"/>
    <x v="23"/>
    <n v="1076"/>
    <x v="13"/>
  </r>
  <r>
    <x v="3"/>
    <s v="Q2"/>
    <x v="6"/>
    <x v="24"/>
    <n v="972"/>
    <x v="13"/>
  </r>
  <r>
    <x v="3"/>
    <s v="Q2"/>
    <x v="6"/>
    <x v="25"/>
    <n v="137"/>
    <x v="13"/>
  </r>
  <r>
    <x v="3"/>
    <s v="Q2"/>
    <x v="6"/>
    <x v="74"/>
    <n v="86"/>
    <x v="13"/>
  </r>
  <r>
    <x v="3"/>
    <s v="Q2"/>
    <x v="6"/>
    <x v="75"/>
    <n v="213"/>
    <x v="13"/>
  </r>
  <r>
    <x v="3"/>
    <s v="Q2"/>
    <x v="6"/>
    <x v="26"/>
    <n v="305"/>
    <x v="13"/>
  </r>
  <r>
    <x v="3"/>
    <s v="Q2"/>
    <x v="6"/>
    <x v="27"/>
    <n v="276"/>
    <x v="13"/>
  </r>
  <r>
    <x v="3"/>
    <s v="Q2"/>
    <x v="6"/>
    <x v="76"/>
    <n v="205"/>
    <x v="13"/>
  </r>
  <r>
    <x v="3"/>
    <s v="Q2"/>
    <x v="6"/>
    <x v="28"/>
    <n v="317"/>
    <x v="13"/>
  </r>
  <r>
    <x v="3"/>
    <s v="Q2"/>
    <x v="6"/>
    <x v="77"/>
    <n v="253"/>
    <x v="13"/>
  </r>
  <r>
    <x v="3"/>
    <s v="Q2"/>
    <x v="6"/>
    <x v="29"/>
    <n v="315"/>
    <x v="13"/>
  </r>
  <r>
    <x v="3"/>
    <s v="Q2"/>
    <x v="6"/>
    <x v="30"/>
    <n v="369"/>
    <x v="13"/>
  </r>
  <r>
    <x v="3"/>
    <s v="Q2"/>
    <x v="6"/>
    <x v="78"/>
    <n v="87"/>
    <x v="13"/>
  </r>
  <r>
    <x v="3"/>
    <s v="Q2"/>
    <x v="6"/>
    <x v="31"/>
    <n v="180"/>
    <x v="13"/>
  </r>
  <r>
    <x v="3"/>
    <s v="Q2"/>
    <x v="6"/>
    <x v="79"/>
    <n v="127"/>
    <x v="13"/>
  </r>
  <r>
    <x v="3"/>
    <s v="Q2"/>
    <x v="6"/>
    <x v="32"/>
    <n v="1178"/>
    <x v="13"/>
  </r>
  <r>
    <x v="3"/>
    <s v="Q2"/>
    <x v="6"/>
    <x v="33"/>
    <n v="386"/>
    <x v="13"/>
  </r>
  <r>
    <x v="3"/>
    <s v="Q2"/>
    <x v="6"/>
    <x v="34"/>
    <n v="369"/>
    <x v="13"/>
  </r>
  <r>
    <x v="3"/>
    <s v="Q2"/>
    <x v="6"/>
    <x v="35"/>
    <n v="788"/>
    <x v="13"/>
  </r>
  <r>
    <x v="3"/>
    <s v="Q2"/>
    <x v="6"/>
    <x v="80"/>
    <n v="137"/>
    <x v="13"/>
  </r>
  <r>
    <x v="3"/>
    <s v="Q2"/>
    <x v="6"/>
    <x v="36"/>
    <n v="160"/>
    <x v="13"/>
  </r>
  <r>
    <x v="3"/>
    <s v="Q2"/>
    <x v="6"/>
    <x v="91"/>
    <n v="37"/>
    <x v="13"/>
  </r>
  <r>
    <x v="3"/>
    <s v="Q2"/>
    <x v="6"/>
    <x v="81"/>
    <n v="55"/>
    <x v="13"/>
  </r>
  <r>
    <x v="3"/>
    <s v="Q2"/>
    <x v="6"/>
    <x v="37"/>
    <n v="733"/>
    <x v="13"/>
  </r>
  <r>
    <x v="3"/>
    <s v="Q2"/>
    <x v="6"/>
    <x v="38"/>
    <n v="644"/>
    <x v="13"/>
  </r>
  <r>
    <x v="3"/>
    <s v="Q2"/>
    <x v="6"/>
    <x v="39"/>
    <n v="331"/>
    <x v="13"/>
  </r>
  <r>
    <x v="3"/>
    <s v="Q2"/>
    <x v="6"/>
    <x v="40"/>
    <n v="454"/>
    <x v="13"/>
  </r>
  <r>
    <x v="3"/>
    <s v="Q2"/>
    <x v="6"/>
    <x v="41"/>
    <n v="280"/>
    <x v="13"/>
  </r>
  <r>
    <x v="3"/>
    <s v="Q2"/>
    <x v="6"/>
    <x v="42"/>
    <n v="511"/>
    <x v="13"/>
  </r>
  <r>
    <x v="3"/>
    <s v="Q2"/>
    <x v="6"/>
    <x v="82"/>
    <n v="126"/>
    <x v="13"/>
  </r>
  <r>
    <x v="3"/>
    <s v="Q2"/>
    <x v="6"/>
    <x v="43"/>
    <n v="789"/>
    <x v="13"/>
  </r>
  <r>
    <x v="3"/>
    <s v="Q2"/>
    <x v="6"/>
    <x v="44"/>
    <n v="318"/>
    <x v="13"/>
  </r>
  <r>
    <x v="3"/>
    <s v="Q2"/>
    <x v="6"/>
    <x v="45"/>
    <n v="316"/>
    <x v="13"/>
  </r>
  <r>
    <x v="3"/>
    <s v="Q2"/>
    <x v="6"/>
    <x v="46"/>
    <n v="547"/>
    <x v="13"/>
  </r>
  <r>
    <x v="3"/>
    <s v="Q2"/>
    <x v="6"/>
    <x v="47"/>
    <n v="521"/>
    <x v="13"/>
  </r>
  <r>
    <x v="3"/>
    <s v="Q2"/>
    <x v="6"/>
    <x v="48"/>
    <n v="1111"/>
    <x v="13"/>
  </r>
  <r>
    <x v="3"/>
    <s v="Q2"/>
    <x v="6"/>
    <x v="83"/>
    <n v="105"/>
    <x v="13"/>
  </r>
  <r>
    <x v="3"/>
    <s v="Q2"/>
    <x v="6"/>
    <x v="49"/>
    <n v="843"/>
    <x v="13"/>
  </r>
  <r>
    <x v="3"/>
    <s v="Q2"/>
    <x v="6"/>
    <x v="50"/>
    <n v="1593"/>
    <x v="13"/>
  </r>
  <r>
    <x v="3"/>
    <s v="Q2"/>
    <x v="6"/>
    <x v="51"/>
    <n v="373"/>
    <x v="13"/>
  </r>
  <r>
    <x v="3"/>
    <s v="Q2"/>
    <x v="6"/>
    <x v="84"/>
    <n v="87"/>
    <x v="13"/>
  </r>
  <r>
    <x v="3"/>
    <s v="Q2"/>
    <x v="6"/>
    <x v="52"/>
    <n v="302"/>
    <x v="13"/>
  </r>
  <r>
    <x v="3"/>
    <s v="Q2"/>
    <x v="6"/>
    <x v="85"/>
    <n v="73"/>
    <x v="13"/>
  </r>
  <r>
    <x v="3"/>
    <s v="Q2"/>
    <x v="6"/>
    <x v="53"/>
    <n v="578"/>
    <x v="13"/>
  </r>
  <r>
    <x v="3"/>
    <s v="Q2"/>
    <x v="6"/>
    <x v="54"/>
    <n v="1229"/>
    <x v="13"/>
  </r>
  <r>
    <x v="3"/>
    <s v="Q2"/>
    <x v="6"/>
    <x v="86"/>
    <n v="118"/>
    <x v="13"/>
  </r>
  <r>
    <x v="3"/>
    <s v="Q2"/>
    <x v="6"/>
    <x v="88"/>
    <n v="42"/>
    <x v="13"/>
  </r>
  <r>
    <x v="3"/>
    <s v="Q2"/>
    <x v="6"/>
    <x v="55"/>
    <n v="3609"/>
    <x v="13"/>
  </r>
  <r>
    <x v="3"/>
    <s v="Q2"/>
    <x v="6"/>
    <x v="56"/>
    <n v="159"/>
    <x v="13"/>
  </r>
  <r>
    <x v="3"/>
    <s v="Q2"/>
    <x v="6"/>
    <x v="57"/>
    <n v="12987"/>
    <x v="13"/>
  </r>
  <r>
    <x v="3"/>
    <s v="Q2"/>
    <x v="6"/>
    <x v="58"/>
    <n v="8230"/>
    <x v="13"/>
  </r>
  <r>
    <x v="3"/>
    <s v="Q2"/>
    <x v="6"/>
    <x v="59"/>
    <n v="17544"/>
    <x v="13"/>
  </r>
  <r>
    <x v="3"/>
    <s v="Q2"/>
    <x v="7"/>
    <x v="60"/>
    <n v="68"/>
    <x v="13"/>
  </r>
  <r>
    <x v="3"/>
    <s v="Q2"/>
    <x v="7"/>
    <x v="61"/>
    <n v="49"/>
    <x v="13"/>
  </r>
  <r>
    <x v="3"/>
    <s v="Q2"/>
    <x v="7"/>
    <x v="62"/>
    <n v="110"/>
    <x v="13"/>
  </r>
  <r>
    <x v="3"/>
    <s v="Q2"/>
    <x v="7"/>
    <x v="0"/>
    <n v="1389"/>
    <x v="13"/>
  </r>
  <r>
    <x v="3"/>
    <s v="Q2"/>
    <x v="7"/>
    <x v="1"/>
    <n v="833"/>
    <x v="13"/>
  </r>
  <r>
    <x v="3"/>
    <s v="Q2"/>
    <x v="7"/>
    <x v="63"/>
    <n v="79"/>
    <x v="13"/>
  </r>
  <r>
    <x v="3"/>
    <s v="Q2"/>
    <x v="7"/>
    <x v="2"/>
    <n v="233"/>
    <x v="13"/>
  </r>
  <r>
    <x v="3"/>
    <s v="Q2"/>
    <x v="7"/>
    <x v="64"/>
    <n v="88"/>
    <x v="13"/>
  </r>
  <r>
    <x v="3"/>
    <s v="Q2"/>
    <x v="7"/>
    <x v="3"/>
    <n v="1360"/>
    <x v="13"/>
  </r>
  <r>
    <x v="3"/>
    <s v="Q2"/>
    <x v="7"/>
    <x v="4"/>
    <n v="298"/>
    <x v="13"/>
  </r>
  <r>
    <x v="3"/>
    <s v="Q2"/>
    <x v="7"/>
    <x v="5"/>
    <n v="417"/>
    <x v="13"/>
  </r>
  <r>
    <x v="3"/>
    <s v="Q2"/>
    <x v="7"/>
    <x v="6"/>
    <n v="1039"/>
    <x v="13"/>
  </r>
  <r>
    <x v="3"/>
    <s v="Q2"/>
    <x v="7"/>
    <x v="65"/>
    <n v="218"/>
    <x v="13"/>
  </r>
  <r>
    <x v="3"/>
    <s v="Q2"/>
    <x v="7"/>
    <x v="7"/>
    <n v="955"/>
    <x v="13"/>
  </r>
  <r>
    <x v="3"/>
    <s v="Q2"/>
    <x v="7"/>
    <x v="66"/>
    <n v="117"/>
    <x v="13"/>
  </r>
  <r>
    <x v="3"/>
    <s v="Q2"/>
    <x v="7"/>
    <x v="87"/>
    <n v="56"/>
    <x v="13"/>
  </r>
  <r>
    <x v="3"/>
    <s v="Q2"/>
    <x v="7"/>
    <x v="101"/>
    <n v="270"/>
    <x v="13"/>
  </r>
  <r>
    <x v="3"/>
    <s v="Q2"/>
    <x v="7"/>
    <x v="8"/>
    <n v="368"/>
    <x v="13"/>
  </r>
  <r>
    <x v="3"/>
    <s v="Q2"/>
    <x v="7"/>
    <x v="9"/>
    <n v="959"/>
    <x v="13"/>
  </r>
  <r>
    <x v="3"/>
    <s v="Q2"/>
    <x v="7"/>
    <x v="10"/>
    <n v="1104"/>
    <x v="13"/>
  </r>
  <r>
    <x v="3"/>
    <s v="Q2"/>
    <x v="7"/>
    <x v="67"/>
    <n v="41"/>
    <x v="13"/>
  </r>
  <r>
    <x v="3"/>
    <s v="Q2"/>
    <x v="7"/>
    <x v="68"/>
    <n v="43"/>
    <x v="13"/>
  </r>
  <r>
    <x v="3"/>
    <s v="Q2"/>
    <x v="7"/>
    <x v="11"/>
    <n v="344"/>
    <x v="13"/>
  </r>
  <r>
    <x v="3"/>
    <s v="Q2"/>
    <x v="7"/>
    <x v="12"/>
    <n v="440"/>
    <x v="13"/>
  </r>
  <r>
    <x v="3"/>
    <s v="Q2"/>
    <x v="7"/>
    <x v="89"/>
    <n v="55"/>
    <x v="13"/>
  </r>
  <r>
    <x v="3"/>
    <s v="Q2"/>
    <x v="7"/>
    <x v="94"/>
    <n v="49"/>
    <x v="13"/>
  </r>
  <r>
    <x v="3"/>
    <s v="Q2"/>
    <x v="7"/>
    <x v="13"/>
    <n v="868"/>
    <x v="13"/>
  </r>
  <r>
    <x v="3"/>
    <s v="Q2"/>
    <x v="7"/>
    <x v="14"/>
    <n v="1835"/>
    <x v="13"/>
  </r>
  <r>
    <x v="3"/>
    <s v="Q2"/>
    <x v="7"/>
    <x v="69"/>
    <n v="52"/>
    <x v="13"/>
  </r>
  <r>
    <x v="3"/>
    <s v="Q2"/>
    <x v="7"/>
    <x v="90"/>
    <n v="51"/>
    <x v="13"/>
  </r>
  <r>
    <x v="3"/>
    <s v="Q2"/>
    <x v="7"/>
    <x v="15"/>
    <n v="1941"/>
    <x v="13"/>
  </r>
  <r>
    <x v="3"/>
    <s v="Q2"/>
    <x v="7"/>
    <x v="70"/>
    <n v="138"/>
    <x v="13"/>
  </r>
  <r>
    <x v="3"/>
    <s v="Q2"/>
    <x v="7"/>
    <x v="71"/>
    <n v="228"/>
    <x v="13"/>
  </r>
  <r>
    <x v="3"/>
    <s v="Q2"/>
    <x v="7"/>
    <x v="16"/>
    <n v="751"/>
    <x v="13"/>
  </r>
  <r>
    <x v="3"/>
    <s v="Q2"/>
    <x v="7"/>
    <x v="95"/>
    <n v="30"/>
    <x v="13"/>
  </r>
  <r>
    <x v="3"/>
    <s v="Q2"/>
    <x v="7"/>
    <x v="17"/>
    <n v="1156"/>
    <x v="13"/>
  </r>
  <r>
    <x v="3"/>
    <s v="Q2"/>
    <x v="7"/>
    <x v="18"/>
    <n v="771"/>
    <x v="13"/>
  </r>
  <r>
    <x v="3"/>
    <s v="Q2"/>
    <x v="7"/>
    <x v="72"/>
    <n v="343"/>
    <x v="13"/>
  </r>
  <r>
    <x v="3"/>
    <s v="Q2"/>
    <x v="7"/>
    <x v="19"/>
    <n v="870"/>
    <x v="13"/>
  </r>
  <r>
    <x v="3"/>
    <s v="Q2"/>
    <x v="7"/>
    <x v="20"/>
    <n v="240"/>
    <x v="13"/>
  </r>
  <r>
    <x v="3"/>
    <s v="Q2"/>
    <x v="7"/>
    <x v="73"/>
    <n v="90"/>
    <x v="13"/>
  </r>
  <r>
    <x v="3"/>
    <s v="Q2"/>
    <x v="7"/>
    <x v="21"/>
    <n v="1831"/>
    <x v="13"/>
  </r>
  <r>
    <x v="3"/>
    <s v="Q2"/>
    <x v="7"/>
    <x v="22"/>
    <n v="674"/>
    <x v="13"/>
  </r>
  <r>
    <x v="3"/>
    <s v="Q2"/>
    <x v="7"/>
    <x v="23"/>
    <n v="1479"/>
    <x v="13"/>
  </r>
  <r>
    <x v="3"/>
    <s v="Q2"/>
    <x v="7"/>
    <x v="92"/>
    <n v="38"/>
    <x v="13"/>
  </r>
  <r>
    <x v="3"/>
    <s v="Q2"/>
    <x v="7"/>
    <x v="24"/>
    <n v="889"/>
    <x v="13"/>
  </r>
  <r>
    <x v="3"/>
    <s v="Q2"/>
    <x v="7"/>
    <x v="25"/>
    <n v="204"/>
    <x v="13"/>
  </r>
  <r>
    <x v="3"/>
    <s v="Q2"/>
    <x v="7"/>
    <x v="74"/>
    <n v="110"/>
    <x v="13"/>
  </r>
  <r>
    <x v="3"/>
    <s v="Q2"/>
    <x v="7"/>
    <x v="75"/>
    <n v="232"/>
    <x v="13"/>
  </r>
  <r>
    <x v="3"/>
    <s v="Q2"/>
    <x v="7"/>
    <x v="26"/>
    <n v="287"/>
    <x v="13"/>
  </r>
  <r>
    <x v="3"/>
    <s v="Q2"/>
    <x v="7"/>
    <x v="27"/>
    <n v="367"/>
    <x v="13"/>
  </r>
  <r>
    <x v="3"/>
    <s v="Q2"/>
    <x v="7"/>
    <x v="76"/>
    <n v="175"/>
    <x v="13"/>
  </r>
  <r>
    <x v="3"/>
    <s v="Q2"/>
    <x v="7"/>
    <x v="28"/>
    <n v="423"/>
    <x v="13"/>
  </r>
  <r>
    <x v="3"/>
    <s v="Q2"/>
    <x v="7"/>
    <x v="77"/>
    <n v="256"/>
    <x v="13"/>
  </r>
  <r>
    <x v="3"/>
    <s v="Q2"/>
    <x v="7"/>
    <x v="29"/>
    <n v="566"/>
    <x v="13"/>
  </r>
  <r>
    <x v="3"/>
    <s v="Q2"/>
    <x v="7"/>
    <x v="30"/>
    <n v="495"/>
    <x v="13"/>
  </r>
  <r>
    <x v="3"/>
    <s v="Q2"/>
    <x v="7"/>
    <x v="78"/>
    <n v="119"/>
    <x v="13"/>
  </r>
  <r>
    <x v="3"/>
    <s v="Q2"/>
    <x v="7"/>
    <x v="31"/>
    <n v="289"/>
    <x v="13"/>
  </r>
  <r>
    <x v="3"/>
    <s v="Q2"/>
    <x v="7"/>
    <x v="79"/>
    <n v="152"/>
    <x v="13"/>
  </r>
  <r>
    <x v="3"/>
    <s v="Q2"/>
    <x v="7"/>
    <x v="32"/>
    <n v="1748"/>
    <x v="13"/>
  </r>
  <r>
    <x v="3"/>
    <s v="Q2"/>
    <x v="7"/>
    <x v="33"/>
    <n v="574"/>
    <x v="13"/>
  </r>
  <r>
    <x v="3"/>
    <s v="Q2"/>
    <x v="7"/>
    <x v="34"/>
    <n v="339"/>
    <x v="13"/>
  </r>
  <r>
    <x v="3"/>
    <s v="Q2"/>
    <x v="7"/>
    <x v="35"/>
    <n v="1206"/>
    <x v="13"/>
  </r>
  <r>
    <x v="3"/>
    <s v="Q2"/>
    <x v="7"/>
    <x v="80"/>
    <n v="231"/>
    <x v="13"/>
  </r>
  <r>
    <x v="3"/>
    <s v="Q2"/>
    <x v="7"/>
    <x v="36"/>
    <n v="207"/>
    <x v="13"/>
  </r>
  <r>
    <x v="3"/>
    <s v="Q2"/>
    <x v="7"/>
    <x v="91"/>
    <n v="60"/>
    <x v="13"/>
  </r>
  <r>
    <x v="3"/>
    <s v="Q2"/>
    <x v="7"/>
    <x v="81"/>
    <n v="110"/>
    <x v="13"/>
  </r>
  <r>
    <x v="3"/>
    <s v="Q2"/>
    <x v="7"/>
    <x v="37"/>
    <n v="1172"/>
    <x v="13"/>
  </r>
  <r>
    <x v="3"/>
    <s v="Q2"/>
    <x v="7"/>
    <x v="38"/>
    <n v="852"/>
    <x v="13"/>
  </r>
  <r>
    <x v="3"/>
    <s v="Q2"/>
    <x v="7"/>
    <x v="39"/>
    <n v="342"/>
    <x v="13"/>
  </r>
  <r>
    <x v="3"/>
    <s v="Q2"/>
    <x v="7"/>
    <x v="40"/>
    <n v="614"/>
    <x v="13"/>
  </r>
  <r>
    <x v="3"/>
    <s v="Q2"/>
    <x v="7"/>
    <x v="41"/>
    <n v="389"/>
    <x v="13"/>
  </r>
  <r>
    <x v="3"/>
    <s v="Q2"/>
    <x v="7"/>
    <x v="42"/>
    <n v="594"/>
    <x v="13"/>
  </r>
  <r>
    <x v="3"/>
    <s v="Q2"/>
    <x v="7"/>
    <x v="96"/>
    <n v="50"/>
    <x v="13"/>
  </r>
  <r>
    <x v="3"/>
    <s v="Q2"/>
    <x v="7"/>
    <x v="82"/>
    <n v="186"/>
    <x v="13"/>
  </r>
  <r>
    <x v="3"/>
    <s v="Q2"/>
    <x v="7"/>
    <x v="43"/>
    <n v="944"/>
    <x v="13"/>
  </r>
  <r>
    <x v="3"/>
    <s v="Q2"/>
    <x v="7"/>
    <x v="44"/>
    <n v="489"/>
    <x v="13"/>
  </r>
  <r>
    <x v="3"/>
    <s v="Q2"/>
    <x v="7"/>
    <x v="45"/>
    <n v="445"/>
    <x v="13"/>
  </r>
  <r>
    <x v="3"/>
    <s v="Q2"/>
    <x v="7"/>
    <x v="46"/>
    <n v="952"/>
    <x v="13"/>
  </r>
  <r>
    <x v="3"/>
    <s v="Q2"/>
    <x v="7"/>
    <x v="47"/>
    <n v="683"/>
    <x v="13"/>
  </r>
  <r>
    <x v="3"/>
    <s v="Q2"/>
    <x v="7"/>
    <x v="48"/>
    <n v="1546"/>
    <x v="13"/>
  </r>
  <r>
    <x v="3"/>
    <s v="Q2"/>
    <x v="7"/>
    <x v="83"/>
    <n v="152"/>
    <x v="13"/>
  </r>
  <r>
    <x v="3"/>
    <s v="Q2"/>
    <x v="7"/>
    <x v="49"/>
    <n v="1267"/>
    <x v="13"/>
  </r>
  <r>
    <x v="3"/>
    <s v="Q2"/>
    <x v="7"/>
    <x v="50"/>
    <n v="1526"/>
    <x v="13"/>
  </r>
  <r>
    <x v="3"/>
    <s v="Q2"/>
    <x v="7"/>
    <x v="51"/>
    <n v="520"/>
    <x v="13"/>
  </r>
  <r>
    <x v="3"/>
    <s v="Q2"/>
    <x v="7"/>
    <x v="84"/>
    <n v="93"/>
    <x v="13"/>
  </r>
  <r>
    <x v="3"/>
    <s v="Q2"/>
    <x v="7"/>
    <x v="52"/>
    <n v="452"/>
    <x v="13"/>
  </r>
  <r>
    <x v="3"/>
    <s v="Q2"/>
    <x v="7"/>
    <x v="85"/>
    <n v="79"/>
    <x v="13"/>
  </r>
  <r>
    <x v="3"/>
    <s v="Q2"/>
    <x v="7"/>
    <x v="53"/>
    <n v="819"/>
    <x v="13"/>
  </r>
  <r>
    <x v="3"/>
    <s v="Q2"/>
    <x v="7"/>
    <x v="54"/>
    <n v="1245"/>
    <x v="13"/>
  </r>
  <r>
    <x v="3"/>
    <s v="Q2"/>
    <x v="7"/>
    <x v="86"/>
    <n v="185"/>
    <x v="13"/>
  </r>
  <r>
    <x v="3"/>
    <s v="Q2"/>
    <x v="7"/>
    <x v="88"/>
    <n v="48"/>
    <x v="13"/>
  </r>
  <r>
    <x v="3"/>
    <s v="Q2"/>
    <x v="7"/>
    <x v="55"/>
    <n v="3699"/>
    <x v="13"/>
  </r>
  <r>
    <x v="3"/>
    <s v="Q2"/>
    <x v="7"/>
    <x v="56"/>
    <n v="265"/>
    <x v="13"/>
  </r>
  <r>
    <x v="3"/>
    <s v="Q2"/>
    <x v="7"/>
    <x v="57"/>
    <n v="14554"/>
    <x v="13"/>
  </r>
  <r>
    <x v="3"/>
    <s v="Q2"/>
    <x v="7"/>
    <x v="58"/>
    <n v="7896"/>
    <x v="13"/>
  </r>
  <r>
    <x v="3"/>
    <s v="Q2"/>
    <x v="7"/>
    <x v="59"/>
    <n v="17526"/>
    <x v="13"/>
  </r>
  <r>
    <x v="3"/>
    <s v="Q2"/>
    <x v="8"/>
    <x v="62"/>
    <n v="51"/>
    <x v="13"/>
  </r>
  <r>
    <x v="3"/>
    <s v="Q2"/>
    <x v="8"/>
    <x v="0"/>
    <n v="685"/>
    <x v="13"/>
  </r>
  <r>
    <x v="3"/>
    <s v="Q2"/>
    <x v="8"/>
    <x v="1"/>
    <n v="388"/>
    <x v="13"/>
  </r>
  <r>
    <x v="3"/>
    <s v="Q2"/>
    <x v="8"/>
    <x v="63"/>
    <n v="39"/>
    <x v="13"/>
  </r>
  <r>
    <x v="3"/>
    <s v="Q2"/>
    <x v="8"/>
    <x v="2"/>
    <n v="103"/>
    <x v="13"/>
  </r>
  <r>
    <x v="3"/>
    <s v="Q2"/>
    <x v="8"/>
    <x v="64"/>
    <n v="34"/>
    <x v="13"/>
  </r>
  <r>
    <x v="3"/>
    <s v="Q2"/>
    <x v="8"/>
    <x v="3"/>
    <n v="600"/>
    <x v="13"/>
  </r>
  <r>
    <x v="3"/>
    <s v="Q2"/>
    <x v="8"/>
    <x v="4"/>
    <n v="135"/>
    <x v="13"/>
  </r>
  <r>
    <x v="3"/>
    <s v="Q2"/>
    <x v="8"/>
    <x v="5"/>
    <n v="215"/>
    <x v="13"/>
  </r>
  <r>
    <x v="3"/>
    <s v="Q2"/>
    <x v="8"/>
    <x v="6"/>
    <n v="552"/>
    <x v="13"/>
  </r>
  <r>
    <x v="3"/>
    <s v="Q2"/>
    <x v="8"/>
    <x v="65"/>
    <n v="96"/>
    <x v="13"/>
  </r>
  <r>
    <x v="3"/>
    <s v="Q2"/>
    <x v="8"/>
    <x v="7"/>
    <n v="471"/>
    <x v="13"/>
  </r>
  <r>
    <x v="3"/>
    <s v="Q2"/>
    <x v="8"/>
    <x v="66"/>
    <n v="39"/>
    <x v="13"/>
  </r>
  <r>
    <x v="3"/>
    <s v="Q2"/>
    <x v="8"/>
    <x v="101"/>
    <n v="148"/>
    <x v="13"/>
  </r>
  <r>
    <x v="3"/>
    <s v="Q2"/>
    <x v="8"/>
    <x v="8"/>
    <n v="178"/>
    <x v="13"/>
  </r>
  <r>
    <x v="3"/>
    <s v="Q2"/>
    <x v="8"/>
    <x v="9"/>
    <n v="448"/>
    <x v="13"/>
  </r>
  <r>
    <x v="3"/>
    <s v="Q2"/>
    <x v="8"/>
    <x v="10"/>
    <n v="533"/>
    <x v="13"/>
  </r>
  <r>
    <x v="3"/>
    <s v="Q2"/>
    <x v="8"/>
    <x v="11"/>
    <n v="131"/>
    <x v="13"/>
  </r>
  <r>
    <x v="3"/>
    <s v="Q2"/>
    <x v="8"/>
    <x v="12"/>
    <n v="196"/>
    <x v="13"/>
  </r>
  <r>
    <x v="3"/>
    <s v="Q2"/>
    <x v="8"/>
    <x v="13"/>
    <n v="411"/>
    <x v="13"/>
  </r>
  <r>
    <x v="3"/>
    <s v="Q2"/>
    <x v="8"/>
    <x v="14"/>
    <n v="874"/>
    <x v="13"/>
  </r>
  <r>
    <x v="3"/>
    <s v="Q2"/>
    <x v="8"/>
    <x v="15"/>
    <n v="904"/>
    <x v="13"/>
  </r>
  <r>
    <x v="3"/>
    <s v="Q2"/>
    <x v="8"/>
    <x v="70"/>
    <n v="59"/>
    <x v="13"/>
  </r>
  <r>
    <x v="3"/>
    <s v="Q2"/>
    <x v="8"/>
    <x v="71"/>
    <n v="102"/>
    <x v="13"/>
  </r>
  <r>
    <x v="3"/>
    <s v="Q2"/>
    <x v="8"/>
    <x v="16"/>
    <n v="351"/>
    <x v="13"/>
  </r>
  <r>
    <x v="3"/>
    <s v="Q2"/>
    <x v="8"/>
    <x v="17"/>
    <n v="503"/>
    <x v="13"/>
  </r>
  <r>
    <x v="3"/>
    <s v="Q2"/>
    <x v="8"/>
    <x v="18"/>
    <n v="357"/>
    <x v="13"/>
  </r>
  <r>
    <x v="3"/>
    <s v="Q2"/>
    <x v="8"/>
    <x v="72"/>
    <n v="156"/>
    <x v="13"/>
  </r>
  <r>
    <x v="3"/>
    <s v="Q2"/>
    <x v="8"/>
    <x v="19"/>
    <n v="399"/>
    <x v="13"/>
  </r>
  <r>
    <x v="3"/>
    <s v="Q2"/>
    <x v="8"/>
    <x v="20"/>
    <n v="99"/>
    <x v="13"/>
  </r>
  <r>
    <x v="3"/>
    <s v="Q2"/>
    <x v="8"/>
    <x v="73"/>
    <n v="38"/>
    <x v="13"/>
  </r>
  <r>
    <x v="3"/>
    <s v="Q2"/>
    <x v="8"/>
    <x v="21"/>
    <n v="832"/>
    <x v="13"/>
  </r>
  <r>
    <x v="3"/>
    <s v="Q2"/>
    <x v="8"/>
    <x v="22"/>
    <n v="262"/>
    <x v="13"/>
  </r>
  <r>
    <x v="3"/>
    <s v="Q2"/>
    <x v="8"/>
    <x v="23"/>
    <n v="690"/>
    <x v="13"/>
  </r>
  <r>
    <x v="3"/>
    <s v="Q2"/>
    <x v="8"/>
    <x v="24"/>
    <n v="454"/>
    <x v="13"/>
  </r>
  <r>
    <x v="3"/>
    <s v="Q2"/>
    <x v="8"/>
    <x v="25"/>
    <n v="79"/>
    <x v="13"/>
  </r>
  <r>
    <x v="3"/>
    <s v="Q2"/>
    <x v="8"/>
    <x v="74"/>
    <n v="31"/>
    <x v="13"/>
  </r>
  <r>
    <x v="3"/>
    <s v="Q2"/>
    <x v="8"/>
    <x v="75"/>
    <n v="82"/>
    <x v="13"/>
  </r>
  <r>
    <x v="3"/>
    <s v="Q2"/>
    <x v="8"/>
    <x v="26"/>
    <n v="118"/>
    <x v="13"/>
  </r>
  <r>
    <x v="3"/>
    <s v="Q2"/>
    <x v="8"/>
    <x v="27"/>
    <n v="179"/>
    <x v="13"/>
  </r>
  <r>
    <x v="3"/>
    <s v="Q2"/>
    <x v="8"/>
    <x v="76"/>
    <n v="63"/>
    <x v="13"/>
  </r>
  <r>
    <x v="3"/>
    <s v="Q2"/>
    <x v="8"/>
    <x v="28"/>
    <n v="209"/>
    <x v="13"/>
  </r>
  <r>
    <x v="3"/>
    <s v="Q2"/>
    <x v="8"/>
    <x v="77"/>
    <n v="128"/>
    <x v="13"/>
  </r>
  <r>
    <x v="3"/>
    <s v="Q2"/>
    <x v="8"/>
    <x v="29"/>
    <n v="281"/>
    <x v="13"/>
  </r>
  <r>
    <x v="3"/>
    <s v="Q2"/>
    <x v="8"/>
    <x v="30"/>
    <n v="227"/>
    <x v="13"/>
  </r>
  <r>
    <x v="3"/>
    <s v="Q2"/>
    <x v="8"/>
    <x v="78"/>
    <n v="46"/>
    <x v="13"/>
  </r>
  <r>
    <x v="3"/>
    <s v="Q2"/>
    <x v="8"/>
    <x v="31"/>
    <n v="149"/>
    <x v="13"/>
  </r>
  <r>
    <x v="3"/>
    <s v="Q2"/>
    <x v="8"/>
    <x v="79"/>
    <n v="49"/>
    <x v="13"/>
  </r>
  <r>
    <x v="3"/>
    <s v="Q2"/>
    <x v="8"/>
    <x v="32"/>
    <n v="806"/>
    <x v="13"/>
  </r>
  <r>
    <x v="3"/>
    <s v="Q2"/>
    <x v="8"/>
    <x v="33"/>
    <n v="300"/>
    <x v="13"/>
  </r>
  <r>
    <x v="3"/>
    <s v="Q2"/>
    <x v="8"/>
    <x v="34"/>
    <n v="116"/>
    <x v="13"/>
  </r>
  <r>
    <x v="3"/>
    <s v="Q2"/>
    <x v="8"/>
    <x v="35"/>
    <n v="593"/>
    <x v="13"/>
  </r>
  <r>
    <x v="3"/>
    <s v="Q2"/>
    <x v="8"/>
    <x v="80"/>
    <n v="119"/>
    <x v="13"/>
  </r>
  <r>
    <x v="3"/>
    <s v="Q2"/>
    <x v="8"/>
    <x v="36"/>
    <n v="96"/>
    <x v="13"/>
  </r>
  <r>
    <x v="3"/>
    <s v="Q2"/>
    <x v="8"/>
    <x v="81"/>
    <n v="53"/>
    <x v="13"/>
  </r>
  <r>
    <x v="3"/>
    <s v="Q2"/>
    <x v="8"/>
    <x v="37"/>
    <n v="572"/>
    <x v="13"/>
  </r>
  <r>
    <x v="3"/>
    <s v="Q2"/>
    <x v="8"/>
    <x v="38"/>
    <n v="426"/>
    <x v="13"/>
  </r>
  <r>
    <x v="3"/>
    <s v="Q2"/>
    <x v="8"/>
    <x v="39"/>
    <n v="150"/>
    <x v="13"/>
  </r>
  <r>
    <x v="3"/>
    <s v="Q2"/>
    <x v="8"/>
    <x v="40"/>
    <n v="288"/>
    <x v="13"/>
  </r>
  <r>
    <x v="3"/>
    <s v="Q2"/>
    <x v="8"/>
    <x v="41"/>
    <n v="162"/>
    <x v="13"/>
  </r>
  <r>
    <x v="3"/>
    <s v="Q2"/>
    <x v="8"/>
    <x v="42"/>
    <n v="245"/>
    <x v="13"/>
  </r>
  <r>
    <x v="3"/>
    <s v="Q2"/>
    <x v="8"/>
    <x v="82"/>
    <n v="73"/>
    <x v="13"/>
  </r>
  <r>
    <x v="3"/>
    <s v="Q2"/>
    <x v="8"/>
    <x v="43"/>
    <n v="454"/>
    <x v="13"/>
  </r>
  <r>
    <x v="3"/>
    <s v="Q2"/>
    <x v="8"/>
    <x v="44"/>
    <n v="223"/>
    <x v="13"/>
  </r>
  <r>
    <x v="3"/>
    <s v="Q2"/>
    <x v="8"/>
    <x v="45"/>
    <n v="206"/>
    <x v="13"/>
  </r>
  <r>
    <x v="3"/>
    <s v="Q2"/>
    <x v="8"/>
    <x v="46"/>
    <n v="398"/>
    <x v="13"/>
  </r>
  <r>
    <x v="3"/>
    <s v="Q2"/>
    <x v="8"/>
    <x v="47"/>
    <n v="338"/>
    <x v="13"/>
  </r>
  <r>
    <x v="3"/>
    <s v="Q2"/>
    <x v="8"/>
    <x v="48"/>
    <n v="733"/>
    <x v="13"/>
  </r>
  <r>
    <x v="3"/>
    <s v="Q2"/>
    <x v="8"/>
    <x v="83"/>
    <n v="70"/>
    <x v="13"/>
  </r>
  <r>
    <x v="3"/>
    <s v="Q2"/>
    <x v="8"/>
    <x v="49"/>
    <n v="599"/>
    <x v="13"/>
  </r>
  <r>
    <x v="3"/>
    <s v="Q2"/>
    <x v="8"/>
    <x v="50"/>
    <n v="663"/>
    <x v="13"/>
  </r>
  <r>
    <x v="3"/>
    <s v="Q2"/>
    <x v="8"/>
    <x v="51"/>
    <n v="217"/>
    <x v="13"/>
  </r>
  <r>
    <x v="3"/>
    <s v="Q2"/>
    <x v="8"/>
    <x v="52"/>
    <n v="209"/>
    <x v="13"/>
  </r>
  <r>
    <x v="3"/>
    <s v="Q2"/>
    <x v="8"/>
    <x v="85"/>
    <n v="49"/>
    <x v="13"/>
  </r>
  <r>
    <x v="3"/>
    <s v="Q2"/>
    <x v="8"/>
    <x v="53"/>
    <n v="334"/>
    <x v="13"/>
  </r>
  <r>
    <x v="3"/>
    <s v="Q2"/>
    <x v="8"/>
    <x v="54"/>
    <n v="543"/>
    <x v="13"/>
  </r>
  <r>
    <x v="3"/>
    <s v="Q2"/>
    <x v="8"/>
    <x v="86"/>
    <n v="63"/>
    <x v="13"/>
  </r>
  <r>
    <x v="3"/>
    <s v="Q2"/>
    <x v="8"/>
    <x v="55"/>
    <n v="1753"/>
    <x v="13"/>
  </r>
  <r>
    <x v="3"/>
    <s v="Q2"/>
    <x v="8"/>
    <x v="56"/>
    <n v="112"/>
    <x v="13"/>
  </r>
  <r>
    <x v="3"/>
    <s v="Q2"/>
    <x v="8"/>
    <x v="57"/>
    <n v="7153"/>
    <x v="13"/>
  </r>
  <r>
    <x v="3"/>
    <s v="Q2"/>
    <x v="8"/>
    <x v="58"/>
    <n v="3642"/>
    <x v="13"/>
  </r>
  <r>
    <x v="3"/>
    <s v="Q2"/>
    <x v="8"/>
    <x v="59"/>
    <n v="8392"/>
    <x v="13"/>
  </r>
  <r>
    <x v="3"/>
    <s v="Q2"/>
    <x v="9"/>
    <x v="0"/>
    <n v="245"/>
    <x v="13"/>
  </r>
  <r>
    <x v="3"/>
    <s v="Q2"/>
    <x v="9"/>
    <x v="1"/>
    <n v="150"/>
    <x v="13"/>
  </r>
  <r>
    <x v="3"/>
    <s v="Q2"/>
    <x v="9"/>
    <x v="3"/>
    <n v="288"/>
    <x v="13"/>
  </r>
  <r>
    <x v="3"/>
    <s v="Q2"/>
    <x v="9"/>
    <x v="4"/>
    <n v="59"/>
    <x v="13"/>
  </r>
  <r>
    <x v="3"/>
    <s v="Q2"/>
    <x v="9"/>
    <x v="5"/>
    <n v="66"/>
    <x v="13"/>
  </r>
  <r>
    <x v="3"/>
    <s v="Q2"/>
    <x v="9"/>
    <x v="6"/>
    <n v="178"/>
    <x v="13"/>
  </r>
  <r>
    <x v="3"/>
    <s v="Q2"/>
    <x v="9"/>
    <x v="65"/>
    <n v="33"/>
    <x v="13"/>
  </r>
  <r>
    <x v="3"/>
    <s v="Q2"/>
    <x v="9"/>
    <x v="7"/>
    <n v="212"/>
    <x v="13"/>
  </r>
  <r>
    <x v="3"/>
    <s v="Q2"/>
    <x v="9"/>
    <x v="101"/>
    <n v="51"/>
    <x v="13"/>
  </r>
  <r>
    <x v="3"/>
    <s v="Q2"/>
    <x v="9"/>
    <x v="8"/>
    <n v="58"/>
    <x v="13"/>
  </r>
  <r>
    <x v="3"/>
    <s v="Q2"/>
    <x v="9"/>
    <x v="9"/>
    <n v="182"/>
    <x v="13"/>
  </r>
  <r>
    <x v="3"/>
    <s v="Q2"/>
    <x v="9"/>
    <x v="10"/>
    <n v="211"/>
    <x v="13"/>
  </r>
  <r>
    <x v="3"/>
    <s v="Q2"/>
    <x v="9"/>
    <x v="11"/>
    <n v="52"/>
    <x v="13"/>
  </r>
  <r>
    <x v="3"/>
    <s v="Q2"/>
    <x v="9"/>
    <x v="12"/>
    <n v="72"/>
    <x v="13"/>
  </r>
  <r>
    <x v="3"/>
    <s v="Q2"/>
    <x v="9"/>
    <x v="13"/>
    <n v="164"/>
    <x v="13"/>
  </r>
  <r>
    <x v="3"/>
    <s v="Q2"/>
    <x v="9"/>
    <x v="14"/>
    <n v="382"/>
    <x v="13"/>
  </r>
  <r>
    <x v="3"/>
    <s v="Q2"/>
    <x v="9"/>
    <x v="15"/>
    <n v="396"/>
    <x v="13"/>
  </r>
  <r>
    <x v="3"/>
    <s v="Q2"/>
    <x v="9"/>
    <x v="71"/>
    <n v="34"/>
    <x v="13"/>
  </r>
  <r>
    <x v="3"/>
    <s v="Q2"/>
    <x v="9"/>
    <x v="16"/>
    <n v="123"/>
    <x v="13"/>
  </r>
  <r>
    <x v="3"/>
    <s v="Q2"/>
    <x v="9"/>
    <x v="17"/>
    <n v="164"/>
    <x v="13"/>
  </r>
  <r>
    <x v="3"/>
    <s v="Q2"/>
    <x v="9"/>
    <x v="18"/>
    <n v="134"/>
    <x v="13"/>
  </r>
  <r>
    <x v="3"/>
    <s v="Q2"/>
    <x v="9"/>
    <x v="72"/>
    <n v="51"/>
    <x v="13"/>
  </r>
  <r>
    <x v="3"/>
    <s v="Q2"/>
    <x v="9"/>
    <x v="19"/>
    <n v="161"/>
    <x v="13"/>
  </r>
  <r>
    <x v="3"/>
    <s v="Q2"/>
    <x v="9"/>
    <x v="20"/>
    <n v="38"/>
    <x v="13"/>
  </r>
  <r>
    <x v="3"/>
    <s v="Q2"/>
    <x v="9"/>
    <x v="21"/>
    <n v="353"/>
    <x v="13"/>
  </r>
  <r>
    <x v="3"/>
    <s v="Q2"/>
    <x v="9"/>
    <x v="22"/>
    <n v="116"/>
    <x v="13"/>
  </r>
  <r>
    <x v="3"/>
    <s v="Q2"/>
    <x v="9"/>
    <x v="23"/>
    <n v="263"/>
    <x v="13"/>
  </r>
  <r>
    <x v="3"/>
    <s v="Q2"/>
    <x v="9"/>
    <x v="24"/>
    <n v="159"/>
    <x v="13"/>
  </r>
  <r>
    <x v="3"/>
    <s v="Q2"/>
    <x v="9"/>
    <x v="75"/>
    <n v="33"/>
    <x v="13"/>
  </r>
  <r>
    <x v="3"/>
    <s v="Q2"/>
    <x v="9"/>
    <x v="26"/>
    <n v="40"/>
    <x v="13"/>
  </r>
  <r>
    <x v="3"/>
    <s v="Q2"/>
    <x v="9"/>
    <x v="27"/>
    <n v="49"/>
    <x v="13"/>
  </r>
  <r>
    <x v="3"/>
    <s v="Q2"/>
    <x v="9"/>
    <x v="28"/>
    <n v="67"/>
    <x v="13"/>
  </r>
  <r>
    <x v="3"/>
    <s v="Q2"/>
    <x v="9"/>
    <x v="77"/>
    <n v="53"/>
    <x v="13"/>
  </r>
  <r>
    <x v="3"/>
    <s v="Q2"/>
    <x v="9"/>
    <x v="29"/>
    <n v="98"/>
    <x v="13"/>
  </r>
  <r>
    <x v="3"/>
    <s v="Q2"/>
    <x v="9"/>
    <x v="30"/>
    <n v="72"/>
    <x v="13"/>
  </r>
  <r>
    <x v="3"/>
    <s v="Q2"/>
    <x v="9"/>
    <x v="31"/>
    <n v="55"/>
    <x v="13"/>
  </r>
  <r>
    <x v="3"/>
    <s v="Q2"/>
    <x v="9"/>
    <x v="79"/>
    <n v="38"/>
    <x v="13"/>
  </r>
  <r>
    <x v="3"/>
    <s v="Q2"/>
    <x v="9"/>
    <x v="32"/>
    <n v="358"/>
    <x v="13"/>
  </r>
  <r>
    <x v="3"/>
    <s v="Q2"/>
    <x v="9"/>
    <x v="33"/>
    <n v="100"/>
    <x v="13"/>
  </r>
  <r>
    <x v="3"/>
    <s v="Q2"/>
    <x v="9"/>
    <x v="34"/>
    <n v="53"/>
    <x v="13"/>
  </r>
  <r>
    <x v="3"/>
    <s v="Q2"/>
    <x v="9"/>
    <x v="35"/>
    <n v="220"/>
    <x v="13"/>
  </r>
  <r>
    <x v="3"/>
    <s v="Q2"/>
    <x v="9"/>
    <x v="80"/>
    <n v="41"/>
    <x v="13"/>
  </r>
  <r>
    <x v="3"/>
    <s v="Q2"/>
    <x v="9"/>
    <x v="36"/>
    <n v="37"/>
    <x v="13"/>
  </r>
  <r>
    <x v="3"/>
    <s v="Q2"/>
    <x v="9"/>
    <x v="37"/>
    <n v="228"/>
    <x v="13"/>
  </r>
  <r>
    <x v="3"/>
    <s v="Q2"/>
    <x v="9"/>
    <x v="38"/>
    <n v="162"/>
    <x v="13"/>
  </r>
  <r>
    <x v="3"/>
    <s v="Q2"/>
    <x v="9"/>
    <x v="39"/>
    <n v="55"/>
    <x v="13"/>
  </r>
  <r>
    <x v="3"/>
    <s v="Q2"/>
    <x v="9"/>
    <x v="40"/>
    <n v="103"/>
    <x v="13"/>
  </r>
  <r>
    <x v="3"/>
    <s v="Q2"/>
    <x v="9"/>
    <x v="41"/>
    <n v="66"/>
    <x v="13"/>
  </r>
  <r>
    <x v="3"/>
    <s v="Q2"/>
    <x v="9"/>
    <x v="42"/>
    <n v="92"/>
    <x v="13"/>
  </r>
  <r>
    <x v="3"/>
    <s v="Q2"/>
    <x v="9"/>
    <x v="82"/>
    <n v="39"/>
    <x v="13"/>
  </r>
  <r>
    <x v="3"/>
    <s v="Q2"/>
    <x v="9"/>
    <x v="43"/>
    <n v="147"/>
    <x v="13"/>
  </r>
  <r>
    <x v="3"/>
    <s v="Q2"/>
    <x v="9"/>
    <x v="44"/>
    <n v="77"/>
    <x v="13"/>
  </r>
  <r>
    <x v="3"/>
    <s v="Q2"/>
    <x v="9"/>
    <x v="45"/>
    <n v="66"/>
    <x v="13"/>
  </r>
  <r>
    <x v="3"/>
    <s v="Q2"/>
    <x v="9"/>
    <x v="46"/>
    <n v="151"/>
    <x v="13"/>
  </r>
  <r>
    <x v="3"/>
    <s v="Q2"/>
    <x v="9"/>
    <x v="47"/>
    <n v="126"/>
    <x v="13"/>
  </r>
  <r>
    <x v="3"/>
    <s v="Q2"/>
    <x v="9"/>
    <x v="48"/>
    <n v="301"/>
    <x v="13"/>
  </r>
  <r>
    <x v="3"/>
    <s v="Q2"/>
    <x v="9"/>
    <x v="49"/>
    <n v="236"/>
    <x v="13"/>
  </r>
  <r>
    <x v="3"/>
    <s v="Q2"/>
    <x v="9"/>
    <x v="50"/>
    <n v="242"/>
    <x v="13"/>
  </r>
  <r>
    <x v="3"/>
    <s v="Q2"/>
    <x v="9"/>
    <x v="51"/>
    <n v="86"/>
    <x v="13"/>
  </r>
  <r>
    <x v="3"/>
    <s v="Q2"/>
    <x v="9"/>
    <x v="52"/>
    <n v="92"/>
    <x v="13"/>
  </r>
  <r>
    <x v="3"/>
    <s v="Q2"/>
    <x v="9"/>
    <x v="53"/>
    <n v="154"/>
    <x v="13"/>
  </r>
  <r>
    <x v="3"/>
    <s v="Q2"/>
    <x v="9"/>
    <x v="54"/>
    <n v="197"/>
    <x v="13"/>
  </r>
  <r>
    <x v="3"/>
    <s v="Q2"/>
    <x v="9"/>
    <x v="55"/>
    <n v="544"/>
    <x v="13"/>
  </r>
  <r>
    <x v="3"/>
    <s v="Q2"/>
    <x v="9"/>
    <x v="56"/>
    <n v="39"/>
    <x v="13"/>
  </r>
  <r>
    <x v="3"/>
    <s v="Q2"/>
    <x v="9"/>
    <x v="57"/>
    <n v="2439"/>
    <x v="13"/>
  </r>
  <r>
    <x v="3"/>
    <s v="Q2"/>
    <x v="9"/>
    <x v="58"/>
    <n v="1222"/>
    <x v="13"/>
  </r>
  <r>
    <x v="3"/>
    <s v="Q2"/>
    <x v="9"/>
    <x v="59"/>
    <n v="2829"/>
    <x v="13"/>
  </r>
  <r>
    <x v="3"/>
    <s v="Q2"/>
    <x v="10"/>
    <x v="60"/>
    <n v="56"/>
    <x v="13"/>
  </r>
  <r>
    <x v="3"/>
    <s v="Q2"/>
    <x v="10"/>
    <x v="61"/>
    <n v="90"/>
    <x v="13"/>
  </r>
  <r>
    <x v="3"/>
    <s v="Q2"/>
    <x v="10"/>
    <x v="62"/>
    <n v="43"/>
    <x v="13"/>
  </r>
  <r>
    <x v="3"/>
    <s v="Q2"/>
    <x v="10"/>
    <x v="0"/>
    <n v="440"/>
    <x v="13"/>
  </r>
  <r>
    <x v="3"/>
    <s v="Q2"/>
    <x v="10"/>
    <x v="1"/>
    <n v="221"/>
    <x v="13"/>
  </r>
  <r>
    <x v="3"/>
    <s v="Q2"/>
    <x v="10"/>
    <x v="63"/>
    <n v="113"/>
    <x v="13"/>
  </r>
  <r>
    <x v="3"/>
    <s v="Q2"/>
    <x v="10"/>
    <x v="2"/>
    <n v="76"/>
    <x v="13"/>
  </r>
  <r>
    <x v="3"/>
    <s v="Q2"/>
    <x v="10"/>
    <x v="3"/>
    <n v="377"/>
    <x v="13"/>
  </r>
  <r>
    <x v="3"/>
    <s v="Q2"/>
    <x v="10"/>
    <x v="4"/>
    <n v="155"/>
    <x v="13"/>
  </r>
  <r>
    <x v="3"/>
    <s v="Q2"/>
    <x v="10"/>
    <x v="5"/>
    <n v="106"/>
    <x v="13"/>
  </r>
  <r>
    <x v="3"/>
    <s v="Q2"/>
    <x v="10"/>
    <x v="93"/>
    <n v="30"/>
    <x v="13"/>
  </r>
  <r>
    <x v="3"/>
    <s v="Q2"/>
    <x v="10"/>
    <x v="6"/>
    <n v="417"/>
    <x v="13"/>
  </r>
  <r>
    <x v="3"/>
    <s v="Q2"/>
    <x v="10"/>
    <x v="65"/>
    <n v="62"/>
    <x v="13"/>
  </r>
  <r>
    <x v="3"/>
    <s v="Q2"/>
    <x v="10"/>
    <x v="7"/>
    <n v="341"/>
    <x v="13"/>
  </r>
  <r>
    <x v="3"/>
    <s v="Q2"/>
    <x v="10"/>
    <x v="66"/>
    <n v="42"/>
    <x v="13"/>
  </r>
  <r>
    <x v="3"/>
    <s v="Q2"/>
    <x v="10"/>
    <x v="98"/>
    <n v="35"/>
    <x v="13"/>
  </r>
  <r>
    <x v="3"/>
    <s v="Q2"/>
    <x v="10"/>
    <x v="101"/>
    <n v="77"/>
    <x v="13"/>
  </r>
  <r>
    <x v="3"/>
    <s v="Q2"/>
    <x v="10"/>
    <x v="8"/>
    <n v="107"/>
    <x v="13"/>
  </r>
  <r>
    <x v="3"/>
    <s v="Q2"/>
    <x v="10"/>
    <x v="9"/>
    <n v="229"/>
    <x v="13"/>
  </r>
  <r>
    <x v="3"/>
    <s v="Q2"/>
    <x v="10"/>
    <x v="10"/>
    <n v="353"/>
    <x v="13"/>
  </r>
  <r>
    <x v="3"/>
    <s v="Q2"/>
    <x v="10"/>
    <x v="11"/>
    <n v="134"/>
    <x v="13"/>
  </r>
  <r>
    <x v="3"/>
    <s v="Q2"/>
    <x v="10"/>
    <x v="12"/>
    <n v="102"/>
    <x v="13"/>
  </r>
  <r>
    <x v="3"/>
    <s v="Q2"/>
    <x v="10"/>
    <x v="13"/>
    <n v="230"/>
    <x v="13"/>
  </r>
  <r>
    <x v="3"/>
    <s v="Q2"/>
    <x v="10"/>
    <x v="14"/>
    <n v="584"/>
    <x v="13"/>
  </r>
  <r>
    <x v="3"/>
    <s v="Q2"/>
    <x v="10"/>
    <x v="15"/>
    <n v="582"/>
    <x v="13"/>
  </r>
  <r>
    <x v="3"/>
    <s v="Q2"/>
    <x v="10"/>
    <x v="70"/>
    <n v="74"/>
    <x v="13"/>
  </r>
  <r>
    <x v="3"/>
    <s v="Q2"/>
    <x v="10"/>
    <x v="71"/>
    <n v="49"/>
    <x v="13"/>
  </r>
  <r>
    <x v="3"/>
    <s v="Q2"/>
    <x v="10"/>
    <x v="16"/>
    <n v="174"/>
    <x v="13"/>
  </r>
  <r>
    <x v="3"/>
    <s v="Q2"/>
    <x v="10"/>
    <x v="17"/>
    <n v="294"/>
    <x v="13"/>
  </r>
  <r>
    <x v="3"/>
    <s v="Q2"/>
    <x v="10"/>
    <x v="18"/>
    <n v="197"/>
    <x v="13"/>
  </r>
  <r>
    <x v="3"/>
    <s v="Q2"/>
    <x v="10"/>
    <x v="72"/>
    <n v="96"/>
    <x v="13"/>
  </r>
  <r>
    <x v="3"/>
    <s v="Q2"/>
    <x v="10"/>
    <x v="19"/>
    <n v="243"/>
    <x v="13"/>
  </r>
  <r>
    <x v="3"/>
    <s v="Q2"/>
    <x v="10"/>
    <x v="20"/>
    <n v="83"/>
    <x v="13"/>
  </r>
  <r>
    <x v="3"/>
    <s v="Q2"/>
    <x v="10"/>
    <x v="73"/>
    <n v="48"/>
    <x v="13"/>
  </r>
  <r>
    <x v="3"/>
    <s v="Q2"/>
    <x v="10"/>
    <x v="21"/>
    <n v="527"/>
    <x v="13"/>
  </r>
  <r>
    <x v="3"/>
    <s v="Q2"/>
    <x v="10"/>
    <x v="22"/>
    <n v="149"/>
    <x v="13"/>
  </r>
  <r>
    <x v="3"/>
    <s v="Q2"/>
    <x v="10"/>
    <x v="23"/>
    <n v="447"/>
    <x v="13"/>
  </r>
  <r>
    <x v="3"/>
    <s v="Q2"/>
    <x v="10"/>
    <x v="92"/>
    <n v="37"/>
    <x v="13"/>
  </r>
  <r>
    <x v="3"/>
    <s v="Q2"/>
    <x v="10"/>
    <x v="24"/>
    <n v="302"/>
    <x v="13"/>
  </r>
  <r>
    <x v="3"/>
    <s v="Q2"/>
    <x v="10"/>
    <x v="25"/>
    <n v="50"/>
    <x v="13"/>
  </r>
  <r>
    <x v="3"/>
    <s v="Q2"/>
    <x v="10"/>
    <x v="74"/>
    <n v="76"/>
    <x v="13"/>
  </r>
  <r>
    <x v="3"/>
    <s v="Q2"/>
    <x v="10"/>
    <x v="75"/>
    <n v="45"/>
    <x v="13"/>
  </r>
  <r>
    <x v="3"/>
    <s v="Q2"/>
    <x v="10"/>
    <x v="26"/>
    <n v="85"/>
    <x v="13"/>
  </r>
  <r>
    <x v="3"/>
    <s v="Q2"/>
    <x v="10"/>
    <x v="27"/>
    <n v="100"/>
    <x v="13"/>
  </r>
  <r>
    <x v="3"/>
    <s v="Q2"/>
    <x v="10"/>
    <x v="76"/>
    <n v="45"/>
    <x v="13"/>
  </r>
  <r>
    <x v="3"/>
    <s v="Q2"/>
    <x v="10"/>
    <x v="28"/>
    <n v="114"/>
    <x v="13"/>
  </r>
  <r>
    <x v="3"/>
    <s v="Q2"/>
    <x v="10"/>
    <x v="77"/>
    <n v="65"/>
    <x v="13"/>
  </r>
  <r>
    <x v="3"/>
    <s v="Q2"/>
    <x v="10"/>
    <x v="29"/>
    <n v="232"/>
    <x v="13"/>
  </r>
  <r>
    <x v="3"/>
    <s v="Q2"/>
    <x v="10"/>
    <x v="30"/>
    <n v="109"/>
    <x v="13"/>
  </r>
  <r>
    <x v="3"/>
    <s v="Q2"/>
    <x v="10"/>
    <x v="78"/>
    <n v="36"/>
    <x v="13"/>
  </r>
  <r>
    <x v="3"/>
    <s v="Q2"/>
    <x v="10"/>
    <x v="31"/>
    <n v="93"/>
    <x v="13"/>
  </r>
  <r>
    <x v="3"/>
    <s v="Q2"/>
    <x v="10"/>
    <x v="79"/>
    <n v="53"/>
    <x v="13"/>
  </r>
  <r>
    <x v="3"/>
    <s v="Q2"/>
    <x v="10"/>
    <x v="32"/>
    <n v="537"/>
    <x v="13"/>
  </r>
  <r>
    <x v="3"/>
    <s v="Q2"/>
    <x v="10"/>
    <x v="33"/>
    <n v="142"/>
    <x v="13"/>
  </r>
  <r>
    <x v="3"/>
    <s v="Q2"/>
    <x v="10"/>
    <x v="34"/>
    <n v="139"/>
    <x v="13"/>
  </r>
  <r>
    <x v="3"/>
    <s v="Q2"/>
    <x v="10"/>
    <x v="35"/>
    <n v="577"/>
    <x v="13"/>
  </r>
  <r>
    <x v="3"/>
    <s v="Q2"/>
    <x v="10"/>
    <x v="80"/>
    <n v="97"/>
    <x v="13"/>
  </r>
  <r>
    <x v="3"/>
    <s v="Q2"/>
    <x v="10"/>
    <x v="36"/>
    <n v="67"/>
    <x v="13"/>
  </r>
  <r>
    <x v="3"/>
    <s v="Q2"/>
    <x v="10"/>
    <x v="37"/>
    <n v="323"/>
    <x v="13"/>
  </r>
  <r>
    <x v="3"/>
    <s v="Q2"/>
    <x v="10"/>
    <x v="38"/>
    <n v="216"/>
    <x v="13"/>
  </r>
  <r>
    <x v="3"/>
    <s v="Q2"/>
    <x v="10"/>
    <x v="39"/>
    <n v="137"/>
    <x v="13"/>
  </r>
  <r>
    <x v="3"/>
    <s v="Q2"/>
    <x v="10"/>
    <x v="40"/>
    <n v="183"/>
    <x v="13"/>
  </r>
  <r>
    <x v="3"/>
    <s v="Q2"/>
    <x v="10"/>
    <x v="41"/>
    <n v="137"/>
    <x v="13"/>
  </r>
  <r>
    <x v="3"/>
    <s v="Q2"/>
    <x v="10"/>
    <x v="42"/>
    <n v="204"/>
    <x v="13"/>
  </r>
  <r>
    <x v="3"/>
    <s v="Q2"/>
    <x v="10"/>
    <x v="82"/>
    <n v="57"/>
    <x v="13"/>
  </r>
  <r>
    <x v="3"/>
    <s v="Q2"/>
    <x v="10"/>
    <x v="43"/>
    <n v="392"/>
    <x v="13"/>
  </r>
  <r>
    <x v="3"/>
    <s v="Q2"/>
    <x v="10"/>
    <x v="44"/>
    <n v="121"/>
    <x v="13"/>
  </r>
  <r>
    <x v="3"/>
    <s v="Q2"/>
    <x v="10"/>
    <x v="45"/>
    <n v="99"/>
    <x v="13"/>
  </r>
  <r>
    <x v="3"/>
    <s v="Q2"/>
    <x v="10"/>
    <x v="46"/>
    <n v="225"/>
    <x v="13"/>
  </r>
  <r>
    <x v="3"/>
    <s v="Q2"/>
    <x v="10"/>
    <x v="47"/>
    <n v="214"/>
    <x v="13"/>
  </r>
  <r>
    <x v="3"/>
    <s v="Q2"/>
    <x v="10"/>
    <x v="48"/>
    <n v="464"/>
    <x v="13"/>
  </r>
  <r>
    <x v="3"/>
    <s v="Q2"/>
    <x v="10"/>
    <x v="83"/>
    <n v="35"/>
    <x v="13"/>
  </r>
  <r>
    <x v="3"/>
    <s v="Q2"/>
    <x v="10"/>
    <x v="49"/>
    <n v="337"/>
    <x v="13"/>
  </r>
  <r>
    <x v="3"/>
    <s v="Q2"/>
    <x v="10"/>
    <x v="50"/>
    <n v="346"/>
    <x v="13"/>
  </r>
  <r>
    <x v="3"/>
    <s v="Q2"/>
    <x v="10"/>
    <x v="51"/>
    <n v="160"/>
    <x v="13"/>
  </r>
  <r>
    <x v="3"/>
    <s v="Q2"/>
    <x v="10"/>
    <x v="52"/>
    <n v="138"/>
    <x v="13"/>
  </r>
  <r>
    <x v="3"/>
    <s v="Q2"/>
    <x v="10"/>
    <x v="85"/>
    <n v="57"/>
    <x v="13"/>
  </r>
  <r>
    <x v="3"/>
    <s v="Q2"/>
    <x v="10"/>
    <x v="53"/>
    <n v="199"/>
    <x v="13"/>
  </r>
  <r>
    <x v="3"/>
    <s v="Q2"/>
    <x v="10"/>
    <x v="54"/>
    <n v="439"/>
    <x v="13"/>
  </r>
  <r>
    <x v="3"/>
    <s v="Q2"/>
    <x v="10"/>
    <x v="86"/>
    <n v="56"/>
    <x v="13"/>
  </r>
  <r>
    <x v="3"/>
    <s v="Q2"/>
    <x v="10"/>
    <x v="55"/>
    <n v="1100"/>
    <x v="13"/>
  </r>
  <r>
    <x v="3"/>
    <s v="Q2"/>
    <x v="10"/>
    <x v="56"/>
    <n v="78"/>
    <x v="13"/>
  </r>
  <r>
    <x v="3"/>
    <s v="Q2"/>
    <x v="10"/>
    <x v="57"/>
    <n v="3770"/>
    <x v="13"/>
  </r>
  <r>
    <x v="3"/>
    <s v="Q2"/>
    <x v="10"/>
    <x v="58"/>
    <n v="2406"/>
    <x v="13"/>
  </r>
  <r>
    <x v="3"/>
    <s v="Q2"/>
    <x v="10"/>
    <x v="59"/>
    <n v="4738"/>
    <x v="13"/>
  </r>
  <r>
    <x v="3"/>
    <s v="Q2"/>
    <x v="11"/>
    <x v="0"/>
    <n v="104"/>
    <x v="13"/>
  </r>
  <r>
    <x v="3"/>
    <s v="Q2"/>
    <x v="11"/>
    <x v="1"/>
    <n v="75"/>
    <x v="13"/>
  </r>
  <r>
    <x v="3"/>
    <s v="Q2"/>
    <x v="11"/>
    <x v="3"/>
    <n v="127"/>
    <x v="13"/>
  </r>
  <r>
    <x v="3"/>
    <s v="Q2"/>
    <x v="11"/>
    <x v="5"/>
    <n v="34"/>
    <x v="13"/>
  </r>
  <r>
    <x v="3"/>
    <s v="Q2"/>
    <x v="11"/>
    <x v="6"/>
    <n v="100"/>
    <x v="13"/>
  </r>
  <r>
    <x v="3"/>
    <s v="Q2"/>
    <x v="11"/>
    <x v="7"/>
    <n v="81"/>
    <x v="13"/>
  </r>
  <r>
    <x v="3"/>
    <s v="Q2"/>
    <x v="11"/>
    <x v="8"/>
    <n v="35"/>
    <x v="13"/>
  </r>
  <r>
    <x v="3"/>
    <s v="Q2"/>
    <x v="11"/>
    <x v="9"/>
    <n v="73"/>
    <x v="13"/>
  </r>
  <r>
    <x v="3"/>
    <s v="Q2"/>
    <x v="11"/>
    <x v="10"/>
    <n v="113"/>
    <x v="13"/>
  </r>
  <r>
    <x v="3"/>
    <s v="Q2"/>
    <x v="11"/>
    <x v="12"/>
    <n v="35"/>
    <x v="13"/>
  </r>
  <r>
    <x v="3"/>
    <s v="Q2"/>
    <x v="11"/>
    <x v="13"/>
    <n v="83"/>
    <x v="13"/>
  </r>
  <r>
    <x v="3"/>
    <s v="Q2"/>
    <x v="11"/>
    <x v="14"/>
    <n v="186"/>
    <x v="13"/>
  </r>
  <r>
    <x v="3"/>
    <s v="Q2"/>
    <x v="11"/>
    <x v="15"/>
    <n v="185"/>
    <x v="13"/>
  </r>
  <r>
    <x v="3"/>
    <s v="Q2"/>
    <x v="11"/>
    <x v="16"/>
    <n v="47"/>
    <x v="13"/>
  </r>
  <r>
    <x v="3"/>
    <s v="Q2"/>
    <x v="11"/>
    <x v="17"/>
    <n v="67"/>
    <x v="13"/>
  </r>
  <r>
    <x v="3"/>
    <s v="Q2"/>
    <x v="11"/>
    <x v="18"/>
    <n v="51"/>
    <x v="13"/>
  </r>
  <r>
    <x v="3"/>
    <s v="Q2"/>
    <x v="11"/>
    <x v="72"/>
    <n v="36"/>
    <x v="13"/>
  </r>
  <r>
    <x v="3"/>
    <s v="Q2"/>
    <x v="11"/>
    <x v="19"/>
    <n v="64"/>
    <x v="13"/>
  </r>
  <r>
    <x v="3"/>
    <s v="Q2"/>
    <x v="11"/>
    <x v="21"/>
    <n v="972"/>
    <x v="13"/>
  </r>
  <r>
    <x v="3"/>
    <s v="Q2"/>
    <x v="11"/>
    <x v="22"/>
    <n v="40"/>
    <x v="13"/>
  </r>
  <r>
    <x v="3"/>
    <s v="Q2"/>
    <x v="11"/>
    <x v="23"/>
    <n v="122"/>
    <x v="13"/>
  </r>
  <r>
    <x v="3"/>
    <s v="Q2"/>
    <x v="11"/>
    <x v="24"/>
    <n v="59"/>
    <x v="13"/>
  </r>
  <r>
    <x v="3"/>
    <s v="Q2"/>
    <x v="11"/>
    <x v="27"/>
    <n v="39"/>
    <x v="13"/>
  </r>
  <r>
    <x v="3"/>
    <s v="Q2"/>
    <x v="11"/>
    <x v="28"/>
    <n v="40"/>
    <x v="13"/>
  </r>
  <r>
    <x v="3"/>
    <s v="Q2"/>
    <x v="11"/>
    <x v="29"/>
    <n v="50"/>
    <x v="13"/>
  </r>
  <r>
    <x v="3"/>
    <s v="Q2"/>
    <x v="11"/>
    <x v="30"/>
    <n v="44"/>
    <x v="13"/>
  </r>
  <r>
    <x v="3"/>
    <s v="Q2"/>
    <x v="11"/>
    <x v="32"/>
    <n v="199"/>
    <x v="13"/>
  </r>
  <r>
    <x v="3"/>
    <s v="Q2"/>
    <x v="11"/>
    <x v="33"/>
    <n v="59"/>
    <x v="13"/>
  </r>
  <r>
    <x v="3"/>
    <s v="Q2"/>
    <x v="11"/>
    <x v="35"/>
    <n v="83"/>
    <x v="13"/>
  </r>
  <r>
    <x v="3"/>
    <s v="Q2"/>
    <x v="11"/>
    <x v="37"/>
    <n v="102"/>
    <x v="13"/>
  </r>
  <r>
    <x v="3"/>
    <s v="Q2"/>
    <x v="11"/>
    <x v="38"/>
    <n v="71"/>
    <x v="13"/>
  </r>
  <r>
    <x v="3"/>
    <s v="Q2"/>
    <x v="11"/>
    <x v="40"/>
    <n v="43"/>
    <x v="13"/>
  </r>
  <r>
    <x v="3"/>
    <s v="Q2"/>
    <x v="11"/>
    <x v="42"/>
    <n v="53"/>
    <x v="13"/>
  </r>
  <r>
    <x v="3"/>
    <s v="Q2"/>
    <x v="11"/>
    <x v="43"/>
    <n v="69"/>
    <x v="13"/>
  </r>
  <r>
    <x v="3"/>
    <s v="Q2"/>
    <x v="11"/>
    <x v="44"/>
    <n v="37"/>
    <x v="13"/>
  </r>
  <r>
    <x v="3"/>
    <s v="Q2"/>
    <x v="11"/>
    <x v="45"/>
    <n v="32"/>
    <x v="13"/>
  </r>
  <r>
    <x v="3"/>
    <s v="Q2"/>
    <x v="11"/>
    <x v="46"/>
    <n v="70"/>
    <x v="13"/>
  </r>
  <r>
    <x v="3"/>
    <s v="Q2"/>
    <x v="11"/>
    <x v="47"/>
    <n v="45"/>
    <x v="13"/>
  </r>
  <r>
    <x v="3"/>
    <s v="Q2"/>
    <x v="11"/>
    <x v="48"/>
    <n v="137"/>
    <x v="13"/>
  </r>
  <r>
    <x v="3"/>
    <s v="Q2"/>
    <x v="11"/>
    <x v="49"/>
    <n v="114"/>
    <x v="13"/>
  </r>
  <r>
    <x v="3"/>
    <s v="Q2"/>
    <x v="11"/>
    <x v="50"/>
    <n v="89"/>
    <x v="13"/>
  </r>
  <r>
    <x v="3"/>
    <s v="Q2"/>
    <x v="11"/>
    <x v="51"/>
    <n v="36"/>
    <x v="13"/>
  </r>
  <r>
    <x v="3"/>
    <s v="Q2"/>
    <x v="11"/>
    <x v="52"/>
    <n v="39"/>
    <x v="13"/>
  </r>
  <r>
    <x v="3"/>
    <s v="Q2"/>
    <x v="11"/>
    <x v="53"/>
    <n v="55"/>
    <x v="13"/>
  </r>
  <r>
    <x v="3"/>
    <s v="Q2"/>
    <x v="11"/>
    <x v="54"/>
    <n v="79"/>
    <x v="13"/>
  </r>
  <r>
    <x v="3"/>
    <s v="Q2"/>
    <x v="11"/>
    <x v="55"/>
    <n v="264"/>
    <x v="13"/>
  </r>
  <r>
    <x v="3"/>
    <s v="Q2"/>
    <x v="11"/>
    <x v="57"/>
    <n v="5744"/>
    <x v="13"/>
  </r>
  <r>
    <x v="3"/>
    <s v="Q2"/>
    <x v="11"/>
    <x v="58"/>
    <n v="600"/>
    <x v="13"/>
  </r>
  <r>
    <x v="3"/>
    <s v="Q2"/>
    <x v="11"/>
    <x v="59"/>
    <n v="5888"/>
    <x v="13"/>
  </r>
  <r>
    <x v="3"/>
    <s v="Q2"/>
    <x v="12"/>
    <x v="60"/>
    <n v="36"/>
    <x v="13"/>
  </r>
  <r>
    <x v="3"/>
    <s v="Q2"/>
    <x v="12"/>
    <x v="61"/>
    <n v="31"/>
    <x v="13"/>
  </r>
  <r>
    <x v="3"/>
    <s v="Q2"/>
    <x v="12"/>
    <x v="62"/>
    <n v="30"/>
    <x v="13"/>
  </r>
  <r>
    <x v="3"/>
    <s v="Q2"/>
    <x v="12"/>
    <x v="0"/>
    <n v="101"/>
    <x v="13"/>
  </r>
  <r>
    <x v="3"/>
    <s v="Q2"/>
    <x v="12"/>
    <x v="1"/>
    <n v="106"/>
    <x v="13"/>
  </r>
  <r>
    <x v="3"/>
    <s v="Q2"/>
    <x v="12"/>
    <x v="3"/>
    <n v="172"/>
    <x v="13"/>
  </r>
  <r>
    <x v="3"/>
    <s v="Q2"/>
    <x v="12"/>
    <x v="4"/>
    <n v="61"/>
    <x v="13"/>
  </r>
  <r>
    <x v="3"/>
    <s v="Q2"/>
    <x v="12"/>
    <x v="5"/>
    <n v="43"/>
    <x v="13"/>
  </r>
  <r>
    <x v="3"/>
    <s v="Q2"/>
    <x v="12"/>
    <x v="6"/>
    <n v="110"/>
    <x v="13"/>
  </r>
  <r>
    <x v="3"/>
    <s v="Q2"/>
    <x v="12"/>
    <x v="7"/>
    <n v="167"/>
    <x v="13"/>
  </r>
  <r>
    <x v="3"/>
    <s v="Q2"/>
    <x v="12"/>
    <x v="101"/>
    <n v="41"/>
    <x v="13"/>
  </r>
  <r>
    <x v="3"/>
    <s v="Q2"/>
    <x v="12"/>
    <x v="8"/>
    <n v="36"/>
    <x v="13"/>
  </r>
  <r>
    <x v="3"/>
    <s v="Q2"/>
    <x v="12"/>
    <x v="9"/>
    <n v="92"/>
    <x v="13"/>
  </r>
  <r>
    <x v="3"/>
    <s v="Q2"/>
    <x v="12"/>
    <x v="10"/>
    <n v="106"/>
    <x v="13"/>
  </r>
  <r>
    <x v="3"/>
    <s v="Q2"/>
    <x v="12"/>
    <x v="11"/>
    <n v="50"/>
    <x v="13"/>
  </r>
  <r>
    <x v="3"/>
    <s v="Q2"/>
    <x v="12"/>
    <x v="12"/>
    <n v="40"/>
    <x v="13"/>
  </r>
  <r>
    <x v="3"/>
    <s v="Q2"/>
    <x v="12"/>
    <x v="13"/>
    <n v="77"/>
    <x v="13"/>
  </r>
  <r>
    <x v="3"/>
    <s v="Q2"/>
    <x v="12"/>
    <x v="14"/>
    <n v="207"/>
    <x v="13"/>
  </r>
  <r>
    <x v="3"/>
    <s v="Q2"/>
    <x v="12"/>
    <x v="15"/>
    <n v="228"/>
    <x v="13"/>
  </r>
  <r>
    <x v="3"/>
    <s v="Q2"/>
    <x v="12"/>
    <x v="16"/>
    <n v="76"/>
    <x v="13"/>
  </r>
  <r>
    <x v="3"/>
    <s v="Q2"/>
    <x v="12"/>
    <x v="17"/>
    <n v="145"/>
    <x v="13"/>
  </r>
  <r>
    <x v="3"/>
    <s v="Q2"/>
    <x v="12"/>
    <x v="18"/>
    <n v="88"/>
    <x v="13"/>
  </r>
  <r>
    <x v="3"/>
    <s v="Q2"/>
    <x v="12"/>
    <x v="72"/>
    <n v="49"/>
    <x v="13"/>
  </r>
  <r>
    <x v="3"/>
    <s v="Q2"/>
    <x v="12"/>
    <x v="19"/>
    <n v="212"/>
    <x v="13"/>
  </r>
  <r>
    <x v="3"/>
    <s v="Q2"/>
    <x v="12"/>
    <x v="20"/>
    <n v="36"/>
    <x v="13"/>
  </r>
  <r>
    <x v="3"/>
    <s v="Q2"/>
    <x v="12"/>
    <x v="21"/>
    <n v="216"/>
    <x v="13"/>
  </r>
  <r>
    <x v="3"/>
    <s v="Q2"/>
    <x v="12"/>
    <x v="22"/>
    <n v="96"/>
    <x v="13"/>
  </r>
  <r>
    <x v="3"/>
    <s v="Q2"/>
    <x v="12"/>
    <x v="23"/>
    <n v="176"/>
    <x v="13"/>
  </r>
  <r>
    <x v="3"/>
    <s v="Q2"/>
    <x v="12"/>
    <x v="24"/>
    <n v="99"/>
    <x v="13"/>
  </r>
  <r>
    <x v="3"/>
    <s v="Q2"/>
    <x v="12"/>
    <x v="75"/>
    <n v="39"/>
    <x v="13"/>
  </r>
  <r>
    <x v="3"/>
    <s v="Q2"/>
    <x v="12"/>
    <x v="26"/>
    <n v="33"/>
    <x v="13"/>
  </r>
  <r>
    <x v="3"/>
    <s v="Q2"/>
    <x v="12"/>
    <x v="76"/>
    <n v="33"/>
    <x v="13"/>
  </r>
  <r>
    <x v="3"/>
    <s v="Q2"/>
    <x v="12"/>
    <x v="28"/>
    <n v="43"/>
    <x v="13"/>
  </r>
  <r>
    <x v="3"/>
    <s v="Q2"/>
    <x v="12"/>
    <x v="77"/>
    <n v="30"/>
    <x v="13"/>
  </r>
  <r>
    <x v="3"/>
    <s v="Q2"/>
    <x v="12"/>
    <x v="29"/>
    <n v="55"/>
    <x v="13"/>
  </r>
  <r>
    <x v="3"/>
    <s v="Q2"/>
    <x v="12"/>
    <x v="30"/>
    <n v="35"/>
    <x v="13"/>
  </r>
  <r>
    <x v="3"/>
    <s v="Q2"/>
    <x v="12"/>
    <x v="31"/>
    <n v="46"/>
    <x v="13"/>
  </r>
  <r>
    <x v="3"/>
    <s v="Q2"/>
    <x v="12"/>
    <x v="79"/>
    <n v="37"/>
    <x v="13"/>
  </r>
  <r>
    <x v="3"/>
    <s v="Q2"/>
    <x v="12"/>
    <x v="32"/>
    <n v="201"/>
    <x v="13"/>
  </r>
  <r>
    <x v="3"/>
    <s v="Q2"/>
    <x v="12"/>
    <x v="33"/>
    <n v="54"/>
    <x v="13"/>
  </r>
  <r>
    <x v="3"/>
    <s v="Q2"/>
    <x v="12"/>
    <x v="34"/>
    <n v="138"/>
    <x v="13"/>
  </r>
  <r>
    <x v="3"/>
    <s v="Q2"/>
    <x v="12"/>
    <x v="35"/>
    <n v="151"/>
    <x v="13"/>
  </r>
  <r>
    <x v="3"/>
    <s v="Q2"/>
    <x v="12"/>
    <x v="36"/>
    <n v="33"/>
    <x v="13"/>
  </r>
  <r>
    <x v="3"/>
    <s v="Q2"/>
    <x v="12"/>
    <x v="37"/>
    <n v="124"/>
    <x v="13"/>
  </r>
  <r>
    <x v="3"/>
    <s v="Q2"/>
    <x v="12"/>
    <x v="38"/>
    <n v="99"/>
    <x v="13"/>
  </r>
  <r>
    <x v="3"/>
    <s v="Q2"/>
    <x v="12"/>
    <x v="39"/>
    <n v="37"/>
    <x v="13"/>
  </r>
  <r>
    <x v="3"/>
    <s v="Q2"/>
    <x v="12"/>
    <x v="40"/>
    <n v="73"/>
    <x v="13"/>
  </r>
  <r>
    <x v="3"/>
    <s v="Q2"/>
    <x v="12"/>
    <x v="41"/>
    <n v="92"/>
    <x v="13"/>
  </r>
  <r>
    <x v="3"/>
    <s v="Q2"/>
    <x v="12"/>
    <x v="42"/>
    <n v="81"/>
    <x v="13"/>
  </r>
  <r>
    <x v="3"/>
    <s v="Q2"/>
    <x v="12"/>
    <x v="82"/>
    <n v="42"/>
    <x v="13"/>
  </r>
  <r>
    <x v="3"/>
    <s v="Q2"/>
    <x v="12"/>
    <x v="43"/>
    <n v="89"/>
    <x v="13"/>
  </r>
  <r>
    <x v="3"/>
    <s v="Q2"/>
    <x v="12"/>
    <x v="44"/>
    <n v="50"/>
    <x v="13"/>
  </r>
  <r>
    <x v="3"/>
    <s v="Q2"/>
    <x v="12"/>
    <x v="45"/>
    <n v="50"/>
    <x v="13"/>
  </r>
  <r>
    <x v="3"/>
    <s v="Q2"/>
    <x v="12"/>
    <x v="46"/>
    <n v="139"/>
    <x v="13"/>
  </r>
  <r>
    <x v="3"/>
    <s v="Q2"/>
    <x v="12"/>
    <x v="47"/>
    <n v="76"/>
    <x v="13"/>
  </r>
  <r>
    <x v="3"/>
    <s v="Q2"/>
    <x v="12"/>
    <x v="48"/>
    <n v="174"/>
    <x v="13"/>
  </r>
  <r>
    <x v="3"/>
    <s v="Q2"/>
    <x v="12"/>
    <x v="49"/>
    <n v="126"/>
    <x v="13"/>
  </r>
  <r>
    <x v="3"/>
    <s v="Q2"/>
    <x v="12"/>
    <x v="50"/>
    <n v="224"/>
    <x v="13"/>
  </r>
  <r>
    <x v="3"/>
    <s v="Q2"/>
    <x v="12"/>
    <x v="51"/>
    <n v="74"/>
    <x v="13"/>
  </r>
  <r>
    <x v="3"/>
    <s v="Q2"/>
    <x v="12"/>
    <x v="52"/>
    <n v="54"/>
    <x v="13"/>
  </r>
  <r>
    <x v="3"/>
    <s v="Q2"/>
    <x v="12"/>
    <x v="53"/>
    <n v="117"/>
    <x v="13"/>
  </r>
  <r>
    <x v="3"/>
    <s v="Q2"/>
    <x v="12"/>
    <x v="54"/>
    <n v="139"/>
    <x v="13"/>
  </r>
  <r>
    <x v="3"/>
    <s v="Q2"/>
    <x v="12"/>
    <x v="86"/>
    <n v="34"/>
    <x v="13"/>
  </r>
  <r>
    <x v="3"/>
    <s v="Q2"/>
    <x v="12"/>
    <x v="55"/>
    <n v="464"/>
    <x v="13"/>
  </r>
  <r>
    <x v="3"/>
    <s v="Q2"/>
    <x v="12"/>
    <x v="56"/>
    <n v="32"/>
    <x v="13"/>
  </r>
  <r>
    <x v="3"/>
    <s v="Q2"/>
    <x v="12"/>
    <x v="57"/>
    <n v="898"/>
    <x v="13"/>
  </r>
  <r>
    <x v="3"/>
    <s v="Q2"/>
    <x v="12"/>
    <x v="58"/>
    <n v="2148"/>
    <x v="13"/>
  </r>
  <r>
    <x v="3"/>
    <s v="Q2"/>
    <x v="12"/>
    <x v="59"/>
    <n v="2861"/>
    <x v="13"/>
  </r>
  <r>
    <x v="3"/>
    <s v="Q2"/>
    <x v="13"/>
    <x v="60"/>
    <n v="452"/>
    <x v="13"/>
  </r>
  <r>
    <x v="3"/>
    <s v="Q2"/>
    <x v="13"/>
    <x v="61"/>
    <n v="339"/>
    <x v="13"/>
  </r>
  <r>
    <x v="3"/>
    <s v="Q2"/>
    <x v="13"/>
    <x v="62"/>
    <n v="657"/>
    <x v="13"/>
  </r>
  <r>
    <x v="3"/>
    <s v="Q2"/>
    <x v="13"/>
    <x v="0"/>
    <n v="7851"/>
    <x v="13"/>
  </r>
  <r>
    <x v="3"/>
    <s v="Q2"/>
    <x v="13"/>
    <x v="1"/>
    <n v="4759"/>
    <x v="13"/>
  </r>
  <r>
    <x v="3"/>
    <s v="Q2"/>
    <x v="13"/>
    <x v="63"/>
    <n v="590"/>
    <x v="13"/>
  </r>
  <r>
    <x v="3"/>
    <s v="Q2"/>
    <x v="13"/>
    <x v="2"/>
    <n v="1374"/>
    <x v="13"/>
  </r>
  <r>
    <x v="3"/>
    <s v="Q2"/>
    <x v="13"/>
    <x v="64"/>
    <n v="520"/>
    <x v="13"/>
  </r>
  <r>
    <x v="3"/>
    <s v="Q2"/>
    <x v="13"/>
    <x v="3"/>
    <n v="8010"/>
    <x v="13"/>
  </r>
  <r>
    <x v="3"/>
    <s v="Q2"/>
    <x v="13"/>
    <x v="4"/>
    <n v="1871"/>
    <x v="13"/>
  </r>
  <r>
    <x v="3"/>
    <s v="Q2"/>
    <x v="13"/>
    <x v="5"/>
    <n v="2391"/>
    <x v="13"/>
  </r>
  <r>
    <x v="3"/>
    <s v="Q2"/>
    <x v="13"/>
    <x v="93"/>
    <n v="195"/>
    <x v="13"/>
  </r>
  <r>
    <x v="3"/>
    <s v="Q2"/>
    <x v="13"/>
    <x v="6"/>
    <n v="6045"/>
    <x v="13"/>
  </r>
  <r>
    <x v="3"/>
    <s v="Q2"/>
    <x v="13"/>
    <x v="65"/>
    <n v="1140"/>
    <x v="13"/>
  </r>
  <r>
    <x v="3"/>
    <s v="Q2"/>
    <x v="13"/>
    <x v="7"/>
    <n v="5865"/>
    <x v="13"/>
  </r>
  <r>
    <x v="3"/>
    <s v="Q2"/>
    <x v="13"/>
    <x v="66"/>
    <n v="678"/>
    <x v="13"/>
  </r>
  <r>
    <x v="3"/>
    <s v="Q2"/>
    <x v="13"/>
    <x v="98"/>
    <n v="162"/>
    <x v="13"/>
  </r>
  <r>
    <x v="3"/>
    <s v="Q2"/>
    <x v="13"/>
    <x v="87"/>
    <n v="287"/>
    <x v="13"/>
  </r>
  <r>
    <x v="3"/>
    <s v="Q2"/>
    <x v="13"/>
    <x v="101"/>
    <n v="1583"/>
    <x v="13"/>
  </r>
  <r>
    <x v="3"/>
    <s v="Q2"/>
    <x v="13"/>
    <x v="8"/>
    <n v="2358"/>
    <x v="13"/>
  </r>
  <r>
    <x v="3"/>
    <s v="Q2"/>
    <x v="13"/>
    <x v="9"/>
    <n v="5517"/>
    <x v="13"/>
  </r>
  <r>
    <x v="3"/>
    <s v="Q2"/>
    <x v="13"/>
    <x v="10"/>
    <n v="6478"/>
    <x v="13"/>
  </r>
  <r>
    <x v="3"/>
    <s v="Q2"/>
    <x v="13"/>
    <x v="67"/>
    <n v="278"/>
    <x v="13"/>
  </r>
  <r>
    <x v="3"/>
    <s v="Q2"/>
    <x v="13"/>
    <x v="68"/>
    <n v="245"/>
    <x v="13"/>
  </r>
  <r>
    <x v="3"/>
    <s v="Q2"/>
    <x v="13"/>
    <x v="11"/>
    <n v="1970"/>
    <x v="13"/>
  </r>
  <r>
    <x v="3"/>
    <s v="Q2"/>
    <x v="13"/>
    <x v="99"/>
    <n v="103"/>
    <x v="13"/>
  </r>
  <r>
    <x v="3"/>
    <s v="Q2"/>
    <x v="13"/>
    <x v="12"/>
    <n v="2326"/>
    <x v="13"/>
  </r>
  <r>
    <x v="3"/>
    <s v="Q2"/>
    <x v="13"/>
    <x v="89"/>
    <n v="276"/>
    <x v="13"/>
  </r>
  <r>
    <x v="3"/>
    <s v="Q2"/>
    <x v="13"/>
    <x v="94"/>
    <n v="240"/>
    <x v="13"/>
  </r>
  <r>
    <x v="3"/>
    <s v="Q2"/>
    <x v="13"/>
    <x v="13"/>
    <n v="4983"/>
    <x v="13"/>
  </r>
  <r>
    <x v="3"/>
    <s v="Q2"/>
    <x v="13"/>
    <x v="14"/>
    <n v="10873"/>
    <x v="13"/>
  </r>
  <r>
    <x v="3"/>
    <s v="Q2"/>
    <x v="13"/>
    <x v="69"/>
    <n v="291"/>
    <x v="13"/>
  </r>
  <r>
    <x v="3"/>
    <s v="Q2"/>
    <x v="13"/>
    <x v="90"/>
    <n v="307"/>
    <x v="13"/>
  </r>
  <r>
    <x v="3"/>
    <s v="Q2"/>
    <x v="13"/>
    <x v="15"/>
    <n v="11576"/>
    <x v="13"/>
  </r>
  <r>
    <x v="3"/>
    <s v="Q2"/>
    <x v="13"/>
    <x v="70"/>
    <n v="934"/>
    <x v="13"/>
  </r>
  <r>
    <x v="3"/>
    <s v="Q2"/>
    <x v="13"/>
    <x v="71"/>
    <n v="1319"/>
    <x v="13"/>
  </r>
  <r>
    <x v="3"/>
    <s v="Q2"/>
    <x v="13"/>
    <x v="16"/>
    <n v="4180"/>
    <x v="13"/>
  </r>
  <r>
    <x v="3"/>
    <s v="Q2"/>
    <x v="13"/>
    <x v="95"/>
    <n v="189"/>
    <x v="13"/>
  </r>
  <r>
    <x v="3"/>
    <s v="Q2"/>
    <x v="13"/>
    <x v="100"/>
    <n v="82"/>
    <x v="13"/>
  </r>
  <r>
    <x v="3"/>
    <s v="Q2"/>
    <x v="13"/>
    <x v="17"/>
    <n v="6559"/>
    <x v="13"/>
  </r>
  <r>
    <x v="3"/>
    <s v="Q2"/>
    <x v="13"/>
    <x v="18"/>
    <n v="4150"/>
    <x v="13"/>
  </r>
  <r>
    <x v="3"/>
    <s v="Q2"/>
    <x v="13"/>
    <x v="72"/>
    <n v="2027"/>
    <x v="13"/>
  </r>
  <r>
    <x v="3"/>
    <s v="Q2"/>
    <x v="13"/>
    <x v="19"/>
    <n v="5223"/>
    <x v="13"/>
  </r>
  <r>
    <x v="3"/>
    <s v="Q2"/>
    <x v="13"/>
    <x v="20"/>
    <n v="1332"/>
    <x v="13"/>
  </r>
  <r>
    <x v="3"/>
    <s v="Q2"/>
    <x v="13"/>
    <x v="73"/>
    <n v="547"/>
    <x v="13"/>
  </r>
  <r>
    <x v="3"/>
    <s v="Q2"/>
    <x v="13"/>
    <x v="21"/>
    <n v="12041"/>
    <x v="13"/>
  </r>
  <r>
    <x v="3"/>
    <s v="Q2"/>
    <x v="13"/>
    <x v="22"/>
    <n v="3476"/>
    <x v="13"/>
  </r>
  <r>
    <x v="3"/>
    <s v="Q2"/>
    <x v="13"/>
    <x v="23"/>
    <n v="8628"/>
    <x v="13"/>
  </r>
  <r>
    <x v="3"/>
    <s v="Q2"/>
    <x v="13"/>
    <x v="92"/>
    <n v="248"/>
    <x v="13"/>
  </r>
  <r>
    <x v="3"/>
    <s v="Q2"/>
    <x v="13"/>
    <x v="24"/>
    <n v="5257"/>
    <x v="13"/>
  </r>
  <r>
    <x v="3"/>
    <s v="Q2"/>
    <x v="13"/>
    <x v="25"/>
    <n v="1079"/>
    <x v="13"/>
  </r>
  <r>
    <x v="3"/>
    <s v="Q2"/>
    <x v="13"/>
    <x v="74"/>
    <n v="607"/>
    <x v="13"/>
  </r>
  <r>
    <x v="3"/>
    <s v="Q2"/>
    <x v="13"/>
    <x v="75"/>
    <n v="1291"/>
    <x v="13"/>
  </r>
  <r>
    <x v="3"/>
    <s v="Q2"/>
    <x v="13"/>
    <x v="26"/>
    <n v="1656"/>
    <x v="13"/>
  </r>
  <r>
    <x v="3"/>
    <s v="Q2"/>
    <x v="13"/>
    <x v="27"/>
    <n v="2045"/>
    <x v="13"/>
  </r>
  <r>
    <x v="3"/>
    <s v="Q2"/>
    <x v="13"/>
    <x v="76"/>
    <n v="1094"/>
    <x v="13"/>
  </r>
  <r>
    <x v="3"/>
    <s v="Q2"/>
    <x v="13"/>
    <x v="28"/>
    <n v="2501"/>
    <x v="13"/>
  </r>
  <r>
    <x v="3"/>
    <s v="Q2"/>
    <x v="13"/>
    <x v="77"/>
    <n v="1510"/>
    <x v="13"/>
  </r>
  <r>
    <x v="3"/>
    <s v="Q2"/>
    <x v="13"/>
    <x v="29"/>
    <n v="3174"/>
    <x v="13"/>
  </r>
  <r>
    <x v="3"/>
    <s v="Q2"/>
    <x v="13"/>
    <x v="30"/>
    <n v="2784"/>
    <x v="13"/>
  </r>
  <r>
    <x v="3"/>
    <s v="Q2"/>
    <x v="13"/>
    <x v="78"/>
    <n v="645"/>
    <x v="13"/>
  </r>
  <r>
    <x v="3"/>
    <s v="Q2"/>
    <x v="13"/>
    <x v="31"/>
    <n v="1841"/>
    <x v="13"/>
  </r>
  <r>
    <x v="3"/>
    <s v="Q2"/>
    <x v="13"/>
    <x v="79"/>
    <n v="923"/>
    <x v="13"/>
  </r>
  <r>
    <x v="3"/>
    <s v="Q2"/>
    <x v="13"/>
    <x v="32"/>
    <n v="10308"/>
    <x v="13"/>
  </r>
  <r>
    <x v="3"/>
    <s v="Q2"/>
    <x v="13"/>
    <x v="33"/>
    <n v="3317"/>
    <x v="13"/>
  </r>
  <r>
    <x v="3"/>
    <s v="Q2"/>
    <x v="13"/>
    <x v="34"/>
    <n v="2060"/>
    <x v="13"/>
  </r>
  <r>
    <x v="3"/>
    <s v="Q2"/>
    <x v="13"/>
    <x v="35"/>
    <n v="7030"/>
    <x v="13"/>
  </r>
  <r>
    <x v="3"/>
    <s v="Q2"/>
    <x v="13"/>
    <x v="80"/>
    <n v="1352"/>
    <x v="13"/>
  </r>
  <r>
    <x v="3"/>
    <s v="Q2"/>
    <x v="13"/>
    <x v="36"/>
    <n v="1398"/>
    <x v="13"/>
  </r>
  <r>
    <x v="3"/>
    <s v="Q2"/>
    <x v="13"/>
    <x v="91"/>
    <n v="272"/>
    <x v="13"/>
  </r>
  <r>
    <x v="3"/>
    <s v="Q2"/>
    <x v="13"/>
    <x v="81"/>
    <n v="602"/>
    <x v="13"/>
  </r>
  <r>
    <x v="3"/>
    <s v="Q2"/>
    <x v="13"/>
    <x v="37"/>
    <n v="6981"/>
    <x v="13"/>
  </r>
  <r>
    <x v="3"/>
    <s v="Q2"/>
    <x v="13"/>
    <x v="38"/>
    <n v="5010"/>
    <x v="13"/>
  </r>
  <r>
    <x v="3"/>
    <s v="Q2"/>
    <x v="13"/>
    <x v="39"/>
    <n v="2103"/>
    <x v="13"/>
  </r>
  <r>
    <x v="3"/>
    <s v="Q2"/>
    <x v="13"/>
    <x v="40"/>
    <n v="3598"/>
    <x v="13"/>
  </r>
  <r>
    <x v="3"/>
    <s v="Q2"/>
    <x v="13"/>
    <x v="41"/>
    <n v="2168"/>
    <x v="13"/>
  </r>
  <r>
    <x v="3"/>
    <s v="Q2"/>
    <x v="13"/>
    <x v="42"/>
    <n v="3587"/>
    <x v="13"/>
  </r>
  <r>
    <x v="3"/>
    <s v="Q2"/>
    <x v="13"/>
    <x v="96"/>
    <n v="225"/>
    <x v="13"/>
  </r>
  <r>
    <x v="3"/>
    <s v="Q2"/>
    <x v="13"/>
    <x v="82"/>
    <n v="1042"/>
    <x v="13"/>
  </r>
  <r>
    <x v="3"/>
    <s v="Q2"/>
    <x v="13"/>
    <x v="43"/>
    <n v="5352"/>
    <x v="13"/>
  </r>
  <r>
    <x v="3"/>
    <s v="Q2"/>
    <x v="13"/>
    <x v="44"/>
    <n v="2704"/>
    <x v="13"/>
  </r>
  <r>
    <x v="3"/>
    <s v="Q2"/>
    <x v="13"/>
    <x v="45"/>
    <n v="2402"/>
    <x v="13"/>
  </r>
  <r>
    <x v="3"/>
    <s v="Q2"/>
    <x v="13"/>
    <x v="46"/>
    <n v="4952"/>
    <x v="13"/>
  </r>
  <r>
    <x v="3"/>
    <s v="Q2"/>
    <x v="13"/>
    <x v="47"/>
    <n v="3777"/>
    <x v="13"/>
  </r>
  <r>
    <x v="3"/>
    <s v="Q2"/>
    <x v="13"/>
    <x v="48"/>
    <n v="9114"/>
    <x v="13"/>
  </r>
  <r>
    <x v="3"/>
    <s v="Q2"/>
    <x v="13"/>
    <x v="83"/>
    <n v="898"/>
    <x v="13"/>
  </r>
  <r>
    <x v="3"/>
    <s v="Q2"/>
    <x v="13"/>
    <x v="49"/>
    <n v="7283"/>
    <x v="13"/>
  </r>
  <r>
    <x v="3"/>
    <s v="Q2"/>
    <x v="13"/>
    <x v="50"/>
    <n v="8277"/>
    <x v="13"/>
  </r>
  <r>
    <x v="3"/>
    <s v="Q2"/>
    <x v="13"/>
    <x v="51"/>
    <n v="2745"/>
    <x v="13"/>
  </r>
  <r>
    <x v="3"/>
    <s v="Q2"/>
    <x v="13"/>
    <x v="84"/>
    <n v="525"/>
    <x v="13"/>
  </r>
  <r>
    <x v="3"/>
    <s v="Q2"/>
    <x v="13"/>
    <x v="52"/>
    <n v="2719"/>
    <x v="13"/>
  </r>
  <r>
    <x v="3"/>
    <s v="Q2"/>
    <x v="13"/>
    <x v="85"/>
    <n v="667"/>
    <x v="13"/>
  </r>
  <r>
    <x v="3"/>
    <s v="Q2"/>
    <x v="13"/>
    <x v="53"/>
    <n v="4565"/>
    <x v="13"/>
  </r>
  <r>
    <x v="3"/>
    <s v="Q2"/>
    <x v="13"/>
    <x v="54"/>
    <n v="7493"/>
    <x v="13"/>
  </r>
  <r>
    <x v="3"/>
    <s v="Q2"/>
    <x v="13"/>
    <x v="86"/>
    <n v="931"/>
    <x v="13"/>
  </r>
  <r>
    <x v="3"/>
    <s v="Q2"/>
    <x v="13"/>
    <x v="88"/>
    <n v="310"/>
    <x v="13"/>
  </r>
  <r>
    <x v="3"/>
    <s v="Q2"/>
    <x v="13"/>
    <x v="55"/>
    <n v="20398"/>
    <x v="13"/>
  </r>
  <r>
    <x v="3"/>
    <s v="Q2"/>
    <x v="13"/>
    <x v="97"/>
    <n v="129"/>
    <x v="13"/>
  </r>
  <r>
    <x v="3"/>
    <s v="Q2"/>
    <x v="13"/>
    <x v="56"/>
    <n v="1422"/>
    <x v="13"/>
  </r>
  <r>
    <x v="3"/>
    <s v="Q2"/>
    <x v="13"/>
    <x v="57"/>
    <n v="88482"/>
    <x v="13"/>
  </r>
  <r>
    <x v="3"/>
    <s v="Q2"/>
    <x v="13"/>
    <x v="58"/>
    <n v="47508"/>
    <x v="13"/>
  </r>
  <r>
    <x v="3"/>
    <s v="Q2"/>
    <x v="13"/>
    <x v="59"/>
    <n v="107488"/>
    <x v="13"/>
  </r>
  <r>
    <x v="3"/>
    <s v="Q3"/>
    <x v="0"/>
    <x v="0"/>
    <n v="192"/>
    <x v="14"/>
  </r>
  <r>
    <x v="3"/>
    <s v="Q3"/>
    <x v="0"/>
    <x v="1"/>
    <n v="104"/>
    <x v="14"/>
  </r>
  <r>
    <x v="3"/>
    <s v="Q3"/>
    <x v="0"/>
    <x v="63"/>
    <n v="30"/>
    <x v="14"/>
  </r>
  <r>
    <x v="3"/>
    <s v="Q3"/>
    <x v="0"/>
    <x v="2"/>
    <n v="35"/>
    <x v="14"/>
  </r>
  <r>
    <x v="3"/>
    <s v="Q3"/>
    <x v="0"/>
    <x v="3"/>
    <n v="192"/>
    <x v="14"/>
  </r>
  <r>
    <x v="3"/>
    <s v="Q3"/>
    <x v="0"/>
    <x v="4"/>
    <n v="65"/>
    <x v="14"/>
  </r>
  <r>
    <x v="3"/>
    <s v="Q3"/>
    <x v="0"/>
    <x v="5"/>
    <n v="48"/>
    <x v="14"/>
  </r>
  <r>
    <x v="3"/>
    <s v="Q3"/>
    <x v="0"/>
    <x v="6"/>
    <n v="133"/>
    <x v="14"/>
  </r>
  <r>
    <x v="3"/>
    <s v="Q3"/>
    <x v="0"/>
    <x v="65"/>
    <n v="30"/>
    <x v="14"/>
  </r>
  <r>
    <x v="3"/>
    <s v="Q3"/>
    <x v="0"/>
    <x v="7"/>
    <n v="162"/>
    <x v="14"/>
  </r>
  <r>
    <x v="3"/>
    <s v="Q3"/>
    <x v="0"/>
    <x v="101"/>
    <n v="32"/>
    <x v="14"/>
  </r>
  <r>
    <x v="3"/>
    <s v="Q3"/>
    <x v="0"/>
    <x v="8"/>
    <n v="38"/>
    <x v="14"/>
  </r>
  <r>
    <x v="3"/>
    <s v="Q3"/>
    <x v="0"/>
    <x v="9"/>
    <n v="125"/>
    <x v="14"/>
  </r>
  <r>
    <x v="3"/>
    <s v="Q3"/>
    <x v="0"/>
    <x v="10"/>
    <n v="143"/>
    <x v="14"/>
  </r>
  <r>
    <x v="3"/>
    <s v="Q3"/>
    <x v="0"/>
    <x v="11"/>
    <n v="48"/>
    <x v="14"/>
  </r>
  <r>
    <x v="3"/>
    <s v="Q3"/>
    <x v="0"/>
    <x v="12"/>
    <n v="40"/>
    <x v="14"/>
  </r>
  <r>
    <x v="3"/>
    <s v="Q3"/>
    <x v="0"/>
    <x v="13"/>
    <n v="107"/>
    <x v="14"/>
  </r>
  <r>
    <x v="3"/>
    <s v="Q3"/>
    <x v="0"/>
    <x v="14"/>
    <n v="258"/>
    <x v="14"/>
  </r>
  <r>
    <x v="3"/>
    <s v="Q3"/>
    <x v="0"/>
    <x v="15"/>
    <n v="280"/>
    <x v="14"/>
  </r>
  <r>
    <x v="3"/>
    <s v="Q3"/>
    <x v="0"/>
    <x v="16"/>
    <n v="84"/>
    <x v="14"/>
  </r>
  <r>
    <x v="3"/>
    <s v="Q3"/>
    <x v="0"/>
    <x v="17"/>
    <n v="114"/>
    <x v="14"/>
  </r>
  <r>
    <x v="3"/>
    <s v="Q3"/>
    <x v="0"/>
    <x v="18"/>
    <n v="86"/>
    <x v="14"/>
  </r>
  <r>
    <x v="3"/>
    <s v="Q3"/>
    <x v="0"/>
    <x v="72"/>
    <n v="31"/>
    <x v="14"/>
  </r>
  <r>
    <x v="3"/>
    <s v="Q3"/>
    <x v="0"/>
    <x v="19"/>
    <n v="148"/>
    <x v="14"/>
  </r>
  <r>
    <x v="3"/>
    <s v="Q3"/>
    <x v="0"/>
    <x v="20"/>
    <n v="39"/>
    <x v="14"/>
  </r>
  <r>
    <x v="3"/>
    <s v="Q3"/>
    <x v="0"/>
    <x v="21"/>
    <n v="261"/>
    <x v="14"/>
  </r>
  <r>
    <x v="3"/>
    <s v="Q3"/>
    <x v="0"/>
    <x v="22"/>
    <n v="86"/>
    <x v="14"/>
  </r>
  <r>
    <x v="3"/>
    <s v="Q3"/>
    <x v="0"/>
    <x v="23"/>
    <n v="201"/>
    <x v="14"/>
  </r>
  <r>
    <x v="3"/>
    <s v="Q3"/>
    <x v="0"/>
    <x v="24"/>
    <n v="110"/>
    <x v="14"/>
  </r>
  <r>
    <x v="3"/>
    <s v="Q3"/>
    <x v="0"/>
    <x v="26"/>
    <n v="30"/>
    <x v="14"/>
  </r>
  <r>
    <x v="3"/>
    <s v="Q3"/>
    <x v="0"/>
    <x v="27"/>
    <n v="34"/>
    <x v="14"/>
  </r>
  <r>
    <x v="3"/>
    <s v="Q3"/>
    <x v="0"/>
    <x v="28"/>
    <n v="37"/>
    <x v="14"/>
  </r>
  <r>
    <x v="3"/>
    <s v="Q3"/>
    <x v="0"/>
    <x v="29"/>
    <n v="81"/>
    <x v="14"/>
  </r>
  <r>
    <x v="3"/>
    <s v="Q3"/>
    <x v="0"/>
    <x v="30"/>
    <n v="57"/>
    <x v="14"/>
  </r>
  <r>
    <x v="3"/>
    <s v="Q3"/>
    <x v="0"/>
    <x v="31"/>
    <n v="50"/>
    <x v="14"/>
  </r>
  <r>
    <x v="3"/>
    <s v="Q3"/>
    <x v="0"/>
    <x v="32"/>
    <n v="246"/>
    <x v="14"/>
  </r>
  <r>
    <x v="3"/>
    <s v="Q3"/>
    <x v="0"/>
    <x v="33"/>
    <n v="82"/>
    <x v="14"/>
  </r>
  <r>
    <x v="3"/>
    <s v="Q3"/>
    <x v="0"/>
    <x v="34"/>
    <n v="53"/>
    <x v="14"/>
  </r>
  <r>
    <x v="3"/>
    <s v="Q3"/>
    <x v="0"/>
    <x v="35"/>
    <n v="183"/>
    <x v="14"/>
  </r>
  <r>
    <x v="3"/>
    <s v="Q3"/>
    <x v="0"/>
    <x v="80"/>
    <n v="31"/>
    <x v="14"/>
  </r>
  <r>
    <x v="3"/>
    <s v="Q3"/>
    <x v="0"/>
    <x v="37"/>
    <n v="182"/>
    <x v="14"/>
  </r>
  <r>
    <x v="3"/>
    <s v="Q3"/>
    <x v="0"/>
    <x v="38"/>
    <n v="107"/>
    <x v="14"/>
  </r>
  <r>
    <x v="3"/>
    <s v="Q3"/>
    <x v="0"/>
    <x v="39"/>
    <n v="53"/>
    <x v="14"/>
  </r>
  <r>
    <x v="3"/>
    <s v="Q3"/>
    <x v="0"/>
    <x v="40"/>
    <n v="85"/>
    <x v="14"/>
  </r>
  <r>
    <x v="3"/>
    <s v="Q3"/>
    <x v="0"/>
    <x v="41"/>
    <n v="64"/>
    <x v="14"/>
  </r>
  <r>
    <x v="3"/>
    <s v="Q3"/>
    <x v="0"/>
    <x v="42"/>
    <n v="95"/>
    <x v="14"/>
  </r>
  <r>
    <x v="3"/>
    <s v="Q3"/>
    <x v="0"/>
    <x v="43"/>
    <n v="130"/>
    <x v="14"/>
  </r>
  <r>
    <x v="3"/>
    <s v="Q3"/>
    <x v="0"/>
    <x v="44"/>
    <n v="55"/>
    <x v="14"/>
  </r>
  <r>
    <x v="3"/>
    <s v="Q3"/>
    <x v="0"/>
    <x v="45"/>
    <n v="45"/>
    <x v="14"/>
  </r>
  <r>
    <x v="3"/>
    <s v="Q3"/>
    <x v="0"/>
    <x v="46"/>
    <n v="107"/>
    <x v="14"/>
  </r>
  <r>
    <x v="3"/>
    <s v="Q3"/>
    <x v="0"/>
    <x v="47"/>
    <n v="99"/>
    <x v="14"/>
  </r>
  <r>
    <x v="3"/>
    <s v="Q3"/>
    <x v="0"/>
    <x v="48"/>
    <n v="231"/>
    <x v="14"/>
  </r>
  <r>
    <x v="3"/>
    <s v="Q3"/>
    <x v="0"/>
    <x v="49"/>
    <n v="161"/>
    <x v="14"/>
  </r>
  <r>
    <x v="3"/>
    <s v="Q3"/>
    <x v="0"/>
    <x v="50"/>
    <n v="145"/>
    <x v="14"/>
  </r>
  <r>
    <x v="3"/>
    <s v="Q3"/>
    <x v="0"/>
    <x v="51"/>
    <n v="70"/>
    <x v="14"/>
  </r>
  <r>
    <x v="3"/>
    <s v="Q3"/>
    <x v="0"/>
    <x v="52"/>
    <n v="62"/>
    <x v="14"/>
  </r>
  <r>
    <x v="3"/>
    <s v="Q3"/>
    <x v="0"/>
    <x v="53"/>
    <n v="112"/>
    <x v="14"/>
  </r>
  <r>
    <x v="3"/>
    <s v="Q3"/>
    <x v="0"/>
    <x v="54"/>
    <n v="183"/>
    <x v="14"/>
  </r>
  <r>
    <x v="3"/>
    <s v="Q3"/>
    <x v="0"/>
    <x v="55"/>
    <n v="408"/>
    <x v="14"/>
  </r>
  <r>
    <x v="3"/>
    <s v="Q3"/>
    <x v="0"/>
    <x v="56"/>
    <n v="37"/>
    <x v="14"/>
  </r>
  <r>
    <x v="3"/>
    <s v="Q3"/>
    <x v="0"/>
    <x v="57"/>
    <n v="1675"/>
    <x v="14"/>
  </r>
  <r>
    <x v="3"/>
    <s v="Q3"/>
    <x v="0"/>
    <x v="58"/>
    <n v="974"/>
    <x v="14"/>
  </r>
  <r>
    <x v="3"/>
    <s v="Q3"/>
    <x v="0"/>
    <x v="59"/>
    <n v="2005"/>
    <x v="14"/>
  </r>
  <r>
    <x v="3"/>
    <s v="Q3"/>
    <x v="1"/>
    <x v="60"/>
    <n v="35"/>
    <x v="14"/>
  </r>
  <r>
    <x v="3"/>
    <s v="Q3"/>
    <x v="1"/>
    <x v="62"/>
    <n v="77"/>
    <x v="14"/>
  </r>
  <r>
    <x v="3"/>
    <s v="Q3"/>
    <x v="1"/>
    <x v="0"/>
    <n v="792"/>
    <x v="14"/>
  </r>
  <r>
    <x v="3"/>
    <s v="Q3"/>
    <x v="1"/>
    <x v="1"/>
    <n v="497"/>
    <x v="14"/>
  </r>
  <r>
    <x v="3"/>
    <s v="Q3"/>
    <x v="1"/>
    <x v="63"/>
    <n v="55"/>
    <x v="14"/>
  </r>
  <r>
    <x v="3"/>
    <s v="Q3"/>
    <x v="1"/>
    <x v="2"/>
    <n v="130"/>
    <x v="14"/>
  </r>
  <r>
    <x v="3"/>
    <s v="Q3"/>
    <x v="1"/>
    <x v="64"/>
    <n v="56"/>
    <x v="14"/>
  </r>
  <r>
    <x v="3"/>
    <s v="Q3"/>
    <x v="1"/>
    <x v="3"/>
    <n v="840"/>
    <x v="14"/>
  </r>
  <r>
    <x v="3"/>
    <s v="Q3"/>
    <x v="1"/>
    <x v="4"/>
    <n v="226"/>
    <x v="14"/>
  </r>
  <r>
    <x v="3"/>
    <s v="Q3"/>
    <x v="1"/>
    <x v="5"/>
    <n v="250"/>
    <x v="14"/>
  </r>
  <r>
    <x v="3"/>
    <s v="Q3"/>
    <x v="1"/>
    <x v="6"/>
    <n v="571"/>
    <x v="14"/>
  </r>
  <r>
    <x v="3"/>
    <s v="Q3"/>
    <x v="1"/>
    <x v="65"/>
    <n v="127"/>
    <x v="14"/>
  </r>
  <r>
    <x v="3"/>
    <s v="Q3"/>
    <x v="1"/>
    <x v="7"/>
    <n v="660"/>
    <x v="14"/>
  </r>
  <r>
    <x v="3"/>
    <s v="Q3"/>
    <x v="1"/>
    <x v="66"/>
    <n v="75"/>
    <x v="14"/>
  </r>
  <r>
    <x v="3"/>
    <s v="Q3"/>
    <x v="1"/>
    <x v="101"/>
    <n v="161"/>
    <x v="14"/>
  </r>
  <r>
    <x v="3"/>
    <s v="Q3"/>
    <x v="1"/>
    <x v="8"/>
    <n v="257"/>
    <x v="14"/>
  </r>
  <r>
    <x v="3"/>
    <s v="Q3"/>
    <x v="1"/>
    <x v="9"/>
    <n v="598"/>
    <x v="14"/>
  </r>
  <r>
    <x v="3"/>
    <s v="Q3"/>
    <x v="1"/>
    <x v="10"/>
    <n v="696"/>
    <x v="14"/>
  </r>
  <r>
    <x v="3"/>
    <s v="Q3"/>
    <x v="1"/>
    <x v="67"/>
    <n v="45"/>
    <x v="14"/>
  </r>
  <r>
    <x v="3"/>
    <s v="Q3"/>
    <x v="1"/>
    <x v="11"/>
    <n v="205"/>
    <x v="14"/>
  </r>
  <r>
    <x v="3"/>
    <s v="Q3"/>
    <x v="1"/>
    <x v="12"/>
    <n v="243"/>
    <x v="14"/>
  </r>
  <r>
    <x v="3"/>
    <s v="Q3"/>
    <x v="1"/>
    <x v="13"/>
    <n v="525"/>
    <x v="14"/>
  </r>
  <r>
    <x v="3"/>
    <s v="Q3"/>
    <x v="1"/>
    <x v="14"/>
    <n v="1129"/>
    <x v="14"/>
  </r>
  <r>
    <x v="3"/>
    <s v="Q3"/>
    <x v="1"/>
    <x v="90"/>
    <n v="33"/>
    <x v="14"/>
  </r>
  <r>
    <x v="3"/>
    <s v="Q3"/>
    <x v="1"/>
    <x v="15"/>
    <n v="1241"/>
    <x v="14"/>
  </r>
  <r>
    <x v="3"/>
    <s v="Q3"/>
    <x v="1"/>
    <x v="70"/>
    <n v="85"/>
    <x v="14"/>
  </r>
  <r>
    <x v="3"/>
    <s v="Q3"/>
    <x v="1"/>
    <x v="71"/>
    <n v="134"/>
    <x v="14"/>
  </r>
  <r>
    <x v="3"/>
    <s v="Q3"/>
    <x v="1"/>
    <x v="16"/>
    <n v="423"/>
    <x v="14"/>
  </r>
  <r>
    <x v="3"/>
    <s v="Q3"/>
    <x v="1"/>
    <x v="17"/>
    <n v="609"/>
    <x v="14"/>
  </r>
  <r>
    <x v="3"/>
    <s v="Q3"/>
    <x v="1"/>
    <x v="18"/>
    <n v="439"/>
    <x v="14"/>
  </r>
  <r>
    <x v="3"/>
    <s v="Q3"/>
    <x v="1"/>
    <x v="72"/>
    <n v="235"/>
    <x v="14"/>
  </r>
  <r>
    <x v="3"/>
    <s v="Q3"/>
    <x v="1"/>
    <x v="19"/>
    <n v="564"/>
    <x v="14"/>
  </r>
  <r>
    <x v="3"/>
    <s v="Q3"/>
    <x v="1"/>
    <x v="20"/>
    <n v="163"/>
    <x v="14"/>
  </r>
  <r>
    <x v="3"/>
    <s v="Q3"/>
    <x v="1"/>
    <x v="73"/>
    <n v="55"/>
    <x v="14"/>
  </r>
  <r>
    <x v="3"/>
    <s v="Q3"/>
    <x v="1"/>
    <x v="21"/>
    <n v="1313"/>
    <x v="14"/>
  </r>
  <r>
    <x v="3"/>
    <s v="Q3"/>
    <x v="1"/>
    <x v="22"/>
    <n v="397"/>
    <x v="14"/>
  </r>
  <r>
    <x v="3"/>
    <s v="Q3"/>
    <x v="1"/>
    <x v="23"/>
    <n v="890"/>
    <x v="14"/>
  </r>
  <r>
    <x v="3"/>
    <s v="Q3"/>
    <x v="1"/>
    <x v="24"/>
    <n v="444"/>
    <x v="14"/>
  </r>
  <r>
    <x v="3"/>
    <s v="Q3"/>
    <x v="1"/>
    <x v="25"/>
    <n v="104"/>
    <x v="14"/>
  </r>
  <r>
    <x v="3"/>
    <s v="Q3"/>
    <x v="1"/>
    <x v="74"/>
    <n v="65"/>
    <x v="14"/>
  </r>
  <r>
    <x v="3"/>
    <s v="Q3"/>
    <x v="1"/>
    <x v="75"/>
    <n v="119"/>
    <x v="14"/>
  </r>
  <r>
    <x v="3"/>
    <s v="Q3"/>
    <x v="1"/>
    <x v="26"/>
    <n v="180"/>
    <x v="14"/>
  </r>
  <r>
    <x v="3"/>
    <s v="Q3"/>
    <x v="1"/>
    <x v="27"/>
    <n v="238"/>
    <x v="14"/>
  </r>
  <r>
    <x v="3"/>
    <s v="Q3"/>
    <x v="1"/>
    <x v="76"/>
    <n v="117"/>
    <x v="14"/>
  </r>
  <r>
    <x v="3"/>
    <s v="Q3"/>
    <x v="1"/>
    <x v="28"/>
    <n v="291"/>
    <x v="14"/>
  </r>
  <r>
    <x v="3"/>
    <s v="Q3"/>
    <x v="1"/>
    <x v="77"/>
    <n v="153"/>
    <x v="14"/>
  </r>
  <r>
    <x v="3"/>
    <s v="Q3"/>
    <x v="1"/>
    <x v="29"/>
    <n v="348"/>
    <x v="14"/>
  </r>
  <r>
    <x v="3"/>
    <s v="Q3"/>
    <x v="1"/>
    <x v="30"/>
    <n v="311"/>
    <x v="14"/>
  </r>
  <r>
    <x v="3"/>
    <s v="Q3"/>
    <x v="1"/>
    <x v="78"/>
    <n v="72"/>
    <x v="14"/>
  </r>
  <r>
    <x v="3"/>
    <s v="Q3"/>
    <x v="1"/>
    <x v="31"/>
    <n v="192"/>
    <x v="14"/>
  </r>
  <r>
    <x v="3"/>
    <s v="Q3"/>
    <x v="1"/>
    <x v="79"/>
    <n v="110"/>
    <x v="14"/>
  </r>
  <r>
    <x v="3"/>
    <s v="Q3"/>
    <x v="1"/>
    <x v="32"/>
    <n v="1100"/>
    <x v="14"/>
  </r>
  <r>
    <x v="3"/>
    <s v="Q3"/>
    <x v="1"/>
    <x v="33"/>
    <n v="383"/>
    <x v="14"/>
  </r>
  <r>
    <x v="3"/>
    <s v="Q3"/>
    <x v="1"/>
    <x v="34"/>
    <n v="184"/>
    <x v="14"/>
  </r>
  <r>
    <x v="3"/>
    <s v="Q3"/>
    <x v="1"/>
    <x v="35"/>
    <n v="667"/>
    <x v="14"/>
  </r>
  <r>
    <x v="3"/>
    <s v="Q3"/>
    <x v="1"/>
    <x v="80"/>
    <n v="146"/>
    <x v="14"/>
  </r>
  <r>
    <x v="3"/>
    <s v="Q3"/>
    <x v="1"/>
    <x v="36"/>
    <n v="185"/>
    <x v="14"/>
  </r>
  <r>
    <x v="3"/>
    <s v="Q3"/>
    <x v="1"/>
    <x v="81"/>
    <n v="59"/>
    <x v="14"/>
  </r>
  <r>
    <x v="3"/>
    <s v="Q3"/>
    <x v="1"/>
    <x v="37"/>
    <n v="806"/>
    <x v="14"/>
  </r>
  <r>
    <x v="3"/>
    <s v="Q3"/>
    <x v="1"/>
    <x v="38"/>
    <n v="561"/>
    <x v="14"/>
  </r>
  <r>
    <x v="3"/>
    <s v="Q3"/>
    <x v="1"/>
    <x v="39"/>
    <n v="198"/>
    <x v="14"/>
  </r>
  <r>
    <x v="3"/>
    <s v="Q3"/>
    <x v="1"/>
    <x v="40"/>
    <n v="368"/>
    <x v="14"/>
  </r>
  <r>
    <x v="3"/>
    <s v="Q3"/>
    <x v="1"/>
    <x v="41"/>
    <n v="221"/>
    <x v="14"/>
  </r>
  <r>
    <x v="3"/>
    <s v="Q3"/>
    <x v="1"/>
    <x v="42"/>
    <n v="358"/>
    <x v="14"/>
  </r>
  <r>
    <x v="3"/>
    <s v="Q3"/>
    <x v="1"/>
    <x v="82"/>
    <n v="118"/>
    <x v="14"/>
  </r>
  <r>
    <x v="3"/>
    <s v="Q3"/>
    <x v="1"/>
    <x v="43"/>
    <n v="517"/>
    <x v="14"/>
  </r>
  <r>
    <x v="3"/>
    <s v="Q3"/>
    <x v="1"/>
    <x v="44"/>
    <n v="274"/>
    <x v="14"/>
  </r>
  <r>
    <x v="3"/>
    <s v="Q3"/>
    <x v="1"/>
    <x v="45"/>
    <n v="238"/>
    <x v="14"/>
  </r>
  <r>
    <x v="3"/>
    <s v="Q3"/>
    <x v="1"/>
    <x v="46"/>
    <n v="538"/>
    <x v="14"/>
  </r>
  <r>
    <x v="3"/>
    <s v="Q3"/>
    <x v="1"/>
    <x v="47"/>
    <n v="363"/>
    <x v="14"/>
  </r>
  <r>
    <x v="3"/>
    <s v="Q3"/>
    <x v="1"/>
    <x v="48"/>
    <n v="971"/>
    <x v="14"/>
  </r>
  <r>
    <x v="3"/>
    <s v="Q3"/>
    <x v="1"/>
    <x v="83"/>
    <n v="112"/>
    <x v="14"/>
  </r>
  <r>
    <x v="3"/>
    <s v="Q3"/>
    <x v="1"/>
    <x v="49"/>
    <n v="763"/>
    <x v="14"/>
  </r>
  <r>
    <x v="3"/>
    <s v="Q3"/>
    <x v="1"/>
    <x v="50"/>
    <n v="676"/>
    <x v="14"/>
  </r>
  <r>
    <x v="3"/>
    <s v="Q3"/>
    <x v="1"/>
    <x v="51"/>
    <n v="283"/>
    <x v="14"/>
  </r>
  <r>
    <x v="3"/>
    <s v="Q3"/>
    <x v="1"/>
    <x v="84"/>
    <n v="39"/>
    <x v="14"/>
  </r>
  <r>
    <x v="3"/>
    <s v="Q3"/>
    <x v="1"/>
    <x v="52"/>
    <n v="300"/>
    <x v="14"/>
  </r>
  <r>
    <x v="3"/>
    <s v="Q3"/>
    <x v="1"/>
    <x v="85"/>
    <n v="66"/>
    <x v="14"/>
  </r>
  <r>
    <x v="3"/>
    <s v="Q3"/>
    <x v="1"/>
    <x v="53"/>
    <n v="467"/>
    <x v="14"/>
  </r>
  <r>
    <x v="3"/>
    <s v="Q3"/>
    <x v="1"/>
    <x v="54"/>
    <n v="775"/>
    <x v="14"/>
  </r>
  <r>
    <x v="3"/>
    <s v="Q3"/>
    <x v="1"/>
    <x v="86"/>
    <n v="101"/>
    <x v="14"/>
  </r>
  <r>
    <x v="3"/>
    <s v="Q3"/>
    <x v="1"/>
    <x v="88"/>
    <n v="35"/>
    <x v="14"/>
  </r>
  <r>
    <x v="3"/>
    <s v="Q3"/>
    <x v="1"/>
    <x v="55"/>
    <n v="1756"/>
    <x v="14"/>
  </r>
  <r>
    <x v="3"/>
    <s v="Q3"/>
    <x v="1"/>
    <x v="56"/>
    <n v="166"/>
    <x v="14"/>
  </r>
  <r>
    <x v="3"/>
    <s v="Q3"/>
    <x v="1"/>
    <x v="57"/>
    <n v="8368"/>
    <x v="14"/>
  </r>
  <r>
    <x v="3"/>
    <s v="Q3"/>
    <x v="1"/>
    <x v="58"/>
    <n v="4362"/>
    <x v="14"/>
  </r>
  <r>
    <x v="3"/>
    <s v="Q3"/>
    <x v="1"/>
    <x v="59"/>
    <n v="9827"/>
    <x v="14"/>
  </r>
  <r>
    <x v="3"/>
    <s v="Q3"/>
    <x v="2"/>
    <x v="60"/>
    <n v="42"/>
    <x v="14"/>
  </r>
  <r>
    <x v="3"/>
    <s v="Q3"/>
    <x v="2"/>
    <x v="62"/>
    <n v="52"/>
    <x v="14"/>
  </r>
  <r>
    <x v="3"/>
    <s v="Q3"/>
    <x v="2"/>
    <x v="0"/>
    <n v="724"/>
    <x v="14"/>
  </r>
  <r>
    <x v="3"/>
    <s v="Q3"/>
    <x v="2"/>
    <x v="1"/>
    <n v="387"/>
    <x v="14"/>
  </r>
  <r>
    <x v="3"/>
    <s v="Q3"/>
    <x v="2"/>
    <x v="63"/>
    <n v="39"/>
    <x v="14"/>
  </r>
  <r>
    <x v="3"/>
    <s v="Q3"/>
    <x v="2"/>
    <x v="2"/>
    <n v="105"/>
    <x v="14"/>
  </r>
  <r>
    <x v="3"/>
    <s v="Q3"/>
    <x v="2"/>
    <x v="64"/>
    <n v="56"/>
    <x v="14"/>
  </r>
  <r>
    <x v="3"/>
    <s v="Q3"/>
    <x v="2"/>
    <x v="3"/>
    <n v="692"/>
    <x v="14"/>
  </r>
  <r>
    <x v="3"/>
    <s v="Q3"/>
    <x v="2"/>
    <x v="4"/>
    <n v="175"/>
    <x v="14"/>
  </r>
  <r>
    <x v="3"/>
    <s v="Q3"/>
    <x v="2"/>
    <x v="5"/>
    <n v="199"/>
    <x v="14"/>
  </r>
  <r>
    <x v="3"/>
    <s v="Q3"/>
    <x v="2"/>
    <x v="6"/>
    <n v="505"/>
    <x v="14"/>
  </r>
  <r>
    <x v="3"/>
    <s v="Q3"/>
    <x v="2"/>
    <x v="65"/>
    <n v="106"/>
    <x v="14"/>
  </r>
  <r>
    <x v="3"/>
    <s v="Q3"/>
    <x v="2"/>
    <x v="7"/>
    <n v="477"/>
    <x v="14"/>
  </r>
  <r>
    <x v="3"/>
    <s v="Q3"/>
    <x v="2"/>
    <x v="66"/>
    <n v="70"/>
    <x v="14"/>
  </r>
  <r>
    <x v="3"/>
    <s v="Q3"/>
    <x v="2"/>
    <x v="87"/>
    <n v="31"/>
    <x v="14"/>
  </r>
  <r>
    <x v="3"/>
    <s v="Q3"/>
    <x v="2"/>
    <x v="101"/>
    <n v="132"/>
    <x v="14"/>
  </r>
  <r>
    <x v="3"/>
    <s v="Q3"/>
    <x v="2"/>
    <x v="8"/>
    <n v="195"/>
    <x v="14"/>
  </r>
  <r>
    <x v="3"/>
    <s v="Q3"/>
    <x v="2"/>
    <x v="9"/>
    <n v="454"/>
    <x v="14"/>
  </r>
  <r>
    <x v="3"/>
    <s v="Q3"/>
    <x v="2"/>
    <x v="10"/>
    <n v="541"/>
    <x v="14"/>
  </r>
  <r>
    <x v="3"/>
    <s v="Q3"/>
    <x v="2"/>
    <x v="11"/>
    <n v="184"/>
    <x v="14"/>
  </r>
  <r>
    <x v="3"/>
    <s v="Q3"/>
    <x v="2"/>
    <x v="12"/>
    <n v="194"/>
    <x v="14"/>
  </r>
  <r>
    <x v="3"/>
    <s v="Q3"/>
    <x v="2"/>
    <x v="13"/>
    <n v="396"/>
    <x v="14"/>
  </r>
  <r>
    <x v="3"/>
    <s v="Q3"/>
    <x v="2"/>
    <x v="14"/>
    <n v="899"/>
    <x v="14"/>
  </r>
  <r>
    <x v="3"/>
    <s v="Q3"/>
    <x v="2"/>
    <x v="15"/>
    <n v="953"/>
    <x v="14"/>
  </r>
  <r>
    <x v="3"/>
    <s v="Q3"/>
    <x v="2"/>
    <x v="70"/>
    <n v="81"/>
    <x v="14"/>
  </r>
  <r>
    <x v="3"/>
    <s v="Q3"/>
    <x v="2"/>
    <x v="71"/>
    <n v="109"/>
    <x v="14"/>
  </r>
  <r>
    <x v="3"/>
    <s v="Q3"/>
    <x v="2"/>
    <x v="16"/>
    <n v="321"/>
    <x v="14"/>
  </r>
  <r>
    <x v="3"/>
    <s v="Q3"/>
    <x v="2"/>
    <x v="17"/>
    <n v="460"/>
    <x v="14"/>
  </r>
  <r>
    <x v="3"/>
    <s v="Q3"/>
    <x v="2"/>
    <x v="18"/>
    <n v="338"/>
    <x v="14"/>
  </r>
  <r>
    <x v="3"/>
    <s v="Q3"/>
    <x v="2"/>
    <x v="72"/>
    <n v="172"/>
    <x v="14"/>
  </r>
  <r>
    <x v="3"/>
    <s v="Q3"/>
    <x v="2"/>
    <x v="19"/>
    <n v="442"/>
    <x v="14"/>
  </r>
  <r>
    <x v="3"/>
    <s v="Q3"/>
    <x v="2"/>
    <x v="20"/>
    <n v="126"/>
    <x v="14"/>
  </r>
  <r>
    <x v="3"/>
    <s v="Q3"/>
    <x v="2"/>
    <x v="73"/>
    <n v="47"/>
    <x v="14"/>
  </r>
  <r>
    <x v="3"/>
    <s v="Q3"/>
    <x v="2"/>
    <x v="21"/>
    <n v="1026"/>
    <x v="14"/>
  </r>
  <r>
    <x v="3"/>
    <s v="Q3"/>
    <x v="2"/>
    <x v="22"/>
    <n v="289"/>
    <x v="14"/>
  </r>
  <r>
    <x v="3"/>
    <s v="Q3"/>
    <x v="2"/>
    <x v="23"/>
    <n v="740"/>
    <x v="14"/>
  </r>
  <r>
    <x v="3"/>
    <s v="Q3"/>
    <x v="2"/>
    <x v="24"/>
    <n v="379"/>
    <x v="14"/>
  </r>
  <r>
    <x v="3"/>
    <s v="Q3"/>
    <x v="2"/>
    <x v="25"/>
    <n v="71"/>
    <x v="14"/>
  </r>
  <r>
    <x v="3"/>
    <s v="Q3"/>
    <x v="2"/>
    <x v="74"/>
    <n v="39"/>
    <x v="14"/>
  </r>
  <r>
    <x v="3"/>
    <s v="Q3"/>
    <x v="2"/>
    <x v="75"/>
    <n v="100"/>
    <x v="14"/>
  </r>
  <r>
    <x v="3"/>
    <s v="Q3"/>
    <x v="2"/>
    <x v="26"/>
    <n v="130"/>
    <x v="14"/>
  </r>
  <r>
    <x v="3"/>
    <s v="Q3"/>
    <x v="2"/>
    <x v="27"/>
    <n v="164"/>
    <x v="14"/>
  </r>
  <r>
    <x v="3"/>
    <s v="Q3"/>
    <x v="2"/>
    <x v="76"/>
    <n v="89"/>
    <x v="14"/>
  </r>
  <r>
    <x v="3"/>
    <s v="Q3"/>
    <x v="2"/>
    <x v="28"/>
    <n v="234"/>
    <x v="14"/>
  </r>
  <r>
    <x v="3"/>
    <s v="Q3"/>
    <x v="2"/>
    <x v="77"/>
    <n v="106"/>
    <x v="14"/>
  </r>
  <r>
    <x v="3"/>
    <s v="Q3"/>
    <x v="2"/>
    <x v="29"/>
    <n v="281"/>
    <x v="14"/>
  </r>
  <r>
    <x v="3"/>
    <s v="Q3"/>
    <x v="2"/>
    <x v="30"/>
    <n v="216"/>
    <x v="14"/>
  </r>
  <r>
    <x v="3"/>
    <s v="Q3"/>
    <x v="2"/>
    <x v="78"/>
    <n v="61"/>
    <x v="14"/>
  </r>
  <r>
    <x v="3"/>
    <s v="Q3"/>
    <x v="2"/>
    <x v="31"/>
    <n v="162"/>
    <x v="14"/>
  </r>
  <r>
    <x v="3"/>
    <s v="Q3"/>
    <x v="2"/>
    <x v="79"/>
    <n v="72"/>
    <x v="14"/>
  </r>
  <r>
    <x v="3"/>
    <s v="Q3"/>
    <x v="2"/>
    <x v="32"/>
    <n v="874"/>
    <x v="14"/>
  </r>
  <r>
    <x v="3"/>
    <s v="Q3"/>
    <x v="2"/>
    <x v="33"/>
    <n v="354"/>
    <x v="14"/>
  </r>
  <r>
    <x v="3"/>
    <s v="Q3"/>
    <x v="2"/>
    <x v="34"/>
    <n v="128"/>
    <x v="14"/>
  </r>
  <r>
    <x v="3"/>
    <s v="Q3"/>
    <x v="2"/>
    <x v="35"/>
    <n v="605"/>
    <x v="14"/>
  </r>
  <r>
    <x v="3"/>
    <s v="Q3"/>
    <x v="2"/>
    <x v="80"/>
    <n v="107"/>
    <x v="14"/>
  </r>
  <r>
    <x v="3"/>
    <s v="Q3"/>
    <x v="2"/>
    <x v="36"/>
    <n v="128"/>
    <x v="14"/>
  </r>
  <r>
    <x v="3"/>
    <s v="Q3"/>
    <x v="2"/>
    <x v="81"/>
    <n v="49"/>
    <x v="14"/>
  </r>
  <r>
    <x v="3"/>
    <s v="Q3"/>
    <x v="2"/>
    <x v="37"/>
    <n v="589"/>
    <x v="14"/>
  </r>
  <r>
    <x v="3"/>
    <s v="Q3"/>
    <x v="2"/>
    <x v="38"/>
    <n v="398"/>
    <x v="14"/>
  </r>
  <r>
    <x v="3"/>
    <s v="Q3"/>
    <x v="2"/>
    <x v="39"/>
    <n v="152"/>
    <x v="14"/>
  </r>
  <r>
    <x v="3"/>
    <s v="Q3"/>
    <x v="2"/>
    <x v="40"/>
    <n v="311"/>
    <x v="14"/>
  </r>
  <r>
    <x v="3"/>
    <s v="Q3"/>
    <x v="2"/>
    <x v="41"/>
    <n v="154"/>
    <x v="14"/>
  </r>
  <r>
    <x v="3"/>
    <s v="Q3"/>
    <x v="2"/>
    <x v="42"/>
    <n v="257"/>
    <x v="14"/>
  </r>
  <r>
    <x v="3"/>
    <s v="Q3"/>
    <x v="2"/>
    <x v="82"/>
    <n v="80"/>
    <x v="14"/>
  </r>
  <r>
    <x v="3"/>
    <s v="Q3"/>
    <x v="2"/>
    <x v="43"/>
    <n v="429"/>
    <x v="14"/>
  </r>
  <r>
    <x v="3"/>
    <s v="Q3"/>
    <x v="2"/>
    <x v="44"/>
    <n v="226"/>
    <x v="14"/>
  </r>
  <r>
    <x v="3"/>
    <s v="Q3"/>
    <x v="2"/>
    <x v="45"/>
    <n v="185"/>
    <x v="14"/>
  </r>
  <r>
    <x v="3"/>
    <s v="Q3"/>
    <x v="2"/>
    <x v="46"/>
    <n v="425"/>
    <x v="14"/>
  </r>
  <r>
    <x v="3"/>
    <s v="Q3"/>
    <x v="2"/>
    <x v="47"/>
    <n v="296"/>
    <x v="14"/>
  </r>
  <r>
    <x v="3"/>
    <s v="Q3"/>
    <x v="2"/>
    <x v="48"/>
    <n v="743"/>
    <x v="14"/>
  </r>
  <r>
    <x v="3"/>
    <s v="Q3"/>
    <x v="2"/>
    <x v="83"/>
    <n v="81"/>
    <x v="14"/>
  </r>
  <r>
    <x v="3"/>
    <s v="Q3"/>
    <x v="2"/>
    <x v="49"/>
    <n v="604"/>
    <x v="14"/>
  </r>
  <r>
    <x v="3"/>
    <s v="Q3"/>
    <x v="2"/>
    <x v="50"/>
    <n v="513"/>
    <x v="14"/>
  </r>
  <r>
    <x v="3"/>
    <s v="Q3"/>
    <x v="2"/>
    <x v="51"/>
    <n v="214"/>
    <x v="14"/>
  </r>
  <r>
    <x v="3"/>
    <s v="Q3"/>
    <x v="2"/>
    <x v="84"/>
    <n v="34"/>
    <x v="14"/>
  </r>
  <r>
    <x v="3"/>
    <s v="Q3"/>
    <x v="2"/>
    <x v="52"/>
    <n v="243"/>
    <x v="14"/>
  </r>
  <r>
    <x v="3"/>
    <s v="Q3"/>
    <x v="2"/>
    <x v="85"/>
    <n v="70"/>
    <x v="14"/>
  </r>
  <r>
    <x v="3"/>
    <s v="Q3"/>
    <x v="2"/>
    <x v="53"/>
    <n v="344"/>
    <x v="14"/>
  </r>
  <r>
    <x v="3"/>
    <s v="Q3"/>
    <x v="2"/>
    <x v="54"/>
    <n v="564"/>
    <x v="14"/>
  </r>
  <r>
    <x v="3"/>
    <s v="Q3"/>
    <x v="2"/>
    <x v="86"/>
    <n v="77"/>
    <x v="14"/>
  </r>
  <r>
    <x v="3"/>
    <s v="Q3"/>
    <x v="2"/>
    <x v="88"/>
    <n v="33"/>
    <x v="14"/>
  </r>
  <r>
    <x v="3"/>
    <s v="Q3"/>
    <x v="2"/>
    <x v="55"/>
    <n v="1396"/>
    <x v="14"/>
  </r>
  <r>
    <x v="3"/>
    <s v="Q3"/>
    <x v="2"/>
    <x v="56"/>
    <n v="142"/>
    <x v="14"/>
  </r>
  <r>
    <x v="3"/>
    <s v="Q3"/>
    <x v="2"/>
    <x v="57"/>
    <n v="6251"/>
    <x v="14"/>
  </r>
  <r>
    <x v="3"/>
    <s v="Q3"/>
    <x v="2"/>
    <x v="58"/>
    <n v="3386"/>
    <x v="14"/>
  </r>
  <r>
    <x v="3"/>
    <s v="Q3"/>
    <x v="2"/>
    <x v="59"/>
    <n v="7308"/>
    <x v="14"/>
  </r>
  <r>
    <x v="3"/>
    <s v="Q3"/>
    <x v="3"/>
    <x v="62"/>
    <n v="56"/>
    <x v="14"/>
  </r>
  <r>
    <x v="3"/>
    <s v="Q3"/>
    <x v="3"/>
    <x v="0"/>
    <n v="676"/>
    <x v="14"/>
  </r>
  <r>
    <x v="3"/>
    <s v="Q3"/>
    <x v="3"/>
    <x v="1"/>
    <n v="345"/>
    <x v="14"/>
  </r>
  <r>
    <x v="3"/>
    <s v="Q3"/>
    <x v="3"/>
    <x v="2"/>
    <n v="89"/>
    <x v="14"/>
  </r>
  <r>
    <x v="3"/>
    <s v="Q3"/>
    <x v="3"/>
    <x v="64"/>
    <n v="44"/>
    <x v="14"/>
  </r>
  <r>
    <x v="3"/>
    <s v="Q3"/>
    <x v="3"/>
    <x v="3"/>
    <n v="634"/>
    <x v="14"/>
  </r>
  <r>
    <x v="3"/>
    <s v="Q3"/>
    <x v="3"/>
    <x v="4"/>
    <n v="136"/>
    <x v="14"/>
  </r>
  <r>
    <x v="3"/>
    <s v="Q3"/>
    <x v="3"/>
    <x v="5"/>
    <n v="175"/>
    <x v="14"/>
  </r>
  <r>
    <x v="3"/>
    <s v="Q3"/>
    <x v="3"/>
    <x v="6"/>
    <n v="456"/>
    <x v="14"/>
  </r>
  <r>
    <x v="3"/>
    <s v="Q3"/>
    <x v="3"/>
    <x v="65"/>
    <n v="100"/>
    <x v="14"/>
  </r>
  <r>
    <x v="3"/>
    <s v="Q3"/>
    <x v="3"/>
    <x v="7"/>
    <n v="459"/>
    <x v="14"/>
  </r>
  <r>
    <x v="3"/>
    <s v="Q3"/>
    <x v="3"/>
    <x v="66"/>
    <n v="58"/>
    <x v="14"/>
  </r>
  <r>
    <x v="3"/>
    <s v="Q3"/>
    <x v="3"/>
    <x v="87"/>
    <n v="31"/>
    <x v="14"/>
  </r>
  <r>
    <x v="3"/>
    <s v="Q3"/>
    <x v="3"/>
    <x v="101"/>
    <n v="117"/>
    <x v="14"/>
  </r>
  <r>
    <x v="3"/>
    <s v="Q3"/>
    <x v="3"/>
    <x v="8"/>
    <n v="175"/>
    <x v="14"/>
  </r>
  <r>
    <x v="3"/>
    <s v="Q3"/>
    <x v="3"/>
    <x v="9"/>
    <n v="451"/>
    <x v="14"/>
  </r>
  <r>
    <x v="3"/>
    <s v="Q3"/>
    <x v="3"/>
    <x v="10"/>
    <n v="513"/>
    <x v="14"/>
  </r>
  <r>
    <x v="3"/>
    <s v="Q3"/>
    <x v="3"/>
    <x v="11"/>
    <n v="146"/>
    <x v="14"/>
  </r>
  <r>
    <x v="3"/>
    <s v="Q3"/>
    <x v="3"/>
    <x v="12"/>
    <n v="168"/>
    <x v="14"/>
  </r>
  <r>
    <x v="3"/>
    <s v="Q3"/>
    <x v="3"/>
    <x v="13"/>
    <n v="391"/>
    <x v="14"/>
  </r>
  <r>
    <x v="3"/>
    <s v="Q3"/>
    <x v="3"/>
    <x v="14"/>
    <n v="858"/>
    <x v="14"/>
  </r>
  <r>
    <x v="3"/>
    <s v="Q3"/>
    <x v="3"/>
    <x v="15"/>
    <n v="950"/>
    <x v="14"/>
  </r>
  <r>
    <x v="3"/>
    <s v="Q3"/>
    <x v="3"/>
    <x v="70"/>
    <n v="80"/>
    <x v="14"/>
  </r>
  <r>
    <x v="3"/>
    <s v="Q3"/>
    <x v="3"/>
    <x v="71"/>
    <n v="92"/>
    <x v="14"/>
  </r>
  <r>
    <x v="3"/>
    <s v="Q3"/>
    <x v="3"/>
    <x v="16"/>
    <n v="306"/>
    <x v="14"/>
  </r>
  <r>
    <x v="3"/>
    <s v="Q3"/>
    <x v="3"/>
    <x v="17"/>
    <n v="466"/>
    <x v="14"/>
  </r>
  <r>
    <x v="3"/>
    <s v="Q3"/>
    <x v="3"/>
    <x v="18"/>
    <n v="322"/>
    <x v="14"/>
  </r>
  <r>
    <x v="3"/>
    <s v="Q3"/>
    <x v="3"/>
    <x v="72"/>
    <n v="194"/>
    <x v="14"/>
  </r>
  <r>
    <x v="3"/>
    <s v="Q3"/>
    <x v="3"/>
    <x v="19"/>
    <n v="417"/>
    <x v="14"/>
  </r>
  <r>
    <x v="3"/>
    <s v="Q3"/>
    <x v="3"/>
    <x v="20"/>
    <n v="100"/>
    <x v="14"/>
  </r>
  <r>
    <x v="3"/>
    <s v="Q3"/>
    <x v="3"/>
    <x v="73"/>
    <n v="34"/>
    <x v="14"/>
  </r>
  <r>
    <x v="3"/>
    <s v="Q3"/>
    <x v="3"/>
    <x v="21"/>
    <n v="965"/>
    <x v="14"/>
  </r>
  <r>
    <x v="3"/>
    <s v="Q3"/>
    <x v="3"/>
    <x v="22"/>
    <n v="278"/>
    <x v="14"/>
  </r>
  <r>
    <x v="3"/>
    <s v="Q3"/>
    <x v="3"/>
    <x v="23"/>
    <n v="650"/>
    <x v="14"/>
  </r>
  <r>
    <x v="3"/>
    <s v="Q3"/>
    <x v="3"/>
    <x v="24"/>
    <n v="417"/>
    <x v="14"/>
  </r>
  <r>
    <x v="3"/>
    <s v="Q3"/>
    <x v="3"/>
    <x v="25"/>
    <n v="85"/>
    <x v="14"/>
  </r>
  <r>
    <x v="3"/>
    <s v="Q3"/>
    <x v="3"/>
    <x v="74"/>
    <n v="46"/>
    <x v="14"/>
  </r>
  <r>
    <x v="3"/>
    <s v="Q3"/>
    <x v="3"/>
    <x v="75"/>
    <n v="98"/>
    <x v="14"/>
  </r>
  <r>
    <x v="3"/>
    <s v="Q3"/>
    <x v="3"/>
    <x v="26"/>
    <n v="96"/>
    <x v="14"/>
  </r>
  <r>
    <x v="3"/>
    <s v="Q3"/>
    <x v="3"/>
    <x v="27"/>
    <n v="146"/>
    <x v="14"/>
  </r>
  <r>
    <x v="3"/>
    <s v="Q3"/>
    <x v="3"/>
    <x v="76"/>
    <n v="66"/>
    <x v="14"/>
  </r>
  <r>
    <x v="3"/>
    <s v="Q3"/>
    <x v="3"/>
    <x v="28"/>
    <n v="184"/>
    <x v="14"/>
  </r>
  <r>
    <x v="3"/>
    <s v="Q3"/>
    <x v="3"/>
    <x v="77"/>
    <n v="109"/>
    <x v="14"/>
  </r>
  <r>
    <x v="3"/>
    <s v="Q3"/>
    <x v="3"/>
    <x v="29"/>
    <n v="230"/>
    <x v="14"/>
  </r>
  <r>
    <x v="3"/>
    <s v="Q3"/>
    <x v="3"/>
    <x v="30"/>
    <n v="235"/>
    <x v="14"/>
  </r>
  <r>
    <x v="3"/>
    <s v="Q3"/>
    <x v="3"/>
    <x v="78"/>
    <n v="49"/>
    <x v="14"/>
  </r>
  <r>
    <x v="3"/>
    <s v="Q3"/>
    <x v="3"/>
    <x v="31"/>
    <n v="154"/>
    <x v="14"/>
  </r>
  <r>
    <x v="3"/>
    <s v="Q3"/>
    <x v="3"/>
    <x v="79"/>
    <n v="74"/>
    <x v="14"/>
  </r>
  <r>
    <x v="3"/>
    <s v="Q3"/>
    <x v="3"/>
    <x v="32"/>
    <n v="817"/>
    <x v="14"/>
  </r>
  <r>
    <x v="3"/>
    <s v="Q3"/>
    <x v="3"/>
    <x v="33"/>
    <n v="332"/>
    <x v="14"/>
  </r>
  <r>
    <x v="3"/>
    <s v="Q3"/>
    <x v="3"/>
    <x v="34"/>
    <n v="115"/>
    <x v="14"/>
  </r>
  <r>
    <x v="3"/>
    <s v="Q3"/>
    <x v="3"/>
    <x v="35"/>
    <n v="516"/>
    <x v="14"/>
  </r>
  <r>
    <x v="3"/>
    <s v="Q3"/>
    <x v="3"/>
    <x v="80"/>
    <n v="99"/>
    <x v="14"/>
  </r>
  <r>
    <x v="3"/>
    <s v="Q3"/>
    <x v="3"/>
    <x v="36"/>
    <n v="89"/>
    <x v="14"/>
  </r>
  <r>
    <x v="3"/>
    <s v="Q3"/>
    <x v="3"/>
    <x v="81"/>
    <n v="46"/>
    <x v="14"/>
  </r>
  <r>
    <x v="3"/>
    <s v="Q3"/>
    <x v="3"/>
    <x v="37"/>
    <n v="580"/>
    <x v="14"/>
  </r>
  <r>
    <x v="3"/>
    <s v="Q3"/>
    <x v="3"/>
    <x v="38"/>
    <n v="380"/>
    <x v="14"/>
  </r>
  <r>
    <x v="3"/>
    <s v="Q3"/>
    <x v="3"/>
    <x v="39"/>
    <n v="135"/>
    <x v="14"/>
  </r>
  <r>
    <x v="3"/>
    <s v="Q3"/>
    <x v="3"/>
    <x v="40"/>
    <n v="292"/>
    <x v="14"/>
  </r>
  <r>
    <x v="3"/>
    <s v="Q3"/>
    <x v="3"/>
    <x v="41"/>
    <n v="160"/>
    <x v="14"/>
  </r>
  <r>
    <x v="3"/>
    <s v="Q3"/>
    <x v="3"/>
    <x v="42"/>
    <n v="230"/>
    <x v="14"/>
  </r>
  <r>
    <x v="3"/>
    <s v="Q3"/>
    <x v="3"/>
    <x v="82"/>
    <n v="74"/>
    <x v="14"/>
  </r>
  <r>
    <x v="3"/>
    <s v="Q3"/>
    <x v="3"/>
    <x v="43"/>
    <n v="391"/>
    <x v="14"/>
  </r>
  <r>
    <x v="3"/>
    <s v="Q3"/>
    <x v="3"/>
    <x v="44"/>
    <n v="199"/>
    <x v="14"/>
  </r>
  <r>
    <x v="3"/>
    <s v="Q3"/>
    <x v="3"/>
    <x v="45"/>
    <n v="182"/>
    <x v="14"/>
  </r>
  <r>
    <x v="3"/>
    <s v="Q3"/>
    <x v="3"/>
    <x v="46"/>
    <n v="415"/>
    <x v="14"/>
  </r>
  <r>
    <x v="3"/>
    <s v="Q3"/>
    <x v="3"/>
    <x v="47"/>
    <n v="271"/>
    <x v="14"/>
  </r>
  <r>
    <x v="3"/>
    <s v="Q3"/>
    <x v="3"/>
    <x v="48"/>
    <n v="724"/>
    <x v="14"/>
  </r>
  <r>
    <x v="3"/>
    <s v="Q3"/>
    <x v="3"/>
    <x v="83"/>
    <n v="85"/>
    <x v="14"/>
  </r>
  <r>
    <x v="3"/>
    <s v="Q3"/>
    <x v="3"/>
    <x v="49"/>
    <n v="592"/>
    <x v="14"/>
  </r>
  <r>
    <x v="3"/>
    <s v="Q3"/>
    <x v="3"/>
    <x v="50"/>
    <n v="559"/>
    <x v="14"/>
  </r>
  <r>
    <x v="3"/>
    <s v="Q3"/>
    <x v="3"/>
    <x v="51"/>
    <n v="180"/>
    <x v="14"/>
  </r>
  <r>
    <x v="3"/>
    <s v="Q3"/>
    <x v="3"/>
    <x v="84"/>
    <n v="42"/>
    <x v="14"/>
  </r>
  <r>
    <x v="3"/>
    <s v="Q3"/>
    <x v="3"/>
    <x v="52"/>
    <n v="217"/>
    <x v="14"/>
  </r>
  <r>
    <x v="3"/>
    <s v="Q3"/>
    <x v="3"/>
    <x v="85"/>
    <n v="44"/>
    <x v="14"/>
  </r>
  <r>
    <x v="3"/>
    <s v="Q3"/>
    <x v="3"/>
    <x v="53"/>
    <n v="348"/>
    <x v="14"/>
  </r>
  <r>
    <x v="3"/>
    <s v="Q3"/>
    <x v="3"/>
    <x v="54"/>
    <n v="552"/>
    <x v="14"/>
  </r>
  <r>
    <x v="3"/>
    <s v="Q3"/>
    <x v="3"/>
    <x v="86"/>
    <n v="72"/>
    <x v="14"/>
  </r>
  <r>
    <x v="3"/>
    <s v="Q3"/>
    <x v="3"/>
    <x v="55"/>
    <n v="1493"/>
    <x v="14"/>
  </r>
  <r>
    <x v="3"/>
    <s v="Q3"/>
    <x v="3"/>
    <x v="56"/>
    <n v="107"/>
    <x v="14"/>
  </r>
  <r>
    <x v="3"/>
    <s v="Q3"/>
    <x v="3"/>
    <x v="57"/>
    <n v="6925"/>
    <x v="14"/>
  </r>
  <r>
    <x v="3"/>
    <s v="Q3"/>
    <x v="3"/>
    <x v="58"/>
    <n v="3554"/>
    <x v="14"/>
  </r>
  <r>
    <x v="3"/>
    <s v="Q3"/>
    <x v="3"/>
    <x v="59"/>
    <n v="8072"/>
    <x v="14"/>
  </r>
  <r>
    <x v="3"/>
    <s v="Q3"/>
    <x v="4"/>
    <x v="62"/>
    <n v="64"/>
    <x v="14"/>
  </r>
  <r>
    <x v="3"/>
    <s v="Q3"/>
    <x v="4"/>
    <x v="0"/>
    <n v="801"/>
    <x v="14"/>
  </r>
  <r>
    <x v="3"/>
    <s v="Q3"/>
    <x v="4"/>
    <x v="1"/>
    <n v="475"/>
    <x v="14"/>
  </r>
  <r>
    <x v="3"/>
    <s v="Q3"/>
    <x v="4"/>
    <x v="63"/>
    <n v="58"/>
    <x v="14"/>
  </r>
  <r>
    <x v="3"/>
    <s v="Q3"/>
    <x v="4"/>
    <x v="2"/>
    <n v="125"/>
    <x v="14"/>
  </r>
  <r>
    <x v="3"/>
    <s v="Q3"/>
    <x v="4"/>
    <x v="64"/>
    <n v="47"/>
    <x v="14"/>
  </r>
  <r>
    <x v="3"/>
    <s v="Q3"/>
    <x v="4"/>
    <x v="3"/>
    <n v="828"/>
    <x v="14"/>
  </r>
  <r>
    <x v="3"/>
    <s v="Q3"/>
    <x v="4"/>
    <x v="4"/>
    <n v="222"/>
    <x v="14"/>
  </r>
  <r>
    <x v="3"/>
    <s v="Q3"/>
    <x v="4"/>
    <x v="5"/>
    <n v="209"/>
    <x v="14"/>
  </r>
  <r>
    <x v="3"/>
    <s v="Q3"/>
    <x v="4"/>
    <x v="6"/>
    <n v="538"/>
    <x v="14"/>
  </r>
  <r>
    <x v="3"/>
    <s v="Q3"/>
    <x v="4"/>
    <x v="65"/>
    <n v="96"/>
    <x v="14"/>
  </r>
  <r>
    <x v="3"/>
    <s v="Q3"/>
    <x v="4"/>
    <x v="7"/>
    <n v="614"/>
    <x v="14"/>
  </r>
  <r>
    <x v="3"/>
    <s v="Q3"/>
    <x v="4"/>
    <x v="66"/>
    <n v="60"/>
    <x v="14"/>
  </r>
  <r>
    <x v="3"/>
    <s v="Q3"/>
    <x v="4"/>
    <x v="101"/>
    <n v="138"/>
    <x v="14"/>
  </r>
  <r>
    <x v="3"/>
    <s v="Q3"/>
    <x v="4"/>
    <x v="8"/>
    <n v="201"/>
    <x v="14"/>
  </r>
  <r>
    <x v="3"/>
    <s v="Q3"/>
    <x v="4"/>
    <x v="9"/>
    <n v="596"/>
    <x v="14"/>
  </r>
  <r>
    <x v="3"/>
    <s v="Q3"/>
    <x v="4"/>
    <x v="10"/>
    <n v="643"/>
    <x v="14"/>
  </r>
  <r>
    <x v="3"/>
    <s v="Q3"/>
    <x v="4"/>
    <x v="11"/>
    <n v="206"/>
    <x v="14"/>
  </r>
  <r>
    <x v="3"/>
    <s v="Q3"/>
    <x v="4"/>
    <x v="12"/>
    <n v="202"/>
    <x v="14"/>
  </r>
  <r>
    <x v="3"/>
    <s v="Q3"/>
    <x v="4"/>
    <x v="13"/>
    <n v="484"/>
    <x v="14"/>
  </r>
  <r>
    <x v="3"/>
    <s v="Q3"/>
    <x v="4"/>
    <x v="14"/>
    <n v="1117"/>
    <x v="14"/>
  </r>
  <r>
    <x v="3"/>
    <s v="Q3"/>
    <x v="4"/>
    <x v="15"/>
    <n v="1240"/>
    <x v="14"/>
  </r>
  <r>
    <x v="3"/>
    <s v="Q3"/>
    <x v="4"/>
    <x v="70"/>
    <n v="76"/>
    <x v="14"/>
  </r>
  <r>
    <x v="3"/>
    <s v="Q3"/>
    <x v="4"/>
    <x v="71"/>
    <n v="108"/>
    <x v="14"/>
  </r>
  <r>
    <x v="3"/>
    <s v="Q3"/>
    <x v="4"/>
    <x v="16"/>
    <n v="339"/>
    <x v="14"/>
  </r>
  <r>
    <x v="3"/>
    <s v="Q3"/>
    <x v="4"/>
    <x v="17"/>
    <n v="514"/>
    <x v="14"/>
  </r>
  <r>
    <x v="3"/>
    <s v="Q3"/>
    <x v="4"/>
    <x v="18"/>
    <n v="414"/>
    <x v="14"/>
  </r>
  <r>
    <x v="3"/>
    <s v="Q3"/>
    <x v="4"/>
    <x v="72"/>
    <n v="192"/>
    <x v="14"/>
  </r>
  <r>
    <x v="3"/>
    <s v="Q3"/>
    <x v="4"/>
    <x v="19"/>
    <n v="551"/>
    <x v="14"/>
  </r>
  <r>
    <x v="3"/>
    <s v="Q3"/>
    <x v="4"/>
    <x v="20"/>
    <n v="130"/>
    <x v="14"/>
  </r>
  <r>
    <x v="3"/>
    <s v="Q3"/>
    <x v="4"/>
    <x v="73"/>
    <n v="57"/>
    <x v="14"/>
  </r>
  <r>
    <x v="3"/>
    <s v="Q3"/>
    <x v="4"/>
    <x v="21"/>
    <n v="1223"/>
    <x v="14"/>
  </r>
  <r>
    <x v="3"/>
    <s v="Q3"/>
    <x v="4"/>
    <x v="22"/>
    <n v="340"/>
    <x v="14"/>
  </r>
  <r>
    <x v="3"/>
    <s v="Q3"/>
    <x v="4"/>
    <x v="23"/>
    <n v="845"/>
    <x v="14"/>
  </r>
  <r>
    <x v="3"/>
    <s v="Q3"/>
    <x v="4"/>
    <x v="24"/>
    <n v="441"/>
    <x v="14"/>
  </r>
  <r>
    <x v="3"/>
    <s v="Q3"/>
    <x v="4"/>
    <x v="25"/>
    <n v="79"/>
    <x v="14"/>
  </r>
  <r>
    <x v="3"/>
    <s v="Q3"/>
    <x v="4"/>
    <x v="74"/>
    <n v="53"/>
    <x v="14"/>
  </r>
  <r>
    <x v="3"/>
    <s v="Q3"/>
    <x v="4"/>
    <x v="75"/>
    <n v="108"/>
    <x v="14"/>
  </r>
  <r>
    <x v="3"/>
    <s v="Q3"/>
    <x v="4"/>
    <x v="26"/>
    <n v="116"/>
    <x v="14"/>
  </r>
  <r>
    <x v="3"/>
    <s v="Q3"/>
    <x v="4"/>
    <x v="27"/>
    <n v="190"/>
    <x v="14"/>
  </r>
  <r>
    <x v="3"/>
    <s v="Q3"/>
    <x v="4"/>
    <x v="76"/>
    <n v="76"/>
    <x v="14"/>
  </r>
  <r>
    <x v="3"/>
    <s v="Q3"/>
    <x v="4"/>
    <x v="28"/>
    <n v="216"/>
    <x v="14"/>
  </r>
  <r>
    <x v="3"/>
    <s v="Q3"/>
    <x v="4"/>
    <x v="77"/>
    <n v="136"/>
    <x v="14"/>
  </r>
  <r>
    <x v="3"/>
    <s v="Q3"/>
    <x v="4"/>
    <x v="29"/>
    <n v="288"/>
    <x v="14"/>
  </r>
  <r>
    <x v="3"/>
    <s v="Q3"/>
    <x v="4"/>
    <x v="30"/>
    <n v="250"/>
    <x v="14"/>
  </r>
  <r>
    <x v="3"/>
    <s v="Q3"/>
    <x v="4"/>
    <x v="78"/>
    <n v="57"/>
    <x v="14"/>
  </r>
  <r>
    <x v="3"/>
    <s v="Q3"/>
    <x v="4"/>
    <x v="31"/>
    <n v="213"/>
    <x v="14"/>
  </r>
  <r>
    <x v="3"/>
    <s v="Q3"/>
    <x v="4"/>
    <x v="79"/>
    <n v="73"/>
    <x v="14"/>
  </r>
  <r>
    <x v="3"/>
    <s v="Q3"/>
    <x v="4"/>
    <x v="32"/>
    <n v="1031"/>
    <x v="14"/>
  </r>
  <r>
    <x v="3"/>
    <s v="Q3"/>
    <x v="4"/>
    <x v="33"/>
    <n v="413"/>
    <x v="14"/>
  </r>
  <r>
    <x v="3"/>
    <s v="Q3"/>
    <x v="4"/>
    <x v="34"/>
    <n v="145"/>
    <x v="14"/>
  </r>
  <r>
    <x v="3"/>
    <s v="Q3"/>
    <x v="4"/>
    <x v="35"/>
    <n v="636"/>
    <x v="14"/>
  </r>
  <r>
    <x v="3"/>
    <s v="Q3"/>
    <x v="4"/>
    <x v="80"/>
    <n v="140"/>
    <x v="14"/>
  </r>
  <r>
    <x v="3"/>
    <s v="Q3"/>
    <x v="4"/>
    <x v="36"/>
    <n v="129"/>
    <x v="14"/>
  </r>
  <r>
    <x v="3"/>
    <s v="Q3"/>
    <x v="4"/>
    <x v="81"/>
    <n v="56"/>
    <x v="14"/>
  </r>
  <r>
    <x v="3"/>
    <s v="Q3"/>
    <x v="4"/>
    <x v="37"/>
    <n v="773"/>
    <x v="14"/>
  </r>
  <r>
    <x v="3"/>
    <s v="Q3"/>
    <x v="4"/>
    <x v="38"/>
    <n v="475"/>
    <x v="14"/>
  </r>
  <r>
    <x v="3"/>
    <s v="Q3"/>
    <x v="4"/>
    <x v="39"/>
    <n v="192"/>
    <x v="14"/>
  </r>
  <r>
    <x v="3"/>
    <s v="Q3"/>
    <x v="4"/>
    <x v="40"/>
    <n v="367"/>
    <x v="14"/>
  </r>
  <r>
    <x v="3"/>
    <s v="Q3"/>
    <x v="4"/>
    <x v="41"/>
    <n v="181"/>
    <x v="14"/>
  </r>
  <r>
    <x v="3"/>
    <s v="Q3"/>
    <x v="4"/>
    <x v="42"/>
    <n v="300"/>
    <x v="14"/>
  </r>
  <r>
    <x v="3"/>
    <s v="Q3"/>
    <x v="4"/>
    <x v="82"/>
    <n v="90"/>
    <x v="14"/>
  </r>
  <r>
    <x v="3"/>
    <s v="Q3"/>
    <x v="4"/>
    <x v="43"/>
    <n v="440"/>
    <x v="14"/>
  </r>
  <r>
    <x v="3"/>
    <s v="Q3"/>
    <x v="4"/>
    <x v="44"/>
    <n v="295"/>
    <x v="14"/>
  </r>
  <r>
    <x v="3"/>
    <s v="Q3"/>
    <x v="4"/>
    <x v="45"/>
    <n v="221"/>
    <x v="14"/>
  </r>
  <r>
    <x v="3"/>
    <s v="Q3"/>
    <x v="4"/>
    <x v="46"/>
    <n v="525"/>
    <x v="14"/>
  </r>
  <r>
    <x v="3"/>
    <s v="Q3"/>
    <x v="4"/>
    <x v="47"/>
    <n v="318"/>
    <x v="14"/>
  </r>
  <r>
    <x v="3"/>
    <s v="Q3"/>
    <x v="4"/>
    <x v="48"/>
    <n v="902"/>
    <x v="14"/>
  </r>
  <r>
    <x v="3"/>
    <s v="Q3"/>
    <x v="4"/>
    <x v="83"/>
    <n v="75"/>
    <x v="14"/>
  </r>
  <r>
    <x v="3"/>
    <s v="Q3"/>
    <x v="4"/>
    <x v="49"/>
    <n v="733"/>
    <x v="14"/>
  </r>
  <r>
    <x v="3"/>
    <s v="Q3"/>
    <x v="4"/>
    <x v="50"/>
    <n v="662"/>
    <x v="14"/>
  </r>
  <r>
    <x v="3"/>
    <s v="Q3"/>
    <x v="4"/>
    <x v="51"/>
    <n v="231"/>
    <x v="14"/>
  </r>
  <r>
    <x v="3"/>
    <s v="Q3"/>
    <x v="4"/>
    <x v="84"/>
    <n v="48"/>
    <x v="14"/>
  </r>
  <r>
    <x v="3"/>
    <s v="Q3"/>
    <x v="4"/>
    <x v="52"/>
    <n v="281"/>
    <x v="14"/>
  </r>
  <r>
    <x v="3"/>
    <s v="Q3"/>
    <x v="4"/>
    <x v="85"/>
    <n v="71"/>
    <x v="14"/>
  </r>
  <r>
    <x v="3"/>
    <s v="Q3"/>
    <x v="4"/>
    <x v="53"/>
    <n v="451"/>
    <x v="14"/>
  </r>
  <r>
    <x v="3"/>
    <s v="Q3"/>
    <x v="4"/>
    <x v="54"/>
    <n v="695"/>
    <x v="14"/>
  </r>
  <r>
    <x v="3"/>
    <s v="Q3"/>
    <x v="4"/>
    <x v="86"/>
    <n v="64"/>
    <x v="14"/>
  </r>
  <r>
    <x v="3"/>
    <s v="Q3"/>
    <x v="4"/>
    <x v="55"/>
    <n v="1803"/>
    <x v="14"/>
  </r>
  <r>
    <x v="3"/>
    <s v="Q3"/>
    <x v="4"/>
    <x v="56"/>
    <n v="142"/>
    <x v="14"/>
  </r>
  <r>
    <x v="3"/>
    <s v="Q3"/>
    <x v="4"/>
    <x v="57"/>
    <n v="8362"/>
    <x v="14"/>
  </r>
  <r>
    <x v="3"/>
    <s v="Q3"/>
    <x v="4"/>
    <x v="58"/>
    <n v="4346"/>
    <x v="14"/>
  </r>
  <r>
    <x v="3"/>
    <s v="Q3"/>
    <x v="4"/>
    <x v="59"/>
    <n v="9647"/>
    <x v="14"/>
  </r>
  <r>
    <x v="3"/>
    <s v="Q3"/>
    <x v="5"/>
    <x v="60"/>
    <n v="46"/>
    <x v="14"/>
  </r>
  <r>
    <x v="3"/>
    <s v="Q3"/>
    <x v="5"/>
    <x v="61"/>
    <n v="32"/>
    <x v="14"/>
  </r>
  <r>
    <x v="3"/>
    <s v="Q3"/>
    <x v="5"/>
    <x v="62"/>
    <n v="81"/>
    <x v="14"/>
  </r>
  <r>
    <x v="3"/>
    <s v="Q3"/>
    <x v="5"/>
    <x v="0"/>
    <n v="934"/>
    <x v="14"/>
  </r>
  <r>
    <x v="3"/>
    <s v="Q3"/>
    <x v="5"/>
    <x v="1"/>
    <n v="513"/>
    <x v="14"/>
  </r>
  <r>
    <x v="3"/>
    <s v="Q3"/>
    <x v="5"/>
    <x v="63"/>
    <n v="61"/>
    <x v="14"/>
  </r>
  <r>
    <x v="3"/>
    <s v="Q3"/>
    <x v="5"/>
    <x v="2"/>
    <n v="158"/>
    <x v="14"/>
  </r>
  <r>
    <x v="3"/>
    <s v="Q3"/>
    <x v="5"/>
    <x v="64"/>
    <n v="59"/>
    <x v="14"/>
  </r>
  <r>
    <x v="3"/>
    <s v="Q3"/>
    <x v="5"/>
    <x v="3"/>
    <n v="876"/>
    <x v="14"/>
  </r>
  <r>
    <x v="3"/>
    <s v="Q3"/>
    <x v="5"/>
    <x v="4"/>
    <n v="218"/>
    <x v="14"/>
  </r>
  <r>
    <x v="3"/>
    <s v="Q3"/>
    <x v="5"/>
    <x v="5"/>
    <n v="271"/>
    <x v="14"/>
  </r>
  <r>
    <x v="3"/>
    <s v="Q3"/>
    <x v="5"/>
    <x v="6"/>
    <n v="633"/>
    <x v="14"/>
  </r>
  <r>
    <x v="3"/>
    <s v="Q3"/>
    <x v="5"/>
    <x v="65"/>
    <n v="135"/>
    <x v="14"/>
  </r>
  <r>
    <x v="3"/>
    <s v="Q3"/>
    <x v="5"/>
    <x v="7"/>
    <n v="676"/>
    <x v="14"/>
  </r>
  <r>
    <x v="3"/>
    <s v="Q3"/>
    <x v="5"/>
    <x v="66"/>
    <n v="89"/>
    <x v="14"/>
  </r>
  <r>
    <x v="3"/>
    <s v="Q3"/>
    <x v="5"/>
    <x v="87"/>
    <n v="45"/>
    <x v="14"/>
  </r>
  <r>
    <x v="3"/>
    <s v="Q3"/>
    <x v="5"/>
    <x v="101"/>
    <n v="190"/>
    <x v="14"/>
  </r>
  <r>
    <x v="3"/>
    <s v="Q3"/>
    <x v="5"/>
    <x v="8"/>
    <n v="263"/>
    <x v="14"/>
  </r>
  <r>
    <x v="3"/>
    <s v="Q3"/>
    <x v="5"/>
    <x v="9"/>
    <n v="619"/>
    <x v="14"/>
  </r>
  <r>
    <x v="3"/>
    <s v="Q3"/>
    <x v="5"/>
    <x v="10"/>
    <n v="695"/>
    <x v="14"/>
  </r>
  <r>
    <x v="3"/>
    <s v="Q3"/>
    <x v="5"/>
    <x v="68"/>
    <n v="33"/>
    <x v="14"/>
  </r>
  <r>
    <x v="3"/>
    <s v="Q3"/>
    <x v="5"/>
    <x v="11"/>
    <n v="228"/>
    <x v="14"/>
  </r>
  <r>
    <x v="3"/>
    <s v="Q3"/>
    <x v="5"/>
    <x v="12"/>
    <n v="251"/>
    <x v="14"/>
  </r>
  <r>
    <x v="3"/>
    <s v="Q3"/>
    <x v="5"/>
    <x v="89"/>
    <n v="33"/>
    <x v="14"/>
  </r>
  <r>
    <x v="3"/>
    <s v="Q3"/>
    <x v="5"/>
    <x v="13"/>
    <n v="559"/>
    <x v="14"/>
  </r>
  <r>
    <x v="3"/>
    <s v="Q3"/>
    <x v="5"/>
    <x v="14"/>
    <n v="1144"/>
    <x v="14"/>
  </r>
  <r>
    <x v="3"/>
    <s v="Q3"/>
    <x v="5"/>
    <x v="69"/>
    <n v="36"/>
    <x v="14"/>
  </r>
  <r>
    <x v="3"/>
    <s v="Q3"/>
    <x v="5"/>
    <x v="90"/>
    <n v="38"/>
    <x v="14"/>
  </r>
  <r>
    <x v="3"/>
    <s v="Q3"/>
    <x v="5"/>
    <x v="15"/>
    <n v="1259"/>
    <x v="14"/>
  </r>
  <r>
    <x v="3"/>
    <s v="Q3"/>
    <x v="5"/>
    <x v="70"/>
    <n v="105"/>
    <x v="14"/>
  </r>
  <r>
    <x v="3"/>
    <s v="Q3"/>
    <x v="5"/>
    <x v="71"/>
    <n v="139"/>
    <x v="14"/>
  </r>
  <r>
    <x v="3"/>
    <s v="Q3"/>
    <x v="5"/>
    <x v="16"/>
    <n v="453"/>
    <x v="14"/>
  </r>
  <r>
    <x v="3"/>
    <s v="Q3"/>
    <x v="5"/>
    <x v="17"/>
    <n v="739"/>
    <x v="14"/>
  </r>
  <r>
    <x v="3"/>
    <s v="Q3"/>
    <x v="5"/>
    <x v="18"/>
    <n v="465"/>
    <x v="14"/>
  </r>
  <r>
    <x v="3"/>
    <s v="Q3"/>
    <x v="5"/>
    <x v="72"/>
    <n v="240"/>
    <x v="14"/>
  </r>
  <r>
    <x v="3"/>
    <s v="Q3"/>
    <x v="5"/>
    <x v="19"/>
    <n v="570"/>
    <x v="14"/>
  </r>
  <r>
    <x v="3"/>
    <s v="Q3"/>
    <x v="5"/>
    <x v="20"/>
    <n v="149"/>
    <x v="14"/>
  </r>
  <r>
    <x v="3"/>
    <s v="Q3"/>
    <x v="5"/>
    <x v="73"/>
    <n v="62"/>
    <x v="14"/>
  </r>
  <r>
    <x v="3"/>
    <s v="Q3"/>
    <x v="5"/>
    <x v="21"/>
    <n v="1207"/>
    <x v="14"/>
  </r>
  <r>
    <x v="3"/>
    <s v="Q3"/>
    <x v="5"/>
    <x v="22"/>
    <n v="413"/>
    <x v="14"/>
  </r>
  <r>
    <x v="3"/>
    <s v="Q3"/>
    <x v="5"/>
    <x v="23"/>
    <n v="932"/>
    <x v="14"/>
  </r>
  <r>
    <x v="3"/>
    <s v="Q3"/>
    <x v="5"/>
    <x v="24"/>
    <n v="595"/>
    <x v="14"/>
  </r>
  <r>
    <x v="3"/>
    <s v="Q3"/>
    <x v="5"/>
    <x v="25"/>
    <n v="133"/>
    <x v="14"/>
  </r>
  <r>
    <x v="3"/>
    <s v="Q3"/>
    <x v="5"/>
    <x v="74"/>
    <n v="63"/>
    <x v="14"/>
  </r>
  <r>
    <x v="3"/>
    <s v="Q3"/>
    <x v="5"/>
    <x v="75"/>
    <n v="154"/>
    <x v="14"/>
  </r>
  <r>
    <x v="3"/>
    <s v="Q3"/>
    <x v="5"/>
    <x v="26"/>
    <n v="177"/>
    <x v="14"/>
  </r>
  <r>
    <x v="3"/>
    <s v="Q3"/>
    <x v="5"/>
    <x v="27"/>
    <n v="232"/>
    <x v="14"/>
  </r>
  <r>
    <x v="3"/>
    <s v="Q3"/>
    <x v="5"/>
    <x v="76"/>
    <n v="99"/>
    <x v="14"/>
  </r>
  <r>
    <x v="3"/>
    <s v="Q3"/>
    <x v="5"/>
    <x v="28"/>
    <n v="305"/>
    <x v="14"/>
  </r>
  <r>
    <x v="3"/>
    <s v="Q3"/>
    <x v="5"/>
    <x v="77"/>
    <n v="148"/>
    <x v="14"/>
  </r>
  <r>
    <x v="3"/>
    <s v="Q3"/>
    <x v="5"/>
    <x v="29"/>
    <n v="362"/>
    <x v="14"/>
  </r>
  <r>
    <x v="3"/>
    <s v="Q3"/>
    <x v="5"/>
    <x v="30"/>
    <n v="285"/>
    <x v="14"/>
  </r>
  <r>
    <x v="3"/>
    <s v="Q3"/>
    <x v="5"/>
    <x v="78"/>
    <n v="76"/>
    <x v="14"/>
  </r>
  <r>
    <x v="3"/>
    <s v="Q3"/>
    <x v="5"/>
    <x v="31"/>
    <n v="204"/>
    <x v="14"/>
  </r>
  <r>
    <x v="3"/>
    <s v="Q3"/>
    <x v="5"/>
    <x v="79"/>
    <n v="103"/>
    <x v="14"/>
  </r>
  <r>
    <x v="3"/>
    <s v="Q3"/>
    <x v="5"/>
    <x v="32"/>
    <n v="1167"/>
    <x v="14"/>
  </r>
  <r>
    <x v="3"/>
    <s v="Q3"/>
    <x v="5"/>
    <x v="33"/>
    <n v="460"/>
    <x v="14"/>
  </r>
  <r>
    <x v="3"/>
    <s v="Q3"/>
    <x v="5"/>
    <x v="34"/>
    <n v="201"/>
    <x v="14"/>
  </r>
  <r>
    <x v="3"/>
    <s v="Q3"/>
    <x v="5"/>
    <x v="35"/>
    <n v="722"/>
    <x v="14"/>
  </r>
  <r>
    <x v="3"/>
    <s v="Q3"/>
    <x v="5"/>
    <x v="80"/>
    <n v="153"/>
    <x v="14"/>
  </r>
  <r>
    <x v="3"/>
    <s v="Q3"/>
    <x v="5"/>
    <x v="36"/>
    <n v="151"/>
    <x v="14"/>
  </r>
  <r>
    <x v="3"/>
    <s v="Q3"/>
    <x v="5"/>
    <x v="81"/>
    <n v="71"/>
    <x v="14"/>
  </r>
  <r>
    <x v="3"/>
    <s v="Q3"/>
    <x v="5"/>
    <x v="37"/>
    <n v="768"/>
    <x v="14"/>
  </r>
  <r>
    <x v="3"/>
    <s v="Q3"/>
    <x v="5"/>
    <x v="38"/>
    <n v="566"/>
    <x v="14"/>
  </r>
  <r>
    <x v="3"/>
    <s v="Q3"/>
    <x v="5"/>
    <x v="39"/>
    <n v="217"/>
    <x v="14"/>
  </r>
  <r>
    <x v="3"/>
    <s v="Q3"/>
    <x v="5"/>
    <x v="40"/>
    <n v="398"/>
    <x v="14"/>
  </r>
  <r>
    <x v="3"/>
    <s v="Q3"/>
    <x v="5"/>
    <x v="41"/>
    <n v="239"/>
    <x v="14"/>
  </r>
  <r>
    <x v="3"/>
    <s v="Q3"/>
    <x v="5"/>
    <x v="42"/>
    <n v="372"/>
    <x v="14"/>
  </r>
  <r>
    <x v="3"/>
    <s v="Q3"/>
    <x v="5"/>
    <x v="82"/>
    <n v="135"/>
    <x v="14"/>
  </r>
  <r>
    <x v="3"/>
    <s v="Q3"/>
    <x v="5"/>
    <x v="43"/>
    <n v="609"/>
    <x v="14"/>
  </r>
  <r>
    <x v="3"/>
    <s v="Q3"/>
    <x v="5"/>
    <x v="44"/>
    <n v="293"/>
    <x v="14"/>
  </r>
  <r>
    <x v="3"/>
    <s v="Q3"/>
    <x v="5"/>
    <x v="45"/>
    <n v="264"/>
    <x v="14"/>
  </r>
  <r>
    <x v="3"/>
    <s v="Q3"/>
    <x v="5"/>
    <x v="46"/>
    <n v="575"/>
    <x v="14"/>
  </r>
  <r>
    <x v="3"/>
    <s v="Q3"/>
    <x v="5"/>
    <x v="47"/>
    <n v="427"/>
    <x v="14"/>
  </r>
  <r>
    <x v="3"/>
    <s v="Q3"/>
    <x v="5"/>
    <x v="48"/>
    <n v="979"/>
    <x v="14"/>
  </r>
  <r>
    <x v="3"/>
    <s v="Q3"/>
    <x v="5"/>
    <x v="83"/>
    <n v="110"/>
    <x v="14"/>
  </r>
  <r>
    <x v="3"/>
    <s v="Q3"/>
    <x v="5"/>
    <x v="49"/>
    <n v="762"/>
    <x v="14"/>
  </r>
  <r>
    <x v="3"/>
    <s v="Q3"/>
    <x v="5"/>
    <x v="50"/>
    <n v="886"/>
    <x v="14"/>
  </r>
  <r>
    <x v="3"/>
    <s v="Q3"/>
    <x v="5"/>
    <x v="51"/>
    <n v="312"/>
    <x v="14"/>
  </r>
  <r>
    <x v="3"/>
    <s v="Q3"/>
    <x v="5"/>
    <x v="84"/>
    <n v="60"/>
    <x v="14"/>
  </r>
  <r>
    <x v="3"/>
    <s v="Q3"/>
    <x v="5"/>
    <x v="52"/>
    <n v="366"/>
    <x v="14"/>
  </r>
  <r>
    <x v="3"/>
    <s v="Q3"/>
    <x v="5"/>
    <x v="85"/>
    <n v="74"/>
    <x v="14"/>
  </r>
  <r>
    <x v="3"/>
    <s v="Q3"/>
    <x v="5"/>
    <x v="53"/>
    <n v="429"/>
    <x v="14"/>
  </r>
  <r>
    <x v="3"/>
    <s v="Q3"/>
    <x v="5"/>
    <x v="54"/>
    <n v="767"/>
    <x v="14"/>
  </r>
  <r>
    <x v="3"/>
    <s v="Q3"/>
    <x v="5"/>
    <x v="86"/>
    <n v="97"/>
    <x v="14"/>
  </r>
  <r>
    <x v="3"/>
    <s v="Q3"/>
    <x v="5"/>
    <x v="88"/>
    <n v="31"/>
    <x v="14"/>
  </r>
  <r>
    <x v="3"/>
    <s v="Q3"/>
    <x v="5"/>
    <x v="55"/>
    <n v="2267"/>
    <x v="14"/>
  </r>
  <r>
    <x v="3"/>
    <s v="Q3"/>
    <x v="5"/>
    <x v="56"/>
    <n v="146"/>
    <x v="14"/>
  </r>
  <r>
    <x v="3"/>
    <s v="Q3"/>
    <x v="5"/>
    <x v="57"/>
    <n v="9215"/>
    <x v="14"/>
  </r>
  <r>
    <x v="3"/>
    <s v="Q3"/>
    <x v="5"/>
    <x v="58"/>
    <n v="4921"/>
    <x v="14"/>
  </r>
  <r>
    <x v="3"/>
    <s v="Q3"/>
    <x v="5"/>
    <x v="59"/>
    <n v="10893"/>
    <x v="14"/>
  </r>
  <r>
    <x v="3"/>
    <s v="Q3"/>
    <x v="6"/>
    <x v="60"/>
    <n v="51"/>
    <x v="14"/>
  </r>
  <r>
    <x v="3"/>
    <s v="Q3"/>
    <x v="6"/>
    <x v="62"/>
    <n v="66"/>
    <x v="14"/>
  </r>
  <r>
    <x v="3"/>
    <s v="Q3"/>
    <x v="6"/>
    <x v="0"/>
    <n v="1165"/>
    <x v="14"/>
  </r>
  <r>
    <x v="3"/>
    <s v="Q3"/>
    <x v="6"/>
    <x v="1"/>
    <n v="586"/>
    <x v="14"/>
  </r>
  <r>
    <x v="3"/>
    <s v="Q3"/>
    <x v="6"/>
    <x v="63"/>
    <n v="59"/>
    <x v="14"/>
  </r>
  <r>
    <x v="3"/>
    <s v="Q3"/>
    <x v="6"/>
    <x v="2"/>
    <n v="225"/>
    <x v="14"/>
  </r>
  <r>
    <x v="3"/>
    <s v="Q3"/>
    <x v="6"/>
    <x v="64"/>
    <n v="65"/>
    <x v="14"/>
  </r>
  <r>
    <x v="3"/>
    <s v="Q3"/>
    <x v="6"/>
    <x v="3"/>
    <n v="891"/>
    <x v="14"/>
  </r>
  <r>
    <x v="3"/>
    <s v="Q3"/>
    <x v="6"/>
    <x v="4"/>
    <n v="167"/>
    <x v="14"/>
  </r>
  <r>
    <x v="3"/>
    <s v="Q3"/>
    <x v="6"/>
    <x v="5"/>
    <n v="291"/>
    <x v="14"/>
  </r>
  <r>
    <x v="3"/>
    <s v="Q3"/>
    <x v="6"/>
    <x v="6"/>
    <n v="850"/>
    <x v="14"/>
  </r>
  <r>
    <x v="3"/>
    <s v="Q3"/>
    <x v="6"/>
    <x v="65"/>
    <n v="118"/>
    <x v="14"/>
  </r>
  <r>
    <x v="3"/>
    <s v="Q3"/>
    <x v="6"/>
    <x v="7"/>
    <n v="707"/>
    <x v="14"/>
  </r>
  <r>
    <x v="3"/>
    <s v="Q3"/>
    <x v="6"/>
    <x v="66"/>
    <n v="75"/>
    <x v="14"/>
  </r>
  <r>
    <x v="3"/>
    <s v="Q3"/>
    <x v="6"/>
    <x v="101"/>
    <n v="209"/>
    <x v="14"/>
  </r>
  <r>
    <x v="3"/>
    <s v="Q3"/>
    <x v="6"/>
    <x v="8"/>
    <n v="348"/>
    <x v="14"/>
  </r>
  <r>
    <x v="3"/>
    <s v="Q3"/>
    <x v="6"/>
    <x v="9"/>
    <n v="603"/>
    <x v="14"/>
  </r>
  <r>
    <x v="3"/>
    <s v="Q3"/>
    <x v="6"/>
    <x v="10"/>
    <n v="734"/>
    <x v="14"/>
  </r>
  <r>
    <x v="3"/>
    <s v="Q3"/>
    <x v="6"/>
    <x v="11"/>
    <n v="189"/>
    <x v="14"/>
  </r>
  <r>
    <x v="3"/>
    <s v="Q3"/>
    <x v="6"/>
    <x v="12"/>
    <n v="302"/>
    <x v="14"/>
  </r>
  <r>
    <x v="3"/>
    <s v="Q3"/>
    <x v="6"/>
    <x v="89"/>
    <n v="44"/>
    <x v="14"/>
  </r>
  <r>
    <x v="3"/>
    <s v="Q3"/>
    <x v="6"/>
    <x v="13"/>
    <n v="557"/>
    <x v="14"/>
  </r>
  <r>
    <x v="3"/>
    <s v="Q3"/>
    <x v="6"/>
    <x v="14"/>
    <n v="1260"/>
    <x v="14"/>
  </r>
  <r>
    <x v="3"/>
    <s v="Q3"/>
    <x v="6"/>
    <x v="90"/>
    <n v="51"/>
    <x v="14"/>
  </r>
  <r>
    <x v="3"/>
    <s v="Q3"/>
    <x v="6"/>
    <x v="15"/>
    <n v="1342"/>
    <x v="14"/>
  </r>
  <r>
    <x v="3"/>
    <s v="Q3"/>
    <x v="6"/>
    <x v="70"/>
    <n v="162"/>
    <x v="14"/>
  </r>
  <r>
    <x v="3"/>
    <s v="Q3"/>
    <x v="6"/>
    <x v="71"/>
    <n v="221"/>
    <x v="14"/>
  </r>
  <r>
    <x v="3"/>
    <s v="Q3"/>
    <x v="6"/>
    <x v="16"/>
    <n v="557"/>
    <x v="14"/>
  </r>
  <r>
    <x v="3"/>
    <s v="Q3"/>
    <x v="6"/>
    <x v="17"/>
    <n v="1529"/>
    <x v="14"/>
  </r>
  <r>
    <x v="3"/>
    <s v="Q3"/>
    <x v="6"/>
    <x v="18"/>
    <n v="468"/>
    <x v="14"/>
  </r>
  <r>
    <x v="3"/>
    <s v="Q3"/>
    <x v="6"/>
    <x v="72"/>
    <n v="273"/>
    <x v="14"/>
  </r>
  <r>
    <x v="3"/>
    <s v="Q3"/>
    <x v="6"/>
    <x v="19"/>
    <n v="573"/>
    <x v="14"/>
  </r>
  <r>
    <x v="3"/>
    <s v="Q3"/>
    <x v="6"/>
    <x v="20"/>
    <n v="120"/>
    <x v="14"/>
  </r>
  <r>
    <x v="3"/>
    <s v="Q3"/>
    <x v="6"/>
    <x v="73"/>
    <n v="71"/>
    <x v="14"/>
  </r>
  <r>
    <x v="3"/>
    <s v="Q3"/>
    <x v="6"/>
    <x v="21"/>
    <n v="1233"/>
    <x v="14"/>
  </r>
  <r>
    <x v="3"/>
    <s v="Q3"/>
    <x v="6"/>
    <x v="22"/>
    <n v="459"/>
    <x v="14"/>
  </r>
  <r>
    <x v="3"/>
    <s v="Q3"/>
    <x v="6"/>
    <x v="23"/>
    <n v="1059"/>
    <x v="14"/>
  </r>
  <r>
    <x v="3"/>
    <s v="Q3"/>
    <x v="6"/>
    <x v="92"/>
    <n v="30"/>
    <x v="14"/>
  </r>
  <r>
    <x v="3"/>
    <s v="Q3"/>
    <x v="6"/>
    <x v="24"/>
    <n v="1062"/>
    <x v="14"/>
  </r>
  <r>
    <x v="3"/>
    <s v="Q3"/>
    <x v="6"/>
    <x v="25"/>
    <n v="114"/>
    <x v="14"/>
  </r>
  <r>
    <x v="3"/>
    <s v="Q3"/>
    <x v="6"/>
    <x v="74"/>
    <n v="90"/>
    <x v="14"/>
  </r>
  <r>
    <x v="3"/>
    <s v="Q3"/>
    <x v="6"/>
    <x v="75"/>
    <n v="225"/>
    <x v="14"/>
  </r>
  <r>
    <x v="3"/>
    <s v="Q3"/>
    <x v="6"/>
    <x v="26"/>
    <n v="271"/>
    <x v="14"/>
  </r>
  <r>
    <x v="3"/>
    <s v="Q3"/>
    <x v="6"/>
    <x v="27"/>
    <n v="286"/>
    <x v="14"/>
  </r>
  <r>
    <x v="3"/>
    <s v="Q3"/>
    <x v="6"/>
    <x v="76"/>
    <n v="204"/>
    <x v="14"/>
  </r>
  <r>
    <x v="3"/>
    <s v="Q3"/>
    <x v="6"/>
    <x v="28"/>
    <n v="323"/>
    <x v="14"/>
  </r>
  <r>
    <x v="3"/>
    <s v="Q3"/>
    <x v="6"/>
    <x v="77"/>
    <n v="246"/>
    <x v="14"/>
  </r>
  <r>
    <x v="3"/>
    <s v="Q3"/>
    <x v="6"/>
    <x v="29"/>
    <n v="340"/>
    <x v="14"/>
  </r>
  <r>
    <x v="3"/>
    <s v="Q3"/>
    <x v="6"/>
    <x v="30"/>
    <n v="353"/>
    <x v="14"/>
  </r>
  <r>
    <x v="3"/>
    <s v="Q3"/>
    <x v="6"/>
    <x v="78"/>
    <n v="74"/>
    <x v="14"/>
  </r>
  <r>
    <x v="3"/>
    <s v="Q3"/>
    <x v="6"/>
    <x v="31"/>
    <n v="200"/>
    <x v="14"/>
  </r>
  <r>
    <x v="3"/>
    <s v="Q3"/>
    <x v="6"/>
    <x v="79"/>
    <n v="118"/>
    <x v="14"/>
  </r>
  <r>
    <x v="3"/>
    <s v="Q3"/>
    <x v="6"/>
    <x v="32"/>
    <n v="1154"/>
    <x v="14"/>
  </r>
  <r>
    <x v="3"/>
    <s v="Q3"/>
    <x v="6"/>
    <x v="33"/>
    <n v="451"/>
    <x v="14"/>
  </r>
  <r>
    <x v="3"/>
    <s v="Q3"/>
    <x v="6"/>
    <x v="34"/>
    <n v="367"/>
    <x v="14"/>
  </r>
  <r>
    <x v="3"/>
    <s v="Q3"/>
    <x v="6"/>
    <x v="35"/>
    <n v="787"/>
    <x v="14"/>
  </r>
  <r>
    <x v="3"/>
    <s v="Q3"/>
    <x v="6"/>
    <x v="80"/>
    <n v="139"/>
    <x v="14"/>
  </r>
  <r>
    <x v="3"/>
    <s v="Q3"/>
    <x v="6"/>
    <x v="36"/>
    <n v="174"/>
    <x v="14"/>
  </r>
  <r>
    <x v="3"/>
    <s v="Q3"/>
    <x v="6"/>
    <x v="91"/>
    <n v="53"/>
    <x v="14"/>
  </r>
  <r>
    <x v="3"/>
    <s v="Q3"/>
    <x v="6"/>
    <x v="81"/>
    <n v="60"/>
    <x v="14"/>
  </r>
  <r>
    <x v="3"/>
    <s v="Q3"/>
    <x v="6"/>
    <x v="37"/>
    <n v="742"/>
    <x v="14"/>
  </r>
  <r>
    <x v="3"/>
    <s v="Q3"/>
    <x v="6"/>
    <x v="38"/>
    <n v="590"/>
    <x v="14"/>
  </r>
  <r>
    <x v="3"/>
    <s v="Q3"/>
    <x v="6"/>
    <x v="39"/>
    <n v="338"/>
    <x v="14"/>
  </r>
  <r>
    <x v="3"/>
    <s v="Q3"/>
    <x v="6"/>
    <x v="40"/>
    <n v="423"/>
    <x v="14"/>
  </r>
  <r>
    <x v="3"/>
    <s v="Q3"/>
    <x v="6"/>
    <x v="41"/>
    <n v="309"/>
    <x v="14"/>
  </r>
  <r>
    <x v="3"/>
    <s v="Q3"/>
    <x v="6"/>
    <x v="42"/>
    <n v="493"/>
    <x v="14"/>
  </r>
  <r>
    <x v="3"/>
    <s v="Q3"/>
    <x v="6"/>
    <x v="82"/>
    <n v="138"/>
    <x v="14"/>
  </r>
  <r>
    <x v="3"/>
    <s v="Q3"/>
    <x v="6"/>
    <x v="43"/>
    <n v="853"/>
    <x v="14"/>
  </r>
  <r>
    <x v="3"/>
    <s v="Q3"/>
    <x v="6"/>
    <x v="44"/>
    <n v="317"/>
    <x v="14"/>
  </r>
  <r>
    <x v="3"/>
    <s v="Q3"/>
    <x v="6"/>
    <x v="45"/>
    <n v="286"/>
    <x v="14"/>
  </r>
  <r>
    <x v="3"/>
    <s v="Q3"/>
    <x v="6"/>
    <x v="46"/>
    <n v="571"/>
    <x v="14"/>
  </r>
  <r>
    <x v="3"/>
    <s v="Q3"/>
    <x v="6"/>
    <x v="47"/>
    <n v="584"/>
    <x v="14"/>
  </r>
  <r>
    <x v="3"/>
    <s v="Q3"/>
    <x v="6"/>
    <x v="48"/>
    <n v="1087"/>
    <x v="14"/>
  </r>
  <r>
    <x v="3"/>
    <s v="Q3"/>
    <x v="6"/>
    <x v="83"/>
    <n v="105"/>
    <x v="14"/>
  </r>
  <r>
    <x v="3"/>
    <s v="Q3"/>
    <x v="6"/>
    <x v="49"/>
    <n v="825"/>
    <x v="14"/>
  </r>
  <r>
    <x v="3"/>
    <s v="Q3"/>
    <x v="6"/>
    <x v="50"/>
    <n v="1462"/>
    <x v="14"/>
  </r>
  <r>
    <x v="3"/>
    <s v="Q3"/>
    <x v="6"/>
    <x v="51"/>
    <n v="392"/>
    <x v="14"/>
  </r>
  <r>
    <x v="3"/>
    <s v="Q3"/>
    <x v="6"/>
    <x v="84"/>
    <n v="86"/>
    <x v="14"/>
  </r>
  <r>
    <x v="3"/>
    <s v="Q3"/>
    <x v="6"/>
    <x v="52"/>
    <n v="323"/>
    <x v="14"/>
  </r>
  <r>
    <x v="3"/>
    <s v="Q3"/>
    <x v="6"/>
    <x v="85"/>
    <n v="68"/>
    <x v="14"/>
  </r>
  <r>
    <x v="3"/>
    <s v="Q3"/>
    <x v="6"/>
    <x v="53"/>
    <n v="513"/>
    <x v="14"/>
  </r>
  <r>
    <x v="3"/>
    <s v="Q3"/>
    <x v="6"/>
    <x v="54"/>
    <n v="1228"/>
    <x v="14"/>
  </r>
  <r>
    <x v="3"/>
    <s v="Q3"/>
    <x v="6"/>
    <x v="86"/>
    <n v="142"/>
    <x v="14"/>
  </r>
  <r>
    <x v="3"/>
    <s v="Q3"/>
    <x v="6"/>
    <x v="88"/>
    <n v="41"/>
    <x v="14"/>
  </r>
  <r>
    <x v="3"/>
    <s v="Q3"/>
    <x v="6"/>
    <x v="55"/>
    <n v="3829"/>
    <x v="14"/>
  </r>
  <r>
    <x v="3"/>
    <s v="Q3"/>
    <x v="6"/>
    <x v="56"/>
    <n v="135"/>
    <x v="14"/>
  </r>
  <r>
    <x v="3"/>
    <s v="Q3"/>
    <x v="6"/>
    <x v="57"/>
    <n v="12954"/>
    <x v="14"/>
  </r>
  <r>
    <x v="3"/>
    <s v="Q3"/>
    <x v="6"/>
    <x v="58"/>
    <n v="8459"/>
    <x v="14"/>
  </r>
  <r>
    <x v="3"/>
    <s v="Q3"/>
    <x v="6"/>
    <x v="59"/>
    <n v="17779"/>
    <x v="14"/>
  </r>
  <r>
    <x v="3"/>
    <s v="Q3"/>
    <x v="7"/>
    <x v="60"/>
    <n v="73"/>
    <x v="14"/>
  </r>
  <r>
    <x v="3"/>
    <s v="Q3"/>
    <x v="7"/>
    <x v="61"/>
    <n v="45"/>
    <x v="14"/>
  </r>
  <r>
    <x v="3"/>
    <s v="Q3"/>
    <x v="7"/>
    <x v="62"/>
    <n v="123"/>
    <x v="14"/>
  </r>
  <r>
    <x v="3"/>
    <s v="Q3"/>
    <x v="7"/>
    <x v="0"/>
    <n v="1442"/>
    <x v="14"/>
  </r>
  <r>
    <x v="3"/>
    <s v="Q3"/>
    <x v="7"/>
    <x v="1"/>
    <n v="828"/>
    <x v="14"/>
  </r>
  <r>
    <x v="3"/>
    <s v="Q3"/>
    <x v="7"/>
    <x v="63"/>
    <n v="87"/>
    <x v="14"/>
  </r>
  <r>
    <x v="3"/>
    <s v="Q3"/>
    <x v="7"/>
    <x v="2"/>
    <n v="227"/>
    <x v="14"/>
  </r>
  <r>
    <x v="3"/>
    <s v="Q3"/>
    <x v="7"/>
    <x v="64"/>
    <n v="87"/>
    <x v="14"/>
  </r>
  <r>
    <x v="3"/>
    <s v="Q3"/>
    <x v="7"/>
    <x v="3"/>
    <n v="1299"/>
    <x v="14"/>
  </r>
  <r>
    <x v="3"/>
    <s v="Q3"/>
    <x v="7"/>
    <x v="4"/>
    <n v="315"/>
    <x v="14"/>
  </r>
  <r>
    <x v="3"/>
    <s v="Q3"/>
    <x v="7"/>
    <x v="5"/>
    <n v="422"/>
    <x v="14"/>
  </r>
  <r>
    <x v="3"/>
    <s v="Q3"/>
    <x v="7"/>
    <x v="6"/>
    <n v="1043"/>
    <x v="14"/>
  </r>
  <r>
    <x v="3"/>
    <s v="Q3"/>
    <x v="7"/>
    <x v="65"/>
    <n v="199"/>
    <x v="14"/>
  </r>
  <r>
    <x v="3"/>
    <s v="Q3"/>
    <x v="7"/>
    <x v="7"/>
    <n v="979"/>
    <x v="14"/>
  </r>
  <r>
    <x v="3"/>
    <s v="Q3"/>
    <x v="7"/>
    <x v="66"/>
    <n v="137"/>
    <x v="14"/>
  </r>
  <r>
    <x v="3"/>
    <s v="Q3"/>
    <x v="7"/>
    <x v="87"/>
    <n v="55"/>
    <x v="14"/>
  </r>
  <r>
    <x v="3"/>
    <s v="Q3"/>
    <x v="7"/>
    <x v="101"/>
    <n v="257"/>
    <x v="14"/>
  </r>
  <r>
    <x v="3"/>
    <s v="Q3"/>
    <x v="7"/>
    <x v="8"/>
    <n v="397"/>
    <x v="14"/>
  </r>
  <r>
    <x v="3"/>
    <s v="Q3"/>
    <x v="7"/>
    <x v="9"/>
    <n v="942"/>
    <x v="14"/>
  </r>
  <r>
    <x v="3"/>
    <s v="Q3"/>
    <x v="7"/>
    <x v="10"/>
    <n v="1096"/>
    <x v="14"/>
  </r>
  <r>
    <x v="3"/>
    <s v="Q3"/>
    <x v="7"/>
    <x v="67"/>
    <n v="49"/>
    <x v="14"/>
  </r>
  <r>
    <x v="3"/>
    <s v="Q3"/>
    <x v="7"/>
    <x v="68"/>
    <n v="44"/>
    <x v="14"/>
  </r>
  <r>
    <x v="3"/>
    <s v="Q3"/>
    <x v="7"/>
    <x v="11"/>
    <n v="325"/>
    <x v="14"/>
  </r>
  <r>
    <x v="3"/>
    <s v="Q3"/>
    <x v="7"/>
    <x v="12"/>
    <n v="421"/>
    <x v="14"/>
  </r>
  <r>
    <x v="3"/>
    <s v="Q3"/>
    <x v="7"/>
    <x v="89"/>
    <n v="62"/>
    <x v="14"/>
  </r>
  <r>
    <x v="3"/>
    <s v="Q3"/>
    <x v="7"/>
    <x v="94"/>
    <n v="44"/>
    <x v="14"/>
  </r>
  <r>
    <x v="3"/>
    <s v="Q3"/>
    <x v="7"/>
    <x v="13"/>
    <n v="850"/>
    <x v="14"/>
  </r>
  <r>
    <x v="3"/>
    <s v="Q3"/>
    <x v="7"/>
    <x v="14"/>
    <n v="1789"/>
    <x v="14"/>
  </r>
  <r>
    <x v="3"/>
    <s v="Q3"/>
    <x v="7"/>
    <x v="69"/>
    <n v="43"/>
    <x v="14"/>
  </r>
  <r>
    <x v="3"/>
    <s v="Q3"/>
    <x v="7"/>
    <x v="90"/>
    <n v="65"/>
    <x v="14"/>
  </r>
  <r>
    <x v="3"/>
    <s v="Q3"/>
    <x v="7"/>
    <x v="15"/>
    <n v="1925"/>
    <x v="14"/>
  </r>
  <r>
    <x v="3"/>
    <s v="Q3"/>
    <x v="7"/>
    <x v="70"/>
    <n v="155"/>
    <x v="14"/>
  </r>
  <r>
    <x v="3"/>
    <s v="Q3"/>
    <x v="7"/>
    <x v="71"/>
    <n v="213"/>
    <x v="14"/>
  </r>
  <r>
    <x v="3"/>
    <s v="Q3"/>
    <x v="7"/>
    <x v="16"/>
    <n v="711"/>
    <x v="14"/>
  </r>
  <r>
    <x v="3"/>
    <s v="Q3"/>
    <x v="7"/>
    <x v="95"/>
    <n v="31"/>
    <x v="14"/>
  </r>
  <r>
    <x v="3"/>
    <s v="Q3"/>
    <x v="7"/>
    <x v="17"/>
    <n v="1166"/>
    <x v="14"/>
  </r>
  <r>
    <x v="3"/>
    <s v="Q3"/>
    <x v="7"/>
    <x v="18"/>
    <n v="733"/>
    <x v="14"/>
  </r>
  <r>
    <x v="3"/>
    <s v="Q3"/>
    <x v="7"/>
    <x v="72"/>
    <n v="365"/>
    <x v="14"/>
  </r>
  <r>
    <x v="3"/>
    <s v="Q3"/>
    <x v="7"/>
    <x v="19"/>
    <n v="896"/>
    <x v="14"/>
  </r>
  <r>
    <x v="3"/>
    <s v="Q3"/>
    <x v="7"/>
    <x v="20"/>
    <n v="228"/>
    <x v="14"/>
  </r>
  <r>
    <x v="3"/>
    <s v="Q3"/>
    <x v="7"/>
    <x v="73"/>
    <n v="96"/>
    <x v="14"/>
  </r>
  <r>
    <x v="3"/>
    <s v="Q3"/>
    <x v="7"/>
    <x v="21"/>
    <n v="1792"/>
    <x v="14"/>
  </r>
  <r>
    <x v="3"/>
    <s v="Q3"/>
    <x v="7"/>
    <x v="22"/>
    <n v="676"/>
    <x v="14"/>
  </r>
  <r>
    <x v="3"/>
    <s v="Q3"/>
    <x v="7"/>
    <x v="23"/>
    <n v="1425"/>
    <x v="14"/>
  </r>
  <r>
    <x v="3"/>
    <s v="Q3"/>
    <x v="7"/>
    <x v="92"/>
    <n v="38"/>
    <x v="14"/>
  </r>
  <r>
    <x v="3"/>
    <s v="Q3"/>
    <x v="7"/>
    <x v="24"/>
    <n v="955"/>
    <x v="14"/>
  </r>
  <r>
    <x v="3"/>
    <s v="Q3"/>
    <x v="7"/>
    <x v="25"/>
    <n v="194"/>
    <x v="14"/>
  </r>
  <r>
    <x v="3"/>
    <s v="Q3"/>
    <x v="7"/>
    <x v="74"/>
    <n v="123"/>
    <x v="14"/>
  </r>
  <r>
    <x v="3"/>
    <s v="Q3"/>
    <x v="7"/>
    <x v="75"/>
    <n v="226"/>
    <x v="14"/>
  </r>
  <r>
    <x v="3"/>
    <s v="Q3"/>
    <x v="7"/>
    <x v="26"/>
    <n v="265"/>
    <x v="14"/>
  </r>
  <r>
    <x v="3"/>
    <s v="Q3"/>
    <x v="7"/>
    <x v="27"/>
    <n v="356"/>
    <x v="14"/>
  </r>
  <r>
    <x v="3"/>
    <s v="Q3"/>
    <x v="7"/>
    <x v="76"/>
    <n v="188"/>
    <x v="14"/>
  </r>
  <r>
    <x v="3"/>
    <s v="Q3"/>
    <x v="7"/>
    <x v="28"/>
    <n v="433"/>
    <x v="14"/>
  </r>
  <r>
    <x v="3"/>
    <s v="Q3"/>
    <x v="7"/>
    <x v="77"/>
    <n v="263"/>
    <x v="14"/>
  </r>
  <r>
    <x v="3"/>
    <s v="Q3"/>
    <x v="7"/>
    <x v="29"/>
    <n v="553"/>
    <x v="14"/>
  </r>
  <r>
    <x v="3"/>
    <s v="Q3"/>
    <x v="7"/>
    <x v="30"/>
    <n v="461"/>
    <x v="14"/>
  </r>
  <r>
    <x v="3"/>
    <s v="Q3"/>
    <x v="7"/>
    <x v="78"/>
    <n v="108"/>
    <x v="14"/>
  </r>
  <r>
    <x v="3"/>
    <s v="Q3"/>
    <x v="7"/>
    <x v="31"/>
    <n v="296"/>
    <x v="14"/>
  </r>
  <r>
    <x v="3"/>
    <s v="Q3"/>
    <x v="7"/>
    <x v="79"/>
    <n v="153"/>
    <x v="14"/>
  </r>
  <r>
    <x v="3"/>
    <s v="Q3"/>
    <x v="7"/>
    <x v="32"/>
    <n v="1725"/>
    <x v="14"/>
  </r>
  <r>
    <x v="3"/>
    <s v="Q3"/>
    <x v="7"/>
    <x v="33"/>
    <n v="644"/>
    <x v="14"/>
  </r>
  <r>
    <x v="3"/>
    <s v="Q3"/>
    <x v="7"/>
    <x v="34"/>
    <n v="329"/>
    <x v="14"/>
  </r>
  <r>
    <x v="3"/>
    <s v="Q3"/>
    <x v="7"/>
    <x v="35"/>
    <n v="1151"/>
    <x v="14"/>
  </r>
  <r>
    <x v="3"/>
    <s v="Q3"/>
    <x v="7"/>
    <x v="80"/>
    <n v="234"/>
    <x v="14"/>
  </r>
  <r>
    <x v="3"/>
    <s v="Q3"/>
    <x v="7"/>
    <x v="36"/>
    <n v="226"/>
    <x v="14"/>
  </r>
  <r>
    <x v="3"/>
    <s v="Q3"/>
    <x v="7"/>
    <x v="91"/>
    <n v="57"/>
    <x v="14"/>
  </r>
  <r>
    <x v="3"/>
    <s v="Q3"/>
    <x v="7"/>
    <x v="81"/>
    <n v="106"/>
    <x v="14"/>
  </r>
  <r>
    <x v="3"/>
    <s v="Q3"/>
    <x v="7"/>
    <x v="37"/>
    <n v="1137"/>
    <x v="14"/>
  </r>
  <r>
    <x v="3"/>
    <s v="Q3"/>
    <x v="7"/>
    <x v="38"/>
    <n v="819"/>
    <x v="14"/>
  </r>
  <r>
    <x v="3"/>
    <s v="Q3"/>
    <x v="7"/>
    <x v="39"/>
    <n v="331"/>
    <x v="14"/>
  </r>
  <r>
    <x v="3"/>
    <s v="Q3"/>
    <x v="7"/>
    <x v="40"/>
    <n v="608"/>
    <x v="14"/>
  </r>
  <r>
    <x v="3"/>
    <s v="Q3"/>
    <x v="7"/>
    <x v="41"/>
    <n v="402"/>
    <x v="14"/>
  </r>
  <r>
    <x v="3"/>
    <s v="Q3"/>
    <x v="7"/>
    <x v="42"/>
    <n v="541"/>
    <x v="14"/>
  </r>
  <r>
    <x v="3"/>
    <s v="Q3"/>
    <x v="7"/>
    <x v="96"/>
    <n v="38"/>
    <x v="14"/>
  </r>
  <r>
    <x v="3"/>
    <s v="Q3"/>
    <x v="7"/>
    <x v="82"/>
    <n v="183"/>
    <x v="14"/>
  </r>
  <r>
    <x v="3"/>
    <s v="Q3"/>
    <x v="7"/>
    <x v="43"/>
    <n v="1008"/>
    <x v="14"/>
  </r>
  <r>
    <x v="3"/>
    <s v="Q3"/>
    <x v="7"/>
    <x v="44"/>
    <n v="470"/>
    <x v="14"/>
  </r>
  <r>
    <x v="3"/>
    <s v="Q3"/>
    <x v="7"/>
    <x v="45"/>
    <n v="426"/>
    <x v="14"/>
  </r>
  <r>
    <x v="3"/>
    <s v="Q3"/>
    <x v="7"/>
    <x v="46"/>
    <n v="978"/>
    <x v="14"/>
  </r>
  <r>
    <x v="3"/>
    <s v="Q3"/>
    <x v="7"/>
    <x v="47"/>
    <n v="675"/>
    <x v="14"/>
  </r>
  <r>
    <x v="3"/>
    <s v="Q3"/>
    <x v="7"/>
    <x v="48"/>
    <n v="1498"/>
    <x v="14"/>
  </r>
  <r>
    <x v="3"/>
    <s v="Q3"/>
    <x v="7"/>
    <x v="83"/>
    <n v="158"/>
    <x v="14"/>
  </r>
  <r>
    <x v="3"/>
    <s v="Q3"/>
    <x v="7"/>
    <x v="49"/>
    <n v="1211"/>
    <x v="14"/>
  </r>
  <r>
    <x v="3"/>
    <s v="Q3"/>
    <x v="7"/>
    <x v="50"/>
    <n v="1464"/>
    <x v="14"/>
  </r>
  <r>
    <x v="3"/>
    <s v="Q3"/>
    <x v="7"/>
    <x v="51"/>
    <n v="539"/>
    <x v="14"/>
  </r>
  <r>
    <x v="3"/>
    <s v="Q3"/>
    <x v="7"/>
    <x v="84"/>
    <n v="86"/>
    <x v="14"/>
  </r>
  <r>
    <x v="3"/>
    <s v="Q3"/>
    <x v="7"/>
    <x v="52"/>
    <n v="455"/>
    <x v="14"/>
  </r>
  <r>
    <x v="3"/>
    <s v="Q3"/>
    <x v="7"/>
    <x v="85"/>
    <n v="82"/>
    <x v="14"/>
  </r>
  <r>
    <x v="3"/>
    <s v="Q3"/>
    <x v="7"/>
    <x v="53"/>
    <n v="714"/>
    <x v="14"/>
  </r>
  <r>
    <x v="3"/>
    <s v="Q3"/>
    <x v="7"/>
    <x v="54"/>
    <n v="1251"/>
    <x v="14"/>
  </r>
  <r>
    <x v="3"/>
    <s v="Q3"/>
    <x v="7"/>
    <x v="86"/>
    <n v="175"/>
    <x v="14"/>
  </r>
  <r>
    <x v="3"/>
    <s v="Q3"/>
    <x v="7"/>
    <x v="88"/>
    <n v="49"/>
    <x v="14"/>
  </r>
  <r>
    <x v="3"/>
    <s v="Q3"/>
    <x v="7"/>
    <x v="55"/>
    <n v="3769"/>
    <x v="14"/>
  </r>
  <r>
    <x v="3"/>
    <s v="Q3"/>
    <x v="7"/>
    <x v="56"/>
    <n v="244"/>
    <x v="14"/>
  </r>
  <r>
    <x v="3"/>
    <s v="Q3"/>
    <x v="7"/>
    <x v="57"/>
    <n v="14385"/>
    <x v="14"/>
  </r>
  <r>
    <x v="3"/>
    <s v="Q3"/>
    <x v="7"/>
    <x v="58"/>
    <n v="7877"/>
    <x v="14"/>
  </r>
  <r>
    <x v="3"/>
    <s v="Q3"/>
    <x v="7"/>
    <x v="59"/>
    <n v="17390"/>
    <x v="14"/>
  </r>
  <r>
    <x v="3"/>
    <s v="Q3"/>
    <x v="8"/>
    <x v="62"/>
    <n v="53"/>
    <x v="14"/>
  </r>
  <r>
    <x v="3"/>
    <s v="Q3"/>
    <x v="8"/>
    <x v="0"/>
    <n v="756"/>
    <x v="14"/>
  </r>
  <r>
    <x v="3"/>
    <s v="Q3"/>
    <x v="8"/>
    <x v="1"/>
    <n v="369"/>
    <x v="14"/>
  </r>
  <r>
    <x v="3"/>
    <s v="Q3"/>
    <x v="8"/>
    <x v="63"/>
    <n v="36"/>
    <x v="14"/>
  </r>
  <r>
    <x v="3"/>
    <s v="Q3"/>
    <x v="8"/>
    <x v="2"/>
    <n v="100"/>
    <x v="14"/>
  </r>
  <r>
    <x v="3"/>
    <s v="Q3"/>
    <x v="8"/>
    <x v="64"/>
    <n v="34"/>
    <x v="14"/>
  </r>
  <r>
    <x v="3"/>
    <s v="Q3"/>
    <x v="8"/>
    <x v="3"/>
    <n v="582"/>
    <x v="14"/>
  </r>
  <r>
    <x v="3"/>
    <s v="Q3"/>
    <x v="8"/>
    <x v="4"/>
    <n v="139"/>
    <x v="14"/>
  </r>
  <r>
    <x v="3"/>
    <s v="Q3"/>
    <x v="8"/>
    <x v="5"/>
    <n v="206"/>
    <x v="14"/>
  </r>
  <r>
    <x v="3"/>
    <s v="Q3"/>
    <x v="8"/>
    <x v="6"/>
    <n v="554"/>
    <x v="14"/>
  </r>
  <r>
    <x v="3"/>
    <s v="Q3"/>
    <x v="8"/>
    <x v="65"/>
    <n v="97"/>
    <x v="14"/>
  </r>
  <r>
    <x v="3"/>
    <s v="Q3"/>
    <x v="8"/>
    <x v="7"/>
    <n v="478"/>
    <x v="14"/>
  </r>
  <r>
    <x v="3"/>
    <s v="Q3"/>
    <x v="8"/>
    <x v="66"/>
    <n v="47"/>
    <x v="14"/>
  </r>
  <r>
    <x v="3"/>
    <s v="Q3"/>
    <x v="8"/>
    <x v="101"/>
    <n v="142"/>
    <x v="14"/>
  </r>
  <r>
    <x v="3"/>
    <s v="Q3"/>
    <x v="8"/>
    <x v="8"/>
    <n v="192"/>
    <x v="14"/>
  </r>
  <r>
    <x v="3"/>
    <s v="Q3"/>
    <x v="8"/>
    <x v="9"/>
    <n v="442"/>
    <x v="14"/>
  </r>
  <r>
    <x v="3"/>
    <s v="Q3"/>
    <x v="8"/>
    <x v="10"/>
    <n v="542"/>
    <x v="14"/>
  </r>
  <r>
    <x v="3"/>
    <s v="Q3"/>
    <x v="8"/>
    <x v="11"/>
    <n v="120"/>
    <x v="14"/>
  </r>
  <r>
    <x v="3"/>
    <s v="Q3"/>
    <x v="8"/>
    <x v="12"/>
    <n v="199"/>
    <x v="14"/>
  </r>
  <r>
    <x v="3"/>
    <s v="Q3"/>
    <x v="8"/>
    <x v="13"/>
    <n v="408"/>
    <x v="14"/>
  </r>
  <r>
    <x v="3"/>
    <s v="Q3"/>
    <x v="8"/>
    <x v="14"/>
    <n v="871"/>
    <x v="14"/>
  </r>
  <r>
    <x v="3"/>
    <s v="Q3"/>
    <x v="8"/>
    <x v="15"/>
    <n v="897"/>
    <x v="14"/>
  </r>
  <r>
    <x v="3"/>
    <s v="Q3"/>
    <x v="8"/>
    <x v="70"/>
    <n v="55"/>
    <x v="14"/>
  </r>
  <r>
    <x v="3"/>
    <s v="Q3"/>
    <x v="8"/>
    <x v="71"/>
    <n v="104"/>
    <x v="14"/>
  </r>
  <r>
    <x v="3"/>
    <s v="Q3"/>
    <x v="8"/>
    <x v="16"/>
    <n v="334"/>
    <x v="14"/>
  </r>
  <r>
    <x v="3"/>
    <s v="Q3"/>
    <x v="8"/>
    <x v="17"/>
    <n v="521"/>
    <x v="14"/>
  </r>
  <r>
    <x v="3"/>
    <s v="Q3"/>
    <x v="8"/>
    <x v="18"/>
    <n v="360"/>
    <x v="14"/>
  </r>
  <r>
    <x v="3"/>
    <s v="Q3"/>
    <x v="8"/>
    <x v="72"/>
    <n v="166"/>
    <x v="14"/>
  </r>
  <r>
    <x v="3"/>
    <s v="Q3"/>
    <x v="8"/>
    <x v="19"/>
    <n v="381"/>
    <x v="14"/>
  </r>
  <r>
    <x v="3"/>
    <s v="Q3"/>
    <x v="8"/>
    <x v="20"/>
    <n v="105"/>
    <x v="14"/>
  </r>
  <r>
    <x v="3"/>
    <s v="Q3"/>
    <x v="8"/>
    <x v="73"/>
    <n v="36"/>
    <x v="14"/>
  </r>
  <r>
    <x v="3"/>
    <s v="Q3"/>
    <x v="8"/>
    <x v="21"/>
    <n v="827"/>
    <x v="14"/>
  </r>
  <r>
    <x v="3"/>
    <s v="Q3"/>
    <x v="8"/>
    <x v="22"/>
    <n v="266"/>
    <x v="14"/>
  </r>
  <r>
    <x v="3"/>
    <s v="Q3"/>
    <x v="8"/>
    <x v="23"/>
    <n v="659"/>
    <x v="14"/>
  </r>
  <r>
    <x v="3"/>
    <s v="Q3"/>
    <x v="8"/>
    <x v="24"/>
    <n v="466"/>
    <x v="14"/>
  </r>
  <r>
    <x v="3"/>
    <s v="Q3"/>
    <x v="8"/>
    <x v="25"/>
    <n v="66"/>
    <x v="14"/>
  </r>
  <r>
    <x v="3"/>
    <s v="Q3"/>
    <x v="8"/>
    <x v="75"/>
    <n v="87"/>
    <x v="14"/>
  </r>
  <r>
    <x v="3"/>
    <s v="Q3"/>
    <x v="8"/>
    <x v="26"/>
    <n v="109"/>
    <x v="14"/>
  </r>
  <r>
    <x v="3"/>
    <s v="Q3"/>
    <x v="8"/>
    <x v="27"/>
    <n v="179"/>
    <x v="14"/>
  </r>
  <r>
    <x v="3"/>
    <s v="Q3"/>
    <x v="8"/>
    <x v="76"/>
    <n v="71"/>
    <x v="14"/>
  </r>
  <r>
    <x v="3"/>
    <s v="Q3"/>
    <x v="8"/>
    <x v="28"/>
    <n v="211"/>
    <x v="14"/>
  </r>
  <r>
    <x v="3"/>
    <s v="Q3"/>
    <x v="8"/>
    <x v="77"/>
    <n v="118"/>
    <x v="14"/>
  </r>
  <r>
    <x v="3"/>
    <s v="Q3"/>
    <x v="8"/>
    <x v="29"/>
    <n v="274"/>
    <x v="14"/>
  </r>
  <r>
    <x v="3"/>
    <s v="Q3"/>
    <x v="8"/>
    <x v="30"/>
    <n v="219"/>
    <x v="14"/>
  </r>
  <r>
    <x v="3"/>
    <s v="Q3"/>
    <x v="8"/>
    <x v="78"/>
    <n v="54"/>
    <x v="14"/>
  </r>
  <r>
    <x v="3"/>
    <s v="Q3"/>
    <x v="8"/>
    <x v="31"/>
    <n v="152"/>
    <x v="14"/>
  </r>
  <r>
    <x v="3"/>
    <s v="Q3"/>
    <x v="8"/>
    <x v="79"/>
    <n v="41"/>
    <x v="14"/>
  </r>
  <r>
    <x v="3"/>
    <s v="Q3"/>
    <x v="8"/>
    <x v="32"/>
    <n v="786"/>
    <x v="14"/>
  </r>
  <r>
    <x v="3"/>
    <s v="Q3"/>
    <x v="8"/>
    <x v="33"/>
    <n v="365"/>
    <x v="14"/>
  </r>
  <r>
    <x v="3"/>
    <s v="Q3"/>
    <x v="8"/>
    <x v="34"/>
    <n v="114"/>
    <x v="14"/>
  </r>
  <r>
    <x v="3"/>
    <s v="Q3"/>
    <x v="8"/>
    <x v="35"/>
    <n v="602"/>
    <x v="14"/>
  </r>
  <r>
    <x v="3"/>
    <s v="Q3"/>
    <x v="8"/>
    <x v="80"/>
    <n v="101"/>
    <x v="14"/>
  </r>
  <r>
    <x v="3"/>
    <s v="Q3"/>
    <x v="8"/>
    <x v="36"/>
    <n v="112"/>
    <x v="14"/>
  </r>
  <r>
    <x v="3"/>
    <s v="Q3"/>
    <x v="8"/>
    <x v="81"/>
    <n v="47"/>
    <x v="14"/>
  </r>
  <r>
    <x v="3"/>
    <s v="Q3"/>
    <x v="8"/>
    <x v="37"/>
    <n v="548"/>
    <x v="14"/>
  </r>
  <r>
    <x v="3"/>
    <s v="Q3"/>
    <x v="8"/>
    <x v="38"/>
    <n v="398"/>
    <x v="14"/>
  </r>
  <r>
    <x v="3"/>
    <s v="Q3"/>
    <x v="8"/>
    <x v="39"/>
    <n v="152"/>
    <x v="14"/>
  </r>
  <r>
    <x v="3"/>
    <s v="Q3"/>
    <x v="8"/>
    <x v="40"/>
    <n v="298"/>
    <x v="14"/>
  </r>
  <r>
    <x v="3"/>
    <s v="Q3"/>
    <x v="8"/>
    <x v="41"/>
    <n v="164"/>
    <x v="14"/>
  </r>
  <r>
    <x v="3"/>
    <s v="Q3"/>
    <x v="8"/>
    <x v="42"/>
    <n v="228"/>
    <x v="14"/>
  </r>
  <r>
    <x v="3"/>
    <s v="Q3"/>
    <x v="8"/>
    <x v="82"/>
    <n v="74"/>
    <x v="14"/>
  </r>
  <r>
    <x v="3"/>
    <s v="Q3"/>
    <x v="8"/>
    <x v="43"/>
    <n v="470"/>
    <x v="14"/>
  </r>
  <r>
    <x v="3"/>
    <s v="Q3"/>
    <x v="8"/>
    <x v="44"/>
    <n v="217"/>
    <x v="14"/>
  </r>
  <r>
    <x v="3"/>
    <s v="Q3"/>
    <x v="8"/>
    <x v="45"/>
    <n v="217"/>
    <x v="14"/>
  </r>
  <r>
    <x v="3"/>
    <s v="Q3"/>
    <x v="8"/>
    <x v="46"/>
    <n v="425"/>
    <x v="14"/>
  </r>
  <r>
    <x v="3"/>
    <s v="Q3"/>
    <x v="8"/>
    <x v="47"/>
    <n v="313"/>
    <x v="14"/>
  </r>
  <r>
    <x v="3"/>
    <s v="Q3"/>
    <x v="8"/>
    <x v="48"/>
    <n v="754"/>
    <x v="14"/>
  </r>
  <r>
    <x v="3"/>
    <s v="Q3"/>
    <x v="8"/>
    <x v="83"/>
    <n v="78"/>
    <x v="14"/>
  </r>
  <r>
    <x v="3"/>
    <s v="Q3"/>
    <x v="8"/>
    <x v="49"/>
    <n v="581"/>
    <x v="14"/>
  </r>
  <r>
    <x v="3"/>
    <s v="Q3"/>
    <x v="8"/>
    <x v="50"/>
    <n v="618"/>
    <x v="14"/>
  </r>
  <r>
    <x v="3"/>
    <s v="Q3"/>
    <x v="8"/>
    <x v="51"/>
    <n v="234"/>
    <x v="14"/>
  </r>
  <r>
    <x v="3"/>
    <s v="Q3"/>
    <x v="8"/>
    <x v="84"/>
    <n v="33"/>
    <x v="14"/>
  </r>
  <r>
    <x v="3"/>
    <s v="Q3"/>
    <x v="8"/>
    <x v="52"/>
    <n v="225"/>
    <x v="14"/>
  </r>
  <r>
    <x v="3"/>
    <s v="Q3"/>
    <x v="8"/>
    <x v="85"/>
    <n v="46"/>
    <x v="14"/>
  </r>
  <r>
    <x v="3"/>
    <s v="Q3"/>
    <x v="8"/>
    <x v="53"/>
    <n v="336"/>
    <x v="14"/>
  </r>
  <r>
    <x v="3"/>
    <s v="Q3"/>
    <x v="8"/>
    <x v="54"/>
    <n v="521"/>
    <x v="14"/>
  </r>
  <r>
    <x v="3"/>
    <s v="Q3"/>
    <x v="8"/>
    <x v="86"/>
    <n v="60"/>
    <x v="14"/>
  </r>
  <r>
    <x v="3"/>
    <s v="Q3"/>
    <x v="8"/>
    <x v="55"/>
    <n v="1777"/>
    <x v="14"/>
  </r>
  <r>
    <x v="3"/>
    <s v="Q3"/>
    <x v="8"/>
    <x v="56"/>
    <n v="120"/>
    <x v="14"/>
  </r>
  <r>
    <x v="3"/>
    <s v="Q3"/>
    <x v="8"/>
    <x v="57"/>
    <n v="7112"/>
    <x v="14"/>
  </r>
  <r>
    <x v="3"/>
    <s v="Q3"/>
    <x v="8"/>
    <x v="58"/>
    <n v="3683"/>
    <x v="14"/>
  </r>
  <r>
    <x v="3"/>
    <s v="Q3"/>
    <x v="8"/>
    <x v="59"/>
    <n v="8365"/>
    <x v="14"/>
  </r>
  <r>
    <x v="3"/>
    <s v="Q3"/>
    <x v="9"/>
    <x v="0"/>
    <n v="251"/>
    <x v="14"/>
  </r>
  <r>
    <x v="3"/>
    <s v="Q3"/>
    <x v="9"/>
    <x v="1"/>
    <n v="146"/>
    <x v="14"/>
  </r>
  <r>
    <x v="3"/>
    <s v="Q3"/>
    <x v="9"/>
    <x v="2"/>
    <n v="32"/>
    <x v="14"/>
  </r>
  <r>
    <x v="3"/>
    <s v="Q3"/>
    <x v="9"/>
    <x v="3"/>
    <n v="283"/>
    <x v="14"/>
  </r>
  <r>
    <x v="3"/>
    <s v="Q3"/>
    <x v="9"/>
    <x v="4"/>
    <n v="64"/>
    <x v="14"/>
  </r>
  <r>
    <x v="3"/>
    <s v="Q3"/>
    <x v="9"/>
    <x v="5"/>
    <n v="66"/>
    <x v="14"/>
  </r>
  <r>
    <x v="3"/>
    <s v="Q3"/>
    <x v="9"/>
    <x v="6"/>
    <n v="187"/>
    <x v="14"/>
  </r>
  <r>
    <x v="3"/>
    <s v="Q3"/>
    <x v="9"/>
    <x v="65"/>
    <n v="32"/>
    <x v="14"/>
  </r>
  <r>
    <x v="3"/>
    <s v="Q3"/>
    <x v="9"/>
    <x v="7"/>
    <n v="210"/>
    <x v="14"/>
  </r>
  <r>
    <x v="3"/>
    <s v="Q3"/>
    <x v="9"/>
    <x v="101"/>
    <n v="48"/>
    <x v="14"/>
  </r>
  <r>
    <x v="3"/>
    <s v="Q3"/>
    <x v="9"/>
    <x v="8"/>
    <n v="57"/>
    <x v="14"/>
  </r>
  <r>
    <x v="3"/>
    <s v="Q3"/>
    <x v="9"/>
    <x v="9"/>
    <n v="188"/>
    <x v="14"/>
  </r>
  <r>
    <x v="3"/>
    <s v="Q3"/>
    <x v="9"/>
    <x v="10"/>
    <n v="194"/>
    <x v="14"/>
  </r>
  <r>
    <x v="3"/>
    <s v="Q3"/>
    <x v="9"/>
    <x v="11"/>
    <n v="48"/>
    <x v="14"/>
  </r>
  <r>
    <x v="3"/>
    <s v="Q3"/>
    <x v="9"/>
    <x v="12"/>
    <n v="65"/>
    <x v="14"/>
  </r>
  <r>
    <x v="3"/>
    <s v="Q3"/>
    <x v="9"/>
    <x v="13"/>
    <n v="146"/>
    <x v="14"/>
  </r>
  <r>
    <x v="3"/>
    <s v="Q3"/>
    <x v="9"/>
    <x v="14"/>
    <n v="373"/>
    <x v="14"/>
  </r>
  <r>
    <x v="3"/>
    <s v="Q3"/>
    <x v="9"/>
    <x v="15"/>
    <n v="392"/>
    <x v="14"/>
  </r>
  <r>
    <x v="3"/>
    <s v="Q3"/>
    <x v="9"/>
    <x v="16"/>
    <n v="120"/>
    <x v="14"/>
  </r>
  <r>
    <x v="3"/>
    <s v="Q3"/>
    <x v="9"/>
    <x v="17"/>
    <n v="177"/>
    <x v="14"/>
  </r>
  <r>
    <x v="3"/>
    <s v="Q3"/>
    <x v="9"/>
    <x v="18"/>
    <n v="126"/>
    <x v="14"/>
  </r>
  <r>
    <x v="3"/>
    <s v="Q3"/>
    <x v="9"/>
    <x v="72"/>
    <n v="61"/>
    <x v="14"/>
  </r>
  <r>
    <x v="3"/>
    <s v="Q3"/>
    <x v="9"/>
    <x v="19"/>
    <n v="162"/>
    <x v="14"/>
  </r>
  <r>
    <x v="3"/>
    <s v="Q3"/>
    <x v="9"/>
    <x v="20"/>
    <n v="36"/>
    <x v="14"/>
  </r>
  <r>
    <x v="3"/>
    <s v="Q3"/>
    <x v="9"/>
    <x v="21"/>
    <n v="360"/>
    <x v="14"/>
  </r>
  <r>
    <x v="3"/>
    <s v="Q3"/>
    <x v="9"/>
    <x v="22"/>
    <n v="109"/>
    <x v="14"/>
  </r>
  <r>
    <x v="3"/>
    <s v="Q3"/>
    <x v="9"/>
    <x v="23"/>
    <n v="259"/>
    <x v="14"/>
  </r>
  <r>
    <x v="3"/>
    <s v="Q3"/>
    <x v="9"/>
    <x v="24"/>
    <n v="155"/>
    <x v="14"/>
  </r>
  <r>
    <x v="3"/>
    <s v="Q3"/>
    <x v="9"/>
    <x v="75"/>
    <n v="36"/>
    <x v="14"/>
  </r>
  <r>
    <x v="3"/>
    <s v="Q3"/>
    <x v="9"/>
    <x v="26"/>
    <n v="32"/>
    <x v="14"/>
  </r>
  <r>
    <x v="3"/>
    <s v="Q3"/>
    <x v="9"/>
    <x v="27"/>
    <n v="51"/>
    <x v="14"/>
  </r>
  <r>
    <x v="3"/>
    <s v="Q3"/>
    <x v="9"/>
    <x v="28"/>
    <n v="72"/>
    <x v="14"/>
  </r>
  <r>
    <x v="3"/>
    <s v="Q3"/>
    <x v="9"/>
    <x v="77"/>
    <n v="47"/>
    <x v="14"/>
  </r>
  <r>
    <x v="3"/>
    <s v="Q3"/>
    <x v="9"/>
    <x v="29"/>
    <n v="98"/>
    <x v="14"/>
  </r>
  <r>
    <x v="3"/>
    <s v="Q3"/>
    <x v="9"/>
    <x v="30"/>
    <n v="71"/>
    <x v="14"/>
  </r>
  <r>
    <x v="3"/>
    <s v="Q3"/>
    <x v="9"/>
    <x v="31"/>
    <n v="64"/>
    <x v="14"/>
  </r>
  <r>
    <x v="3"/>
    <s v="Q3"/>
    <x v="9"/>
    <x v="32"/>
    <n v="334"/>
    <x v="14"/>
  </r>
  <r>
    <x v="3"/>
    <s v="Q3"/>
    <x v="9"/>
    <x v="33"/>
    <n v="113"/>
    <x v="14"/>
  </r>
  <r>
    <x v="3"/>
    <s v="Q3"/>
    <x v="9"/>
    <x v="34"/>
    <n v="41"/>
    <x v="14"/>
  </r>
  <r>
    <x v="3"/>
    <s v="Q3"/>
    <x v="9"/>
    <x v="35"/>
    <n v="194"/>
    <x v="14"/>
  </r>
  <r>
    <x v="3"/>
    <s v="Q3"/>
    <x v="9"/>
    <x v="80"/>
    <n v="39"/>
    <x v="14"/>
  </r>
  <r>
    <x v="3"/>
    <s v="Q3"/>
    <x v="9"/>
    <x v="36"/>
    <n v="39"/>
    <x v="14"/>
  </r>
  <r>
    <x v="3"/>
    <s v="Q3"/>
    <x v="9"/>
    <x v="37"/>
    <n v="222"/>
    <x v="14"/>
  </r>
  <r>
    <x v="3"/>
    <s v="Q3"/>
    <x v="9"/>
    <x v="38"/>
    <n v="163"/>
    <x v="14"/>
  </r>
  <r>
    <x v="3"/>
    <s v="Q3"/>
    <x v="9"/>
    <x v="39"/>
    <n v="45"/>
    <x v="14"/>
  </r>
  <r>
    <x v="3"/>
    <s v="Q3"/>
    <x v="9"/>
    <x v="40"/>
    <n v="110"/>
    <x v="14"/>
  </r>
  <r>
    <x v="3"/>
    <s v="Q3"/>
    <x v="9"/>
    <x v="41"/>
    <n v="64"/>
    <x v="14"/>
  </r>
  <r>
    <x v="3"/>
    <s v="Q3"/>
    <x v="9"/>
    <x v="42"/>
    <n v="94"/>
    <x v="14"/>
  </r>
  <r>
    <x v="3"/>
    <s v="Q3"/>
    <x v="9"/>
    <x v="82"/>
    <n v="32"/>
    <x v="14"/>
  </r>
  <r>
    <x v="3"/>
    <s v="Q3"/>
    <x v="9"/>
    <x v="43"/>
    <n v="160"/>
    <x v="14"/>
  </r>
  <r>
    <x v="3"/>
    <s v="Q3"/>
    <x v="9"/>
    <x v="44"/>
    <n v="73"/>
    <x v="14"/>
  </r>
  <r>
    <x v="3"/>
    <s v="Q3"/>
    <x v="9"/>
    <x v="45"/>
    <n v="70"/>
    <x v="14"/>
  </r>
  <r>
    <x v="3"/>
    <s v="Q3"/>
    <x v="9"/>
    <x v="46"/>
    <n v="163"/>
    <x v="14"/>
  </r>
  <r>
    <x v="3"/>
    <s v="Q3"/>
    <x v="9"/>
    <x v="47"/>
    <n v="120"/>
    <x v="14"/>
  </r>
  <r>
    <x v="3"/>
    <s v="Q3"/>
    <x v="9"/>
    <x v="48"/>
    <n v="299"/>
    <x v="14"/>
  </r>
  <r>
    <x v="3"/>
    <s v="Q3"/>
    <x v="9"/>
    <x v="49"/>
    <n v="225"/>
    <x v="14"/>
  </r>
  <r>
    <x v="3"/>
    <s v="Q3"/>
    <x v="9"/>
    <x v="50"/>
    <n v="212"/>
    <x v="14"/>
  </r>
  <r>
    <x v="3"/>
    <s v="Q3"/>
    <x v="9"/>
    <x v="51"/>
    <n v="94"/>
    <x v="14"/>
  </r>
  <r>
    <x v="3"/>
    <s v="Q3"/>
    <x v="9"/>
    <x v="52"/>
    <n v="86"/>
    <x v="14"/>
  </r>
  <r>
    <x v="3"/>
    <s v="Q3"/>
    <x v="9"/>
    <x v="53"/>
    <n v="140"/>
    <x v="14"/>
  </r>
  <r>
    <x v="3"/>
    <s v="Q3"/>
    <x v="9"/>
    <x v="54"/>
    <n v="195"/>
    <x v="14"/>
  </r>
  <r>
    <x v="3"/>
    <s v="Q3"/>
    <x v="9"/>
    <x v="55"/>
    <n v="560"/>
    <x v="14"/>
  </r>
  <r>
    <x v="3"/>
    <s v="Q3"/>
    <x v="9"/>
    <x v="56"/>
    <n v="39"/>
    <x v="14"/>
  </r>
  <r>
    <x v="3"/>
    <s v="Q3"/>
    <x v="9"/>
    <x v="57"/>
    <n v="2396"/>
    <x v="14"/>
  </r>
  <r>
    <x v="3"/>
    <s v="Q3"/>
    <x v="9"/>
    <x v="58"/>
    <n v="1206"/>
    <x v="14"/>
  </r>
  <r>
    <x v="3"/>
    <s v="Q3"/>
    <x v="9"/>
    <x v="59"/>
    <n v="2775"/>
    <x v="14"/>
  </r>
  <r>
    <x v="3"/>
    <s v="Q3"/>
    <x v="10"/>
    <x v="60"/>
    <n v="47"/>
    <x v="14"/>
  </r>
  <r>
    <x v="3"/>
    <s v="Q3"/>
    <x v="10"/>
    <x v="61"/>
    <n v="73"/>
    <x v="14"/>
  </r>
  <r>
    <x v="3"/>
    <s v="Q3"/>
    <x v="10"/>
    <x v="62"/>
    <n v="40"/>
    <x v="14"/>
  </r>
  <r>
    <x v="3"/>
    <s v="Q3"/>
    <x v="10"/>
    <x v="0"/>
    <n v="462"/>
    <x v="14"/>
  </r>
  <r>
    <x v="3"/>
    <s v="Q3"/>
    <x v="10"/>
    <x v="1"/>
    <n v="218"/>
    <x v="14"/>
  </r>
  <r>
    <x v="3"/>
    <s v="Q3"/>
    <x v="10"/>
    <x v="63"/>
    <n v="131"/>
    <x v="14"/>
  </r>
  <r>
    <x v="3"/>
    <s v="Q3"/>
    <x v="10"/>
    <x v="2"/>
    <n v="66"/>
    <x v="14"/>
  </r>
  <r>
    <x v="3"/>
    <s v="Q3"/>
    <x v="10"/>
    <x v="3"/>
    <n v="373"/>
    <x v="14"/>
  </r>
  <r>
    <x v="3"/>
    <s v="Q3"/>
    <x v="10"/>
    <x v="4"/>
    <n v="143"/>
    <x v="14"/>
  </r>
  <r>
    <x v="3"/>
    <s v="Q3"/>
    <x v="10"/>
    <x v="5"/>
    <n v="106"/>
    <x v="14"/>
  </r>
  <r>
    <x v="3"/>
    <s v="Q3"/>
    <x v="10"/>
    <x v="6"/>
    <n v="432"/>
    <x v="14"/>
  </r>
  <r>
    <x v="3"/>
    <s v="Q3"/>
    <x v="10"/>
    <x v="65"/>
    <n v="65"/>
    <x v="14"/>
  </r>
  <r>
    <x v="3"/>
    <s v="Q3"/>
    <x v="10"/>
    <x v="7"/>
    <n v="362"/>
    <x v="14"/>
  </r>
  <r>
    <x v="3"/>
    <s v="Q3"/>
    <x v="10"/>
    <x v="66"/>
    <n v="44"/>
    <x v="14"/>
  </r>
  <r>
    <x v="3"/>
    <s v="Q3"/>
    <x v="10"/>
    <x v="98"/>
    <n v="33"/>
    <x v="14"/>
  </r>
  <r>
    <x v="3"/>
    <s v="Q3"/>
    <x v="10"/>
    <x v="101"/>
    <n v="77"/>
    <x v="14"/>
  </r>
  <r>
    <x v="3"/>
    <s v="Q3"/>
    <x v="10"/>
    <x v="8"/>
    <n v="96"/>
    <x v="14"/>
  </r>
  <r>
    <x v="3"/>
    <s v="Q3"/>
    <x v="10"/>
    <x v="9"/>
    <n v="236"/>
    <x v="14"/>
  </r>
  <r>
    <x v="3"/>
    <s v="Q3"/>
    <x v="10"/>
    <x v="10"/>
    <n v="347"/>
    <x v="14"/>
  </r>
  <r>
    <x v="3"/>
    <s v="Q3"/>
    <x v="10"/>
    <x v="11"/>
    <n v="144"/>
    <x v="14"/>
  </r>
  <r>
    <x v="3"/>
    <s v="Q3"/>
    <x v="10"/>
    <x v="12"/>
    <n v="98"/>
    <x v="14"/>
  </r>
  <r>
    <x v="3"/>
    <s v="Q3"/>
    <x v="10"/>
    <x v="13"/>
    <n v="221"/>
    <x v="14"/>
  </r>
  <r>
    <x v="3"/>
    <s v="Q3"/>
    <x v="10"/>
    <x v="14"/>
    <n v="572"/>
    <x v="14"/>
  </r>
  <r>
    <x v="3"/>
    <s v="Q3"/>
    <x v="10"/>
    <x v="15"/>
    <n v="549"/>
    <x v="14"/>
  </r>
  <r>
    <x v="3"/>
    <s v="Q3"/>
    <x v="10"/>
    <x v="70"/>
    <n v="65"/>
    <x v="14"/>
  </r>
  <r>
    <x v="3"/>
    <s v="Q3"/>
    <x v="10"/>
    <x v="71"/>
    <n v="43"/>
    <x v="14"/>
  </r>
  <r>
    <x v="3"/>
    <s v="Q3"/>
    <x v="10"/>
    <x v="16"/>
    <n v="168"/>
    <x v="14"/>
  </r>
  <r>
    <x v="3"/>
    <s v="Q3"/>
    <x v="10"/>
    <x v="17"/>
    <n v="306"/>
    <x v="14"/>
  </r>
  <r>
    <x v="3"/>
    <s v="Q3"/>
    <x v="10"/>
    <x v="18"/>
    <n v="194"/>
    <x v="14"/>
  </r>
  <r>
    <x v="3"/>
    <s v="Q3"/>
    <x v="10"/>
    <x v="72"/>
    <n v="90"/>
    <x v="14"/>
  </r>
  <r>
    <x v="3"/>
    <s v="Q3"/>
    <x v="10"/>
    <x v="19"/>
    <n v="254"/>
    <x v="14"/>
  </r>
  <r>
    <x v="3"/>
    <s v="Q3"/>
    <x v="10"/>
    <x v="20"/>
    <n v="77"/>
    <x v="14"/>
  </r>
  <r>
    <x v="3"/>
    <s v="Q3"/>
    <x v="10"/>
    <x v="73"/>
    <n v="51"/>
    <x v="14"/>
  </r>
  <r>
    <x v="3"/>
    <s v="Q3"/>
    <x v="10"/>
    <x v="21"/>
    <n v="507"/>
    <x v="14"/>
  </r>
  <r>
    <x v="3"/>
    <s v="Q3"/>
    <x v="10"/>
    <x v="22"/>
    <n v="179"/>
    <x v="14"/>
  </r>
  <r>
    <x v="3"/>
    <s v="Q3"/>
    <x v="10"/>
    <x v="23"/>
    <n v="433"/>
    <x v="14"/>
  </r>
  <r>
    <x v="3"/>
    <s v="Q3"/>
    <x v="10"/>
    <x v="92"/>
    <n v="35"/>
    <x v="14"/>
  </r>
  <r>
    <x v="3"/>
    <s v="Q3"/>
    <x v="10"/>
    <x v="24"/>
    <n v="338"/>
    <x v="14"/>
  </r>
  <r>
    <x v="3"/>
    <s v="Q3"/>
    <x v="10"/>
    <x v="25"/>
    <n v="44"/>
    <x v="14"/>
  </r>
  <r>
    <x v="3"/>
    <s v="Q3"/>
    <x v="10"/>
    <x v="74"/>
    <n v="80"/>
    <x v="14"/>
  </r>
  <r>
    <x v="3"/>
    <s v="Q3"/>
    <x v="10"/>
    <x v="75"/>
    <n v="47"/>
    <x v="14"/>
  </r>
  <r>
    <x v="3"/>
    <s v="Q3"/>
    <x v="10"/>
    <x v="26"/>
    <n v="81"/>
    <x v="14"/>
  </r>
  <r>
    <x v="3"/>
    <s v="Q3"/>
    <x v="10"/>
    <x v="27"/>
    <n v="95"/>
    <x v="14"/>
  </r>
  <r>
    <x v="3"/>
    <s v="Q3"/>
    <x v="10"/>
    <x v="76"/>
    <n v="51"/>
    <x v="14"/>
  </r>
  <r>
    <x v="3"/>
    <s v="Q3"/>
    <x v="10"/>
    <x v="28"/>
    <n v="111"/>
    <x v="14"/>
  </r>
  <r>
    <x v="3"/>
    <s v="Q3"/>
    <x v="10"/>
    <x v="77"/>
    <n v="62"/>
    <x v="14"/>
  </r>
  <r>
    <x v="3"/>
    <s v="Q3"/>
    <x v="10"/>
    <x v="29"/>
    <n v="213"/>
    <x v="14"/>
  </r>
  <r>
    <x v="3"/>
    <s v="Q3"/>
    <x v="10"/>
    <x v="30"/>
    <n v="108"/>
    <x v="14"/>
  </r>
  <r>
    <x v="3"/>
    <s v="Q3"/>
    <x v="10"/>
    <x v="78"/>
    <n v="39"/>
    <x v="14"/>
  </r>
  <r>
    <x v="3"/>
    <s v="Q3"/>
    <x v="10"/>
    <x v="31"/>
    <n v="93"/>
    <x v="14"/>
  </r>
  <r>
    <x v="3"/>
    <s v="Q3"/>
    <x v="10"/>
    <x v="79"/>
    <n v="39"/>
    <x v="14"/>
  </r>
  <r>
    <x v="3"/>
    <s v="Q3"/>
    <x v="10"/>
    <x v="32"/>
    <n v="540"/>
    <x v="14"/>
  </r>
  <r>
    <x v="3"/>
    <s v="Q3"/>
    <x v="10"/>
    <x v="33"/>
    <n v="181"/>
    <x v="14"/>
  </r>
  <r>
    <x v="3"/>
    <s v="Q3"/>
    <x v="10"/>
    <x v="34"/>
    <n v="136"/>
    <x v="14"/>
  </r>
  <r>
    <x v="3"/>
    <s v="Q3"/>
    <x v="10"/>
    <x v="35"/>
    <n v="573"/>
    <x v="14"/>
  </r>
  <r>
    <x v="3"/>
    <s v="Q3"/>
    <x v="10"/>
    <x v="80"/>
    <n v="92"/>
    <x v="14"/>
  </r>
  <r>
    <x v="3"/>
    <s v="Q3"/>
    <x v="10"/>
    <x v="36"/>
    <n v="56"/>
    <x v="14"/>
  </r>
  <r>
    <x v="3"/>
    <s v="Q3"/>
    <x v="10"/>
    <x v="37"/>
    <n v="322"/>
    <x v="14"/>
  </r>
  <r>
    <x v="3"/>
    <s v="Q3"/>
    <x v="10"/>
    <x v="38"/>
    <n v="212"/>
    <x v="14"/>
  </r>
  <r>
    <x v="3"/>
    <s v="Q3"/>
    <x v="10"/>
    <x v="39"/>
    <n v="110"/>
    <x v="14"/>
  </r>
  <r>
    <x v="3"/>
    <s v="Q3"/>
    <x v="10"/>
    <x v="40"/>
    <n v="184"/>
    <x v="14"/>
  </r>
  <r>
    <x v="3"/>
    <s v="Q3"/>
    <x v="10"/>
    <x v="41"/>
    <n v="149"/>
    <x v="14"/>
  </r>
  <r>
    <x v="3"/>
    <s v="Q3"/>
    <x v="10"/>
    <x v="42"/>
    <n v="185"/>
    <x v="14"/>
  </r>
  <r>
    <x v="3"/>
    <s v="Q3"/>
    <x v="10"/>
    <x v="82"/>
    <n v="47"/>
    <x v="14"/>
  </r>
  <r>
    <x v="3"/>
    <s v="Q3"/>
    <x v="10"/>
    <x v="43"/>
    <n v="396"/>
    <x v="14"/>
  </r>
  <r>
    <x v="3"/>
    <s v="Q3"/>
    <x v="10"/>
    <x v="44"/>
    <n v="114"/>
    <x v="14"/>
  </r>
  <r>
    <x v="3"/>
    <s v="Q3"/>
    <x v="10"/>
    <x v="45"/>
    <n v="100"/>
    <x v="14"/>
  </r>
  <r>
    <x v="3"/>
    <s v="Q3"/>
    <x v="10"/>
    <x v="46"/>
    <n v="224"/>
    <x v="14"/>
  </r>
  <r>
    <x v="3"/>
    <s v="Q3"/>
    <x v="10"/>
    <x v="47"/>
    <n v="234"/>
    <x v="14"/>
  </r>
  <r>
    <x v="3"/>
    <s v="Q3"/>
    <x v="10"/>
    <x v="48"/>
    <n v="459"/>
    <x v="14"/>
  </r>
  <r>
    <x v="3"/>
    <s v="Q3"/>
    <x v="10"/>
    <x v="83"/>
    <n v="39"/>
    <x v="14"/>
  </r>
  <r>
    <x v="3"/>
    <s v="Q3"/>
    <x v="10"/>
    <x v="49"/>
    <n v="332"/>
    <x v="14"/>
  </r>
  <r>
    <x v="3"/>
    <s v="Q3"/>
    <x v="10"/>
    <x v="50"/>
    <n v="346"/>
    <x v="14"/>
  </r>
  <r>
    <x v="3"/>
    <s v="Q3"/>
    <x v="10"/>
    <x v="51"/>
    <n v="172"/>
    <x v="14"/>
  </r>
  <r>
    <x v="3"/>
    <s v="Q3"/>
    <x v="10"/>
    <x v="52"/>
    <n v="143"/>
    <x v="14"/>
  </r>
  <r>
    <x v="3"/>
    <s v="Q3"/>
    <x v="10"/>
    <x v="85"/>
    <n v="62"/>
    <x v="14"/>
  </r>
  <r>
    <x v="3"/>
    <s v="Q3"/>
    <x v="10"/>
    <x v="53"/>
    <n v="187"/>
    <x v="14"/>
  </r>
  <r>
    <x v="3"/>
    <s v="Q3"/>
    <x v="10"/>
    <x v="54"/>
    <n v="419"/>
    <x v="14"/>
  </r>
  <r>
    <x v="3"/>
    <s v="Q3"/>
    <x v="10"/>
    <x v="86"/>
    <n v="48"/>
    <x v="14"/>
  </r>
  <r>
    <x v="3"/>
    <s v="Q3"/>
    <x v="10"/>
    <x v="55"/>
    <n v="1122"/>
    <x v="14"/>
  </r>
  <r>
    <x v="3"/>
    <s v="Q3"/>
    <x v="10"/>
    <x v="56"/>
    <n v="75"/>
    <x v="14"/>
  </r>
  <r>
    <x v="3"/>
    <s v="Q3"/>
    <x v="10"/>
    <x v="57"/>
    <n v="3758"/>
    <x v="14"/>
  </r>
  <r>
    <x v="3"/>
    <s v="Q3"/>
    <x v="10"/>
    <x v="58"/>
    <n v="2459"/>
    <x v="14"/>
  </r>
  <r>
    <x v="3"/>
    <s v="Q3"/>
    <x v="10"/>
    <x v="59"/>
    <n v="4809"/>
    <x v="14"/>
  </r>
  <r>
    <x v="3"/>
    <s v="Q3"/>
    <x v="11"/>
    <x v="0"/>
    <n v="131"/>
    <x v="14"/>
  </r>
  <r>
    <x v="3"/>
    <s v="Q3"/>
    <x v="11"/>
    <x v="1"/>
    <n v="82"/>
    <x v="14"/>
  </r>
  <r>
    <x v="3"/>
    <s v="Q3"/>
    <x v="11"/>
    <x v="3"/>
    <n v="128"/>
    <x v="14"/>
  </r>
  <r>
    <x v="3"/>
    <s v="Q3"/>
    <x v="11"/>
    <x v="5"/>
    <n v="40"/>
    <x v="14"/>
  </r>
  <r>
    <x v="3"/>
    <s v="Q3"/>
    <x v="11"/>
    <x v="6"/>
    <n v="100"/>
    <x v="14"/>
  </r>
  <r>
    <x v="3"/>
    <s v="Q3"/>
    <x v="11"/>
    <x v="7"/>
    <n v="85"/>
    <x v="14"/>
  </r>
  <r>
    <x v="3"/>
    <s v="Q3"/>
    <x v="11"/>
    <x v="8"/>
    <n v="38"/>
    <x v="14"/>
  </r>
  <r>
    <x v="3"/>
    <s v="Q3"/>
    <x v="11"/>
    <x v="9"/>
    <n v="70"/>
    <x v="14"/>
  </r>
  <r>
    <x v="3"/>
    <s v="Q3"/>
    <x v="11"/>
    <x v="10"/>
    <n v="128"/>
    <x v="14"/>
  </r>
  <r>
    <x v="3"/>
    <s v="Q3"/>
    <x v="11"/>
    <x v="12"/>
    <n v="31"/>
    <x v="14"/>
  </r>
  <r>
    <x v="3"/>
    <s v="Q3"/>
    <x v="11"/>
    <x v="13"/>
    <n v="91"/>
    <x v="14"/>
  </r>
  <r>
    <x v="3"/>
    <s v="Q3"/>
    <x v="11"/>
    <x v="14"/>
    <n v="174"/>
    <x v="14"/>
  </r>
  <r>
    <x v="3"/>
    <s v="Q3"/>
    <x v="11"/>
    <x v="15"/>
    <n v="179"/>
    <x v="14"/>
  </r>
  <r>
    <x v="3"/>
    <s v="Q3"/>
    <x v="11"/>
    <x v="16"/>
    <n v="49"/>
    <x v="14"/>
  </r>
  <r>
    <x v="3"/>
    <s v="Q3"/>
    <x v="11"/>
    <x v="17"/>
    <n v="62"/>
    <x v="14"/>
  </r>
  <r>
    <x v="3"/>
    <s v="Q3"/>
    <x v="11"/>
    <x v="18"/>
    <n v="55"/>
    <x v="14"/>
  </r>
  <r>
    <x v="3"/>
    <s v="Q3"/>
    <x v="11"/>
    <x v="72"/>
    <n v="32"/>
    <x v="14"/>
  </r>
  <r>
    <x v="3"/>
    <s v="Q3"/>
    <x v="11"/>
    <x v="19"/>
    <n v="62"/>
    <x v="14"/>
  </r>
  <r>
    <x v="3"/>
    <s v="Q3"/>
    <x v="11"/>
    <x v="21"/>
    <n v="959"/>
    <x v="14"/>
  </r>
  <r>
    <x v="3"/>
    <s v="Q3"/>
    <x v="11"/>
    <x v="22"/>
    <n v="42"/>
    <x v="14"/>
  </r>
  <r>
    <x v="3"/>
    <s v="Q3"/>
    <x v="11"/>
    <x v="23"/>
    <n v="111"/>
    <x v="14"/>
  </r>
  <r>
    <x v="3"/>
    <s v="Q3"/>
    <x v="11"/>
    <x v="24"/>
    <n v="62"/>
    <x v="14"/>
  </r>
  <r>
    <x v="3"/>
    <s v="Q3"/>
    <x v="11"/>
    <x v="27"/>
    <n v="41"/>
    <x v="14"/>
  </r>
  <r>
    <x v="3"/>
    <s v="Q3"/>
    <x v="11"/>
    <x v="28"/>
    <n v="45"/>
    <x v="14"/>
  </r>
  <r>
    <x v="3"/>
    <s v="Q3"/>
    <x v="11"/>
    <x v="29"/>
    <n v="54"/>
    <x v="14"/>
  </r>
  <r>
    <x v="3"/>
    <s v="Q3"/>
    <x v="11"/>
    <x v="30"/>
    <n v="43"/>
    <x v="14"/>
  </r>
  <r>
    <x v="3"/>
    <s v="Q3"/>
    <x v="11"/>
    <x v="32"/>
    <n v="200"/>
    <x v="14"/>
  </r>
  <r>
    <x v="3"/>
    <s v="Q3"/>
    <x v="11"/>
    <x v="33"/>
    <n v="60"/>
    <x v="14"/>
  </r>
  <r>
    <x v="3"/>
    <s v="Q3"/>
    <x v="11"/>
    <x v="35"/>
    <n v="81"/>
    <x v="14"/>
  </r>
  <r>
    <x v="3"/>
    <s v="Q3"/>
    <x v="11"/>
    <x v="37"/>
    <n v="116"/>
    <x v="14"/>
  </r>
  <r>
    <x v="3"/>
    <s v="Q3"/>
    <x v="11"/>
    <x v="38"/>
    <n v="73"/>
    <x v="14"/>
  </r>
  <r>
    <x v="3"/>
    <s v="Q3"/>
    <x v="11"/>
    <x v="40"/>
    <n v="42"/>
    <x v="14"/>
  </r>
  <r>
    <x v="3"/>
    <s v="Q3"/>
    <x v="11"/>
    <x v="42"/>
    <n v="49"/>
    <x v="14"/>
  </r>
  <r>
    <x v="3"/>
    <s v="Q3"/>
    <x v="11"/>
    <x v="43"/>
    <n v="63"/>
    <x v="14"/>
  </r>
  <r>
    <x v="3"/>
    <s v="Q3"/>
    <x v="11"/>
    <x v="44"/>
    <n v="36"/>
    <x v="14"/>
  </r>
  <r>
    <x v="3"/>
    <s v="Q3"/>
    <x v="11"/>
    <x v="45"/>
    <n v="32"/>
    <x v="14"/>
  </r>
  <r>
    <x v="3"/>
    <s v="Q3"/>
    <x v="11"/>
    <x v="46"/>
    <n v="67"/>
    <x v="14"/>
  </r>
  <r>
    <x v="3"/>
    <s v="Q3"/>
    <x v="11"/>
    <x v="47"/>
    <n v="43"/>
    <x v="14"/>
  </r>
  <r>
    <x v="3"/>
    <s v="Q3"/>
    <x v="11"/>
    <x v="48"/>
    <n v="135"/>
    <x v="14"/>
  </r>
  <r>
    <x v="3"/>
    <s v="Q3"/>
    <x v="11"/>
    <x v="49"/>
    <n v="112"/>
    <x v="14"/>
  </r>
  <r>
    <x v="3"/>
    <s v="Q3"/>
    <x v="11"/>
    <x v="50"/>
    <n v="89"/>
    <x v="14"/>
  </r>
  <r>
    <x v="3"/>
    <s v="Q3"/>
    <x v="11"/>
    <x v="51"/>
    <n v="33"/>
    <x v="14"/>
  </r>
  <r>
    <x v="3"/>
    <s v="Q3"/>
    <x v="11"/>
    <x v="52"/>
    <n v="39"/>
    <x v="14"/>
  </r>
  <r>
    <x v="3"/>
    <s v="Q3"/>
    <x v="11"/>
    <x v="53"/>
    <n v="48"/>
    <x v="14"/>
  </r>
  <r>
    <x v="3"/>
    <s v="Q3"/>
    <x v="11"/>
    <x v="54"/>
    <n v="75"/>
    <x v="14"/>
  </r>
  <r>
    <x v="3"/>
    <s v="Q3"/>
    <x v="11"/>
    <x v="55"/>
    <n v="279"/>
    <x v="14"/>
  </r>
  <r>
    <x v="3"/>
    <s v="Q3"/>
    <x v="11"/>
    <x v="57"/>
    <n v="5843"/>
    <x v="14"/>
  </r>
  <r>
    <x v="3"/>
    <s v="Q3"/>
    <x v="11"/>
    <x v="58"/>
    <n v="610"/>
    <x v="14"/>
  </r>
  <r>
    <x v="3"/>
    <s v="Q3"/>
    <x v="11"/>
    <x v="59"/>
    <n v="5990"/>
    <x v="14"/>
  </r>
  <r>
    <x v="3"/>
    <s v="Q3"/>
    <x v="12"/>
    <x v="61"/>
    <n v="38"/>
    <x v="14"/>
  </r>
  <r>
    <x v="3"/>
    <s v="Q3"/>
    <x v="12"/>
    <x v="0"/>
    <n v="113"/>
    <x v="14"/>
  </r>
  <r>
    <x v="3"/>
    <s v="Q3"/>
    <x v="12"/>
    <x v="1"/>
    <n v="92"/>
    <x v="14"/>
  </r>
  <r>
    <x v="3"/>
    <s v="Q3"/>
    <x v="12"/>
    <x v="3"/>
    <n v="165"/>
    <x v="14"/>
  </r>
  <r>
    <x v="3"/>
    <s v="Q3"/>
    <x v="12"/>
    <x v="4"/>
    <n v="64"/>
    <x v="14"/>
  </r>
  <r>
    <x v="3"/>
    <s v="Q3"/>
    <x v="12"/>
    <x v="5"/>
    <n v="41"/>
    <x v="14"/>
  </r>
  <r>
    <x v="3"/>
    <s v="Q3"/>
    <x v="12"/>
    <x v="6"/>
    <n v="114"/>
    <x v="14"/>
  </r>
  <r>
    <x v="3"/>
    <s v="Q3"/>
    <x v="12"/>
    <x v="65"/>
    <n v="35"/>
    <x v="14"/>
  </r>
  <r>
    <x v="3"/>
    <s v="Q3"/>
    <x v="12"/>
    <x v="7"/>
    <n v="138"/>
    <x v="14"/>
  </r>
  <r>
    <x v="3"/>
    <s v="Q3"/>
    <x v="12"/>
    <x v="101"/>
    <n v="34"/>
    <x v="14"/>
  </r>
  <r>
    <x v="3"/>
    <s v="Q3"/>
    <x v="12"/>
    <x v="8"/>
    <n v="31"/>
    <x v="14"/>
  </r>
  <r>
    <x v="3"/>
    <s v="Q3"/>
    <x v="12"/>
    <x v="9"/>
    <n v="95"/>
    <x v="14"/>
  </r>
  <r>
    <x v="3"/>
    <s v="Q3"/>
    <x v="12"/>
    <x v="10"/>
    <n v="94"/>
    <x v="14"/>
  </r>
  <r>
    <x v="3"/>
    <s v="Q3"/>
    <x v="12"/>
    <x v="11"/>
    <n v="44"/>
    <x v="14"/>
  </r>
  <r>
    <x v="3"/>
    <s v="Q3"/>
    <x v="12"/>
    <x v="99"/>
    <n v="30"/>
    <x v="14"/>
  </r>
  <r>
    <x v="3"/>
    <s v="Q3"/>
    <x v="12"/>
    <x v="12"/>
    <n v="32"/>
    <x v="14"/>
  </r>
  <r>
    <x v="3"/>
    <s v="Q3"/>
    <x v="12"/>
    <x v="13"/>
    <n v="79"/>
    <x v="14"/>
  </r>
  <r>
    <x v="3"/>
    <s v="Q3"/>
    <x v="12"/>
    <x v="14"/>
    <n v="217"/>
    <x v="14"/>
  </r>
  <r>
    <x v="3"/>
    <s v="Q3"/>
    <x v="12"/>
    <x v="15"/>
    <n v="214"/>
    <x v="14"/>
  </r>
  <r>
    <x v="3"/>
    <s v="Q3"/>
    <x v="12"/>
    <x v="16"/>
    <n v="76"/>
    <x v="14"/>
  </r>
  <r>
    <x v="3"/>
    <s v="Q3"/>
    <x v="12"/>
    <x v="17"/>
    <n v="144"/>
    <x v="14"/>
  </r>
  <r>
    <x v="3"/>
    <s v="Q3"/>
    <x v="12"/>
    <x v="18"/>
    <n v="73"/>
    <x v="14"/>
  </r>
  <r>
    <x v="3"/>
    <s v="Q3"/>
    <x v="12"/>
    <x v="72"/>
    <n v="47"/>
    <x v="14"/>
  </r>
  <r>
    <x v="3"/>
    <s v="Q3"/>
    <x v="12"/>
    <x v="19"/>
    <n v="231"/>
    <x v="14"/>
  </r>
  <r>
    <x v="3"/>
    <s v="Q3"/>
    <x v="12"/>
    <x v="21"/>
    <n v="212"/>
    <x v="14"/>
  </r>
  <r>
    <x v="3"/>
    <s v="Q3"/>
    <x v="12"/>
    <x v="22"/>
    <n v="93"/>
    <x v="14"/>
  </r>
  <r>
    <x v="3"/>
    <s v="Q3"/>
    <x v="12"/>
    <x v="23"/>
    <n v="169"/>
    <x v="14"/>
  </r>
  <r>
    <x v="3"/>
    <s v="Q3"/>
    <x v="12"/>
    <x v="24"/>
    <n v="107"/>
    <x v="14"/>
  </r>
  <r>
    <x v="3"/>
    <s v="Q3"/>
    <x v="12"/>
    <x v="75"/>
    <n v="42"/>
    <x v="14"/>
  </r>
  <r>
    <x v="3"/>
    <s v="Q3"/>
    <x v="12"/>
    <x v="28"/>
    <n v="34"/>
    <x v="14"/>
  </r>
  <r>
    <x v="3"/>
    <s v="Q3"/>
    <x v="12"/>
    <x v="77"/>
    <n v="30"/>
    <x v="14"/>
  </r>
  <r>
    <x v="3"/>
    <s v="Q3"/>
    <x v="12"/>
    <x v="29"/>
    <n v="59"/>
    <x v="14"/>
  </r>
  <r>
    <x v="3"/>
    <s v="Q3"/>
    <x v="12"/>
    <x v="30"/>
    <n v="32"/>
    <x v="14"/>
  </r>
  <r>
    <x v="3"/>
    <s v="Q3"/>
    <x v="12"/>
    <x v="31"/>
    <n v="54"/>
    <x v="14"/>
  </r>
  <r>
    <x v="3"/>
    <s v="Q3"/>
    <x v="12"/>
    <x v="79"/>
    <n v="36"/>
    <x v="14"/>
  </r>
  <r>
    <x v="3"/>
    <s v="Q3"/>
    <x v="12"/>
    <x v="32"/>
    <n v="191"/>
    <x v="14"/>
  </r>
  <r>
    <x v="3"/>
    <s v="Q3"/>
    <x v="12"/>
    <x v="33"/>
    <n v="70"/>
    <x v="14"/>
  </r>
  <r>
    <x v="3"/>
    <s v="Q3"/>
    <x v="12"/>
    <x v="34"/>
    <n v="135"/>
    <x v="14"/>
  </r>
  <r>
    <x v="3"/>
    <s v="Q3"/>
    <x v="12"/>
    <x v="35"/>
    <n v="154"/>
    <x v="14"/>
  </r>
  <r>
    <x v="3"/>
    <s v="Q3"/>
    <x v="12"/>
    <x v="37"/>
    <n v="119"/>
    <x v="14"/>
  </r>
  <r>
    <x v="3"/>
    <s v="Q3"/>
    <x v="12"/>
    <x v="38"/>
    <n v="84"/>
    <x v="14"/>
  </r>
  <r>
    <x v="3"/>
    <s v="Q3"/>
    <x v="12"/>
    <x v="39"/>
    <n v="38"/>
    <x v="14"/>
  </r>
  <r>
    <x v="3"/>
    <s v="Q3"/>
    <x v="12"/>
    <x v="40"/>
    <n v="66"/>
    <x v="14"/>
  </r>
  <r>
    <x v="3"/>
    <s v="Q3"/>
    <x v="12"/>
    <x v="41"/>
    <n v="103"/>
    <x v="14"/>
  </r>
  <r>
    <x v="3"/>
    <s v="Q3"/>
    <x v="12"/>
    <x v="42"/>
    <n v="70"/>
    <x v="14"/>
  </r>
  <r>
    <x v="3"/>
    <s v="Q3"/>
    <x v="12"/>
    <x v="82"/>
    <n v="36"/>
    <x v="14"/>
  </r>
  <r>
    <x v="3"/>
    <s v="Q3"/>
    <x v="12"/>
    <x v="43"/>
    <n v="90"/>
    <x v="14"/>
  </r>
  <r>
    <x v="3"/>
    <s v="Q3"/>
    <x v="12"/>
    <x v="44"/>
    <n v="46"/>
    <x v="14"/>
  </r>
  <r>
    <x v="3"/>
    <s v="Q3"/>
    <x v="12"/>
    <x v="45"/>
    <n v="39"/>
    <x v="14"/>
  </r>
  <r>
    <x v="3"/>
    <s v="Q3"/>
    <x v="12"/>
    <x v="46"/>
    <n v="135"/>
    <x v="14"/>
  </r>
  <r>
    <x v="3"/>
    <s v="Q3"/>
    <x v="12"/>
    <x v="47"/>
    <n v="78"/>
    <x v="14"/>
  </r>
  <r>
    <x v="3"/>
    <s v="Q3"/>
    <x v="12"/>
    <x v="48"/>
    <n v="171"/>
    <x v="14"/>
  </r>
  <r>
    <x v="3"/>
    <s v="Q3"/>
    <x v="12"/>
    <x v="49"/>
    <n v="116"/>
    <x v="14"/>
  </r>
  <r>
    <x v="3"/>
    <s v="Q3"/>
    <x v="12"/>
    <x v="50"/>
    <n v="203"/>
    <x v="14"/>
  </r>
  <r>
    <x v="3"/>
    <s v="Q3"/>
    <x v="12"/>
    <x v="51"/>
    <n v="65"/>
    <x v="14"/>
  </r>
  <r>
    <x v="3"/>
    <s v="Q3"/>
    <x v="12"/>
    <x v="52"/>
    <n v="61"/>
    <x v="14"/>
  </r>
  <r>
    <x v="3"/>
    <s v="Q3"/>
    <x v="12"/>
    <x v="53"/>
    <n v="107"/>
    <x v="14"/>
  </r>
  <r>
    <x v="3"/>
    <s v="Q3"/>
    <x v="12"/>
    <x v="54"/>
    <n v="130"/>
    <x v="14"/>
  </r>
  <r>
    <x v="3"/>
    <s v="Q3"/>
    <x v="12"/>
    <x v="86"/>
    <n v="47"/>
    <x v="14"/>
  </r>
  <r>
    <x v="3"/>
    <s v="Q3"/>
    <x v="12"/>
    <x v="55"/>
    <n v="490"/>
    <x v="14"/>
  </r>
  <r>
    <x v="3"/>
    <s v="Q3"/>
    <x v="12"/>
    <x v="56"/>
    <n v="45"/>
    <x v="14"/>
  </r>
  <r>
    <x v="3"/>
    <s v="Q3"/>
    <x v="12"/>
    <x v="57"/>
    <n v="901"/>
    <x v="14"/>
  </r>
  <r>
    <x v="3"/>
    <s v="Q3"/>
    <x v="12"/>
    <x v="58"/>
    <n v="2103"/>
    <x v="14"/>
  </r>
  <r>
    <x v="3"/>
    <s v="Q3"/>
    <x v="12"/>
    <x v="59"/>
    <n v="2823"/>
    <x v="14"/>
  </r>
  <r>
    <x v="3"/>
    <s v="Q3"/>
    <x v="13"/>
    <x v="60"/>
    <n v="416"/>
    <x v="14"/>
  </r>
  <r>
    <x v="3"/>
    <s v="Q3"/>
    <x v="13"/>
    <x v="61"/>
    <n v="337"/>
    <x v="14"/>
  </r>
  <r>
    <x v="3"/>
    <s v="Q3"/>
    <x v="13"/>
    <x v="62"/>
    <n v="695"/>
    <x v="14"/>
  </r>
  <r>
    <x v="3"/>
    <s v="Q3"/>
    <x v="13"/>
    <x v="0"/>
    <n v="8439"/>
    <x v="14"/>
  </r>
  <r>
    <x v="3"/>
    <s v="Q3"/>
    <x v="13"/>
    <x v="1"/>
    <n v="4643"/>
    <x v="14"/>
  </r>
  <r>
    <x v="3"/>
    <s v="Q3"/>
    <x v="13"/>
    <x v="63"/>
    <n v="616"/>
    <x v="14"/>
  </r>
  <r>
    <x v="3"/>
    <s v="Q3"/>
    <x v="13"/>
    <x v="2"/>
    <n v="1331"/>
    <x v="14"/>
  </r>
  <r>
    <x v="3"/>
    <s v="Q3"/>
    <x v="13"/>
    <x v="64"/>
    <n v="506"/>
    <x v="14"/>
  </r>
  <r>
    <x v="3"/>
    <s v="Q3"/>
    <x v="13"/>
    <x v="3"/>
    <n v="7783"/>
    <x v="14"/>
  </r>
  <r>
    <x v="3"/>
    <s v="Q3"/>
    <x v="13"/>
    <x v="4"/>
    <n v="1963"/>
    <x v="14"/>
  </r>
  <r>
    <x v="3"/>
    <s v="Q3"/>
    <x v="13"/>
    <x v="5"/>
    <n v="2324"/>
    <x v="14"/>
  </r>
  <r>
    <x v="3"/>
    <s v="Q3"/>
    <x v="13"/>
    <x v="93"/>
    <n v="174"/>
    <x v="14"/>
  </r>
  <r>
    <x v="3"/>
    <s v="Q3"/>
    <x v="13"/>
    <x v="6"/>
    <n v="6115"/>
    <x v="14"/>
  </r>
  <r>
    <x v="3"/>
    <s v="Q3"/>
    <x v="13"/>
    <x v="65"/>
    <n v="1156"/>
    <x v="14"/>
  </r>
  <r>
    <x v="3"/>
    <s v="Q3"/>
    <x v="13"/>
    <x v="7"/>
    <n v="6007"/>
    <x v="14"/>
  </r>
  <r>
    <x v="3"/>
    <s v="Q3"/>
    <x v="13"/>
    <x v="66"/>
    <n v="730"/>
    <x v="14"/>
  </r>
  <r>
    <x v="3"/>
    <s v="Q3"/>
    <x v="13"/>
    <x v="98"/>
    <n v="149"/>
    <x v="14"/>
  </r>
  <r>
    <x v="3"/>
    <s v="Q3"/>
    <x v="13"/>
    <x v="87"/>
    <n v="297"/>
    <x v="14"/>
  </r>
  <r>
    <x v="3"/>
    <s v="Q3"/>
    <x v="13"/>
    <x v="101"/>
    <n v="1564"/>
    <x v="14"/>
  </r>
  <r>
    <x v="3"/>
    <s v="Q3"/>
    <x v="13"/>
    <x v="8"/>
    <n v="2287"/>
    <x v="14"/>
  </r>
  <r>
    <x v="3"/>
    <s v="Q3"/>
    <x v="13"/>
    <x v="9"/>
    <n v="5420"/>
    <x v="14"/>
  </r>
  <r>
    <x v="3"/>
    <s v="Q3"/>
    <x v="13"/>
    <x v="10"/>
    <n v="6366"/>
    <x v="14"/>
  </r>
  <r>
    <x v="3"/>
    <s v="Q3"/>
    <x v="13"/>
    <x v="67"/>
    <n v="261"/>
    <x v="14"/>
  </r>
  <r>
    <x v="3"/>
    <s v="Q3"/>
    <x v="13"/>
    <x v="68"/>
    <n v="257"/>
    <x v="14"/>
  </r>
  <r>
    <x v="3"/>
    <s v="Q3"/>
    <x v="13"/>
    <x v="11"/>
    <n v="1909"/>
    <x v="14"/>
  </r>
  <r>
    <x v="3"/>
    <s v="Q3"/>
    <x v="13"/>
    <x v="99"/>
    <n v="113"/>
    <x v="14"/>
  </r>
  <r>
    <x v="3"/>
    <s v="Q3"/>
    <x v="13"/>
    <x v="12"/>
    <n v="2246"/>
    <x v="14"/>
  </r>
  <r>
    <x v="3"/>
    <s v="Q3"/>
    <x v="13"/>
    <x v="89"/>
    <n v="283"/>
    <x v="14"/>
  </r>
  <r>
    <x v="3"/>
    <s v="Q3"/>
    <x v="13"/>
    <x v="94"/>
    <n v="234"/>
    <x v="14"/>
  </r>
  <r>
    <x v="3"/>
    <s v="Q3"/>
    <x v="13"/>
    <x v="13"/>
    <n v="4814"/>
    <x v="14"/>
  </r>
  <r>
    <x v="3"/>
    <s v="Q3"/>
    <x v="13"/>
    <x v="14"/>
    <n v="10659"/>
    <x v="14"/>
  </r>
  <r>
    <x v="3"/>
    <s v="Q3"/>
    <x v="13"/>
    <x v="69"/>
    <n v="260"/>
    <x v="14"/>
  </r>
  <r>
    <x v="3"/>
    <s v="Q3"/>
    <x v="13"/>
    <x v="90"/>
    <n v="345"/>
    <x v="14"/>
  </r>
  <r>
    <x v="3"/>
    <s v="Q3"/>
    <x v="13"/>
    <x v="15"/>
    <n v="11420"/>
    <x v="14"/>
  </r>
  <r>
    <x v="3"/>
    <s v="Q3"/>
    <x v="13"/>
    <x v="70"/>
    <n v="936"/>
    <x v="14"/>
  </r>
  <r>
    <x v="3"/>
    <s v="Q3"/>
    <x v="13"/>
    <x v="71"/>
    <n v="1250"/>
    <x v="14"/>
  </r>
  <r>
    <x v="3"/>
    <s v="Q3"/>
    <x v="13"/>
    <x v="16"/>
    <n v="3940"/>
    <x v="14"/>
  </r>
  <r>
    <x v="3"/>
    <s v="Q3"/>
    <x v="13"/>
    <x v="95"/>
    <n v="186"/>
    <x v="14"/>
  </r>
  <r>
    <x v="3"/>
    <s v="Q3"/>
    <x v="13"/>
    <x v="100"/>
    <n v="83"/>
    <x v="14"/>
  </r>
  <r>
    <x v="3"/>
    <s v="Q3"/>
    <x v="13"/>
    <x v="17"/>
    <n v="6808"/>
    <x v="14"/>
  </r>
  <r>
    <x v="3"/>
    <s v="Q3"/>
    <x v="13"/>
    <x v="18"/>
    <n v="4073"/>
    <x v="14"/>
  </r>
  <r>
    <x v="3"/>
    <s v="Q3"/>
    <x v="13"/>
    <x v="72"/>
    <n v="2099"/>
    <x v="14"/>
  </r>
  <r>
    <x v="3"/>
    <s v="Q3"/>
    <x v="13"/>
    <x v="19"/>
    <n v="5250"/>
    <x v="14"/>
  </r>
  <r>
    <x v="3"/>
    <s v="Q3"/>
    <x v="13"/>
    <x v="20"/>
    <n v="1316"/>
    <x v="14"/>
  </r>
  <r>
    <x v="3"/>
    <s v="Q3"/>
    <x v="13"/>
    <x v="73"/>
    <n v="558"/>
    <x v="14"/>
  </r>
  <r>
    <x v="3"/>
    <s v="Q3"/>
    <x v="13"/>
    <x v="21"/>
    <n v="11884"/>
    <x v="14"/>
  </r>
  <r>
    <x v="3"/>
    <s v="Q3"/>
    <x v="13"/>
    <x v="22"/>
    <n v="3629"/>
    <x v="14"/>
  </r>
  <r>
    <x v="3"/>
    <s v="Q3"/>
    <x v="13"/>
    <x v="23"/>
    <n v="8374"/>
    <x v="14"/>
  </r>
  <r>
    <x v="3"/>
    <s v="Q3"/>
    <x v="13"/>
    <x v="92"/>
    <n v="250"/>
    <x v="14"/>
  </r>
  <r>
    <x v="3"/>
    <s v="Q3"/>
    <x v="13"/>
    <x v="24"/>
    <n v="5530"/>
    <x v="14"/>
  </r>
  <r>
    <x v="3"/>
    <s v="Q3"/>
    <x v="13"/>
    <x v="25"/>
    <n v="969"/>
    <x v="14"/>
  </r>
  <r>
    <x v="3"/>
    <s v="Q3"/>
    <x v="13"/>
    <x v="74"/>
    <n v="658"/>
    <x v="14"/>
  </r>
  <r>
    <x v="3"/>
    <s v="Q3"/>
    <x v="13"/>
    <x v="75"/>
    <n v="1288"/>
    <x v="14"/>
  </r>
  <r>
    <x v="3"/>
    <s v="Q3"/>
    <x v="13"/>
    <x v="26"/>
    <n v="1530"/>
    <x v="14"/>
  </r>
  <r>
    <x v="3"/>
    <s v="Q3"/>
    <x v="13"/>
    <x v="27"/>
    <n v="2038"/>
    <x v="14"/>
  </r>
  <r>
    <x v="3"/>
    <s v="Q3"/>
    <x v="13"/>
    <x v="76"/>
    <n v="1056"/>
    <x v="14"/>
  </r>
  <r>
    <x v="3"/>
    <s v="Q3"/>
    <x v="13"/>
    <x v="28"/>
    <n v="2496"/>
    <x v="14"/>
  </r>
  <r>
    <x v="3"/>
    <s v="Q3"/>
    <x v="13"/>
    <x v="77"/>
    <n v="1461"/>
    <x v="14"/>
  </r>
  <r>
    <x v="3"/>
    <s v="Q3"/>
    <x v="13"/>
    <x v="29"/>
    <n v="3183"/>
    <x v="14"/>
  </r>
  <r>
    <x v="3"/>
    <s v="Q3"/>
    <x v="13"/>
    <x v="30"/>
    <n v="2641"/>
    <x v="14"/>
  </r>
  <r>
    <x v="3"/>
    <s v="Q3"/>
    <x v="13"/>
    <x v="78"/>
    <n v="636"/>
    <x v="14"/>
  </r>
  <r>
    <x v="3"/>
    <s v="Q3"/>
    <x v="13"/>
    <x v="31"/>
    <n v="1857"/>
    <x v="14"/>
  </r>
  <r>
    <x v="3"/>
    <s v="Q3"/>
    <x v="13"/>
    <x v="79"/>
    <n v="882"/>
    <x v="14"/>
  </r>
  <r>
    <x v="3"/>
    <s v="Q3"/>
    <x v="13"/>
    <x v="32"/>
    <n v="10165"/>
    <x v="14"/>
  </r>
  <r>
    <x v="3"/>
    <s v="Q3"/>
    <x v="13"/>
    <x v="33"/>
    <n v="3908"/>
    <x v="14"/>
  </r>
  <r>
    <x v="3"/>
    <s v="Q3"/>
    <x v="13"/>
    <x v="34"/>
    <n v="1971"/>
    <x v="14"/>
  </r>
  <r>
    <x v="3"/>
    <s v="Q3"/>
    <x v="13"/>
    <x v="35"/>
    <n v="6872"/>
    <x v="14"/>
  </r>
  <r>
    <x v="3"/>
    <s v="Q3"/>
    <x v="13"/>
    <x v="80"/>
    <n v="1328"/>
    <x v="14"/>
  </r>
  <r>
    <x v="3"/>
    <s v="Q3"/>
    <x v="13"/>
    <x v="36"/>
    <n v="1368"/>
    <x v="14"/>
  </r>
  <r>
    <x v="3"/>
    <s v="Q3"/>
    <x v="13"/>
    <x v="91"/>
    <n v="306"/>
    <x v="14"/>
  </r>
  <r>
    <x v="3"/>
    <s v="Q3"/>
    <x v="13"/>
    <x v="81"/>
    <n v="580"/>
    <x v="14"/>
  </r>
  <r>
    <x v="3"/>
    <s v="Q3"/>
    <x v="13"/>
    <x v="37"/>
    <n v="6903"/>
    <x v="14"/>
  </r>
  <r>
    <x v="3"/>
    <s v="Q3"/>
    <x v="13"/>
    <x v="38"/>
    <n v="4827"/>
    <x v="14"/>
  </r>
  <r>
    <x v="3"/>
    <s v="Q3"/>
    <x v="13"/>
    <x v="39"/>
    <n v="1988"/>
    <x v="14"/>
  </r>
  <r>
    <x v="3"/>
    <s v="Q3"/>
    <x v="13"/>
    <x v="40"/>
    <n v="3550"/>
    <x v="14"/>
  </r>
  <r>
    <x v="3"/>
    <s v="Q3"/>
    <x v="13"/>
    <x v="41"/>
    <n v="2237"/>
    <x v="14"/>
  </r>
  <r>
    <x v="3"/>
    <s v="Q3"/>
    <x v="13"/>
    <x v="42"/>
    <n v="3273"/>
    <x v="14"/>
  </r>
  <r>
    <x v="3"/>
    <s v="Q3"/>
    <x v="13"/>
    <x v="96"/>
    <n v="198"/>
    <x v="14"/>
  </r>
  <r>
    <x v="3"/>
    <s v="Q3"/>
    <x v="13"/>
    <x v="82"/>
    <n v="1039"/>
    <x v="14"/>
  </r>
  <r>
    <x v="3"/>
    <s v="Q3"/>
    <x v="13"/>
    <x v="43"/>
    <n v="5555"/>
    <x v="14"/>
  </r>
  <r>
    <x v="3"/>
    <s v="Q3"/>
    <x v="13"/>
    <x v="44"/>
    <n v="2617"/>
    <x v="14"/>
  </r>
  <r>
    <x v="3"/>
    <s v="Q3"/>
    <x v="13"/>
    <x v="45"/>
    <n v="2307"/>
    <x v="14"/>
  </r>
  <r>
    <x v="3"/>
    <s v="Q3"/>
    <x v="13"/>
    <x v="46"/>
    <n v="5148"/>
    <x v="14"/>
  </r>
  <r>
    <x v="3"/>
    <s v="Q3"/>
    <x v="13"/>
    <x v="47"/>
    <n v="3823"/>
    <x v="14"/>
  </r>
  <r>
    <x v="3"/>
    <s v="Q3"/>
    <x v="13"/>
    <x v="48"/>
    <n v="8953"/>
    <x v="14"/>
  </r>
  <r>
    <x v="3"/>
    <s v="Q3"/>
    <x v="13"/>
    <x v="83"/>
    <n v="920"/>
    <x v="14"/>
  </r>
  <r>
    <x v="3"/>
    <s v="Q3"/>
    <x v="13"/>
    <x v="49"/>
    <n v="7018"/>
    <x v="14"/>
  </r>
  <r>
    <x v="3"/>
    <s v="Q3"/>
    <x v="13"/>
    <x v="50"/>
    <n v="7834"/>
    <x v="14"/>
  </r>
  <r>
    <x v="3"/>
    <s v="Q3"/>
    <x v="13"/>
    <x v="51"/>
    <n v="2818"/>
    <x v="14"/>
  </r>
  <r>
    <x v="3"/>
    <s v="Q3"/>
    <x v="13"/>
    <x v="84"/>
    <n v="506"/>
    <x v="14"/>
  </r>
  <r>
    <x v="3"/>
    <s v="Q3"/>
    <x v="13"/>
    <x v="52"/>
    <n v="2801"/>
    <x v="14"/>
  </r>
  <r>
    <x v="3"/>
    <s v="Q3"/>
    <x v="13"/>
    <x v="85"/>
    <n v="649"/>
    <x v="14"/>
  </r>
  <r>
    <x v="3"/>
    <s v="Q3"/>
    <x v="13"/>
    <x v="53"/>
    <n v="4196"/>
    <x v="14"/>
  </r>
  <r>
    <x v="3"/>
    <s v="Q3"/>
    <x v="13"/>
    <x v="54"/>
    <n v="7355"/>
    <x v="14"/>
  </r>
  <r>
    <x v="3"/>
    <s v="Q3"/>
    <x v="13"/>
    <x v="86"/>
    <n v="942"/>
    <x v="14"/>
  </r>
  <r>
    <x v="3"/>
    <s v="Q3"/>
    <x v="13"/>
    <x v="88"/>
    <n v="320"/>
    <x v="14"/>
  </r>
  <r>
    <x v="3"/>
    <s v="Q3"/>
    <x v="13"/>
    <x v="55"/>
    <n v="20949"/>
    <x v="14"/>
  </r>
  <r>
    <x v="3"/>
    <s v="Q3"/>
    <x v="13"/>
    <x v="97"/>
    <n v="128"/>
    <x v="14"/>
  </r>
  <r>
    <x v="3"/>
    <s v="Q3"/>
    <x v="13"/>
    <x v="56"/>
    <n v="1422"/>
    <x v="14"/>
  </r>
  <r>
    <x v="3"/>
    <s v="Q3"/>
    <x v="13"/>
    <x v="57"/>
    <n v="88145"/>
    <x v="14"/>
  </r>
  <r>
    <x v="3"/>
    <s v="Q3"/>
    <x v="13"/>
    <x v="58"/>
    <n v="47939"/>
    <x v="14"/>
  </r>
  <r>
    <x v="3"/>
    <s v="Q3"/>
    <x v="13"/>
    <x v="59"/>
    <n v="107684"/>
    <x v="14"/>
  </r>
</pivotCacheRecords>
</file>

<file path=xl/pivotCache/pivotCacheRecords2.xml><?xml version="1.0" encoding="utf-8"?>
<pivotCacheRecords xmlns="http://schemas.openxmlformats.org/spreadsheetml/2006/main" xmlns:r="http://schemas.openxmlformats.org/officeDocument/2006/relationships" count="3926">
  <r>
    <x v="0"/>
    <x v="0"/>
    <x v="0"/>
    <n v="31"/>
  </r>
  <r>
    <x v="0"/>
    <x v="0"/>
    <x v="1"/>
    <n v="37"/>
  </r>
  <r>
    <x v="0"/>
    <x v="0"/>
    <x v="2"/>
    <n v="45"/>
  </r>
  <r>
    <x v="0"/>
    <x v="0"/>
    <x v="3"/>
    <n v="337"/>
  </r>
  <r>
    <x v="0"/>
    <x v="0"/>
    <x v="4"/>
    <n v="144"/>
  </r>
  <r>
    <x v="0"/>
    <x v="0"/>
    <x v="5"/>
    <n v="48"/>
  </r>
  <r>
    <x v="0"/>
    <x v="0"/>
    <x v="6"/>
    <n v="90"/>
  </r>
  <r>
    <x v="0"/>
    <x v="0"/>
    <x v="7"/>
    <n v="271"/>
  </r>
  <r>
    <x v="0"/>
    <x v="0"/>
    <x v="8"/>
    <n v="133"/>
  </r>
  <r>
    <x v="0"/>
    <x v="0"/>
    <x v="9"/>
    <n v="75"/>
  </r>
  <r>
    <x v="0"/>
    <x v="0"/>
    <x v="10"/>
    <n v="247"/>
  </r>
  <r>
    <x v="0"/>
    <x v="0"/>
    <x v="11"/>
    <n v="51"/>
  </r>
  <r>
    <x v="0"/>
    <x v="0"/>
    <x v="12"/>
    <n v="305"/>
  </r>
  <r>
    <x v="0"/>
    <x v="0"/>
    <x v="13"/>
    <n v="38"/>
  </r>
  <r>
    <x v="0"/>
    <x v="0"/>
    <x v="14"/>
    <n v="33"/>
  </r>
  <r>
    <x v="0"/>
    <x v="0"/>
    <x v="15"/>
    <n v="73"/>
  </r>
  <r>
    <x v="0"/>
    <x v="0"/>
    <x v="16"/>
    <n v="167"/>
  </r>
  <r>
    <x v="0"/>
    <x v="0"/>
    <x v="17"/>
    <n v="210"/>
  </r>
  <r>
    <x v="0"/>
    <x v="0"/>
    <x v="18"/>
    <n v="109"/>
  </r>
  <r>
    <x v="0"/>
    <x v="0"/>
    <x v="19"/>
    <n v="53"/>
  </r>
  <r>
    <x v="0"/>
    <x v="0"/>
    <x v="20"/>
    <n v="144"/>
  </r>
  <r>
    <x v="0"/>
    <x v="0"/>
    <x v="21"/>
    <n v="334"/>
  </r>
  <r>
    <x v="0"/>
    <x v="0"/>
    <x v="22"/>
    <n v="356"/>
  </r>
  <r>
    <x v="0"/>
    <x v="0"/>
    <x v="23"/>
    <n v="49"/>
  </r>
  <r>
    <x v="0"/>
    <x v="0"/>
    <x v="24"/>
    <n v="54"/>
  </r>
  <r>
    <x v="0"/>
    <x v="0"/>
    <x v="25"/>
    <n v="121"/>
  </r>
  <r>
    <x v="0"/>
    <x v="0"/>
    <x v="26"/>
    <n v="207"/>
  </r>
  <r>
    <x v="0"/>
    <x v="0"/>
    <x v="27"/>
    <n v="130"/>
  </r>
  <r>
    <x v="0"/>
    <x v="0"/>
    <x v="28"/>
    <n v="55"/>
  </r>
  <r>
    <x v="0"/>
    <x v="0"/>
    <x v="29"/>
    <n v="236"/>
  </r>
  <r>
    <x v="0"/>
    <x v="0"/>
    <x v="30"/>
    <n v="85"/>
  </r>
  <r>
    <x v="0"/>
    <x v="0"/>
    <x v="31"/>
    <n v="51"/>
  </r>
  <r>
    <x v="0"/>
    <x v="0"/>
    <x v="32"/>
    <n v="320"/>
  </r>
  <r>
    <x v="0"/>
    <x v="0"/>
    <x v="33"/>
    <n v="137"/>
  </r>
  <r>
    <x v="0"/>
    <x v="0"/>
    <x v="34"/>
    <n v="263"/>
  </r>
  <r>
    <x v="0"/>
    <x v="0"/>
    <x v="35"/>
    <n v="185"/>
  </r>
  <r>
    <x v="0"/>
    <x v="0"/>
    <x v="36"/>
    <n v="59"/>
  </r>
  <r>
    <x v="0"/>
    <x v="0"/>
    <x v="37"/>
    <n v="54"/>
  </r>
  <r>
    <x v="0"/>
    <x v="0"/>
    <x v="38"/>
    <n v="59"/>
  </r>
  <r>
    <x v="0"/>
    <x v="0"/>
    <x v="39"/>
    <n v="72"/>
  </r>
  <r>
    <x v="0"/>
    <x v="0"/>
    <x v="40"/>
    <n v="50"/>
  </r>
  <r>
    <x v="0"/>
    <x v="0"/>
    <x v="41"/>
    <n v="47"/>
  </r>
  <r>
    <x v="0"/>
    <x v="0"/>
    <x v="42"/>
    <n v="79"/>
  </r>
  <r>
    <x v="0"/>
    <x v="0"/>
    <x v="43"/>
    <n v="43"/>
  </r>
  <r>
    <x v="0"/>
    <x v="0"/>
    <x v="44"/>
    <n v="181"/>
  </r>
  <r>
    <x v="0"/>
    <x v="0"/>
    <x v="45"/>
    <n v="83"/>
  </r>
  <r>
    <x v="0"/>
    <x v="0"/>
    <x v="46"/>
    <n v="35"/>
  </r>
  <r>
    <x v="0"/>
    <x v="0"/>
    <x v="47"/>
    <n v="80"/>
  </r>
  <r>
    <x v="0"/>
    <x v="0"/>
    <x v="48"/>
    <n v="42"/>
  </r>
  <r>
    <x v="0"/>
    <x v="0"/>
    <x v="49"/>
    <n v="323"/>
  </r>
  <r>
    <x v="0"/>
    <x v="0"/>
    <x v="50"/>
    <n v="134"/>
  </r>
  <r>
    <x v="0"/>
    <x v="0"/>
    <x v="51"/>
    <n v="140"/>
  </r>
  <r>
    <x v="0"/>
    <x v="0"/>
    <x v="52"/>
    <n v="339"/>
  </r>
  <r>
    <x v="0"/>
    <x v="0"/>
    <x v="53"/>
    <n v="68"/>
  </r>
  <r>
    <x v="0"/>
    <x v="0"/>
    <x v="54"/>
    <n v="67"/>
  </r>
  <r>
    <x v="0"/>
    <x v="0"/>
    <x v="55"/>
    <n v="36"/>
  </r>
  <r>
    <x v="0"/>
    <x v="0"/>
    <x v="56"/>
    <n v="220"/>
  </r>
  <r>
    <x v="0"/>
    <x v="0"/>
    <x v="57"/>
    <n v="155"/>
  </r>
  <r>
    <x v="0"/>
    <x v="0"/>
    <x v="58"/>
    <n v="115"/>
  </r>
  <r>
    <x v="0"/>
    <x v="0"/>
    <x v="59"/>
    <n v="109"/>
  </r>
  <r>
    <x v="0"/>
    <x v="0"/>
    <x v="60"/>
    <n v="137"/>
  </r>
  <r>
    <x v="0"/>
    <x v="0"/>
    <x v="61"/>
    <n v="166"/>
  </r>
  <r>
    <x v="0"/>
    <x v="0"/>
    <x v="62"/>
    <n v="44"/>
  </r>
  <r>
    <x v="0"/>
    <x v="0"/>
    <x v="63"/>
    <n v="263"/>
  </r>
  <r>
    <x v="0"/>
    <x v="0"/>
    <x v="64"/>
    <n v="76"/>
  </r>
  <r>
    <x v="0"/>
    <x v="0"/>
    <x v="65"/>
    <n v="70"/>
  </r>
  <r>
    <x v="0"/>
    <x v="0"/>
    <x v="66"/>
    <n v="215"/>
  </r>
  <r>
    <x v="0"/>
    <x v="0"/>
    <x v="67"/>
    <n v="158"/>
  </r>
  <r>
    <x v="0"/>
    <x v="0"/>
    <x v="68"/>
    <n v="291"/>
  </r>
  <r>
    <x v="0"/>
    <x v="0"/>
    <x v="69"/>
    <n v="219"/>
  </r>
  <r>
    <x v="0"/>
    <x v="0"/>
    <x v="70"/>
    <n v="266"/>
  </r>
  <r>
    <x v="0"/>
    <x v="0"/>
    <x v="71"/>
    <n v="123"/>
  </r>
  <r>
    <x v="0"/>
    <x v="0"/>
    <x v="72"/>
    <n v="33"/>
  </r>
  <r>
    <x v="0"/>
    <x v="0"/>
    <x v="73"/>
    <n v="133"/>
  </r>
  <r>
    <x v="0"/>
    <x v="0"/>
    <x v="74"/>
    <n v="39"/>
  </r>
  <r>
    <x v="0"/>
    <x v="0"/>
    <x v="75"/>
    <n v="218"/>
  </r>
  <r>
    <x v="0"/>
    <x v="0"/>
    <x v="76"/>
    <n v="329"/>
  </r>
  <r>
    <x v="0"/>
    <x v="0"/>
    <x v="77"/>
    <n v="56"/>
  </r>
  <r>
    <x v="0"/>
    <x v="0"/>
    <x v="78"/>
    <n v="660"/>
  </r>
  <r>
    <x v="0"/>
    <x v="0"/>
    <x v="79"/>
    <n v="64"/>
  </r>
  <r>
    <x v="0"/>
    <x v="0"/>
    <x v="80"/>
    <n v="2160"/>
  </r>
  <r>
    <x v="0"/>
    <x v="0"/>
    <x v="81"/>
    <n v="1545"/>
  </r>
  <r>
    <x v="0"/>
    <x v="0"/>
    <x v="82"/>
    <n v="2729"/>
  </r>
  <r>
    <x v="0"/>
    <x v="1"/>
    <x v="0"/>
    <n v="112"/>
  </r>
  <r>
    <x v="0"/>
    <x v="1"/>
    <x v="1"/>
    <n v="92"/>
  </r>
  <r>
    <x v="0"/>
    <x v="1"/>
    <x v="2"/>
    <n v="153"/>
  </r>
  <r>
    <x v="0"/>
    <x v="1"/>
    <x v="3"/>
    <n v="1436"/>
  </r>
  <r>
    <x v="0"/>
    <x v="1"/>
    <x v="4"/>
    <n v="649"/>
  </r>
  <r>
    <x v="0"/>
    <x v="1"/>
    <x v="5"/>
    <n v="163"/>
  </r>
  <r>
    <x v="0"/>
    <x v="1"/>
    <x v="6"/>
    <n v="326"/>
  </r>
  <r>
    <x v="0"/>
    <x v="1"/>
    <x v="83"/>
    <n v="130"/>
  </r>
  <r>
    <x v="0"/>
    <x v="1"/>
    <x v="7"/>
    <n v="1098"/>
  </r>
  <r>
    <x v="0"/>
    <x v="1"/>
    <x v="8"/>
    <n v="415"/>
  </r>
  <r>
    <x v="0"/>
    <x v="1"/>
    <x v="9"/>
    <n v="387"/>
  </r>
  <r>
    <x v="0"/>
    <x v="1"/>
    <x v="84"/>
    <n v="57"/>
  </r>
  <r>
    <x v="0"/>
    <x v="1"/>
    <x v="10"/>
    <n v="1011"/>
  </r>
  <r>
    <x v="0"/>
    <x v="1"/>
    <x v="11"/>
    <n v="207"/>
  </r>
  <r>
    <x v="0"/>
    <x v="1"/>
    <x v="12"/>
    <n v="1056"/>
  </r>
  <r>
    <x v="0"/>
    <x v="1"/>
    <x v="13"/>
    <n v="176"/>
  </r>
  <r>
    <x v="0"/>
    <x v="1"/>
    <x v="85"/>
    <n v="36"/>
  </r>
  <r>
    <x v="0"/>
    <x v="1"/>
    <x v="86"/>
    <n v="54"/>
  </r>
  <r>
    <x v="0"/>
    <x v="1"/>
    <x v="14"/>
    <n v="153"/>
  </r>
  <r>
    <x v="0"/>
    <x v="1"/>
    <x v="15"/>
    <n v="423"/>
  </r>
  <r>
    <x v="0"/>
    <x v="1"/>
    <x v="16"/>
    <n v="762"/>
  </r>
  <r>
    <x v="0"/>
    <x v="1"/>
    <x v="17"/>
    <n v="910"/>
  </r>
  <r>
    <x v="0"/>
    <x v="1"/>
    <x v="87"/>
    <n v="70"/>
  </r>
  <r>
    <x v="0"/>
    <x v="1"/>
    <x v="88"/>
    <n v="69"/>
  </r>
  <r>
    <x v="0"/>
    <x v="1"/>
    <x v="18"/>
    <n v="452"/>
  </r>
  <r>
    <x v="0"/>
    <x v="1"/>
    <x v="89"/>
    <n v="35"/>
  </r>
  <r>
    <x v="0"/>
    <x v="1"/>
    <x v="19"/>
    <n v="347"/>
  </r>
  <r>
    <x v="0"/>
    <x v="1"/>
    <x v="90"/>
    <n v="40"/>
  </r>
  <r>
    <x v="0"/>
    <x v="1"/>
    <x v="91"/>
    <n v="68"/>
  </r>
  <r>
    <x v="0"/>
    <x v="1"/>
    <x v="20"/>
    <n v="765"/>
  </r>
  <r>
    <x v="0"/>
    <x v="1"/>
    <x v="21"/>
    <n v="1402"/>
  </r>
  <r>
    <x v="0"/>
    <x v="1"/>
    <x v="92"/>
    <n v="85"/>
  </r>
  <r>
    <x v="0"/>
    <x v="1"/>
    <x v="93"/>
    <n v="61"/>
  </r>
  <r>
    <x v="0"/>
    <x v="1"/>
    <x v="22"/>
    <n v="1485"/>
  </r>
  <r>
    <x v="0"/>
    <x v="1"/>
    <x v="23"/>
    <n v="246"/>
  </r>
  <r>
    <x v="0"/>
    <x v="1"/>
    <x v="24"/>
    <n v="315"/>
  </r>
  <r>
    <x v="0"/>
    <x v="1"/>
    <x v="25"/>
    <n v="623"/>
  </r>
  <r>
    <x v="0"/>
    <x v="1"/>
    <x v="94"/>
    <n v="34"/>
  </r>
  <r>
    <x v="0"/>
    <x v="1"/>
    <x v="26"/>
    <n v="1025"/>
  </r>
  <r>
    <x v="0"/>
    <x v="1"/>
    <x v="27"/>
    <n v="574"/>
  </r>
  <r>
    <x v="0"/>
    <x v="1"/>
    <x v="28"/>
    <n v="380"/>
  </r>
  <r>
    <x v="0"/>
    <x v="1"/>
    <x v="29"/>
    <n v="903"/>
  </r>
  <r>
    <x v="0"/>
    <x v="1"/>
    <x v="30"/>
    <n v="346"/>
  </r>
  <r>
    <x v="0"/>
    <x v="1"/>
    <x v="31"/>
    <n v="164"/>
  </r>
  <r>
    <x v="0"/>
    <x v="1"/>
    <x v="32"/>
    <n v="1562"/>
  </r>
  <r>
    <x v="0"/>
    <x v="1"/>
    <x v="33"/>
    <n v="647"/>
  </r>
  <r>
    <x v="0"/>
    <x v="1"/>
    <x v="34"/>
    <n v="1122"/>
  </r>
  <r>
    <x v="0"/>
    <x v="1"/>
    <x v="95"/>
    <n v="57"/>
  </r>
  <r>
    <x v="0"/>
    <x v="1"/>
    <x v="35"/>
    <n v="711"/>
  </r>
  <r>
    <x v="0"/>
    <x v="1"/>
    <x v="36"/>
    <n v="242"/>
  </r>
  <r>
    <x v="0"/>
    <x v="1"/>
    <x v="37"/>
    <n v="148"/>
  </r>
  <r>
    <x v="0"/>
    <x v="1"/>
    <x v="38"/>
    <n v="315"/>
  </r>
  <r>
    <x v="0"/>
    <x v="1"/>
    <x v="39"/>
    <n v="342"/>
  </r>
  <r>
    <x v="0"/>
    <x v="1"/>
    <x v="40"/>
    <n v="346"/>
  </r>
  <r>
    <x v="0"/>
    <x v="1"/>
    <x v="41"/>
    <n v="240"/>
  </r>
  <r>
    <x v="0"/>
    <x v="1"/>
    <x v="42"/>
    <n v="404"/>
  </r>
  <r>
    <x v="0"/>
    <x v="1"/>
    <x v="43"/>
    <n v="211"/>
  </r>
  <r>
    <x v="0"/>
    <x v="1"/>
    <x v="44"/>
    <n v="656"/>
  </r>
  <r>
    <x v="0"/>
    <x v="1"/>
    <x v="45"/>
    <n v="503"/>
  </r>
  <r>
    <x v="0"/>
    <x v="1"/>
    <x v="46"/>
    <n v="152"/>
  </r>
  <r>
    <x v="0"/>
    <x v="1"/>
    <x v="47"/>
    <n v="355"/>
  </r>
  <r>
    <x v="0"/>
    <x v="1"/>
    <x v="48"/>
    <n v="201"/>
  </r>
  <r>
    <x v="0"/>
    <x v="1"/>
    <x v="49"/>
    <n v="1376"/>
  </r>
  <r>
    <x v="0"/>
    <x v="1"/>
    <x v="50"/>
    <n v="657"/>
  </r>
  <r>
    <x v="0"/>
    <x v="1"/>
    <x v="51"/>
    <n v="600"/>
  </r>
  <r>
    <x v="0"/>
    <x v="1"/>
    <x v="52"/>
    <n v="1238"/>
  </r>
  <r>
    <x v="0"/>
    <x v="1"/>
    <x v="53"/>
    <n v="320"/>
  </r>
  <r>
    <x v="0"/>
    <x v="1"/>
    <x v="54"/>
    <n v="372"/>
  </r>
  <r>
    <x v="0"/>
    <x v="1"/>
    <x v="96"/>
    <n v="52"/>
  </r>
  <r>
    <x v="0"/>
    <x v="1"/>
    <x v="55"/>
    <n v="121"/>
  </r>
  <r>
    <x v="0"/>
    <x v="1"/>
    <x v="56"/>
    <n v="999"/>
  </r>
  <r>
    <x v="0"/>
    <x v="1"/>
    <x v="57"/>
    <n v="743"/>
  </r>
  <r>
    <x v="0"/>
    <x v="1"/>
    <x v="58"/>
    <n v="452"/>
  </r>
  <r>
    <x v="0"/>
    <x v="1"/>
    <x v="59"/>
    <n v="475"/>
  </r>
  <r>
    <x v="0"/>
    <x v="1"/>
    <x v="60"/>
    <n v="536"/>
  </r>
  <r>
    <x v="0"/>
    <x v="1"/>
    <x v="61"/>
    <n v="735"/>
  </r>
  <r>
    <x v="0"/>
    <x v="1"/>
    <x v="97"/>
    <n v="36"/>
  </r>
  <r>
    <x v="0"/>
    <x v="1"/>
    <x v="62"/>
    <n v="207"/>
  </r>
  <r>
    <x v="0"/>
    <x v="1"/>
    <x v="63"/>
    <n v="955"/>
  </r>
  <r>
    <x v="0"/>
    <x v="1"/>
    <x v="64"/>
    <n v="400"/>
  </r>
  <r>
    <x v="0"/>
    <x v="1"/>
    <x v="65"/>
    <n v="332"/>
  </r>
  <r>
    <x v="0"/>
    <x v="1"/>
    <x v="66"/>
    <n v="1032"/>
  </r>
  <r>
    <x v="0"/>
    <x v="1"/>
    <x v="67"/>
    <n v="594"/>
  </r>
  <r>
    <x v="0"/>
    <x v="1"/>
    <x v="68"/>
    <n v="1244"/>
  </r>
  <r>
    <x v="0"/>
    <x v="1"/>
    <x v="98"/>
    <n v="212"/>
  </r>
  <r>
    <x v="0"/>
    <x v="1"/>
    <x v="69"/>
    <n v="1013"/>
  </r>
  <r>
    <x v="0"/>
    <x v="1"/>
    <x v="70"/>
    <n v="1212"/>
  </r>
  <r>
    <x v="0"/>
    <x v="1"/>
    <x v="71"/>
    <n v="490"/>
  </r>
  <r>
    <x v="0"/>
    <x v="1"/>
    <x v="72"/>
    <n v="142"/>
  </r>
  <r>
    <x v="0"/>
    <x v="1"/>
    <x v="73"/>
    <n v="552"/>
  </r>
  <r>
    <x v="0"/>
    <x v="1"/>
    <x v="74"/>
    <n v="168"/>
  </r>
  <r>
    <x v="0"/>
    <x v="1"/>
    <x v="75"/>
    <n v="884"/>
  </r>
  <r>
    <x v="0"/>
    <x v="1"/>
    <x v="76"/>
    <n v="1354"/>
  </r>
  <r>
    <x v="0"/>
    <x v="1"/>
    <x v="77"/>
    <n v="244"/>
  </r>
  <r>
    <x v="0"/>
    <x v="1"/>
    <x v="99"/>
    <n v="86"/>
  </r>
  <r>
    <x v="0"/>
    <x v="1"/>
    <x v="78"/>
    <n v="2642"/>
  </r>
  <r>
    <x v="0"/>
    <x v="1"/>
    <x v="100"/>
    <n v="63"/>
  </r>
  <r>
    <x v="0"/>
    <x v="1"/>
    <x v="79"/>
    <n v="273"/>
  </r>
  <r>
    <x v="0"/>
    <x v="1"/>
    <x v="80"/>
    <n v="10746"/>
  </r>
  <r>
    <x v="0"/>
    <x v="1"/>
    <x v="81"/>
    <n v="6414"/>
  </r>
  <r>
    <x v="0"/>
    <x v="1"/>
    <x v="82"/>
    <n v="12926"/>
  </r>
  <r>
    <x v="0"/>
    <x v="2"/>
    <x v="0"/>
    <n v="68"/>
  </r>
  <r>
    <x v="0"/>
    <x v="2"/>
    <x v="1"/>
    <n v="71"/>
  </r>
  <r>
    <x v="0"/>
    <x v="2"/>
    <x v="2"/>
    <n v="116"/>
  </r>
  <r>
    <x v="0"/>
    <x v="2"/>
    <x v="3"/>
    <n v="1245"/>
  </r>
  <r>
    <x v="0"/>
    <x v="2"/>
    <x v="4"/>
    <n v="547"/>
  </r>
  <r>
    <x v="0"/>
    <x v="2"/>
    <x v="5"/>
    <n v="114"/>
  </r>
  <r>
    <x v="0"/>
    <x v="2"/>
    <x v="6"/>
    <n v="230"/>
  </r>
  <r>
    <x v="0"/>
    <x v="2"/>
    <x v="83"/>
    <n v="105"/>
  </r>
  <r>
    <x v="0"/>
    <x v="2"/>
    <x v="7"/>
    <n v="879"/>
  </r>
  <r>
    <x v="0"/>
    <x v="2"/>
    <x v="8"/>
    <n v="342"/>
  </r>
  <r>
    <x v="0"/>
    <x v="2"/>
    <x v="9"/>
    <n v="293"/>
  </r>
  <r>
    <x v="0"/>
    <x v="2"/>
    <x v="84"/>
    <n v="35"/>
  </r>
  <r>
    <x v="0"/>
    <x v="2"/>
    <x v="10"/>
    <n v="856"/>
  </r>
  <r>
    <x v="0"/>
    <x v="2"/>
    <x v="11"/>
    <n v="194"/>
  </r>
  <r>
    <x v="0"/>
    <x v="2"/>
    <x v="12"/>
    <n v="783"/>
  </r>
  <r>
    <x v="0"/>
    <x v="2"/>
    <x v="13"/>
    <n v="137"/>
  </r>
  <r>
    <x v="0"/>
    <x v="2"/>
    <x v="86"/>
    <n v="50"/>
  </r>
  <r>
    <x v="0"/>
    <x v="2"/>
    <x v="14"/>
    <n v="94"/>
  </r>
  <r>
    <x v="0"/>
    <x v="2"/>
    <x v="15"/>
    <n v="324"/>
  </r>
  <r>
    <x v="0"/>
    <x v="2"/>
    <x v="16"/>
    <n v="590"/>
  </r>
  <r>
    <x v="0"/>
    <x v="2"/>
    <x v="17"/>
    <n v="725"/>
  </r>
  <r>
    <x v="0"/>
    <x v="2"/>
    <x v="87"/>
    <n v="50"/>
  </r>
  <r>
    <x v="0"/>
    <x v="2"/>
    <x v="88"/>
    <n v="55"/>
  </r>
  <r>
    <x v="0"/>
    <x v="2"/>
    <x v="18"/>
    <n v="347"/>
  </r>
  <r>
    <x v="0"/>
    <x v="2"/>
    <x v="19"/>
    <n v="261"/>
  </r>
  <r>
    <x v="0"/>
    <x v="2"/>
    <x v="90"/>
    <n v="32"/>
  </r>
  <r>
    <x v="0"/>
    <x v="2"/>
    <x v="91"/>
    <n v="51"/>
  </r>
  <r>
    <x v="0"/>
    <x v="2"/>
    <x v="20"/>
    <n v="583"/>
  </r>
  <r>
    <x v="0"/>
    <x v="2"/>
    <x v="21"/>
    <n v="1121"/>
  </r>
  <r>
    <x v="0"/>
    <x v="2"/>
    <x v="92"/>
    <n v="48"/>
  </r>
  <r>
    <x v="0"/>
    <x v="2"/>
    <x v="93"/>
    <n v="57"/>
  </r>
  <r>
    <x v="0"/>
    <x v="2"/>
    <x v="22"/>
    <n v="1148"/>
  </r>
  <r>
    <x v="0"/>
    <x v="2"/>
    <x v="23"/>
    <n v="179"/>
  </r>
  <r>
    <x v="0"/>
    <x v="2"/>
    <x v="24"/>
    <n v="223"/>
  </r>
  <r>
    <x v="0"/>
    <x v="2"/>
    <x v="25"/>
    <n v="489"/>
  </r>
  <r>
    <x v="0"/>
    <x v="2"/>
    <x v="94"/>
    <n v="42"/>
  </r>
  <r>
    <x v="0"/>
    <x v="2"/>
    <x v="26"/>
    <n v="768"/>
  </r>
  <r>
    <x v="0"/>
    <x v="2"/>
    <x v="27"/>
    <n v="479"/>
  </r>
  <r>
    <x v="0"/>
    <x v="2"/>
    <x v="28"/>
    <n v="311"/>
  </r>
  <r>
    <x v="0"/>
    <x v="2"/>
    <x v="29"/>
    <n v="709"/>
  </r>
  <r>
    <x v="0"/>
    <x v="2"/>
    <x v="30"/>
    <n v="269"/>
  </r>
  <r>
    <x v="0"/>
    <x v="2"/>
    <x v="31"/>
    <n v="114"/>
  </r>
  <r>
    <x v="0"/>
    <x v="2"/>
    <x v="32"/>
    <n v="1190"/>
  </r>
  <r>
    <x v="0"/>
    <x v="2"/>
    <x v="33"/>
    <n v="459"/>
  </r>
  <r>
    <x v="0"/>
    <x v="2"/>
    <x v="34"/>
    <n v="900"/>
  </r>
  <r>
    <x v="0"/>
    <x v="2"/>
    <x v="95"/>
    <n v="44"/>
  </r>
  <r>
    <x v="0"/>
    <x v="2"/>
    <x v="35"/>
    <n v="642"/>
  </r>
  <r>
    <x v="0"/>
    <x v="2"/>
    <x v="36"/>
    <n v="195"/>
  </r>
  <r>
    <x v="0"/>
    <x v="2"/>
    <x v="37"/>
    <n v="94"/>
  </r>
  <r>
    <x v="0"/>
    <x v="2"/>
    <x v="38"/>
    <n v="236"/>
  </r>
  <r>
    <x v="0"/>
    <x v="2"/>
    <x v="39"/>
    <n v="275"/>
  </r>
  <r>
    <x v="0"/>
    <x v="2"/>
    <x v="40"/>
    <n v="246"/>
  </r>
  <r>
    <x v="0"/>
    <x v="2"/>
    <x v="41"/>
    <n v="189"/>
  </r>
  <r>
    <x v="0"/>
    <x v="2"/>
    <x v="42"/>
    <n v="328"/>
  </r>
  <r>
    <x v="0"/>
    <x v="2"/>
    <x v="43"/>
    <n v="149"/>
  </r>
  <r>
    <x v="0"/>
    <x v="2"/>
    <x v="44"/>
    <n v="515"/>
  </r>
  <r>
    <x v="0"/>
    <x v="2"/>
    <x v="45"/>
    <n v="354"/>
  </r>
  <r>
    <x v="0"/>
    <x v="2"/>
    <x v="46"/>
    <n v="137"/>
  </r>
  <r>
    <x v="0"/>
    <x v="2"/>
    <x v="47"/>
    <n v="279"/>
  </r>
  <r>
    <x v="0"/>
    <x v="2"/>
    <x v="48"/>
    <n v="169"/>
  </r>
  <r>
    <x v="0"/>
    <x v="2"/>
    <x v="49"/>
    <n v="1085"/>
  </r>
  <r>
    <x v="0"/>
    <x v="2"/>
    <x v="50"/>
    <n v="590"/>
  </r>
  <r>
    <x v="0"/>
    <x v="2"/>
    <x v="51"/>
    <n v="405"/>
  </r>
  <r>
    <x v="0"/>
    <x v="2"/>
    <x v="52"/>
    <n v="991"/>
  </r>
  <r>
    <x v="0"/>
    <x v="2"/>
    <x v="53"/>
    <n v="242"/>
  </r>
  <r>
    <x v="0"/>
    <x v="2"/>
    <x v="54"/>
    <n v="254"/>
  </r>
  <r>
    <x v="0"/>
    <x v="2"/>
    <x v="96"/>
    <n v="53"/>
  </r>
  <r>
    <x v="0"/>
    <x v="2"/>
    <x v="55"/>
    <n v="124"/>
  </r>
  <r>
    <x v="0"/>
    <x v="2"/>
    <x v="56"/>
    <n v="763"/>
  </r>
  <r>
    <x v="0"/>
    <x v="2"/>
    <x v="57"/>
    <n v="578"/>
  </r>
  <r>
    <x v="0"/>
    <x v="2"/>
    <x v="58"/>
    <n v="325"/>
  </r>
  <r>
    <x v="0"/>
    <x v="2"/>
    <x v="59"/>
    <n v="423"/>
  </r>
  <r>
    <x v="0"/>
    <x v="2"/>
    <x v="60"/>
    <n v="421"/>
  </r>
  <r>
    <x v="0"/>
    <x v="2"/>
    <x v="61"/>
    <n v="573"/>
  </r>
  <r>
    <x v="0"/>
    <x v="2"/>
    <x v="97"/>
    <n v="34"/>
  </r>
  <r>
    <x v="0"/>
    <x v="2"/>
    <x v="62"/>
    <n v="136"/>
  </r>
  <r>
    <x v="0"/>
    <x v="2"/>
    <x v="63"/>
    <n v="759"/>
  </r>
  <r>
    <x v="0"/>
    <x v="2"/>
    <x v="64"/>
    <n v="293"/>
  </r>
  <r>
    <x v="0"/>
    <x v="2"/>
    <x v="65"/>
    <n v="283"/>
  </r>
  <r>
    <x v="0"/>
    <x v="2"/>
    <x v="66"/>
    <n v="856"/>
  </r>
  <r>
    <x v="0"/>
    <x v="2"/>
    <x v="67"/>
    <n v="494"/>
  </r>
  <r>
    <x v="0"/>
    <x v="2"/>
    <x v="68"/>
    <n v="922"/>
  </r>
  <r>
    <x v="0"/>
    <x v="2"/>
    <x v="98"/>
    <n v="152"/>
  </r>
  <r>
    <x v="0"/>
    <x v="2"/>
    <x v="69"/>
    <n v="801"/>
  </r>
  <r>
    <x v="0"/>
    <x v="2"/>
    <x v="70"/>
    <n v="943"/>
  </r>
  <r>
    <x v="0"/>
    <x v="2"/>
    <x v="71"/>
    <n v="399"/>
  </r>
  <r>
    <x v="0"/>
    <x v="2"/>
    <x v="72"/>
    <n v="126"/>
  </r>
  <r>
    <x v="0"/>
    <x v="2"/>
    <x v="73"/>
    <n v="472"/>
  </r>
  <r>
    <x v="0"/>
    <x v="2"/>
    <x v="74"/>
    <n v="137"/>
  </r>
  <r>
    <x v="0"/>
    <x v="2"/>
    <x v="75"/>
    <n v="679"/>
  </r>
  <r>
    <x v="0"/>
    <x v="2"/>
    <x v="76"/>
    <n v="1010"/>
  </r>
  <r>
    <x v="0"/>
    <x v="2"/>
    <x v="77"/>
    <n v="213"/>
  </r>
  <r>
    <x v="0"/>
    <x v="2"/>
    <x v="99"/>
    <n v="70"/>
  </r>
  <r>
    <x v="0"/>
    <x v="2"/>
    <x v="78"/>
    <n v="2066"/>
  </r>
  <r>
    <x v="0"/>
    <x v="2"/>
    <x v="100"/>
    <n v="53"/>
  </r>
  <r>
    <x v="0"/>
    <x v="2"/>
    <x v="79"/>
    <n v="217"/>
  </r>
  <r>
    <x v="0"/>
    <x v="2"/>
    <x v="80"/>
    <n v="8148"/>
  </r>
  <r>
    <x v="0"/>
    <x v="2"/>
    <x v="81"/>
    <n v="4991"/>
  </r>
  <r>
    <x v="0"/>
    <x v="2"/>
    <x v="82"/>
    <n v="9737"/>
  </r>
  <r>
    <x v="0"/>
    <x v="3"/>
    <x v="0"/>
    <n v="66"/>
  </r>
  <r>
    <x v="0"/>
    <x v="3"/>
    <x v="1"/>
    <n v="52"/>
  </r>
  <r>
    <x v="0"/>
    <x v="3"/>
    <x v="2"/>
    <n v="112"/>
  </r>
  <r>
    <x v="0"/>
    <x v="3"/>
    <x v="3"/>
    <n v="1234"/>
  </r>
  <r>
    <x v="0"/>
    <x v="3"/>
    <x v="4"/>
    <n v="550"/>
  </r>
  <r>
    <x v="0"/>
    <x v="3"/>
    <x v="5"/>
    <n v="74"/>
  </r>
  <r>
    <x v="0"/>
    <x v="3"/>
    <x v="6"/>
    <n v="238"/>
  </r>
  <r>
    <x v="0"/>
    <x v="3"/>
    <x v="83"/>
    <n v="90"/>
  </r>
  <r>
    <x v="0"/>
    <x v="3"/>
    <x v="7"/>
    <n v="860"/>
  </r>
  <r>
    <x v="0"/>
    <x v="3"/>
    <x v="8"/>
    <n v="320"/>
  </r>
  <r>
    <x v="0"/>
    <x v="3"/>
    <x v="9"/>
    <n v="286"/>
  </r>
  <r>
    <x v="0"/>
    <x v="3"/>
    <x v="84"/>
    <n v="31"/>
  </r>
  <r>
    <x v="0"/>
    <x v="3"/>
    <x v="10"/>
    <n v="866"/>
  </r>
  <r>
    <x v="0"/>
    <x v="3"/>
    <x v="11"/>
    <n v="202"/>
  </r>
  <r>
    <x v="0"/>
    <x v="3"/>
    <x v="12"/>
    <n v="792"/>
  </r>
  <r>
    <x v="0"/>
    <x v="3"/>
    <x v="13"/>
    <n v="135"/>
  </r>
  <r>
    <x v="0"/>
    <x v="3"/>
    <x v="86"/>
    <n v="49"/>
  </r>
  <r>
    <x v="0"/>
    <x v="3"/>
    <x v="14"/>
    <n v="95"/>
  </r>
  <r>
    <x v="0"/>
    <x v="3"/>
    <x v="15"/>
    <n v="306"/>
  </r>
  <r>
    <x v="0"/>
    <x v="3"/>
    <x v="16"/>
    <n v="631"/>
  </r>
  <r>
    <x v="0"/>
    <x v="3"/>
    <x v="17"/>
    <n v="715"/>
  </r>
  <r>
    <x v="0"/>
    <x v="3"/>
    <x v="87"/>
    <n v="36"/>
  </r>
  <r>
    <x v="0"/>
    <x v="3"/>
    <x v="88"/>
    <n v="53"/>
  </r>
  <r>
    <x v="0"/>
    <x v="3"/>
    <x v="18"/>
    <n v="310"/>
  </r>
  <r>
    <x v="0"/>
    <x v="3"/>
    <x v="19"/>
    <n v="274"/>
  </r>
  <r>
    <x v="0"/>
    <x v="3"/>
    <x v="90"/>
    <n v="46"/>
  </r>
  <r>
    <x v="0"/>
    <x v="3"/>
    <x v="91"/>
    <n v="54"/>
  </r>
  <r>
    <x v="0"/>
    <x v="3"/>
    <x v="20"/>
    <n v="577"/>
  </r>
  <r>
    <x v="0"/>
    <x v="3"/>
    <x v="21"/>
    <n v="1106"/>
  </r>
  <r>
    <x v="0"/>
    <x v="3"/>
    <x v="92"/>
    <n v="45"/>
  </r>
  <r>
    <x v="0"/>
    <x v="3"/>
    <x v="93"/>
    <n v="45"/>
  </r>
  <r>
    <x v="0"/>
    <x v="3"/>
    <x v="22"/>
    <n v="1165"/>
  </r>
  <r>
    <x v="0"/>
    <x v="3"/>
    <x v="23"/>
    <n v="192"/>
  </r>
  <r>
    <x v="0"/>
    <x v="3"/>
    <x v="24"/>
    <n v="201"/>
  </r>
  <r>
    <x v="0"/>
    <x v="3"/>
    <x v="25"/>
    <n v="484"/>
  </r>
  <r>
    <x v="0"/>
    <x v="3"/>
    <x v="94"/>
    <n v="40"/>
  </r>
  <r>
    <x v="0"/>
    <x v="3"/>
    <x v="26"/>
    <n v="808"/>
  </r>
  <r>
    <x v="0"/>
    <x v="3"/>
    <x v="27"/>
    <n v="464"/>
  </r>
  <r>
    <x v="0"/>
    <x v="3"/>
    <x v="28"/>
    <n v="280"/>
  </r>
  <r>
    <x v="0"/>
    <x v="3"/>
    <x v="29"/>
    <n v="717"/>
  </r>
  <r>
    <x v="0"/>
    <x v="3"/>
    <x v="30"/>
    <n v="229"/>
  </r>
  <r>
    <x v="0"/>
    <x v="3"/>
    <x v="31"/>
    <n v="130"/>
  </r>
  <r>
    <x v="0"/>
    <x v="3"/>
    <x v="32"/>
    <n v="1176"/>
  </r>
  <r>
    <x v="0"/>
    <x v="3"/>
    <x v="33"/>
    <n v="471"/>
  </r>
  <r>
    <x v="0"/>
    <x v="3"/>
    <x v="34"/>
    <n v="899"/>
  </r>
  <r>
    <x v="0"/>
    <x v="3"/>
    <x v="95"/>
    <n v="56"/>
  </r>
  <r>
    <x v="0"/>
    <x v="3"/>
    <x v="35"/>
    <n v="648"/>
  </r>
  <r>
    <x v="0"/>
    <x v="3"/>
    <x v="36"/>
    <n v="188"/>
  </r>
  <r>
    <x v="0"/>
    <x v="3"/>
    <x v="37"/>
    <n v="105"/>
  </r>
  <r>
    <x v="0"/>
    <x v="3"/>
    <x v="38"/>
    <n v="270"/>
  </r>
  <r>
    <x v="0"/>
    <x v="3"/>
    <x v="39"/>
    <n v="226"/>
  </r>
  <r>
    <x v="0"/>
    <x v="3"/>
    <x v="40"/>
    <n v="244"/>
  </r>
  <r>
    <x v="0"/>
    <x v="3"/>
    <x v="41"/>
    <n v="182"/>
  </r>
  <r>
    <x v="0"/>
    <x v="3"/>
    <x v="42"/>
    <n v="277"/>
  </r>
  <r>
    <x v="0"/>
    <x v="3"/>
    <x v="43"/>
    <n v="175"/>
  </r>
  <r>
    <x v="0"/>
    <x v="3"/>
    <x v="44"/>
    <n v="482"/>
  </r>
  <r>
    <x v="0"/>
    <x v="3"/>
    <x v="45"/>
    <n v="363"/>
  </r>
  <r>
    <x v="0"/>
    <x v="3"/>
    <x v="46"/>
    <n v="105"/>
  </r>
  <r>
    <x v="0"/>
    <x v="3"/>
    <x v="47"/>
    <n v="251"/>
  </r>
  <r>
    <x v="0"/>
    <x v="3"/>
    <x v="48"/>
    <n v="150"/>
  </r>
  <r>
    <x v="0"/>
    <x v="3"/>
    <x v="49"/>
    <n v="1055"/>
  </r>
  <r>
    <x v="0"/>
    <x v="3"/>
    <x v="50"/>
    <n v="562"/>
  </r>
  <r>
    <x v="0"/>
    <x v="3"/>
    <x v="51"/>
    <n v="433"/>
  </r>
  <r>
    <x v="0"/>
    <x v="3"/>
    <x v="52"/>
    <n v="1004"/>
  </r>
  <r>
    <x v="0"/>
    <x v="3"/>
    <x v="53"/>
    <n v="230"/>
  </r>
  <r>
    <x v="0"/>
    <x v="3"/>
    <x v="54"/>
    <n v="220"/>
  </r>
  <r>
    <x v="0"/>
    <x v="3"/>
    <x v="96"/>
    <n v="43"/>
  </r>
  <r>
    <x v="0"/>
    <x v="3"/>
    <x v="55"/>
    <n v="105"/>
  </r>
  <r>
    <x v="0"/>
    <x v="3"/>
    <x v="56"/>
    <n v="775"/>
  </r>
  <r>
    <x v="0"/>
    <x v="3"/>
    <x v="57"/>
    <n v="567"/>
  </r>
  <r>
    <x v="0"/>
    <x v="3"/>
    <x v="58"/>
    <n v="299"/>
  </r>
  <r>
    <x v="0"/>
    <x v="3"/>
    <x v="59"/>
    <n v="399"/>
  </r>
  <r>
    <x v="0"/>
    <x v="3"/>
    <x v="60"/>
    <n v="445"/>
  </r>
  <r>
    <x v="0"/>
    <x v="3"/>
    <x v="61"/>
    <n v="514"/>
  </r>
  <r>
    <x v="0"/>
    <x v="3"/>
    <x v="97"/>
    <n v="40"/>
  </r>
  <r>
    <x v="0"/>
    <x v="3"/>
    <x v="62"/>
    <n v="151"/>
  </r>
  <r>
    <x v="0"/>
    <x v="3"/>
    <x v="63"/>
    <n v="769"/>
  </r>
  <r>
    <x v="0"/>
    <x v="3"/>
    <x v="64"/>
    <n v="324"/>
  </r>
  <r>
    <x v="0"/>
    <x v="3"/>
    <x v="65"/>
    <n v="280"/>
  </r>
  <r>
    <x v="0"/>
    <x v="3"/>
    <x v="66"/>
    <n v="816"/>
  </r>
  <r>
    <x v="0"/>
    <x v="3"/>
    <x v="67"/>
    <n v="478"/>
  </r>
  <r>
    <x v="0"/>
    <x v="3"/>
    <x v="68"/>
    <n v="958"/>
  </r>
  <r>
    <x v="0"/>
    <x v="3"/>
    <x v="98"/>
    <n v="162"/>
  </r>
  <r>
    <x v="0"/>
    <x v="3"/>
    <x v="69"/>
    <n v="787"/>
  </r>
  <r>
    <x v="0"/>
    <x v="3"/>
    <x v="70"/>
    <n v="1057"/>
  </r>
  <r>
    <x v="0"/>
    <x v="3"/>
    <x v="71"/>
    <n v="368"/>
  </r>
  <r>
    <x v="0"/>
    <x v="3"/>
    <x v="72"/>
    <n v="134"/>
  </r>
  <r>
    <x v="0"/>
    <x v="3"/>
    <x v="73"/>
    <n v="436"/>
  </r>
  <r>
    <x v="0"/>
    <x v="3"/>
    <x v="74"/>
    <n v="111"/>
  </r>
  <r>
    <x v="0"/>
    <x v="3"/>
    <x v="75"/>
    <n v="696"/>
  </r>
  <r>
    <x v="0"/>
    <x v="3"/>
    <x v="76"/>
    <n v="1022"/>
  </r>
  <r>
    <x v="0"/>
    <x v="3"/>
    <x v="77"/>
    <n v="180"/>
  </r>
  <r>
    <x v="0"/>
    <x v="3"/>
    <x v="99"/>
    <n v="54"/>
  </r>
  <r>
    <x v="0"/>
    <x v="3"/>
    <x v="78"/>
    <n v="2241"/>
  </r>
  <r>
    <x v="0"/>
    <x v="3"/>
    <x v="100"/>
    <n v="34"/>
  </r>
  <r>
    <x v="0"/>
    <x v="3"/>
    <x v="79"/>
    <n v="185"/>
  </r>
  <r>
    <x v="0"/>
    <x v="3"/>
    <x v="80"/>
    <n v="8848"/>
  </r>
  <r>
    <x v="0"/>
    <x v="3"/>
    <x v="81"/>
    <n v="5348"/>
  </r>
  <r>
    <x v="0"/>
    <x v="3"/>
    <x v="82"/>
    <n v="10538"/>
  </r>
  <r>
    <x v="0"/>
    <x v="4"/>
    <x v="0"/>
    <n v="78"/>
  </r>
  <r>
    <x v="0"/>
    <x v="4"/>
    <x v="1"/>
    <n v="74"/>
  </r>
  <r>
    <x v="0"/>
    <x v="4"/>
    <x v="2"/>
    <n v="135"/>
  </r>
  <r>
    <x v="0"/>
    <x v="4"/>
    <x v="3"/>
    <n v="1394"/>
  </r>
  <r>
    <x v="0"/>
    <x v="4"/>
    <x v="4"/>
    <n v="637"/>
  </r>
  <r>
    <x v="0"/>
    <x v="4"/>
    <x v="5"/>
    <n v="156"/>
  </r>
  <r>
    <x v="0"/>
    <x v="4"/>
    <x v="6"/>
    <n v="300"/>
  </r>
  <r>
    <x v="0"/>
    <x v="4"/>
    <x v="83"/>
    <n v="75"/>
  </r>
  <r>
    <x v="0"/>
    <x v="4"/>
    <x v="7"/>
    <n v="1074"/>
  </r>
  <r>
    <x v="0"/>
    <x v="4"/>
    <x v="8"/>
    <n v="443"/>
  </r>
  <r>
    <x v="0"/>
    <x v="4"/>
    <x v="9"/>
    <n v="311"/>
  </r>
  <r>
    <x v="0"/>
    <x v="4"/>
    <x v="84"/>
    <n v="34"/>
  </r>
  <r>
    <x v="0"/>
    <x v="4"/>
    <x v="10"/>
    <n v="983"/>
  </r>
  <r>
    <x v="0"/>
    <x v="4"/>
    <x v="11"/>
    <n v="208"/>
  </r>
  <r>
    <x v="0"/>
    <x v="4"/>
    <x v="12"/>
    <n v="972"/>
  </r>
  <r>
    <x v="0"/>
    <x v="4"/>
    <x v="13"/>
    <n v="128"/>
  </r>
  <r>
    <x v="0"/>
    <x v="4"/>
    <x v="85"/>
    <n v="30"/>
  </r>
  <r>
    <x v="0"/>
    <x v="4"/>
    <x v="86"/>
    <n v="54"/>
  </r>
  <r>
    <x v="0"/>
    <x v="4"/>
    <x v="14"/>
    <n v="113"/>
  </r>
  <r>
    <x v="0"/>
    <x v="4"/>
    <x v="15"/>
    <n v="343"/>
  </r>
  <r>
    <x v="0"/>
    <x v="4"/>
    <x v="16"/>
    <n v="753"/>
  </r>
  <r>
    <x v="0"/>
    <x v="4"/>
    <x v="17"/>
    <n v="838"/>
  </r>
  <r>
    <x v="0"/>
    <x v="4"/>
    <x v="87"/>
    <n v="46"/>
  </r>
  <r>
    <x v="0"/>
    <x v="4"/>
    <x v="88"/>
    <n v="69"/>
  </r>
  <r>
    <x v="0"/>
    <x v="4"/>
    <x v="18"/>
    <n v="380"/>
  </r>
  <r>
    <x v="0"/>
    <x v="4"/>
    <x v="19"/>
    <n v="285"/>
  </r>
  <r>
    <x v="0"/>
    <x v="4"/>
    <x v="90"/>
    <n v="45"/>
  </r>
  <r>
    <x v="0"/>
    <x v="4"/>
    <x v="91"/>
    <n v="51"/>
  </r>
  <r>
    <x v="0"/>
    <x v="4"/>
    <x v="20"/>
    <n v="696"/>
  </r>
  <r>
    <x v="0"/>
    <x v="4"/>
    <x v="21"/>
    <n v="1361"/>
  </r>
  <r>
    <x v="0"/>
    <x v="4"/>
    <x v="92"/>
    <n v="49"/>
  </r>
  <r>
    <x v="0"/>
    <x v="4"/>
    <x v="93"/>
    <n v="52"/>
  </r>
  <r>
    <x v="0"/>
    <x v="4"/>
    <x v="22"/>
    <n v="1472"/>
  </r>
  <r>
    <x v="0"/>
    <x v="4"/>
    <x v="23"/>
    <n v="199"/>
  </r>
  <r>
    <x v="0"/>
    <x v="4"/>
    <x v="24"/>
    <n v="243"/>
  </r>
  <r>
    <x v="0"/>
    <x v="4"/>
    <x v="25"/>
    <n v="519"/>
  </r>
  <r>
    <x v="0"/>
    <x v="4"/>
    <x v="94"/>
    <n v="36"/>
  </r>
  <r>
    <x v="0"/>
    <x v="4"/>
    <x v="26"/>
    <n v="928"/>
  </r>
  <r>
    <x v="0"/>
    <x v="4"/>
    <x v="27"/>
    <n v="568"/>
  </r>
  <r>
    <x v="0"/>
    <x v="4"/>
    <x v="28"/>
    <n v="275"/>
  </r>
  <r>
    <x v="0"/>
    <x v="4"/>
    <x v="29"/>
    <n v="957"/>
  </r>
  <r>
    <x v="0"/>
    <x v="4"/>
    <x v="30"/>
    <n v="292"/>
  </r>
  <r>
    <x v="0"/>
    <x v="4"/>
    <x v="31"/>
    <n v="144"/>
  </r>
  <r>
    <x v="0"/>
    <x v="4"/>
    <x v="32"/>
    <n v="1438"/>
  </r>
  <r>
    <x v="0"/>
    <x v="4"/>
    <x v="33"/>
    <n v="581"/>
  </r>
  <r>
    <x v="0"/>
    <x v="4"/>
    <x v="34"/>
    <n v="1073"/>
  </r>
  <r>
    <x v="0"/>
    <x v="4"/>
    <x v="95"/>
    <n v="44"/>
  </r>
  <r>
    <x v="0"/>
    <x v="4"/>
    <x v="35"/>
    <n v="733"/>
  </r>
  <r>
    <x v="0"/>
    <x v="4"/>
    <x v="36"/>
    <n v="234"/>
  </r>
  <r>
    <x v="0"/>
    <x v="4"/>
    <x v="37"/>
    <n v="121"/>
  </r>
  <r>
    <x v="0"/>
    <x v="4"/>
    <x v="38"/>
    <n v="293"/>
  </r>
  <r>
    <x v="0"/>
    <x v="4"/>
    <x v="39"/>
    <n v="282"/>
  </r>
  <r>
    <x v="0"/>
    <x v="4"/>
    <x v="40"/>
    <n v="288"/>
  </r>
  <r>
    <x v="0"/>
    <x v="4"/>
    <x v="41"/>
    <n v="209"/>
  </r>
  <r>
    <x v="0"/>
    <x v="4"/>
    <x v="42"/>
    <n v="332"/>
  </r>
  <r>
    <x v="0"/>
    <x v="4"/>
    <x v="43"/>
    <n v="221"/>
  </r>
  <r>
    <x v="0"/>
    <x v="4"/>
    <x v="44"/>
    <n v="553"/>
  </r>
  <r>
    <x v="0"/>
    <x v="4"/>
    <x v="45"/>
    <n v="403"/>
  </r>
  <r>
    <x v="0"/>
    <x v="4"/>
    <x v="46"/>
    <n v="131"/>
  </r>
  <r>
    <x v="0"/>
    <x v="4"/>
    <x v="47"/>
    <n v="319"/>
  </r>
  <r>
    <x v="0"/>
    <x v="4"/>
    <x v="48"/>
    <n v="149"/>
  </r>
  <r>
    <x v="0"/>
    <x v="4"/>
    <x v="49"/>
    <n v="1268"/>
  </r>
  <r>
    <x v="0"/>
    <x v="4"/>
    <x v="50"/>
    <n v="668"/>
  </r>
  <r>
    <x v="0"/>
    <x v="4"/>
    <x v="51"/>
    <n v="465"/>
  </r>
  <r>
    <x v="0"/>
    <x v="4"/>
    <x v="52"/>
    <n v="1175"/>
  </r>
  <r>
    <x v="0"/>
    <x v="4"/>
    <x v="53"/>
    <n v="303"/>
  </r>
  <r>
    <x v="0"/>
    <x v="4"/>
    <x v="54"/>
    <n v="274"/>
  </r>
  <r>
    <x v="0"/>
    <x v="4"/>
    <x v="96"/>
    <n v="51"/>
  </r>
  <r>
    <x v="0"/>
    <x v="4"/>
    <x v="55"/>
    <n v="124"/>
  </r>
  <r>
    <x v="0"/>
    <x v="4"/>
    <x v="56"/>
    <n v="945"/>
  </r>
  <r>
    <x v="0"/>
    <x v="4"/>
    <x v="57"/>
    <n v="672"/>
  </r>
  <r>
    <x v="0"/>
    <x v="4"/>
    <x v="58"/>
    <n v="393"/>
  </r>
  <r>
    <x v="0"/>
    <x v="4"/>
    <x v="59"/>
    <n v="476"/>
  </r>
  <r>
    <x v="0"/>
    <x v="4"/>
    <x v="60"/>
    <n v="464"/>
  </r>
  <r>
    <x v="0"/>
    <x v="4"/>
    <x v="61"/>
    <n v="641"/>
  </r>
  <r>
    <x v="0"/>
    <x v="4"/>
    <x v="97"/>
    <n v="35"/>
  </r>
  <r>
    <x v="0"/>
    <x v="4"/>
    <x v="62"/>
    <n v="157"/>
  </r>
  <r>
    <x v="0"/>
    <x v="4"/>
    <x v="63"/>
    <n v="882"/>
  </r>
  <r>
    <x v="0"/>
    <x v="4"/>
    <x v="64"/>
    <n v="379"/>
  </r>
  <r>
    <x v="0"/>
    <x v="4"/>
    <x v="65"/>
    <n v="312"/>
  </r>
  <r>
    <x v="0"/>
    <x v="4"/>
    <x v="66"/>
    <n v="1019"/>
  </r>
  <r>
    <x v="0"/>
    <x v="4"/>
    <x v="67"/>
    <n v="522"/>
  </r>
  <r>
    <x v="0"/>
    <x v="4"/>
    <x v="68"/>
    <n v="1133"/>
  </r>
  <r>
    <x v="0"/>
    <x v="4"/>
    <x v="98"/>
    <n v="150"/>
  </r>
  <r>
    <x v="0"/>
    <x v="4"/>
    <x v="69"/>
    <n v="975"/>
  </r>
  <r>
    <x v="0"/>
    <x v="4"/>
    <x v="70"/>
    <n v="1182"/>
  </r>
  <r>
    <x v="0"/>
    <x v="4"/>
    <x v="71"/>
    <n v="427"/>
  </r>
  <r>
    <x v="0"/>
    <x v="4"/>
    <x v="72"/>
    <n v="125"/>
  </r>
  <r>
    <x v="0"/>
    <x v="4"/>
    <x v="73"/>
    <n v="522"/>
  </r>
  <r>
    <x v="0"/>
    <x v="4"/>
    <x v="74"/>
    <n v="166"/>
  </r>
  <r>
    <x v="0"/>
    <x v="4"/>
    <x v="75"/>
    <n v="836"/>
  </r>
  <r>
    <x v="0"/>
    <x v="4"/>
    <x v="76"/>
    <n v="1289"/>
  </r>
  <r>
    <x v="0"/>
    <x v="4"/>
    <x v="77"/>
    <n v="184"/>
  </r>
  <r>
    <x v="0"/>
    <x v="4"/>
    <x v="99"/>
    <n v="59"/>
  </r>
  <r>
    <x v="0"/>
    <x v="4"/>
    <x v="78"/>
    <n v="2750"/>
  </r>
  <r>
    <x v="0"/>
    <x v="4"/>
    <x v="100"/>
    <n v="50"/>
  </r>
  <r>
    <x v="0"/>
    <x v="4"/>
    <x v="79"/>
    <n v="194"/>
  </r>
  <r>
    <x v="0"/>
    <x v="4"/>
    <x v="80"/>
    <n v="10548"/>
  </r>
  <r>
    <x v="0"/>
    <x v="4"/>
    <x v="81"/>
    <n v="6358"/>
  </r>
  <r>
    <x v="0"/>
    <x v="4"/>
    <x v="82"/>
    <n v="12487"/>
  </r>
  <r>
    <x v="0"/>
    <x v="5"/>
    <x v="0"/>
    <n v="109"/>
  </r>
  <r>
    <x v="0"/>
    <x v="5"/>
    <x v="1"/>
    <n v="101"/>
  </r>
  <r>
    <x v="0"/>
    <x v="5"/>
    <x v="2"/>
    <n v="170"/>
  </r>
  <r>
    <x v="0"/>
    <x v="5"/>
    <x v="3"/>
    <n v="1673"/>
  </r>
  <r>
    <x v="0"/>
    <x v="5"/>
    <x v="4"/>
    <n v="742"/>
  </r>
  <r>
    <x v="0"/>
    <x v="5"/>
    <x v="5"/>
    <n v="146"/>
  </r>
  <r>
    <x v="0"/>
    <x v="5"/>
    <x v="6"/>
    <n v="348"/>
  </r>
  <r>
    <x v="0"/>
    <x v="5"/>
    <x v="83"/>
    <n v="110"/>
  </r>
  <r>
    <x v="0"/>
    <x v="5"/>
    <x v="7"/>
    <n v="1162"/>
  </r>
  <r>
    <x v="0"/>
    <x v="5"/>
    <x v="8"/>
    <n v="448"/>
  </r>
  <r>
    <x v="0"/>
    <x v="5"/>
    <x v="9"/>
    <n v="410"/>
  </r>
  <r>
    <x v="0"/>
    <x v="5"/>
    <x v="84"/>
    <n v="56"/>
  </r>
  <r>
    <x v="0"/>
    <x v="5"/>
    <x v="10"/>
    <n v="1175"/>
  </r>
  <r>
    <x v="0"/>
    <x v="5"/>
    <x v="11"/>
    <n v="271"/>
  </r>
  <r>
    <x v="0"/>
    <x v="5"/>
    <x v="12"/>
    <n v="1098"/>
  </r>
  <r>
    <x v="0"/>
    <x v="5"/>
    <x v="13"/>
    <n v="168"/>
  </r>
  <r>
    <x v="0"/>
    <x v="5"/>
    <x v="85"/>
    <n v="48"/>
  </r>
  <r>
    <x v="0"/>
    <x v="5"/>
    <x v="86"/>
    <n v="80"/>
  </r>
  <r>
    <x v="0"/>
    <x v="5"/>
    <x v="14"/>
    <n v="178"/>
  </r>
  <r>
    <x v="0"/>
    <x v="5"/>
    <x v="15"/>
    <n v="445"/>
  </r>
  <r>
    <x v="0"/>
    <x v="5"/>
    <x v="16"/>
    <n v="830"/>
  </r>
  <r>
    <x v="0"/>
    <x v="5"/>
    <x v="17"/>
    <n v="983"/>
  </r>
  <r>
    <x v="0"/>
    <x v="5"/>
    <x v="87"/>
    <n v="48"/>
  </r>
  <r>
    <x v="0"/>
    <x v="5"/>
    <x v="88"/>
    <n v="74"/>
  </r>
  <r>
    <x v="0"/>
    <x v="5"/>
    <x v="18"/>
    <n v="458"/>
  </r>
  <r>
    <x v="0"/>
    <x v="5"/>
    <x v="89"/>
    <n v="32"/>
  </r>
  <r>
    <x v="0"/>
    <x v="5"/>
    <x v="19"/>
    <n v="382"/>
  </r>
  <r>
    <x v="0"/>
    <x v="5"/>
    <x v="90"/>
    <n v="74"/>
  </r>
  <r>
    <x v="0"/>
    <x v="5"/>
    <x v="91"/>
    <n v="58"/>
  </r>
  <r>
    <x v="0"/>
    <x v="5"/>
    <x v="20"/>
    <n v="812"/>
  </r>
  <r>
    <x v="0"/>
    <x v="5"/>
    <x v="21"/>
    <n v="1470"/>
  </r>
  <r>
    <x v="0"/>
    <x v="5"/>
    <x v="92"/>
    <n v="77"/>
  </r>
  <r>
    <x v="0"/>
    <x v="5"/>
    <x v="93"/>
    <n v="84"/>
  </r>
  <r>
    <x v="0"/>
    <x v="5"/>
    <x v="22"/>
    <n v="1525"/>
  </r>
  <r>
    <x v="0"/>
    <x v="5"/>
    <x v="23"/>
    <n v="256"/>
  </r>
  <r>
    <x v="0"/>
    <x v="5"/>
    <x v="24"/>
    <n v="304"/>
  </r>
  <r>
    <x v="0"/>
    <x v="5"/>
    <x v="25"/>
    <n v="727"/>
  </r>
  <r>
    <x v="0"/>
    <x v="5"/>
    <x v="94"/>
    <n v="38"/>
  </r>
  <r>
    <x v="0"/>
    <x v="5"/>
    <x v="26"/>
    <n v="1273"/>
  </r>
  <r>
    <x v="0"/>
    <x v="5"/>
    <x v="27"/>
    <n v="654"/>
  </r>
  <r>
    <x v="0"/>
    <x v="5"/>
    <x v="28"/>
    <n v="382"/>
  </r>
  <r>
    <x v="0"/>
    <x v="5"/>
    <x v="29"/>
    <n v="1004"/>
  </r>
  <r>
    <x v="0"/>
    <x v="5"/>
    <x v="30"/>
    <n v="321"/>
  </r>
  <r>
    <x v="0"/>
    <x v="5"/>
    <x v="31"/>
    <n v="191"/>
  </r>
  <r>
    <x v="0"/>
    <x v="5"/>
    <x v="32"/>
    <n v="1478"/>
  </r>
  <r>
    <x v="0"/>
    <x v="5"/>
    <x v="33"/>
    <n v="757"/>
  </r>
  <r>
    <x v="0"/>
    <x v="5"/>
    <x v="34"/>
    <n v="1212"/>
  </r>
  <r>
    <x v="0"/>
    <x v="5"/>
    <x v="95"/>
    <n v="63"/>
  </r>
  <r>
    <x v="0"/>
    <x v="5"/>
    <x v="35"/>
    <n v="963"/>
  </r>
  <r>
    <x v="0"/>
    <x v="5"/>
    <x v="36"/>
    <n v="303"/>
  </r>
  <r>
    <x v="0"/>
    <x v="5"/>
    <x v="37"/>
    <n v="161"/>
  </r>
  <r>
    <x v="0"/>
    <x v="5"/>
    <x v="38"/>
    <n v="383"/>
  </r>
  <r>
    <x v="0"/>
    <x v="5"/>
    <x v="39"/>
    <n v="351"/>
  </r>
  <r>
    <x v="0"/>
    <x v="5"/>
    <x v="40"/>
    <n v="369"/>
  </r>
  <r>
    <x v="0"/>
    <x v="5"/>
    <x v="41"/>
    <n v="270"/>
  </r>
  <r>
    <x v="0"/>
    <x v="5"/>
    <x v="42"/>
    <n v="455"/>
  </r>
  <r>
    <x v="0"/>
    <x v="5"/>
    <x v="43"/>
    <n v="251"/>
  </r>
  <r>
    <x v="0"/>
    <x v="5"/>
    <x v="44"/>
    <n v="713"/>
  </r>
  <r>
    <x v="0"/>
    <x v="5"/>
    <x v="45"/>
    <n v="496"/>
  </r>
  <r>
    <x v="0"/>
    <x v="5"/>
    <x v="46"/>
    <n v="166"/>
  </r>
  <r>
    <x v="0"/>
    <x v="5"/>
    <x v="47"/>
    <n v="361"/>
  </r>
  <r>
    <x v="0"/>
    <x v="5"/>
    <x v="48"/>
    <n v="185"/>
  </r>
  <r>
    <x v="0"/>
    <x v="5"/>
    <x v="49"/>
    <n v="1427"/>
  </r>
  <r>
    <x v="0"/>
    <x v="5"/>
    <x v="50"/>
    <n v="754"/>
  </r>
  <r>
    <x v="0"/>
    <x v="5"/>
    <x v="51"/>
    <n v="657"/>
  </r>
  <r>
    <x v="0"/>
    <x v="5"/>
    <x v="52"/>
    <n v="1435"/>
  </r>
  <r>
    <x v="0"/>
    <x v="5"/>
    <x v="53"/>
    <n v="329"/>
  </r>
  <r>
    <x v="0"/>
    <x v="5"/>
    <x v="54"/>
    <n v="307"/>
  </r>
  <r>
    <x v="0"/>
    <x v="5"/>
    <x v="96"/>
    <n v="74"/>
  </r>
  <r>
    <x v="0"/>
    <x v="5"/>
    <x v="55"/>
    <n v="128"/>
  </r>
  <r>
    <x v="0"/>
    <x v="5"/>
    <x v="56"/>
    <n v="1042"/>
  </r>
  <r>
    <x v="0"/>
    <x v="5"/>
    <x v="57"/>
    <n v="803"/>
  </r>
  <r>
    <x v="0"/>
    <x v="5"/>
    <x v="58"/>
    <n v="439"/>
  </r>
  <r>
    <x v="0"/>
    <x v="5"/>
    <x v="59"/>
    <n v="572"/>
  </r>
  <r>
    <x v="0"/>
    <x v="5"/>
    <x v="60"/>
    <n v="653"/>
  </r>
  <r>
    <x v="0"/>
    <x v="5"/>
    <x v="61"/>
    <n v="796"/>
  </r>
  <r>
    <x v="0"/>
    <x v="5"/>
    <x v="97"/>
    <n v="49"/>
  </r>
  <r>
    <x v="0"/>
    <x v="5"/>
    <x v="62"/>
    <n v="225"/>
  </r>
  <r>
    <x v="0"/>
    <x v="5"/>
    <x v="63"/>
    <n v="1136"/>
  </r>
  <r>
    <x v="0"/>
    <x v="5"/>
    <x v="64"/>
    <n v="437"/>
  </r>
  <r>
    <x v="0"/>
    <x v="5"/>
    <x v="65"/>
    <n v="413"/>
  </r>
  <r>
    <x v="0"/>
    <x v="5"/>
    <x v="66"/>
    <n v="1095"/>
  </r>
  <r>
    <x v="0"/>
    <x v="5"/>
    <x v="67"/>
    <n v="734"/>
  </r>
  <r>
    <x v="0"/>
    <x v="5"/>
    <x v="68"/>
    <n v="1272"/>
  </r>
  <r>
    <x v="0"/>
    <x v="5"/>
    <x v="98"/>
    <n v="200"/>
  </r>
  <r>
    <x v="0"/>
    <x v="5"/>
    <x v="69"/>
    <n v="1075"/>
  </r>
  <r>
    <x v="0"/>
    <x v="5"/>
    <x v="70"/>
    <n v="1655"/>
  </r>
  <r>
    <x v="0"/>
    <x v="5"/>
    <x v="71"/>
    <n v="601"/>
  </r>
  <r>
    <x v="0"/>
    <x v="5"/>
    <x v="72"/>
    <n v="179"/>
  </r>
  <r>
    <x v="0"/>
    <x v="5"/>
    <x v="73"/>
    <n v="600"/>
  </r>
  <r>
    <x v="0"/>
    <x v="5"/>
    <x v="74"/>
    <n v="159"/>
  </r>
  <r>
    <x v="0"/>
    <x v="5"/>
    <x v="75"/>
    <n v="964"/>
  </r>
  <r>
    <x v="0"/>
    <x v="5"/>
    <x v="76"/>
    <n v="1423"/>
  </r>
  <r>
    <x v="0"/>
    <x v="5"/>
    <x v="77"/>
    <n v="294"/>
  </r>
  <r>
    <x v="0"/>
    <x v="5"/>
    <x v="99"/>
    <n v="79"/>
  </r>
  <r>
    <x v="0"/>
    <x v="5"/>
    <x v="78"/>
    <n v="3434"/>
  </r>
  <r>
    <x v="0"/>
    <x v="5"/>
    <x v="100"/>
    <n v="76"/>
  </r>
  <r>
    <x v="0"/>
    <x v="5"/>
    <x v="79"/>
    <n v="282"/>
  </r>
  <r>
    <x v="0"/>
    <x v="5"/>
    <x v="80"/>
    <n v="12184"/>
  </r>
  <r>
    <x v="0"/>
    <x v="5"/>
    <x v="81"/>
    <n v="7415"/>
  </r>
  <r>
    <x v="0"/>
    <x v="5"/>
    <x v="82"/>
    <n v="14776"/>
  </r>
  <r>
    <x v="0"/>
    <x v="6"/>
    <x v="0"/>
    <n v="128"/>
  </r>
  <r>
    <x v="0"/>
    <x v="6"/>
    <x v="1"/>
    <n v="98"/>
  </r>
  <r>
    <x v="0"/>
    <x v="6"/>
    <x v="2"/>
    <n v="113"/>
  </r>
  <r>
    <x v="0"/>
    <x v="6"/>
    <x v="3"/>
    <n v="2268"/>
  </r>
  <r>
    <x v="0"/>
    <x v="6"/>
    <x v="4"/>
    <n v="805"/>
  </r>
  <r>
    <x v="0"/>
    <x v="6"/>
    <x v="5"/>
    <n v="229"/>
  </r>
  <r>
    <x v="0"/>
    <x v="6"/>
    <x v="6"/>
    <n v="499"/>
  </r>
  <r>
    <x v="0"/>
    <x v="6"/>
    <x v="83"/>
    <n v="112"/>
  </r>
  <r>
    <x v="0"/>
    <x v="6"/>
    <x v="7"/>
    <n v="1213"/>
  </r>
  <r>
    <x v="0"/>
    <x v="6"/>
    <x v="8"/>
    <n v="457"/>
  </r>
  <r>
    <x v="0"/>
    <x v="6"/>
    <x v="9"/>
    <n v="423"/>
  </r>
  <r>
    <x v="0"/>
    <x v="6"/>
    <x v="84"/>
    <n v="77"/>
  </r>
  <r>
    <x v="0"/>
    <x v="6"/>
    <x v="10"/>
    <n v="1655"/>
  </r>
  <r>
    <x v="0"/>
    <x v="6"/>
    <x v="11"/>
    <n v="249"/>
  </r>
  <r>
    <x v="0"/>
    <x v="6"/>
    <x v="12"/>
    <n v="1172"/>
  </r>
  <r>
    <x v="0"/>
    <x v="6"/>
    <x v="13"/>
    <n v="146"/>
  </r>
  <r>
    <x v="0"/>
    <x v="6"/>
    <x v="85"/>
    <n v="45"/>
  </r>
  <r>
    <x v="0"/>
    <x v="6"/>
    <x v="86"/>
    <n v="52"/>
  </r>
  <r>
    <x v="0"/>
    <x v="6"/>
    <x v="14"/>
    <n v="157"/>
  </r>
  <r>
    <x v="0"/>
    <x v="6"/>
    <x v="15"/>
    <n v="565"/>
  </r>
  <r>
    <x v="0"/>
    <x v="6"/>
    <x v="16"/>
    <n v="763"/>
  </r>
  <r>
    <x v="0"/>
    <x v="6"/>
    <x v="17"/>
    <n v="1015"/>
  </r>
  <r>
    <x v="0"/>
    <x v="6"/>
    <x v="87"/>
    <n v="56"/>
  </r>
  <r>
    <x v="0"/>
    <x v="6"/>
    <x v="88"/>
    <n v="53"/>
  </r>
  <r>
    <x v="0"/>
    <x v="6"/>
    <x v="18"/>
    <n v="397"/>
  </r>
  <r>
    <x v="0"/>
    <x v="6"/>
    <x v="19"/>
    <n v="417"/>
  </r>
  <r>
    <x v="0"/>
    <x v="6"/>
    <x v="90"/>
    <n v="81"/>
  </r>
  <r>
    <x v="0"/>
    <x v="6"/>
    <x v="91"/>
    <n v="53"/>
  </r>
  <r>
    <x v="0"/>
    <x v="6"/>
    <x v="20"/>
    <n v="783"/>
  </r>
  <r>
    <x v="0"/>
    <x v="6"/>
    <x v="21"/>
    <n v="1557"/>
  </r>
  <r>
    <x v="0"/>
    <x v="6"/>
    <x v="92"/>
    <n v="66"/>
  </r>
  <r>
    <x v="0"/>
    <x v="6"/>
    <x v="93"/>
    <n v="102"/>
  </r>
  <r>
    <x v="0"/>
    <x v="6"/>
    <x v="22"/>
    <n v="1629"/>
  </r>
  <r>
    <x v="0"/>
    <x v="6"/>
    <x v="23"/>
    <n v="396"/>
  </r>
  <r>
    <x v="0"/>
    <x v="6"/>
    <x v="24"/>
    <n v="451"/>
  </r>
  <r>
    <x v="0"/>
    <x v="6"/>
    <x v="25"/>
    <n v="811"/>
  </r>
  <r>
    <x v="0"/>
    <x v="6"/>
    <x v="94"/>
    <n v="31"/>
  </r>
  <r>
    <x v="0"/>
    <x v="6"/>
    <x v="26"/>
    <n v="2573"/>
  </r>
  <r>
    <x v="0"/>
    <x v="6"/>
    <x v="27"/>
    <n v="604"/>
  </r>
  <r>
    <x v="0"/>
    <x v="6"/>
    <x v="28"/>
    <n v="476"/>
  </r>
  <r>
    <x v="0"/>
    <x v="6"/>
    <x v="29"/>
    <n v="1218"/>
  </r>
  <r>
    <x v="0"/>
    <x v="6"/>
    <x v="30"/>
    <n v="299"/>
  </r>
  <r>
    <x v="0"/>
    <x v="6"/>
    <x v="31"/>
    <n v="184"/>
  </r>
  <r>
    <x v="0"/>
    <x v="6"/>
    <x v="32"/>
    <n v="1532"/>
  </r>
  <r>
    <x v="0"/>
    <x v="6"/>
    <x v="33"/>
    <n v="891"/>
  </r>
  <r>
    <x v="0"/>
    <x v="6"/>
    <x v="34"/>
    <n v="1358"/>
  </r>
  <r>
    <x v="0"/>
    <x v="6"/>
    <x v="95"/>
    <n v="87"/>
  </r>
  <r>
    <x v="0"/>
    <x v="6"/>
    <x v="35"/>
    <n v="1786"/>
  </r>
  <r>
    <x v="0"/>
    <x v="6"/>
    <x v="36"/>
    <n v="302"/>
  </r>
  <r>
    <x v="0"/>
    <x v="6"/>
    <x v="37"/>
    <n v="228"/>
  </r>
  <r>
    <x v="0"/>
    <x v="6"/>
    <x v="38"/>
    <n v="475"/>
  </r>
  <r>
    <x v="0"/>
    <x v="6"/>
    <x v="39"/>
    <n v="625"/>
  </r>
  <r>
    <x v="0"/>
    <x v="6"/>
    <x v="40"/>
    <n v="370"/>
  </r>
  <r>
    <x v="0"/>
    <x v="6"/>
    <x v="41"/>
    <n v="475"/>
  </r>
  <r>
    <x v="0"/>
    <x v="6"/>
    <x v="42"/>
    <n v="413"/>
  </r>
  <r>
    <x v="0"/>
    <x v="6"/>
    <x v="43"/>
    <n v="346"/>
  </r>
  <r>
    <x v="0"/>
    <x v="6"/>
    <x v="44"/>
    <n v="701"/>
  </r>
  <r>
    <x v="0"/>
    <x v="6"/>
    <x v="45"/>
    <n v="548"/>
  </r>
  <r>
    <x v="0"/>
    <x v="6"/>
    <x v="46"/>
    <n v="222"/>
  </r>
  <r>
    <x v="0"/>
    <x v="6"/>
    <x v="47"/>
    <n v="356"/>
  </r>
  <r>
    <x v="0"/>
    <x v="6"/>
    <x v="48"/>
    <n v="212"/>
  </r>
  <r>
    <x v="0"/>
    <x v="6"/>
    <x v="49"/>
    <n v="1439"/>
  </r>
  <r>
    <x v="0"/>
    <x v="6"/>
    <x v="50"/>
    <n v="817"/>
  </r>
  <r>
    <x v="0"/>
    <x v="6"/>
    <x v="51"/>
    <n v="1100"/>
  </r>
  <r>
    <x v="0"/>
    <x v="6"/>
    <x v="52"/>
    <n v="1618"/>
  </r>
  <r>
    <x v="0"/>
    <x v="6"/>
    <x v="53"/>
    <n v="298"/>
  </r>
  <r>
    <x v="0"/>
    <x v="6"/>
    <x v="54"/>
    <n v="348"/>
  </r>
  <r>
    <x v="0"/>
    <x v="6"/>
    <x v="96"/>
    <n v="91"/>
  </r>
  <r>
    <x v="0"/>
    <x v="6"/>
    <x v="55"/>
    <n v="123"/>
  </r>
  <r>
    <x v="0"/>
    <x v="6"/>
    <x v="56"/>
    <n v="934"/>
  </r>
  <r>
    <x v="0"/>
    <x v="6"/>
    <x v="57"/>
    <n v="834"/>
  </r>
  <r>
    <x v="0"/>
    <x v="6"/>
    <x v="58"/>
    <n v="738"/>
  </r>
  <r>
    <x v="0"/>
    <x v="6"/>
    <x v="59"/>
    <n v="561"/>
  </r>
  <r>
    <x v="0"/>
    <x v="6"/>
    <x v="60"/>
    <n v="849"/>
  </r>
  <r>
    <x v="0"/>
    <x v="6"/>
    <x v="61"/>
    <n v="1038"/>
  </r>
  <r>
    <x v="0"/>
    <x v="6"/>
    <x v="97"/>
    <n v="69"/>
  </r>
  <r>
    <x v="0"/>
    <x v="6"/>
    <x v="62"/>
    <n v="220"/>
  </r>
  <r>
    <x v="0"/>
    <x v="6"/>
    <x v="63"/>
    <n v="1661"/>
  </r>
  <r>
    <x v="0"/>
    <x v="6"/>
    <x v="64"/>
    <n v="412"/>
  </r>
  <r>
    <x v="0"/>
    <x v="6"/>
    <x v="65"/>
    <n v="406"/>
  </r>
  <r>
    <x v="0"/>
    <x v="6"/>
    <x v="66"/>
    <n v="1265"/>
  </r>
  <r>
    <x v="0"/>
    <x v="6"/>
    <x v="67"/>
    <n v="966"/>
  </r>
  <r>
    <x v="0"/>
    <x v="6"/>
    <x v="68"/>
    <n v="1425"/>
  </r>
  <r>
    <x v="0"/>
    <x v="6"/>
    <x v="98"/>
    <n v="198"/>
  </r>
  <r>
    <x v="0"/>
    <x v="6"/>
    <x v="69"/>
    <n v="1105"/>
  </r>
  <r>
    <x v="0"/>
    <x v="6"/>
    <x v="70"/>
    <n v="2942"/>
  </r>
  <r>
    <x v="0"/>
    <x v="6"/>
    <x v="71"/>
    <n v="675"/>
  </r>
  <r>
    <x v="0"/>
    <x v="6"/>
    <x v="72"/>
    <n v="212"/>
  </r>
  <r>
    <x v="0"/>
    <x v="6"/>
    <x v="73"/>
    <n v="655"/>
  </r>
  <r>
    <x v="0"/>
    <x v="6"/>
    <x v="74"/>
    <n v="152"/>
  </r>
  <r>
    <x v="0"/>
    <x v="6"/>
    <x v="75"/>
    <n v="1195"/>
  </r>
  <r>
    <x v="0"/>
    <x v="6"/>
    <x v="76"/>
    <n v="2396"/>
  </r>
  <r>
    <x v="0"/>
    <x v="6"/>
    <x v="77"/>
    <n v="317"/>
  </r>
  <r>
    <x v="0"/>
    <x v="6"/>
    <x v="99"/>
    <n v="90"/>
  </r>
  <r>
    <x v="0"/>
    <x v="6"/>
    <x v="78"/>
    <n v="6192"/>
  </r>
  <r>
    <x v="0"/>
    <x v="6"/>
    <x v="100"/>
    <n v="59"/>
  </r>
  <r>
    <x v="0"/>
    <x v="6"/>
    <x v="79"/>
    <n v="220"/>
  </r>
  <r>
    <x v="0"/>
    <x v="6"/>
    <x v="80"/>
    <n v="18654"/>
  </r>
  <r>
    <x v="0"/>
    <x v="6"/>
    <x v="81"/>
    <n v="13419"/>
  </r>
  <r>
    <x v="0"/>
    <x v="6"/>
    <x v="82"/>
    <n v="26119"/>
  </r>
  <r>
    <x v="0"/>
    <x v="7"/>
    <x v="0"/>
    <n v="160"/>
  </r>
  <r>
    <x v="0"/>
    <x v="7"/>
    <x v="1"/>
    <n v="158"/>
  </r>
  <r>
    <x v="0"/>
    <x v="7"/>
    <x v="2"/>
    <n v="250"/>
  </r>
  <r>
    <x v="0"/>
    <x v="7"/>
    <x v="3"/>
    <n v="2751"/>
  </r>
  <r>
    <x v="0"/>
    <x v="7"/>
    <x v="4"/>
    <n v="1124"/>
  </r>
  <r>
    <x v="0"/>
    <x v="7"/>
    <x v="5"/>
    <n v="249"/>
  </r>
  <r>
    <x v="0"/>
    <x v="7"/>
    <x v="6"/>
    <n v="558"/>
  </r>
  <r>
    <x v="0"/>
    <x v="7"/>
    <x v="83"/>
    <n v="177"/>
  </r>
  <r>
    <x v="0"/>
    <x v="7"/>
    <x v="7"/>
    <n v="1756"/>
  </r>
  <r>
    <x v="0"/>
    <x v="7"/>
    <x v="8"/>
    <n v="745"/>
  </r>
  <r>
    <x v="0"/>
    <x v="7"/>
    <x v="9"/>
    <n v="601"/>
  </r>
  <r>
    <x v="0"/>
    <x v="7"/>
    <x v="84"/>
    <n v="77"/>
  </r>
  <r>
    <x v="0"/>
    <x v="7"/>
    <x v="10"/>
    <n v="1875"/>
  </r>
  <r>
    <x v="0"/>
    <x v="7"/>
    <x v="11"/>
    <n v="425"/>
  </r>
  <r>
    <x v="0"/>
    <x v="7"/>
    <x v="12"/>
    <n v="1692"/>
  </r>
  <r>
    <x v="0"/>
    <x v="7"/>
    <x v="13"/>
    <n v="262"/>
  </r>
  <r>
    <x v="0"/>
    <x v="7"/>
    <x v="85"/>
    <n v="68"/>
  </r>
  <r>
    <x v="0"/>
    <x v="7"/>
    <x v="86"/>
    <n v="88"/>
  </r>
  <r>
    <x v="0"/>
    <x v="7"/>
    <x v="14"/>
    <n v="263"/>
  </r>
  <r>
    <x v="0"/>
    <x v="7"/>
    <x v="15"/>
    <n v="635"/>
  </r>
  <r>
    <x v="0"/>
    <x v="7"/>
    <x v="16"/>
    <n v="1230"/>
  </r>
  <r>
    <x v="0"/>
    <x v="7"/>
    <x v="17"/>
    <n v="1466"/>
  </r>
  <r>
    <x v="0"/>
    <x v="7"/>
    <x v="87"/>
    <n v="82"/>
  </r>
  <r>
    <x v="0"/>
    <x v="7"/>
    <x v="88"/>
    <n v="123"/>
  </r>
  <r>
    <x v="0"/>
    <x v="7"/>
    <x v="18"/>
    <n v="693"/>
  </r>
  <r>
    <x v="0"/>
    <x v="7"/>
    <x v="89"/>
    <n v="53"/>
  </r>
  <r>
    <x v="0"/>
    <x v="7"/>
    <x v="19"/>
    <n v="581"/>
  </r>
  <r>
    <x v="0"/>
    <x v="7"/>
    <x v="90"/>
    <n v="123"/>
  </r>
  <r>
    <x v="0"/>
    <x v="7"/>
    <x v="91"/>
    <n v="126"/>
  </r>
  <r>
    <x v="0"/>
    <x v="7"/>
    <x v="20"/>
    <n v="1232"/>
  </r>
  <r>
    <x v="0"/>
    <x v="7"/>
    <x v="21"/>
    <n v="2224"/>
  </r>
  <r>
    <x v="0"/>
    <x v="7"/>
    <x v="92"/>
    <n v="99"/>
  </r>
  <r>
    <x v="0"/>
    <x v="7"/>
    <x v="93"/>
    <n v="125"/>
  </r>
  <r>
    <x v="0"/>
    <x v="7"/>
    <x v="22"/>
    <n v="2331"/>
  </r>
  <r>
    <x v="0"/>
    <x v="7"/>
    <x v="23"/>
    <n v="365"/>
  </r>
  <r>
    <x v="0"/>
    <x v="7"/>
    <x v="24"/>
    <n v="462"/>
  </r>
  <r>
    <x v="0"/>
    <x v="7"/>
    <x v="25"/>
    <n v="1047"/>
  </r>
  <r>
    <x v="0"/>
    <x v="7"/>
    <x v="94"/>
    <n v="59"/>
  </r>
  <r>
    <x v="0"/>
    <x v="7"/>
    <x v="101"/>
    <n v="33"/>
  </r>
  <r>
    <x v="0"/>
    <x v="7"/>
    <x v="26"/>
    <n v="2083"/>
  </r>
  <r>
    <x v="0"/>
    <x v="7"/>
    <x v="27"/>
    <n v="970"/>
  </r>
  <r>
    <x v="0"/>
    <x v="7"/>
    <x v="28"/>
    <n v="617"/>
  </r>
  <r>
    <x v="0"/>
    <x v="7"/>
    <x v="29"/>
    <n v="1576"/>
  </r>
  <r>
    <x v="0"/>
    <x v="7"/>
    <x v="30"/>
    <n v="486"/>
  </r>
  <r>
    <x v="0"/>
    <x v="7"/>
    <x v="31"/>
    <n v="256"/>
  </r>
  <r>
    <x v="0"/>
    <x v="7"/>
    <x v="32"/>
    <n v="2188"/>
  </r>
  <r>
    <x v="0"/>
    <x v="7"/>
    <x v="33"/>
    <n v="1146"/>
  </r>
  <r>
    <x v="0"/>
    <x v="7"/>
    <x v="34"/>
    <n v="1828"/>
  </r>
  <r>
    <x v="0"/>
    <x v="7"/>
    <x v="95"/>
    <n v="108"/>
  </r>
  <r>
    <x v="0"/>
    <x v="7"/>
    <x v="35"/>
    <n v="1651"/>
  </r>
  <r>
    <x v="0"/>
    <x v="7"/>
    <x v="36"/>
    <n v="416"/>
  </r>
  <r>
    <x v="0"/>
    <x v="7"/>
    <x v="37"/>
    <n v="295"/>
  </r>
  <r>
    <x v="0"/>
    <x v="7"/>
    <x v="38"/>
    <n v="547"/>
  </r>
  <r>
    <x v="0"/>
    <x v="7"/>
    <x v="39"/>
    <n v="596"/>
  </r>
  <r>
    <x v="0"/>
    <x v="7"/>
    <x v="40"/>
    <n v="555"/>
  </r>
  <r>
    <x v="0"/>
    <x v="7"/>
    <x v="41"/>
    <n v="415"/>
  </r>
  <r>
    <x v="0"/>
    <x v="7"/>
    <x v="42"/>
    <n v="626"/>
  </r>
  <r>
    <x v="0"/>
    <x v="7"/>
    <x v="43"/>
    <n v="398"/>
  </r>
  <r>
    <x v="0"/>
    <x v="7"/>
    <x v="44"/>
    <n v="1161"/>
  </r>
  <r>
    <x v="0"/>
    <x v="7"/>
    <x v="45"/>
    <n v="783"/>
  </r>
  <r>
    <x v="0"/>
    <x v="7"/>
    <x v="46"/>
    <n v="274"/>
  </r>
  <r>
    <x v="0"/>
    <x v="7"/>
    <x v="47"/>
    <n v="529"/>
  </r>
  <r>
    <x v="0"/>
    <x v="7"/>
    <x v="48"/>
    <n v="324"/>
  </r>
  <r>
    <x v="0"/>
    <x v="7"/>
    <x v="49"/>
    <n v="2118"/>
  </r>
  <r>
    <x v="0"/>
    <x v="7"/>
    <x v="50"/>
    <n v="1168"/>
  </r>
  <r>
    <x v="0"/>
    <x v="7"/>
    <x v="51"/>
    <n v="972"/>
  </r>
  <r>
    <x v="0"/>
    <x v="7"/>
    <x v="52"/>
    <n v="2272"/>
  </r>
  <r>
    <x v="0"/>
    <x v="7"/>
    <x v="53"/>
    <n v="536"/>
  </r>
  <r>
    <x v="0"/>
    <x v="7"/>
    <x v="54"/>
    <n v="412"/>
  </r>
  <r>
    <x v="0"/>
    <x v="7"/>
    <x v="96"/>
    <n v="128"/>
  </r>
  <r>
    <x v="0"/>
    <x v="7"/>
    <x v="55"/>
    <n v="210"/>
  </r>
  <r>
    <x v="0"/>
    <x v="7"/>
    <x v="56"/>
    <n v="1454"/>
  </r>
  <r>
    <x v="0"/>
    <x v="7"/>
    <x v="57"/>
    <n v="1166"/>
  </r>
  <r>
    <x v="0"/>
    <x v="7"/>
    <x v="58"/>
    <n v="739"/>
  </r>
  <r>
    <x v="0"/>
    <x v="7"/>
    <x v="59"/>
    <n v="812"/>
  </r>
  <r>
    <x v="0"/>
    <x v="7"/>
    <x v="60"/>
    <n v="1000"/>
  </r>
  <r>
    <x v="0"/>
    <x v="7"/>
    <x v="61"/>
    <n v="1171"/>
  </r>
  <r>
    <x v="0"/>
    <x v="7"/>
    <x v="97"/>
    <n v="92"/>
  </r>
  <r>
    <x v="0"/>
    <x v="7"/>
    <x v="62"/>
    <n v="369"/>
  </r>
  <r>
    <x v="0"/>
    <x v="7"/>
    <x v="63"/>
    <n v="1873"/>
  </r>
  <r>
    <x v="0"/>
    <x v="7"/>
    <x v="64"/>
    <n v="630"/>
  </r>
  <r>
    <x v="0"/>
    <x v="7"/>
    <x v="65"/>
    <n v="645"/>
  </r>
  <r>
    <x v="0"/>
    <x v="7"/>
    <x v="66"/>
    <n v="1838"/>
  </r>
  <r>
    <x v="0"/>
    <x v="7"/>
    <x v="67"/>
    <n v="1127"/>
  </r>
  <r>
    <x v="0"/>
    <x v="7"/>
    <x v="68"/>
    <n v="1944"/>
  </r>
  <r>
    <x v="0"/>
    <x v="7"/>
    <x v="98"/>
    <n v="304"/>
  </r>
  <r>
    <x v="0"/>
    <x v="7"/>
    <x v="69"/>
    <n v="1620"/>
  </r>
  <r>
    <x v="0"/>
    <x v="7"/>
    <x v="70"/>
    <n v="2700"/>
  </r>
  <r>
    <x v="0"/>
    <x v="7"/>
    <x v="71"/>
    <n v="927"/>
  </r>
  <r>
    <x v="0"/>
    <x v="7"/>
    <x v="72"/>
    <n v="243"/>
  </r>
  <r>
    <x v="0"/>
    <x v="7"/>
    <x v="73"/>
    <n v="932"/>
  </r>
  <r>
    <x v="0"/>
    <x v="7"/>
    <x v="74"/>
    <n v="215"/>
  </r>
  <r>
    <x v="0"/>
    <x v="7"/>
    <x v="75"/>
    <n v="1495"/>
  </r>
  <r>
    <x v="0"/>
    <x v="7"/>
    <x v="76"/>
    <n v="2301"/>
  </r>
  <r>
    <x v="0"/>
    <x v="7"/>
    <x v="77"/>
    <n v="433"/>
  </r>
  <r>
    <x v="0"/>
    <x v="7"/>
    <x v="99"/>
    <n v="128"/>
  </r>
  <r>
    <x v="0"/>
    <x v="7"/>
    <x v="78"/>
    <n v="5672"/>
  </r>
  <r>
    <x v="0"/>
    <x v="7"/>
    <x v="100"/>
    <n v="94"/>
  </r>
  <r>
    <x v="0"/>
    <x v="7"/>
    <x v="79"/>
    <n v="411"/>
  </r>
  <r>
    <x v="0"/>
    <x v="7"/>
    <x v="80"/>
    <n v="19593"/>
  </r>
  <r>
    <x v="0"/>
    <x v="7"/>
    <x v="81"/>
    <n v="11997"/>
  </r>
  <r>
    <x v="0"/>
    <x v="7"/>
    <x v="82"/>
    <n v="24185"/>
  </r>
  <r>
    <x v="0"/>
    <x v="8"/>
    <x v="0"/>
    <n v="48"/>
  </r>
  <r>
    <x v="0"/>
    <x v="8"/>
    <x v="1"/>
    <n v="54"/>
  </r>
  <r>
    <x v="0"/>
    <x v="8"/>
    <x v="2"/>
    <n v="101"/>
  </r>
  <r>
    <x v="0"/>
    <x v="8"/>
    <x v="3"/>
    <n v="1324"/>
  </r>
  <r>
    <x v="0"/>
    <x v="8"/>
    <x v="4"/>
    <n v="501"/>
  </r>
  <r>
    <x v="0"/>
    <x v="8"/>
    <x v="5"/>
    <n v="118"/>
  </r>
  <r>
    <x v="0"/>
    <x v="8"/>
    <x v="6"/>
    <n v="248"/>
  </r>
  <r>
    <x v="0"/>
    <x v="8"/>
    <x v="83"/>
    <n v="65"/>
  </r>
  <r>
    <x v="0"/>
    <x v="8"/>
    <x v="7"/>
    <n v="772"/>
  </r>
  <r>
    <x v="0"/>
    <x v="8"/>
    <x v="8"/>
    <n v="335"/>
  </r>
  <r>
    <x v="0"/>
    <x v="8"/>
    <x v="9"/>
    <n v="278"/>
  </r>
  <r>
    <x v="0"/>
    <x v="8"/>
    <x v="84"/>
    <n v="31"/>
  </r>
  <r>
    <x v="0"/>
    <x v="8"/>
    <x v="10"/>
    <n v="959"/>
  </r>
  <r>
    <x v="0"/>
    <x v="8"/>
    <x v="11"/>
    <n v="176"/>
  </r>
  <r>
    <x v="0"/>
    <x v="8"/>
    <x v="12"/>
    <n v="769"/>
  </r>
  <r>
    <x v="0"/>
    <x v="8"/>
    <x v="13"/>
    <n v="108"/>
  </r>
  <r>
    <x v="0"/>
    <x v="8"/>
    <x v="85"/>
    <n v="32"/>
  </r>
  <r>
    <x v="0"/>
    <x v="8"/>
    <x v="86"/>
    <n v="33"/>
  </r>
  <r>
    <x v="0"/>
    <x v="8"/>
    <x v="14"/>
    <n v="116"/>
  </r>
  <r>
    <x v="0"/>
    <x v="8"/>
    <x v="15"/>
    <n v="293"/>
  </r>
  <r>
    <x v="0"/>
    <x v="8"/>
    <x v="16"/>
    <n v="556"/>
  </r>
  <r>
    <x v="0"/>
    <x v="8"/>
    <x v="17"/>
    <n v="686"/>
  </r>
  <r>
    <x v="0"/>
    <x v="8"/>
    <x v="87"/>
    <n v="39"/>
  </r>
  <r>
    <x v="0"/>
    <x v="8"/>
    <x v="88"/>
    <n v="61"/>
  </r>
  <r>
    <x v="0"/>
    <x v="8"/>
    <x v="18"/>
    <n v="277"/>
  </r>
  <r>
    <x v="0"/>
    <x v="8"/>
    <x v="19"/>
    <n v="258"/>
  </r>
  <r>
    <x v="0"/>
    <x v="8"/>
    <x v="90"/>
    <n v="41"/>
  </r>
  <r>
    <x v="0"/>
    <x v="8"/>
    <x v="91"/>
    <n v="74"/>
  </r>
  <r>
    <x v="0"/>
    <x v="8"/>
    <x v="20"/>
    <n v="544"/>
  </r>
  <r>
    <x v="0"/>
    <x v="8"/>
    <x v="21"/>
    <n v="1022"/>
  </r>
  <r>
    <x v="0"/>
    <x v="8"/>
    <x v="92"/>
    <n v="38"/>
  </r>
  <r>
    <x v="0"/>
    <x v="8"/>
    <x v="93"/>
    <n v="42"/>
  </r>
  <r>
    <x v="0"/>
    <x v="8"/>
    <x v="22"/>
    <n v="1010"/>
  </r>
  <r>
    <x v="0"/>
    <x v="8"/>
    <x v="23"/>
    <n v="131"/>
  </r>
  <r>
    <x v="0"/>
    <x v="8"/>
    <x v="24"/>
    <n v="193"/>
  </r>
  <r>
    <x v="0"/>
    <x v="8"/>
    <x v="25"/>
    <n v="463"/>
  </r>
  <r>
    <x v="0"/>
    <x v="8"/>
    <x v="26"/>
    <n v="862"/>
  </r>
  <r>
    <x v="0"/>
    <x v="8"/>
    <x v="27"/>
    <n v="444"/>
  </r>
  <r>
    <x v="0"/>
    <x v="8"/>
    <x v="28"/>
    <n v="275"/>
  </r>
  <r>
    <x v="0"/>
    <x v="8"/>
    <x v="29"/>
    <n v="678"/>
  </r>
  <r>
    <x v="0"/>
    <x v="8"/>
    <x v="30"/>
    <n v="213"/>
  </r>
  <r>
    <x v="0"/>
    <x v="8"/>
    <x v="31"/>
    <n v="118"/>
  </r>
  <r>
    <x v="0"/>
    <x v="8"/>
    <x v="32"/>
    <n v="979"/>
  </r>
  <r>
    <x v="0"/>
    <x v="8"/>
    <x v="33"/>
    <n v="475"/>
  </r>
  <r>
    <x v="0"/>
    <x v="8"/>
    <x v="34"/>
    <n v="831"/>
  </r>
  <r>
    <x v="0"/>
    <x v="8"/>
    <x v="95"/>
    <n v="37"/>
  </r>
  <r>
    <x v="0"/>
    <x v="8"/>
    <x v="35"/>
    <n v="739"/>
  </r>
  <r>
    <x v="0"/>
    <x v="8"/>
    <x v="36"/>
    <n v="169"/>
  </r>
  <r>
    <x v="0"/>
    <x v="8"/>
    <x v="37"/>
    <n v="108"/>
  </r>
  <r>
    <x v="0"/>
    <x v="8"/>
    <x v="38"/>
    <n v="214"/>
  </r>
  <r>
    <x v="0"/>
    <x v="8"/>
    <x v="39"/>
    <n v="241"/>
  </r>
  <r>
    <x v="0"/>
    <x v="8"/>
    <x v="40"/>
    <n v="255"/>
  </r>
  <r>
    <x v="0"/>
    <x v="8"/>
    <x v="41"/>
    <n v="178"/>
  </r>
  <r>
    <x v="0"/>
    <x v="8"/>
    <x v="42"/>
    <n v="279"/>
  </r>
  <r>
    <x v="0"/>
    <x v="8"/>
    <x v="43"/>
    <n v="197"/>
  </r>
  <r>
    <x v="0"/>
    <x v="8"/>
    <x v="44"/>
    <n v="511"/>
  </r>
  <r>
    <x v="0"/>
    <x v="8"/>
    <x v="45"/>
    <n v="337"/>
  </r>
  <r>
    <x v="0"/>
    <x v="8"/>
    <x v="46"/>
    <n v="103"/>
  </r>
  <r>
    <x v="0"/>
    <x v="8"/>
    <x v="47"/>
    <n v="241"/>
  </r>
  <r>
    <x v="0"/>
    <x v="8"/>
    <x v="48"/>
    <n v="121"/>
  </r>
  <r>
    <x v="0"/>
    <x v="8"/>
    <x v="49"/>
    <n v="942"/>
  </r>
  <r>
    <x v="0"/>
    <x v="8"/>
    <x v="50"/>
    <n v="604"/>
  </r>
  <r>
    <x v="0"/>
    <x v="8"/>
    <x v="51"/>
    <n v="397"/>
  </r>
  <r>
    <x v="0"/>
    <x v="8"/>
    <x v="52"/>
    <n v="1024"/>
  </r>
  <r>
    <x v="0"/>
    <x v="8"/>
    <x v="53"/>
    <n v="229"/>
  </r>
  <r>
    <x v="0"/>
    <x v="8"/>
    <x v="54"/>
    <n v="196"/>
  </r>
  <r>
    <x v="0"/>
    <x v="8"/>
    <x v="96"/>
    <n v="54"/>
  </r>
  <r>
    <x v="0"/>
    <x v="8"/>
    <x v="55"/>
    <n v="90"/>
  </r>
  <r>
    <x v="0"/>
    <x v="8"/>
    <x v="56"/>
    <n v="675"/>
  </r>
  <r>
    <x v="0"/>
    <x v="8"/>
    <x v="57"/>
    <n v="536"/>
  </r>
  <r>
    <x v="0"/>
    <x v="8"/>
    <x v="58"/>
    <n v="293"/>
  </r>
  <r>
    <x v="0"/>
    <x v="8"/>
    <x v="59"/>
    <n v="385"/>
  </r>
  <r>
    <x v="0"/>
    <x v="8"/>
    <x v="60"/>
    <n v="418"/>
  </r>
  <r>
    <x v="0"/>
    <x v="8"/>
    <x v="61"/>
    <n v="497"/>
  </r>
  <r>
    <x v="0"/>
    <x v="8"/>
    <x v="97"/>
    <n v="32"/>
  </r>
  <r>
    <x v="0"/>
    <x v="8"/>
    <x v="62"/>
    <n v="139"/>
  </r>
  <r>
    <x v="0"/>
    <x v="8"/>
    <x v="63"/>
    <n v="832"/>
  </r>
  <r>
    <x v="0"/>
    <x v="8"/>
    <x v="64"/>
    <n v="269"/>
  </r>
  <r>
    <x v="0"/>
    <x v="8"/>
    <x v="65"/>
    <n v="299"/>
  </r>
  <r>
    <x v="0"/>
    <x v="8"/>
    <x v="66"/>
    <n v="807"/>
  </r>
  <r>
    <x v="0"/>
    <x v="8"/>
    <x v="67"/>
    <n v="502"/>
  </r>
  <r>
    <x v="0"/>
    <x v="8"/>
    <x v="68"/>
    <n v="938"/>
  </r>
  <r>
    <x v="0"/>
    <x v="8"/>
    <x v="98"/>
    <n v="130"/>
  </r>
  <r>
    <x v="0"/>
    <x v="8"/>
    <x v="69"/>
    <n v="735"/>
  </r>
  <r>
    <x v="0"/>
    <x v="8"/>
    <x v="70"/>
    <n v="1169"/>
  </r>
  <r>
    <x v="0"/>
    <x v="8"/>
    <x v="71"/>
    <n v="363"/>
  </r>
  <r>
    <x v="0"/>
    <x v="8"/>
    <x v="72"/>
    <n v="102"/>
  </r>
  <r>
    <x v="0"/>
    <x v="8"/>
    <x v="73"/>
    <n v="425"/>
  </r>
  <r>
    <x v="0"/>
    <x v="8"/>
    <x v="74"/>
    <n v="95"/>
  </r>
  <r>
    <x v="0"/>
    <x v="8"/>
    <x v="75"/>
    <n v="628"/>
  </r>
  <r>
    <x v="0"/>
    <x v="8"/>
    <x v="76"/>
    <n v="995"/>
  </r>
  <r>
    <x v="0"/>
    <x v="8"/>
    <x v="77"/>
    <n v="161"/>
  </r>
  <r>
    <x v="0"/>
    <x v="8"/>
    <x v="99"/>
    <n v="58"/>
  </r>
  <r>
    <x v="0"/>
    <x v="8"/>
    <x v="78"/>
    <n v="2647"/>
  </r>
  <r>
    <x v="0"/>
    <x v="8"/>
    <x v="100"/>
    <n v="42"/>
  </r>
  <r>
    <x v="0"/>
    <x v="8"/>
    <x v="79"/>
    <n v="188"/>
  </r>
  <r>
    <x v="0"/>
    <x v="8"/>
    <x v="80"/>
    <n v="9362"/>
  </r>
  <r>
    <x v="0"/>
    <x v="8"/>
    <x v="81"/>
    <n v="5456"/>
  </r>
  <r>
    <x v="0"/>
    <x v="8"/>
    <x v="82"/>
    <n v="11259"/>
  </r>
  <r>
    <x v="0"/>
    <x v="9"/>
    <x v="2"/>
    <n v="53"/>
  </r>
  <r>
    <x v="0"/>
    <x v="9"/>
    <x v="3"/>
    <n v="426"/>
  </r>
  <r>
    <x v="0"/>
    <x v="9"/>
    <x v="4"/>
    <n v="188"/>
  </r>
  <r>
    <x v="0"/>
    <x v="9"/>
    <x v="5"/>
    <n v="33"/>
  </r>
  <r>
    <x v="0"/>
    <x v="9"/>
    <x v="6"/>
    <n v="78"/>
  </r>
  <r>
    <x v="0"/>
    <x v="9"/>
    <x v="7"/>
    <n v="339"/>
  </r>
  <r>
    <x v="0"/>
    <x v="9"/>
    <x v="8"/>
    <n v="127"/>
  </r>
  <r>
    <x v="0"/>
    <x v="9"/>
    <x v="9"/>
    <n v="84"/>
  </r>
  <r>
    <x v="0"/>
    <x v="9"/>
    <x v="10"/>
    <n v="310"/>
  </r>
  <r>
    <x v="0"/>
    <x v="9"/>
    <x v="11"/>
    <n v="74"/>
  </r>
  <r>
    <x v="0"/>
    <x v="9"/>
    <x v="12"/>
    <n v="322"/>
  </r>
  <r>
    <x v="0"/>
    <x v="9"/>
    <x v="13"/>
    <n v="50"/>
  </r>
  <r>
    <x v="0"/>
    <x v="9"/>
    <x v="14"/>
    <n v="38"/>
  </r>
  <r>
    <x v="0"/>
    <x v="9"/>
    <x v="15"/>
    <n v="82"/>
  </r>
  <r>
    <x v="0"/>
    <x v="9"/>
    <x v="16"/>
    <n v="229"/>
  </r>
  <r>
    <x v="0"/>
    <x v="9"/>
    <x v="17"/>
    <n v="265"/>
  </r>
  <r>
    <x v="0"/>
    <x v="9"/>
    <x v="18"/>
    <n v="115"/>
  </r>
  <r>
    <x v="0"/>
    <x v="9"/>
    <x v="19"/>
    <n v="73"/>
  </r>
  <r>
    <x v="0"/>
    <x v="9"/>
    <x v="20"/>
    <n v="211"/>
  </r>
  <r>
    <x v="0"/>
    <x v="9"/>
    <x v="21"/>
    <n v="432"/>
  </r>
  <r>
    <x v="0"/>
    <x v="9"/>
    <x v="22"/>
    <n v="440"/>
  </r>
  <r>
    <x v="0"/>
    <x v="9"/>
    <x v="23"/>
    <n v="54"/>
  </r>
  <r>
    <x v="0"/>
    <x v="9"/>
    <x v="24"/>
    <n v="71"/>
  </r>
  <r>
    <x v="0"/>
    <x v="9"/>
    <x v="25"/>
    <n v="160"/>
  </r>
  <r>
    <x v="0"/>
    <x v="9"/>
    <x v="26"/>
    <n v="267"/>
  </r>
  <r>
    <x v="0"/>
    <x v="9"/>
    <x v="27"/>
    <n v="168"/>
  </r>
  <r>
    <x v="0"/>
    <x v="9"/>
    <x v="28"/>
    <n v="104"/>
  </r>
  <r>
    <x v="0"/>
    <x v="9"/>
    <x v="29"/>
    <n v="257"/>
  </r>
  <r>
    <x v="0"/>
    <x v="9"/>
    <x v="30"/>
    <n v="78"/>
  </r>
  <r>
    <x v="0"/>
    <x v="9"/>
    <x v="31"/>
    <n v="40"/>
  </r>
  <r>
    <x v="0"/>
    <x v="9"/>
    <x v="32"/>
    <n v="415"/>
  </r>
  <r>
    <x v="0"/>
    <x v="9"/>
    <x v="33"/>
    <n v="182"/>
  </r>
  <r>
    <x v="0"/>
    <x v="9"/>
    <x v="34"/>
    <n v="318"/>
  </r>
  <r>
    <x v="0"/>
    <x v="9"/>
    <x v="35"/>
    <n v="249"/>
  </r>
  <r>
    <x v="0"/>
    <x v="9"/>
    <x v="36"/>
    <n v="71"/>
  </r>
  <r>
    <x v="0"/>
    <x v="9"/>
    <x v="37"/>
    <n v="35"/>
  </r>
  <r>
    <x v="0"/>
    <x v="9"/>
    <x v="38"/>
    <n v="73"/>
  </r>
  <r>
    <x v="0"/>
    <x v="9"/>
    <x v="39"/>
    <n v="91"/>
  </r>
  <r>
    <x v="0"/>
    <x v="9"/>
    <x v="40"/>
    <n v="80"/>
  </r>
  <r>
    <x v="0"/>
    <x v="9"/>
    <x v="41"/>
    <n v="54"/>
  </r>
  <r>
    <x v="0"/>
    <x v="9"/>
    <x v="42"/>
    <n v="88"/>
  </r>
  <r>
    <x v="0"/>
    <x v="9"/>
    <x v="43"/>
    <n v="68"/>
  </r>
  <r>
    <x v="0"/>
    <x v="9"/>
    <x v="44"/>
    <n v="188"/>
  </r>
  <r>
    <x v="0"/>
    <x v="9"/>
    <x v="45"/>
    <n v="108"/>
  </r>
  <r>
    <x v="0"/>
    <x v="9"/>
    <x v="46"/>
    <n v="31"/>
  </r>
  <r>
    <x v="0"/>
    <x v="9"/>
    <x v="47"/>
    <n v="100"/>
  </r>
  <r>
    <x v="0"/>
    <x v="9"/>
    <x v="48"/>
    <n v="59"/>
  </r>
  <r>
    <x v="0"/>
    <x v="9"/>
    <x v="49"/>
    <n v="387"/>
  </r>
  <r>
    <x v="0"/>
    <x v="9"/>
    <x v="50"/>
    <n v="205"/>
  </r>
  <r>
    <x v="0"/>
    <x v="9"/>
    <x v="51"/>
    <n v="142"/>
  </r>
  <r>
    <x v="0"/>
    <x v="9"/>
    <x v="52"/>
    <n v="338"/>
  </r>
  <r>
    <x v="0"/>
    <x v="9"/>
    <x v="53"/>
    <n v="84"/>
  </r>
  <r>
    <x v="0"/>
    <x v="9"/>
    <x v="54"/>
    <n v="79"/>
  </r>
  <r>
    <x v="0"/>
    <x v="9"/>
    <x v="55"/>
    <n v="35"/>
  </r>
  <r>
    <x v="0"/>
    <x v="9"/>
    <x v="56"/>
    <n v="269"/>
  </r>
  <r>
    <x v="0"/>
    <x v="9"/>
    <x v="57"/>
    <n v="207"/>
  </r>
  <r>
    <x v="0"/>
    <x v="9"/>
    <x v="58"/>
    <n v="111"/>
  </r>
  <r>
    <x v="0"/>
    <x v="9"/>
    <x v="59"/>
    <n v="147"/>
  </r>
  <r>
    <x v="0"/>
    <x v="9"/>
    <x v="60"/>
    <n v="167"/>
  </r>
  <r>
    <x v="0"/>
    <x v="9"/>
    <x v="61"/>
    <n v="199"/>
  </r>
  <r>
    <x v="0"/>
    <x v="9"/>
    <x v="62"/>
    <n v="58"/>
  </r>
  <r>
    <x v="0"/>
    <x v="9"/>
    <x v="63"/>
    <n v="268"/>
  </r>
  <r>
    <x v="0"/>
    <x v="9"/>
    <x v="64"/>
    <n v="101"/>
  </r>
  <r>
    <x v="0"/>
    <x v="9"/>
    <x v="65"/>
    <n v="101"/>
  </r>
  <r>
    <x v="0"/>
    <x v="9"/>
    <x v="66"/>
    <n v="274"/>
  </r>
  <r>
    <x v="0"/>
    <x v="9"/>
    <x v="67"/>
    <n v="176"/>
  </r>
  <r>
    <x v="0"/>
    <x v="9"/>
    <x v="68"/>
    <n v="349"/>
  </r>
  <r>
    <x v="0"/>
    <x v="9"/>
    <x v="98"/>
    <n v="40"/>
  </r>
  <r>
    <x v="0"/>
    <x v="9"/>
    <x v="69"/>
    <n v="306"/>
  </r>
  <r>
    <x v="0"/>
    <x v="9"/>
    <x v="70"/>
    <n v="386"/>
  </r>
  <r>
    <x v="0"/>
    <x v="9"/>
    <x v="71"/>
    <n v="149"/>
  </r>
  <r>
    <x v="0"/>
    <x v="9"/>
    <x v="72"/>
    <n v="39"/>
  </r>
  <r>
    <x v="0"/>
    <x v="9"/>
    <x v="73"/>
    <n v="144"/>
  </r>
  <r>
    <x v="0"/>
    <x v="9"/>
    <x v="74"/>
    <n v="31"/>
  </r>
  <r>
    <x v="0"/>
    <x v="9"/>
    <x v="75"/>
    <n v="248"/>
  </r>
  <r>
    <x v="0"/>
    <x v="9"/>
    <x v="76"/>
    <n v="349"/>
  </r>
  <r>
    <x v="0"/>
    <x v="9"/>
    <x v="77"/>
    <n v="63"/>
  </r>
  <r>
    <x v="0"/>
    <x v="9"/>
    <x v="78"/>
    <n v="804"/>
  </r>
  <r>
    <x v="0"/>
    <x v="9"/>
    <x v="79"/>
    <n v="67"/>
  </r>
  <r>
    <x v="0"/>
    <x v="9"/>
    <x v="80"/>
    <n v="3104"/>
  </r>
  <r>
    <x v="0"/>
    <x v="9"/>
    <x v="81"/>
    <n v="1761"/>
  </r>
  <r>
    <x v="0"/>
    <x v="9"/>
    <x v="82"/>
    <n v="3710"/>
  </r>
  <r>
    <x v="0"/>
    <x v="10"/>
    <x v="0"/>
    <n v="104"/>
  </r>
  <r>
    <x v="0"/>
    <x v="10"/>
    <x v="1"/>
    <n v="250"/>
  </r>
  <r>
    <x v="0"/>
    <x v="10"/>
    <x v="2"/>
    <n v="92"/>
  </r>
  <r>
    <x v="0"/>
    <x v="10"/>
    <x v="3"/>
    <n v="831"/>
  </r>
  <r>
    <x v="0"/>
    <x v="10"/>
    <x v="4"/>
    <n v="288"/>
  </r>
  <r>
    <x v="0"/>
    <x v="10"/>
    <x v="5"/>
    <n v="238"/>
  </r>
  <r>
    <x v="0"/>
    <x v="10"/>
    <x v="6"/>
    <n v="164"/>
  </r>
  <r>
    <x v="0"/>
    <x v="10"/>
    <x v="83"/>
    <n v="55"/>
  </r>
  <r>
    <x v="0"/>
    <x v="10"/>
    <x v="7"/>
    <n v="486"/>
  </r>
  <r>
    <x v="0"/>
    <x v="10"/>
    <x v="8"/>
    <n v="357"/>
  </r>
  <r>
    <x v="0"/>
    <x v="10"/>
    <x v="9"/>
    <n v="179"/>
  </r>
  <r>
    <x v="0"/>
    <x v="10"/>
    <x v="84"/>
    <n v="87"/>
  </r>
  <r>
    <x v="0"/>
    <x v="10"/>
    <x v="10"/>
    <n v="751"/>
  </r>
  <r>
    <x v="0"/>
    <x v="10"/>
    <x v="11"/>
    <n v="133"/>
  </r>
  <r>
    <x v="0"/>
    <x v="10"/>
    <x v="12"/>
    <n v="591"/>
  </r>
  <r>
    <x v="0"/>
    <x v="10"/>
    <x v="13"/>
    <n v="90"/>
  </r>
  <r>
    <x v="0"/>
    <x v="10"/>
    <x v="85"/>
    <n v="109"/>
  </r>
  <r>
    <x v="0"/>
    <x v="10"/>
    <x v="14"/>
    <n v="57"/>
  </r>
  <r>
    <x v="0"/>
    <x v="10"/>
    <x v="15"/>
    <n v="175"/>
  </r>
  <r>
    <x v="0"/>
    <x v="10"/>
    <x v="16"/>
    <n v="315"/>
  </r>
  <r>
    <x v="0"/>
    <x v="10"/>
    <x v="17"/>
    <n v="468"/>
  </r>
  <r>
    <x v="0"/>
    <x v="10"/>
    <x v="88"/>
    <n v="51"/>
  </r>
  <r>
    <x v="0"/>
    <x v="10"/>
    <x v="18"/>
    <n v="281"/>
  </r>
  <r>
    <x v="0"/>
    <x v="10"/>
    <x v="89"/>
    <n v="119"/>
  </r>
  <r>
    <x v="0"/>
    <x v="10"/>
    <x v="19"/>
    <n v="156"/>
  </r>
  <r>
    <x v="0"/>
    <x v="10"/>
    <x v="90"/>
    <n v="34"/>
  </r>
  <r>
    <x v="0"/>
    <x v="10"/>
    <x v="20"/>
    <n v="310"/>
  </r>
  <r>
    <x v="0"/>
    <x v="10"/>
    <x v="21"/>
    <n v="710"/>
  </r>
  <r>
    <x v="0"/>
    <x v="10"/>
    <x v="93"/>
    <n v="42"/>
  </r>
  <r>
    <x v="0"/>
    <x v="10"/>
    <x v="22"/>
    <n v="699"/>
  </r>
  <r>
    <x v="0"/>
    <x v="10"/>
    <x v="23"/>
    <n v="155"/>
  </r>
  <r>
    <x v="0"/>
    <x v="10"/>
    <x v="24"/>
    <n v="101"/>
  </r>
  <r>
    <x v="0"/>
    <x v="10"/>
    <x v="25"/>
    <n v="257"/>
  </r>
  <r>
    <x v="0"/>
    <x v="10"/>
    <x v="26"/>
    <n v="566"/>
  </r>
  <r>
    <x v="0"/>
    <x v="10"/>
    <x v="27"/>
    <n v="260"/>
  </r>
  <r>
    <x v="0"/>
    <x v="10"/>
    <x v="28"/>
    <n v="168"/>
  </r>
  <r>
    <x v="0"/>
    <x v="10"/>
    <x v="29"/>
    <n v="436"/>
  </r>
  <r>
    <x v="0"/>
    <x v="10"/>
    <x v="30"/>
    <n v="183"/>
  </r>
  <r>
    <x v="0"/>
    <x v="10"/>
    <x v="31"/>
    <n v="131"/>
  </r>
  <r>
    <x v="0"/>
    <x v="10"/>
    <x v="32"/>
    <n v="647"/>
  </r>
  <r>
    <x v="0"/>
    <x v="10"/>
    <x v="33"/>
    <n v="323"/>
  </r>
  <r>
    <x v="0"/>
    <x v="10"/>
    <x v="34"/>
    <n v="544"/>
  </r>
  <r>
    <x v="0"/>
    <x v="10"/>
    <x v="95"/>
    <n v="114"/>
  </r>
  <r>
    <x v="0"/>
    <x v="10"/>
    <x v="35"/>
    <n v="533"/>
  </r>
  <r>
    <x v="0"/>
    <x v="10"/>
    <x v="36"/>
    <n v="101"/>
  </r>
  <r>
    <x v="0"/>
    <x v="10"/>
    <x v="37"/>
    <n v="136"/>
  </r>
  <r>
    <x v="0"/>
    <x v="10"/>
    <x v="38"/>
    <n v="143"/>
  </r>
  <r>
    <x v="0"/>
    <x v="10"/>
    <x v="39"/>
    <n v="149"/>
  </r>
  <r>
    <x v="0"/>
    <x v="10"/>
    <x v="40"/>
    <n v="148"/>
  </r>
  <r>
    <x v="0"/>
    <x v="10"/>
    <x v="41"/>
    <n v="105"/>
  </r>
  <r>
    <x v="0"/>
    <x v="10"/>
    <x v="42"/>
    <n v="169"/>
  </r>
  <r>
    <x v="0"/>
    <x v="10"/>
    <x v="43"/>
    <n v="112"/>
  </r>
  <r>
    <x v="0"/>
    <x v="10"/>
    <x v="44"/>
    <n v="439"/>
  </r>
  <r>
    <x v="0"/>
    <x v="10"/>
    <x v="45"/>
    <n v="187"/>
  </r>
  <r>
    <x v="0"/>
    <x v="10"/>
    <x v="46"/>
    <n v="66"/>
  </r>
  <r>
    <x v="0"/>
    <x v="10"/>
    <x v="47"/>
    <n v="173"/>
  </r>
  <r>
    <x v="0"/>
    <x v="10"/>
    <x v="48"/>
    <n v="94"/>
  </r>
  <r>
    <x v="0"/>
    <x v="10"/>
    <x v="49"/>
    <n v="672"/>
  </r>
  <r>
    <x v="0"/>
    <x v="10"/>
    <x v="50"/>
    <n v="337"/>
  </r>
  <r>
    <x v="0"/>
    <x v="10"/>
    <x v="51"/>
    <n v="380"/>
  </r>
  <r>
    <x v="0"/>
    <x v="10"/>
    <x v="52"/>
    <n v="1043"/>
  </r>
  <r>
    <x v="0"/>
    <x v="10"/>
    <x v="53"/>
    <n v="190"/>
  </r>
  <r>
    <x v="0"/>
    <x v="10"/>
    <x v="54"/>
    <n v="129"/>
  </r>
  <r>
    <x v="0"/>
    <x v="10"/>
    <x v="96"/>
    <n v="45"/>
  </r>
  <r>
    <x v="0"/>
    <x v="10"/>
    <x v="55"/>
    <n v="58"/>
  </r>
  <r>
    <x v="0"/>
    <x v="10"/>
    <x v="56"/>
    <n v="399"/>
  </r>
  <r>
    <x v="0"/>
    <x v="10"/>
    <x v="57"/>
    <n v="317"/>
  </r>
  <r>
    <x v="0"/>
    <x v="10"/>
    <x v="58"/>
    <n v="266"/>
  </r>
  <r>
    <x v="0"/>
    <x v="10"/>
    <x v="59"/>
    <n v="249"/>
  </r>
  <r>
    <x v="0"/>
    <x v="10"/>
    <x v="60"/>
    <n v="346"/>
  </r>
  <r>
    <x v="0"/>
    <x v="10"/>
    <x v="61"/>
    <n v="363"/>
  </r>
  <r>
    <x v="0"/>
    <x v="10"/>
    <x v="62"/>
    <n v="83"/>
  </r>
  <r>
    <x v="0"/>
    <x v="10"/>
    <x v="63"/>
    <n v="771"/>
  </r>
  <r>
    <x v="0"/>
    <x v="10"/>
    <x v="64"/>
    <n v="159"/>
  </r>
  <r>
    <x v="0"/>
    <x v="10"/>
    <x v="65"/>
    <n v="129"/>
  </r>
  <r>
    <x v="0"/>
    <x v="10"/>
    <x v="66"/>
    <n v="496"/>
  </r>
  <r>
    <x v="0"/>
    <x v="10"/>
    <x v="67"/>
    <n v="394"/>
  </r>
  <r>
    <x v="0"/>
    <x v="10"/>
    <x v="68"/>
    <n v="589"/>
  </r>
  <r>
    <x v="0"/>
    <x v="10"/>
    <x v="98"/>
    <n v="76"/>
  </r>
  <r>
    <x v="0"/>
    <x v="10"/>
    <x v="69"/>
    <n v="446"/>
  </r>
  <r>
    <x v="0"/>
    <x v="10"/>
    <x v="70"/>
    <n v="619"/>
  </r>
  <r>
    <x v="0"/>
    <x v="10"/>
    <x v="71"/>
    <n v="295"/>
  </r>
  <r>
    <x v="0"/>
    <x v="10"/>
    <x v="72"/>
    <n v="100"/>
  </r>
  <r>
    <x v="0"/>
    <x v="10"/>
    <x v="73"/>
    <n v="265"/>
  </r>
  <r>
    <x v="0"/>
    <x v="10"/>
    <x v="74"/>
    <n v="113"/>
  </r>
  <r>
    <x v="0"/>
    <x v="10"/>
    <x v="75"/>
    <n v="391"/>
  </r>
  <r>
    <x v="0"/>
    <x v="10"/>
    <x v="76"/>
    <n v="751"/>
  </r>
  <r>
    <x v="0"/>
    <x v="10"/>
    <x v="77"/>
    <n v="128"/>
  </r>
  <r>
    <x v="0"/>
    <x v="10"/>
    <x v="99"/>
    <n v="50"/>
  </r>
  <r>
    <x v="0"/>
    <x v="10"/>
    <x v="78"/>
    <n v="1717"/>
  </r>
  <r>
    <x v="0"/>
    <x v="10"/>
    <x v="100"/>
    <n v="54"/>
  </r>
  <r>
    <x v="0"/>
    <x v="10"/>
    <x v="79"/>
    <n v="188"/>
  </r>
  <r>
    <x v="0"/>
    <x v="10"/>
    <x v="80"/>
    <n v="5177"/>
  </r>
  <r>
    <x v="0"/>
    <x v="10"/>
    <x v="81"/>
    <n v="3555"/>
  </r>
  <r>
    <x v="0"/>
    <x v="10"/>
    <x v="82"/>
    <n v="6679"/>
  </r>
  <r>
    <x v="0"/>
    <x v="11"/>
    <x v="3"/>
    <n v="209"/>
  </r>
  <r>
    <x v="0"/>
    <x v="11"/>
    <x v="4"/>
    <n v="97"/>
  </r>
  <r>
    <x v="0"/>
    <x v="11"/>
    <x v="6"/>
    <n v="30"/>
  </r>
  <r>
    <x v="0"/>
    <x v="11"/>
    <x v="7"/>
    <n v="174"/>
  </r>
  <r>
    <x v="0"/>
    <x v="11"/>
    <x v="8"/>
    <n v="55"/>
  </r>
  <r>
    <x v="0"/>
    <x v="11"/>
    <x v="9"/>
    <n v="53"/>
  </r>
  <r>
    <x v="0"/>
    <x v="11"/>
    <x v="10"/>
    <n v="137"/>
  </r>
  <r>
    <x v="0"/>
    <x v="11"/>
    <x v="11"/>
    <n v="35"/>
  </r>
  <r>
    <x v="0"/>
    <x v="11"/>
    <x v="12"/>
    <n v="135"/>
  </r>
  <r>
    <x v="0"/>
    <x v="11"/>
    <x v="15"/>
    <n v="57"/>
  </r>
  <r>
    <x v="0"/>
    <x v="11"/>
    <x v="16"/>
    <n v="99"/>
  </r>
  <r>
    <x v="0"/>
    <x v="11"/>
    <x v="17"/>
    <n v="157"/>
  </r>
  <r>
    <x v="0"/>
    <x v="11"/>
    <x v="18"/>
    <n v="38"/>
  </r>
  <r>
    <x v="0"/>
    <x v="11"/>
    <x v="19"/>
    <n v="47"/>
  </r>
  <r>
    <x v="0"/>
    <x v="11"/>
    <x v="20"/>
    <n v="125"/>
  </r>
  <r>
    <x v="0"/>
    <x v="11"/>
    <x v="21"/>
    <n v="246"/>
  </r>
  <r>
    <x v="0"/>
    <x v="11"/>
    <x v="22"/>
    <n v="227"/>
  </r>
  <r>
    <x v="0"/>
    <x v="11"/>
    <x v="23"/>
    <n v="51"/>
  </r>
  <r>
    <x v="0"/>
    <x v="11"/>
    <x v="24"/>
    <n v="33"/>
  </r>
  <r>
    <x v="0"/>
    <x v="11"/>
    <x v="25"/>
    <n v="74"/>
  </r>
  <r>
    <x v="0"/>
    <x v="11"/>
    <x v="26"/>
    <n v="116"/>
  </r>
  <r>
    <x v="0"/>
    <x v="11"/>
    <x v="27"/>
    <n v="65"/>
  </r>
  <r>
    <x v="0"/>
    <x v="11"/>
    <x v="28"/>
    <n v="57"/>
  </r>
  <r>
    <x v="0"/>
    <x v="11"/>
    <x v="29"/>
    <n v="95"/>
  </r>
  <r>
    <x v="0"/>
    <x v="11"/>
    <x v="30"/>
    <n v="35"/>
  </r>
  <r>
    <x v="0"/>
    <x v="11"/>
    <x v="32"/>
    <n v="1109"/>
  </r>
  <r>
    <x v="0"/>
    <x v="11"/>
    <x v="33"/>
    <n v="72"/>
  </r>
  <r>
    <x v="0"/>
    <x v="11"/>
    <x v="34"/>
    <n v="157"/>
  </r>
  <r>
    <x v="0"/>
    <x v="11"/>
    <x v="35"/>
    <n v="105"/>
  </r>
  <r>
    <x v="0"/>
    <x v="11"/>
    <x v="38"/>
    <n v="54"/>
  </r>
  <r>
    <x v="0"/>
    <x v="11"/>
    <x v="39"/>
    <n v="37"/>
  </r>
  <r>
    <x v="0"/>
    <x v="11"/>
    <x v="40"/>
    <n v="53"/>
  </r>
  <r>
    <x v="0"/>
    <x v="11"/>
    <x v="41"/>
    <n v="38"/>
  </r>
  <r>
    <x v="0"/>
    <x v="11"/>
    <x v="42"/>
    <n v="67"/>
  </r>
  <r>
    <x v="0"/>
    <x v="11"/>
    <x v="44"/>
    <n v="95"/>
  </r>
  <r>
    <x v="0"/>
    <x v="11"/>
    <x v="45"/>
    <n v="67"/>
  </r>
  <r>
    <x v="0"/>
    <x v="11"/>
    <x v="47"/>
    <n v="43"/>
  </r>
  <r>
    <x v="0"/>
    <x v="11"/>
    <x v="49"/>
    <n v="269"/>
  </r>
  <r>
    <x v="0"/>
    <x v="11"/>
    <x v="50"/>
    <n v="102"/>
  </r>
  <r>
    <x v="0"/>
    <x v="11"/>
    <x v="51"/>
    <n v="70"/>
  </r>
  <r>
    <x v="0"/>
    <x v="11"/>
    <x v="52"/>
    <n v="147"/>
  </r>
  <r>
    <x v="0"/>
    <x v="11"/>
    <x v="53"/>
    <n v="33"/>
  </r>
  <r>
    <x v="0"/>
    <x v="11"/>
    <x v="54"/>
    <n v="30"/>
  </r>
  <r>
    <x v="0"/>
    <x v="11"/>
    <x v="56"/>
    <n v="149"/>
  </r>
  <r>
    <x v="0"/>
    <x v="11"/>
    <x v="57"/>
    <n v="93"/>
  </r>
  <r>
    <x v="0"/>
    <x v="11"/>
    <x v="58"/>
    <n v="39"/>
  </r>
  <r>
    <x v="0"/>
    <x v="11"/>
    <x v="59"/>
    <n v="72"/>
  </r>
  <r>
    <x v="0"/>
    <x v="11"/>
    <x v="60"/>
    <n v="64"/>
  </r>
  <r>
    <x v="0"/>
    <x v="11"/>
    <x v="61"/>
    <n v="92"/>
  </r>
  <r>
    <x v="0"/>
    <x v="11"/>
    <x v="63"/>
    <n v="104"/>
  </r>
  <r>
    <x v="0"/>
    <x v="11"/>
    <x v="64"/>
    <n v="43"/>
  </r>
  <r>
    <x v="0"/>
    <x v="11"/>
    <x v="65"/>
    <n v="39"/>
  </r>
  <r>
    <x v="0"/>
    <x v="11"/>
    <x v="66"/>
    <n v="116"/>
  </r>
  <r>
    <x v="0"/>
    <x v="11"/>
    <x v="67"/>
    <n v="68"/>
  </r>
  <r>
    <x v="0"/>
    <x v="11"/>
    <x v="68"/>
    <n v="184"/>
  </r>
  <r>
    <x v="0"/>
    <x v="11"/>
    <x v="69"/>
    <n v="149"/>
  </r>
  <r>
    <x v="0"/>
    <x v="11"/>
    <x v="70"/>
    <n v="154"/>
  </r>
  <r>
    <x v="0"/>
    <x v="11"/>
    <x v="71"/>
    <n v="57"/>
  </r>
  <r>
    <x v="0"/>
    <x v="11"/>
    <x v="73"/>
    <n v="76"/>
  </r>
  <r>
    <x v="0"/>
    <x v="11"/>
    <x v="75"/>
    <n v="81"/>
  </r>
  <r>
    <x v="0"/>
    <x v="11"/>
    <x v="76"/>
    <n v="136"/>
  </r>
  <r>
    <x v="0"/>
    <x v="11"/>
    <x v="77"/>
    <n v="38"/>
  </r>
  <r>
    <x v="0"/>
    <x v="11"/>
    <x v="78"/>
    <n v="358"/>
  </r>
  <r>
    <x v="0"/>
    <x v="11"/>
    <x v="79"/>
    <n v="35"/>
  </r>
  <r>
    <x v="0"/>
    <x v="11"/>
    <x v="80"/>
    <n v="7470"/>
  </r>
  <r>
    <x v="0"/>
    <x v="11"/>
    <x v="81"/>
    <n v="902"/>
  </r>
  <r>
    <x v="0"/>
    <x v="11"/>
    <x v="82"/>
    <n v="7676"/>
  </r>
  <r>
    <x v="0"/>
    <x v="12"/>
    <x v="0"/>
    <n v="63"/>
  </r>
  <r>
    <x v="0"/>
    <x v="12"/>
    <x v="1"/>
    <n v="51"/>
  </r>
  <r>
    <x v="0"/>
    <x v="12"/>
    <x v="2"/>
    <n v="40"/>
  </r>
  <r>
    <x v="0"/>
    <x v="12"/>
    <x v="3"/>
    <n v="251"/>
  </r>
  <r>
    <x v="0"/>
    <x v="12"/>
    <x v="4"/>
    <n v="107"/>
  </r>
  <r>
    <x v="0"/>
    <x v="12"/>
    <x v="6"/>
    <n v="32"/>
  </r>
  <r>
    <x v="0"/>
    <x v="12"/>
    <x v="7"/>
    <n v="182"/>
  </r>
  <r>
    <x v="0"/>
    <x v="12"/>
    <x v="8"/>
    <n v="133"/>
  </r>
  <r>
    <x v="0"/>
    <x v="12"/>
    <x v="9"/>
    <n v="52"/>
  </r>
  <r>
    <x v="0"/>
    <x v="12"/>
    <x v="10"/>
    <n v="189"/>
  </r>
  <r>
    <x v="0"/>
    <x v="12"/>
    <x v="11"/>
    <n v="45"/>
  </r>
  <r>
    <x v="0"/>
    <x v="12"/>
    <x v="12"/>
    <n v="215"/>
  </r>
  <r>
    <x v="0"/>
    <x v="12"/>
    <x v="13"/>
    <n v="31"/>
  </r>
  <r>
    <x v="0"/>
    <x v="12"/>
    <x v="85"/>
    <n v="30"/>
  </r>
  <r>
    <x v="0"/>
    <x v="12"/>
    <x v="15"/>
    <n v="45"/>
  </r>
  <r>
    <x v="0"/>
    <x v="12"/>
    <x v="16"/>
    <n v="107"/>
  </r>
  <r>
    <x v="0"/>
    <x v="12"/>
    <x v="17"/>
    <n v="124"/>
  </r>
  <r>
    <x v="0"/>
    <x v="12"/>
    <x v="18"/>
    <n v="93"/>
  </r>
  <r>
    <x v="0"/>
    <x v="12"/>
    <x v="89"/>
    <n v="70"/>
  </r>
  <r>
    <x v="0"/>
    <x v="12"/>
    <x v="19"/>
    <n v="41"/>
  </r>
  <r>
    <x v="0"/>
    <x v="12"/>
    <x v="20"/>
    <n v="105"/>
  </r>
  <r>
    <x v="0"/>
    <x v="12"/>
    <x v="21"/>
    <n v="230"/>
  </r>
  <r>
    <x v="0"/>
    <x v="12"/>
    <x v="22"/>
    <n v="249"/>
  </r>
  <r>
    <x v="0"/>
    <x v="12"/>
    <x v="23"/>
    <n v="67"/>
  </r>
  <r>
    <x v="0"/>
    <x v="12"/>
    <x v="25"/>
    <n v="86"/>
  </r>
  <r>
    <x v="0"/>
    <x v="12"/>
    <x v="26"/>
    <n v="232"/>
  </r>
  <r>
    <x v="0"/>
    <x v="12"/>
    <x v="27"/>
    <n v="86"/>
  </r>
  <r>
    <x v="0"/>
    <x v="12"/>
    <x v="28"/>
    <n v="56"/>
  </r>
  <r>
    <x v="0"/>
    <x v="12"/>
    <x v="29"/>
    <n v="371"/>
  </r>
  <r>
    <x v="0"/>
    <x v="12"/>
    <x v="30"/>
    <n v="67"/>
  </r>
  <r>
    <x v="0"/>
    <x v="12"/>
    <x v="32"/>
    <n v="231"/>
  </r>
  <r>
    <x v="0"/>
    <x v="12"/>
    <x v="33"/>
    <n v="126"/>
  </r>
  <r>
    <x v="0"/>
    <x v="12"/>
    <x v="34"/>
    <n v="190"/>
  </r>
  <r>
    <x v="0"/>
    <x v="12"/>
    <x v="35"/>
    <n v="170"/>
  </r>
  <r>
    <x v="0"/>
    <x v="12"/>
    <x v="36"/>
    <n v="49"/>
  </r>
  <r>
    <x v="0"/>
    <x v="12"/>
    <x v="37"/>
    <n v="34"/>
  </r>
  <r>
    <x v="0"/>
    <x v="12"/>
    <x v="38"/>
    <n v="62"/>
  </r>
  <r>
    <x v="0"/>
    <x v="12"/>
    <x v="39"/>
    <n v="38"/>
  </r>
  <r>
    <x v="0"/>
    <x v="12"/>
    <x v="40"/>
    <n v="32"/>
  </r>
  <r>
    <x v="0"/>
    <x v="12"/>
    <x v="41"/>
    <n v="60"/>
  </r>
  <r>
    <x v="0"/>
    <x v="12"/>
    <x v="42"/>
    <n v="43"/>
  </r>
  <r>
    <x v="0"/>
    <x v="12"/>
    <x v="44"/>
    <n v="103"/>
  </r>
  <r>
    <x v="0"/>
    <x v="12"/>
    <x v="45"/>
    <n v="47"/>
  </r>
  <r>
    <x v="0"/>
    <x v="12"/>
    <x v="46"/>
    <n v="31"/>
  </r>
  <r>
    <x v="0"/>
    <x v="12"/>
    <x v="47"/>
    <n v="67"/>
  </r>
  <r>
    <x v="0"/>
    <x v="12"/>
    <x v="48"/>
    <n v="54"/>
  </r>
  <r>
    <x v="0"/>
    <x v="12"/>
    <x v="49"/>
    <n v="217"/>
  </r>
  <r>
    <x v="0"/>
    <x v="12"/>
    <x v="50"/>
    <n v="99"/>
  </r>
  <r>
    <x v="0"/>
    <x v="12"/>
    <x v="51"/>
    <n v="394"/>
  </r>
  <r>
    <x v="0"/>
    <x v="12"/>
    <x v="52"/>
    <n v="239"/>
  </r>
  <r>
    <x v="0"/>
    <x v="12"/>
    <x v="53"/>
    <n v="37"/>
  </r>
  <r>
    <x v="0"/>
    <x v="12"/>
    <x v="54"/>
    <n v="53"/>
  </r>
  <r>
    <x v="0"/>
    <x v="12"/>
    <x v="55"/>
    <n v="32"/>
  </r>
  <r>
    <x v="0"/>
    <x v="12"/>
    <x v="56"/>
    <n v="138"/>
  </r>
  <r>
    <x v="0"/>
    <x v="12"/>
    <x v="57"/>
    <n v="113"/>
  </r>
  <r>
    <x v="0"/>
    <x v="12"/>
    <x v="58"/>
    <n v="50"/>
  </r>
  <r>
    <x v="0"/>
    <x v="12"/>
    <x v="59"/>
    <n v="71"/>
  </r>
  <r>
    <x v="0"/>
    <x v="12"/>
    <x v="60"/>
    <n v="262"/>
  </r>
  <r>
    <x v="0"/>
    <x v="12"/>
    <x v="61"/>
    <n v="132"/>
  </r>
  <r>
    <x v="0"/>
    <x v="12"/>
    <x v="62"/>
    <n v="61"/>
  </r>
  <r>
    <x v="0"/>
    <x v="12"/>
    <x v="63"/>
    <n v="177"/>
  </r>
  <r>
    <x v="0"/>
    <x v="12"/>
    <x v="64"/>
    <n v="50"/>
  </r>
  <r>
    <x v="0"/>
    <x v="12"/>
    <x v="65"/>
    <n v="54"/>
  </r>
  <r>
    <x v="0"/>
    <x v="12"/>
    <x v="66"/>
    <n v="333"/>
  </r>
  <r>
    <x v="0"/>
    <x v="12"/>
    <x v="67"/>
    <n v="140"/>
  </r>
  <r>
    <x v="0"/>
    <x v="12"/>
    <x v="68"/>
    <n v="188"/>
  </r>
  <r>
    <x v="0"/>
    <x v="12"/>
    <x v="69"/>
    <n v="148"/>
  </r>
  <r>
    <x v="0"/>
    <x v="12"/>
    <x v="70"/>
    <n v="303"/>
  </r>
  <r>
    <x v="0"/>
    <x v="12"/>
    <x v="71"/>
    <n v="82"/>
  </r>
  <r>
    <x v="0"/>
    <x v="12"/>
    <x v="72"/>
    <n v="31"/>
  </r>
  <r>
    <x v="0"/>
    <x v="12"/>
    <x v="73"/>
    <n v="83"/>
  </r>
  <r>
    <x v="0"/>
    <x v="12"/>
    <x v="74"/>
    <n v="55"/>
  </r>
  <r>
    <x v="0"/>
    <x v="12"/>
    <x v="75"/>
    <n v="193"/>
  </r>
  <r>
    <x v="0"/>
    <x v="12"/>
    <x v="76"/>
    <n v="214"/>
  </r>
  <r>
    <x v="0"/>
    <x v="12"/>
    <x v="77"/>
    <n v="62"/>
  </r>
  <r>
    <x v="0"/>
    <x v="12"/>
    <x v="78"/>
    <n v="709"/>
  </r>
  <r>
    <x v="0"/>
    <x v="12"/>
    <x v="79"/>
    <n v="38"/>
  </r>
  <r>
    <x v="0"/>
    <x v="12"/>
    <x v="80"/>
    <n v="962"/>
  </r>
  <r>
    <x v="0"/>
    <x v="12"/>
    <x v="81"/>
    <n v="3994"/>
  </r>
  <r>
    <x v="0"/>
    <x v="12"/>
    <x v="82"/>
    <n v="4710"/>
  </r>
  <r>
    <x v="0"/>
    <x v="13"/>
    <x v="0"/>
    <n v="999"/>
  </r>
  <r>
    <x v="0"/>
    <x v="13"/>
    <x v="1"/>
    <n v="1069"/>
  </r>
  <r>
    <x v="0"/>
    <x v="13"/>
    <x v="2"/>
    <n v="1399"/>
  </r>
  <r>
    <x v="0"/>
    <x v="13"/>
    <x v="3"/>
    <n v="15380"/>
  </r>
  <r>
    <x v="0"/>
    <x v="13"/>
    <x v="4"/>
    <n v="6379"/>
  </r>
  <r>
    <x v="0"/>
    <x v="13"/>
    <x v="5"/>
    <n v="1611"/>
  </r>
  <r>
    <x v="0"/>
    <x v="13"/>
    <x v="6"/>
    <n v="3142"/>
  </r>
  <r>
    <x v="0"/>
    <x v="13"/>
    <x v="83"/>
    <n v="999"/>
  </r>
  <r>
    <x v="0"/>
    <x v="13"/>
    <x v="7"/>
    <n v="10267"/>
  </r>
  <r>
    <x v="0"/>
    <x v="13"/>
    <x v="8"/>
    <n v="4310"/>
  </r>
  <r>
    <x v="0"/>
    <x v="13"/>
    <x v="9"/>
    <n v="3431"/>
  </r>
  <r>
    <x v="0"/>
    <x v="13"/>
    <x v="84"/>
    <n v="539"/>
  </r>
  <r>
    <x v="0"/>
    <x v="13"/>
    <x v="10"/>
    <n v="11013"/>
  </r>
  <r>
    <x v="0"/>
    <x v="13"/>
    <x v="11"/>
    <n v="2272"/>
  </r>
  <r>
    <x v="0"/>
    <x v="13"/>
    <x v="12"/>
    <n v="9902"/>
  </r>
  <r>
    <x v="0"/>
    <x v="13"/>
    <x v="13"/>
    <n v="1495"/>
  </r>
  <r>
    <x v="0"/>
    <x v="13"/>
    <x v="85"/>
    <n v="495"/>
  </r>
  <r>
    <x v="0"/>
    <x v="13"/>
    <x v="86"/>
    <n v="531"/>
  </r>
  <r>
    <x v="0"/>
    <x v="13"/>
    <x v="14"/>
    <n v="1345"/>
  </r>
  <r>
    <x v="0"/>
    <x v="13"/>
    <x v="15"/>
    <n v="3767"/>
  </r>
  <r>
    <x v="0"/>
    <x v="13"/>
    <x v="16"/>
    <n v="7031"/>
  </r>
  <r>
    <x v="0"/>
    <x v="13"/>
    <x v="17"/>
    <n v="8561"/>
  </r>
  <r>
    <x v="0"/>
    <x v="13"/>
    <x v="87"/>
    <n v="491"/>
  </r>
  <r>
    <x v="0"/>
    <x v="13"/>
    <x v="88"/>
    <n v="666"/>
  </r>
  <r>
    <x v="0"/>
    <x v="13"/>
    <x v="18"/>
    <n v="3950"/>
  </r>
  <r>
    <x v="0"/>
    <x v="13"/>
    <x v="89"/>
    <n v="436"/>
  </r>
  <r>
    <x v="0"/>
    <x v="13"/>
    <x v="19"/>
    <n v="3175"/>
  </r>
  <r>
    <x v="0"/>
    <x v="13"/>
    <x v="90"/>
    <n v="581"/>
  </r>
  <r>
    <x v="0"/>
    <x v="13"/>
    <x v="91"/>
    <n v="616"/>
  </r>
  <r>
    <x v="0"/>
    <x v="13"/>
    <x v="20"/>
    <n v="6888"/>
  </r>
  <r>
    <x v="0"/>
    <x v="13"/>
    <x v="21"/>
    <n v="13215"/>
  </r>
  <r>
    <x v="0"/>
    <x v="13"/>
    <x v="92"/>
    <n v="581"/>
  </r>
  <r>
    <x v="0"/>
    <x v="13"/>
    <x v="93"/>
    <n v="658"/>
  </r>
  <r>
    <x v="0"/>
    <x v="13"/>
    <x v="22"/>
    <n v="13737"/>
  </r>
  <r>
    <x v="0"/>
    <x v="13"/>
    <x v="23"/>
    <n v="2340"/>
  </r>
  <r>
    <x v="0"/>
    <x v="13"/>
    <x v="24"/>
    <n v="2681"/>
  </r>
  <r>
    <x v="0"/>
    <x v="13"/>
    <x v="25"/>
    <n v="5862"/>
  </r>
  <r>
    <x v="0"/>
    <x v="13"/>
    <x v="94"/>
    <n v="365"/>
  </r>
  <r>
    <x v="0"/>
    <x v="13"/>
    <x v="101"/>
    <n v="169"/>
  </r>
  <r>
    <x v="0"/>
    <x v="13"/>
    <x v="26"/>
    <n v="11709"/>
  </r>
  <r>
    <x v="0"/>
    <x v="13"/>
    <x v="27"/>
    <n v="5464"/>
  </r>
  <r>
    <x v="0"/>
    <x v="13"/>
    <x v="28"/>
    <n v="3436"/>
  </r>
  <r>
    <x v="0"/>
    <x v="13"/>
    <x v="29"/>
    <n v="9157"/>
  </r>
  <r>
    <x v="0"/>
    <x v="13"/>
    <x v="30"/>
    <n v="2903"/>
  </r>
  <r>
    <x v="0"/>
    <x v="13"/>
    <x v="31"/>
    <n v="1571"/>
  </r>
  <r>
    <x v="0"/>
    <x v="13"/>
    <x v="32"/>
    <n v="14267"/>
  </r>
  <r>
    <x v="0"/>
    <x v="13"/>
    <x v="33"/>
    <n v="6269"/>
  </r>
  <r>
    <x v="0"/>
    <x v="13"/>
    <x v="34"/>
    <n v="10694"/>
  </r>
  <r>
    <x v="0"/>
    <x v="13"/>
    <x v="95"/>
    <n v="685"/>
  </r>
  <r>
    <x v="0"/>
    <x v="13"/>
    <x v="35"/>
    <n v="9115"/>
  </r>
  <r>
    <x v="0"/>
    <x v="13"/>
    <x v="36"/>
    <n v="2352"/>
  </r>
  <r>
    <x v="0"/>
    <x v="13"/>
    <x v="37"/>
    <n v="1532"/>
  </r>
  <r>
    <x v="0"/>
    <x v="13"/>
    <x v="38"/>
    <n v="3123"/>
  </r>
  <r>
    <x v="0"/>
    <x v="13"/>
    <x v="39"/>
    <n v="3323"/>
  </r>
  <r>
    <x v="0"/>
    <x v="13"/>
    <x v="40"/>
    <n v="3036"/>
  </r>
  <r>
    <x v="0"/>
    <x v="13"/>
    <x v="41"/>
    <n v="2463"/>
  </r>
  <r>
    <x v="0"/>
    <x v="13"/>
    <x v="42"/>
    <n v="3561"/>
  </r>
  <r>
    <x v="0"/>
    <x v="13"/>
    <x v="43"/>
    <n v="2228"/>
  </r>
  <r>
    <x v="0"/>
    <x v="13"/>
    <x v="44"/>
    <n v="6299"/>
  </r>
  <r>
    <x v="0"/>
    <x v="13"/>
    <x v="45"/>
    <n v="4278"/>
  </r>
  <r>
    <x v="0"/>
    <x v="13"/>
    <x v="46"/>
    <n v="1468"/>
  </r>
  <r>
    <x v="0"/>
    <x v="13"/>
    <x v="47"/>
    <n v="3154"/>
  </r>
  <r>
    <x v="0"/>
    <x v="13"/>
    <x v="48"/>
    <n v="1789"/>
  </r>
  <r>
    <x v="0"/>
    <x v="13"/>
    <x v="49"/>
    <n v="12579"/>
  </r>
  <r>
    <x v="0"/>
    <x v="13"/>
    <x v="50"/>
    <n v="6697"/>
  </r>
  <r>
    <x v="0"/>
    <x v="13"/>
    <x v="51"/>
    <n v="6156"/>
  </r>
  <r>
    <x v="0"/>
    <x v="13"/>
    <x v="52"/>
    <n v="12865"/>
  </r>
  <r>
    <x v="0"/>
    <x v="13"/>
    <x v="53"/>
    <n v="2897"/>
  </r>
  <r>
    <x v="0"/>
    <x v="13"/>
    <x v="54"/>
    <n v="2740"/>
  </r>
  <r>
    <x v="0"/>
    <x v="13"/>
    <x v="96"/>
    <n v="644"/>
  </r>
  <r>
    <x v="0"/>
    <x v="13"/>
    <x v="55"/>
    <n v="1208"/>
  </r>
  <r>
    <x v="0"/>
    <x v="13"/>
    <x v="56"/>
    <n v="8762"/>
  </r>
  <r>
    <x v="0"/>
    <x v="13"/>
    <x v="57"/>
    <n v="6786"/>
  </r>
  <r>
    <x v="0"/>
    <x v="13"/>
    <x v="58"/>
    <n v="4260"/>
  </r>
  <r>
    <x v="0"/>
    <x v="13"/>
    <x v="59"/>
    <n v="4752"/>
  </r>
  <r>
    <x v="0"/>
    <x v="13"/>
    <x v="60"/>
    <n v="5761"/>
  </r>
  <r>
    <x v="0"/>
    <x v="13"/>
    <x v="61"/>
    <n v="6916"/>
  </r>
  <r>
    <x v="0"/>
    <x v="13"/>
    <x v="97"/>
    <n v="458"/>
  </r>
  <r>
    <x v="0"/>
    <x v="13"/>
    <x v="62"/>
    <n v="1874"/>
  </r>
  <r>
    <x v="0"/>
    <x v="13"/>
    <x v="63"/>
    <n v="10450"/>
  </r>
  <r>
    <x v="0"/>
    <x v="13"/>
    <x v="64"/>
    <n v="3572"/>
  </r>
  <r>
    <x v="0"/>
    <x v="13"/>
    <x v="65"/>
    <n v="3363"/>
  </r>
  <r>
    <x v="0"/>
    <x v="13"/>
    <x v="66"/>
    <n v="10161"/>
  </r>
  <r>
    <x v="0"/>
    <x v="13"/>
    <x v="67"/>
    <n v="6354"/>
  </r>
  <r>
    <x v="0"/>
    <x v="13"/>
    <x v="68"/>
    <n v="11437"/>
  </r>
  <r>
    <x v="0"/>
    <x v="13"/>
    <x v="98"/>
    <n v="1700"/>
  </r>
  <r>
    <x v="0"/>
    <x v="13"/>
    <x v="69"/>
    <n v="9379"/>
  </r>
  <r>
    <x v="0"/>
    <x v="13"/>
    <x v="70"/>
    <n v="14588"/>
  </r>
  <r>
    <x v="0"/>
    <x v="13"/>
    <x v="71"/>
    <n v="4956"/>
  </r>
  <r>
    <x v="0"/>
    <x v="13"/>
    <x v="72"/>
    <n v="1491"/>
  </r>
  <r>
    <x v="0"/>
    <x v="13"/>
    <x v="73"/>
    <n v="5296"/>
  </r>
  <r>
    <x v="0"/>
    <x v="13"/>
    <x v="74"/>
    <n v="1459"/>
  </r>
  <r>
    <x v="0"/>
    <x v="13"/>
    <x v="75"/>
    <n v="8508"/>
  </r>
  <r>
    <x v="0"/>
    <x v="13"/>
    <x v="76"/>
    <n v="13571"/>
  </r>
  <r>
    <x v="0"/>
    <x v="13"/>
    <x v="77"/>
    <n v="2374"/>
  </r>
  <r>
    <x v="0"/>
    <x v="13"/>
    <x v="99"/>
    <n v="732"/>
  </r>
  <r>
    <x v="0"/>
    <x v="13"/>
    <x v="78"/>
    <n v="31891"/>
  </r>
  <r>
    <x v="0"/>
    <x v="13"/>
    <x v="100"/>
    <n v="582"/>
  </r>
  <r>
    <x v="0"/>
    <x v="13"/>
    <x v="79"/>
    <n v="2362"/>
  </r>
  <r>
    <x v="0"/>
    <x v="13"/>
    <x v="80"/>
    <n v="116955"/>
  </r>
  <r>
    <x v="0"/>
    <x v="13"/>
    <x v="81"/>
    <n v="73155"/>
  </r>
  <r>
    <x v="0"/>
    <x v="13"/>
    <x v="82"/>
    <n v="147531"/>
  </r>
  <r>
    <x v="1"/>
    <x v="0"/>
    <x v="0"/>
    <n v="36"/>
  </r>
  <r>
    <x v="1"/>
    <x v="0"/>
    <x v="1"/>
    <n v="43"/>
  </r>
  <r>
    <x v="1"/>
    <x v="0"/>
    <x v="2"/>
    <n v="47"/>
  </r>
  <r>
    <x v="1"/>
    <x v="0"/>
    <x v="3"/>
    <n v="347"/>
  </r>
  <r>
    <x v="1"/>
    <x v="0"/>
    <x v="4"/>
    <n v="150"/>
  </r>
  <r>
    <x v="1"/>
    <x v="0"/>
    <x v="5"/>
    <n v="56"/>
  </r>
  <r>
    <x v="1"/>
    <x v="0"/>
    <x v="6"/>
    <n v="83"/>
  </r>
  <r>
    <x v="1"/>
    <x v="0"/>
    <x v="7"/>
    <n v="262"/>
  </r>
  <r>
    <x v="1"/>
    <x v="0"/>
    <x v="8"/>
    <n v="140"/>
  </r>
  <r>
    <x v="1"/>
    <x v="0"/>
    <x v="9"/>
    <n v="67"/>
  </r>
  <r>
    <x v="1"/>
    <x v="0"/>
    <x v="10"/>
    <n v="229"/>
  </r>
  <r>
    <x v="1"/>
    <x v="0"/>
    <x v="11"/>
    <n v="40"/>
  </r>
  <r>
    <x v="1"/>
    <x v="0"/>
    <x v="12"/>
    <n v="283"/>
  </r>
  <r>
    <x v="1"/>
    <x v="0"/>
    <x v="13"/>
    <n v="35"/>
  </r>
  <r>
    <x v="1"/>
    <x v="0"/>
    <x v="14"/>
    <n v="52"/>
  </r>
  <r>
    <x v="1"/>
    <x v="0"/>
    <x v="15"/>
    <n v="69"/>
  </r>
  <r>
    <x v="1"/>
    <x v="0"/>
    <x v="16"/>
    <n v="183"/>
  </r>
  <r>
    <x v="1"/>
    <x v="0"/>
    <x v="17"/>
    <n v="196"/>
  </r>
  <r>
    <x v="1"/>
    <x v="0"/>
    <x v="18"/>
    <n v="106"/>
  </r>
  <r>
    <x v="1"/>
    <x v="0"/>
    <x v="19"/>
    <n v="58"/>
  </r>
  <r>
    <x v="1"/>
    <x v="0"/>
    <x v="20"/>
    <n v="143"/>
  </r>
  <r>
    <x v="1"/>
    <x v="0"/>
    <x v="21"/>
    <n v="334"/>
  </r>
  <r>
    <x v="1"/>
    <x v="0"/>
    <x v="22"/>
    <n v="349"/>
  </r>
  <r>
    <x v="1"/>
    <x v="0"/>
    <x v="23"/>
    <n v="59"/>
  </r>
  <r>
    <x v="1"/>
    <x v="0"/>
    <x v="24"/>
    <n v="69"/>
  </r>
  <r>
    <x v="1"/>
    <x v="0"/>
    <x v="25"/>
    <n v="125"/>
  </r>
  <r>
    <x v="1"/>
    <x v="0"/>
    <x v="26"/>
    <n v="214"/>
  </r>
  <r>
    <x v="1"/>
    <x v="0"/>
    <x v="27"/>
    <n v="130"/>
  </r>
  <r>
    <x v="1"/>
    <x v="0"/>
    <x v="28"/>
    <n v="66"/>
  </r>
  <r>
    <x v="1"/>
    <x v="0"/>
    <x v="29"/>
    <n v="222"/>
  </r>
  <r>
    <x v="1"/>
    <x v="0"/>
    <x v="30"/>
    <n v="76"/>
  </r>
  <r>
    <x v="1"/>
    <x v="0"/>
    <x v="31"/>
    <n v="45"/>
  </r>
  <r>
    <x v="1"/>
    <x v="0"/>
    <x v="32"/>
    <n v="316"/>
  </r>
  <r>
    <x v="1"/>
    <x v="0"/>
    <x v="33"/>
    <n v="135"/>
  </r>
  <r>
    <x v="1"/>
    <x v="0"/>
    <x v="34"/>
    <n v="250"/>
  </r>
  <r>
    <x v="1"/>
    <x v="0"/>
    <x v="35"/>
    <n v="204"/>
  </r>
  <r>
    <x v="1"/>
    <x v="0"/>
    <x v="36"/>
    <n v="55"/>
  </r>
  <r>
    <x v="1"/>
    <x v="0"/>
    <x v="37"/>
    <n v="46"/>
  </r>
  <r>
    <x v="1"/>
    <x v="0"/>
    <x v="38"/>
    <n v="56"/>
  </r>
  <r>
    <x v="1"/>
    <x v="0"/>
    <x v="39"/>
    <n v="63"/>
  </r>
  <r>
    <x v="1"/>
    <x v="0"/>
    <x v="40"/>
    <n v="48"/>
  </r>
  <r>
    <x v="1"/>
    <x v="0"/>
    <x v="41"/>
    <n v="52"/>
  </r>
  <r>
    <x v="1"/>
    <x v="0"/>
    <x v="42"/>
    <n v="71"/>
  </r>
  <r>
    <x v="1"/>
    <x v="0"/>
    <x v="43"/>
    <n v="46"/>
  </r>
  <r>
    <x v="1"/>
    <x v="0"/>
    <x v="44"/>
    <n v="164"/>
  </r>
  <r>
    <x v="1"/>
    <x v="0"/>
    <x v="45"/>
    <n v="84"/>
  </r>
  <r>
    <x v="1"/>
    <x v="0"/>
    <x v="46"/>
    <n v="34"/>
  </r>
  <r>
    <x v="1"/>
    <x v="0"/>
    <x v="47"/>
    <n v="97"/>
  </r>
  <r>
    <x v="1"/>
    <x v="0"/>
    <x v="48"/>
    <n v="46"/>
  </r>
  <r>
    <x v="1"/>
    <x v="0"/>
    <x v="49"/>
    <n v="315"/>
  </r>
  <r>
    <x v="1"/>
    <x v="0"/>
    <x v="50"/>
    <n v="136"/>
  </r>
  <r>
    <x v="1"/>
    <x v="0"/>
    <x v="51"/>
    <n v="134"/>
  </r>
  <r>
    <x v="1"/>
    <x v="0"/>
    <x v="52"/>
    <n v="324"/>
  </r>
  <r>
    <x v="1"/>
    <x v="0"/>
    <x v="53"/>
    <n v="77"/>
  </r>
  <r>
    <x v="1"/>
    <x v="0"/>
    <x v="54"/>
    <n v="70"/>
  </r>
  <r>
    <x v="1"/>
    <x v="0"/>
    <x v="55"/>
    <n v="31"/>
  </r>
  <r>
    <x v="1"/>
    <x v="0"/>
    <x v="56"/>
    <n v="224"/>
  </r>
  <r>
    <x v="1"/>
    <x v="0"/>
    <x v="57"/>
    <n v="151"/>
  </r>
  <r>
    <x v="1"/>
    <x v="0"/>
    <x v="58"/>
    <n v="121"/>
  </r>
  <r>
    <x v="1"/>
    <x v="0"/>
    <x v="59"/>
    <n v="114"/>
  </r>
  <r>
    <x v="1"/>
    <x v="0"/>
    <x v="60"/>
    <n v="130"/>
  </r>
  <r>
    <x v="1"/>
    <x v="0"/>
    <x v="61"/>
    <n v="167"/>
  </r>
  <r>
    <x v="1"/>
    <x v="0"/>
    <x v="62"/>
    <n v="37"/>
  </r>
  <r>
    <x v="1"/>
    <x v="0"/>
    <x v="63"/>
    <n v="249"/>
  </r>
  <r>
    <x v="1"/>
    <x v="0"/>
    <x v="64"/>
    <n v="80"/>
  </r>
  <r>
    <x v="1"/>
    <x v="0"/>
    <x v="65"/>
    <n v="72"/>
  </r>
  <r>
    <x v="1"/>
    <x v="0"/>
    <x v="66"/>
    <n v="209"/>
  </r>
  <r>
    <x v="1"/>
    <x v="0"/>
    <x v="67"/>
    <n v="169"/>
  </r>
  <r>
    <x v="1"/>
    <x v="0"/>
    <x v="68"/>
    <n v="286"/>
  </r>
  <r>
    <x v="1"/>
    <x v="0"/>
    <x v="98"/>
    <n v="40"/>
  </r>
  <r>
    <x v="1"/>
    <x v="0"/>
    <x v="69"/>
    <n v="221"/>
  </r>
  <r>
    <x v="1"/>
    <x v="0"/>
    <x v="70"/>
    <n v="277"/>
  </r>
  <r>
    <x v="1"/>
    <x v="0"/>
    <x v="71"/>
    <n v="118"/>
  </r>
  <r>
    <x v="1"/>
    <x v="0"/>
    <x v="72"/>
    <n v="30"/>
  </r>
  <r>
    <x v="1"/>
    <x v="0"/>
    <x v="73"/>
    <n v="131"/>
  </r>
  <r>
    <x v="1"/>
    <x v="0"/>
    <x v="74"/>
    <n v="36"/>
  </r>
  <r>
    <x v="1"/>
    <x v="0"/>
    <x v="75"/>
    <n v="210"/>
  </r>
  <r>
    <x v="1"/>
    <x v="0"/>
    <x v="76"/>
    <n v="346"/>
  </r>
  <r>
    <x v="1"/>
    <x v="0"/>
    <x v="77"/>
    <n v="52"/>
  </r>
  <r>
    <x v="1"/>
    <x v="0"/>
    <x v="78"/>
    <n v="639"/>
  </r>
  <r>
    <x v="1"/>
    <x v="0"/>
    <x v="79"/>
    <n v="78"/>
  </r>
  <r>
    <x v="1"/>
    <x v="0"/>
    <x v="80"/>
    <n v="2116"/>
  </r>
  <r>
    <x v="1"/>
    <x v="0"/>
    <x v="81"/>
    <n v="1475"/>
  </r>
  <r>
    <x v="1"/>
    <x v="0"/>
    <x v="82"/>
    <n v="2652"/>
  </r>
  <r>
    <x v="1"/>
    <x v="1"/>
    <x v="0"/>
    <n v="115"/>
  </r>
  <r>
    <x v="1"/>
    <x v="1"/>
    <x v="1"/>
    <n v="96"/>
  </r>
  <r>
    <x v="1"/>
    <x v="1"/>
    <x v="2"/>
    <n v="144"/>
  </r>
  <r>
    <x v="1"/>
    <x v="1"/>
    <x v="3"/>
    <n v="1362"/>
  </r>
  <r>
    <x v="1"/>
    <x v="1"/>
    <x v="4"/>
    <n v="673"/>
  </r>
  <r>
    <x v="1"/>
    <x v="1"/>
    <x v="5"/>
    <n v="171"/>
  </r>
  <r>
    <x v="1"/>
    <x v="1"/>
    <x v="6"/>
    <n v="309"/>
  </r>
  <r>
    <x v="1"/>
    <x v="1"/>
    <x v="83"/>
    <n v="135"/>
  </r>
  <r>
    <x v="1"/>
    <x v="1"/>
    <x v="7"/>
    <n v="1066"/>
  </r>
  <r>
    <x v="1"/>
    <x v="1"/>
    <x v="8"/>
    <n v="409"/>
  </r>
  <r>
    <x v="1"/>
    <x v="1"/>
    <x v="9"/>
    <n v="392"/>
  </r>
  <r>
    <x v="1"/>
    <x v="1"/>
    <x v="84"/>
    <n v="52"/>
  </r>
  <r>
    <x v="1"/>
    <x v="1"/>
    <x v="10"/>
    <n v="962"/>
  </r>
  <r>
    <x v="1"/>
    <x v="1"/>
    <x v="11"/>
    <n v="221"/>
  </r>
  <r>
    <x v="1"/>
    <x v="1"/>
    <x v="12"/>
    <n v="1076"/>
  </r>
  <r>
    <x v="1"/>
    <x v="1"/>
    <x v="13"/>
    <n v="175"/>
  </r>
  <r>
    <x v="1"/>
    <x v="1"/>
    <x v="85"/>
    <n v="31"/>
  </r>
  <r>
    <x v="1"/>
    <x v="1"/>
    <x v="86"/>
    <n v="53"/>
  </r>
  <r>
    <x v="1"/>
    <x v="1"/>
    <x v="14"/>
    <n v="228"/>
  </r>
  <r>
    <x v="1"/>
    <x v="1"/>
    <x v="15"/>
    <n v="443"/>
  </r>
  <r>
    <x v="1"/>
    <x v="1"/>
    <x v="16"/>
    <n v="805"/>
  </r>
  <r>
    <x v="1"/>
    <x v="1"/>
    <x v="17"/>
    <n v="945"/>
  </r>
  <r>
    <x v="1"/>
    <x v="1"/>
    <x v="87"/>
    <n v="58"/>
  </r>
  <r>
    <x v="1"/>
    <x v="1"/>
    <x v="88"/>
    <n v="66"/>
  </r>
  <r>
    <x v="1"/>
    <x v="1"/>
    <x v="18"/>
    <n v="450"/>
  </r>
  <r>
    <x v="1"/>
    <x v="1"/>
    <x v="19"/>
    <n v="369"/>
  </r>
  <r>
    <x v="1"/>
    <x v="1"/>
    <x v="90"/>
    <n v="41"/>
  </r>
  <r>
    <x v="1"/>
    <x v="1"/>
    <x v="91"/>
    <n v="63"/>
  </r>
  <r>
    <x v="1"/>
    <x v="1"/>
    <x v="20"/>
    <n v="768"/>
  </r>
  <r>
    <x v="1"/>
    <x v="1"/>
    <x v="21"/>
    <n v="1423"/>
  </r>
  <r>
    <x v="1"/>
    <x v="1"/>
    <x v="92"/>
    <n v="62"/>
  </r>
  <r>
    <x v="1"/>
    <x v="1"/>
    <x v="93"/>
    <n v="66"/>
  </r>
  <r>
    <x v="1"/>
    <x v="1"/>
    <x v="22"/>
    <n v="1480"/>
  </r>
  <r>
    <x v="1"/>
    <x v="1"/>
    <x v="23"/>
    <n v="221"/>
  </r>
  <r>
    <x v="1"/>
    <x v="1"/>
    <x v="24"/>
    <n v="308"/>
  </r>
  <r>
    <x v="1"/>
    <x v="1"/>
    <x v="25"/>
    <n v="673"/>
  </r>
  <r>
    <x v="1"/>
    <x v="1"/>
    <x v="26"/>
    <n v="1030"/>
  </r>
  <r>
    <x v="1"/>
    <x v="1"/>
    <x v="27"/>
    <n v="585"/>
  </r>
  <r>
    <x v="1"/>
    <x v="1"/>
    <x v="28"/>
    <n v="402"/>
  </r>
  <r>
    <x v="1"/>
    <x v="1"/>
    <x v="29"/>
    <n v="934"/>
  </r>
  <r>
    <x v="1"/>
    <x v="1"/>
    <x v="30"/>
    <n v="313"/>
  </r>
  <r>
    <x v="1"/>
    <x v="1"/>
    <x v="31"/>
    <n v="156"/>
  </r>
  <r>
    <x v="1"/>
    <x v="1"/>
    <x v="32"/>
    <n v="1566"/>
  </r>
  <r>
    <x v="1"/>
    <x v="1"/>
    <x v="33"/>
    <n v="610"/>
  </r>
  <r>
    <x v="1"/>
    <x v="1"/>
    <x v="34"/>
    <n v="1134"/>
  </r>
  <r>
    <x v="1"/>
    <x v="1"/>
    <x v="95"/>
    <n v="52"/>
  </r>
  <r>
    <x v="1"/>
    <x v="1"/>
    <x v="35"/>
    <n v="732"/>
  </r>
  <r>
    <x v="1"/>
    <x v="1"/>
    <x v="36"/>
    <n v="235"/>
  </r>
  <r>
    <x v="1"/>
    <x v="1"/>
    <x v="37"/>
    <n v="143"/>
  </r>
  <r>
    <x v="1"/>
    <x v="1"/>
    <x v="38"/>
    <n v="305"/>
  </r>
  <r>
    <x v="1"/>
    <x v="1"/>
    <x v="39"/>
    <n v="346"/>
  </r>
  <r>
    <x v="1"/>
    <x v="1"/>
    <x v="40"/>
    <n v="358"/>
  </r>
  <r>
    <x v="1"/>
    <x v="1"/>
    <x v="41"/>
    <n v="229"/>
  </r>
  <r>
    <x v="1"/>
    <x v="1"/>
    <x v="42"/>
    <n v="411"/>
  </r>
  <r>
    <x v="1"/>
    <x v="1"/>
    <x v="43"/>
    <n v="227"/>
  </r>
  <r>
    <x v="1"/>
    <x v="1"/>
    <x v="44"/>
    <n v="647"/>
  </r>
  <r>
    <x v="1"/>
    <x v="1"/>
    <x v="45"/>
    <n v="517"/>
  </r>
  <r>
    <x v="1"/>
    <x v="1"/>
    <x v="46"/>
    <n v="160"/>
  </r>
  <r>
    <x v="1"/>
    <x v="1"/>
    <x v="47"/>
    <n v="343"/>
  </r>
  <r>
    <x v="1"/>
    <x v="1"/>
    <x v="48"/>
    <n v="204"/>
  </r>
  <r>
    <x v="1"/>
    <x v="1"/>
    <x v="49"/>
    <n v="1366"/>
  </r>
  <r>
    <x v="1"/>
    <x v="1"/>
    <x v="50"/>
    <n v="653"/>
  </r>
  <r>
    <x v="1"/>
    <x v="1"/>
    <x v="51"/>
    <n v="606"/>
  </r>
  <r>
    <x v="1"/>
    <x v="1"/>
    <x v="52"/>
    <n v="1226"/>
  </r>
  <r>
    <x v="1"/>
    <x v="1"/>
    <x v="53"/>
    <n v="309"/>
  </r>
  <r>
    <x v="1"/>
    <x v="1"/>
    <x v="54"/>
    <n v="367"/>
  </r>
  <r>
    <x v="1"/>
    <x v="1"/>
    <x v="96"/>
    <n v="58"/>
  </r>
  <r>
    <x v="1"/>
    <x v="1"/>
    <x v="55"/>
    <n v="119"/>
  </r>
  <r>
    <x v="1"/>
    <x v="1"/>
    <x v="56"/>
    <n v="1027"/>
  </r>
  <r>
    <x v="1"/>
    <x v="1"/>
    <x v="57"/>
    <n v="788"/>
  </r>
  <r>
    <x v="1"/>
    <x v="1"/>
    <x v="58"/>
    <n v="426"/>
  </r>
  <r>
    <x v="1"/>
    <x v="1"/>
    <x v="59"/>
    <n v="535"/>
  </r>
  <r>
    <x v="1"/>
    <x v="1"/>
    <x v="60"/>
    <n v="458"/>
  </r>
  <r>
    <x v="1"/>
    <x v="1"/>
    <x v="61"/>
    <n v="739"/>
  </r>
  <r>
    <x v="1"/>
    <x v="1"/>
    <x v="97"/>
    <n v="56"/>
  </r>
  <r>
    <x v="1"/>
    <x v="1"/>
    <x v="62"/>
    <n v="197"/>
  </r>
  <r>
    <x v="1"/>
    <x v="1"/>
    <x v="63"/>
    <n v="927"/>
  </r>
  <r>
    <x v="1"/>
    <x v="1"/>
    <x v="64"/>
    <n v="429"/>
  </r>
  <r>
    <x v="1"/>
    <x v="1"/>
    <x v="65"/>
    <n v="347"/>
  </r>
  <r>
    <x v="1"/>
    <x v="1"/>
    <x v="66"/>
    <n v="966"/>
  </r>
  <r>
    <x v="1"/>
    <x v="1"/>
    <x v="67"/>
    <n v="600"/>
  </r>
  <r>
    <x v="1"/>
    <x v="1"/>
    <x v="68"/>
    <n v="1244"/>
  </r>
  <r>
    <x v="1"/>
    <x v="1"/>
    <x v="98"/>
    <n v="232"/>
  </r>
  <r>
    <x v="1"/>
    <x v="1"/>
    <x v="69"/>
    <n v="998"/>
  </r>
  <r>
    <x v="1"/>
    <x v="1"/>
    <x v="70"/>
    <n v="1252"/>
  </r>
  <r>
    <x v="1"/>
    <x v="1"/>
    <x v="71"/>
    <n v="468"/>
  </r>
  <r>
    <x v="1"/>
    <x v="1"/>
    <x v="72"/>
    <n v="124"/>
  </r>
  <r>
    <x v="1"/>
    <x v="1"/>
    <x v="73"/>
    <n v="549"/>
  </r>
  <r>
    <x v="1"/>
    <x v="1"/>
    <x v="74"/>
    <n v="167"/>
  </r>
  <r>
    <x v="1"/>
    <x v="1"/>
    <x v="75"/>
    <n v="895"/>
  </r>
  <r>
    <x v="1"/>
    <x v="1"/>
    <x v="76"/>
    <n v="1369"/>
  </r>
  <r>
    <x v="1"/>
    <x v="1"/>
    <x v="77"/>
    <n v="196"/>
  </r>
  <r>
    <x v="1"/>
    <x v="1"/>
    <x v="99"/>
    <n v="71"/>
  </r>
  <r>
    <x v="1"/>
    <x v="1"/>
    <x v="78"/>
    <n v="2667"/>
  </r>
  <r>
    <x v="1"/>
    <x v="1"/>
    <x v="100"/>
    <n v="47"/>
  </r>
  <r>
    <x v="1"/>
    <x v="1"/>
    <x v="79"/>
    <n v="283"/>
  </r>
  <r>
    <x v="1"/>
    <x v="1"/>
    <x v="80"/>
    <n v="10525"/>
  </r>
  <r>
    <x v="1"/>
    <x v="1"/>
    <x v="81"/>
    <n v="6434"/>
  </r>
  <r>
    <x v="1"/>
    <x v="1"/>
    <x v="82"/>
    <n v="12728"/>
  </r>
  <r>
    <x v="1"/>
    <x v="2"/>
    <x v="0"/>
    <n v="66"/>
  </r>
  <r>
    <x v="1"/>
    <x v="2"/>
    <x v="1"/>
    <n v="68"/>
  </r>
  <r>
    <x v="1"/>
    <x v="2"/>
    <x v="2"/>
    <n v="112"/>
  </r>
  <r>
    <x v="1"/>
    <x v="2"/>
    <x v="3"/>
    <n v="1168"/>
  </r>
  <r>
    <x v="1"/>
    <x v="2"/>
    <x v="4"/>
    <n v="547"/>
  </r>
  <r>
    <x v="1"/>
    <x v="2"/>
    <x v="5"/>
    <n v="124"/>
  </r>
  <r>
    <x v="1"/>
    <x v="2"/>
    <x v="6"/>
    <n v="221"/>
  </r>
  <r>
    <x v="1"/>
    <x v="2"/>
    <x v="83"/>
    <n v="99"/>
  </r>
  <r>
    <x v="1"/>
    <x v="2"/>
    <x v="7"/>
    <n v="869"/>
  </r>
  <r>
    <x v="1"/>
    <x v="2"/>
    <x v="8"/>
    <n v="329"/>
  </r>
  <r>
    <x v="1"/>
    <x v="2"/>
    <x v="9"/>
    <n v="295"/>
  </r>
  <r>
    <x v="1"/>
    <x v="2"/>
    <x v="84"/>
    <n v="37"/>
  </r>
  <r>
    <x v="1"/>
    <x v="2"/>
    <x v="10"/>
    <n v="855"/>
  </r>
  <r>
    <x v="1"/>
    <x v="2"/>
    <x v="11"/>
    <n v="192"/>
  </r>
  <r>
    <x v="1"/>
    <x v="2"/>
    <x v="12"/>
    <n v="773"/>
  </r>
  <r>
    <x v="1"/>
    <x v="2"/>
    <x v="13"/>
    <n v="143"/>
  </r>
  <r>
    <x v="1"/>
    <x v="2"/>
    <x v="86"/>
    <n v="53"/>
  </r>
  <r>
    <x v="1"/>
    <x v="2"/>
    <x v="14"/>
    <n v="156"/>
  </r>
  <r>
    <x v="1"/>
    <x v="2"/>
    <x v="15"/>
    <n v="324"/>
  </r>
  <r>
    <x v="1"/>
    <x v="2"/>
    <x v="16"/>
    <n v="589"/>
  </r>
  <r>
    <x v="1"/>
    <x v="2"/>
    <x v="17"/>
    <n v="742"/>
  </r>
  <r>
    <x v="1"/>
    <x v="2"/>
    <x v="87"/>
    <n v="47"/>
  </r>
  <r>
    <x v="1"/>
    <x v="2"/>
    <x v="88"/>
    <n v="56"/>
  </r>
  <r>
    <x v="1"/>
    <x v="2"/>
    <x v="18"/>
    <n v="340"/>
  </r>
  <r>
    <x v="1"/>
    <x v="2"/>
    <x v="19"/>
    <n v="279"/>
  </r>
  <r>
    <x v="1"/>
    <x v="2"/>
    <x v="90"/>
    <n v="38"/>
  </r>
  <r>
    <x v="1"/>
    <x v="2"/>
    <x v="91"/>
    <n v="54"/>
  </r>
  <r>
    <x v="1"/>
    <x v="2"/>
    <x v="20"/>
    <n v="561"/>
  </r>
  <r>
    <x v="1"/>
    <x v="2"/>
    <x v="21"/>
    <n v="1100"/>
  </r>
  <r>
    <x v="1"/>
    <x v="2"/>
    <x v="92"/>
    <n v="58"/>
  </r>
  <r>
    <x v="1"/>
    <x v="2"/>
    <x v="93"/>
    <n v="53"/>
  </r>
  <r>
    <x v="1"/>
    <x v="2"/>
    <x v="22"/>
    <n v="1149"/>
  </r>
  <r>
    <x v="1"/>
    <x v="2"/>
    <x v="23"/>
    <n v="164"/>
  </r>
  <r>
    <x v="1"/>
    <x v="2"/>
    <x v="24"/>
    <n v="244"/>
  </r>
  <r>
    <x v="1"/>
    <x v="2"/>
    <x v="25"/>
    <n v="489"/>
  </r>
  <r>
    <x v="1"/>
    <x v="2"/>
    <x v="94"/>
    <n v="36"/>
  </r>
  <r>
    <x v="1"/>
    <x v="2"/>
    <x v="26"/>
    <n v="758"/>
  </r>
  <r>
    <x v="1"/>
    <x v="2"/>
    <x v="27"/>
    <n v="450"/>
  </r>
  <r>
    <x v="1"/>
    <x v="2"/>
    <x v="28"/>
    <n v="293"/>
  </r>
  <r>
    <x v="1"/>
    <x v="2"/>
    <x v="29"/>
    <n v="718"/>
  </r>
  <r>
    <x v="1"/>
    <x v="2"/>
    <x v="30"/>
    <n v="252"/>
  </r>
  <r>
    <x v="1"/>
    <x v="2"/>
    <x v="31"/>
    <n v="116"/>
  </r>
  <r>
    <x v="1"/>
    <x v="2"/>
    <x v="32"/>
    <n v="1210"/>
  </r>
  <r>
    <x v="1"/>
    <x v="2"/>
    <x v="33"/>
    <n v="471"/>
  </r>
  <r>
    <x v="1"/>
    <x v="2"/>
    <x v="34"/>
    <n v="898"/>
  </r>
  <r>
    <x v="1"/>
    <x v="2"/>
    <x v="95"/>
    <n v="43"/>
  </r>
  <r>
    <x v="1"/>
    <x v="2"/>
    <x v="35"/>
    <n v="618"/>
  </r>
  <r>
    <x v="1"/>
    <x v="2"/>
    <x v="36"/>
    <n v="185"/>
  </r>
  <r>
    <x v="1"/>
    <x v="2"/>
    <x v="37"/>
    <n v="94"/>
  </r>
  <r>
    <x v="1"/>
    <x v="2"/>
    <x v="38"/>
    <n v="232"/>
  </r>
  <r>
    <x v="1"/>
    <x v="2"/>
    <x v="39"/>
    <n v="274"/>
  </r>
  <r>
    <x v="1"/>
    <x v="2"/>
    <x v="40"/>
    <n v="242"/>
  </r>
  <r>
    <x v="1"/>
    <x v="2"/>
    <x v="41"/>
    <n v="176"/>
  </r>
  <r>
    <x v="1"/>
    <x v="2"/>
    <x v="42"/>
    <n v="327"/>
  </r>
  <r>
    <x v="1"/>
    <x v="2"/>
    <x v="43"/>
    <n v="163"/>
  </r>
  <r>
    <x v="1"/>
    <x v="2"/>
    <x v="44"/>
    <n v="522"/>
  </r>
  <r>
    <x v="1"/>
    <x v="2"/>
    <x v="45"/>
    <n v="366"/>
  </r>
  <r>
    <x v="1"/>
    <x v="2"/>
    <x v="46"/>
    <n v="107"/>
  </r>
  <r>
    <x v="1"/>
    <x v="2"/>
    <x v="47"/>
    <n v="300"/>
  </r>
  <r>
    <x v="1"/>
    <x v="2"/>
    <x v="48"/>
    <n v="152"/>
  </r>
  <r>
    <x v="1"/>
    <x v="2"/>
    <x v="49"/>
    <n v="1057"/>
  </r>
  <r>
    <x v="1"/>
    <x v="2"/>
    <x v="50"/>
    <n v="586"/>
  </r>
  <r>
    <x v="1"/>
    <x v="2"/>
    <x v="51"/>
    <n v="390"/>
  </r>
  <r>
    <x v="1"/>
    <x v="2"/>
    <x v="52"/>
    <n v="1014"/>
  </r>
  <r>
    <x v="1"/>
    <x v="2"/>
    <x v="53"/>
    <n v="260"/>
  </r>
  <r>
    <x v="1"/>
    <x v="2"/>
    <x v="54"/>
    <n v="257"/>
  </r>
  <r>
    <x v="1"/>
    <x v="2"/>
    <x v="96"/>
    <n v="53"/>
  </r>
  <r>
    <x v="1"/>
    <x v="2"/>
    <x v="55"/>
    <n v="125"/>
  </r>
  <r>
    <x v="1"/>
    <x v="2"/>
    <x v="56"/>
    <n v="777"/>
  </r>
  <r>
    <x v="1"/>
    <x v="2"/>
    <x v="57"/>
    <n v="576"/>
  </r>
  <r>
    <x v="1"/>
    <x v="2"/>
    <x v="58"/>
    <n v="319"/>
  </r>
  <r>
    <x v="1"/>
    <x v="2"/>
    <x v="59"/>
    <n v="418"/>
  </r>
  <r>
    <x v="1"/>
    <x v="2"/>
    <x v="60"/>
    <n v="397"/>
  </r>
  <r>
    <x v="1"/>
    <x v="2"/>
    <x v="61"/>
    <n v="564"/>
  </r>
  <r>
    <x v="1"/>
    <x v="2"/>
    <x v="97"/>
    <n v="30"/>
  </r>
  <r>
    <x v="1"/>
    <x v="2"/>
    <x v="62"/>
    <n v="142"/>
  </r>
  <r>
    <x v="1"/>
    <x v="2"/>
    <x v="63"/>
    <n v="782"/>
  </r>
  <r>
    <x v="1"/>
    <x v="2"/>
    <x v="64"/>
    <n v="312"/>
  </r>
  <r>
    <x v="1"/>
    <x v="2"/>
    <x v="65"/>
    <n v="279"/>
  </r>
  <r>
    <x v="1"/>
    <x v="2"/>
    <x v="66"/>
    <n v="765"/>
  </r>
  <r>
    <x v="1"/>
    <x v="2"/>
    <x v="67"/>
    <n v="515"/>
  </r>
  <r>
    <x v="1"/>
    <x v="2"/>
    <x v="68"/>
    <n v="943"/>
  </r>
  <r>
    <x v="1"/>
    <x v="2"/>
    <x v="98"/>
    <n v="165"/>
  </r>
  <r>
    <x v="1"/>
    <x v="2"/>
    <x v="69"/>
    <n v="803"/>
  </r>
  <r>
    <x v="1"/>
    <x v="2"/>
    <x v="70"/>
    <n v="965"/>
  </r>
  <r>
    <x v="1"/>
    <x v="2"/>
    <x v="71"/>
    <n v="386"/>
  </r>
  <r>
    <x v="1"/>
    <x v="2"/>
    <x v="72"/>
    <n v="108"/>
  </r>
  <r>
    <x v="1"/>
    <x v="2"/>
    <x v="73"/>
    <n v="441"/>
  </r>
  <r>
    <x v="1"/>
    <x v="2"/>
    <x v="74"/>
    <n v="139"/>
  </r>
  <r>
    <x v="1"/>
    <x v="2"/>
    <x v="75"/>
    <n v="687"/>
  </r>
  <r>
    <x v="1"/>
    <x v="2"/>
    <x v="76"/>
    <n v="1011"/>
  </r>
  <r>
    <x v="1"/>
    <x v="2"/>
    <x v="77"/>
    <n v="187"/>
  </r>
  <r>
    <x v="1"/>
    <x v="2"/>
    <x v="99"/>
    <n v="76"/>
  </r>
  <r>
    <x v="1"/>
    <x v="2"/>
    <x v="78"/>
    <n v="2105"/>
  </r>
  <r>
    <x v="1"/>
    <x v="2"/>
    <x v="100"/>
    <n v="42"/>
  </r>
  <r>
    <x v="1"/>
    <x v="2"/>
    <x v="79"/>
    <n v="231"/>
  </r>
  <r>
    <x v="1"/>
    <x v="2"/>
    <x v="80"/>
    <n v="8024"/>
  </r>
  <r>
    <x v="1"/>
    <x v="2"/>
    <x v="81"/>
    <n v="4926"/>
  </r>
  <r>
    <x v="1"/>
    <x v="2"/>
    <x v="82"/>
    <n v="9592"/>
  </r>
  <r>
    <x v="1"/>
    <x v="3"/>
    <x v="0"/>
    <n v="69"/>
  </r>
  <r>
    <x v="1"/>
    <x v="3"/>
    <x v="1"/>
    <n v="52"/>
  </r>
  <r>
    <x v="1"/>
    <x v="3"/>
    <x v="2"/>
    <n v="101"/>
  </r>
  <r>
    <x v="1"/>
    <x v="3"/>
    <x v="3"/>
    <n v="1177"/>
  </r>
  <r>
    <x v="1"/>
    <x v="3"/>
    <x v="4"/>
    <n v="533"/>
  </r>
  <r>
    <x v="1"/>
    <x v="3"/>
    <x v="5"/>
    <n v="93"/>
  </r>
  <r>
    <x v="1"/>
    <x v="3"/>
    <x v="6"/>
    <n v="211"/>
  </r>
  <r>
    <x v="1"/>
    <x v="3"/>
    <x v="83"/>
    <n v="76"/>
  </r>
  <r>
    <x v="1"/>
    <x v="3"/>
    <x v="7"/>
    <n v="825"/>
  </r>
  <r>
    <x v="1"/>
    <x v="3"/>
    <x v="8"/>
    <n v="312"/>
  </r>
  <r>
    <x v="1"/>
    <x v="3"/>
    <x v="9"/>
    <n v="287"/>
  </r>
  <r>
    <x v="1"/>
    <x v="3"/>
    <x v="84"/>
    <n v="36"/>
  </r>
  <r>
    <x v="1"/>
    <x v="3"/>
    <x v="10"/>
    <n v="848"/>
  </r>
  <r>
    <x v="1"/>
    <x v="3"/>
    <x v="11"/>
    <n v="189"/>
  </r>
  <r>
    <x v="1"/>
    <x v="3"/>
    <x v="12"/>
    <n v="803"/>
  </r>
  <r>
    <x v="1"/>
    <x v="3"/>
    <x v="13"/>
    <n v="117"/>
  </r>
  <r>
    <x v="1"/>
    <x v="3"/>
    <x v="85"/>
    <n v="31"/>
  </r>
  <r>
    <x v="1"/>
    <x v="3"/>
    <x v="86"/>
    <n v="51"/>
  </r>
  <r>
    <x v="1"/>
    <x v="3"/>
    <x v="14"/>
    <n v="161"/>
  </r>
  <r>
    <x v="1"/>
    <x v="3"/>
    <x v="15"/>
    <n v="301"/>
  </r>
  <r>
    <x v="1"/>
    <x v="3"/>
    <x v="16"/>
    <n v="628"/>
  </r>
  <r>
    <x v="1"/>
    <x v="3"/>
    <x v="17"/>
    <n v="729"/>
  </r>
  <r>
    <x v="1"/>
    <x v="3"/>
    <x v="87"/>
    <n v="41"/>
  </r>
  <r>
    <x v="1"/>
    <x v="3"/>
    <x v="88"/>
    <n v="50"/>
  </r>
  <r>
    <x v="1"/>
    <x v="3"/>
    <x v="18"/>
    <n v="334"/>
  </r>
  <r>
    <x v="1"/>
    <x v="3"/>
    <x v="19"/>
    <n v="268"/>
  </r>
  <r>
    <x v="1"/>
    <x v="3"/>
    <x v="90"/>
    <n v="40"/>
  </r>
  <r>
    <x v="1"/>
    <x v="3"/>
    <x v="91"/>
    <n v="46"/>
  </r>
  <r>
    <x v="1"/>
    <x v="3"/>
    <x v="20"/>
    <n v="561"/>
  </r>
  <r>
    <x v="1"/>
    <x v="3"/>
    <x v="21"/>
    <n v="1106"/>
  </r>
  <r>
    <x v="1"/>
    <x v="3"/>
    <x v="92"/>
    <n v="55"/>
  </r>
  <r>
    <x v="1"/>
    <x v="3"/>
    <x v="93"/>
    <n v="47"/>
  </r>
  <r>
    <x v="1"/>
    <x v="3"/>
    <x v="22"/>
    <n v="1150"/>
  </r>
  <r>
    <x v="1"/>
    <x v="3"/>
    <x v="23"/>
    <n v="187"/>
  </r>
  <r>
    <x v="1"/>
    <x v="3"/>
    <x v="24"/>
    <n v="211"/>
  </r>
  <r>
    <x v="1"/>
    <x v="3"/>
    <x v="25"/>
    <n v="506"/>
  </r>
  <r>
    <x v="1"/>
    <x v="3"/>
    <x v="94"/>
    <n v="42"/>
  </r>
  <r>
    <x v="1"/>
    <x v="3"/>
    <x v="26"/>
    <n v="824"/>
  </r>
  <r>
    <x v="1"/>
    <x v="3"/>
    <x v="27"/>
    <n v="468"/>
  </r>
  <r>
    <x v="1"/>
    <x v="3"/>
    <x v="28"/>
    <n v="309"/>
  </r>
  <r>
    <x v="1"/>
    <x v="3"/>
    <x v="29"/>
    <n v="727"/>
  </r>
  <r>
    <x v="1"/>
    <x v="3"/>
    <x v="30"/>
    <n v="211"/>
  </r>
  <r>
    <x v="1"/>
    <x v="3"/>
    <x v="31"/>
    <n v="118"/>
  </r>
  <r>
    <x v="1"/>
    <x v="3"/>
    <x v="32"/>
    <n v="1170"/>
  </r>
  <r>
    <x v="1"/>
    <x v="3"/>
    <x v="33"/>
    <n v="459"/>
  </r>
  <r>
    <x v="1"/>
    <x v="3"/>
    <x v="34"/>
    <n v="896"/>
  </r>
  <r>
    <x v="1"/>
    <x v="3"/>
    <x v="95"/>
    <n v="45"/>
  </r>
  <r>
    <x v="1"/>
    <x v="3"/>
    <x v="35"/>
    <n v="658"/>
  </r>
  <r>
    <x v="1"/>
    <x v="3"/>
    <x v="36"/>
    <n v="190"/>
  </r>
  <r>
    <x v="1"/>
    <x v="3"/>
    <x v="37"/>
    <n v="99"/>
  </r>
  <r>
    <x v="1"/>
    <x v="3"/>
    <x v="38"/>
    <n v="227"/>
  </r>
  <r>
    <x v="1"/>
    <x v="3"/>
    <x v="39"/>
    <n v="231"/>
  </r>
  <r>
    <x v="1"/>
    <x v="3"/>
    <x v="40"/>
    <n v="270"/>
  </r>
  <r>
    <x v="1"/>
    <x v="3"/>
    <x v="41"/>
    <n v="181"/>
  </r>
  <r>
    <x v="1"/>
    <x v="3"/>
    <x v="42"/>
    <n v="292"/>
  </r>
  <r>
    <x v="1"/>
    <x v="3"/>
    <x v="43"/>
    <n v="173"/>
  </r>
  <r>
    <x v="1"/>
    <x v="3"/>
    <x v="44"/>
    <n v="449"/>
  </r>
  <r>
    <x v="1"/>
    <x v="3"/>
    <x v="45"/>
    <n v="374"/>
  </r>
  <r>
    <x v="1"/>
    <x v="3"/>
    <x v="46"/>
    <n v="111"/>
  </r>
  <r>
    <x v="1"/>
    <x v="3"/>
    <x v="47"/>
    <n v="249"/>
  </r>
  <r>
    <x v="1"/>
    <x v="3"/>
    <x v="48"/>
    <n v="146"/>
  </r>
  <r>
    <x v="1"/>
    <x v="3"/>
    <x v="49"/>
    <n v="1056"/>
  </r>
  <r>
    <x v="1"/>
    <x v="3"/>
    <x v="50"/>
    <n v="556"/>
  </r>
  <r>
    <x v="1"/>
    <x v="3"/>
    <x v="51"/>
    <n v="391"/>
  </r>
  <r>
    <x v="1"/>
    <x v="3"/>
    <x v="52"/>
    <n v="1007"/>
  </r>
  <r>
    <x v="1"/>
    <x v="3"/>
    <x v="53"/>
    <n v="231"/>
  </r>
  <r>
    <x v="1"/>
    <x v="3"/>
    <x v="54"/>
    <n v="223"/>
  </r>
  <r>
    <x v="1"/>
    <x v="3"/>
    <x v="96"/>
    <n v="44"/>
  </r>
  <r>
    <x v="1"/>
    <x v="3"/>
    <x v="55"/>
    <n v="95"/>
  </r>
  <r>
    <x v="1"/>
    <x v="3"/>
    <x v="56"/>
    <n v="804"/>
  </r>
  <r>
    <x v="1"/>
    <x v="3"/>
    <x v="57"/>
    <n v="588"/>
  </r>
  <r>
    <x v="1"/>
    <x v="3"/>
    <x v="58"/>
    <n v="303"/>
  </r>
  <r>
    <x v="1"/>
    <x v="3"/>
    <x v="59"/>
    <n v="423"/>
  </r>
  <r>
    <x v="1"/>
    <x v="3"/>
    <x v="60"/>
    <n v="401"/>
  </r>
  <r>
    <x v="1"/>
    <x v="3"/>
    <x v="61"/>
    <n v="528"/>
  </r>
  <r>
    <x v="1"/>
    <x v="3"/>
    <x v="97"/>
    <n v="35"/>
  </r>
  <r>
    <x v="1"/>
    <x v="3"/>
    <x v="62"/>
    <n v="139"/>
  </r>
  <r>
    <x v="1"/>
    <x v="3"/>
    <x v="63"/>
    <n v="740"/>
  </r>
  <r>
    <x v="1"/>
    <x v="3"/>
    <x v="64"/>
    <n v="317"/>
  </r>
  <r>
    <x v="1"/>
    <x v="3"/>
    <x v="65"/>
    <n v="286"/>
  </r>
  <r>
    <x v="1"/>
    <x v="3"/>
    <x v="66"/>
    <n v="750"/>
  </r>
  <r>
    <x v="1"/>
    <x v="3"/>
    <x v="67"/>
    <n v="461"/>
  </r>
  <r>
    <x v="1"/>
    <x v="3"/>
    <x v="68"/>
    <n v="944"/>
  </r>
  <r>
    <x v="1"/>
    <x v="3"/>
    <x v="98"/>
    <n v="171"/>
  </r>
  <r>
    <x v="1"/>
    <x v="3"/>
    <x v="69"/>
    <n v="794"/>
  </r>
  <r>
    <x v="1"/>
    <x v="3"/>
    <x v="70"/>
    <n v="1032"/>
  </r>
  <r>
    <x v="1"/>
    <x v="3"/>
    <x v="71"/>
    <n v="365"/>
  </r>
  <r>
    <x v="1"/>
    <x v="3"/>
    <x v="72"/>
    <n v="120"/>
  </r>
  <r>
    <x v="1"/>
    <x v="3"/>
    <x v="73"/>
    <n v="410"/>
  </r>
  <r>
    <x v="1"/>
    <x v="3"/>
    <x v="74"/>
    <n v="117"/>
  </r>
  <r>
    <x v="1"/>
    <x v="3"/>
    <x v="75"/>
    <n v="646"/>
  </r>
  <r>
    <x v="1"/>
    <x v="3"/>
    <x v="76"/>
    <n v="1054"/>
  </r>
  <r>
    <x v="1"/>
    <x v="3"/>
    <x v="77"/>
    <n v="161"/>
  </r>
  <r>
    <x v="1"/>
    <x v="3"/>
    <x v="99"/>
    <n v="56"/>
  </r>
  <r>
    <x v="1"/>
    <x v="3"/>
    <x v="78"/>
    <n v="2323"/>
  </r>
  <r>
    <x v="1"/>
    <x v="3"/>
    <x v="79"/>
    <n v="196"/>
  </r>
  <r>
    <x v="1"/>
    <x v="3"/>
    <x v="80"/>
    <n v="8713"/>
  </r>
  <r>
    <x v="1"/>
    <x v="3"/>
    <x v="81"/>
    <n v="5301"/>
  </r>
  <r>
    <x v="1"/>
    <x v="3"/>
    <x v="82"/>
    <n v="10356"/>
  </r>
  <r>
    <x v="1"/>
    <x v="4"/>
    <x v="0"/>
    <n v="86"/>
  </r>
  <r>
    <x v="1"/>
    <x v="4"/>
    <x v="1"/>
    <n v="78"/>
  </r>
  <r>
    <x v="1"/>
    <x v="4"/>
    <x v="2"/>
    <n v="126"/>
  </r>
  <r>
    <x v="1"/>
    <x v="4"/>
    <x v="3"/>
    <n v="1356"/>
  </r>
  <r>
    <x v="1"/>
    <x v="4"/>
    <x v="4"/>
    <n v="646"/>
  </r>
  <r>
    <x v="1"/>
    <x v="4"/>
    <x v="5"/>
    <n v="161"/>
  </r>
  <r>
    <x v="1"/>
    <x v="4"/>
    <x v="6"/>
    <n v="267"/>
  </r>
  <r>
    <x v="1"/>
    <x v="4"/>
    <x v="83"/>
    <n v="98"/>
  </r>
  <r>
    <x v="1"/>
    <x v="4"/>
    <x v="7"/>
    <n v="1062"/>
  </r>
  <r>
    <x v="1"/>
    <x v="4"/>
    <x v="8"/>
    <n v="411"/>
  </r>
  <r>
    <x v="1"/>
    <x v="4"/>
    <x v="9"/>
    <n v="327"/>
  </r>
  <r>
    <x v="1"/>
    <x v="4"/>
    <x v="84"/>
    <n v="32"/>
  </r>
  <r>
    <x v="1"/>
    <x v="4"/>
    <x v="10"/>
    <n v="991"/>
  </r>
  <r>
    <x v="1"/>
    <x v="4"/>
    <x v="11"/>
    <n v="207"/>
  </r>
  <r>
    <x v="1"/>
    <x v="4"/>
    <x v="12"/>
    <n v="1015"/>
  </r>
  <r>
    <x v="1"/>
    <x v="4"/>
    <x v="13"/>
    <n v="148"/>
  </r>
  <r>
    <x v="1"/>
    <x v="4"/>
    <x v="86"/>
    <n v="45"/>
  </r>
  <r>
    <x v="1"/>
    <x v="4"/>
    <x v="14"/>
    <n v="155"/>
  </r>
  <r>
    <x v="1"/>
    <x v="4"/>
    <x v="15"/>
    <n v="348"/>
  </r>
  <r>
    <x v="1"/>
    <x v="4"/>
    <x v="16"/>
    <n v="777"/>
  </r>
  <r>
    <x v="1"/>
    <x v="4"/>
    <x v="17"/>
    <n v="860"/>
  </r>
  <r>
    <x v="1"/>
    <x v="4"/>
    <x v="87"/>
    <n v="44"/>
  </r>
  <r>
    <x v="1"/>
    <x v="4"/>
    <x v="88"/>
    <n v="61"/>
  </r>
  <r>
    <x v="1"/>
    <x v="4"/>
    <x v="18"/>
    <n v="390"/>
  </r>
  <r>
    <x v="1"/>
    <x v="4"/>
    <x v="19"/>
    <n v="314"/>
  </r>
  <r>
    <x v="1"/>
    <x v="4"/>
    <x v="90"/>
    <n v="44"/>
  </r>
  <r>
    <x v="1"/>
    <x v="4"/>
    <x v="91"/>
    <n v="52"/>
  </r>
  <r>
    <x v="1"/>
    <x v="4"/>
    <x v="20"/>
    <n v="701"/>
  </r>
  <r>
    <x v="1"/>
    <x v="4"/>
    <x v="21"/>
    <n v="1377"/>
  </r>
  <r>
    <x v="1"/>
    <x v="4"/>
    <x v="92"/>
    <n v="46"/>
  </r>
  <r>
    <x v="1"/>
    <x v="4"/>
    <x v="93"/>
    <n v="56"/>
  </r>
  <r>
    <x v="1"/>
    <x v="4"/>
    <x v="22"/>
    <n v="1482"/>
  </r>
  <r>
    <x v="1"/>
    <x v="4"/>
    <x v="23"/>
    <n v="192"/>
  </r>
  <r>
    <x v="1"/>
    <x v="4"/>
    <x v="24"/>
    <n v="262"/>
  </r>
  <r>
    <x v="1"/>
    <x v="4"/>
    <x v="25"/>
    <n v="536"/>
  </r>
  <r>
    <x v="1"/>
    <x v="4"/>
    <x v="94"/>
    <n v="38"/>
  </r>
  <r>
    <x v="1"/>
    <x v="4"/>
    <x v="26"/>
    <n v="911"/>
  </r>
  <r>
    <x v="1"/>
    <x v="4"/>
    <x v="27"/>
    <n v="577"/>
  </r>
  <r>
    <x v="1"/>
    <x v="4"/>
    <x v="28"/>
    <n v="307"/>
  </r>
  <r>
    <x v="1"/>
    <x v="4"/>
    <x v="29"/>
    <n v="946"/>
  </r>
  <r>
    <x v="1"/>
    <x v="4"/>
    <x v="30"/>
    <n v="264"/>
  </r>
  <r>
    <x v="1"/>
    <x v="4"/>
    <x v="31"/>
    <n v="164"/>
  </r>
  <r>
    <x v="1"/>
    <x v="4"/>
    <x v="32"/>
    <n v="1467"/>
  </r>
  <r>
    <x v="1"/>
    <x v="4"/>
    <x v="33"/>
    <n v="567"/>
  </r>
  <r>
    <x v="1"/>
    <x v="4"/>
    <x v="34"/>
    <n v="1061"/>
  </r>
  <r>
    <x v="1"/>
    <x v="4"/>
    <x v="95"/>
    <n v="40"/>
  </r>
  <r>
    <x v="1"/>
    <x v="4"/>
    <x v="35"/>
    <n v="726"/>
  </r>
  <r>
    <x v="1"/>
    <x v="4"/>
    <x v="36"/>
    <n v="198"/>
  </r>
  <r>
    <x v="1"/>
    <x v="4"/>
    <x v="37"/>
    <n v="109"/>
  </r>
  <r>
    <x v="1"/>
    <x v="4"/>
    <x v="38"/>
    <n v="285"/>
  </r>
  <r>
    <x v="1"/>
    <x v="4"/>
    <x v="39"/>
    <n v="285"/>
  </r>
  <r>
    <x v="1"/>
    <x v="4"/>
    <x v="40"/>
    <n v="268"/>
  </r>
  <r>
    <x v="1"/>
    <x v="4"/>
    <x v="41"/>
    <n v="216"/>
  </r>
  <r>
    <x v="1"/>
    <x v="4"/>
    <x v="42"/>
    <n v="346"/>
  </r>
  <r>
    <x v="1"/>
    <x v="4"/>
    <x v="43"/>
    <n v="203"/>
  </r>
  <r>
    <x v="1"/>
    <x v="4"/>
    <x v="44"/>
    <n v="564"/>
  </r>
  <r>
    <x v="1"/>
    <x v="4"/>
    <x v="45"/>
    <n v="419"/>
  </r>
  <r>
    <x v="1"/>
    <x v="4"/>
    <x v="46"/>
    <n v="117"/>
  </r>
  <r>
    <x v="1"/>
    <x v="4"/>
    <x v="47"/>
    <n v="364"/>
  </r>
  <r>
    <x v="1"/>
    <x v="4"/>
    <x v="48"/>
    <n v="138"/>
  </r>
  <r>
    <x v="1"/>
    <x v="4"/>
    <x v="49"/>
    <n v="1273"/>
  </r>
  <r>
    <x v="1"/>
    <x v="4"/>
    <x v="50"/>
    <n v="661"/>
  </r>
  <r>
    <x v="1"/>
    <x v="4"/>
    <x v="51"/>
    <n v="456"/>
  </r>
  <r>
    <x v="1"/>
    <x v="4"/>
    <x v="52"/>
    <n v="1151"/>
  </r>
  <r>
    <x v="1"/>
    <x v="4"/>
    <x v="53"/>
    <n v="302"/>
  </r>
  <r>
    <x v="1"/>
    <x v="4"/>
    <x v="54"/>
    <n v="261"/>
  </r>
  <r>
    <x v="1"/>
    <x v="4"/>
    <x v="96"/>
    <n v="52"/>
  </r>
  <r>
    <x v="1"/>
    <x v="4"/>
    <x v="55"/>
    <n v="105"/>
  </r>
  <r>
    <x v="1"/>
    <x v="4"/>
    <x v="56"/>
    <n v="946"/>
  </r>
  <r>
    <x v="1"/>
    <x v="4"/>
    <x v="57"/>
    <n v="668"/>
  </r>
  <r>
    <x v="1"/>
    <x v="4"/>
    <x v="58"/>
    <n v="388"/>
  </r>
  <r>
    <x v="1"/>
    <x v="4"/>
    <x v="59"/>
    <n v="517"/>
  </r>
  <r>
    <x v="1"/>
    <x v="4"/>
    <x v="60"/>
    <n v="457"/>
  </r>
  <r>
    <x v="1"/>
    <x v="4"/>
    <x v="61"/>
    <n v="635"/>
  </r>
  <r>
    <x v="1"/>
    <x v="4"/>
    <x v="62"/>
    <n v="148"/>
  </r>
  <r>
    <x v="1"/>
    <x v="4"/>
    <x v="63"/>
    <n v="882"/>
  </r>
  <r>
    <x v="1"/>
    <x v="4"/>
    <x v="64"/>
    <n v="394"/>
  </r>
  <r>
    <x v="1"/>
    <x v="4"/>
    <x v="65"/>
    <n v="331"/>
  </r>
  <r>
    <x v="1"/>
    <x v="4"/>
    <x v="66"/>
    <n v="932"/>
  </r>
  <r>
    <x v="1"/>
    <x v="4"/>
    <x v="67"/>
    <n v="564"/>
  </r>
  <r>
    <x v="1"/>
    <x v="4"/>
    <x v="68"/>
    <n v="1145"/>
  </r>
  <r>
    <x v="1"/>
    <x v="4"/>
    <x v="98"/>
    <n v="155"/>
  </r>
  <r>
    <x v="1"/>
    <x v="4"/>
    <x v="69"/>
    <n v="980"/>
  </r>
  <r>
    <x v="1"/>
    <x v="4"/>
    <x v="70"/>
    <n v="1155"/>
  </r>
  <r>
    <x v="1"/>
    <x v="4"/>
    <x v="71"/>
    <n v="420"/>
  </r>
  <r>
    <x v="1"/>
    <x v="4"/>
    <x v="72"/>
    <n v="127"/>
  </r>
  <r>
    <x v="1"/>
    <x v="4"/>
    <x v="73"/>
    <n v="499"/>
  </r>
  <r>
    <x v="1"/>
    <x v="4"/>
    <x v="74"/>
    <n v="160"/>
  </r>
  <r>
    <x v="1"/>
    <x v="4"/>
    <x v="75"/>
    <n v="849"/>
  </r>
  <r>
    <x v="1"/>
    <x v="4"/>
    <x v="76"/>
    <n v="1269"/>
  </r>
  <r>
    <x v="1"/>
    <x v="4"/>
    <x v="77"/>
    <n v="170"/>
  </r>
  <r>
    <x v="1"/>
    <x v="4"/>
    <x v="99"/>
    <n v="71"/>
  </r>
  <r>
    <x v="1"/>
    <x v="4"/>
    <x v="78"/>
    <n v="2793"/>
  </r>
  <r>
    <x v="1"/>
    <x v="4"/>
    <x v="100"/>
    <n v="37"/>
  </r>
  <r>
    <x v="1"/>
    <x v="4"/>
    <x v="79"/>
    <n v="231"/>
  </r>
  <r>
    <x v="1"/>
    <x v="4"/>
    <x v="80"/>
    <n v="10337"/>
  </r>
  <r>
    <x v="1"/>
    <x v="4"/>
    <x v="81"/>
    <n v="6326"/>
  </r>
  <r>
    <x v="1"/>
    <x v="4"/>
    <x v="82"/>
    <n v="12259"/>
  </r>
  <r>
    <x v="1"/>
    <x v="5"/>
    <x v="0"/>
    <n v="105"/>
  </r>
  <r>
    <x v="1"/>
    <x v="5"/>
    <x v="1"/>
    <n v="127"/>
  </r>
  <r>
    <x v="1"/>
    <x v="5"/>
    <x v="2"/>
    <n v="143"/>
  </r>
  <r>
    <x v="1"/>
    <x v="5"/>
    <x v="3"/>
    <n v="1625"/>
  </r>
  <r>
    <x v="1"/>
    <x v="5"/>
    <x v="4"/>
    <n v="741"/>
  </r>
  <r>
    <x v="1"/>
    <x v="5"/>
    <x v="5"/>
    <n v="170"/>
  </r>
  <r>
    <x v="1"/>
    <x v="5"/>
    <x v="6"/>
    <n v="333"/>
  </r>
  <r>
    <x v="1"/>
    <x v="5"/>
    <x v="83"/>
    <n v="119"/>
  </r>
  <r>
    <x v="1"/>
    <x v="5"/>
    <x v="7"/>
    <n v="1142"/>
  </r>
  <r>
    <x v="1"/>
    <x v="5"/>
    <x v="8"/>
    <n v="454"/>
  </r>
  <r>
    <x v="1"/>
    <x v="5"/>
    <x v="9"/>
    <n v="442"/>
  </r>
  <r>
    <x v="1"/>
    <x v="5"/>
    <x v="84"/>
    <n v="61"/>
  </r>
  <r>
    <x v="1"/>
    <x v="5"/>
    <x v="10"/>
    <n v="1131"/>
  </r>
  <r>
    <x v="1"/>
    <x v="5"/>
    <x v="11"/>
    <n v="266"/>
  </r>
  <r>
    <x v="1"/>
    <x v="5"/>
    <x v="12"/>
    <n v="1115"/>
  </r>
  <r>
    <x v="1"/>
    <x v="5"/>
    <x v="13"/>
    <n v="170"/>
  </r>
  <r>
    <x v="1"/>
    <x v="5"/>
    <x v="85"/>
    <n v="54"/>
  </r>
  <r>
    <x v="1"/>
    <x v="5"/>
    <x v="86"/>
    <n v="80"/>
  </r>
  <r>
    <x v="1"/>
    <x v="5"/>
    <x v="14"/>
    <n v="273"/>
  </r>
  <r>
    <x v="1"/>
    <x v="5"/>
    <x v="15"/>
    <n v="476"/>
  </r>
  <r>
    <x v="1"/>
    <x v="5"/>
    <x v="16"/>
    <n v="827"/>
  </r>
  <r>
    <x v="1"/>
    <x v="5"/>
    <x v="17"/>
    <n v="991"/>
  </r>
  <r>
    <x v="1"/>
    <x v="5"/>
    <x v="87"/>
    <n v="45"/>
  </r>
  <r>
    <x v="1"/>
    <x v="5"/>
    <x v="88"/>
    <n v="77"/>
  </r>
  <r>
    <x v="1"/>
    <x v="5"/>
    <x v="18"/>
    <n v="473"/>
  </r>
  <r>
    <x v="1"/>
    <x v="5"/>
    <x v="89"/>
    <n v="36"/>
  </r>
  <r>
    <x v="1"/>
    <x v="5"/>
    <x v="19"/>
    <n v="410"/>
  </r>
  <r>
    <x v="1"/>
    <x v="5"/>
    <x v="90"/>
    <n v="57"/>
  </r>
  <r>
    <x v="1"/>
    <x v="5"/>
    <x v="91"/>
    <n v="58"/>
  </r>
  <r>
    <x v="1"/>
    <x v="5"/>
    <x v="20"/>
    <n v="800"/>
  </r>
  <r>
    <x v="1"/>
    <x v="5"/>
    <x v="21"/>
    <n v="1473"/>
  </r>
  <r>
    <x v="1"/>
    <x v="5"/>
    <x v="92"/>
    <n v="72"/>
  </r>
  <r>
    <x v="1"/>
    <x v="5"/>
    <x v="93"/>
    <n v="98"/>
  </r>
  <r>
    <x v="1"/>
    <x v="5"/>
    <x v="22"/>
    <n v="1542"/>
  </r>
  <r>
    <x v="1"/>
    <x v="5"/>
    <x v="23"/>
    <n v="212"/>
  </r>
  <r>
    <x v="1"/>
    <x v="5"/>
    <x v="24"/>
    <n v="289"/>
  </r>
  <r>
    <x v="1"/>
    <x v="5"/>
    <x v="25"/>
    <n v="727"/>
  </r>
  <r>
    <x v="1"/>
    <x v="5"/>
    <x v="94"/>
    <n v="42"/>
  </r>
  <r>
    <x v="1"/>
    <x v="5"/>
    <x v="26"/>
    <n v="1287"/>
  </r>
  <r>
    <x v="1"/>
    <x v="5"/>
    <x v="27"/>
    <n v="685"/>
  </r>
  <r>
    <x v="1"/>
    <x v="5"/>
    <x v="28"/>
    <n v="385"/>
  </r>
  <r>
    <x v="1"/>
    <x v="5"/>
    <x v="29"/>
    <n v="998"/>
  </r>
  <r>
    <x v="1"/>
    <x v="5"/>
    <x v="30"/>
    <n v="307"/>
  </r>
  <r>
    <x v="1"/>
    <x v="5"/>
    <x v="31"/>
    <n v="167"/>
  </r>
  <r>
    <x v="1"/>
    <x v="5"/>
    <x v="32"/>
    <n v="1486"/>
  </r>
  <r>
    <x v="1"/>
    <x v="5"/>
    <x v="33"/>
    <n v="748"/>
  </r>
  <r>
    <x v="1"/>
    <x v="5"/>
    <x v="34"/>
    <n v="1221"/>
  </r>
  <r>
    <x v="1"/>
    <x v="5"/>
    <x v="95"/>
    <n v="67"/>
  </r>
  <r>
    <x v="1"/>
    <x v="5"/>
    <x v="35"/>
    <n v="974"/>
  </r>
  <r>
    <x v="1"/>
    <x v="5"/>
    <x v="36"/>
    <n v="283"/>
  </r>
  <r>
    <x v="1"/>
    <x v="5"/>
    <x v="37"/>
    <n v="151"/>
  </r>
  <r>
    <x v="1"/>
    <x v="5"/>
    <x v="38"/>
    <n v="376"/>
  </r>
  <r>
    <x v="1"/>
    <x v="5"/>
    <x v="39"/>
    <n v="366"/>
  </r>
  <r>
    <x v="1"/>
    <x v="5"/>
    <x v="40"/>
    <n v="381"/>
  </r>
  <r>
    <x v="1"/>
    <x v="5"/>
    <x v="41"/>
    <n v="280"/>
  </r>
  <r>
    <x v="1"/>
    <x v="5"/>
    <x v="42"/>
    <n v="462"/>
  </r>
  <r>
    <x v="1"/>
    <x v="5"/>
    <x v="43"/>
    <n v="263"/>
  </r>
  <r>
    <x v="1"/>
    <x v="5"/>
    <x v="44"/>
    <n v="703"/>
  </r>
  <r>
    <x v="1"/>
    <x v="5"/>
    <x v="45"/>
    <n v="515"/>
  </r>
  <r>
    <x v="1"/>
    <x v="5"/>
    <x v="46"/>
    <n v="162"/>
  </r>
  <r>
    <x v="1"/>
    <x v="5"/>
    <x v="47"/>
    <n v="389"/>
  </r>
  <r>
    <x v="1"/>
    <x v="5"/>
    <x v="48"/>
    <n v="203"/>
  </r>
  <r>
    <x v="1"/>
    <x v="5"/>
    <x v="49"/>
    <n v="1417"/>
  </r>
  <r>
    <x v="1"/>
    <x v="5"/>
    <x v="50"/>
    <n v="771"/>
  </r>
  <r>
    <x v="1"/>
    <x v="5"/>
    <x v="51"/>
    <n v="627"/>
  </r>
  <r>
    <x v="1"/>
    <x v="5"/>
    <x v="52"/>
    <n v="1393"/>
  </r>
  <r>
    <x v="1"/>
    <x v="5"/>
    <x v="53"/>
    <n v="327"/>
  </r>
  <r>
    <x v="1"/>
    <x v="5"/>
    <x v="54"/>
    <n v="288"/>
  </r>
  <r>
    <x v="1"/>
    <x v="5"/>
    <x v="96"/>
    <n v="61"/>
  </r>
  <r>
    <x v="1"/>
    <x v="5"/>
    <x v="55"/>
    <n v="128"/>
  </r>
  <r>
    <x v="1"/>
    <x v="5"/>
    <x v="56"/>
    <n v="1067"/>
  </r>
  <r>
    <x v="1"/>
    <x v="5"/>
    <x v="57"/>
    <n v="817"/>
  </r>
  <r>
    <x v="1"/>
    <x v="5"/>
    <x v="58"/>
    <n v="482"/>
  </r>
  <r>
    <x v="1"/>
    <x v="5"/>
    <x v="59"/>
    <n v="587"/>
  </r>
  <r>
    <x v="1"/>
    <x v="5"/>
    <x v="60"/>
    <n v="605"/>
  </r>
  <r>
    <x v="1"/>
    <x v="5"/>
    <x v="61"/>
    <n v="768"/>
  </r>
  <r>
    <x v="1"/>
    <x v="5"/>
    <x v="97"/>
    <n v="55"/>
  </r>
  <r>
    <x v="1"/>
    <x v="5"/>
    <x v="62"/>
    <n v="245"/>
  </r>
  <r>
    <x v="1"/>
    <x v="5"/>
    <x v="63"/>
    <n v="1107"/>
  </r>
  <r>
    <x v="1"/>
    <x v="5"/>
    <x v="64"/>
    <n v="481"/>
  </r>
  <r>
    <x v="1"/>
    <x v="5"/>
    <x v="65"/>
    <n v="437"/>
  </r>
  <r>
    <x v="1"/>
    <x v="5"/>
    <x v="66"/>
    <n v="1052"/>
  </r>
  <r>
    <x v="1"/>
    <x v="5"/>
    <x v="67"/>
    <n v="770"/>
  </r>
  <r>
    <x v="1"/>
    <x v="5"/>
    <x v="68"/>
    <n v="1289"/>
  </r>
  <r>
    <x v="1"/>
    <x v="5"/>
    <x v="98"/>
    <n v="186"/>
  </r>
  <r>
    <x v="1"/>
    <x v="5"/>
    <x v="69"/>
    <n v="1050"/>
  </r>
  <r>
    <x v="1"/>
    <x v="5"/>
    <x v="70"/>
    <n v="1646"/>
  </r>
  <r>
    <x v="1"/>
    <x v="5"/>
    <x v="71"/>
    <n v="592"/>
  </r>
  <r>
    <x v="1"/>
    <x v="5"/>
    <x v="72"/>
    <n v="177"/>
  </r>
  <r>
    <x v="1"/>
    <x v="5"/>
    <x v="73"/>
    <n v="593"/>
  </r>
  <r>
    <x v="1"/>
    <x v="5"/>
    <x v="74"/>
    <n v="162"/>
  </r>
  <r>
    <x v="1"/>
    <x v="5"/>
    <x v="75"/>
    <n v="945"/>
  </r>
  <r>
    <x v="1"/>
    <x v="5"/>
    <x v="76"/>
    <n v="1468"/>
  </r>
  <r>
    <x v="1"/>
    <x v="5"/>
    <x v="77"/>
    <n v="254"/>
  </r>
  <r>
    <x v="1"/>
    <x v="5"/>
    <x v="99"/>
    <n v="86"/>
  </r>
  <r>
    <x v="1"/>
    <x v="5"/>
    <x v="78"/>
    <n v="3444"/>
  </r>
  <r>
    <x v="1"/>
    <x v="5"/>
    <x v="100"/>
    <n v="57"/>
  </r>
  <r>
    <x v="1"/>
    <x v="5"/>
    <x v="79"/>
    <n v="282"/>
  </r>
  <r>
    <x v="1"/>
    <x v="5"/>
    <x v="80"/>
    <n v="11929"/>
  </r>
  <r>
    <x v="1"/>
    <x v="5"/>
    <x v="81"/>
    <n v="7355"/>
  </r>
  <r>
    <x v="1"/>
    <x v="5"/>
    <x v="82"/>
    <n v="14473"/>
  </r>
  <r>
    <x v="1"/>
    <x v="6"/>
    <x v="0"/>
    <n v="121"/>
  </r>
  <r>
    <x v="1"/>
    <x v="6"/>
    <x v="1"/>
    <n v="101"/>
  </r>
  <r>
    <x v="1"/>
    <x v="6"/>
    <x v="2"/>
    <n v="114"/>
  </r>
  <r>
    <x v="1"/>
    <x v="6"/>
    <x v="3"/>
    <n v="2172"/>
  </r>
  <r>
    <x v="1"/>
    <x v="6"/>
    <x v="4"/>
    <n v="824"/>
  </r>
  <r>
    <x v="1"/>
    <x v="6"/>
    <x v="5"/>
    <n v="267"/>
  </r>
  <r>
    <x v="1"/>
    <x v="6"/>
    <x v="6"/>
    <n v="513"/>
  </r>
  <r>
    <x v="1"/>
    <x v="6"/>
    <x v="83"/>
    <n v="120"/>
  </r>
  <r>
    <x v="1"/>
    <x v="6"/>
    <x v="7"/>
    <n v="1221"/>
  </r>
  <r>
    <x v="1"/>
    <x v="6"/>
    <x v="8"/>
    <n v="447"/>
  </r>
  <r>
    <x v="1"/>
    <x v="6"/>
    <x v="9"/>
    <n v="464"/>
  </r>
  <r>
    <x v="1"/>
    <x v="6"/>
    <x v="84"/>
    <n v="48"/>
  </r>
  <r>
    <x v="1"/>
    <x v="6"/>
    <x v="10"/>
    <n v="1643"/>
  </r>
  <r>
    <x v="1"/>
    <x v="6"/>
    <x v="11"/>
    <n v="244"/>
  </r>
  <r>
    <x v="1"/>
    <x v="6"/>
    <x v="12"/>
    <n v="1252"/>
  </r>
  <r>
    <x v="1"/>
    <x v="6"/>
    <x v="13"/>
    <n v="142"/>
  </r>
  <r>
    <x v="1"/>
    <x v="6"/>
    <x v="85"/>
    <n v="44"/>
  </r>
  <r>
    <x v="1"/>
    <x v="6"/>
    <x v="86"/>
    <n v="47"/>
  </r>
  <r>
    <x v="1"/>
    <x v="6"/>
    <x v="14"/>
    <n v="237"/>
  </r>
  <r>
    <x v="1"/>
    <x v="6"/>
    <x v="15"/>
    <n v="565"/>
  </r>
  <r>
    <x v="1"/>
    <x v="6"/>
    <x v="16"/>
    <n v="786"/>
  </r>
  <r>
    <x v="1"/>
    <x v="6"/>
    <x v="17"/>
    <n v="1009"/>
  </r>
  <r>
    <x v="1"/>
    <x v="6"/>
    <x v="87"/>
    <n v="50"/>
  </r>
  <r>
    <x v="1"/>
    <x v="6"/>
    <x v="88"/>
    <n v="38"/>
  </r>
  <r>
    <x v="1"/>
    <x v="6"/>
    <x v="18"/>
    <n v="452"/>
  </r>
  <r>
    <x v="1"/>
    <x v="6"/>
    <x v="19"/>
    <n v="427"/>
  </r>
  <r>
    <x v="1"/>
    <x v="6"/>
    <x v="90"/>
    <n v="84"/>
  </r>
  <r>
    <x v="1"/>
    <x v="6"/>
    <x v="91"/>
    <n v="42"/>
  </r>
  <r>
    <x v="1"/>
    <x v="6"/>
    <x v="20"/>
    <n v="781"/>
  </r>
  <r>
    <x v="1"/>
    <x v="6"/>
    <x v="21"/>
    <n v="1584"/>
  </r>
  <r>
    <x v="1"/>
    <x v="6"/>
    <x v="92"/>
    <n v="56"/>
  </r>
  <r>
    <x v="1"/>
    <x v="6"/>
    <x v="93"/>
    <n v="105"/>
  </r>
  <r>
    <x v="1"/>
    <x v="6"/>
    <x v="22"/>
    <n v="1680"/>
  </r>
  <r>
    <x v="1"/>
    <x v="6"/>
    <x v="23"/>
    <n v="367"/>
  </r>
  <r>
    <x v="1"/>
    <x v="6"/>
    <x v="24"/>
    <n v="471"/>
  </r>
  <r>
    <x v="1"/>
    <x v="6"/>
    <x v="25"/>
    <n v="846"/>
  </r>
  <r>
    <x v="1"/>
    <x v="6"/>
    <x v="94"/>
    <n v="30"/>
  </r>
  <r>
    <x v="1"/>
    <x v="6"/>
    <x v="26"/>
    <n v="2661"/>
  </r>
  <r>
    <x v="1"/>
    <x v="6"/>
    <x v="27"/>
    <n v="607"/>
  </r>
  <r>
    <x v="1"/>
    <x v="6"/>
    <x v="28"/>
    <n v="497"/>
  </r>
  <r>
    <x v="1"/>
    <x v="6"/>
    <x v="29"/>
    <n v="1196"/>
  </r>
  <r>
    <x v="1"/>
    <x v="6"/>
    <x v="30"/>
    <n v="249"/>
  </r>
  <r>
    <x v="1"/>
    <x v="6"/>
    <x v="31"/>
    <n v="179"/>
  </r>
  <r>
    <x v="1"/>
    <x v="6"/>
    <x v="32"/>
    <n v="1528"/>
  </r>
  <r>
    <x v="1"/>
    <x v="6"/>
    <x v="33"/>
    <n v="858"/>
  </r>
  <r>
    <x v="1"/>
    <x v="6"/>
    <x v="34"/>
    <n v="1353"/>
  </r>
  <r>
    <x v="1"/>
    <x v="6"/>
    <x v="95"/>
    <n v="76"/>
  </r>
  <r>
    <x v="1"/>
    <x v="6"/>
    <x v="35"/>
    <n v="1764"/>
  </r>
  <r>
    <x v="1"/>
    <x v="6"/>
    <x v="36"/>
    <n v="305"/>
  </r>
  <r>
    <x v="1"/>
    <x v="6"/>
    <x v="37"/>
    <n v="229"/>
  </r>
  <r>
    <x v="1"/>
    <x v="6"/>
    <x v="38"/>
    <n v="490"/>
  </r>
  <r>
    <x v="1"/>
    <x v="6"/>
    <x v="39"/>
    <n v="660"/>
  </r>
  <r>
    <x v="1"/>
    <x v="6"/>
    <x v="40"/>
    <n v="399"/>
  </r>
  <r>
    <x v="1"/>
    <x v="6"/>
    <x v="41"/>
    <n v="431"/>
  </r>
  <r>
    <x v="1"/>
    <x v="6"/>
    <x v="42"/>
    <n v="445"/>
  </r>
  <r>
    <x v="1"/>
    <x v="6"/>
    <x v="43"/>
    <n v="371"/>
  </r>
  <r>
    <x v="1"/>
    <x v="6"/>
    <x v="44"/>
    <n v="712"/>
  </r>
  <r>
    <x v="1"/>
    <x v="6"/>
    <x v="45"/>
    <n v="548"/>
  </r>
  <r>
    <x v="1"/>
    <x v="6"/>
    <x v="46"/>
    <n v="195"/>
  </r>
  <r>
    <x v="1"/>
    <x v="6"/>
    <x v="47"/>
    <n v="360"/>
  </r>
  <r>
    <x v="1"/>
    <x v="6"/>
    <x v="48"/>
    <n v="228"/>
  </r>
  <r>
    <x v="1"/>
    <x v="6"/>
    <x v="49"/>
    <n v="1453"/>
  </r>
  <r>
    <x v="1"/>
    <x v="6"/>
    <x v="50"/>
    <n v="760"/>
  </r>
  <r>
    <x v="1"/>
    <x v="6"/>
    <x v="51"/>
    <n v="1087"/>
  </r>
  <r>
    <x v="1"/>
    <x v="6"/>
    <x v="52"/>
    <n v="1579"/>
  </r>
  <r>
    <x v="1"/>
    <x v="6"/>
    <x v="53"/>
    <n v="309"/>
  </r>
  <r>
    <x v="1"/>
    <x v="6"/>
    <x v="54"/>
    <n v="339"/>
  </r>
  <r>
    <x v="1"/>
    <x v="6"/>
    <x v="96"/>
    <n v="93"/>
  </r>
  <r>
    <x v="1"/>
    <x v="6"/>
    <x v="55"/>
    <n v="117"/>
  </r>
  <r>
    <x v="1"/>
    <x v="6"/>
    <x v="56"/>
    <n v="993"/>
  </r>
  <r>
    <x v="1"/>
    <x v="6"/>
    <x v="57"/>
    <n v="854"/>
  </r>
  <r>
    <x v="1"/>
    <x v="6"/>
    <x v="58"/>
    <n v="759"/>
  </r>
  <r>
    <x v="1"/>
    <x v="6"/>
    <x v="59"/>
    <n v="596"/>
  </r>
  <r>
    <x v="1"/>
    <x v="6"/>
    <x v="60"/>
    <n v="865"/>
  </r>
  <r>
    <x v="1"/>
    <x v="6"/>
    <x v="61"/>
    <n v="1099"/>
  </r>
  <r>
    <x v="1"/>
    <x v="6"/>
    <x v="97"/>
    <n v="72"/>
  </r>
  <r>
    <x v="1"/>
    <x v="6"/>
    <x v="62"/>
    <n v="222"/>
  </r>
  <r>
    <x v="1"/>
    <x v="6"/>
    <x v="63"/>
    <n v="1629"/>
  </r>
  <r>
    <x v="1"/>
    <x v="6"/>
    <x v="64"/>
    <n v="448"/>
  </r>
  <r>
    <x v="1"/>
    <x v="6"/>
    <x v="65"/>
    <n v="440"/>
  </r>
  <r>
    <x v="1"/>
    <x v="6"/>
    <x v="66"/>
    <n v="1225"/>
  </r>
  <r>
    <x v="1"/>
    <x v="6"/>
    <x v="67"/>
    <n v="1010"/>
  </r>
  <r>
    <x v="1"/>
    <x v="6"/>
    <x v="68"/>
    <n v="1424"/>
  </r>
  <r>
    <x v="1"/>
    <x v="6"/>
    <x v="98"/>
    <n v="188"/>
  </r>
  <r>
    <x v="1"/>
    <x v="6"/>
    <x v="69"/>
    <n v="1097"/>
  </r>
  <r>
    <x v="1"/>
    <x v="6"/>
    <x v="70"/>
    <n v="3002"/>
  </r>
  <r>
    <x v="1"/>
    <x v="6"/>
    <x v="71"/>
    <n v="698"/>
  </r>
  <r>
    <x v="1"/>
    <x v="6"/>
    <x v="72"/>
    <n v="214"/>
  </r>
  <r>
    <x v="1"/>
    <x v="6"/>
    <x v="73"/>
    <n v="657"/>
  </r>
  <r>
    <x v="1"/>
    <x v="6"/>
    <x v="74"/>
    <n v="159"/>
  </r>
  <r>
    <x v="1"/>
    <x v="6"/>
    <x v="75"/>
    <n v="1177"/>
  </r>
  <r>
    <x v="1"/>
    <x v="6"/>
    <x v="76"/>
    <n v="2485"/>
  </r>
  <r>
    <x v="1"/>
    <x v="6"/>
    <x v="77"/>
    <n v="291"/>
  </r>
  <r>
    <x v="1"/>
    <x v="6"/>
    <x v="99"/>
    <n v="81"/>
  </r>
  <r>
    <x v="1"/>
    <x v="6"/>
    <x v="78"/>
    <n v="6169"/>
  </r>
  <r>
    <x v="1"/>
    <x v="6"/>
    <x v="100"/>
    <n v="55"/>
  </r>
  <r>
    <x v="1"/>
    <x v="6"/>
    <x v="79"/>
    <n v="250"/>
  </r>
  <r>
    <x v="1"/>
    <x v="6"/>
    <x v="80"/>
    <n v="18075"/>
  </r>
  <r>
    <x v="1"/>
    <x v="6"/>
    <x v="81"/>
    <n v="13411"/>
  </r>
  <r>
    <x v="1"/>
    <x v="6"/>
    <x v="82"/>
    <n v="25566"/>
  </r>
  <r>
    <x v="1"/>
    <x v="7"/>
    <x v="0"/>
    <n v="159"/>
  </r>
  <r>
    <x v="1"/>
    <x v="7"/>
    <x v="1"/>
    <n v="159"/>
  </r>
  <r>
    <x v="1"/>
    <x v="7"/>
    <x v="2"/>
    <n v="231"/>
  </r>
  <r>
    <x v="1"/>
    <x v="7"/>
    <x v="3"/>
    <n v="2557"/>
  </r>
  <r>
    <x v="1"/>
    <x v="7"/>
    <x v="4"/>
    <n v="1098"/>
  </r>
  <r>
    <x v="1"/>
    <x v="7"/>
    <x v="5"/>
    <n v="253"/>
  </r>
  <r>
    <x v="1"/>
    <x v="7"/>
    <x v="6"/>
    <n v="516"/>
  </r>
  <r>
    <x v="1"/>
    <x v="7"/>
    <x v="83"/>
    <n v="181"/>
  </r>
  <r>
    <x v="1"/>
    <x v="7"/>
    <x v="7"/>
    <n v="1715"/>
  </r>
  <r>
    <x v="1"/>
    <x v="7"/>
    <x v="8"/>
    <n v="673"/>
  </r>
  <r>
    <x v="1"/>
    <x v="7"/>
    <x v="9"/>
    <n v="615"/>
  </r>
  <r>
    <x v="1"/>
    <x v="7"/>
    <x v="84"/>
    <n v="84"/>
  </r>
  <r>
    <x v="1"/>
    <x v="7"/>
    <x v="10"/>
    <n v="1833"/>
  </r>
  <r>
    <x v="1"/>
    <x v="7"/>
    <x v="11"/>
    <n v="389"/>
  </r>
  <r>
    <x v="1"/>
    <x v="7"/>
    <x v="12"/>
    <n v="1646"/>
  </r>
  <r>
    <x v="1"/>
    <x v="7"/>
    <x v="13"/>
    <n v="291"/>
  </r>
  <r>
    <x v="1"/>
    <x v="7"/>
    <x v="85"/>
    <n v="65"/>
  </r>
  <r>
    <x v="1"/>
    <x v="7"/>
    <x v="86"/>
    <n v="95"/>
  </r>
  <r>
    <x v="1"/>
    <x v="7"/>
    <x v="14"/>
    <n v="403"/>
  </r>
  <r>
    <x v="1"/>
    <x v="7"/>
    <x v="15"/>
    <n v="643"/>
  </r>
  <r>
    <x v="1"/>
    <x v="7"/>
    <x v="16"/>
    <n v="1267"/>
  </r>
  <r>
    <x v="1"/>
    <x v="7"/>
    <x v="17"/>
    <n v="1461"/>
  </r>
  <r>
    <x v="1"/>
    <x v="7"/>
    <x v="87"/>
    <n v="75"/>
  </r>
  <r>
    <x v="1"/>
    <x v="7"/>
    <x v="88"/>
    <n v="116"/>
  </r>
  <r>
    <x v="1"/>
    <x v="7"/>
    <x v="18"/>
    <n v="716"/>
  </r>
  <r>
    <x v="1"/>
    <x v="7"/>
    <x v="89"/>
    <n v="49"/>
  </r>
  <r>
    <x v="1"/>
    <x v="7"/>
    <x v="19"/>
    <n v="599"/>
  </r>
  <r>
    <x v="1"/>
    <x v="7"/>
    <x v="90"/>
    <n v="139"/>
  </r>
  <r>
    <x v="1"/>
    <x v="7"/>
    <x v="91"/>
    <n v="119"/>
  </r>
  <r>
    <x v="1"/>
    <x v="7"/>
    <x v="20"/>
    <n v="1208"/>
  </r>
  <r>
    <x v="1"/>
    <x v="7"/>
    <x v="21"/>
    <n v="2247"/>
  </r>
  <r>
    <x v="1"/>
    <x v="7"/>
    <x v="92"/>
    <n v="98"/>
  </r>
  <r>
    <x v="1"/>
    <x v="7"/>
    <x v="93"/>
    <n v="134"/>
  </r>
  <r>
    <x v="1"/>
    <x v="7"/>
    <x v="22"/>
    <n v="2339"/>
  </r>
  <r>
    <x v="1"/>
    <x v="7"/>
    <x v="23"/>
    <n v="346"/>
  </r>
  <r>
    <x v="1"/>
    <x v="7"/>
    <x v="24"/>
    <n v="493"/>
  </r>
  <r>
    <x v="1"/>
    <x v="7"/>
    <x v="25"/>
    <n v="1074"/>
  </r>
  <r>
    <x v="1"/>
    <x v="7"/>
    <x v="94"/>
    <n v="59"/>
  </r>
  <r>
    <x v="1"/>
    <x v="7"/>
    <x v="101"/>
    <n v="31"/>
  </r>
  <r>
    <x v="1"/>
    <x v="7"/>
    <x v="26"/>
    <n v="2045"/>
  </r>
  <r>
    <x v="1"/>
    <x v="7"/>
    <x v="27"/>
    <n v="1000"/>
  </r>
  <r>
    <x v="1"/>
    <x v="7"/>
    <x v="28"/>
    <n v="605"/>
  </r>
  <r>
    <x v="1"/>
    <x v="7"/>
    <x v="29"/>
    <n v="1497"/>
  </r>
  <r>
    <x v="1"/>
    <x v="7"/>
    <x v="30"/>
    <n v="454"/>
  </r>
  <r>
    <x v="1"/>
    <x v="7"/>
    <x v="31"/>
    <n v="242"/>
  </r>
  <r>
    <x v="1"/>
    <x v="7"/>
    <x v="32"/>
    <n v="2181"/>
  </r>
  <r>
    <x v="1"/>
    <x v="7"/>
    <x v="33"/>
    <n v="1165"/>
  </r>
  <r>
    <x v="1"/>
    <x v="7"/>
    <x v="34"/>
    <n v="1811"/>
  </r>
  <r>
    <x v="1"/>
    <x v="7"/>
    <x v="95"/>
    <n v="104"/>
  </r>
  <r>
    <x v="1"/>
    <x v="7"/>
    <x v="35"/>
    <n v="1585"/>
  </r>
  <r>
    <x v="1"/>
    <x v="7"/>
    <x v="36"/>
    <n v="425"/>
  </r>
  <r>
    <x v="1"/>
    <x v="7"/>
    <x v="37"/>
    <n v="270"/>
  </r>
  <r>
    <x v="1"/>
    <x v="7"/>
    <x v="38"/>
    <n v="519"/>
  </r>
  <r>
    <x v="1"/>
    <x v="7"/>
    <x v="39"/>
    <n v="589"/>
  </r>
  <r>
    <x v="1"/>
    <x v="7"/>
    <x v="40"/>
    <n v="571"/>
  </r>
  <r>
    <x v="1"/>
    <x v="7"/>
    <x v="41"/>
    <n v="431"/>
  </r>
  <r>
    <x v="1"/>
    <x v="7"/>
    <x v="42"/>
    <n v="637"/>
  </r>
  <r>
    <x v="1"/>
    <x v="7"/>
    <x v="43"/>
    <n v="420"/>
  </r>
  <r>
    <x v="1"/>
    <x v="7"/>
    <x v="44"/>
    <n v="1167"/>
  </r>
  <r>
    <x v="1"/>
    <x v="7"/>
    <x v="45"/>
    <n v="750"/>
  </r>
  <r>
    <x v="1"/>
    <x v="7"/>
    <x v="46"/>
    <n v="258"/>
  </r>
  <r>
    <x v="1"/>
    <x v="7"/>
    <x v="47"/>
    <n v="554"/>
  </r>
  <r>
    <x v="1"/>
    <x v="7"/>
    <x v="48"/>
    <n v="318"/>
  </r>
  <r>
    <x v="1"/>
    <x v="7"/>
    <x v="49"/>
    <n v="2131"/>
  </r>
  <r>
    <x v="1"/>
    <x v="7"/>
    <x v="50"/>
    <n v="1151"/>
  </r>
  <r>
    <x v="1"/>
    <x v="7"/>
    <x v="51"/>
    <n v="948"/>
  </r>
  <r>
    <x v="1"/>
    <x v="7"/>
    <x v="52"/>
    <n v="2203"/>
  </r>
  <r>
    <x v="1"/>
    <x v="7"/>
    <x v="53"/>
    <n v="521"/>
  </r>
  <r>
    <x v="1"/>
    <x v="7"/>
    <x v="54"/>
    <n v="447"/>
  </r>
  <r>
    <x v="1"/>
    <x v="7"/>
    <x v="96"/>
    <n v="129"/>
  </r>
  <r>
    <x v="1"/>
    <x v="7"/>
    <x v="55"/>
    <n v="218"/>
  </r>
  <r>
    <x v="1"/>
    <x v="7"/>
    <x v="56"/>
    <n v="1487"/>
  </r>
  <r>
    <x v="1"/>
    <x v="7"/>
    <x v="57"/>
    <n v="1172"/>
  </r>
  <r>
    <x v="1"/>
    <x v="7"/>
    <x v="58"/>
    <n v="762"/>
  </r>
  <r>
    <x v="1"/>
    <x v="7"/>
    <x v="59"/>
    <n v="881"/>
  </r>
  <r>
    <x v="1"/>
    <x v="7"/>
    <x v="60"/>
    <n v="942"/>
  </r>
  <r>
    <x v="1"/>
    <x v="7"/>
    <x v="61"/>
    <n v="1155"/>
  </r>
  <r>
    <x v="1"/>
    <x v="7"/>
    <x v="97"/>
    <n v="97"/>
  </r>
  <r>
    <x v="1"/>
    <x v="7"/>
    <x v="62"/>
    <n v="355"/>
  </r>
  <r>
    <x v="1"/>
    <x v="7"/>
    <x v="63"/>
    <n v="1841"/>
  </r>
  <r>
    <x v="1"/>
    <x v="7"/>
    <x v="64"/>
    <n v="669"/>
  </r>
  <r>
    <x v="1"/>
    <x v="7"/>
    <x v="65"/>
    <n v="655"/>
  </r>
  <r>
    <x v="1"/>
    <x v="7"/>
    <x v="66"/>
    <n v="1786"/>
  </r>
  <r>
    <x v="1"/>
    <x v="7"/>
    <x v="67"/>
    <n v="1174"/>
  </r>
  <r>
    <x v="1"/>
    <x v="7"/>
    <x v="68"/>
    <n v="1936"/>
  </r>
  <r>
    <x v="1"/>
    <x v="7"/>
    <x v="98"/>
    <n v="320"/>
  </r>
  <r>
    <x v="1"/>
    <x v="7"/>
    <x v="69"/>
    <n v="1604"/>
  </r>
  <r>
    <x v="1"/>
    <x v="7"/>
    <x v="70"/>
    <n v="2693"/>
  </r>
  <r>
    <x v="1"/>
    <x v="7"/>
    <x v="71"/>
    <n v="950"/>
  </r>
  <r>
    <x v="1"/>
    <x v="7"/>
    <x v="72"/>
    <n v="228"/>
  </r>
  <r>
    <x v="1"/>
    <x v="7"/>
    <x v="73"/>
    <n v="913"/>
  </r>
  <r>
    <x v="1"/>
    <x v="7"/>
    <x v="74"/>
    <n v="202"/>
  </r>
  <r>
    <x v="1"/>
    <x v="7"/>
    <x v="75"/>
    <n v="1480"/>
  </r>
  <r>
    <x v="1"/>
    <x v="7"/>
    <x v="76"/>
    <n v="2311"/>
  </r>
  <r>
    <x v="1"/>
    <x v="7"/>
    <x v="77"/>
    <n v="355"/>
  </r>
  <r>
    <x v="1"/>
    <x v="7"/>
    <x v="99"/>
    <n v="127"/>
  </r>
  <r>
    <x v="1"/>
    <x v="7"/>
    <x v="78"/>
    <n v="5743"/>
  </r>
  <r>
    <x v="1"/>
    <x v="7"/>
    <x v="100"/>
    <n v="89"/>
  </r>
  <r>
    <x v="1"/>
    <x v="7"/>
    <x v="79"/>
    <n v="431"/>
  </r>
  <r>
    <x v="1"/>
    <x v="7"/>
    <x v="80"/>
    <n v="19047"/>
  </r>
  <r>
    <x v="1"/>
    <x v="7"/>
    <x v="81"/>
    <n v="11865"/>
  </r>
  <r>
    <x v="1"/>
    <x v="7"/>
    <x v="82"/>
    <n v="23603"/>
  </r>
  <r>
    <x v="1"/>
    <x v="8"/>
    <x v="0"/>
    <n v="53"/>
  </r>
  <r>
    <x v="1"/>
    <x v="8"/>
    <x v="1"/>
    <n v="60"/>
  </r>
  <r>
    <x v="1"/>
    <x v="8"/>
    <x v="2"/>
    <n v="94"/>
  </r>
  <r>
    <x v="1"/>
    <x v="8"/>
    <x v="3"/>
    <n v="1279"/>
  </r>
  <r>
    <x v="1"/>
    <x v="8"/>
    <x v="4"/>
    <n v="522"/>
  </r>
  <r>
    <x v="1"/>
    <x v="8"/>
    <x v="5"/>
    <n v="108"/>
  </r>
  <r>
    <x v="1"/>
    <x v="8"/>
    <x v="6"/>
    <n v="215"/>
  </r>
  <r>
    <x v="1"/>
    <x v="8"/>
    <x v="83"/>
    <n v="68"/>
  </r>
  <r>
    <x v="1"/>
    <x v="8"/>
    <x v="7"/>
    <n v="773"/>
  </r>
  <r>
    <x v="1"/>
    <x v="8"/>
    <x v="8"/>
    <n v="309"/>
  </r>
  <r>
    <x v="1"/>
    <x v="8"/>
    <x v="9"/>
    <n v="283"/>
  </r>
  <r>
    <x v="1"/>
    <x v="8"/>
    <x v="84"/>
    <n v="35"/>
  </r>
  <r>
    <x v="1"/>
    <x v="8"/>
    <x v="10"/>
    <n v="926"/>
  </r>
  <r>
    <x v="1"/>
    <x v="8"/>
    <x v="11"/>
    <n v="180"/>
  </r>
  <r>
    <x v="1"/>
    <x v="8"/>
    <x v="12"/>
    <n v="759"/>
  </r>
  <r>
    <x v="1"/>
    <x v="8"/>
    <x v="13"/>
    <n v="98"/>
  </r>
  <r>
    <x v="1"/>
    <x v="8"/>
    <x v="86"/>
    <n v="34"/>
  </r>
  <r>
    <x v="1"/>
    <x v="8"/>
    <x v="14"/>
    <n v="177"/>
  </r>
  <r>
    <x v="1"/>
    <x v="8"/>
    <x v="15"/>
    <n v="305"/>
  </r>
  <r>
    <x v="1"/>
    <x v="8"/>
    <x v="16"/>
    <n v="566"/>
  </r>
  <r>
    <x v="1"/>
    <x v="8"/>
    <x v="17"/>
    <n v="688"/>
  </r>
  <r>
    <x v="1"/>
    <x v="8"/>
    <x v="87"/>
    <n v="30"/>
  </r>
  <r>
    <x v="1"/>
    <x v="8"/>
    <x v="88"/>
    <n v="51"/>
  </r>
  <r>
    <x v="1"/>
    <x v="8"/>
    <x v="18"/>
    <n v="264"/>
  </r>
  <r>
    <x v="1"/>
    <x v="8"/>
    <x v="19"/>
    <n v="267"/>
  </r>
  <r>
    <x v="1"/>
    <x v="8"/>
    <x v="90"/>
    <n v="46"/>
  </r>
  <r>
    <x v="1"/>
    <x v="8"/>
    <x v="91"/>
    <n v="76"/>
  </r>
  <r>
    <x v="1"/>
    <x v="8"/>
    <x v="20"/>
    <n v="545"/>
  </r>
  <r>
    <x v="1"/>
    <x v="8"/>
    <x v="21"/>
    <n v="1024"/>
  </r>
  <r>
    <x v="1"/>
    <x v="8"/>
    <x v="92"/>
    <n v="51"/>
  </r>
  <r>
    <x v="1"/>
    <x v="8"/>
    <x v="93"/>
    <n v="44"/>
  </r>
  <r>
    <x v="1"/>
    <x v="8"/>
    <x v="22"/>
    <n v="1027"/>
  </r>
  <r>
    <x v="1"/>
    <x v="8"/>
    <x v="23"/>
    <n v="134"/>
  </r>
  <r>
    <x v="1"/>
    <x v="8"/>
    <x v="24"/>
    <n v="225"/>
  </r>
  <r>
    <x v="1"/>
    <x v="8"/>
    <x v="25"/>
    <n v="455"/>
  </r>
  <r>
    <x v="1"/>
    <x v="8"/>
    <x v="94"/>
    <n v="31"/>
  </r>
  <r>
    <x v="1"/>
    <x v="8"/>
    <x v="26"/>
    <n v="868"/>
  </r>
  <r>
    <x v="1"/>
    <x v="8"/>
    <x v="27"/>
    <n v="460"/>
  </r>
  <r>
    <x v="1"/>
    <x v="8"/>
    <x v="28"/>
    <n v="264"/>
  </r>
  <r>
    <x v="1"/>
    <x v="8"/>
    <x v="29"/>
    <n v="667"/>
  </r>
  <r>
    <x v="1"/>
    <x v="8"/>
    <x v="30"/>
    <n v="210"/>
  </r>
  <r>
    <x v="1"/>
    <x v="8"/>
    <x v="31"/>
    <n v="112"/>
  </r>
  <r>
    <x v="1"/>
    <x v="8"/>
    <x v="32"/>
    <n v="975"/>
  </r>
  <r>
    <x v="1"/>
    <x v="8"/>
    <x v="33"/>
    <n v="458"/>
  </r>
  <r>
    <x v="1"/>
    <x v="8"/>
    <x v="34"/>
    <n v="830"/>
  </r>
  <r>
    <x v="1"/>
    <x v="8"/>
    <x v="95"/>
    <n v="31"/>
  </r>
  <r>
    <x v="1"/>
    <x v="8"/>
    <x v="35"/>
    <n v="746"/>
  </r>
  <r>
    <x v="1"/>
    <x v="8"/>
    <x v="36"/>
    <n v="163"/>
  </r>
  <r>
    <x v="1"/>
    <x v="8"/>
    <x v="37"/>
    <n v="99"/>
  </r>
  <r>
    <x v="1"/>
    <x v="8"/>
    <x v="38"/>
    <n v="217"/>
  </r>
  <r>
    <x v="1"/>
    <x v="8"/>
    <x v="39"/>
    <n v="260"/>
  </r>
  <r>
    <x v="1"/>
    <x v="8"/>
    <x v="40"/>
    <n v="250"/>
  </r>
  <r>
    <x v="1"/>
    <x v="8"/>
    <x v="41"/>
    <n v="161"/>
  </r>
  <r>
    <x v="1"/>
    <x v="8"/>
    <x v="42"/>
    <n v="295"/>
  </r>
  <r>
    <x v="1"/>
    <x v="8"/>
    <x v="43"/>
    <n v="176"/>
  </r>
  <r>
    <x v="1"/>
    <x v="8"/>
    <x v="44"/>
    <n v="505"/>
  </r>
  <r>
    <x v="1"/>
    <x v="8"/>
    <x v="45"/>
    <n v="347"/>
  </r>
  <r>
    <x v="1"/>
    <x v="8"/>
    <x v="46"/>
    <n v="113"/>
  </r>
  <r>
    <x v="1"/>
    <x v="8"/>
    <x v="47"/>
    <n v="260"/>
  </r>
  <r>
    <x v="1"/>
    <x v="8"/>
    <x v="48"/>
    <n v="119"/>
  </r>
  <r>
    <x v="1"/>
    <x v="8"/>
    <x v="49"/>
    <n v="949"/>
  </r>
  <r>
    <x v="1"/>
    <x v="8"/>
    <x v="50"/>
    <n v="624"/>
  </r>
  <r>
    <x v="1"/>
    <x v="8"/>
    <x v="51"/>
    <n v="364"/>
  </r>
  <r>
    <x v="1"/>
    <x v="8"/>
    <x v="52"/>
    <n v="1034"/>
  </r>
  <r>
    <x v="1"/>
    <x v="8"/>
    <x v="53"/>
    <n v="236"/>
  </r>
  <r>
    <x v="1"/>
    <x v="8"/>
    <x v="54"/>
    <n v="187"/>
  </r>
  <r>
    <x v="1"/>
    <x v="8"/>
    <x v="96"/>
    <n v="50"/>
  </r>
  <r>
    <x v="1"/>
    <x v="8"/>
    <x v="55"/>
    <n v="88"/>
  </r>
  <r>
    <x v="1"/>
    <x v="8"/>
    <x v="56"/>
    <n v="710"/>
  </r>
  <r>
    <x v="1"/>
    <x v="8"/>
    <x v="57"/>
    <n v="539"/>
  </r>
  <r>
    <x v="1"/>
    <x v="8"/>
    <x v="58"/>
    <n v="313"/>
  </r>
  <r>
    <x v="1"/>
    <x v="8"/>
    <x v="59"/>
    <n v="400"/>
  </r>
  <r>
    <x v="1"/>
    <x v="8"/>
    <x v="60"/>
    <n v="407"/>
  </r>
  <r>
    <x v="1"/>
    <x v="8"/>
    <x v="61"/>
    <n v="479"/>
  </r>
  <r>
    <x v="1"/>
    <x v="8"/>
    <x v="97"/>
    <n v="30"/>
  </r>
  <r>
    <x v="1"/>
    <x v="8"/>
    <x v="62"/>
    <n v="130"/>
  </r>
  <r>
    <x v="1"/>
    <x v="8"/>
    <x v="63"/>
    <n v="804"/>
  </r>
  <r>
    <x v="1"/>
    <x v="8"/>
    <x v="64"/>
    <n v="297"/>
  </r>
  <r>
    <x v="1"/>
    <x v="8"/>
    <x v="65"/>
    <n v="311"/>
  </r>
  <r>
    <x v="1"/>
    <x v="8"/>
    <x v="66"/>
    <n v="773"/>
  </r>
  <r>
    <x v="1"/>
    <x v="8"/>
    <x v="67"/>
    <n v="505"/>
  </r>
  <r>
    <x v="1"/>
    <x v="8"/>
    <x v="68"/>
    <n v="925"/>
  </r>
  <r>
    <x v="1"/>
    <x v="8"/>
    <x v="98"/>
    <n v="126"/>
  </r>
  <r>
    <x v="1"/>
    <x v="8"/>
    <x v="69"/>
    <n v="726"/>
  </r>
  <r>
    <x v="1"/>
    <x v="8"/>
    <x v="70"/>
    <n v="1131"/>
  </r>
  <r>
    <x v="1"/>
    <x v="8"/>
    <x v="71"/>
    <n v="393"/>
  </r>
  <r>
    <x v="1"/>
    <x v="8"/>
    <x v="72"/>
    <n v="95"/>
  </r>
  <r>
    <x v="1"/>
    <x v="8"/>
    <x v="73"/>
    <n v="396"/>
  </r>
  <r>
    <x v="1"/>
    <x v="8"/>
    <x v="74"/>
    <n v="95"/>
  </r>
  <r>
    <x v="1"/>
    <x v="8"/>
    <x v="75"/>
    <n v="596"/>
  </r>
  <r>
    <x v="1"/>
    <x v="8"/>
    <x v="76"/>
    <n v="999"/>
  </r>
  <r>
    <x v="1"/>
    <x v="8"/>
    <x v="77"/>
    <n v="159"/>
  </r>
  <r>
    <x v="1"/>
    <x v="8"/>
    <x v="99"/>
    <n v="57"/>
  </r>
  <r>
    <x v="1"/>
    <x v="8"/>
    <x v="78"/>
    <n v="2697"/>
  </r>
  <r>
    <x v="1"/>
    <x v="8"/>
    <x v="100"/>
    <n v="36"/>
  </r>
  <r>
    <x v="1"/>
    <x v="8"/>
    <x v="79"/>
    <n v="191"/>
  </r>
  <r>
    <x v="1"/>
    <x v="8"/>
    <x v="80"/>
    <n v="9087"/>
  </r>
  <r>
    <x v="1"/>
    <x v="8"/>
    <x v="81"/>
    <n v="5445"/>
  </r>
  <r>
    <x v="1"/>
    <x v="8"/>
    <x v="82"/>
    <n v="11004"/>
  </r>
  <r>
    <x v="1"/>
    <x v="9"/>
    <x v="2"/>
    <n v="51"/>
  </r>
  <r>
    <x v="1"/>
    <x v="9"/>
    <x v="3"/>
    <n v="421"/>
  </r>
  <r>
    <x v="1"/>
    <x v="9"/>
    <x v="4"/>
    <n v="198"/>
  </r>
  <r>
    <x v="1"/>
    <x v="9"/>
    <x v="5"/>
    <n v="36"/>
  </r>
  <r>
    <x v="1"/>
    <x v="9"/>
    <x v="6"/>
    <n v="72"/>
  </r>
  <r>
    <x v="1"/>
    <x v="9"/>
    <x v="7"/>
    <n v="348"/>
  </r>
  <r>
    <x v="1"/>
    <x v="9"/>
    <x v="8"/>
    <n v="124"/>
  </r>
  <r>
    <x v="1"/>
    <x v="9"/>
    <x v="9"/>
    <n v="111"/>
  </r>
  <r>
    <x v="1"/>
    <x v="9"/>
    <x v="10"/>
    <n v="308"/>
  </r>
  <r>
    <x v="1"/>
    <x v="9"/>
    <x v="11"/>
    <n v="67"/>
  </r>
  <r>
    <x v="1"/>
    <x v="9"/>
    <x v="12"/>
    <n v="322"/>
  </r>
  <r>
    <x v="1"/>
    <x v="9"/>
    <x v="13"/>
    <n v="49"/>
  </r>
  <r>
    <x v="1"/>
    <x v="9"/>
    <x v="14"/>
    <n v="55"/>
  </r>
  <r>
    <x v="1"/>
    <x v="9"/>
    <x v="15"/>
    <n v="89"/>
  </r>
  <r>
    <x v="1"/>
    <x v="9"/>
    <x v="16"/>
    <n v="226"/>
  </r>
  <r>
    <x v="1"/>
    <x v="9"/>
    <x v="17"/>
    <n v="257"/>
  </r>
  <r>
    <x v="1"/>
    <x v="9"/>
    <x v="18"/>
    <n v="110"/>
  </r>
  <r>
    <x v="1"/>
    <x v="9"/>
    <x v="19"/>
    <n v="89"/>
  </r>
  <r>
    <x v="1"/>
    <x v="9"/>
    <x v="20"/>
    <n v="207"/>
  </r>
  <r>
    <x v="1"/>
    <x v="9"/>
    <x v="21"/>
    <n v="427"/>
  </r>
  <r>
    <x v="1"/>
    <x v="9"/>
    <x v="22"/>
    <n v="437"/>
  </r>
  <r>
    <x v="1"/>
    <x v="9"/>
    <x v="23"/>
    <n v="50"/>
  </r>
  <r>
    <x v="1"/>
    <x v="9"/>
    <x v="24"/>
    <n v="78"/>
  </r>
  <r>
    <x v="1"/>
    <x v="9"/>
    <x v="25"/>
    <n v="172"/>
  </r>
  <r>
    <x v="1"/>
    <x v="9"/>
    <x v="26"/>
    <n v="271"/>
  </r>
  <r>
    <x v="1"/>
    <x v="9"/>
    <x v="27"/>
    <n v="174"/>
  </r>
  <r>
    <x v="1"/>
    <x v="9"/>
    <x v="28"/>
    <n v="97"/>
  </r>
  <r>
    <x v="1"/>
    <x v="9"/>
    <x v="29"/>
    <n v="271"/>
  </r>
  <r>
    <x v="1"/>
    <x v="9"/>
    <x v="30"/>
    <n v="66"/>
  </r>
  <r>
    <x v="1"/>
    <x v="9"/>
    <x v="31"/>
    <n v="38"/>
  </r>
  <r>
    <x v="1"/>
    <x v="9"/>
    <x v="32"/>
    <n v="408"/>
  </r>
  <r>
    <x v="1"/>
    <x v="9"/>
    <x v="33"/>
    <n v="197"/>
  </r>
  <r>
    <x v="1"/>
    <x v="9"/>
    <x v="34"/>
    <n v="323"/>
  </r>
  <r>
    <x v="1"/>
    <x v="9"/>
    <x v="35"/>
    <n v="241"/>
  </r>
  <r>
    <x v="1"/>
    <x v="9"/>
    <x v="36"/>
    <n v="65"/>
  </r>
  <r>
    <x v="1"/>
    <x v="9"/>
    <x v="37"/>
    <n v="35"/>
  </r>
  <r>
    <x v="1"/>
    <x v="9"/>
    <x v="38"/>
    <n v="70"/>
  </r>
  <r>
    <x v="1"/>
    <x v="9"/>
    <x v="39"/>
    <n v="98"/>
  </r>
  <r>
    <x v="1"/>
    <x v="9"/>
    <x v="40"/>
    <n v="90"/>
  </r>
  <r>
    <x v="1"/>
    <x v="9"/>
    <x v="41"/>
    <n v="61"/>
  </r>
  <r>
    <x v="1"/>
    <x v="9"/>
    <x v="42"/>
    <n v="98"/>
  </r>
  <r>
    <x v="1"/>
    <x v="9"/>
    <x v="43"/>
    <n v="68"/>
  </r>
  <r>
    <x v="1"/>
    <x v="9"/>
    <x v="44"/>
    <n v="187"/>
  </r>
  <r>
    <x v="1"/>
    <x v="9"/>
    <x v="45"/>
    <n v="110"/>
  </r>
  <r>
    <x v="1"/>
    <x v="9"/>
    <x v="47"/>
    <n v="105"/>
  </r>
  <r>
    <x v="1"/>
    <x v="9"/>
    <x v="48"/>
    <n v="56"/>
  </r>
  <r>
    <x v="1"/>
    <x v="9"/>
    <x v="49"/>
    <n v="387"/>
  </r>
  <r>
    <x v="1"/>
    <x v="9"/>
    <x v="50"/>
    <n v="210"/>
  </r>
  <r>
    <x v="1"/>
    <x v="9"/>
    <x v="51"/>
    <n v="143"/>
  </r>
  <r>
    <x v="1"/>
    <x v="9"/>
    <x v="52"/>
    <n v="361"/>
  </r>
  <r>
    <x v="1"/>
    <x v="9"/>
    <x v="53"/>
    <n v="79"/>
  </r>
  <r>
    <x v="1"/>
    <x v="9"/>
    <x v="54"/>
    <n v="81"/>
  </r>
  <r>
    <x v="1"/>
    <x v="9"/>
    <x v="55"/>
    <n v="34"/>
  </r>
  <r>
    <x v="1"/>
    <x v="9"/>
    <x v="56"/>
    <n v="281"/>
  </r>
  <r>
    <x v="1"/>
    <x v="9"/>
    <x v="57"/>
    <n v="222"/>
  </r>
  <r>
    <x v="1"/>
    <x v="9"/>
    <x v="58"/>
    <n v="120"/>
  </r>
  <r>
    <x v="1"/>
    <x v="9"/>
    <x v="59"/>
    <n v="162"/>
  </r>
  <r>
    <x v="1"/>
    <x v="9"/>
    <x v="60"/>
    <n v="158"/>
  </r>
  <r>
    <x v="1"/>
    <x v="9"/>
    <x v="61"/>
    <n v="210"/>
  </r>
  <r>
    <x v="1"/>
    <x v="9"/>
    <x v="62"/>
    <n v="65"/>
  </r>
  <r>
    <x v="1"/>
    <x v="9"/>
    <x v="63"/>
    <n v="276"/>
  </r>
  <r>
    <x v="1"/>
    <x v="9"/>
    <x v="64"/>
    <n v="109"/>
  </r>
  <r>
    <x v="1"/>
    <x v="9"/>
    <x v="65"/>
    <n v="102"/>
  </r>
  <r>
    <x v="1"/>
    <x v="9"/>
    <x v="66"/>
    <n v="256"/>
  </r>
  <r>
    <x v="1"/>
    <x v="9"/>
    <x v="67"/>
    <n v="192"/>
  </r>
  <r>
    <x v="1"/>
    <x v="9"/>
    <x v="68"/>
    <n v="369"/>
  </r>
  <r>
    <x v="1"/>
    <x v="9"/>
    <x v="98"/>
    <n v="39"/>
  </r>
  <r>
    <x v="1"/>
    <x v="9"/>
    <x v="69"/>
    <n v="296"/>
  </r>
  <r>
    <x v="1"/>
    <x v="9"/>
    <x v="70"/>
    <n v="377"/>
  </r>
  <r>
    <x v="1"/>
    <x v="9"/>
    <x v="71"/>
    <n v="143"/>
  </r>
  <r>
    <x v="1"/>
    <x v="9"/>
    <x v="72"/>
    <n v="38"/>
  </r>
  <r>
    <x v="1"/>
    <x v="9"/>
    <x v="73"/>
    <n v="142"/>
  </r>
  <r>
    <x v="1"/>
    <x v="9"/>
    <x v="74"/>
    <n v="37"/>
  </r>
  <r>
    <x v="1"/>
    <x v="9"/>
    <x v="75"/>
    <n v="266"/>
  </r>
  <r>
    <x v="1"/>
    <x v="9"/>
    <x v="76"/>
    <n v="353"/>
  </r>
  <r>
    <x v="1"/>
    <x v="9"/>
    <x v="77"/>
    <n v="50"/>
  </r>
  <r>
    <x v="1"/>
    <x v="9"/>
    <x v="78"/>
    <n v="807"/>
  </r>
  <r>
    <x v="1"/>
    <x v="9"/>
    <x v="79"/>
    <n v="63"/>
  </r>
  <r>
    <x v="1"/>
    <x v="9"/>
    <x v="80"/>
    <n v="3120"/>
  </r>
  <r>
    <x v="1"/>
    <x v="9"/>
    <x v="81"/>
    <n v="1766"/>
  </r>
  <r>
    <x v="1"/>
    <x v="9"/>
    <x v="82"/>
    <n v="3705"/>
  </r>
  <r>
    <x v="1"/>
    <x v="10"/>
    <x v="0"/>
    <n v="97"/>
  </r>
  <r>
    <x v="1"/>
    <x v="10"/>
    <x v="1"/>
    <n v="229"/>
  </r>
  <r>
    <x v="1"/>
    <x v="10"/>
    <x v="2"/>
    <n v="86"/>
  </r>
  <r>
    <x v="1"/>
    <x v="10"/>
    <x v="3"/>
    <n v="822"/>
  </r>
  <r>
    <x v="1"/>
    <x v="10"/>
    <x v="4"/>
    <n v="307"/>
  </r>
  <r>
    <x v="1"/>
    <x v="10"/>
    <x v="5"/>
    <n v="244"/>
  </r>
  <r>
    <x v="1"/>
    <x v="10"/>
    <x v="6"/>
    <n v="163"/>
  </r>
  <r>
    <x v="1"/>
    <x v="10"/>
    <x v="83"/>
    <n v="49"/>
  </r>
  <r>
    <x v="1"/>
    <x v="10"/>
    <x v="7"/>
    <n v="486"/>
  </r>
  <r>
    <x v="1"/>
    <x v="10"/>
    <x v="8"/>
    <n v="351"/>
  </r>
  <r>
    <x v="1"/>
    <x v="10"/>
    <x v="9"/>
    <n v="180"/>
  </r>
  <r>
    <x v="1"/>
    <x v="10"/>
    <x v="84"/>
    <n v="73"/>
  </r>
  <r>
    <x v="1"/>
    <x v="10"/>
    <x v="10"/>
    <n v="770"/>
  </r>
  <r>
    <x v="1"/>
    <x v="10"/>
    <x v="11"/>
    <n v="127"/>
  </r>
  <r>
    <x v="1"/>
    <x v="10"/>
    <x v="12"/>
    <n v="624"/>
  </r>
  <r>
    <x v="1"/>
    <x v="10"/>
    <x v="13"/>
    <n v="98"/>
  </r>
  <r>
    <x v="1"/>
    <x v="10"/>
    <x v="85"/>
    <n v="109"/>
  </r>
  <r>
    <x v="1"/>
    <x v="10"/>
    <x v="14"/>
    <n v="83"/>
  </r>
  <r>
    <x v="1"/>
    <x v="10"/>
    <x v="15"/>
    <n v="176"/>
  </r>
  <r>
    <x v="1"/>
    <x v="10"/>
    <x v="16"/>
    <n v="309"/>
  </r>
  <r>
    <x v="1"/>
    <x v="10"/>
    <x v="17"/>
    <n v="499"/>
  </r>
  <r>
    <x v="1"/>
    <x v="10"/>
    <x v="88"/>
    <n v="45"/>
  </r>
  <r>
    <x v="1"/>
    <x v="10"/>
    <x v="18"/>
    <n v="282"/>
  </r>
  <r>
    <x v="1"/>
    <x v="10"/>
    <x v="89"/>
    <n v="107"/>
  </r>
  <r>
    <x v="1"/>
    <x v="10"/>
    <x v="19"/>
    <n v="162"/>
  </r>
  <r>
    <x v="1"/>
    <x v="10"/>
    <x v="90"/>
    <n v="30"/>
  </r>
  <r>
    <x v="1"/>
    <x v="10"/>
    <x v="91"/>
    <n v="37"/>
  </r>
  <r>
    <x v="1"/>
    <x v="10"/>
    <x v="20"/>
    <n v="314"/>
  </r>
  <r>
    <x v="1"/>
    <x v="10"/>
    <x v="21"/>
    <n v="728"/>
  </r>
  <r>
    <x v="1"/>
    <x v="10"/>
    <x v="92"/>
    <n v="32"/>
  </r>
  <r>
    <x v="1"/>
    <x v="10"/>
    <x v="93"/>
    <n v="44"/>
  </r>
  <r>
    <x v="1"/>
    <x v="10"/>
    <x v="22"/>
    <n v="707"/>
  </r>
  <r>
    <x v="1"/>
    <x v="10"/>
    <x v="23"/>
    <n v="171"/>
  </r>
  <r>
    <x v="1"/>
    <x v="10"/>
    <x v="24"/>
    <n v="97"/>
  </r>
  <r>
    <x v="1"/>
    <x v="10"/>
    <x v="25"/>
    <n v="263"/>
  </r>
  <r>
    <x v="1"/>
    <x v="10"/>
    <x v="26"/>
    <n v="551"/>
  </r>
  <r>
    <x v="1"/>
    <x v="10"/>
    <x v="27"/>
    <n v="261"/>
  </r>
  <r>
    <x v="1"/>
    <x v="10"/>
    <x v="28"/>
    <n v="169"/>
  </r>
  <r>
    <x v="1"/>
    <x v="10"/>
    <x v="29"/>
    <n v="458"/>
  </r>
  <r>
    <x v="1"/>
    <x v="10"/>
    <x v="30"/>
    <n v="169"/>
  </r>
  <r>
    <x v="1"/>
    <x v="10"/>
    <x v="31"/>
    <n v="120"/>
  </r>
  <r>
    <x v="1"/>
    <x v="10"/>
    <x v="32"/>
    <n v="659"/>
  </r>
  <r>
    <x v="1"/>
    <x v="10"/>
    <x v="33"/>
    <n v="287"/>
  </r>
  <r>
    <x v="1"/>
    <x v="10"/>
    <x v="34"/>
    <n v="575"/>
  </r>
  <r>
    <x v="1"/>
    <x v="10"/>
    <x v="95"/>
    <n v="101"/>
  </r>
  <r>
    <x v="1"/>
    <x v="10"/>
    <x v="35"/>
    <n v="496"/>
  </r>
  <r>
    <x v="1"/>
    <x v="10"/>
    <x v="36"/>
    <n v="94"/>
  </r>
  <r>
    <x v="1"/>
    <x v="10"/>
    <x v="37"/>
    <n v="151"/>
  </r>
  <r>
    <x v="1"/>
    <x v="10"/>
    <x v="38"/>
    <n v="143"/>
  </r>
  <r>
    <x v="1"/>
    <x v="10"/>
    <x v="39"/>
    <n v="155"/>
  </r>
  <r>
    <x v="1"/>
    <x v="10"/>
    <x v="40"/>
    <n v="139"/>
  </r>
  <r>
    <x v="1"/>
    <x v="10"/>
    <x v="41"/>
    <n v="94"/>
  </r>
  <r>
    <x v="1"/>
    <x v="10"/>
    <x v="42"/>
    <n v="164"/>
  </r>
  <r>
    <x v="1"/>
    <x v="10"/>
    <x v="43"/>
    <n v="108"/>
  </r>
  <r>
    <x v="1"/>
    <x v="10"/>
    <x v="44"/>
    <n v="423"/>
  </r>
  <r>
    <x v="1"/>
    <x v="10"/>
    <x v="45"/>
    <n v="207"/>
  </r>
  <r>
    <x v="1"/>
    <x v="10"/>
    <x v="46"/>
    <n v="80"/>
  </r>
  <r>
    <x v="1"/>
    <x v="10"/>
    <x v="47"/>
    <n v="187"/>
  </r>
  <r>
    <x v="1"/>
    <x v="10"/>
    <x v="48"/>
    <n v="119"/>
  </r>
  <r>
    <x v="1"/>
    <x v="10"/>
    <x v="49"/>
    <n v="690"/>
  </r>
  <r>
    <x v="1"/>
    <x v="10"/>
    <x v="50"/>
    <n v="322"/>
  </r>
  <r>
    <x v="1"/>
    <x v="10"/>
    <x v="51"/>
    <n v="381"/>
  </r>
  <r>
    <x v="1"/>
    <x v="10"/>
    <x v="52"/>
    <n v="1039"/>
  </r>
  <r>
    <x v="1"/>
    <x v="10"/>
    <x v="53"/>
    <n v="186"/>
  </r>
  <r>
    <x v="1"/>
    <x v="10"/>
    <x v="54"/>
    <n v="137"/>
  </r>
  <r>
    <x v="1"/>
    <x v="10"/>
    <x v="96"/>
    <n v="49"/>
  </r>
  <r>
    <x v="1"/>
    <x v="10"/>
    <x v="55"/>
    <n v="60"/>
  </r>
  <r>
    <x v="1"/>
    <x v="10"/>
    <x v="56"/>
    <n v="426"/>
  </r>
  <r>
    <x v="1"/>
    <x v="10"/>
    <x v="57"/>
    <n v="336"/>
  </r>
  <r>
    <x v="1"/>
    <x v="10"/>
    <x v="58"/>
    <n v="280"/>
  </r>
  <r>
    <x v="1"/>
    <x v="10"/>
    <x v="59"/>
    <n v="254"/>
  </r>
  <r>
    <x v="1"/>
    <x v="10"/>
    <x v="60"/>
    <n v="328"/>
  </r>
  <r>
    <x v="1"/>
    <x v="10"/>
    <x v="61"/>
    <n v="354"/>
  </r>
  <r>
    <x v="1"/>
    <x v="10"/>
    <x v="97"/>
    <n v="40"/>
  </r>
  <r>
    <x v="1"/>
    <x v="10"/>
    <x v="62"/>
    <n v="76"/>
  </r>
  <r>
    <x v="1"/>
    <x v="10"/>
    <x v="63"/>
    <n v="748"/>
  </r>
  <r>
    <x v="1"/>
    <x v="10"/>
    <x v="64"/>
    <n v="169"/>
  </r>
  <r>
    <x v="1"/>
    <x v="10"/>
    <x v="65"/>
    <n v="151"/>
  </r>
  <r>
    <x v="1"/>
    <x v="10"/>
    <x v="66"/>
    <n v="464"/>
  </r>
  <r>
    <x v="1"/>
    <x v="10"/>
    <x v="67"/>
    <n v="413"/>
  </r>
  <r>
    <x v="1"/>
    <x v="10"/>
    <x v="68"/>
    <n v="608"/>
  </r>
  <r>
    <x v="1"/>
    <x v="10"/>
    <x v="98"/>
    <n v="72"/>
  </r>
  <r>
    <x v="1"/>
    <x v="10"/>
    <x v="69"/>
    <n v="449"/>
  </r>
  <r>
    <x v="1"/>
    <x v="10"/>
    <x v="70"/>
    <n v="636"/>
  </r>
  <r>
    <x v="1"/>
    <x v="10"/>
    <x v="71"/>
    <n v="297"/>
  </r>
  <r>
    <x v="1"/>
    <x v="10"/>
    <x v="72"/>
    <n v="88"/>
  </r>
  <r>
    <x v="1"/>
    <x v="10"/>
    <x v="73"/>
    <n v="279"/>
  </r>
  <r>
    <x v="1"/>
    <x v="10"/>
    <x v="74"/>
    <n v="118"/>
  </r>
  <r>
    <x v="1"/>
    <x v="10"/>
    <x v="75"/>
    <n v="357"/>
  </r>
  <r>
    <x v="1"/>
    <x v="10"/>
    <x v="76"/>
    <n v="805"/>
  </r>
  <r>
    <x v="1"/>
    <x v="10"/>
    <x v="77"/>
    <n v="98"/>
  </r>
  <r>
    <x v="1"/>
    <x v="10"/>
    <x v="99"/>
    <n v="51"/>
  </r>
  <r>
    <x v="1"/>
    <x v="10"/>
    <x v="78"/>
    <n v="1746"/>
  </r>
  <r>
    <x v="1"/>
    <x v="10"/>
    <x v="100"/>
    <n v="38"/>
  </r>
  <r>
    <x v="1"/>
    <x v="10"/>
    <x v="79"/>
    <n v="187"/>
  </r>
  <r>
    <x v="1"/>
    <x v="10"/>
    <x v="80"/>
    <n v="5050"/>
  </r>
  <r>
    <x v="1"/>
    <x v="10"/>
    <x v="81"/>
    <n v="3565"/>
  </r>
  <r>
    <x v="1"/>
    <x v="10"/>
    <x v="82"/>
    <n v="6578"/>
  </r>
  <r>
    <x v="1"/>
    <x v="11"/>
    <x v="3"/>
    <n v="199"/>
  </r>
  <r>
    <x v="1"/>
    <x v="11"/>
    <x v="4"/>
    <n v="91"/>
  </r>
  <r>
    <x v="1"/>
    <x v="11"/>
    <x v="7"/>
    <n v="167"/>
  </r>
  <r>
    <x v="1"/>
    <x v="11"/>
    <x v="8"/>
    <n v="65"/>
  </r>
  <r>
    <x v="1"/>
    <x v="11"/>
    <x v="9"/>
    <n v="55"/>
  </r>
  <r>
    <x v="1"/>
    <x v="11"/>
    <x v="10"/>
    <n v="139"/>
  </r>
  <r>
    <x v="1"/>
    <x v="11"/>
    <x v="11"/>
    <n v="43"/>
  </r>
  <r>
    <x v="1"/>
    <x v="11"/>
    <x v="12"/>
    <n v="140"/>
  </r>
  <r>
    <x v="1"/>
    <x v="11"/>
    <x v="15"/>
    <n v="55"/>
  </r>
  <r>
    <x v="1"/>
    <x v="11"/>
    <x v="16"/>
    <n v="97"/>
  </r>
  <r>
    <x v="1"/>
    <x v="11"/>
    <x v="17"/>
    <n v="161"/>
  </r>
  <r>
    <x v="1"/>
    <x v="11"/>
    <x v="18"/>
    <n v="41"/>
  </r>
  <r>
    <x v="1"/>
    <x v="11"/>
    <x v="19"/>
    <n v="45"/>
  </r>
  <r>
    <x v="1"/>
    <x v="11"/>
    <x v="20"/>
    <n v="120"/>
  </r>
  <r>
    <x v="1"/>
    <x v="11"/>
    <x v="21"/>
    <n v="226"/>
  </r>
  <r>
    <x v="1"/>
    <x v="11"/>
    <x v="22"/>
    <n v="220"/>
  </r>
  <r>
    <x v="1"/>
    <x v="11"/>
    <x v="23"/>
    <n v="36"/>
  </r>
  <r>
    <x v="1"/>
    <x v="11"/>
    <x v="24"/>
    <n v="39"/>
  </r>
  <r>
    <x v="1"/>
    <x v="11"/>
    <x v="25"/>
    <n v="74"/>
  </r>
  <r>
    <x v="1"/>
    <x v="11"/>
    <x v="26"/>
    <n v="124"/>
  </r>
  <r>
    <x v="1"/>
    <x v="11"/>
    <x v="27"/>
    <n v="71"/>
  </r>
  <r>
    <x v="1"/>
    <x v="11"/>
    <x v="28"/>
    <n v="54"/>
  </r>
  <r>
    <x v="1"/>
    <x v="11"/>
    <x v="29"/>
    <n v="94"/>
  </r>
  <r>
    <x v="1"/>
    <x v="11"/>
    <x v="30"/>
    <n v="41"/>
  </r>
  <r>
    <x v="1"/>
    <x v="11"/>
    <x v="32"/>
    <n v="1096"/>
  </r>
  <r>
    <x v="1"/>
    <x v="11"/>
    <x v="33"/>
    <n v="80"/>
  </r>
  <r>
    <x v="1"/>
    <x v="11"/>
    <x v="34"/>
    <n v="149"/>
  </r>
  <r>
    <x v="1"/>
    <x v="11"/>
    <x v="35"/>
    <n v="105"/>
  </r>
  <r>
    <x v="1"/>
    <x v="11"/>
    <x v="38"/>
    <n v="43"/>
  </r>
  <r>
    <x v="1"/>
    <x v="11"/>
    <x v="39"/>
    <n v="38"/>
  </r>
  <r>
    <x v="1"/>
    <x v="11"/>
    <x v="40"/>
    <n v="56"/>
  </r>
  <r>
    <x v="1"/>
    <x v="11"/>
    <x v="41"/>
    <n v="35"/>
  </r>
  <r>
    <x v="1"/>
    <x v="11"/>
    <x v="42"/>
    <n v="57"/>
  </r>
  <r>
    <x v="1"/>
    <x v="11"/>
    <x v="44"/>
    <n v="96"/>
  </r>
  <r>
    <x v="1"/>
    <x v="11"/>
    <x v="45"/>
    <n v="74"/>
  </r>
  <r>
    <x v="1"/>
    <x v="11"/>
    <x v="47"/>
    <n v="40"/>
  </r>
  <r>
    <x v="1"/>
    <x v="11"/>
    <x v="49"/>
    <n v="258"/>
  </r>
  <r>
    <x v="1"/>
    <x v="11"/>
    <x v="50"/>
    <n v="111"/>
  </r>
  <r>
    <x v="1"/>
    <x v="11"/>
    <x v="51"/>
    <n v="76"/>
  </r>
  <r>
    <x v="1"/>
    <x v="11"/>
    <x v="52"/>
    <n v="139"/>
  </r>
  <r>
    <x v="1"/>
    <x v="11"/>
    <x v="53"/>
    <n v="35"/>
  </r>
  <r>
    <x v="1"/>
    <x v="11"/>
    <x v="54"/>
    <n v="35"/>
  </r>
  <r>
    <x v="1"/>
    <x v="11"/>
    <x v="56"/>
    <n v="158"/>
  </r>
  <r>
    <x v="1"/>
    <x v="11"/>
    <x v="57"/>
    <n v="102"/>
  </r>
  <r>
    <x v="1"/>
    <x v="11"/>
    <x v="58"/>
    <n v="46"/>
  </r>
  <r>
    <x v="1"/>
    <x v="11"/>
    <x v="59"/>
    <n v="78"/>
  </r>
  <r>
    <x v="1"/>
    <x v="11"/>
    <x v="60"/>
    <n v="66"/>
  </r>
  <r>
    <x v="1"/>
    <x v="11"/>
    <x v="61"/>
    <n v="85"/>
  </r>
  <r>
    <x v="1"/>
    <x v="11"/>
    <x v="63"/>
    <n v="104"/>
  </r>
  <r>
    <x v="1"/>
    <x v="11"/>
    <x v="64"/>
    <n v="51"/>
  </r>
  <r>
    <x v="1"/>
    <x v="11"/>
    <x v="65"/>
    <n v="39"/>
  </r>
  <r>
    <x v="1"/>
    <x v="11"/>
    <x v="66"/>
    <n v="108"/>
  </r>
  <r>
    <x v="1"/>
    <x v="11"/>
    <x v="67"/>
    <n v="60"/>
  </r>
  <r>
    <x v="1"/>
    <x v="11"/>
    <x v="68"/>
    <n v="176"/>
  </r>
  <r>
    <x v="1"/>
    <x v="11"/>
    <x v="69"/>
    <n v="133"/>
  </r>
  <r>
    <x v="1"/>
    <x v="11"/>
    <x v="70"/>
    <n v="151"/>
  </r>
  <r>
    <x v="1"/>
    <x v="11"/>
    <x v="71"/>
    <n v="49"/>
  </r>
  <r>
    <x v="1"/>
    <x v="11"/>
    <x v="72"/>
    <n v="30"/>
  </r>
  <r>
    <x v="1"/>
    <x v="11"/>
    <x v="73"/>
    <n v="72"/>
  </r>
  <r>
    <x v="1"/>
    <x v="11"/>
    <x v="75"/>
    <n v="83"/>
  </r>
  <r>
    <x v="1"/>
    <x v="11"/>
    <x v="76"/>
    <n v="131"/>
  </r>
  <r>
    <x v="1"/>
    <x v="11"/>
    <x v="77"/>
    <n v="31"/>
  </r>
  <r>
    <x v="1"/>
    <x v="11"/>
    <x v="78"/>
    <n v="366"/>
  </r>
  <r>
    <x v="1"/>
    <x v="11"/>
    <x v="79"/>
    <n v="36"/>
  </r>
  <r>
    <x v="1"/>
    <x v="11"/>
    <x v="80"/>
    <n v="7341"/>
  </r>
  <r>
    <x v="1"/>
    <x v="11"/>
    <x v="81"/>
    <n v="890"/>
  </r>
  <r>
    <x v="1"/>
    <x v="11"/>
    <x v="82"/>
    <n v="7559"/>
  </r>
  <r>
    <x v="1"/>
    <x v="12"/>
    <x v="0"/>
    <n v="74"/>
  </r>
  <r>
    <x v="1"/>
    <x v="12"/>
    <x v="1"/>
    <n v="72"/>
  </r>
  <r>
    <x v="1"/>
    <x v="12"/>
    <x v="2"/>
    <n v="41"/>
  </r>
  <r>
    <x v="1"/>
    <x v="12"/>
    <x v="3"/>
    <n v="246"/>
  </r>
  <r>
    <x v="1"/>
    <x v="12"/>
    <x v="4"/>
    <n v="130"/>
  </r>
  <r>
    <x v="1"/>
    <x v="12"/>
    <x v="6"/>
    <n v="37"/>
  </r>
  <r>
    <x v="1"/>
    <x v="12"/>
    <x v="7"/>
    <n v="216"/>
  </r>
  <r>
    <x v="1"/>
    <x v="12"/>
    <x v="8"/>
    <n v="127"/>
  </r>
  <r>
    <x v="1"/>
    <x v="12"/>
    <x v="9"/>
    <n v="70"/>
  </r>
  <r>
    <x v="1"/>
    <x v="12"/>
    <x v="10"/>
    <n v="174"/>
  </r>
  <r>
    <x v="1"/>
    <x v="12"/>
    <x v="11"/>
    <n v="46"/>
  </r>
  <r>
    <x v="1"/>
    <x v="12"/>
    <x v="12"/>
    <n v="208"/>
  </r>
  <r>
    <x v="1"/>
    <x v="12"/>
    <x v="13"/>
    <n v="40"/>
  </r>
  <r>
    <x v="1"/>
    <x v="12"/>
    <x v="14"/>
    <n v="47"/>
  </r>
  <r>
    <x v="1"/>
    <x v="12"/>
    <x v="15"/>
    <n v="52"/>
  </r>
  <r>
    <x v="1"/>
    <x v="12"/>
    <x v="16"/>
    <n v="115"/>
  </r>
  <r>
    <x v="1"/>
    <x v="12"/>
    <x v="17"/>
    <n v="135"/>
  </r>
  <r>
    <x v="1"/>
    <x v="12"/>
    <x v="18"/>
    <n v="87"/>
  </r>
  <r>
    <x v="1"/>
    <x v="12"/>
    <x v="89"/>
    <n v="75"/>
  </r>
  <r>
    <x v="1"/>
    <x v="12"/>
    <x v="19"/>
    <n v="49"/>
  </r>
  <r>
    <x v="1"/>
    <x v="12"/>
    <x v="20"/>
    <n v="117"/>
  </r>
  <r>
    <x v="1"/>
    <x v="12"/>
    <x v="21"/>
    <n v="263"/>
  </r>
  <r>
    <x v="1"/>
    <x v="12"/>
    <x v="22"/>
    <n v="284"/>
  </r>
  <r>
    <x v="1"/>
    <x v="12"/>
    <x v="23"/>
    <n v="45"/>
  </r>
  <r>
    <x v="1"/>
    <x v="12"/>
    <x v="25"/>
    <n v="110"/>
  </r>
  <r>
    <x v="1"/>
    <x v="12"/>
    <x v="26"/>
    <n v="260"/>
  </r>
  <r>
    <x v="1"/>
    <x v="12"/>
    <x v="27"/>
    <n v="108"/>
  </r>
  <r>
    <x v="1"/>
    <x v="12"/>
    <x v="28"/>
    <n v="53"/>
  </r>
  <r>
    <x v="1"/>
    <x v="12"/>
    <x v="29"/>
    <n v="502"/>
  </r>
  <r>
    <x v="1"/>
    <x v="12"/>
    <x v="30"/>
    <n v="64"/>
  </r>
  <r>
    <x v="1"/>
    <x v="12"/>
    <x v="32"/>
    <n v="249"/>
  </r>
  <r>
    <x v="1"/>
    <x v="12"/>
    <x v="33"/>
    <n v="141"/>
  </r>
  <r>
    <x v="1"/>
    <x v="12"/>
    <x v="34"/>
    <n v="203"/>
  </r>
  <r>
    <x v="1"/>
    <x v="12"/>
    <x v="35"/>
    <n v="183"/>
  </r>
  <r>
    <x v="1"/>
    <x v="12"/>
    <x v="36"/>
    <n v="45"/>
  </r>
  <r>
    <x v="1"/>
    <x v="12"/>
    <x v="37"/>
    <n v="50"/>
  </r>
  <r>
    <x v="1"/>
    <x v="12"/>
    <x v="38"/>
    <n v="62"/>
  </r>
  <r>
    <x v="1"/>
    <x v="12"/>
    <x v="39"/>
    <n v="39"/>
  </r>
  <r>
    <x v="1"/>
    <x v="12"/>
    <x v="40"/>
    <n v="36"/>
  </r>
  <r>
    <x v="1"/>
    <x v="12"/>
    <x v="41"/>
    <n v="62"/>
  </r>
  <r>
    <x v="1"/>
    <x v="12"/>
    <x v="42"/>
    <n v="56"/>
  </r>
  <r>
    <x v="1"/>
    <x v="12"/>
    <x v="43"/>
    <n v="38"/>
  </r>
  <r>
    <x v="1"/>
    <x v="12"/>
    <x v="44"/>
    <n v="113"/>
  </r>
  <r>
    <x v="1"/>
    <x v="12"/>
    <x v="45"/>
    <n v="49"/>
  </r>
  <r>
    <x v="1"/>
    <x v="12"/>
    <x v="47"/>
    <n v="73"/>
  </r>
  <r>
    <x v="1"/>
    <x v="12"/>
    <x v="48"/>
    <n v="52"/>
  </r>
  <r>
    <x v="1"/>
    <x v="12"/>
    <x v="49"/>
    <n v="254"/>
  </r>
  <r>
    <x v="1"/>
    <x v="12"/>
    <x v="50"/>
    <n v="100"/>
  </r>
  <r>
    <x v="1"/>
    <x v="12"/>
    <x v="51"/>
    <n v="512"/>
  </r>
  <r>
    <x v="1"/>
    <x v="12"/>
    <x v="52"/>
    <n v="282"/>
  </r>
  <r>
    <x v="1"/>
    <x v="12"/>
    <x v="53"/>
    <n v="50"/>
  </r>
  <r>
    <x v="1"/>
    <x v="12"/>
    <x v="54"/>
    <n v="69"/>
  </r>
  <r>
    <x v="1"/>
    <x v="12"/>
    <x v="55"/>
    <n v="39"/>
  </r>
  <r>
    <x v="1"/>
    <x v="12"/>
    <x v="56"/>
    <n v="165"/>
  </r>
  <r>
    <x v="1"/>
    <x v="12"/>
    <x v="57"/>
    <n v="127"/>
  </r>
  <r>
    <x v="1"/>
    <x v="12"/>
    <x v="58"/>
    <n v="58"/>
  </r>
  <r>
    <x v="1"/>
    <x v="12"/>
    <x v="59"/>
    <n v="80"/>
  </r>
  <r>
    <x v="1"/>
    <x v="12"/>
    <x v="60"/>
    <n v="239"/>
  </r>
  <r>
    <x v="1"/>
    <x v="12"/>
    <x v="61"/>
    <n v="151"/>
  </r>
  <r>
    <x v="1"/>
    <x v="12"/>
    <x v="62"/>
    <n v="55"/>
  </r>
  <r>
    <x v="1"/>
    <x v="12"/>
    <x v="63"/>
    <n v="185"/>
  </r>
  <r>
    <x v="1"/>
    <x v="12"/>
    <x v="64"/>
    <n v="56"/>
  </r>
  <r>
    <x v="1"/>
    <x v="12"/>
    <x v="65"/>
    <n v="62"/>
  </r>
  <r>
    <x v="1"/>
    <x v="12"/>
    <x v="66"/>
    <n v="260"/>
  </r>
  <r>
    <x v="1"/>
    <x v="12"/>
    <x v="67"/>
    <n v="160"/>
  </r>
  <r>
    <x v="1"/>
    <x v="12"/>
    <x v="68"/>
    <n v="218"/>
  </r>
  <r>
    <x v="1"/>
    <x v="12"/>
    <x v="69"/>
    <n v="166"/>
  </r>
  <r>
    <x v="1"/>
    <x v="12"/>
    <x v="70"/>
    <n v="345"/>
  </r>
  <r>
    <x v="1"/>
    <x v="12"/>
    <x v="71"/>
    <n v="94"/>
  </r>
  <r>
    <x v="1"/>
    <x v="12"/>
    <x v="73"/>
    <n v="88"/>
  </r>
  <r>
    <x v="1"/>
    <x v="12"/>
    <x v="74"/>
    <n v="50"/>
  </r>
  <r>
    <x v="1"/>
    <x v="12"/>
    <x v="75"/>
    <n v="214"/>
  </r>
  <r>
    <x v="1"/>
    <x v="12"/>
    <x v="76"/>
    <n v="221"/>
  </r>
  <r>
    <x v="1"/>
    <x v="12"/>
    <x v="77"/>
    <n v="41"/>
  </r>
  <r>
    <x v="1"/>
    <x v="12"/>
    <x v="78"/>
    <n v="854"/>
  </r>
  <r>
    <x v="1"/>
    <x v="12"/>
    <x v="79"/>
    <n v="44"/>
  </r>
  <r>
    <x v="1"/>
    <x v="12"/>
    <x v="80"/>
    <n v="1035"/>
  </r>
  <r>
    <x v="1"/>
    <x v="12"/>
    <x v="81"/>
    <n v="4372"/>
  </r>
  <r>
    <x v="1"/>
    <x v="12"/>
    <x v="82"/>
    <n v="5140"/>
  </r>
  <r>
    <x v="1"/>
    <x v="13"/>
    <x v="0"/>
    <n v="1009"/>
  </r>
  <r>
    <x v="1"/>
    <x v="13"/>
    <x v="1"/>
    <n v="1124"/>
  </r>
  <r>
    <x v="1"/>
    <x v="13"/>
    <x v="2"/>
    <n v="1311"/>
  </r>
  <r>
    <x v="1"/>
    <x v="13"/>
    <x v="3"/>
    <n v="14733"/>
  </r>
  <r>
    <x v="1"/>
    <x v="13"/>
    <x v="4"/>
    <n v="6460"/>
  </r>
  <r>
    <x v="1"/>
    <x v="13"/>
    <x v="5"/>
    <n v="1729"/>
  </r>
  <r>
    <x v="1"/>
    <x v="13"/>
    <x v="6"/>
    <n v="2963"/>
  </r>
  <r>
    <x v="1"/>
    <x v="13"/>
    <x v="83"/>
    <n v="1032"/>
  </r>
  <r>
    <x v="1"/>
    <x v="13"/>
    <x v="7"/>
    <n v="10154"/>
  </r>
  <r>
    <x v="1"/>
    <x v="13"/>
    <x v="8"/>
    <n v="4150"/>
  </r>
  <r>
    <x v="1"/>
    <x v="13"/>
    <x v="9"/>
    <n v="3588"/>
  </r>
  <r>
    <x v="1"/>
    <x v="13"/>
    <x v="84"/>
    <n v="523"/>
  </r>
  <r>
    <x v="1"/>
    <x v="13"/>
    <x v="10"/>
    <n v="10807"/>
  </r>
  <r>
    <x v="1"/>
    <x v="13"/>
    <x v="11"/>
    <n v="2210"/>
  </r>
  <r>
    <x v="1"/>
    <x v="13"/>
    <x v="12"/>
    <n v="10015"/>
  </r>
  <r>
    <x v="1"/>
    <x v="13"/>
    <x v="13"/>
    <n v="1534"/>
  </r>
  <r>
    <x v="1"/>
    <x v="13"/>
    <x v="85"/>
    <n v="466"/>
  </r>
  <r>
    <x v="1"/>
    <x v="13"/>
    <x v="86"/>
    <n v="539"/>
  </r>
  <r>
    <x v="1"/>
    <x v="13"/>
    <x v="14"/>
    <n v="2051"/>
  </r>
  <r>
    <x v="1"/>
    <x v="13"/>
    <x v="15"/>
    <n v="3846"/>
  </r>
  <r>
    <x v="1"/>
    <x v="13"/>
    <x v="16"/>
    <n v="7174"/>
  </r>
  <r>
    <x v="1"/>
    <x v="13"/>
    <x v="17"/>
    <n v="8672"/>
  </r>
  <r>
    <x v="1"/>
    <x v="13"/>
    <x v="87"/>
    <n v="465"/>
  </r>
  <r>
    <x v="1"/>
    <x v="13"/>
    <x v="88"/>
    <n v="621"/>
  </r>
  <r>
    <x v="1"/>
    <x v="13"/>
    <x v="18"/>
    <n v="4045"/>
  </r>
  <r>
    <x v="1"/>
    <x v="13"/>
    <x v="89"/>
    <n v="427"/>
  </r>
  <r>
    <x v="1"/>
    <x v="13"/>
    <x v="19"/>
    <n v="3336"/>
  </r>
  <r>
    <x v="1"/>
    <x v="13"/>
    <x v="90"/>
    <n v="566"/>
  </r>
  <r>
    <x v="1"/>
    <x v="13"/>
    <x v="91"/>
    <n v="593"/>
  </r>
  <r>
    <x v="1"/>
    <x v="13"/>
    <x v="20"/>
    <n v="6827"/>
  </r>
  <r>
    <x v="1"/>
    <x v="13"/>
    <x v="21"/>
    <n v="13310"/>
  </r>
  <r>
    <x v="1"/>
    <x v="13"/>
    <x v="92"/>
    <n v="588"/>
  </r>
  <r>
    <x v="1"/>
    <x v="13"/>
    <x v="93"/>
    <n v="702"/>
  </r>
  <r>
    <x v="1"/>
    <x v="13"/>
    <x v="22"/>
    <n v="13844"/>
  </r>
  <r>
    <x v="1"/>
    <x v="13"/>
    <x v="23"/>
    <n v="2183"/>
  </r>
  <r>
    <x v="1"/>
    <x v="13"/>
    <x v="24"/>
    <n v="2815"/>
  </r>
  <r>
    <x v="1"/>
    <x v="13"/>
    <x v="25"/>
    <n v="6049"/>
  </r>
  <r>
    <x v="1"/>
    <x v="13"/>
    <x v="94"/>
    <n v="368"/>
  </r>
  <r>
    <x v="1"/>
    <x v="13"/>
    <x v="101"/>
    <n v="171"/>
  </r>
  <r>
    <x v="1"/>
    <x v="13"/>
    <x v="26"/>
    <n v="11803"/>
  </r>
  <r>
    <x v="1"/>
    <x v="13"/>
    <x v="27"/>
    <n v="5577"/>
  </r>
  <r>
    <x v="1"/>
    <x v="13"/>
    <x v="28"/>
    <n v="3500"/>
  </r>
  <r>
    <x v="1"/>
    <x v="13"/>
    <x v="29"/>
    <n v="9229"/>
  </r>
  <r>
    <x v="1"/>
    <x v="13"/>
    <x v="30"/>
    <n v="2677"/>
  </r>
  <r>
    <x v="1"/>
    <x v="13"/>
    <x v="31"/>
    <n v="1505"/>
  </r>
  <r>
    <x v="1"/>
    <x v="13"/>
    <x v="32"/>
    <n v="14312"/>
  </r>
  <r>
    <x v="1"/>
    <x v="13"/>
    <x v="33"/>
    <n v="6177"/>
  </r>
  <r>
    <x v="1"/>
    <x v="13"/>
    <x v="34"/>
    <n v="10704"/>
  </r>
  <r>
    <x v="1"/>
    <x v="13"/>
    <x v="95"/>
    <n v="633"/>
  </r>
  <r>
    <x v="1"/>
    <x v="13"/>
    <x v="35"/>
    <n v="9033"/>
  </r>
  <r>
    <x v="1"/>
    <x v="13"/>
    <x v="36"/>
    <n v="2268"/>
  </r>
  <r>
    <x v="1"/>
    <x v="13"/>
    <x v="37"/>
    <n v="1492"/>
  </r>
  <r>
    <x v="1"/>
    <x v="13"/>
    <x v="38"/>
    <n v="3023"/>
  </r>
  <r>
    <x v="1"/>
    <x v="13"/>
    <x v="39"/>
    <n v="3405"/>
  </r>
  <r>
    <x v="1"/>
    <x v="13"/>
    <x v="40"/>
    <n v="3107"/>
  </r>
  <r>
    <x v="1"/>
    <x v="13"/>
    <x v="41"/>
    <n v="2409"/>
  </r>
  <r>
    <x v="1"/>
    <x v="13"/>
    <x v="42"/>
    <n v="3660"/>
  </r>
  <r>
    <x v="1"/>
    <x v="13"/>
    <x v="43"/>
    <n v="2279"/>
  </r>
  <r>
    <x v="1"/>
    <x v="13"/>
    <x v="44"/>
    <n v="6250"/>
  </r>
  <r>
    <x v="1"/>
    <x v="13"/>
    <x v="45"/>
    <n v="4358"/>
  </r>
  <r>
    <x v="1"/>
    <x v="13"/>
    <x v="46"/>
    <n v="1409"/>
  </r>
  <r>
    <x v="1"/>
    <x v="13"/>
    <x v="47"/>
    <n v="3321"/>
  </r>
  <r>
    <x v="1"/>
    <x v="13"/>
    <x v="48"/>
    <n v="1809"/>
  </r>
  <r>
    <x v="1"/>
    <x v="13"/>
    <x v="49"/>
    <n v="12605"/>
  </r>
  <r>
    <x v="1"/>
    <x v="13"/>
    <x v="50"/>
    <n v="6640"/>
  </r>
  <r>
    <x v="1"/>
    <x v="13"/>
    <x v="51"/>
    <n v="6116"/>
  </r>
  <r>
    <x v="1"/>
    <x v="13"/>
    <x v="52"/>
    <n v="12753"/>
  </r>
  <r>
    <x v="1"/>
    <x v="13"/>
    <x v="53"/>
    <n v="2923"/>
  </r>
  <r>
    <x v="1"/>
    <x v="13"/>
    <x v="54"/>
    <n v="2761"/>
  </r>
  <r>
    <x v="1"/>
    <x v="13"/>
    <x v="96"/>
    <n v="645"/>
  </r>
  <r>
    <x v="1"/>
    <x v="13"/>
    <x v="55"/>
    <n v="1176"/>
  </r>
  <r>
    <x v="1"/>
    <x v="13"/>
    <x v="56"/>
    <n v="9065"/>
  </r>
  <r>
    <x v="1"/>
    <x v="13"/>
    <x v="57"/>
    <n v="6940"/>
  </r>
  <r>
    <x v="1"/>
    <x v="13"/>
    <x v="58"/>
    <n v="4377"/>
  </r>
  <r>
    <x v="1"/>
    <x v="13"/>
    <x v="59"/>
    <n v="5045"/>
  </r>
  <r>
    <x v="1"/>
    <x v="13"/>
    <x v="60"/>
    <n v="5454"/>
  </r>
  <r>
    <x v="1"/>
    <x v="13"/>
    <x v="61"/>
    <n v="6932"/>
  </r>
  <r>
    <x v="1"/>
    <x v="13"/>
    <x v="97"/>
    <n v="506"/>
  </r>
  <r>
    <x v="1"/>
    <x v="13"/>
    <x v="62"/>
    <n v="1832"/>
  </r>
  <r>
    <x v="1"/>
    <x v="13"/>
    <x v="63"/>
    <n v="10272"/>
  </r>
  <r>
    <x v="1"/>
    <x v="13"/>
    <x v="64"/>
    <n v="3812"/>
  </r>
  <r>
    <x v="1"/>
    <x v="13"/>
    <x v="65"/>
    <n v="3512"/>
  </r>
  <r>
    <x v="1"/>
    <x v="13"/>
    <x v="66"/>
    <n v="9546"/>
  </r>
  <r>
    <x v="1"/>
    <x v="13"/>
    <x v="67"/>
    <n v="6593"/>
  </r>
  <r>
    <x v="1"/>
    <x v="13"/>
    <x v="68"/>
    <n v="11506"/>
  </r>
  <r>
    <x v="1"/>
    <x v="13"/>
    <x v="98"/>
    <n v="1744"/>
  </r>
  <r>
    <x v="1"/>
    <x v="13"/>
    <x v="69"/>
    <n v="9318"/>
  </r>
  <r>
    <x v="1"/>
    <x v="13"/>
    <x v="70"/>
    <n v="14661"/>
  </r>
  <r>
    <x v="1"/>
    <x v="13"/>
    <x v="71"/>
    <n v="4974"/>
  </r>
  <r>
    <x v="1"/>
    <x v="13"/>
    <x v="72"/>
    <n v="1391"/>
  </r>
  <r>
    <x v="1"/>
    <x v="13"/>
    <x v="73"/>
    <n v="5170"/>
  </r>
  <r>
    <x v="1"/>
    <x v="13"/>
    <x v="74"/>
    <n v="1467"/>
  </r>
  <r>
    <x v="1"/>
    <x v="13"/>
    <x v="75"/>
    <n v="8406"/>
  </r>
  <r>
    <x v="1"/>
    <x v="13"/>
    <x v="76"/>
    <n v="13823"/>
  </r>
  <r>
    <x v="1"/>
    <x v="13"/>
    <x v="77"/>
    <n v="2046"/>
  </r>
  <r>
    <x v="1"/>
    <x v="13"/>
    <x v="99"/>
    <n v="750"/>
  </r>
  <r>
    <x v="1"/>
    <x v="13"/>
    <x v="78"/>
    <n v="32353"/>
  </r>
  <r>
    <x v="1"/>
    <x v="13"/>
    <x v="100"/>
    <n v="478"/>
  </r>
  <r>
    <x v="1"/>
    <x v="13"/>
    <x v="79"/>
    <n v="2503"/>
  </r>
  <r>
    <x v="1"/>
    <x v="13"/>
    <x v="80"/>
    <n v="114399"/>
  </r>
  <r>
    <x v="1"/>
    <x v="13"/>
    <x v="81"/>
    <n v="73132"/>
  </r>
  <r>
    <x v="1"/>
    <x v="13"/>
    <x v="82"/>
    <n v="145216"/>
  </r>
  <r>
    <x v="2"/>
    <x v="0"/>
    <x v="0"/>
    <n v="38"/>
  </r>
  <r>
    <x v="2"/>
    <x v="0"/>
    <x v="1"/>
    <n v="32"/>
  </r>
  <r>
    <x v="2"/>
    <x v="0"/>
    <x v="2"/>
    <n v="44"/>
  </r>
  <r>
    <x v="2"/>
    <x v="0"/>
    <x v="3"/>
    <n v="327"/>
  </r>
  <r>
    <x v="2"/>
    <x v="0"/>
    <x v="4"/>
    <n v="146"/>
  </r>
  <r>
    <x v="2"/>
    <x v="0"/>
    <x v="5"/>
    <n v="64"/>
  </r>
  <r>
    <x v="2"/>
    <x v="0"/>
    <x v="6"/>
    <n v="76"/>
  </r>
  <r>
    <x v="2"/>
    <x v="0"/>
    <x v="7"/>
    <n v="266"/>
  </r>
  <r>
    <x v="2"/>
    <x v="0"/>
    <x v="8"/>
    <n v="121"/>
  </r>
  <r>
    <x v="2"/>
    <x v="0"/>
    <x v="9"/>
    <n v="67"/>
  </r>
  <r>
    <x v="2"/>
    <x v="0"/>
    <x v="10"/>
    <n v="233"/>
  </r>
  <r>
    <x v="2"/>
    <x v="0"/>
    <x v="11"/>
    <n v="55"/>
  </r>
  <r>
    <x v="2"/>
    <x v="0"/>
    <x v="12"/>
    <n v="280"/>
  </r>
  <r>
    <x v="2"/>
    <x v="0"/>
    <x v="13"/>
    <n v="39"/>
  </r>
  <r>
    <x v="2"/>
    <x v="0"/>
    <x v="14"/>
    <n v="51"/>
  </r>
  <r>
    <x v="2"/>
    <x v="0"/>
    <x v="15"/>
    <n v="69"/>
  </r>
  <r>
    <x v="2"/>
    <x v="0"/>
    <x v="16"/>
    <n v="178"/>
  </r>
  <r>
    <x v="2"/>
    <x v="0"/>
    <x v="17"/>
    <n v="198"/>
  </r>
  <r>
    <x v="2"/>
    <x v="0"/>
    <x v="18"/>
    <n v="101"/>
  </r>
  <r>
    <x v="2"/>
    <x v="0"/>
    <x v="19"/>
    <n v="65"/>
  </r>
  <r>
    <x v="2"/>
    <x v="0"/>
    <x v="20"/>
    <n v="141"/>
  </r>
  <r>
    <x v="2"/>
    <x v="0"/>
    <x v="21"/>
    <n v="323"/>
  </r>
  <r>
    <x v="2"/>
    <x v="0"/>
    <x v="22"/>
    <n v="340"/>
  </r>
  <r>
    <x v="2"/>
    <x v="0"/>
    <x v="23"/>
    <n v="56"/>
  </r>
  <r>
    <x v="2"/>
    <x v="0"/>
    <x v="24"/>
    <n v="66"/>
  </r>
  <r>
    <x v="2"/>
    <x v="0"/>
    <x v="25"/>
    <n v="122"/>
  </r>
  <r>
    <x v="2"/>
    <x v="0"/>
    <x v="26"/>
    <n v="196"/>
  </r>
  <r>
    <x v="2"/>
    <x v="0"/>
    <x v="27"/>
    <n v="129"/>
  </r>
  <r>
    <x v="2"/>
    <x v="0"/>
    <x v="28"/>
    <n v="68"/>
  </r>
  <r>
    <x v="2"/>
    <x v="0"/>
    <x v="29"/>
    <n v="231"/>
  </r>
  <r>
    <x v="2"/>
    <x v="0"/>
    <x v="30"/>
    <n v="77"/>
  </r>
  <r>
    <x v="2"/>
    <x v="0"/>
    <x v="31"/>
    <n v="31"/>
  </r>
  <r>
    <x v="2"/>
    <x v="0"/>
    <x v="32"/>
    <n v="312"/>
  </r>
  <r>
    <x v="2"/>
    <x v="0"/>
    <x v="33"/>
    <n v="136"/>
  </r>
  <r>
    <x v="2"/>
    <x v="0"/>
    <x v="34"/>
    <n v="256"/>
  </r>
  <r>
    <x v="2"/>
    <x v="0"/>
    <x v="35"/>
    <n v="187"/>
  </r>
  <r>
    <x v="2"/>
    <x v="0"/>
    <x v="36"/>
    <n v="56"/>
  </r>
  <r>
    <x v="2"/>
    <x v="0"/>
    <x v="37"/>
    <n v="47"/>
  </r>
  <r>
    <x v="2"/>
    <x v="0"/>
    <x v="38"/>
    <n v="52"/>
  </r>
  <r>
    <x v="2"/>
    <x v="0"/>
    <x v="39"/>
    <n v="66"/>
  </r>
  <r>
    <x v="2"/>
    <x v="0"/>
    <x v="40"/>
    <n v="57"/>
  </r>
  <r>
    <x v="2"/>
    <x v="0"/>
    <x v="41"/>
    <n v="41"/>
  </r>
  <r>
    <x v="2"/>
    <x v="0"/>
    <x v="42"/>
    <n v="83"/>
  </r>
  <r>
    <x v="2"/>
    <x v="0"/>
    <x v="43"/>
    <n v="41"/>
  </r>
  <r>
    <x v="2"/>
    <x v="0"/>
    <x v="44"/>
    <n v="161"/>
  </r>
  <r>
    <x v="2"/>
    <x v="0"/>
    <x v="45"/>
    <n v="88"/>
  </r>
  <r>
    <x v="2"/>
    <x v="0"/>
    <x v="47"/>
    <n v="86"/>
  </r>
  <r>
    <x v="2"/>
    <x v="0"/>
    <x v="48"/>
    <n v="42"/>
  </r>
  <r>
    <x v="2"/>
    <x v="0"/>
    <x v="49"/>
    <n v="318"/>
  </r>
  <r>
    <x v="2"/>
    <x v="0"/>
    <x v="50"/>
    <n v="120"/>
  </r>
  <r>
    <x v="2"/>
    <x v="0"/>
    <x v="51"/>
    <n v="115"/>
  </r>
  <r>
    <x v="2"/>
    <x v="0"/>
    <x v="52"/>
    <n v="317"/>
  </r>
  <r>
    <x v="2"/>
    <x v="0"/>
    <x v="53"/>
    <n v="84"/>
  </r>
  <r>
    <x v="2"/>
    <x v="0"/>
    <x v="54"/>
    <n v="60"/>
  </r>
  <r>
    <x v="2"/>
    <x v="0"/>
    <x v="55"/>
    <n v="37"/>
  </r>
  <r>
    <x v="2"/>
    <x v="0"/>
    <x v="56"/>
    <n v="235"/>
  </r>
  <r>
    <x v="2"/>
    <x v="0"/>
    <x v="57"/>
    <n v="146"/>
  </r>
  <r>
    <x v="2"/>
    <x v="0"/>
    <x v="58"/>
    <n v="119"/>
  </r>
  <r>
    <x v="2"/>
    <x v="0"/>
    <x v="59"/>
    <n v="122"/>
  </r>
  <r>
    <x v="2"/>
    <x v="0"/>
    <x v="60"/>
    <n v="103"/>
  </r>
  <r>
    <x v="2"/>
    <x v="0"/>
    <x v="61"/>
    <n v="181"/>
  </r>
  <r>
    <x v="2"/>
    <x v="0"/>
    <x v="62"/>
    <n v="36"/>
  </r>
  <r>
    <x v="2"/>
    <x v="0"/>
    <x v="63"/>
    <n v="255"/>
  </r>
  <r>
    <x v="2"/>
    <x v="0"/>
    <x v="64"/>
    <n v="87"/>
  </r>
  <r>
    <x v="2"/>
    <x v="0"/>
    <x v="65"/>
    <n v="80"/>
  </r>
  <r>
    <x v="2"/>
    <x v="0"/>
    <x v="66"/>
    <n v="197"/>
  </r>
  <r>
    <x v="2"/>
    <x v="0"/>
    <x v="67"/>
    <n v="175"/>
  </r>
  <r>
    <x v="2"/>
    <x v="0"/>
    <x v="68"/>
    <n v="286"/>
  </r>
  <r>
    <x v="2"/>
    <x v="0"/>
    <x v="98"/>
    <n v="30"/>
  </r>
  <r>
    <x v="2"/>
    <x v="0"/>
    <x v="69"/>
    <n v="209"/>
  </r>
  <r>
    <x v="2"/>
    <x v="0"/>
    <x v="70"/>
    <n v="275"/>
  </r>
  <r>
    <x v="2"/>
    <x v="0"/>
    <x v="71"/>
    <n v="110"/>
  </r>
  <r>
    <x v="2"/>
    <x v="0"/>
    <x v="73"/>
    <n v="124"/>
  </r>
  <r>
    <x v="2"/>
    <x v="0"/>
    <x v="74"/>
    <n v="38"/>
  </r>
  <r>
    <x v="2"/>
    <x v="0"/>
    <x v="75"/>
    <n v="192"/>
  </r>
  <r>
    <x v="2"/>
    <x v="0"/>
    <x v="76"/>
    <n v="336"/>
  </r>
  <r>
    <x v="2"/>
    <x v="0"/>
    <x v="77"/>
    <n v="52"/>
  </r>
  <r>
    <x v="2"/>
    <x v="0"/>
    <x v="78"/>
    <n v="647"/>
  </r>
  <r>
    <x v="2"/>
    <x v="0"/>
    <x v="79"/>
    <n v="75"/>
  </r>
  <r>
    <x v="2"/>
    <x v="0"/>
    <x v="80"/>
    <n v="2141"/>
  </r>
  <r>
    <x v="2"/>
    <x v="0"/>
    <x v="81"/>
    <n v="1442"/>
  </r>
  <r>
    <x v="2"/>
    <x v="0"/>
    <x v="82"/>
    <n v="2655"/>
  </r>
  <r>
    <x v="2"/>
    <x v="1"/>
    <x v="0"/>
    <n v="116"/>
  </r>
  <r>
    <x v="2"/>
    <x v="1"/>
    <x v="1"/>
    <n v="75"/>
  </r>
  <r>
    <x v="2"/>
    <x v="1"/>
    <x v="2"/>
    <n v="147"/>
  </r>
  <r>
    <x v="2"/>
    <x v="1"/>
    <x v="3"/>
    <n v="1316"/>
  </r>
  <r>
    <x v="2"/>
    <x v="1"/>
    <x v="4"/>
    <n v="678"/>
  </r>
  <r>
    <x v="2"/>
    <x v="1"/>
    <x v="5"/>
    <n v="152"/>
  </r>
  <r>
    <x v="2"/>
    <x v="1"/>
    <x v="6"/>
    <n v="297"/>
  </r>
  <r>
    <x v="2"/>
    <x v="1"/>
    <x v="83"/>
    <n v="120"/>
  </r>
  <r>
    <x v="2"/>
    <x v="1"/>
    <x v="7"/>
    <n v="1104"/>
  </r>
  <r>
    <x v="2"/>
    <x v="1"/>
    <x v="8"/>
    <n v="412"/>
  </r>
  <r>
    <x v="2"/>
    <x v="1"/>
    <x v="9"/>
    <n v="398"/>
  </r>
  <r>
    <x v="2"/>
    <x v="1"/>
    <x v="84"/>
    <n v="42"/>
  </r>
  <r>
    <x v="2"/>
    <x v="1"/>
    <x v="10"/>
    <n v="1002"/>
  </r>
  <r>
    <x v="2"/>
    <x v="1"/>
    <x v="11"/>
    <n v="236"/>
  </r>
  <r>
    <x v="2"/>
    <x v="1"/>
    <x v="12"/>
    <n v="1100"/>
  </r>
  <r>
    <x v="2"/>
    <x v="1"/>
    <x v="13"/>
    <n v="181"/>
  </r>
  <r>
    <x v="2"/>
    <x v="1"/>
    <x v="86"/>
    <n v="53"/>
  </r>
  <r>
    <x v="2"/>
    <x v="1"/>
    <x v="14"/>
    <n v="268"/>
  </r>
  <r>
    <x v="2"/>
    <x v="1"/>
    <x v="15"/>
    <n v="439"/>
  </r>
  <r>
    <x v="2"/>
    <x v="1"/>
    <x v="16"/>
    <n v="826"/>
  </r>
  <r>
    <x v="2"/>
    <x v="1"/>
    <x v="17"/>
    <n v="963"/>
  </r>
  <r>
    <x v="2"/>
    <x v="1"/>
    <x v="87"/>
    <n v="74"/>
  </r>
  <r>
    <x v="2"/>
    <x v="1"/>
    <x v="88"/>
    <n v="62"/>
  </r>
  <r>
    <x v="2"/>
    <x v="1"/>
    <x v="18"/>
    <n v="434"/>
  </r>
  <r>
    <x v="2"/>
    <x v="1"/>
    <x v="19"/>
    <n v="394"/>
  </r>
  <r>
    <x v="2"/>
    <x v="1"/>
    <x v="90"/>
    <n v="44"/>
  </r>
  <r>
    <x v="2"/>
    <x v="1"/>
    <x v="91"/>
    <n v="59"/>
  </r>
  <r>
    <x v="2"/>
    <x v="1"/>
    <x v="20"/>
    <n v="777"/>
  </r>
  <r>
    <x v="2"/>
    <x v="1"/>
    <x v="21"/>
    <n v="1449"/>
  </r>
  <r>
    <x v="2"/>
    <x v="1"/>
    <x v="92"/>
    <n v="80"/>
  </r>
  <r>
    <x v="2"/>
    <x v="1"/>
    <x v="93"/>
    <n v="75"/>
  </r>
  <r>
    <x v="2"/>
    <x v="1"/>
    <x v="22"/>
    <n v="1489"/>
  </r>
  <r>
    <x v="2"/>
    <x v="1"/>
    <x v="23"/>
    <n v="215"/>
  </r>
  <r>
    <x v="2"/>
    <x v="1"/>
    <x v="24"/>
    <n v="313"/>
  </r>
  <r>
    <x v="2"/>
    <x v="1"/>
    <x v="25"/>
    <n v="649"/>
  </r>
  <r>
    <x v="2"/>
    <x v="1"/>
    <x v="94"/>
    <n v="37"/>
  </r>
  <r>
    <x v="2"/>
    <x v="1"/>
    <x v="26"/>
    <n v="1031"/>
  </r>
  <r>
    <x v="2"/>
    <x v="1"/>
    <x v="27"/>
    <n v="602"/>
  </r>
  <r>
    <x v="2"/>
    <x v="1"/>
    <x v="28"/>
    <n v="413"/>
  </r>
  <r>
    <x v="2"/>
    <x v="1"/>
    <x v="29"/>
    <n v="923"/>
  </r>
  <r>
    <x v="2"/>
    <x v="1"/>
    <x v="30"/>
    <n v="313"/>
  </r>
  <r>
    <x v="2"/>
    <x v="1"/>
    <x v="31"/>
    <n v="149"/>
  </r>
  <r>
    <x v="2"/>
    <x v="1"/>
    <x v="32"/>
    <n v="1623"/>
  </r>
  <r>
    <x v="2"/>
    <x v="1"/>
    <x v="33"/>
    <n v="644"/>
  </r>
  <r>
    <x v="2"/>
    <x v="1"/>
    <x v="34"/>
    <n v="1176"/>
  </r>
  <r>
    <x v="2"/>
    <x v="1"/>
    <x v="95"/>
    <n v="67"/>
  </r>
  <r>
    <x v="2"/>
    <x v="1"/>
    <x v="35"/>
    <n v="705"/>
  </r>
  <r>
    <x v="2"/>
    <x v="1"/>
    <x v="36"/>
    <n v="230"/>
  </r>
  <r>
    <x v="2"/>
    <x v="1"/>
    <x v="37"/>
    <n v="126"/>
  </r>
  <r>
    <x v="2"/>
    <x v="1"/>
    <x v="38"/>
    <n v="311"/>
  </r>
  <r>
    <x v="2"/>
    <x v="1"/>
    <x v="39"/>
    <n v="347"/>
  </r>
  <r>
    <x v="2"/>
    <x v="1"/>
    <x v="40"/>
    <n v="370"/>
  </r>
  <r>
    <x v="2"/>
    <x v="1"/>
    <x v="41"/>
    <n v="225"/>
  </r>
  <r>
    <x v="2"/>
    <x v="1"/>
    <x v="42"/>
    <n v="442"/>
  </r>
  <r>
    <x v="2"/>
    <x v="1"/>
    <x v="43"/>
    <n v="243"/>
  </r>
  <r>
    <x v="2"/>
    <x v="1"/>
    <x v="44"/>
    <n v="627"/>
  </r>
  <r>
    <x v="2"/>
    <x v="1"/>
    <x v="45"/>
    <n v="523"/>
  </r>
  <r>
    <x v="2"/>
    <x v="1"/>
    <x v="46"/>
    <n v="159"/>
  </r>
  <r>
    <x v="2"/>
    <x v="1"/>
    <x v="47"/>
    <n v="358"/>
  </r>
  <r>
    <x v="2"/>
    <x v="1"/>
    <x v="48"/>
    <n v="198"/>
  </r>
  <r>
    <x v="2"/>
    <x v="1"/>
    <x v="49"/>
    <n v="1383"/>
  </r>
  <r>
    <x v="2"/>
    <x v="1"/>
    <x v="50"/>
    <n v="628"/>
  </r>
  <r>
    <x v="2"/>
    <x v="1"/>
    <x v="51"/>
    <n v="509"/>
  </r>
  <r>
    <x v="2"/>
    <x v="1"/>
    <x v="52"/>
    <n v="1165"/>
  </r>
  <r>
    <x v="2"/>
    <x v="1"/>
    <x v="53"/>
    <n v="311"/>
  </r>
  <r>
    <x v="2"/>
    <x v="1"/>
    <x v="54"/>
    <n v="352"/>
  </r>
  <r>
    <x v="2"/>
    <x v="1"/>
    <x v="96"/>
    <n v="68"/>
  </r>
  <r>
    <x v="2"/>
    <x v="1"/>
    <x v="55"/>
    <n v="123"/>
  </r>
  <r>
    <x v="2"/>
    <x v="1"/>
    <x v="56"/>
    <n v="1057"/>
  </r>
  <r>
    <x v="2"/>
    <x v="1"/>
    <x v="57"/>
    <n v="774"/>
  </r>
  <r>
    <x v="2"/>
    <x v="1"/>
    <x v="58"/>
    <n v="442"/>
  </r>
  <r>
    <x v="2"/>
    <x v="1"/>
    <x v="59"/>
    <n v="547"/>
  </r>
  <r>
    <x v="2"/>
    <x v="1"/>
    <x v="60"/>
    <n v="421"/>
  </r>
  <r>
    <x v="2"/>
    <x v="1"/>
    <x v="61"/>
    <n v="695"/>
  </r>
  <r>
    <x v="2"/>
    <x v="1"/>
    <x v="97"/>
    <n v="49"/>
  </r>
  <r>
    <x v="2"/>
    <x v="1"/>
    <x v="62"/>
    <n v="220"/>
  </r>
  <r>
    <x v="2"/>
    <x v="1"/>
    <x v="63"/>
    <n v="922"/>
  </r>
  <r>
    <x v="2"/>
    <x v="1"/>
    <x v="64"/>
    <n v="440"/>
  </r>
  <r>
    <x v="2"/>
    <x v="1"/>
    <x v="65"/>
    <n v="379"/>
  </r>
  <r>
    <x v="2"/>
    <x v="1"/>
    <x v="66"/>
    <n v="961"/>
  </r>
  <r>
    <x v="2"/>
    <x v="1"/>
    <x v="67"/>
    <n v="639"/>
  </r>
  <r>
    <x v="2"/>
    <x v="1"/>
    <x v="68"/>
    <n v="1243"/>
  </r>
  <r>
    <x v="2"/>
    <x v="1"/>
    <x v="98"/>
    <n v="233"/>
  </r>
  <r>
    <x v="2"/>
    <x v="1"/>
    <x v="69"/>
    <n v="1035"/>
  </r>
  <r>
    <x v="2"/>
    <x v="1"/>
    <x v="70"/>
    <n v="1242"/>
  </r>
  <r>
    <x v="2"/>
    <x v="1"/>
    <x v="71"/>
    <n v="458"/>
  </r>
  <r>
    <x v="2"/>
    <x v="1"/>
    <x v="72"/>
    <n v="120"/>
  </r>
  <r>
    <x v="2"/>
    <x v="1"/>
    <x v="73"/>
    <n v="518"/>
  </r>
  <r>
    <x v="2"/>
    <x v="1"/>
    <x v="74"/>
    <n v="146"/>
  </r>
  <r>
    <x v="2"/>
    <x v="1"/>
    <x v="75"/>
    <n v="855"/>
  </r>
  <r>
    <x v="2"/>
    <x v="1"/>
    <x v="76"/>
    <n v="1393"/>
  </r>
  <r>
    <x v="2"/>
    <x v="1"/>
    <x v="77"/>
    <n v="181"/>
  </r>
  <r>
    <x v="2"/>
    <x v="1"/>
    <x v="99"/>
    <n v="81"/>
  </r>
  <r>
    <x v="2"/>
    <x v="1"/>
    <x v="78"/>
    <n v="2768"/>
  </r>
  <r>
    <x v="2"/>
    <x v="1"/>
    <x v="100"/>
    <n v="45"/>
  </r>
  <r>
    <x v="2"/>
    <x v="1"/>
    <x v="79"/>
    <n v="312"/>
  </r>
  <r>
    <x v="2"/>
    <x v="1"/>
    <x v="80"/>
    <n v="10509"/>
  </r>
  <r>
    <x v="2"/>
    <x v="1"/>
    <x v="81"/>
    <n v="6438"/>
  </r>
  <r>
    <x v="2"/>
    <x v="1"/>
    <x v="82"/>
    <n v="12754"/>
  </r>
  <r>
    <x v="2"/>
    <x v="2"/>
    <x v="0"/>
    <n v="70"/>
  </r>
  <r>
    <x v="2"/>
    <x v="2"/>
    <x v="1"/>
    <n v="56"/>
  </r>
  <r>
    <x v="2"/>
    <x v="2"/>
    <x v="2"/>
    <n v="112"/>
  </r>
  <r>
    <x v="2"/>
    <x v="2"/>
    <x v="3"/>
    <n v="1121"/>
  </r>
  <r>
    <x v="2"/>
    <x v="2"/>
    <x v="4"/>
    <n v="518"/>
  </r>
  <r>
    <x v="2"/>
    <x v="2"/>
    <x v="5"/>
    <n v="120"/>
  </r>
  <r>
    <x v="2"/>
    <x v="2"/>
    <x v="6"/>
    <n v="219"/>
  </r>
  <r>
    <x v="2"/>
    <x v="2"/>
    <x v="83"/>
    <n v="88"/>
  </r>
  <r>
    <x v="2"/>
    <x v="2"/>
    <x v="7"/>
    <n v="878"/>
  </r>
  <r>
    <x v="2"/>
    <x v="2"/>
    <x v="8"/>
    <n v="298"/>
  </r>
  <r>
    <x v="2"/>
    <x v="2"/>
    <x v="9"/>
    <n v="312"/>
  </r>
  <r>
    <x v="2"/>
    <x v="2"/>
    <x v="10"/>
    <n v="842"/>
  </r>
  <r>
    <x v="2"/>
    <x v="2"/>
    <x v="11"/>
    <n v="189"/>
  </r>
  <r>
    <x v="2"/>
    <x v="2"/>
    <x v="12"/>
    <n v="808"/>
  </r>
  <r>
    <x v="2"/>
    <x v="2"/>
    <x v="13"/>
    <n v="145"/>
  </r>
  <r>
    <x v="2"/>
    <x v="2"/>
    <x v="85"/>
    <n v="30"/>
  </r>
  <r>
    <x v="2"/>
    <x v="2"/>
    <x v="86"/>
    <n v="53"/>
  </r>
  <r>
    <x v="2"/>
    <x v="2"/>
    <x v="14"/>
    <n v="171"/>
  </r>
  <r>
    <x v="2"/>
    <x v="2"/>
    <x v="15"/>
    <n v="305"/>
  </r>
  <r>
    <x v="2"/>
    <x v="2"/>
    <x v="16"/>
    <n v="588"/>
  </r>
  <r>
    <x v="2"/>
    <x v="2"/>
    <x v="17"/>
    <n v="734"/>
  </r>
  <r>
    <x v="2"/>
    <x v="2"/>
    <x v="87"/>
    <n v="42"/>
  </r>
  <r>
    <x v="2"/>
    <x v="2"/>
    <x v="88"/>
    <n v="50"/>
  </r>
  <r>
    <x v="2"/>
    <x v="2"/>
    <x v="18"/>
    <n v="354"/>
  </r>
  <r>
    <x v="2"/>
    <x v="2"/>
    <x v="19"/>
    <n v="274"/>
  </r>
  <r>
    <x v="2"/>
    <x v="2"/>
    <x v="90"/>
    <n v="39"/>
  </r>
  <r>
    <x v="2"/>
    <x v="2"/>
    <x v="91"/>
    <n v="62"/>
  </r>
  <r>
    <x v="2"/>
    <x v="2"/>
    <x v="20"/>
    <n v="571"/>
  </r>
  <r>
    <x v="2"/>
    <x v="2"/>
    <x v="21"/>
    <n v="1105"/>
  </r>
  <r>
    <x v="2"/>
    <x v="2"/>
    <x v="92"/>
    <n v="53"/>
  </r>
  <r>
    <x v="2"/>
    <x v="2"/>
    <x v="93"/>
    <n v="49"/>
  </r>
  <r>
    <x v="2"/>
    <x v="2"/>
    <x v="22"/>
    <n v="1143"/>
  </r>
  <r>
    <x v="2"/>
    <x v="2"/>
    <x v="23"/>
    <n v="163"/>
  </r>
  <r>
    <x v="2"/>
    <x v="2"/>
    <x v="24"/>
    <n v="240"/>
  </r>
  <r>
    <x v="2"/>
    <x v="2"/>
    <x v="25"/>
    <n v="470"/>
  </r>
  <r>
    <x v="2"/>
    <x v="2"/>
    <x v="94"/>
    <n v="47"/>
  </r>
  <r>
    <x v="2"/>
    <x v="2"/>
    <x v="26"/>
    <n v="767"/>
  </r>
  <r>
    <x v="2"/>
    <x v="2"/>
    <x v="27"/>
    <n v="460"/>
  </r>
  <r>
    <x v="2"/>
    <x v="2"/>
    <x v="28"/>
    <n v="288"/>
  </r>
  <r>
    <x v="2"/>
    <x v="2"/>
    <x v="29"/>
    <n v="722"/>
  </r>
  <r>
    <x v="2"/>
    <x v="2"/>
    <x v="30"/>
    <n v="249"/>
  </r>
  <r>
    <x v="2"/>
    <x v="2"/>
    <x v="31"/>
    <n v="121"/>
  </r>
  <r>
    <x v="2"/>
    <x v="2"/>
    <x v="32"/>
    <n v="1213"/>
  </r>
  <r>
    <x v="2"/>
    <x v="2"/>
    <x v="33"/>
    <n v="471"/>
  </r>
  <r>
    <x v="2"/>
    <x v="2"/>
    <x v="34"/>
    <n v="909"/>
  </r>
  <r>
    <x v="2"/>
    <x v="2"/>
    <x v="95"/>
    <n v="49"/>
  </r>
  <r>
    <x v="2"/>
    <x v="2"/>
    <x v="35"/>
    <n v="588"/>
  </r>
  <r>
    <x v="2"/>
    <x v="2"/>
    <x v="36"/>
    <n v="161"/>
  </r>
  <r>
    <x v="2"/>
    <x v="2"/>
    <x v="37"/>
    <n v="86"/>
  </r>
  <r>
    <x v="2"/>
    <x v="2"/>
    <x v="38"/>
    <n v="221"/>
  </r>
  <r>
    <x v="2"/>
    <x v="2"/>
    <x v="39"/>
    <n v="291"/>
  </r>
  <r>
    <x v="2"/>
    <x v="2"/>
    <x v="40"/>
    <n v="253"/>
  </r>
  <r>
    <x v="2"/>
    <x v="2"/>
    <x v="41"/>
    <n v="177"/>
  </r>
  <r>
    <x v="2"/>
    <x v="2"/>
    <x v="42"/>
    <n v="339"/>
  </r>
  <r>
    <x v="2"/>
    <x v="2"/>
    <x v="43"/>
    <n v="155"/>
  </r>
  <r>
    <x v="2"/>
    <x v="2"/>
    <x v="44"/>
    <n v="465"/>
  </r>
  <r>
    <x v="2"/>
    <x v="2"/>
    <x v="45"/>
    <n v="366"/>
  </r>
  <r>
    <x v="2"/>
    <x v="2"/>
    <x v="46"/>
    <n v="126"/>
  </r>
  <r>
    <x v="2"/>
    <x v="2"/>
    <x v="47"/>
    <n v="308"/>
  </r>
  <r>
    <x v="2"/>
    <x v="2"/>
    <x v="48"/>
    <n v="154"/>
  </r>
  <r>
    <x v="2"/>
    <x v="2"/>
    <x v="49"/>
    <n v="1068"/>
  </r>
  <r>
    <x v="2"/>
    <x v="2"/>
    <x v="50"/>
    <n v="576"/>
  </r>
  <r>
    <x v="2"/>
    <x v="2"/>
    <x v="51"/>
    <n v="347"/>
  </r>
  <r>
    <x v="2"/>
    <x v="2"/>
    <x v="52"/>
    <n v="949"/>
  </r>
  <r>
    <x v="2"/>
    <x v="2"/>
    <x v="53"/>
    <n v="265"/>
  </r>
  <r>
    <x v="2"/>
    <x v="2"/>
    <x v="54"/>
    <n v="262"/>
  </r>
  <r>
    <x v="2"/>
    <x v="2"/>
    <x v="96"/>
    <n v="45"/>
  </r>
  <r>
    <x v="2"/>
    <x v="2"/>
    <x v="55"/>
    <n v="122"/>
  </r>
  <r>
    <x v="2"/>
    <x v="2"/>
    <x v="56"/>
    <n v="763"/>
  </r>
  <r>
    <x v="2"/>
    <x v="2"/>
    <x v="57"/>
    <n v="548"/>
  </r>
  <r>
    <x v="2"/>
    <x v="2"/>
    <x v="58"/>
    <n v="346"/>
  </r>
  <r>
    <x v="2"/>
    <x v="2"/>
    <x v="59"/>
    <n v="434"/>
  </r>
  <r>
    <x v="2"/>
    <x v="2"/>
    <x v="60"/>
    <n v="338"/>
  </r>
  <r>
    <x v="2"/>
    <x v="2"/>
    <x v="61"/>
    <n v="578"/>
  </r>
  <r>
    <x v="2"/>
    <x v="2"/>
    <x v="62"/>
    <n v="147"/>
  </r>
  <r>
    <x v="2"/>
    <x v="2"/>
    <x v="63"/>
    <n v="752"/>
  </r>
  <r>
    <x v="2"/>
    <x v="2"/>
    <x v="64"/>
    <n v="309"/>
  </r>
  <r>
    <x v="2"/>
    <x v="2"/>
    <x v="65"/>
    <n v="284"/>
  </r>
  <r>
    <x v="2"/>
    <x v="2"/>
    <x v="66"/>
    <n v="719"/>
  </r>
  <r>
    <x v="2"/>
    <x v="2"/>
    <x v="67"/>
    <n v="493"/>
  </r>
  <r>
    <x v="2"/>
    <x v="2"/>
    <x v="68"/>
    <n v="932"/>
  </r>
  <r>
    <x v="2"/>
    <x v="2"/>
    <x v="98"/>
    <n v="166"/>
  </r>
  <r>
    <x v="2"/>
    <x v="2"/>
    <x v="69"/>
    <n v="785"/>
  </r>
  <r>
    <x v="2"/>
    <x v="2"/>
    <x v="70"/>
    <n v="926"/>
  </r>
  <r>
    <x v="2"/>
    <x v="2"/>
    <x v="71"/>
    <n v="389"/>
  </r>
  <r>
    <x v="2"/>
    <x v="2"/>
    <x v="72"/>
    <n v="96"/>
  </r>
  <r>
    <x v="2"/>
    <x v="2"/>
    <x v="73"/>
    <n v="422"/>
  </r>
  <r>
    <x v="2"/>
    <x v="2"/>
    <x v="74"/>
    <n v="136"/>
  </r>
  <r>
    <x v="2"/>
    <x v="2"/>
    <x v="75"/>
    <n v="683"/>
  </r>
  <r>
    <x v="2"/>
    <x v="2"/>
    <x v="76"/>
    <n v="1057"/>
  </r>
  <r>
    <x v="2"/>
    <x v="2"/>
    <x v="77"/>
    <n v="155"/>
  </r>
  <r>
    <x v="2"/>
    <x v="2"/>
    <x v="99"/>
    <n v="69"/>
  </r>
  <r>
    <x v="2"/>
    <x v="2"/>
    <x v="78"/>
    <n v="2124"/>
  </r>
  <r>
    <x v="2"/>
    <x v="2"/>
    <x v="100"/>
    <n v="31"/>
  </r>
  <r>
    <x v="2"/>
    <x v="2"/>
    <x v="79"/>
    <n v="236"/>
  </r>
  <r>
    <x v="2"/>
    <x v="2"/>
    <x v="80"/>
    <n v="7985"/>
  </r>
  <r>
    <x v="2"/>
    <x v="2"/>
    <x v="81"/>
    <n v="4868"/>
  </r>
  <r>
    <x v="2"/>
    <x v="2"/>
    <x v="82"/>
    <n v="9529"/>
  </r>
  <r>
    <x v="2"/>
    <x v="3"/>
    <x v="0"/>
    <n v="67"/>
  </r>
  <r>
    <x v="2"/>
    <x v="3"/>
    <x v="1"/>
    <n v="42"/>
  </r>
  <r>
    <x v="2"/>
    <x v="3"/>
    <x v="2"/>
    <n v="108"/>
  </r>
  <r>
    <x v="2"/>
    <x v="3"/>
    <x v="3"/>
    <n v="1103"/>
  </r>
  <r>
    <x v="2"/>
    <x v="3"/>
    <x v="4"/>
    <n v="521"/>
  </r>
  <r>
    <x v="2"/>
    <x v="3"/>
    <x v="5"/>
    <n v="92"/>
  </r>
  <r>
    <x v="2"/>
    <x v="3"/>
    <x v="6"/>
    <n v="212"/>
  </r>
  <r>
    <x v="2"/>
    <x v="3"/>
    <x v="83"/>
    <n v="86"/>
  </r>
  <r>
    <x v="2"/>
    <x v="3"/>
    <x v="7"/>
    <n v="836"/>
  </r>
  <r>
    <x v="2"/>
    <x v="3"/>
    <x v="8"/>
    <n v="262"/>
  </r>
  <r>
    <x v="2"/>
    <x v="3"/>
    <x v="9"/>
    <n v="298"/>
  </r>
  <r>
    <x v="2"/>
    <x v="3"/>
    <x v="84"/>
    <n v="34"/>
  </r>
  <r>
    <x v="2"/>
    <x v="3"/>
    <x v="10"/>
    <n v="900"/>
  </r>
  <r>
    <x v="2"/>
    <x v="3"/>
    <x v="11"/>
    <n v="202"/>
  </r>
  <r>
    <x v="2"/>
    <x v="3"/>
    <x v="12"/>
    <n v="816"/>
  </r>
  <r>
    <x v="2"/>
    <x v="3"/>
    <x v="13"/>
    <n v="122"/>
  </r>
  <r>
    <x v="2"/>
    <x v="3"/>
    <x v="86"/>
    <n v="44"/>
  </r>
  <r>
    <x v="2"/>
    <x v="3"/>
    <x v="14"/>
    <n v="188"/>
  </r>
  <r>
    <x v="2"/>
    <x v="3"/>
    <x v="15"/>
    <n v="311"/>
  </r>
  <r>
    <x v="2"/>
    <x v="3"/>
    <x v="16"/>
    <n v="605"/>
  </r>
  <r>
    <x v="2"/>
    <x v="3"/>
    <x v="17"/>
    <n v="697"/>
  </r>
  <r>
    <x v="2"/>
    <x v="3"/>
    <x v="87"/>
    <n v="38"/>
  </r>
  <r>
    <x v="2"/>
    <x v="3"/>
    <x v="88"/>
    <n v="45"/>
  </r>
  <r>
    <x v="2"/>
    <x v="3"/>
    <x v="18"/>
    <n v="335"/>
  </r>
  <r>
    <x v="2"/>
    <x v="3"/>
    <x v="19"/>
    <n v="264"/>
  </r>
  <r>
    <x v="2"/>
    <x v="3"/>
    <x v="90"/>
    <n v="49"/>
  </r>
  <r>
    <x v="2"/>
    <x v="3"/>
    <x v="91"/>
    <n v="55"/>
  </r>
  <r>
    <x v="2"/>
    <x v="3"/>
    <x v="20"/>
    <n v="553"/>
  </r>
  <r>
    <x v="2"/>
    <x v="3"/>
    <x v="21"/>
    <n v="1075"/>
  </r>
  <r>
    <x v="2"/>
    <x v="3"/>
    <x v="92"/>
    <n v="60"/>
  </r>
  <r>
    <x v="2"/>
    <x v="3"/>
    <x v="93"/>
    <n v="40"/>
  </r>
  <r>
    <x v="2"/>
    <x v="3"/>
    <x v="22"/>
    <n v="1160"/>
  </r>
  <r>
    <x v="2"/>
    <x v="3"/>
    <x v="23"/>
    <n v="157"/>
  </r>
  <r>
    <x v="2"/>
    <x v="3"/>
    <x v="24"/>
    <n v="211"/>
  </r>
  <r>
    <x v="2"/>
    <x v="3"/>
    <x v="25"/>
    <n v="501"/>
  </r>
  <r>
    <x v="2"/>
    <x v="3"/>
    <x v="94"/>
    <n v="43"/>
  </r>
  <r>
    <x v="2"/>
    <x v="3"/>
    <x v="26"/>
    <n v="806"/>
  </r>
  <r>
    <x v="2"/>
    <x v="3"/>
    <x v="27"/>
    <n v="455"/>
  </r>
  <r>
    <x v="2"/>
    <x v="3"/>
    <x v="28"/>
    <n v="321"/>
  </r>
  <r>
    <x v="2"/>
    <x v="3"/>
    <x v="29"/>
    <n v="741"/>
  </r>
  <r>
    <x v="2"/>
    <x v="3"/>
    <x v="30"/>
    <n v="200"/>
  </r>
  <r>
    <x v="2"/>
    <x v="3"/>
    <x v="31"/>
    <n v="108"/>
  </r>
  <r>
    <x v="2"/>
    <x v="3"/>
    <x v="32"/>
    <n v="1179"/>
  </r>
  <r>
    <x v="2"/>
    <x v="3"/>
    <x v="33"/>
    <n v="494"/>
  </r>
  <r>
    <x v="2"/>
    <x v="3"/>
    <x v="34"/>
    <n v="872"/>
  </r>
  <r>
    <x v="2"/>
    <x v="3"/>
    <x v="95"/>
    <n v="52"/>
  </r>
  <r>
    <x v="2"/>
    <x v="3"/>
    <x v="35"/>
    <n v="647"/>
  </r>
  <r>
    <x v="2"/>
    <x v="3"/>
    <x v="36"/>
    <n v="190"/>
  </r>
  <r>
    <x v="2"/>
    <x v="3"/>
    <x v="37"/>
    <n v="96"/>
  </r>
  <r>
    <x v="2"/>
    <x v="3"/>
    <x v="38"/>
    <n v="244"/>
  </r>
  <r>
    <x v="2"/>
    <x v="3"/>
    <x v="39"/>
    <n v="245"/>
  </r>
  <r>
    <x v="2"/>
    <x v="3"/>
    <x v="40"/>
    <n v="252"/>
  </r>
  <r>
    <x v="2"/>
    <x v="3"/>
    <x v="41"/>
    <n v="178"/>
  </r>
  <r>
    <x v="2"/>
    <x v="3"/>
    <x v="42"/>
    <n v="294"/>
  </r>
  <r>
    <x v="2"/>
    <x v="3"/>
    <x v="43"/>
    <n v="176"/>
  </r>
  <r>
    <x v="2"/>
    <x v="3"/>
    <x v="44"/>
    <n v="452"/>
  </r>
  <r>
    <x v="2"/>
    <x v="3"/>
    <x v="45"/>
    <n v="381"/>
  </r>
  <r>
    <x v="2"/>
    <x v="3"/>
    <x v="46"/>
    <n v="100"/>
  </r>
  <r>
    <x v="2"/>
    <x v="3"/>
    <x v="47"/>
    <n v="292"/>
  </r>
  <r>
    <x v="2"/>
    <x v="3"/>
    <x v="48"/>
    <n v="150"/>
  </r>
  <r>
    <x v="2"/>
    <x v="3"/>
    <x v="49"/>
    <n v="1046"/>
  </r>
  <r>
    <x v="2"/>
    <x v="3"/>
    <x v="50"/>
    <n v="548"/>
  </r>
  <r>
    <x v="2"/>
    <x v="3"/>
    <x v="51"/>
    <n v="351"/>
  </r>
  <r>
    <x v="2"/>
    <x v="3"/>
    <x v="52"/>
    <n v="980"/>
  </r>
  <r>
    <x v="2"/>
    <x v="3"/>
    <x v="53"/>
    <n v="232"/>
  </r>
  <r>
    <x v="2"/>
    <x v="3"/>
    <x v="54"/>
    <n v="240"/>
  </r>
  <r>
    <x v="2"/>
    <x v="3"/>
    <x v="96"/>
    <n v="43"/>
  </r>
  <r>
    <x v="2"/>
    <x v="3"/>
    <x v="55"/>
    <n v="98"/>
  </r>
  <r>
    <x v="2"/>
    <x v="3"/>
    <x v="56"/>
    <n v="803"/>
  </r>
  <r>
    <x v="2"/>
    <x v="3"/>
    <x v="57"/>
    <n v="568"/>
  </r>
  <r>
    <x v="2"/>
    <x v="3"/>
    <x v="58"/>
    <n v="328"/>
  </r>
  <r>
    <x v="2"/>
    <x v="3"/>
    <x v="59"/>
    <n v="434"/>
  </r>
  <r>
    <x v="2"/>
    <x v="3"/>
    <x v="60"/>
    <n v="334"/>
  </r>
  <r>
    <x v="2"/>
    <x v="3"/>
    <x v="61"/>
    <n v="534"/>
  </r>
  <r>
    <x v="2"/>
    <x v="3"/>
    <x v="97"/>
    <n v="43"/>
  </r>
  <r>
    <x v="2"/>
    <x v="3"/>
    <x v="62"/>
    <n v="142"/>
  </r>
  <r>
    <x v="2"/>
    <x v="3"/>
    <x v="63"/>
    <n v="714"/>
  </r>
  <r>
    <x v="2"/>
    <x v="3"/>
    <x v="64"/>
    <n v="313"/>
  </r>
  <r>
    <x v="2"/>
    <x v="3"/>
    <x v="65"/>
    <n v="286"/>
  </r>
  <r>
    <x v="2"/>
    <x v="3"/>
    <x v="66"/>
    <n v="724"/>
  </r>
  <r>
    <x v="2"/>
    <x v="3"/>
    <x v="67"/>
    <n v="473"/>
  </r>
  <r>
    <x v="2"/>
    <x v="3"/>
    <x v="68"/>
    <n v="952"/>
  </r>
  <r>
    <x v="2"/>
    <x v="3"/>
    <x v="98"/>
    <n v="162"/>
  </r>
  <r>
    <x v="2"/>
    <x v="3"/>
    <x v="69"/>
    <n v="787"/>
  </r>
  <r>
    <x v="2"/>
    <x v="3"/>
    <x v="70"/>
    <n v="1040"/>
  </r>
  <r>
    <x v="2"/>
    <x v="3"/>
    <x v="71"/>
    <n v="395"/>
  </r>
  <r>
    <x v="2"/>
    <x v="3"/>
    <x v="72"/>
    <n v="97"/>
  </r>
  <r>
    <x v="2"/>
    <x v="3"/>
    <x v="73"/>
    <n v="414"/>
  </r>
  <r>
    <x v="2"/>
    <x v="3"/>
    <x v="74"/>
    <n v="104"/>
  </r>
  <r>
    <x v="2"/>
    <x v="3"/>
    <x v="75"/>
    <n v="680"/>
  </r>
  <r>
    <x v="2"/>
    <x v="3"/>
    <x v="76"/>
    <n v="1076"/>
  </r>
  <r>
    <x v="2"/>
    <x v="3"/>
    <x v="77"/>
    <n v="137"/>
  </r>
  <r>
    <x v="2"/>
    <x v="3"/>
    <x v="99"/>
    <n v="57"/>
  </r>
  <r>
    <x v="2"/>
    <x v="3"/>
    <x v="78"/>
    <n v="2309"/>
  </r>
  <r>
    <x v="2"/>
    <x v="3"/>
    <x v="79"/>
    <n v="202"/>
  </r>
  <r>
    <x v="2"/>
    <x v="3"/>
    <x v="80"/>
    <n v="8708"/>
  </r>
  <r>
    <x v="2"/>
    <x v="3"/>
    <x v="81"/>
    <n v="5314"/>
  </r>
  <r>
    <x v="2"/>
    <x v="3"/>
    <x v="82"/>
    <n v="10377"/>
  </r>
  <r>
    <x v="2"/>
    <x v="4"/>
    <x v="0"/>
    <n v="90"/>
  </r>
  <r>
    <x v="2"/>
    <x v="4"/>
    <x v="1"/>
    <n v="73"/>
  </r>
  <r>
    <x v="2"/>
    <x v="4"/>
    <x v="2"/>
    <n v="128"/>
  </r>
  <r>
    <x v="2"/>
    <x v="4"/>
    <x v="3"/>
    <n v="1351"/>
  </r>
  <r>
    <x v="2"/>
    <x v="4"/>
    <x v="4"/>
    <n v="639"/>
  </r>
  <r>
    <x v="2"/>
    <x v="4"/>
    <x v="5"/>
    <n v="145"/>
  </r>
  <r>
    <x v="2"/>
    <x v="4"/>
    <x v="6"/>
    <n v="268"/>
  </r>
  <r>
    <x v="2"/>
    <x v="4"/>
    <x v="83"/>
    <n v="86"/>
  </r>
  <r>
    <x v="2"/>
    <x v="4"/>
    <x v="7"/>
    <n v="1061"/>
  </r>
  <r>
    <x v="2"/>
    <x v="4"/>
    <x v="8"/>
    <n v="383"/>
  </r>
  <r>
    <x v="2"/>
    <x v="4"/>
    <x v="9"/>
    <n v="324"/>
  </r>
  <r>
    <x v="2"/>
    <x v="4"/>
    <x v="10"/>
    <n v="967"/>
  </r>
  <r>
    <x v="2"/>
    <x v="4"/>
    <x v="11"/>
    <n v="210"/>
  </r>
  <r>
    <x v="2"/>
    <x v="4"/>
    <x v="12"/>
    <n v="1039"/>
  </r>
  <r>
    <x v="2"/>
    <x v="4"/>
    <x v="13"/>
    <n v="131"/>
  </r>
  <r>
    <x v="2"/>
    <x v="4"/>
    <x v="86"/>
    <n v="58"/>
  </r>
  <r>
    <x v="2"/>
    <x v="4"/>
    <x v="14"/>
    <n v="193"/>
  </r>
  <r>
    <x v="2"/>
    <x v="4"/>
    <x v="15"/>
    <n v="333"/>
  </r>
  <r>
    <x v="2"/>
    <x v="4"/>
    <x v="16"/>
    <n v="798"/>
  </r>
  <r>
    <x v="2"/>
    <x v="4"/>
    <x v="17"/>
    <n v="856"/>
  </r>
  <r>
    <x v="2"/>
    <x v="4"/>
    <x v="87"/>
    <n v="48"/>
  </r>
  <r>
    <x v="2"/>
    <x v="4"/>
    <x v="88"/>
    <n v="42"/>
  </r>
  <r>
    <x v="2"/>
    <x v="4"/>
    <x v="18"/>
    <n v="386"/>
  </r>
  <r>
    <x v="2"/>
    <x v="4"/>
    <x v="19"/>
    <n v="322"/>
  </r>
  <r>
    <x v="2"/>
    <x v="4"/>
    <x v="90"/>
    <n v="54"/>
  </r>
  <r>
    <x v="2"/>
    <x v="4"/>
    <x v="91"/>
    <n v="58"/>
  </r>
  <r>
    <x v="2"/>
    <x v="4"/>
    <x v="20"/>
    <n v="692"/>
  </r>
  <r>
    <x v="2"/>
    <x v="4"/>
    <x v="21"/>
    <n v="1363"/>
  </r>
  <r>
    <x v="2"/>
    <x v="4"/>
    <x v="92"/>
    <n v="40"/>
  </r>
  <r>
    <x v="2"/>
    <x v="4"/>
    <x v="93"/>
    <n v="50"/>
  </r>
  <r>
    <x v="2"/>
    <x v="4"/>
    <x v="22"/>
    <n v="1492"/>
  </r>
  <r>
    <x v="2"/>
    <x v="4"/>
    <x v="23"/>
    <n v="166"/>
  </r>
  <r>
    <x v="2"/>
    <x v="4"/>
    <x v="24"/>
    <n v="268"/>
  </r>
  <r>
    <x v="2"/>
    <x v="4"/>
    <x v="25"/>
    <n v="528"/>
  </r>
  <r>
    <x v="2"/>
    <x v="4"/>
    <x v="94"/>
    <n v="35"/>
  </r>
  <r>
    <x v="2"/>
    <x v="4"/>
    <x v="26"/>
    <n v="917"/>
  </r>
  <r>
    <x v="2"/>
    <x v="4"/>
    <x v="27"/>
    <n v="595"/>
  </r>
  <r>
    <x v="2"/>
    <x v="4"/>
    <x v="28"/>
    <n v="319"/>
  </r>
  <r>
    <x v="2"/>
    <x v="4"/>
    <x v="29"/>
    <n v="951"/>
  </r>
  <r>
    <x v="2"/>
    <x v="4"/>
    <x v="30"/>
    <n v="255"/>
  </r>
  <r>
    <x v="2"/>
    <x v="4"/>
    <x v="31"/>
    <n v="133"/>
  </r>
  <r>
    <x v="2"/>
    <x v="4"/>
    <x v="32"/>
    <n v="1473"/>
  </r>
  <r>
    <x v="2"/>
    <x v="4"/>
    <x v="33"/>
    <n v="587"/>
  </r>
  <r>
    <x v="2"/>
    <x v="4"/>
    <x v="34"/>
    <n v="1089"/>
  </r>
  <r>
    <x v="2"/>
    <x v="4"/>
    <x v="95"/>
    <n v="41"/>
  </r>
  <r>
    <x v="2"/>
    <x v="4"/>
    <x v="35"/>
    <n v="668"/>
  </r>
  <r>
    <x v="2"/>
    <x v="4"/>
    <x v="36"/>
    <n v="222"/>
  </r>
  <r>
    <x v="2"/>
    <x v="4"/>
    <x v="37"/>
    <n v="91"/>
  </r>
  <r>
    <x v="2"/>
    <x v="4"/>
    <x v="38"/>
    <n v="261"/>
  </r>
  <r>
    <x v="2"/>
    <x v="4"/>
    <x v="39"/>
    <n v="295"/>
  </r>
  <r>
    <x v="2"/>
    <x v="4"/>
    <x v="40"/>
    <n v="284"/>
  </r>
  <r>
    <x v="2"/>
    <x v="4"/>
    <x v="41"/>
    <n v="207"/>
  </r>
  <r>
    <x v="2"/>
    <x v="4"/>
    <x v="42"/>
    <n v="341"/>
  </r>
  <r>
    <x v="2"/>
    <x v="4"/>
    <x v="43"/>
    <n v="216"/>
  </r>
  <r>
    <x v="2"/>
    <x v="4"/>
    <x v="44"/>
    <n v="554"/>
  </r>
  <r>
    <x v="2"/>
    <x v="4"/>
    <x v="45"/>
    <n v="417"/>
  </r>
  <r>
    <x v="2"/>
    <x v="4"/>
    <x v="46"/>
    <n v="124"/>
  </r>
  <r>
    <x v="2"/>
    <x v="4"/>
    <x v="47"/>
    <n v="396"/>
  </r>
  <r>
    <x v="2"/>
    <x v="4"/>
    <x v="48"/>
    <n v="140"/>
  </r>
  <r>
    <x v="2"/>
    <x v="4"/>
    <x v="49"/>
    <n v="1274"/>
  </r>
  <r>
    <x v="2"/>
    <x v="4"/>
    <x v="50"/>
    <n v="669"/>
  </r>
  <r>
    <x v="2"/>
    <x v="4"/>
    <x v="51"/>
    <n v="398"/>
  </r>
  <r>
    <x v="2"/>
    <x v="4"/>
    <x v="52"/>
    <n v="1153"/>
  </r>
  <r>
    <x v="2"/>
    <x v="4"/>
    <x v="53"/>
    <n v="291"/>
  </r>
  <r>
    <x v="2"/>
    <x v="4"/>
    <x v="54"/>
    <n v="283"/>
  </r>
  <r>
    <x v="2"/>
    <x v="4"/>
    <x v="96"/>
    <n v="48"/>
  </r>
  <r>
    <x v="2"/>
    <x v="4"/>
    <x v="55"/>
    <n v="108"/>
  </r>
  <r>
    <x v="2"/>
    <x v="4"/>
    <x v="56"/>
    <n v="974"/>
  </r>
  <r>
    <x v="2"/>
    <x v="4"/>
    <x v="57"/>
    <n v="666"/>
  </r>
  <r>
    <x v="2"/>
    <x v="4"/>
    <x v="58"/>
    <n v="404"/>
  </r>
  <r>
    <x v="2"/>
    <x v="4"/>
    <x v="59"/>
    <n v="521"/>
  </r>
  <r>
    <x v="2"/>
    <x v="4"/>
    <x v="60"/>
    <n v="362"/>
  </r>
  <r>
    <x v="2"/>
    <x v="4"/>
    <x v="61"/>
    <n v="693"/>
  </r>
  <r>
    <x v="2"/>
    <x v="4"/>
    <x v="97"/>
    <n v="32"/>
  </r>
  <r>
    <x v="2"/>
    <x v="4"/>
    <x v="62"/>
    <n v="150"/>
  </r>
  <r>
    <x v="2"/>
    <x v="4"/>
    <x v="63"/>
    <n v="836"/>
  </r>
  <r>
    <x v="2"/>
    <x v="4"/>
    <x v="64"/>
    <n v="403"/>
  </r>
  <r>
    <x v="2"/>
    <x v="4"/>
    <x v="65"/>
    <n v="335"/>
  </r>
  <r>
    <x v="2"/>
    <x v="4"/>
    <x v="66"/>
    <n v="933"/>
  </r>
  <r>
    <x v="2"/>
    <x v="4"/>
    <x v="67"/>
    <n v="547"/>
  </r>
  <r>
    <x v="2"/>
    <x v="4"/>
    <x v="68"/>
    <n v="1148"/>
  </r>
  <r>
    <x v="2"/>
    <x v="4"/>
    <x v="98"/>
    <n v="170"/>
  </r>
  <r>
    <x v="2"/>
    <x v="4"/>
    <x v="69"/>
    <n v="977"/>
  </r>
  <r>
    <x v="2"/>
    <x v="4"/>
    <x v="70"/>
    <n v="1163"/>
  </r>
  <r>
    <x v="2"/>
    <x v="4"/>
    <x v="71"/>
    <n v="420"/>
  </r>
  <r>
    <x v="2"/>
    <x v="4"/>
    <x v="72"/>
    <n v="106"/>
  </r>
  <r>
    <x v="2"/>
    <x v="4"/>
    <x v="73"/>
    <n v="480"/>
  </r>
  <r>
    <x v="2"/>
    <x v="4"/>
    <x v="74"/>
    <n v="168"/>
  </r>
  <r>
    <x v="2"/>
    <x v="4"/>
    <x v="75"/>
    <n v="849"/>
  </r>
  <r>
    <x v="2"/>
    <x v="4"/>
    <x v="76"/>
    <n v="1325"/>
  </r>
  <r>
    <x v="2"/>
    <x v="4"/>
    <x v="77"/>
    <n v="137"/>
  </r>
  <r>
    <x v="2"/>
    <x v="4"/>
    <x v="99"/>
    <n v="66"/>
  </r>
  <r>
    <x v="2"/>
    <x v="4"/>
    <x v="78"/>
    <n v="2828"/>
  </r>
  <r>
    <x v="2"/>
    <x v="4"/>
    <x v="100"/>
    <n v="42"/>
  </r>
  <r>
    <x v="2"/>
    <x v="4"/>
    <x v="79"/>
    <n v="235"/>
  </r>
  <r>
    <x v="2"/>
    <x v="4"/>
    <x v="80"/>
    <n v="10381"/>
  </r>
  <r>
    <x v="2"/>
    <x v="4"/>
    <x v="81"/>
    <n v="6386"/>
  </r>
  <r>
    <x v="2"/>
    <x v="4"/>
    <x v="82"/>
    <n v="12300"/>
  </r>
  <r>
    <x v="2"/>
    <x v="5"/>
    <x v="0"/>
    <n v="107"/>
  </r>
  <r>
    <x v="2"/>
    <x v="5"/>
    <x v="1"/>
    <n v="83"/>
  </r>
  <r>
    <x v="2"/>
    <x v="5"/>
    <x v="2"/>
    <n v="160"/>
  </r>
  <r>
    <x v="2"/>
    <x v="5"/>
    <x v="3"/>
    <n v="1533"/>
  </r>
  <r>
    <x v="2"/>
    <x v="5"/>
    <x v="4"/>
    <n v="750"/>
  </r>
  <r>
    <x v="2"/>
    <x v="5"/>
    <x v="5"/>
    <n v="154"/>
  </r>
  <r>
    <x v="2"/>
    <x v="5"/>
    <x v="6"/>
    <n v="318"/>
  </r>
  <r>
    <x v="2"/>
    <x v="5"/>
    <x v="83"/>
    <n v="132"/>
  </r>
  <r>
    <x v="2"/>
    <x v="5"/>
    <x v="7"/>
    <n v="1169"/>
  </r>
  <r>
    <x v="2"/>
    <x v="5"/>
    <x v="8"/>
    <n v="395"/>
  </r>
  <r>
    <x v="2"/>
    <x v="5"/>
    <x v="9"/>
    <n v="452"/>
  </r>
  <r>
    <x v="2"/>
    <x v="5"/>
    <x v="84"/>
    <n v="59"/>
  </r>
  <r>
    <x v="2"/>
    <x v="5"/>
    <x v="10"/>
    <n v="1148"/>
  </r>
  <r>
    <x v="2"/>
    <x v="5"/>
    <x v="11"/>
    <n v="240"/>
  </r>
  <r>
    <x v="2"/>
    <x v="5"/>
    <x v="12"/>
    <n v="1135"/>
  </r>
  <r>
    <x v="2"/>
    <x v="5"/>
    <x v="13"/>
    <n v="147"/>
  </r>
  <r>
    <x v="2"/>
    <x v="5"/>
    <x v="85"/>
    <n v="42"/>
  </r>
  <r>
    <x v="2"/>
    <x v="5"/>
    <x v="86"/>
    <n v="74"/>
  </r>
  <r>
    <x v="2"/>
    <x v="5"/>
    <x v="14"/>
    <n v="291"/>
  </r>
  <r>
    <x v="2"/>
    <x v="5"/>
    <x v="15"/>
    <n v="443"/>
  </r>
  <r>
    <x v="2"/>
    <x v="5"/>
    <x v="16"/>
    <n v="867"/>
  </r>
  <r>
    <x v="2"/>
    <x v="5"/>
    <x v="17"/>
    <n v="973"/>
  </r>
  <r>
    <x v="2"/>
    <x v="5"/>
    <x v="87"/>
    <n v="44"/>
  </r>
  <r>
    <x v="2"/>
    <x v="5"/>
    <x v="88"/>
    <n v="72"/>
  </r>
  <r>
    <x v="2"/>
    <x v="5"/>
    <x v="18"/>
    <n v="456"/>
  </r>
  <r>
    <x v="2"/>
    <x v="5"/>
    <x v="89"/>
    <n v="32"/>
  </r>
  <r>
    <x v="2"/>
    <x v="5"/>
    <x v="19"/>
    <n v="407"/>
  </r>
  <r>
    <x v="2"/>
    <x v="5"/>
    <x v="90"/>
    <n v="70"/>
  </r>
  <r>
    <x v="2"/>
    <x v="5"/>
    <x v="91"/>
    <n v="63"/>
  </r>
  <r>
    <x v="2"/>
    <x v="5"/>
    <x v="20"/>
    <n v="815"/>
  </r>
  <r>
    <x v="2"/>
    <x v="5"/>
    <x v="21"/>
    <n v="1459"/>
  </r>
  <r>
    <x v="2"/>
    <x v="5"/>
    <x v="92"/>
    <n v="66"/>
  </r>
  <r>
    <x v="2"/>
    <x v="5"/>
    <x v="93"/>
    <n v="87"/>
  </r>
  <r>
    <x v="2"/>
    <x v="5"/>
    <x v="22"/>
    <n v="1578"/>
  </r>
  <r>
    <x v="2"/>
    <x v="5"/>
    <x v="23"/>
    <n v="225"/>
  </r>
  <r>
    <x v="2"/>
    <x v="5"/>
    <x v="24"/>
    <n v="311"/>
  </r>
  <r>
    <x v="2"/>
    <x v="5"/>
    <x v="25"/>
    <n v="712"/>
  </r>
  <r>
    <x v="2"/>
    <x v="5"/>
    <x v="94"/>
    <n v="42"/>
  </r>
  <r>
    <x v="2"/>
    <x v="5"/>
    <x v="26"/>
    <n v="1265"/>
  </r>
  <r>
    <x v="2"/>
    <x v="5"/>
    <x v="27"/>
    <n v="683"/>
  </r>
  <r>
    <x v="2"/>
    <x v="5"/>
    <x v="28"/>
    <n v="374"/>
  </r>
  <r>
    <x v="2"/>
    <x v="5"/>
    <x v="29"/>
    <n v="1010"/>
  </r>
  <r>
    <x v="2"/>
    <x v="5"/>
    <x v="30"/>
    <n v="288"/>
  </r>
  <r>
    <x v="2"/>
    <x v="5"/>
    <x v="31"/>
    <n v="167"/>
  </r>
  <r>
    <x v="2"/>
    <x v="5"/>
    <x v="32"/>
    <n v="1520"/>
  </r>
  <r>
    <x v="2"/>
    <x v="5"/>
    <x v="33"/>
    <n v="743"/>
  </r>
  <r>
    <x v="2"/>
    <x v="5"/>
    <x v="34"/>
    <n v="1253"/>
  </r>
  <r>
    <x v="2"/>
    <x v="5"/>
    <x v="95"/>
    <n v="71"/>
  </r>
  <r>
    <x v="2"/>
    <x v="5"/>
    <x v="35"/>
    <n v="971"/>
  </r>
  <r>
    <x v="2"/>
    <x v="5"/>
    <x v="36"/>
    <n v="292"/>
  </r>
  <r>
    <x v="2"/>
    <x v="5"/>
    <x v="37"/>
    <n v="142"/>
  </r>
  <r>
    <x v="2"/>
    <x v="5"/>
    <x v="38"/>
    <n v="346"/>
  </r>
  <r>
    <x v="2"/>
    <x v="5"/>
    <x v="39"/>
    <n v="374"/>
  </r>
  <r>
    <x v="2"/>
    <x v="5"/>
    <x v="40"/>
    <n v="389"/>
  </r>
  <r>
    <x v="2"/>
    <x v="5"/>
    <x v="41"/>
    <n v="255"/>
  </r>
  <r>
    <x v="2"/>
    <x v="5"/>
    <x v="42"/>
    <n v="511"/>
  </r>
  <r>
    <x v="2"/>
    <x v="5"/>
    <x v="43"/>
    <n v="270"/>
  </r>
  <r>
    <x v="2"/>
    <x v="5"/>
    <x v="44"/>
    <n v="702"/>
  </r>
  <r>
    <x v="2"/>
    <x v="5"/>
    <x v="45"/>
    <n v="504"/>
  </r>
  <r>
    <x v="2"/>
    <x v="5"/>
    <x v="46"/>
    <n v="158"/>
  </r>
  <r>
    <x v="2"/>
    <x v="5"/>
    <x v="47"/>
    <n v="401"/>
  </r>
  <r>
    <x v="2"/>
    <x v="5"/>
    <x v="48"/>
    <n v="192"/>
  </r>
  <r>
    <x v="2"/>
    <x v="5"/>
    <x v="49"/>
    <n v="1459"/>
  </r>
  <r>
    <x v="2"/>
    <x v="5"/>
    <x v="50"/>
    <n v="722"/>
  </r>
  <r>
    <x v="2"/>
    <x v="5"/>
    <x v="51"/>
    <n v="545"/>
  </r>
  <r>
    <x v="2"/>
    <x v="5"/>
    <x v="52"/>
    <n v="1342"/>
  </r>
  <r>
    <x v="2"/>
    <x v="5"/>
    <x v="53"/>
    <n v="317"/>
  </r>
  <r>
    <x v="2"/>
    <x v="5"/>
    <x v="54"/>
    <n v="299"/>
  </r>
  <r>
    <x v="2"/>
    <x v="5"/>
    <x v="96"/>
    <n v="62"/>
  </r>
  <r>
    <x v="2"/>
    <x v="5"/>
    <x v="55"/>
    <n v="130"/>
  </r>
  <r>
    <x v="2"/>
    <x v="5"/>
    <x v="56"/>
    <n v="1080"/>
  </r>
  <r>
    <x v="2"/>
    <x v="5"/>
    <x v="57"/>
    <n v="809"/>
  </r>
  <r>
    <x v="2"/>
    <x v="5"/>
    <x v="58"/>
    <n v="481"/>
  </r>
  <r>
    <x v="2"/>
    <x v="5"/>
    <x v="59"/>
    <n v="625"/>
  </r>
  <r>
    <x v="2"/>
    <x v="5"/>
    <x v="60"/>
    <n v="482"/>
  </r>
  <r>
    <x v="2"/>
    <x v="5"/>
    <x v="61"/>
    <n v="760"/>
  </r>
  <r>
    <x v="2"/>
    <x v="5"/>
    <x v="97"/>
    <n v="51"/>
  </r>
  <r>
    <x v="2"/>
    <x v="5"/>
    <x v="62"/>
    <n v="233"/>
  </r>
  <r>
    <x v="2"/>
    <x v="5"/>
    <x v="63"/>
    <n v="1110"/>
  </r>
  <r>
    <x v="2"/>
    <x v="5"/>
    <x v="64"/>
    <n v="469"/>
  </r>
  <r>
    <x v="2"/>
    <x v="5"/>
    <x v="65"/>
    <n v="443"/>
  </r>
  <r>
    <x v="2"/>
    <x v="5"/>
    <x v="66"/>
    <n v="1015"/>
  </r>
  <r>
    <x v="2"/>
    <x v="5"/>
    <x v="67"/>
    <n v="737"/>
  </r>
  <r>
    <x v="2"/>
    <x v="5"/>
    <x v="68"/>
    <n v="1337"/>
  </r>
  <r>
    <x v="2"/>
    <x v="5"/>
    <x v="98"/>
    <n v="211"/>
  </r>
  <r>
    <x v="2"/>
    <x v="5"/>
    <x v="69"/>
    <n v="1070"/>
  </r>
  <r>
    <x v="2"/>
    <x v="5"/>
    <x v="70"/>
    <n v="1583"/>
  </r>
  <r>
    <x v="2"/>
    <x v="5"/>
    <x v="71"/>
    <n v="566"/>
  </r>
  <r>
    <x v="2"/>
    <x v="5"/>
    <x v="72"/>
    <n v="149"/>
  </r>
  <r>
    <x v="2"/>
    <x v="5"/>
    <x v="73"/>
    <n v="593"/>
  </r>
  <r>
    <x v="2"/>
    <x v="5"/>
    <x v="74"/>
    <n v="151"/>
  </r>
  <r>
    <x v="2"/>
    <x v="5"/>
    <x v="75"/>
    <n v="926"/>
  </r>
  <r>
    <x v="2"/>
    <x v="5"/>
    <x v="76"/>
    <n v="1486"/>
  </r>
  <r>
    <x v="2"/>
    <x v="5"/>
    <x v="77"/>
    <n v="224"/>
  </r>
  <r>
    <x v="2"/>
    <x v="5"/>
    <x v="99"/>
    <n v="76"/>
  </r>
  <r>
    <x v="2"/>
    <x v="5"/>
    <x v="78"/>
    <n v="3550"/>
  </r>
  <r>
    <x v="2"/>
    <x v="5"/>
    <x v="100"/>
    <n v="55"/>
  </r>
  <r>
    <x v="2"/>
    <x v="5"/>
    <x v="79"/>
    <n v="287"/>
  </r>
  <r>
    <x v="2"/>
    <x v="5"/>
    <x v="80"/>
    <n v="11928"/>
  </r>
  <r>
    <x v="2"/>
    <x v="5"/>
    <x v="81"/>
    <n v="7344"/>
  </r>
  <r>
    <x v="2"/>
    <x v="5"/>
    <x v="82"/>
    <n v="14460"/>
  </r>
  <r>
    <x v="2"/>
    <x v="6"/>
    <x v="0"/>
    <n v="120"/>
  </r>
  <r>
    <x v="2"/>
    <x v="6"/>
    <x v="1"/>
    <n v="64"/>
  </r>
  <r>
    <x v="2"/>
    <x v="6"/>
    <x v="2"/>
    <n v="119"/>
  </r>
  <r>
    <x v="2"/>
    <x v="6"/>
    <x v="3"/>
    <n v="2109"/>
  </r>
  <r>
    <x v="2"/>
    <x v="6"/>
    <x v="4"/>
    <n v="853"/>
  </r>
  <r>
    <x v="2"/>
    <x v="6"/>
    <x v="5"/>
    <n v="292"/>
  </r>
  <r>
    <x v="2"/>
    <x v="6"/>
    <x v="6"/>
    <n v="506"/>
  </r>
  <r>
    <x v="2"/>
    <x v="6"/>
    <x v="83"/>
    <n v="128"/>
  </r>
  <r>
    <x v="2"/>
    <x v="6"/>
    <x v="7"/>
    <n v="1256"/>
  </r>
  <r>
    <x v="2"/>
    <x v="6"/>
    <x v="8"/>
    <n v="387"/>
  </r>
  <r>
    <x v="2"/>
    <x v="6"/>
    <x v="9"/>
    <n v="475"/>
  </r>
  <r>
    <x v="2"/>
    <x v="6"/>
    <x v="84"/>
    <n v="47"/>
  </r>
  <r>
    <x v="2"/>
    <x v="6"/>
    <x v="10"/>
    <n v="1700"/>
  </r>
  <r>
    <x v="2"/>
    <x v="6"/>
    <x v="11"/>
    <n v="233"/>
  </r>
  <r>
    <x v="2"/>
    <x v="6"/>
    <x v="12"/>
    <n v="1304"/>
  </r>
  <r>
    <x v="2"/>
    <x v="6"/>
    <x v="13"/>
    <n v="152"/>
  </r>
  <r>
    <x v="2"/>
    <x v="6"/>
    <x v="85"/>
    <n v="41"/>
  </r>
  <r>
    <x v="2"/>
    <x v="6"/>
    <x v="86"/>
    <n v="57"/>
  </r>
  <r>
    <x v="2"/>
    <x v="6"/>
    <x v="14"/>
    <n v="287"/>
  </r>
  <r>
    <x v="2"/>
    <x v="6"/>
    <x v="15"/>
    <n v="576"/>
  </r>
  <r>
    <x v="2"/>
    <x v="6"/>
    <x v="16"/>
    <n v="846"/>
  </r>
  <r>
    <x v="2"/>
    <x v="6"/>
    <x v="17"/>
    <n v="1057"/>
  </r>
  <r>
    <x v="2"/>
    <x v="6"/>
    <x v="87"/>
    <n v="59"/>
  </r>
  <r>
    <x v="2"/>
    <x v="6"/>
    <x v="88"/>
    <n v="49"/>
  </r>
  <r>
    <x v="2"/>
    <x v="6"/>
    <x v="18"/>
    <n v="449"/>
  </r>
  <r>
    <x v="2"/>
    <x v="6"/>
    <x v="19"/>
    <n v="446"/>
  </r>
  <r>
    <x v="2"/>
    <x v="6"/>
    <x v="90"/>
    <n v="83"/>
  </r>
  <r>
    <x v="2"/>
    <x v="6"/>
    <x v="91"/>
    <n v="55"/>
  </r>
  <r>
    <x v="2"/>
    <x v="6"/>
    <x v="20"/>
    <n v="786"/>
  </r>
  <r>
    <x v="2"/>
    <x v="6"/>
    <x v="21"/>
    <n v="1617"/>
  </r>
  <r>
    <x v="2"/>
    <x v="6"/>
    <x v="92"/>
    <n v="54"/>
  </r>
  <r>
    <x v="2"/>
    <x v="6"/>
    <x v="93"/>
    <n v="134"/>
  </r>
  <r>
    <x v="2"/>
    <x v="6"/>
    <x v="22"/>
    <n v="1702"/>
  </r>
  <r>
    <x v="2"/>
    <x v="6"/>
    <x v="23"/>
    <n v="333"/>
  </r>
  <r>
    <x v="2"/>
    <x v="6"/>
    <x v="24"/>
    <n v="455"/>
  </r>
  <r>
    <x v="2"/>
    <x v="6"/>
    <x v="25"/>
    <n v="854"/>
  </r>
  <r>
    <x v="2"/>
    <x v="6"/>
    <x v="26"/>
    <n v="2662"/>
  </r>
  <r>
    <x v="2"/>
    <x v="6"/>
    <x v="27"/>
    <n v="638"/>
  </r>
  <r>
    <x v="2"/>
    <x v="6"/>
    <x v="28"/>
    <n v="481"/>
  </r>
  <r>
    <x v="2"/>
    <x v="6"/>
    <x v="29"/>
    <n v="1191"/>
  </r>
  <r>
    <x v="2"/>
    <x v="6"/>
    <x v="30"/>
    <n v="258"/>
  </r>
  <r>
    <x v="2"/>
    <x v="6"/>
    <x v="31"/>
    <n v="145"/>
  </r>
  <r>
    <x v="2"/>
    <x v="6"/>
    <x v="32"/>
    <n v="1543"/>
  </r>
  <r>
    <x v="2"/>
    <x v="6"/>
    <x v="33"/>
    <n v="851"/>
  </r>
  <r>
    <x v="2"/>
    <x v="6"/>
    <x v="34"/>
    <n v="1403"/>
  </r>
  <r>
    <x v="2"/>
    <x v="6"/>
    <x v="95"/>
    <n v="77"/>
  </r>
  <r>
    <x v="2"/>
    <x v="6"/>
    <x v="35"/>
    <n v="1742"/>
  </r>
  <r>
    <x v="2"/>
    <x v="6"/>
    <x v="36"/>
    <n v="301"/>
  </r>
  <r>
    <x v="2"/>
    <x v="6"/>
    <x v="37"/>
    <n v="183"/>
  </r>
  <r>
    <x v="2"/>
    <x v="6"/>
    <x v="38"/>
    <n v="481"/>
  </r>
  <r>
    <x v="2"/>
    <x v="6"/>
    <x v="39"/>
    <n v="661"/>
  </r>
  <r>
    <x v="2"/>
    <x v="6"/>
    <x v="40"/>
    <n v="413"/>
  </r>
  <r>
    <x v="2"/>
    <x v="6"/>
    <x v="41"/>
    <n v="425"/>
  </r>
  <r>
    <x v="2"/>
    <x v="6"/>
    <x v="42"/>
    <n v="482"/>
  </r>
  <r>
    <x v="2"/>
    <x v="6"/>
    <x v="43"/>
    <n v="391"/>
  </r>
  <r>
    <x v="2"/>
    <x v="6"/>
    <x v="44"/>
    <n v="682"/>
  </r>
  <r>
    <x v="2"/>
    <x v="6"/>
    <x v="45"/>
    <n v="570"/>
  </r>
  <r>
    <x v="2"/>
    <x v="6"/>
    <x v="46"/>
    <n v="189"/>
  </r>
  <r>
    <x v="2"/>
    <x v="6"/>
    <x v="47"/>
    <n v="445"/>
  </r>
  <r>
    <x v="2"/>
    <x v="6"/>
    <x v="48"/>
    <n v="236"/>
  </r>
  <r>
    <x v="2"/>
    <x v="6"/>
    <x v="49"/>
    <n v="1500"/>
  </r>
  <r>
    <x v="2"/>
    <x v="6"/>
    <x v="50"/>
    <n v="778"/>
  </r>
  <r>
    <x v="2"/>
    <x v="6"/>
    <x v="51"/>
    <n v="968"/>
  </r>
  <r>
    <x v="2"/>
    <x v="6"/>
    <x v="52"/>
    <n v="1467"/>
  </r>
  <r>
    <x v="2"/>
    <x v="6"/>
    <x v="53"/>
    <n v="288"/>
  </r>
  <r>
    <x v="2"/>
    <x v="6"/>
    <x v="54"/>
    <n v="337"/>
  </r>
  <r>
    <x v="2"/>
    <x v="6"/>
    <x v="96"/>
    <n v="116"/>
  </r>
  <r>
    <x v="2"/>
    <x v="6"/>
    <x v="55"/>
    <n v="131"/>
  </r>
  <r>
    <x v="2"/>
    <x v="6"/>
    <x v="56"/>
    <n v="1030"/>
  </r>
  <r>
    <x v="2"/>
    <x v="6"/>
    <x v="57"/>
    <n v="866"/>
  </r>
  <r>
    <x v="2"/>
    <x v="6"/>
    <x v="58"/>
    <n v="790"/>
  </r>
  <r>
    <x v="2"/>
    <x v="6"/>
    <x v="59"/>
    <n v="616"/>
  </r>
  <r>
    <x v="2"/>
    <x v="6"/>
    <x v="60"/>
    <n v="688"/>
  </r>
  <r>
    <x v="2"/>
    <x v="6"/>
    <x v="61"/>
    <n v="1135"/>
  </r>
  <r>
    <x v="2"/>
    <x v="6"/>
    <x v="97"/>
    <n v="65"/>
  </r>
  <r>
    <x v="2"/>
    <x v="6"/>
    <x v="62"/>
    <n v="236"/>
  </r>
  <r>
    <x v="2"/>
    <x v="6"/>
    <x v="63"/>
    <n v="1672"/>
  </r>
  <r>
    <x v="2"/>
    <x v="6"/>
    <x v="64"/>
    <n v="457"/>
  </r>
  <r>
    <x v="2"/>
    <x v="6"/>
    <x v="65"/>
    <n v="456"/>
  </r>
  <r>
    <x v="2"/>
    <x v="6"/>
    <x v="66"/>
    <n v="1205"/>
  </r>
  <r>
    <x v="2"/>
    <x v="6"/>
    <x v="67"/>
    <n v="1026"/>
  </r>
  <r>
    <x v="2"/>
    <x v="6"/>
    <x v="68"/>
    <n v="1459"/>
  </r>
  <r>
    <x v="2"/>
    <x v="6"/>
    <x v="98"/>
    <n v="207"/>
  </r>
  <r>
    <x v="2"/>
    <x v="6"/>
    <x v="69"/>
    <n v="1131"/>
  </r>
  <r>
    <x v="2"/>
    <x v="6"/>
    <x v="70"/>
    <n v="3071"/>
  </r>
  <r>
    <x v="2"/>
    <x v="6"/>
    <x v="71"/>
    <n v="726"/>
  </r>
  <r>
    <x v="2"/>
    <x v="6"/>
    <x v="72"/>
    <n v="217"/>
  </r>
  <r>
    <x v="2"/>
    <x v="6"/>
    <x v="73"/>
    <n v="628"/>
  </r>
  <r>
    <x v="2"/>
    <x v="6"/>
    <x v="74"/>
    <n v="176"/>
  </r>
  <r>
    <x v="2"/>
    <x v="6"/>
    <x v="75"/>
    <n v="1144"/>
  </r>
  <r>
    <x v="2"/>
    <x v="6"/>
    <x v="76"/>
    <n v="2556"/>
  </r>
  <r>
    <x v="2"/>
    <x v="6"/>
    <x v="77"/>
    <n v="269"/>
  </r>
  <r>
    <x v="2"/>
    <x v="6"/>
    <x v="99"/>
    <n v="86"/>
  </r>
  <r>
    <x v="2"/>
    <x v="6"/>
    <x v="78"/>
    <n v="6487"/>
  </r>
  <r>
    <x v="2"/>
    <x v="6"/>
    <x v="100"/>
    <n v="36"/>
  </r>
  <r>
    <x v="2"/>
    <x v="6"/>
    <x v="79"/>
    <n v="261"/>
  </r>
  <r>
    <x v="2"/>
    <x v="6"/>
    <x v="80"/>
    <n v="18231"/>
  </r>
  <r>
    <x v="2"/>
    <x v="6"/>
    <x v="81"/>
    <n v="13657"/>
  </r>
  <r>
    <x v="2"/>
    <x v="6"/>
    <x v="82"/>
    <n v="26043"/>
  </r>
  <r>
    <x v="2"/>
    <x v="7"/>
    <x v="0"/>
    <n v="159"/>
  </r>
  <r>
    <x v="2"/>
    <x v="7"/>
    <x v="1"/>
    <n v="137"/>
  </r>
  <r>
    <x v="2"/>
    <x v="7"/>
    <x v="2"/>
    <n v="210"/>
  </r>
  <r>
    <x v="2"/>
    <x v="7"/>
    <x v="3"/>
    <n v="2488"/>
  </r>
  <r>
    <x v="2"/>
    <x v="7"/>
    <x v="4"/>
    <n v="1162"/>
  </r>
  <r>
    <x v="2"/>
    <x v="7"/>
    <x v="5"/>
    <n v="237"/>
  </r>
  <r>
    <x v="2"/>
    <x v="7"/>
    <x v="6"/>
    <n v="501"/>
  </r>
  <r>
    <x v="2"/>
    <x v="7"/>
    <x v="83"/>
    <n v="173"/>
  </r>
  <r>
    <x v="2"/>
    <x v="7"/>
    <x v="7"/>
    <n v="1748"/>
  </r>
  <r>
    <x v="2"/>
    <x v="7"/>
    <x v="8"/>
    <n v="618"/>
  </r>
  <r>
    <x v="2"/>
    <x v="7"/>
    <x v="9"/>
    <n v="677"/>
  </r>
  <r>
    <x v="2"/>
    <x v="7"/>
    <x v="84"/>
    <n v="83"/>
  </r>
  <r>
    <x v="2"/>
    <x v="7"/>
    <x v="10"/>
    <n v="1835"/>
  </r>
  <r>
    <x v="2"/>
    <x v="7"/>
    <x v="11"/>
    <n v="411"/>
  </r>
  <r>
    <x v="2"/>
    <x v="7"/>
    <x v="12"/>
    <n v="1720"/>
  </r>
  <r>
    <x v="2"/>
    <x v="7"/>
    <x v="13"/>
    <n v="253"/>
  </r>
  <r>
    <x v="2"/>
    <x v="7"/>
    <x v="85"/>
    <n v="59"/>
  </r>
  <r>
    <x v="2"/>
    <x v="7"/>
    <x v="86"/>
    <n v="111"/>
  </r>
  <r>
    <x v="2"/>
    <x v="7"/>
    <x v="14"/>
    <n v="448"/>
  </r>
  <r>
    <x v="2"/>
    <x v="7"/>
    <x v="15"/>
    <n v="655"/>
  </r>
  <r>
    <x v="2"/>
    <x v="7"/>
    <x v="16"/>
    <n v="1283"/>
  </r>
  <r>
    <x v="2"/>
    <x v="7"/>
    <x v="17"/>
    <n v="1480"/>
  </r>
  <r>
    <x v="2"/>
    <x v="7"/>
    <x v="87"/>
    <n v="85"/>
  </r>
  <r>
    <x v="2"/>
    <x v="7"/>
    <x v="88"/>
    <n v="100"/>
  </r>
  <r>
    <x v="2"/>
    <x v="7"/>
    <x v="18"/>
    <n v="707"/>
  </r>
  <r>
    <x v="2"/>
    <x v="7"/>
    <x v="89"/>
    <n v="40"/>
  </r>
  <r>
    <x v="2"/>
    <x v="7"/>
    <x v="19"/>
    <n v="647"/>
  </r>
  <r>
    <x v="2"/>
    <x v="7"/>
    <x v="90"/>
    <n v="123"/>
  </r>
  <r>
    <x v="2"/>
    <x v="7"/>
    <x v="91"/>
    <n v="118"/>
  </r>
  <r>
    <x v="2"/>
    <x v="7"/>
    <x v="20"/>
    <n v="1230"/>
  </r>
  <r>
    <x v="2"/>
    <x v="7"/>
    <x v="21"/>
    <n v="2246"/>
  </r>
  <r>
    <x v="2"/>
    <x v="7"/>
    <x v="92"/>
    <n v="101"/>
  </r>
  <r>
    <x v="2"/>
    <x v="7"/>
    <x v="93"/>
    <n v="125"/>
  </r>
  <r>
    <x v="2"/>
    <x v="7"/>
    <x v="22"/>
    <n v="2344"/>
  </r>
  <r>
    <x v="2"/>
    <x v="7"/>
    <x v="23"/>
    <n v="301"/>
  </r>
  <r>
    <x v="2"/>
    <x v="7"/>
    <x v="24"/>
    <n v="504"/>
  </r>
  <r>
    <x v="2"/>
    <x v="7"/>
    <x v="25"/>
    <n v="1070"/>
  </r>
  <r>
    <x v="2"/>
    <x v="7"/>
    <x v="94"/>
    <n v="61"/>
  </r>
  <r>
    <x v="2"/>
    <x v="7"/>
    <x v="101"/>
    <n v="30"/>
  </r>
  <r>
    <x v="2"/>
    <x v="7"/>
    <x v="26"/>
    <n v="2016"/>
  </r>
  <r>
    <x v="2"/>
    <x v="7"/>
    <x v="27"/>
    <n v="1028"/>
  </r>
  <r>
    <x v="2"/>
    <x v="7"/>
    <x v="28"/>
    <n v="612"/>
  </r>
  <r>
    <x v="2"/>
    <x v="7"/>
    <x v="29"/>
    <n v="1515"/>
  </r>
  <r>
    <x v="2"/>
    <x v="7"/>
    <x v="30"/>
    <n v="442"/>
  </r>
  <r>
    <x v="2"/>
    <x v="7"/>
    <x v="31"/>
    <n v="221"/>
  </r>
  <r>
    <x v="2"/>
    <x v="7"/>
    <x v="32"/>
    <n v="2196"/>
  </r>
  <r>
    <x v="2"/>
    <x v="7"/>
    <x v="33"/>
    <n v="1153"/>
  </r>
  <r>
    <x v="2"/>
    <x v="7"/>
    <x v="34"/>
    <n v="1893"/>
  </r>
  <r>
    <x v="2"/>
    <x v="7"/>
    <x v="95"/>
    <n v="96"/>
  </r>
  <r>
    <x v="2"/>
    <x v="7"/>
    <x v="35"/>
    <n v="1500"/>
  </r>
  <r>
    <x v="2"/>
    <x v="7"/>
    <x v="36"/>
    <n v="439"/>
  </r>
  <r>
    <x v="2"/>
    <x v="7"/>
    <x v="37"/>
    <n v="239"/>
  </r>
  <r>
    <x v="2"/>
    <x v="7"/>
    <x v="38"/>
    <n v="515"/>
  </r>
  <r>
    <x v="2"/>
    <x v="7"/>
    <x v="39"/>
    <n v="613"/>
  </r>
  <r>
    <x v="2"/>
    <x v="7"/>
    <x v="40"/>
    <n v="589"/>
  </r>
  <r>
    <x v="2"/>
    <x v="7"/>
    <x v="41"/>
    <n v="383"/>
  </r>
  <r>
    <x v="2"/>
    <x v="7"/>
    <x v="42"/>
    <n v="681"/>
  </r>
  <r>
    <x v="2"/>
    <x v="7"/>
    <x v="43"/>
    <n v="427"/>
  </r>
  <r>
    <x v="2"/>
    <x v="7"/>
    <x v="44"/>
    <n v="1109"/>
  </r>
  <r>
    <x v="2"/>
    <x v="7"/>
    <x v="45"/>
    <n v="781"/>
  </r>
  <r>
    <x v="2"/>
    <x v="7"/>
    <x v="46"/>
    <n v="267"/>
  </r>
  <r>
    <x v="2"/>
    <x v="7"/>
    <x v="47"/>
    <n v="556"/>
  </r>
  <r>
    <x v="2"/>
    <x v="7"/>
    <x v="48"/>
    <n v="305"/>
  </r>
  <r>
    <x v="2"/>
    <x v="7"/>
    <x v="49"/>
    <n v="2163"/>
  </r>
  <r>
    <x v="2"/>
    <x v="7"/>
    <x v="50"/>
    <n v="1099"/>
  </r>
  <r>
    <x v="2"/>
    <x v="7"/>
    <x v="51"/>
    <n v="848"/>
  </r>
  <r>
    <x v="2"/>
    <x v="7"/>
    <x v="52"/>
    <n v="2119"/>
  </r>
  <r>
    <x v="2"/>
    <x v="7"/>
    <x v="53"/>
    <n v="508"/>
  </r>
  <r>
    <x v="2"/>
    <x v="7"/>
    <x v="54"/>
    <n v="438"/>
  </r>
  <r>
    <x v="2"/>
    <x v="7"/>
    <x v="96"/>
    <n v="140"/>
  </r>
  <r>
    <x v="2"/>
    <x v="7"/>
    <x v="55"/>
    <n v="222"/>
  </r>
  <r>
    <x v="2"/>
    <x v="7"/>
    <x v="56"/>
    <n v="1525"/>
  </r>
  <r>
    <x v="2"/>
    <x v="7"/>
    <x v="57"/>
    <n v="1207"/>
  </r>
  <r>
    <x v="2"/>
    <x v="7"/>
    <x v="58"/>
    <n v="731"/>
  </r>
  <r>
    <x v="2"/>
    <x v="7"/>
    <x v="59"/>
    <n v="899"/>
  </r>
  <r>
    <x v="2"/>
    <x v="7"/>
    <x v="60"/>
    <n v="748"/>
  </r>
  <r>
    <x v="2"/>
    <x v="7"/>
    <x v="61"/>
    <n v="1165"/>
  </r>
  <r>
    <x v="2"/>
    <x v="7"/>
    <x v="97"/>
    <n v="99"/>
  </r>
  <r>
    <x v="2"/>
    <x v="7"/>
    <x v="62"/>
    <n v="367"/>
  </r>
  <r>
    <x v="2"/>
    <x v="7"/>
    <x v="63"/>
    <n v="1853"/>
  </r>
  <r>
    <x v="2"/>
    <x v="7"/>
    <x v="64"/>
    <n v="698"/>
  </r>
  <r>
    <x v="2"/>
    <x v="7"/>
    <x v="65"/>
    <n v="677"/>
  </r>
  <r>
    <x v="2"/>
    <x v="7"/>
    <x v="66"/>
    <n v="1735"/>
  </r>
  <r>
    <x v="2"/>
    <x v="7"/>
    <x v="67"/>
    <n v="1151"/>
  </r>
  <r>
    <x v="2"/>
    <x v="7"/>
    <x v="68"/>
    <n v="1970"/>
  </r>
  <r>
    <x v="2"/>
    <x v="7"/>
    <x v="98"/>
    <n v="309"/>
  </r>
  <r>
    <x v="2"/>
    <x v="7"/>
    <x v="69"/>
    <n v="1648"/>
  </r>
  <r>
    <x v="2"/>
    <x v="7"/>
    <x v="70"/>
    <n v="2664"/>
  </r>
  <r>
    <x v="2"/>
    <x v="7"/>
    <x v="71"/>
    <n v="930"/>
  </r>
  <r>
    <x v="2"/>
    <x v="7"/>
    <x v="72"/>
    <n v="196"/>
  </r>
  <r>
    <x v="2"/>
    <x v="7"/>
    <x v="73"/>
    <n v="874"/>
  </r>
  <r>
    <x v="2"/>
    <x v="7"/>
    <x v="74"/>
    <n v="217"/>
  </r>
  <r>
    <x v="2"/>
    <x v="7"/>
    <x v="75"/>
    <n v="1472"/>
  </r>
  <r>
    <x v="2"/>
    <x v="7"/>
    <x v="76"/>
    <n v="2333"/>
  </r>
  <r>
    <x v="2"/>
    <x v="7"/>
    <x v="77"/>
    <n v="317"/>
  </r>
  <r>
    <x v="2"/>
    <x v="7"/>
    <x v="99"/>
    <n v="123"/>
  </r>
  <r>
    <x v="2"/>
    <x v="7"/>
    <x v="78"/>
    <n v="5875"/>
  </r>
  <r>
    <x v="2"/>
    <x v="7"/>
    <x v="100"/>
    <n v="74"/>
  </r>
  <r>
    <x v="2"/>
    <x v="7"/>
    <x v="79"/>
    <n v="440"/>
  </r>
  <r>
    <x v="2"/>
    <x v="7"/>
    <x v="80"/>
    <n v="19016"/>
  </r>
  <r>
    <x v="2"/>
    <x v="7"/>
    <x v="81"/>
    <n v="11839"/>
  </r>
  <r>
    <x v="2"/>
    <x v="7"/>
    <x v="82"/>
    <n v="23594"/>
  </r>
  <r>
    <x v="2"/>
    <x v="8"/>
    <x v="0"/>
    <n v="61"/>
  </r>
  <r>
    <x v="2"/>
    <x v="8"/>
    <x v="1"/>
    <n v="53"/>
  </r>
  <r>
    <x v="2"/>
    <x v="8"/>
    <x v="2"/>
    <n v="102"/>
  </r>
  <r>
    <x v="2"/>
    <x v="8"/>
    <x v="3"/>
    <n v="1256"/>
  </r>
  <r>
    <x v="2"/>
    <x v="8"/>
    <x v="4"/>
    <n v="532"/>
  </r>
  <r>
    <x v="2"/>
    <x v="8"/>
    <x v="5"/>
    <n v="96"/>
  </r>
  <r>
    <x v="2"/>
    <x v="8"/>
    <x v="6"/>
    <n v="234"/>
  </r>
  <r>
    <x v="2"/>
    <x v="8"/>
    <x v="83"/>
    <n v="69"/>
  </r>
  <r>
    <x v="2"/>
    <x v="8"/>
    <x v="7"/>
    <n v="784"/>
  </r>
  <r>
    <x v="2"/>
    <x v="8"/>
    <x v="8"/>
    <n v="271"/>
  </r>
  <r>
    <x v="2"/>
    <x v="8"/>
    <x v="9"/>
    <n v="314"/>
  </r>
  <r>
    <x v="2"/>
    <x v="8"/>
    <x v="84"/>
    <n v="31"/>
  </r>
  <r>
    <x v="2"/>
    <x v="8"/>
    <x v="10"/>
    <n v="956"/>
  </r>
  <r>
    <x v="2"/>
    <x v="8"/>
    <x v="11"/>
    <n v="190"/>
  </r>
  <r>
    <x v="2"/>
    <x v="8"/>
    <x v="12"/>
    <n v="782"/>
  </r>
  <r>
    <x v="2"/>
    <x v="8"/>
    <x v="13"/>
    <n v="101"/>
  </r>
  <r>
    <x v="2"/>
    <x v="8"/>
    <x v="86"/>
    <n v="34"/>
  </r>
  <r>
    <x v="2"/>
    <x v="8"/>
    <x v="14"/>
    <n v="199"/>
  </r>
  <r>
    <x v="2"/>
    <x v="8"/>
    <x v="15"/>
    <n v="295"/>
  </r>
  <r>
    <x v="2"/>
    <x v="8"/>
    <x v="16"/>
    <n v="594"/>
  </r>
  <r>
    <x v="2"/>
    <x v="8"/>
    <x v="17"/>
    <n v="709"/>
  </r>
  <r>
    <x v="2"/>
    <x v="8"/>
    <x v="87"/>
    <n v="32"/>
  </r>
  <r>
    <x v="2"/>
    <x v="8"/>
    <x v="88"/>
    <n v="45"/>
  </r>
  <r>
    <x v="2"/>
    <x v="8"/>
    <x v="18"/>
    <n v="275"/>
  </r>
  <r>
    <x v="2"/>
    <x v="8"/>
    <x v="19"/>
    <n v="289"/>
  </r>
  <r>
    <x v="2"/>
    <x v="8"/>
    <x v="90"/>
    <n v="41"/>
  </r>
  <r>
    <x v="2"/>
    <x v="8"/>
    <x v="91"/>
    <n v="69"/>
  </r>
  <r>
    <x v="2"/>
    <x v="8"/>
    <x v="20"/>
    <n v="565"/>
  </r>
  <r>
    <x v="2"/>
    <x v="8"/>
    <x v="21"/>
    <n v="1066"/>
  </r>
  <r>
    <x v="2"/>
    <x v="8"/>
    <x v="92"/>
    <n v="41"/>
  </r>
  <r>
    <x v="2"/>
    <x v="8"/>
    <x v="93"/>
    <n v="39"/>
  </r>
  <r>
    <x v="2"/>
    <x v="8"/>
    <x v="22"/>
    <n v="1065"/>
  </r>
  <r>
    <x v="2"/>
    <x v="8"/>
    <x v="23"/>
    <n v="123"/>
  </r>
  <r>
    <x v="2"/>
    <x v="8"/>
    <x v="24"/>
    <n v="223"/>
  </r>
  <r>
    <x v="2"/>
    <x v="8"/>
    <x v="25"/>
    <n v="478"/>
  </r>
  <r>
    <x v="2"/>
    <x v="8"/>
    <x v="26"/>
    <n v="921"/>
  </r>
  <r>
    <x v="2"/>
    <x v="8"/>
    <x v="27"/>
    <n v="495"/>
  </r>
  <r>
    <x v="2"/>
    <x v="8"/>
    <x v="28"/>
    <n v="295"/>
  </r>
  <r>
    <x v="2"/>
    <x v="8"/>
    <x v="29"/>
    <n v="671"/>
  </r>
  <r>
    <x v="2"/>
    <x v="8"/>
    <x v="30"/>
    <n v="207"/>
  </r>
  <r>
    <x v="2"/>
    <x v="8"/>
    <x v="31"/>
    <n v="92"/>
  </r>
  <r>
    <x v="2"/>
    <x v="8"/>
    <x v="32"/>
    <n v="1008"/>
  </r>
  <r>
    <x v="2"/>
    <x v="8"/>
    <x v="33"/>
    <n v="486"/>
  </r>
  <r>
    <x v="2"/>
    <x v="8"/>
    <x v="34"/>
    <n v="865"/>
  </r>
  <r>
    <x v="2"/>
    <x v="8"/>
    <x v="95"/>
    <n v="38"/>
  </r>
  <r>
    <x v="2"/>
    <x v="8"/>
    <x v="35"/>
    <n v="732"/>
  </r>
  <r>
    <x v="2"/>
    <x v="8"/>
    <x v="36"/>
    <n v="163"/>
  </r>
  <r>
    <x v="2"/>
    <x v="8"/>
    <x v="37"/>
    <n v="91"/>
  </r>
  <r>
    <x v="2"/>
    <x v="8"/>
    <x v="38"/>
    <n v="186"/>
  </r>
  <r>
    <x v="2"/>
    <x v="8"/>
    <x v="39"/>
    <n v="240"/>
  </r>
  <r>
    <x v="2"/>
    <x v="8"/>
    <x v="40"/>
    <n v="275"/>
  </r>
  <r>
    <x v="2"/>
    <x v="8"/>
    <x v="41"/>
    <n v="149"/>
  </r>
  <r>
    <x v="2"/>
    <x v="8"/>
    <x v="42"/>
    <n v="311"/>
  </r>
  <r>
    <x v="2"/>
    <x v="8"/>
    <x v="43"/>
    <n v="203"/>
  </r>
  <r>
    <x v="2"/>
    <x v="8"/>
    <x v="44"/>
    <n v="496"/>
  </r>
  <r>
    <x v="2"/>
    <x v="8"/>
    <x v="45"/>
    <n v="357"/>
  </r>
  <r>
    <x v="2"/>
    <x v="8"/>
    <x v="46"/>
    <n v="96"/>
  </r>
  <r>
    <x v="2"/>
    <x v="8"/>
    <x v="47"/>
    <n v="285"/>
  </r>
  <r>
    <x v="2"/>
    <x v="8"/>
    <x v="48"/>
    <n v="106"/>
  </r>
  <r>
    <x v="2"/>
    <x v="8"/>
    <x v="49"/>
    <n v="967"/>
  </r>
  <r>
    <x v="2"/>
    <x v="8"/>
    <x v="50"/>
    <n v="611"/>
  </r>
  <r>
    <x v="2"/>
    <x v="8"/>
    <x v="51"/>
    <n v="313"/>
  </r>
  <r>
    <x v="2"/>
    <x v="8"/>
    <x v="52"/>
    <n v="1012"/>
  </r>
  <r>
    <x v="2"/>
    <x v="8"/>
    <x v="53"/>
    <n v="212"/>
  </r>
  <r>
    <x v="2"/>
    <x v="8"/>
    <x v="54"/>
    <n v="181"/>
  </r>
  <r>
    <x v="2"/>
    <x v="8"/>
    <x v="96"/>
    <n v="54"/>
  </r>
  <r>
    <x v="2"/>
    <x v="8"/>
    <x v="55"/>
    <n v="90"/>
  </r>
  <r>
    <x v="2"/>
    <x v="8"/>
    <x v="56"/>
    <n v="719"/>
  </r>
  <r>
    <x v="2"/>
    <x v="8"/>
    <x v="57"/>
    <n v="570"/>
  </r>
  <r>
    <x v="2"/>
    <x v="8"/>
    <x v="58"/>
    <n v="306"/>
  </r>
  <r>
    <x v="2"/>
    <x v="8"/>
    <x v="59"/>
    <n v="426"/>
  </r>
  <r>
    <x v="2"/>
    <x v="8"/>
    <x v="60"/>
    <n v="311"/>
  </r>
  <r>
    <x v="2"/>
    <x v="8"/>
    <x v="61"/>
    <n v="529"/>
  </r>
  <r>
    <x v="2"/>
    <x v="8"/>
    <x v="97"/>
    <n v="33"/>
  </r>
  <r>
    <x v="2"/>
    <x v="8"/>
    <x v="62"/>
    <n v="143"/>
  </r>
  <r>
    <x v="2"/>
    <x v="8"/>
    <x v="63"/>
    <n v="839"/>
  </r>
  <r>
    <x v="2"/>
    <x v="8"/>
    <x v="64"/>
    <n v="301"/>
  </r>
  <r>
    <x v="2"/>
    <x v="8"/>
    <x v="65"/>
    <n v="331"/>
  </r>
  <r>
    <x v="2"/>
    <x v="8"/>
    <x v="66"/>
    <n v="737"/>
  </r>
  <r>
    <x v="2"/>
    <x v="8"/>
    <x v="67"/>
    <n v="551"/>
  </r>
  <r>
    <x v="2"/>
    <x v="8"/>
    <x v="68"/>
    <n v="946"/>
  </r>
  <r>
    <x v="2"/>
    <x v="8"/>
    <x v="98"/>
    <n v="140"/>
  </r>
  <r>
    <x v="2"/>
    <x v="8"/>
    <x v="69"/>
    <n v="744"/>
  </r>
  <r>
    <x v="2"/>
    <x v="8"/>
    <x v="70"/>
    <n v="1152"/>
  </r>
  <r>
    <x v="2"/>
    <x v="8"/>
    <x v="71"/>
    <n v="412"/>
  </r>
  <r>
    <x v="2"/>
    <x v="8"/>
    <x v="72"/>
    <n v="84"/>
  </r>
  <r>
    <x v="2"/>
    <x v="8"/>
    <x v="73"/>
    <n v="433"/>
  </r>
  <r>
    <x v="2"/>
    <x v="8"/>
    <x v="74"/>
    <n v="100"/>
  </r>
  <r>
    <x v="2"/>
    <x v="8"/>
    <x v="75"/>
    <n v="593"/>
  </r>
  <r>
    <x v="2"/>
    <x v="8"/>
    <x v="76"/>
    <n v="1015"/>
  </r>
  <r>
    <x v="2"/>
    <x v="8"/>
    <x v="77"/>
    <n v="143"/>
  </r>
  <r>
    <x v="2"/>
    <x v="8"/>
    <x v="99"/>
    <n v="65"/>
  </r>
  <r>
    <x v="2"/>
    <x v="8"/>
    <x v="78"/>
    <n v="2769"/>
  </r>
  <r>
    <x v="2"/>
    <x v="8"/>
    <x v="100"/>
    <n v="31"/>
  </r>
  <r>
    <x v="2"/>
    <x v="8"/>
    <x v="79"/>
    <n v="233"/>
  </r>
  <r>
    <x v="2"/>
    <x v="8"/>
    <x v="80"/>
    <n v="9165"/>
  </r>
  <r>
    <x v="2"/>
    <x v="8"/>
    <x v="81"/>
    <n v="5542"/>
  </r>
  <r>
    <x v="2"/>
    <x v="8"/>
    <x v="82"/>
    <n v="11158"/>
  </r>
  <r>
    <x v="2"/>
    <x v="9"/>
    <x v="2"/>
    <n v="42"/>
  </r>
  <r>
    <x v="2"/>
    <x v="9"/>
    <x v="3"/>
    <n v="404"/>
  </r>
  <r>
    <x v="2"/>
    <x v="9"/>
    <x v="4"/>
    <n v="210"/>
  </r>
  <r>
    <x v="2"/>
    <x v="9"/>
    <x v="6"/>
    <n v="65"/>
  </r>
  <r>
    <x v="2"/>
    <x v="9"/>
    <x v="7"/>
    <n v="341"/>
  </r>
  <r>
    <x v="2"/>
    <x v="9"/>
    <x v="8"/>
    <n v="122"/>
  </r>
  <r>
    <x v="2"/>
    <x v="9"/>
    <x v="9"/>
    <n v="106"/>
  </r>
  <r>
    <x v="2"/>
    <x v="9"/>
    <x v="10"/>
    <n v="309"/>
  </r>
  <r>
    <x v="2"/>
    <x v="9"/>
    <x v="11"/>
    <n v="71"/>
  </r>
  <r>
    <x v="2"/>
    <x v="9"/>
    <x v="12"/>
    <n v="297"/>
  </r>
  <r>
    <x v="2"/>
    <x v="9"/>
    <x v="13"/>
    <n v="47"/>
  </r>
  <r>
    <x v="2"/>
    <x v="9"/>
    <x v="14"/>
    <n v="63"/>
  </r>
  <r>
    <x v="2"/>
    <x v="9"/>
    <x v="15"/>
    <n v="91"/>
  </r>
  <r>
    <x v="2"/>
    <x v="9"/>
    <x v="16"/>
    <n v="233"/>
  </r>
  <r>
    <x v="2"/>
    <x v="9"/>
    <x v="17"/>
    <n v="263"/>
  </r>
  <r>
    <x v="2"/>
    <x v="9"/>
    <x v="18"/>
    <n v="103"/>
  </r>
  <r>
    <x v="2"/>
    <x v="9"/>
    <x v="19"/>
    <n v="94"/>
  </r>
  <r>
    <x v="2"/>
    <x v="9"/>
    <x v="20"/>
    <n v="209"/>
  </r>
  <r>
    <x v="2"/>
    <x v="9"/>
    <x v="21"/>
    <n v="436"/>
  </r>
  <r>
    <x v="2"/>
    <x v="9"/>
    <x v="22"/>
    <n v="446"/>
  </r>
  <r>
    <x v="2"/>
    <x v="9"/>
    <x v="23"/>
    <n v="37"/>
  </r>
  <r>
    <x v="2"/>
    <x v="9"/>
    <x v="24"/>
    <n v="93"/>
  </r>
  <r>
    <x v="2"/>
    <x v="9"/>
    <x v="25"/>
    <n v="174"/>
  </r>
  <r>
    <x v="2"/>
    <x v="9"/>
    <x v="26"/>
    <n v="268"/>
  </r>
  <r>
    <x v="2"/>
    <x v="9"/>
    <x v="27"/>
    <n v="181"/>
  </r>
  <r>
    <x v="2"/>
    <x v="9"/>
    <x v="28"/>
    <n v="92"/>
  </r>
  <r>
    <x v="2"/>
    <x v="9"/>
    <x v="29"/>
    <n v="267"/>
  </r>
  <r>
    <x v="2"/>
    <x v="9"/>
    <x v="30"/>
    <n v="80"/>
  </r>
  <r>
    <x v="2"/>
    <x v="9"/>
    <x v="31"/>
    <n v="32"/>
  </r>
  <r>
    <x v="2"/>
    <x v="9"/>
    <x v="32"/>
    <n v="421"/>
  </r>
  <r>
    <x v="2"/>
    <x v="9"/>
    <x v="33"/>
    <n v="193"/>
  </r>
  <r>
    <x v="2"/>
    <x v="9"/>
    <x v="34"/>
    <n v="324"/>
  </r>
  <r>
    <x v="2"/>
    <x v="9"/>
    <x v="35"/>
    <n v="256"/>
  </r>
  <r>
    <x v="2"/>
    <x v="9"/>
    <x v="36"/>
    <n v="67"/>
  </r>
  <r>
    <x v="2"/>
    <x v="9"/>
    <x v="37"/>
    <n v="34"/>
  </r>
  <r>
    <x v="2"/>
    <x v="9"/>
    <x v="38"/>
    <n v="67"/>
  </r>
  <r>
    <x v="2"/>
    <x v="9"/>
    <x v="39"/>
    <n v="94"/>
  </r>
  <r>
    <x v="2"/>
    <x v="9"/>
    <x v="40"/>
    <n v="84"/>
  </r>
  <r>
    <x v="2"/>
    <x v="9"/>
    <x v="41"/>
    <n v="64"/>
  </r>
  <r>
    <x v="2"/>
    <x v="9"/>
    <x v="42"/>
    <n v="107"/>
  </r>
  <r>
    <x v="2"/>
    <x v="9"/>
    <x v="43"/>
    <n v="78"/>
  </r>
  <r>
    <x v="2"/>
    <x v="9"/>
    <x v="44"/>
    <n v="173"/>
  </r>
  <r>
    <x v="2"/>
    <x v="9"/>
    <x v="45"/>
    <n v="115"/>
  </r>
  <r>
    <x v="2"/>
    <x v="9"/>
    <x v="46"/>
    <n v="37"/>
  </r>
  <r>
    <x v="2"/>
    <x v="9"/>
    <x v="47"/>
    <n v="101"/>
  </r>
  <r>
    <x v="2"/>
    <x v="9"/>
    <x v="48"/>
    <n v="60"/>
  </r>
  <r>
    <x v="2"/>
    <x v="9"/>
    <x v="49"/>
    <n v="400"/>
  </r>
  <r>
    <x v="2"/>
    <x v="9"/>
    <x v="50"/>
    <n v="204"/>
  </r>
  <r>
    <x v="2"/>
    <x v="9"/>
    <x v="51"/>
    <n v="120"/>
  </r>
  <r>
    <x v="2"/>
    <x v="9"/>
    <x v="52"/>
    <n v="342"/>
  </r>
  <r>
    <x v="2"/>
    <x v="9"/>
    <x v="53"/>
    <n v="79"/>
  </r>
  <r>
    <x v="2"/>
    <x v="9"/>
    <x v="54"/>
    <n v="74"/>
  </r>
  <r>
    <x v="2"/>
    <x v="9"/>
    <x v="55"/>
    <n v="33"/>
  </r>
  <r>
    <x v="2"/>
    <x v="9"/>
    <x v="56"/>
    <n v="287"/>
  </r>
  <r>
    <x v="2"/>
    <x v="9"/>
    <x v="57"/>
    <n v="218"/>
  </r>
  <r>
    <x v="2"/>
    <x v="9"/>
    <x v="58"/>
    <n v="115"/>
  </r>
  <r>
    <x v="2"/>
    <x v="9"/>
    <x v="59"/>
    <n v="161"/>
  </r>
  <r>
    <x v="2"/>
    <x v="9"/>
    <x v="60"/>
    <n v="131"/>
  </r>
  <r>
    <x v="2"/>
    <x v="9"/>
    <x v="61"/>
    <n v="204"/>
  </r>
  <r>
    <x v="2"/>
    <x v="9"/>
    <x v="62"/>
    <n v="59"/>
  </r>
  <r>
    <x v="2"/>
    <x v="9"/>
    <x v="63"/>
    <n v="279"/>
  </r>
  <r>
    <x v="2"/>
    <x v="9"/>
    <x v="64"/>
    <n v="107"/>
  </r>
  <r>
    <x v="2"/>
    <x v="9"/>
    <x v="65"/>
    <n v="112"/>
  </r>
  <r>
    <x v="2"/>
    <x v="9"/>
    <x v="66"/>
    <n v="267"/>
  </r>
  <r>
    <x v="2"/>
    <x v="9"/>
    <x v="67"/>
    <n v="204"/>
  </r>
  <r>
    <x v="2"/>
    <x v="9"/>
    <x v="68"/>
    <n v="371"/>
  </r>
  <r>
    <x v="2"/>
    <x v="9"/>
    <x v="98"/>
    <n v="40"/>
  </r>
  <r>
    <x v="2"/>
    <x v="9"/>
    <x v="69"/>
    <n v="312"/>
  </r>
  <r>
    <x v="2"/>
    <x v="9"/>
    <x v="70"/>
    <n v="392"/>
  </r>
  <r>
    <x v="2"/>
    <x v="9"/>
    <x v="71"/>
    <n v="149"/>
  </r>
  <r>
    <x v="2"/>
    <x v="9"/>
    <x v="72"/>
    <n v="40"/>
  </r>
  <r>
    <x v="2"/>
    <x v="9"/>
    <x v="73"/>
    <n v="147"/>
  </r>
  <r>
    <x v="2"/>
    <x v="9"/>
    <x v="74"/>
    <n v="42"/>
  </r>
  <r>
    <x v="2"/>
    <x v="9"/>
    <x v="75"/>
    <n v="264"/>
  </r>
  <r>
    <x v="2"/>
    <x v="9"/>
    <x v="76"/>
    <n v="332"/>
  </r>
  <r>
    <x v="2"/>
    <x v="9"/>
    <x v="77"/>
    <n v="46"/>
  </r>
  <r>
    <x v="2"/>
    <x v="9"/>
    <x v="78"/>
    <n v="849"/>
  </r>
  <r>
    <x v="2"/>
    <x v="9"/>
    <x v="79"/>
    <n v="79"/>
  </r>
  <r>
    <x v="2"/>
    <x v="9"/>
    <x v="80"/>
    <n v="3112"/>
  </r>
  <r>
    <x v="2"/>
    <x v="9"/>
    <x v="81"/>
    <n v="1767"/>
  </r>
  <r>
    <x v="2"/>
    <x v="9"/>
    <x v="82"/>
    <n v="3682"/>
  </r>
  <r>
    <x v="2"/>
    <x v="10"/>
    <x v="0"/>
    <n v="94"/>
  </r>
  <r>
    <x v="2"/>
    <x v="10"/>
    <x v="1"/>
    <n v="206"/>
  </r>
  <r>
    <x v="2"/>
    <x v="10"/>
    <x v="2"/>
    <n v="77"/>
  </r>
  <r>
    <x v="2"/>
    <x v="10"/>
    <x v="3"/>
    <n v="791"/>
  </r>
  <r>
    <x v="2"/>
    <x v="10"/>
    <x v="4"/>
    <n v="301"/>
  </r>
  <r>
    <x v="2"/>
    <x v="10"/>
    <x v="5"/>
    <n v="250"/>
  </r>
  <r>
    <x v="2"/>
    <x v="10"/>
    <x v="6"/>
    <n v="147"/>
  </r>
  <r>
    <x v="2"/>
    <x v="10"/>
    <x v="83"/>
    <n v="42"/>
  </r>
  <r>
    <x v="2"/>
    <x v="10"/>
    <x v="7"/>
    <n v="482"/>
  </r>
  <r>
    <x v="2"/>
    <x v="10"/>
    <x v="8"/>
    <n v="315"/>
  </r>
  <r>
    <x v="2"/>
    <x v="10"/>
    <x v="9"/>
    <n v="161"/>
  </r>
  <r>
    <x v="2"/>
    <x v="10"/>
    <x v="84"/>
    <n v="65"/>
  </r>
  <r>
    <x v="2"/>
    <x v="10"/>
    <x v="10"/>
    <n v="732"/>
  </r>
  <r>
    <x v="2"/>
    <x v="10"/>
    <x v="11"/>
    <n v="119"/>
  </r>
  <r>
    <x v="2"/>
    <x v="10"/>
    <x v="12"/>
    <n v="604"/>
  </r>
  <r>
    <x v="2"/>
    <x v="10"/>
    <x v="13"/>
    <n v="82"/>
  </r>
  <r>
    <x v="2"/>
    <x v="10"/>
    <x v="85"/>
    <n v="100"/>
  </r>
  <r>
    <x v="2"/>
    <x v="10"/>
    <x v="14"/>
    <n v="106"/>
  </r>
  <r>
    <x v="2"/>
    <x v="10"/>
    <x v="15"/>
    <n v="158"/>
  </r>
  <r>
    <x v="2"/>
    <x v="10"/>
    <x v="16"/>
    <n v="307"/>
  </r>
  <r>
    <x v="2"/>
    <x v="10"/>
    <x v="17"/>
    <n v="496"/>
  </r>
  <r>
    <x v="2"/>
    <x v="10"/>
    <x v="88"/>
    <n v="46"/>
  </r>
  <r>
    <x v="2"/>
    <x v="10"/>
    <x v="18"/>
    <n v="264"/>
  </r>
  <r>
    <x v="2"/>
    <x v="10"/>
    <x v="89"/>
    <n v="72"/>
  </r>
  <r>
    <x v="2"/>
    <x v="10"/>
    <x v="19"/>
    <n v="148"/>
  </r>
  <r>
    <x v="2"/>
    <x v="10"/>
    <x v="91"/>
    <n v="71"/>
  </r>
  <r>
    <x v="2"/>
    <x v="10"/>
    <x v="20"/>
    <n v="317"/>
  </r>
  <r>
    <x v="2"/>
    <x v="10"/>
    <x v="21"/>
    <n v="725"/>
  </r>
  <r>
    <x v="2"/>
    <x v="10"/>
    <x v="92"/>
    <n v="30"/>
  </r>
  <r>
    <x v="2"/>
    <x v="10"/>
    <x v="93"/>
    <n v="58"/>
  </r>
  <r>
    <x v="2"/>
    <x v="10"/>
    <x v="22"/>
    <n v="691"/>
  </r>
  <r>
    <x v="2"/>
    <x v="10"/>
    <x v="23"/>
    <n v="158"/>
  </r>
  <r>
    <x v="2"/>
    <x v="10"/>
    <x v="24"/>
    <n v="90"/>
  </r>
  <r>
    <x v="2"/>
    <x v="10"/>
    <x v="25"/>
    <n v="251"/>
  </r>
  <r>
    <x v="2"/>
    <x v="10"/>
    <x v="26"/>
    <n v="519"/>
  </r>
  <r>
    <x v="2"/>
    <x v="10"/>
    <x v="27"/>
    <n v="274"/>
  </r>
  <r>
    <x v="2"/>
    <x v="10"/>
    <x v="28"/>
    <n v="174"/>
  </r>
  <r>
    <x v="2"/>
    <x v="10"/>
    <x v="29"/>
    <n v="430"/>
  </r>
  <r>
    <x v="2"/>
    <x v="10"/>
    <x v="30"/>
    <n v="159"/>
  </r>
  <r>
    <x v="2"/>
    <x v="10"/>
    <x v="31"/>
    <n v="114"/>
  </r>
  <r>
    <x v="2"/>
    <x v="10"/>
    <x v="32"/>
    <n v="656"/>
  </r>
  <r>
    <x v="2"/>
    <x v="10"/>
    <x v="33"/>
    <n v="266"/>
  </r>
  <r>
    <x v="2"/>
    <x v="10"/>
    <x v="34"/>
    <n v="567"/>
  </r>
  <r>
    <x v="2"/>
    <x v="10"/>
    <x v="95"/>
    <n v="133"/>
  </r>
  <r>
    <x v="2"/>
    <x v="10"/>
    <x v="35"/>
    <n v="510"/>
  </r>
  <r>
    <x v="2"/>
    <x v="10"/>
    <x v="36"/>
    <n v="91"/>
  </r>
  <r>
    <x v="2"/>
    <x v="10"/>
    <x v="37"/>
    <n v="143"/>
  </r>
  <r>
    <x v="2"/>
    <x v="10"/>
    <x v="38"/>
    <n v="123"/>
  </r>
  <r>
    <x v="2"/>
    <x v="10"/>
    <x v="39"/>
    <n v="161"/>
  </r>
  <r>
    <x v="2"/>
    <x v="10"/>
    <x v="40"/>
    <n v="136"/>
  </r>
  <r>
    <x v="2"/>
    <x v="10"/>
    <x v="41"/>
    <n v="96"/>
  </r>
  <r>
    <x v="2"/>
    <x v="10"/>
    <x v="42"/>
    <n v="162"/>
  </r>
  <r>
    <x v="2"/>
    <x v="10"/>
    <x v="43"/>
    <n v="104"/>
  </r>
  <r>
    <x v="2"/>
    <x v="10"/>
    <x v="44"/>
    <n v="407"/>
  </r>
  <r>
    <x v="2"/>
    <x v="10"/>
    <x v="45"/>
    <n v="172"/>
  </r>
  <r>
    <x v="2"/>
    <x v="10"/>
    <x v="46"/>
    <n v="78"/>
  </r>
  <r>
    <x v="2"/>
    <x v="10"/>
    <x v="47"/>
    <n v="199"/>
  </r>
  <r>
    <x v="2"/>
    <x v="10"/>
    <x v="48"/>
    <n v="90"/>
  </r>
  <r>
    <x v="2"/>
    <x v="10"/>
    <x v="49"/>
    <n v="672"/>
  </r>
  <r>
    <x v="2"/>
    <x v="10"/>
    <x v="50"/>
    <n v="303"/>
  </r>
  <r>
    <x v="2"/>
    <x v="10"/>
    <x v="51"/>
    <n v="345"/>
  </r>
  <r>
    <x v="2"/>
    <x v="10"/>
    <x v="52"/>
    <n v="982"/>
  </r>
  <r>
    <x v="2"/>
    <x v="10"/>
    <x v="53"/>
    <n v="183"/>
  </r>
  <r>
    <x v="2"/>
    <x v="10"/>
    <x v="54"/>
    <n v="126"/>
  </r>
  <r>
    <x v="2"/>
    <x v="10"/>
    <x v="96"/>
    <n v="53"/>
  </r>
  <r>
    <x v="2"/>
    <x v="10"/>
    <x v="55"/>
    <n v="59"/>
  </r>
  <r>
    <x v="2"/>
    <x v="10"/>
    <x v="56"/>
    <n v="434"/>
  </r>
  <r>
    <x v="2"/>
    <x v="10"/>
    <x v="57"/>
    <n v="314"/>
  </r>
  <r>
    <x v="2"/>
    <x v="10"/>
    <x v="58"/>
    <n v="266"/>
  </r>
  <r>
    <x v="2"/>
    <x v="10"/>
    <x v="59"/>
    <n v="249"/>
  </r>
  <r>
    <x v="2"/>
    <x v="10"/>
    <x v="60"/>
    <n v="263"/>
  </r>
  <r>
    <x v="2"/>
    <x v="10"/>
    <x v="61"/>
    <n v="363"/>
  </r>
  <r>
    <x v="2"/>
    <x v="10"/>
    <x v="97"/>
    <n v="39"/>
  </r>
  <r>
    <x v="2"/>
    <x v="10"/>
    <x v="62"/>
    <n v="98"/>
  </r>
  <r>
    <x v="2"/>
    <x v="10"/>
    <x v="63"/>
    <n v="721"/>
  </r>
  <r>
    <x v="2"/>
    <x v="10"/>
    <x v="64"/>
    <n v="165"/>
  </r>
  <r>
    <x v="2"/>
    <x v="10"/>
    <x v="65"/>
    <n v="142"/>
  </r>
  <r>
    <x v="2"/>
    <x v="10"/>
    <x v="66"/>
    <n v="431"/>
  </r>
  <r>
    <x v="2"/>
    <x v="10"/>
    <x v="67"/>
    <n v="425"/>
  </r>
  <r>
    <x v="2"/>
    <x v="10"/>
    <x v="68"/>
    <n v="624"/>
  </r>
  <r>
    <x v="2"/>
    <x v="10"/>
    <x v="98"/>
    <n v="72"/>
  </r>
  <r>
    <x v="2"/>
    <x v="10"/>
    <x v="69"/>
    <n v="432"/>
  </r>
  <r>
    <x v="2"/>
    <x v="10"/>
    <x v="70"/>
    <n v="642"/>
  </r>
  <r>
    <x v="2"/>
    <x v="10"/>
    <x v="71"/>
    <n v="295"/>
  </r>
  <r>
    <x v="2"/>
    <x v="10"/>
    <x v="72"/>
    <n v="62"/>
  </r>
  <r>
    <x v="2"/>
    <x v="10"/>
    <x v="73"/>
    <n v="276"/>
  </r>
  <r>
    <x v="2"/>
    <x v="10"/>
    <x v="74"/>
    <n v="117"/>
  </r>
  <r>
    <x v="2"/>
    <x v="10"/>
    <x v="75"/>
    <n v="392"/>
  </r>
  <r>
    <x v="2"/>
    <x v="10"/>
    <x v="76"/>
    <n v="805"/>
  </r>
  <r>
    <x v="2"/>
    <x v="10"/>
    <x v="77"/>
    <n v="99"/>
  </r>
  <r>
    <x v="2"/>
    <x v="10"/>
    <x v="99"/>
    <n v="48"/>
  </r>
  <r>
    <x v="2"/>
    <x v="10"/>
    <x v="78"/>
    <n v="1813"/>
  </r>
  <r>
    <x v="2"/>
    <x v="10"/>
    <x v="100"/>
    <n v="43"/>
  </r>
  <r>
    <x v="2"/>
    <x v="10"/>
    <x v="79"/>
    <n v="179"/>
  </r>
  <r>
    <x v="2"/>
    <x v="10"/>
    <x v="80"/>
    <n v="4988"/>
  </r>
  <r>
    <x v="2"/>
    <x v="10"/>
    <x v="81"/>
    <n v="3645"/>
  </r>
  <r>
    <x v="2"/>
    <x v="10"/>
    <x v="82"/>
    <n v="6577"/>
  </r>
  <r>
    <x v="2"/>
    <x v="11"/>
    <x v="3"/>
    <n v="198"/>
  </r>
  <r>
    <x v="2"/>
    <x v="11"/>
    <x v="4"/>
    <n v="95"/>
  </r>
  <r>
    <x v="2"/>
    <x v="11"/>
    <x v="7"/>
    <n v="176"/>
  </r>
  <r>
    <x v="2"/>
    <x v="11"/>
    <x v="8"/>
    <n v="50"/>
  </r>
  <r>
    <x v="2"/>
    <x v="11"/>
    <x v="9"/>
    <n v="56"/>
  </r>
  <r>
    <x v="2"/>
    <x v="11"/>
    <x v="10"/>
    <n v="165"/>
  </r>
  <r>
    <x v="2"/>
    <x v="11"/>
    <x v="11"/>
    <n v="47"/>
  </r>
  <r>
    <x v="2"/>
    <x v="11"/>
    <x v="12"/>
    <n v="147"/>
  </r>
  <r>
    <x v="2"/>
    <x v="11"/>
    <x v="13"/>
    <n v="32"/>
  </r>
  <r>
    <x v="2"/>
    <x v="11"/>
    <x v="15"/>
    <n v="56"/>
  </r>
  <r>
    <x v="2"/>
    <x v="11"/>
    <x v="16"/>
    <n v="104"/>
  </r>
  <r>
    <x v="2"/>
    <x v="11"/>
    <x v="17"/>
    <n v="159"/>
  </r>
  <r>
    <x v="2"/>
    <x v="11"/>
    <x v="18"/>
    <n v="37"/>
  </r>
  <r>
    <x v="2"/>
    <x v="11"/>
    <x v="19"/>
    <n v="47"/>
  </r>
  <r>
    <x v="2"/>
    <x v="11"/>
    <x v="20"/>
    <n v="116"/>
  </r>
  <r>
    <x v="2"/>
    <x v="11"/>
    <x v="21"/>
    <n v="237"/>
  </r>
  <r>
    <x v="2"/>
    <x v="11"/>
    <x v="22"/>
    <n v="228"/>
  </r>
  <r>
    <x v="2"/>
    <x v="11"/>
    <x v="23"/>
    <n v="36"/>
  </r>
  <r>
    <x v="2"/>
    <x v="11"/>
    <x v="24"/>
    <n v="34"/>
  </r>
  <r>
    <x v="2"/>
    <x v="11"/>
    <x v="25"/>
    <n v="82"/>
  </r>
  <r>
    <x v="2"/>
    <x v="11"/>
    <x v="26"/>
    <n v="120"/>
  </r>
  <r>
    <x v="2"/>
    <x v="11"/>
    <x v="27"/>
    <n v="72"/>
  </r>
  <r>
    <x v="2"/>
    <x v="11"/>
    <x v="28"/>
    <n v="55"/>
  </r>
  <r>
    <x v="2"/>
    <x v="11"/>
    <x v="29"/>
    <n v="104"/>
  </r>
  <r>
    <x v="2"/>
    <x v="11"/>
    <x v="30"/>
    <n v="43"/>
  </r>
  <r>
    <x v="2"/>
    <x v="11"/>
    <x v="32"/>
    <n v="1091"/>
  </r>
  <r>
    <x v="2"/>
    <x v="11"/>
    <x v="33"/>
    <n v="75"/>
  </r>
  <r>
    <x v="2"/>
    <x v="11"/>
    <x v="34"/>
    <n v="151"/>
  </r>
  <r>
    <x v="2"/>
    <x v="11"/>
    <x v="35"/>
    <n v="112"/>
  </r>
  <r>
    <x v="2"/>
    <x v="11"/>
    <x v="38"/>
    <n v="42"/>
  </r>
  <r>
    <x v="2"/>
    <x v="11"/>
    <x v="39"/>
    <n v="40"/>
  </r>
  <r>
    <x v="2"/>
    <x v="11"/>
    <x v="40"/>
    <n v="56"/>
  </r>
  <r>
    <x v="2"/>
    <x v="11"/>
    <x v="41"/>
    <n v="35"/>
  </r>
  <r>
    <x v="2"/>
    <x v="11"/>
    <x v="42"/>
    <n v="64"/>
  </r>
  <r>
    <x v="2"/>
    <x v="11"/>
    <x v="44"/>
    <n v="92"/>
  </r>
  <r>
    <x v="2"/>
    <x v="11"/>
    <x v="45"/>
    <n v="66"/>
  </r>
  <r>
    <x v="2"/>
    <x v="11"/>
    <x v="47"/>
    <n v="46"/>
  </r>
  <r>
    <x v="2"/>
    <x v="11"/>
    <x v="48"/>
    <n v="31"/>
  </r>
  <r>
    <x v="2"/>
    <x v="11"/>
    <x v="49"/>
    <n v="249"/>
  </r>
  <r>
    <x v="2"/>
    <x v="11"/>
    <x v="50"/>
    <n v="103"/>
  </r>
  <r>
    <x v="2"/>
    <x v="11"/>
    <x v="51"/>
    <n v="60"/>
  </r>
  <r>
    <x v="2"/>
    <x v="11"/>
    <x v="52"/>
    <n v="157"/>
  </r>
  <r>
    <x v="2"/>
    <x v="11"/>
    <x v="53"/>
    <n v="38"/>
  </r>
  <r>
    <x v="2"/>
    <x v="11"/>
    <x v="54"/>
    <n v="37"/>
  </r>
  <r>
    <x v="2"/>
    <x v="11"/>
    <x v="56"/>
    <n v="169"/>
  </r>
  <r>
    <x v="2"/>
    <x v="11"/>
    <x v="57"/>
    <n v="96"/>
  </r>
  <r>
    <x v="2"/>
    <x v="11"/>
    <x v="58"/>
    <n v="49"/>
  </r>
  <r>
    <x v="2"/>
    <x v="11"/>
    <x v="59"/>
    <n v="77"/>
  </r>
  <r>
    <x v="2"/>
    <x v="11"/>
    <x v="60"/>
    <n v="56"/>
  </r>
  <r>
    <x v="2"/>
    <x v="11"/>
    <x v="61"/>
    <n v="94"/>
  </r>
  <r>
    <x v="2"/>
    <x v="11"/>
    <x v="63"/>
    <n v="109"/>
  </r>
  <r>
    <x v="2"/>
    <x v="11"/>
    <x v="64"/>
    <n v="54"/>
  </r>
  <r>
    <x v="2"/>
    <x v="11"/>
    <x v="65"/>
    <n v="41"/>
  </r>
  <r>
    <x v="2"/>
    <x v="11"/>
    <x v="66"/>
    <n v="112"/>
  </r>
  <r>
    <x v="2"/>
    <x v="11"/>
    <x v="67"/>
    <n v="70"/>
  </r>
  <r>
    <x v="2"/>
    <x v="11"/>
    <x v="68"/>
    <n v="195"/>
  </r>
  <r>
    <x v="2"/>
    <x v="11"/>
    <x v="69"/>
    <n v="149"/>
  </r>
  <r>
    <x v="2"/>
    <x v="11"/>
    <x v="70"/>
    <n v="167"/>
  </r>
  <r>
    <x v="2"/>
    <x v="11"/>
    <x v="71"/>
    <n v="60"/>
  </r>
  <r>
    <x v="2"/>
    <x v="11"/>
    <x v="73"/>
    <n v="57"/>
  </r>
  <r>
    <x v="2"/>
    <x v="11"/>
    <x v="75"/>
    <n v="82"/>
  </r>
  <r>
    <x v="2"/>
    <x v="11"/>
    <x v="76"/>
    <n v="144"/>
  </r>
  <r>
    <x v="2"/>
    <x v="11"/>
    <x v="77"/>
    <n v="34"/>
  </r>
  <r>
    <x v="2"/>
    <x v="11"/>
    <x v="78"/>
    <n v="394"/>
  </r>
  <r>
    <x v="2"/>
    <x v="11"/>
    <x v="79"/>
    <n v="43"/>
  </r>
  <r>
    <x v="2"/>
    <x v="11"/>
    <x v="80"/>
    <n v="7405"/>
  </r>
  <r>
    <x v="2"/>
    <x v="11"/>
    <x v="81"/>
    <n v="918"/>
  </r>
  <r>
    <x v="2"/>
    <x v="11"/>
    <x v="82"/>
    <n v="7628"/>
  </r>
  <r>
    <x v="2"/>
    <x v="12"/>
    <x v="0"/>
    <n v="78"/>
  </r>
  <r>
    <x v="2"/>
    <x v="12"/>
    <x v="1"/>
    <n v="57"/>
  </r>
  <r>
    <x v="2"/>
    <x v="12"/>
    <x v="2"/>
    <n v="51"/>
  </r>
  <r>
    <x v="2"/>
    <x v="12"/>
    <x v="3"/>
    <n v="248"/>
  </r>
  <r>
    <x v="2"/>
    <x v="12"/>
    <x v="4"/>
    <n v="141"/>
  </r>
  <r>
    <x v="2"/>
    <x v="12"/>
    <x v="5"/>
    <n v="33"/>
  </r>
  <r>
    <x v="2"/>
    <x v="12"/>
    <x v="6"/>
    <n v="45"/>
  </r>
  <r>
    <x v="2"/>
    <x v="12"/>
    <x v="7"/>
    <n v="215"/>
  </r>
  <r>
    <x v="2"/>
    <x v="12"/>
    <x v="8"/>
    <n v="153"/>
  </r>
  <r>
    <x v="2"/>
    <x v="12"/>
    <x v="9"/>
    <n v="66"/>
  </r>
  <r>
    <x v="2"/>
    <x v="12"/>
    <x v="10"/>
    <n v="210"/>
  </r>
  <r>
    <x v="2"/>
    <x v="12"/>
    <x v="11"/>
    <n v="66"/>
  </r>
  <r>
    <x v="2"/>
    <x v="12"/>
    <x v="12"/>
    <n v="246"/>
  </r>
  <r>
    <x v="2"/>
    <x v="12"/>
    <x v="13"/>
    <n v="43"/>
  </r>
  <r>
    <x v="2"/>
    <x v="12"/>
    <x v="85"/>
    <n v="36"/>
  </r>
  <r>
    <x v="2"/>
    <x v="12"/>
    <x v="14"/>
    <n v="52"/>
  </r>
  <r>
    <x v="2"/>
    <x v="12"/>
    <x v="15"/>
    <n v="53"/>
  </r>
  <r>
    <x v="2"/>
    <x v="12"/>
    <x v="16"/>
    <n v="129"/>
  </r>
  <r>
    <x v="2"/>
    <x v="12"/>
    <x v="17"/>
    <n v="151"/>
  </r>
  <r>
    <x v="2"/>
    <x v="12"/>
    <x v="18"/>
    <n v="95"/>
  </r>
  <r>
    <x v="2"/>
    <x v="12"/>
    <x v="89"/>
    <n v="55"/>
  </r>
  <r>
    <x v="2"/>
    <x v="12"/>
    <x v="19"/>
    <n v="53"/>
  </r>
  <r>
    <x v="2"/>
    <x v="12"/>
    <x v="91"/>
    <n v="33"/>
  </r>
  <r>
    <x v="2"/>
    <x v="12"/>
    <x v="20"/>
    <n v="118"/>
  </r>
  <r>
    <x v="2"/>
    <x v="12"/>
    <x v="21"/>
    <n v="273"/>
  </r>
  <r>
    <x v="2"/>
    <x v="12"/>
    <x v="22"/>
    <n v="299"/>
  </r>
  <r>
    <x v="2"/>
    <x v="12"/>
    <x v="23"/>
    <n v="69"/>
  </r>
  <r>
    <x v="2"/>
    <x v="12"/>
    <x v="24"/>
    <n v="31"/>
  </r>
  <r>
    <x v="2"/>
    <x v="12"/>
    <x v="25"/>
    <n v="117"/>
  </r>
  <r>
    <x v="2"/>
    <x v="12"/>
    <x v="26"/>
    <n v="269"/>
  </r>
  <r>
    <x v="2"/>
    <x v="12"/>
    <x v="27"/>
    <n v="125"/>
  </r>
  <r>
    <x v="2"/>
    <x v="12"/>
    <x v="28"/>
    <n v="79"/>
  </r>
  <r>
    <x v="2"/>
    <x v="12"/>
    <x v="29"/>
    <n v="468"/>
  </r>
  <r>
    <x v="2"/>
    <x v="12"/>
    <x v="30"/>
    <n v="64"/>
  </r>
  <r>
    <x v="2"/>
    <x v="12"/>
    <x v="32"/>
    <n v="263"/>
  </r>
  <r>
    <x v="2"/>
    <x v="12"/>
    <x v="33"/>
    <n v="171"/>
  </r>
  <r>
    <x v="2"/>
    <x v="12"/>
    <x v="34"/>
    <n v="228"/>
  </r>
  <r>
    <x v="2"/>
    <x v="12"/>
    <x v="35"/>
    <n v="187"/>
  </r>
  <r>
    <x v="2"/>
    <x v="12"/>
    <x v="36"/>
    <n v="44"/>
  </r>
  <r>
    <x v="2"/>
    <x v="12"/>
    <x v="37"/>
    <n v="41"/>
  </r>
  <r>
    <x v="2"/>
    <x v="12"/>
    <x v="38"/>
    <n v="61"/>
  </r>
  <r>
    <x v="2"/>
    <x v="12"/>
    <x v="39"/>
    <n v="46"/>
  </r>
  <r>
    <x v="2"/>
    <x v="12"/>
    <x v="40"/>
    <n v="40"/>
  </r>
  <r>
    <x v="2"/>
    <x v="12"/>
    <x v="41"/>
    <n v="73"/>
  </r>
  <r>
    <x v="2"/>
    <x v="12"/>
    <x v="42"/>
    <n v="64"/>
  </r>
  <r>
    <x v="2"/>
    <x v="12"/>
    <x v="43"/>
    <n v="42"/>
  </r>
  <r>
    <x v="2"/>
    <x v="12"/>
    <x v="44"/>
    <n v="142"/>
  </r>
  <r>
    <x v="2"/>
    <x v="12"/>
    <x v="45"/>
    <n v="50"/>
  </r>
  <r>
    <x v="2"/>
    <x v="12"/>
    <x v="47"/>
    <n v="77"/>
  </r>
  <r>
    <x v="2"/>
    <x v="12"/>
    <x v="48"/>
    <n v="73"/>
  </r>
  <r>
    <x v="2"/>
    <x v="12"/>
    <x v="49"/>
    <n v="264"/>
  </r>
  <r>
    <x v="2"/>
    <x v="12"/>
    <x v="50"/>
    <n v="119"/>
  </r>
  <r>
    <x v="2"/>
    <x v="12"/>
    <x v="51"/>
    <n v="449"/>
  </r>
  <r>
    <x v="2"/>
    <x v="12"/>
    <x v="52"/>
    <n v="286"/>
  </r>
  <r>
    <x v="2"/>
    <x v="12"/>
    <x v="53"/>
    <n v="45"/>
  </r>
  <r>
    <x v="2"/>
    <x v="12"/>
    <x v="54"/>
    <n v="81"/>
  </r>
  <r>
    <x v="2"/>
    <x v="12"/>
    <x v="55"/>
    <n v="32"/>
  </r>
  <r>
    <x v="2"/>
    <x v="12"/>
    <x v="56"/>
    <n v="179"/>
  </r>
  <r>
    <x v="2"/>
    <x v="12"/>
    <x v="57"/>
    <n v="139"/>
  </r>
  <r>
    <x v="2"/>
    <x v="12"/>
    <x v="58"/>
    <n v="58"/>
  </r>
  <r>
    <x v="2"/>
    <x v="12"/>
    <x v="59"/>
    <n v="93"/>
  </r>
  <r>
    <x v="2"/>
    <x v="12"/>
    <x v="60"/>
    <n v="184"/>
  </r>
  <r>
    <x v="2"/>
    <x v="12"/>
    <x v="61"/>
    <n v="166"/>
  </r>
  <r>
    <x v="2"/>
    <x v="12"/>
    <x v="62"/>
    <n v="72"/>
  </r>
  <r>
    <x v="2"/>
    <x v="12"/>
    <x v="63"/>
    <n v="199"/>
  </r>
  <r>
    <x v="2"/>
    <x v="12"/>
    <x v="64"/>
    <n v="77"/>
  </r>
  <r>
    <x v="2"/>
    <x v="12"/>
    <x v="65"/>
    <n v="66"/>
  </r>
  <r>
    <x v="2"/>
    <x v="12"/>
    <x v="66"/>
    <n v="357"/>
  </r>
  <r>
    <x v="2"/>
    <x v="12"/>
    <x v="67"/>
    <n v="164"/>
  </r>
  <r>
    <x v="2"/>
    <x v="12"/>
    <x v="68"/>
    <n v="226"/>
  </r>
  <r>
    <x v="2"/>
    <x v="12"/>
    <x v="98"/>
    <n v="32"/>
  </r>
  <r>
    <x v="2"/>
    <x v="12"/>
    <x v="69"/>
    <n v="173"/>
  </r>
  <r>
    <x v="2"/>
    <x v="12"/>
    <x v="70"/>
    <n v="406"/>
  </r>
  <r>
    <x v="2"/>
    <x v="12"/>
    <x v="71"/>
    <n v="127"/>
  </r>
  <r>
    <x v="2"/>
    <x v="12"/>
    <x v="73"/>
    <n v="103"/>
  </r>
  <r>
    <x v="2"/>
    <x v="12"/>
    <x v="74"/>
    <n v="59"/>
  </r>
  <r>
    <x v="2"/>
    <x v="12"/>
    <x v="75"/>
    <n v="219"/>
  </r>
  <r>
    <x v="2"/>
    <x v="12"/>
    <x v="76"/>
    <n v="266"/>
  </r>
  <r>
    <x v="2"/>
    <x v="12"/>
    <x v="77"/>
    <n v="54"/>
  </r>
  <r>
    <x v="2"/>
    <x v="12"/>
    <x v="78"/>
    <n v="991"/>
  </r>
  <r>
    <x v="2"/>
    <x v="12"/>
    <x v="79"/>
    <n v="87"/>
  </r>
  <r>
    <x v="2"/>
    <x v="12"/>
    <x v="80"/>
    <n v="1136"/>
  </r>
  <r>
    <x v="2"/>
    <x v="12"/>
    <x v="81"/>
    <n v="4545"/>
  </r>
  <r>
    <x v="2"/>
    <x v="12"/>
    <x v="82"/>
    <n v="5413"/>
  </r>
  <r>
    <x v="2"/>
    <x v="13"/>
    <x v="0"/>
    <n v="1043"/>
  </r>
  <r>
    <x v="2"/>
    <x v="13"/>
    <x v="1"/>
    <n v="913"/>
  </r>
  <r>
    <x v="2"/>
    <x v="13"/>
    <x v="2"/>
    <n v="1323"/>
  </r>
  <r>
    <x v="2"/>
    <x v="13"/>
    <x v="3"/>
    <n v="14245"/>
  </r>
  <r>
    <x v="2"/>
    <x v="13"/>
    <x v="4"/>
    <n v="6546"/>
  </r>
  <r>
    <x v="2"/>
    <x v="13"/>
    <x v="5"/>
    <n v="1682"/>
  </r>
  <r>
    <x v="2"/>
    <x v="13"/>
    <x v="6"/>
    <n v="2916"/>
  </r>
  <r>
    <x v="2"/>
    <x v="13"/>
    <x v="83"/>
    <n v="1024"/>
  </r>
  <r>
    <x v="2"/>
    <x v="13"/>
    <x v="7"/>
    <n v="10315"/>
  </r>
  <r>
    <x v="2"/>
    <x v="13"/>
    <x v="8"/>
    <n v="3788"/>
  </r>
  <r>
    <x v="2"/>
    <x v="13"/>
    <x v="9"/>
    <n v="3707"/>
  </r>
  <r>
    <x v="2"/>
    <x v="13"/>
    <x v="84"/>
    <n v="465"/>
  </r>
  <r>
    <x v="2"/>
    <x v="13"/>
    <x v="10"/>
    <n v="10997"/>
  </r>
  <r>
    <x v="2"/>
    <x v="13"/>
    <x v="11"/>
    <n v="2269"/>
  </r>
  <r>
    <x v="2"/>
    <x v="13"/>
    <x v="12"/>
    <n v="10276"/>
  </r>
  <r>
    <x v="2"/>
    <x v="13"/>
    <x v="13"/>
    <n v="1474"/>
  </r>
  <r>
    <x v="2"/>
    <x v="13"/>
    <x v="85"/>
    <n v="436"/>
  </r>
  <r>
    <x v="2"/>
    <x v="13"/>
    <x v="86"/>
    <n v="555"/>
  </r>
  <r>
    <x v="2"/>
    <x v="13"/>
    <x v="14"/>
    <n v="2346"/>
  </r>
  <r>
    <x v="2"/>
    <x v="13"/>
    <x v="15"/>
    <n v="3784"/>
  </r>
  <r>
    <x v="2"/>
    <x v="13"/>
    <x v="16"/>
    <n v="7358"/>
  </r>
  <r>
    <x v="2"/>
    <x v="13"/>
    <x v="17"/>
    <n v="8736"/>
  </r>
  <r>
    <x v="2"/>
    <x v="13"/>
    <x v="87"/>
    <n v="503"/>
  </r>
  <r>
    <x v="2"/>
    <x v="13"/>
    <x v="88"/>
    <n v="573"/>
  </r>
  <r>
    <x v="2"/>
    <x v="13"/>
    <x v="18"/>
    <n v="3996"/>
  </r>
  <r>
    <x v="2"/>
    <x v="13"/>
    <x v="89"/>
    <n v="315"/>
  </r>
  <r>
    <x v="2"/>
    <x v="13"/>
    <x v="19"/>
    <n v="3451"/>
  </r>
  <r>
    <x v="2"/>
    <x v="13"/>
    <x v="90"/>
    <n v="587"/>
  </r>
  <r>
    <x v="2"/>
    <x v="13"/>
    <x v="91"/>
    <n v="690"/>
  </r>
  <r>
    <x v="2"/>
    <x v="13"/>
    <x v="20"/>
    <n v="6891"/>
  </r>
  <r>
    <x v="2"/>
    <x v="13"/>
    <x v="21"/>
    <n v="13373"/>
  </r>
  <r>
    <x v="2"/>
    <x v="13"/>
    <x v="92"/>
    <n v="574"/>
  </r>
  <r>
    <x v="2"/>
    <x v="13"/>
    <x v="93"/>
    <n v="722"/>
  </r>
  <r>
    <x v="2"/>
    <x v="13"/>
    <x v="22"/>
    <n v="13977"/>
  </r>
  <r>
    <x v="2"/>
    <x v="13"/>
    <x v="23"/>
    <n v="2040"/>
  </r>
  <r>
    <x v="2"/>
    <x v="13"/>
    <x v="24"/>
    <n v="2840"/>
  </r>
  <r>
    <x v="2"/>
    <x v="13"/>
    <x v="25"/>
    <n v="6008"/>
  </r>
  <r>
    <x v="2"/>
    <x v="13"/>
    <x v="94"/>
    <n v="388"/>
  </r>
  <r>
    <x v="2"/>
    <x v="13"/>
    <x v="101"/>
    <n v="160"/>
  </r>
  <r>
    <x v="2"/>
    <x v="13"/>
    <x v="26"/>
    <n v="11756"/>
  </r>
  <r>
    <x v="2"/>
    <x v="13"/>
    <x v="27"/>
    <n v="5736"/>
  </r>
  <r>
    <x v="2"/>
    <x v="13"/>
    <x v="28"/>
    <n v="3572"/>
  </r>
  <r>
    <x v="2"/>
    <x v="13"/>
    <x v="29"/>
    <n v="9223"/>
  </r>
  <r>
    <x v="2"/>
    <x v="13"/>
    <x v="30"/>
    <n v="2635"/>
  </r>
  <r>
    <x v="2"/>
    <x v="13"/>
    <x v="31"/>
    <n v="1356"/>
  </r>
  <r>
    <x v="2"/>
    <x v="13"/>
    <x v="32"/>
    <n v="14498"/>
  </r>
  <r>
    <x v="2"/>
    <x v="13"/>
    <x v="33"/>
    <n v="6268"/>
  </r>
  <r>
    <x v="2"/>
    <x v="13"/>
    <x v="34"/>
    <n v="10985"/>
  </r>
  <r>
    <x v="2"/>
    <x v="13"/>
    <x v="95"/>
    <n v="711"/>
  </r>
  <r>
    <x v="2"/>
    <x v="13"/>
    <x v="35"/>
    <n v="8806"/>
  </r>
  <r>
    <x v="2"/>
    <x v="13"/>
    <x v="36"/>
    <n v="2281"/>
  </r>
  <r>
    <x v="2"/>
    <x v="13"/>
    <x v="37"/>
    <n v="1329"/>
  </r>
  <r>
    <x v="2"/>
    <x v="13"/>
    <x v="38"/>
    <n v="2911"/>
  </r>
  <r>
    <x v="2"/>
    <x v="13"/>
    <x v="39"/>
    <n v="3473"/>
  </r>
  <r>
    <x v="2"/>
    <x v="13"/>
    <x v="40"/>
    <n v="3198"/>
  </r>
  <r>
    <x v="2"/>
    <x v="13"/>
    <x v="41"/>
    <n v="2310"/>
  </r>
  <r>
    <x v="2"/>
    <x v="13"/>
    <x v="42"/>
    <n v="3882"/>
  </r>
  <r>
    <x v="2"/>
    <x v="13"/>
    <x v="43"/>
    <n v="2376"/>
  </r>
  <r>
    <x v="2"/>
    <x v="13"/>
    <x v="44"/>
    <n v="6063"/>
  </r>
  <r>
    <x v="2"/>
    <x v="13"/>
    <x v="45"/>
    <n v="4389"/>
  </r>
  <r>
    <x v="2"/>
    <x v="13"/>
    <x v="46"/>
    <n v="1403"/>
  </r>
  <r>
    <x v="2"/>
    <x v="13"/>
    <x v="47"/>
    <n v="3549"/>
  </r>
  <r>
    <x v="2"/>
    <x v="13"/>
    <x v="48"/>
    <n v="1776"/>
  </r>
  <r>
    <x v="2"/>
    <x v="13"/>
    <x v="49"/>
    <n v="12763"/>
  </r>
  <r>
    <x v="2"/>
    <x v="13"/>
    <x v="50"/>
    <n v="6482"/>
  </r>
  <r>
    <x v="2"/>
    <x v="13"/>
    <x v="51"/>
    <n v="5367"/>
  </r>
  <r>
    <x v="2"/>
    <x v="13"/>
    <x v="52"/>
    <n v="12270"/>
  </r>
  <r>
    <x v="2"/>
    <x v="13"/>
    <x v="53"/>
    <n v="2853"/>
  </r>
  <r>
    <x v="2"/>
    <x v="13"/>
    <x v="54"/>
    <n v="2769"/>
  </r>
  <r>
    <x v="2"/>
    <x v="13"/>
    <x v="96"/>
    <n v="704"/>
  </r>
  <r>
    <x v="2"/>
    <x v="13"/>
    <x v="55"/>
    <n v="1208"/>
  </r>
  <r>
    <x v="2"/>
    <x v="13"/>
    <x v="56"/>
    <n v="9257"/>
  </r>
  <r>
    <x v="2"/>
    <x v="13"/>
    <x v="57"/>
    <n v="6922"/>
  </r>
  <r>
    <x v="2"/>
    <x v="13"/>
    <x v="58"/>
    <n v="4435"/>
  </r>
  <r>
    <x v="2"/>
    <x v="13"/>
    <x v="59"/>
    <n v="5204"/>
  </r>
  <r>
    <x v="2"/>
    <x v="13"/>
    <x v="60"/>
    <n v="4420"/>
  </r>
  <r>
    <x v="2"/>
    <x v="13"/>
    <x v="61"/>
    <n v="7098"/>
  </r>
  <r>
    <x v="2"/>
    <x v="13"/>
    <x v="97"/>
    <n v="494"/>
  </r>
  <r>
    <x v="2"/>
    <x v="13"/>
    <x v="62"/>
    <n v="1920"/>
  </r>
  <r>
    <x v="2"/>
    <x v="13"/>
    <x v="63"/>
    <n v="10261"/>
  </r>
  <r>
    <x v="2"/>
    <x v="13"/>
    <x v="64"/>
    <n v="3879"/>
  </r>
  <r>
    <x v="2"/>
    <x v="13"/>
    <x v="65"/>
    <n v="3631"/>
  </r>
  <r>
    <x v="2"/>
    <x v="13"/>
    <x v="66"/>
    <n v="9394"/>
  </r>
  <r>
    <x v="2"/>
    <x v="13"/>
    <x v="67"/>
    <n v="6655"/>
  </r>
  <r>
    <x v="2"/>
    <x v="13"/>
    <x v="68"/>
    <n v="11690"/>
  </r>
  <r>
    <x v="2"/>
    <x v="13"/>
    <x v="98"/>
    <n v="1799"/>
  </r>
  <r>
    <x v="2"/>
    <x v="13"/>
    <x v="69"/>
    <n v="9452"/>
  </r>
  <r>
    <x v="2"/>
    <x v="13"/>
    <x v="70"/>
    <n v="14724"/>
  </r>
  <r>
    <x v="2"/>
    <x v="13"/>
    <x v="71"/>
    <n v="5036"/>
  </r>
  <r>
    <x v="2"/>
    <x v="13"/>
    <x v="72"/>
    <n v="1248"/>
  </r>
  <r>
    <x v="2"/>
    <x v="13"/>
    <x v="73"/>
    <n v="5070"/>
  </r>
  <r>
    <x v="2"/>
    <x v="13"/>
    <x v="74"/>
    <n v="1476"/>
  </r>
  <r>
    <x v="2"/>
    <x v="13"/>
    <x v="75"/>
    <n v="8353"/>
  </r>
  <r>
    <x v="2"/>
    <x v="13"/>
    <x v="76"/>
    <n v="14123"/>
  </r>
  <r>
    <x v="2"/>
    <x v="13"/>
    <x v="77"/>
    <n v="1846"/>
  </r>
  <r>
    <x v="2"/>
    <x v="13"/>
    <x v="99"/>
    <n v="744"/>
  </r>
  <r>
    <x v="2"/>
    <x v="13"/>
    <x v="78"/>
    <n v="33406"/>
  </r>
  <r>
    <x v="2"/>
    <x v="13"/>
    <x v="100"/>
    <n v="422"/>
  </r>
  <r>
    <x v="2"/>
    <x v="13"/>
    <x v="79"/>
    <n v="2669"/>
  </r>
  <r>
    <x v="2"/>
    <x v="13"/>
    <x v="102"/>
    <n v="31"/>
  </r>
  <r>
    <x v="2"/>
    <x v="13"/>
    <x v="80"/>
    <n v="114705"/>
  </r>
  <r>
    <x v="2"/>
    <x v="13"/>
    <x v="81"/>
    <n v="73706"/>
  </r>
  <r>
    <x v="2"/>
    <x v="13"/>
    <x v="82"/>
    <n v="14617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4" asteriskTotals="1" showMemberPropertyTips="0" useAutoFormatting="1" itemPrintTitles="1" createdVersion="1" indent="0" compact="0" compactData="0" gridDropZones="1">
  <location ref="A3:R1216" firstHeaderRow="1" firstDataRow="2" firstDataCol="2"/>
  <pivotFields count="6">
    <pivotField compact="0" outline="0" subtotalTop="0" showAll="0" includeNewItemsInFilter="1"/>
    <pivotField compact="0" outline="0" subtotalTop="0" showAll="0" includeNewItemsInFilter="1"/>
    <pivotField axis="axisRow" compact="0" outline="0" subtotalTop="0" showAll="0" includeNewItemsInFilter="1">
      <items count="15">
        <item x="5"/>
        <item x="3"/>
        <item x="6"/>
        <item x="0"/>
        <item x="1"/>
        <item x="11"/>
        <item x="10"/>
        <item x="7"/>
        <item x="8"/>
        <item x="9"/>
        <item x="4"/>
        <item x="2"/>
        <item x="13"/>
        <item x="12"/>
        <item t="default"/>
      </items>
    </pivotField>
    <pivotField axis="axisRow" compact="0" outline="0" subtotalTop="0" showAll="0" includeNewItemsInFilter="1">
      <items count="116">
        <item x="60"/>
        <item x="61"/>
        <item x="62"/>
        <item x="0"/>
        <item x="1"/>
        <item x="2"/>
        <item m="1" x="102"/>
        <item x="3"/>
        <item m="1" x="107"/>
        <item x="4"/>
        <item x="5"/>
        <item x="93"/>
        <item x="6"/>
        <item x="65"/>
        <item x="7"/>
        <item x="66"/>
        <item x="87"/>
        <item x="101"/>
        <item x="8"/>
        <item x="9"/>
        <item x="10"/>
        <item x="67"/>
        <item x="68"/>
        <item x="11"/>
        <item x="12"/>
        <item x="89"/>
        <item x="13"/>
        <item x="14"/>
        <item x="15"/>
        <item x="70"/>
        <item x="16"/>
        <item m="1" x="111"/>
        <item x="17"/>
        <item x="18"/>
        <item x="72"/>
        <item x="19"/>
        <item x="20"/>
        <item m="1" x="113"/>
        <item x="21"/>
        <item x="22"/>
        <item x="23"/>
        <item x="92"/>
        <item m="1" x="109"/>
        <item x="24"/>
        <item x="25"/>
        <item x="75"/>
        <item x="26"/>
        <item x="27"/>
        <item x="76"/>
        <item m="1" x="105"/>
        <item x="28"/>
        <item x="77"/>
        <item x="30"/>
        <item x="78"/>
        <item x="31"/>
        <item x="79"/>
        <item m="1" x="110"/>
        <item x="32"/>
        <item x="33"/>
        <item x="34"/>
        <item x="35"/>
        <item x="80"/>
        <item x="36"/>
        <item x="91"/>
        <item m="1" x="114"/>
        <item x="37"/>
        <item x="38"/>
        <item x="39"/>
        <item x="40"/>
        <item x="41"/>
        <item x="42"/>
        <item x="43"/>
        <item x="44"/>
        <item x="45"/>
        <item x="46"/>
        <item x="47"/>
        <item m="1" x="103"/>
        <item x="48"/>
        <item x="49"/>
        <item x="50"/>
        <item m="1" x="108"/>
        <item x="51"/>
        <item x="84"/>
        <item x="52"/>
        <item x="85"/>
        <item m="1" x="106"/>
        <item x="53"/>
        <item x="54"/>
        <item x="86"/>
        <item m="1" x="104"/>
        <item x="88"/>
        <item x="97"/>
        <item m="1" x="112"/>
        <item x="57"/>
        <item x="58"/>
        <item x="59"/>
        <item x="29"/>
        <item x="55"/>
        <item x="56"/>
        <item x="63"/>
        <item x="64"/>
        <item x="69"/>
        <item x="71"/>
        <item x="73"/>
        <item x="74"/>
        <item x="81"/>
        <item x="82"/>
        <item x="83"/>
        <item x="90"/>
        <item x="94"/>
        <item x="95"/>
        <item x="96"/>
        <item x="98"/>
        <item x="99"/>
        <item x="100"/>
        <item t="default"/>
      </items>
    </pivotField>
    <pivotField dataField="1" compact="0" numFmtId="3" outline="0" subtotalTop="0" showAll="0" includeNewItemsInFilter="1"/>
    <pivotField axis="axisCol" compact="0" outline="0" subtotalTop="0" showAll="0" includeNewItemsInFilter="1">
      <items count="32">
        <item m="1" x="23"/>
        <item m="1" x="25"/>
        <item m="1" x="27"/>
        <item m="1" x="28"/>
        <item m="1" x="19"/>
        <item m="1" x="21"/>
        <item m="1" x="24"/>
        <item m="1" x="26"/>
        <item m="1" x="15"/>
        <item m="1" x="17"/>
        <item m="1" x="20"/>
        <item m="1" x="22"/>
        <item m="1" x="29"/>
        <item m="1" x="30"/>
        <item m="1" x="16"/>
        <item m="1" x="18"/>
        <item x="0"/>
        <item x="1"/>
        <item x="2"/>
        <item x="3"/>
        <item x="4"/>
        <item x="5"/>
        <item x="6"/>
        <item x="7"/>
        <item x="8"/>
        <item x="9"/>
        <item x="10"/>
        <item x="11"/>
        <item x="12"/>
        <item x="13"/>
        <item x="14"/>
        <item t="default"/>
      </items>
    </pivotField>
  </pivotFields>
  <rowFields count="2">
    <field x="2"/>
    <field x="3"/>
  </rowFields>
  <rowItems count="1212">
    <i>
      <x/>
      <x/>
    </i>
    <i r="1">
      <x v="1"/>
    </i>
    <i r="1">
      <x v="2"/>
    </i>
    <i r="1">
      <x v="3"/>
    </i>
    <i r="1">
      <x v="4"/>
    </i>
    <i r="1">
      <x v="5"/>
    </i>
    <i r="1">
      <x v="7"/>
    </i>
    <i r="1">
      <x v="9"/>
    </i>
    <i r="1">
      <x v="10"/>
    </i>
    <i r="1">
      <x v="11"/>
    </i>
    <i r="1">
      <x v="12"/>
    </i>
    <i r="1">
      <x v="13"/>
    </i>
    <i r="1">
      <x v="14"/>
    </i>
    <i r="1">
      <x v="15"/>
    </i>
    <i r="1">
      <x v="16"/>
    </i>
    <i r="1">
      <x v="17"/>
    </i>
    <i r="1">
      <x v="18"/>
    </i>
    <i r="1">
      <x v="19"/>
    </i>
    <i r="1">
      <x v="20"/>
    </i>
    <i r="1">
      <x v="22"/>
    </i>
    <i r="1">
      <x v="23"/>
    </i>
    <i r="1">
      <x v="24"/>
    </i>
    <i r="1">
      <x v="25"/>
    </i>
    <i r="1">
      <x v="26"/>
    </i>
    <i r="1">
      <x v="27"/>
    </i>
    <i r="1">
      <x v="28"/>
    </i>
    <i r="1">
      <x v="29"/>
    </i>
    <i r="1">
      <x v="30"/>
    </i>
    <i r="1">
      <x v="32"/>
    </i>
    <i r="1">
      <x v="33"/>
    </i>
    <i r="1">
      <x v="34"/>
    </i>
    <i r="1">
      <x v="35"/>
    </i>
    <i r="1">
      <x v="36"/>
    </i>
    <i r="1">
      <x v="38"/>
    </i>
    <i r="1">
      <x v="39"/>
    </i>
    <i r="1">
      <x v="40"/>
    </i>
    <i r="1">
      <x v="41"/>
    </i>
    <i r="1">
      <x v="43"/>
    </i>
    <i r="1">
      <x v="44"/>
    </i>
    <i r="1">
      <x v="45"/>
    </i>
    <i r="1">
      <x v="46"/>
    </i>
    <i r="1">
      <x v="47"/>
    </i>
    <i r="1">
      <x v="48"/>
    </i>
    <i r="1">
      <x v="50"/>
    </i>
    <i r="1">
      <x v="51"/>
    </i>
    <i r="1">
      <x v="52"/>
    </i>
    <i r="1">
      <x v="53"/>
    </i>
    <i r="1">
      <x v="54"/>
    </i>
    <i r="1">
      <x v="55"/>
    </i>
    <i r="1">
      <x v="57"/>
    </i>
    <i r="1">
      <x v="58"/>
    </i>
    <i r="1">
      <x v="59"/>
    </i>
    <i r="1">
      <x v="60"/>
    </i>
    <i r="1">
      <x v="61"/>
    </i>
    <i r="1">
      <x v="62"/>
    </i>
    <i r="1">
      <x v="63"/>
    </i>
    <i r="1">
      <x v="65"/>
    </i>
    <i r="1">
      <x v="66"/>
    </i>
    <i r="1">
      <x v="67"/>
    </i>
    <i r="1">
      <x v="68"/>
    </i>
    <i r="1">
      <x v="69"/>
    </i>
    <i r="1">
      <x v="70"/>
    </i>
    <i r="1">
      <x v="71"/>
    </i>
    <i r="1">
      <x v="72"/>
    </i>
    <i r="1">
      <x v="73"/>
    </i>
    <i r="1">
      <x v="74"/>
    </i>
    <i r="1">
      <x v="75"/>
    </i>
    <i r="1">
      <x v="77"/>
    </i>
    <i r="1">
      <x v="78"/>
    </i>
    <i r="1">
      <x v="79"/>
    </i>
    <i r="1">
      <x v="81"/>
    </i>
    <i r="1">
      <x v="82"/>
    </i>
    <i r="1">
      <x v="83"/>
    </i>
    <i r="1">
      <x v="84"/>
    </i>
    <i r="1">
      <x v="86"/>
    </i>
    <i r="1">
      <x v="87"/>
    </i>
    <i r="1">
      <x v="88"/>
    </i>
    <i r="1">
      <x v="90"/>
    </i>
    <i r="1">
      <x v="91"/>
    </i>
    <i r="1">
      <x v="93"/>
    </i>
    <i r="1">
      <x v="94"/>
    </i>
    <i r="1">
      <x v="95"/>
    </i>
    <i r="1">
      <x v="96"/>
    </i>
    <i r="1">
      <x v="97"/>
    </i>
    <i r="1">
      <x v="98"/>
    </i>
    <i r="1">
      <x v="99"/>
    </i>
    <i r="1">
      <x v="100"/>
    </i>
    <i r="1">
      <x v="101"/>
    </i>
    <i r="1">
      <x v="102"/>
    </i>
    <i r="1">
      <x v="103"/>
    </i>
    <i r="1">
      <x v="104"/>
    </i>
    <i r="1">
      <x v="105"/>
    </i>
    <i r="1">
      <x v="106"/>
    </i>
    <i r="1">
      <x v="107"/>
    </i>
    <i r="1">
      <x v="108"/>
    </i>
    <i t="default">
      <x/>
    </i>
    <i>
      <x v="1"/>
      <x/>
    </i>
    <i r="1">
      <x v="2"/>
    </i>
    <i r="1">
      <x v="3"/>
    </i>
    <i r="1">
      <x v="4"/>
    </i>
    <i r="1">
      <x v="5"/>
    </i>
    <i r="1">
      <x v="7"/>
    </i>
    <i r="1">
      <x v="9"/>
    </i>
    <i r="1">
      <x v="10"/>
    </i>
    <i r="1">
      <x v="12"/>
    </i>
    <i r="1">
      <x v="13"/>
    </i>
    <i r="1">
      <x v="14"/>
    </i>
    <i r="1">
      <x v="15"/>
    </i>
    <i r="1">
      <x v="16"/>
    </i>
    <i r="1">
      <x v="17"/>
    </i>
    <i r="1">
      <x v="18"/>
    </i>
    <i r="1">
      <x v="19"/>
    </i>
    <i r="1">
      <x v="20"/>
    </i>
    <i r="1">
      <x v="23"/>
    </i>
    <i r="1">
      <x v="24"/>
    </i>
    <i r="1">
      <x v="26"/>
    </i>
    <i r="1">
      <x v="27"/>
    </i>
    <i r="1">
      <x v="28"/>
    </i>
    <i r="1">
      <x v="29"/>
    </i>
    <i r="1">
      <x v="30"/>
    </i>
    <i r="1">
      <x v="32"/>
    </i>
    <i r="1">
      <x v="33"/>
    </i>
    <i r="1">
      <x v="34"/>
    </i>
    <i r="1">
      <x v="35"/>
    </i>
    <i r="1">
      <x v="36"/>
    </i>
    <i r="1">
      <x v="38"/>
    </i>
    <i r="1">
      <x v="39"/>
    </i>
    <i r="1">
      <x v="40"/>
    </i>
    <i r="1">
      <x v="43"/>
    </i>
    <i r="1">
      <x v="44"/>
    </i>
    <i r="1">
      <x v="45"/>
    </i>
    <i r="1">
      <x v="46"/>
    </i>
    <i r="1">
      <x v="47"/>
    </i>
    <i r="1">
      <x v="48"/>
    </i>
    <i r="1">
      <x v="50"/>
    </i>
    <i r="1">
      <x v="51"/>
    </i>
    <i r="1">
      <x v="52"/>
    </i>
    <i r="1">
      <x v="53"/>
    </i>
    <i r="1">
      <x v="54"/>
    </i>
    <i r="1">
      <x v="55"/>
    </i>
    <i r="1">
      <x v="57"/>
    </i>
    <i r="1">
      <x v="58"/>
    </i>
    <i r="1">
      <x v="59"/>
    </i>
    <i r="1">
      <x v="60"/>
    </i>
    <i r="1">
      <x v="61"/>
    </i>
    <i r="1">
      <x v="62"/>
    </i>
    <i r="1">
      <x v="65"/>
    </i>
    <i r="1">
      <x v="66"/>
    </i>
    <i r="1">
      <x v="67"/>
    </i>
    <i r="1">
      <x v="68"/>
    </i>
    <i r="1">
      <x v="69"/>
    </i>
    <i r="1">
      <x v="70"/>
    </i>
    <i r="1">
      <x v="71"/>
    </i>
    <i r="1">
      <x v="72"/>
    </i>
    <i r="1">
      <x v="73"/>
    </i>
    <i r="1">
      <x v="74"/>
    </i>
    <i r="1">
      <x v="75"/>
    </i>
    <i r="1">
      <x v="77"/>
    </i>
    <i r="1">
      <x v="78"/>
    </i>
    <i r="1">
      <x v="79"/>
    </i>
    <i r="1">
      <x v="81"/>
    </i>
    <i r="1">
      <x v="82"/>
    </i>
    <i r="1">
      <x v="83"/>
    </i>
    <i r="1">
      <x v="84"/>
    </i>
    <i r="1">
      <x v="86"/>
    </i>
    <i r="1">
      <x v="87"/>
    </i>
    <i r="1">
      <x v="88"/>
    </i>
    <i r="1">
      <x v="90"/>
    </i>
    <i r="1">
      <x v="93"/>
    </i>
    <i r="1">
      <x v="94"/>
    </i>
    <i r="1">
      <x v="95"/>
    </i>
    <i r="1">
      <x v="96"/>
    </i>
    <i r="1">
      <x v="97"/>
    </i>
    <i r="1">
      <x v="98"/>
    </i>
    <i r="1">
      <x v="99"/>
    </i>
    <i r="1">
      <x v="100"/>
    </i>
    <i r="1">
      <x v="101"/>
    </i>
    <i r="1">
      <x v="102"/>
    </i>
    <i r="1">
      <x v="103"/>
    </i>
    <i r="1">
      <x v="104"/>
    </i>
    <i r="1">
      <x v="105"/>
    </i>
    <i r="1">
      <x v="106"/>
    </i>
    <i r="1">
      <x v="107"/>
    </i>
    <i t="default">
      <x v="1"/>
    </i>
    <i>
      <x v="2"/>
      <x/>
    </i>
    <i r="1">
      <x v="1"/>
    </i>
    <i r="1">
      <x v="2"/>
    </i>
    <i r="1">
      <x v="3"/>
    </i>
    <i r="1">
      <x v="4"/>
    </i>
    <i r="1">
      <x v="5"/>
    </i>
    <i r="1">
      <x v="7"/>
    </i>
    <i r="1">
      <x v="9"/>
    </i>
    <i r="1">
      <x v="10"/>
    </i>
    <i r="1">
      <x v="11"/>
    </i>
    <i r="1">
      <x v="12"/>
    </i>
    <i r="1">
      <x v="13"/>
    </i>
    <i r="1">
      <x v="14"/>
    </i>
    <i r="1">
      <x v="15"/>
    </i>
    <i r="1">
      <x v="16"/>
    </i>
    <i r="1">
      <x v="17"/>
    </i>
    <i r="1">
      <x v="18"/>
    </i>
    <i r="1">
      <x v="19"/>
    </i>
    <i r="1">
      <x v="20"/>
    </i>
    <i r="1">
      <x v="21"/>
    </i>
    <i r="1">
      <x v="23"/>
    </i>
    <i r="1">
      <x v="24"/>
    </i>
    <i r="1">
      <x v="25"/>
    </i>
    <i r="1">
      <x v="26"/>
    </i>
    <i r="1">
      <x v="27"/>
    </i>
    <i r="1">
      <x v="28"/>
    </i>
    <i r="1">
      <x v="29"/>
    </i>
    <i r="1">
      <x v="30"/>
    </i>
    <i r="1">
      <x v="32"/>
    </i>
    <i r="1">
      <x v="33"/>
    </i>
    <i r="1">
      <x v="34"/>
    </i>
    <i r="1">
      <x v="35"/>
    </i>
    <i r="1">
      <x v="36"/>
    </i>
    <i r="1">
      <x v="38"/>
    </i>
    <i r="1">
      <x v="39"/>
    </i>
    <i r="1">
      <x v="40"/>
    </i>
    <i r="1">
      <x v="41"/>
    </i>
    <i r="1">
      <x v="43"/>
    </i>
    <i r="1">
      <x v="44"/>
    </i>
    <i r="1">
      <x v="45"/>
    </i>
    <i r="1">
      <x v="46"/>
    </i>
    <i r="1">
      <x v="47"/>
    </i>
    <i r="1">
      <x v="48"/>
    </i>
    <i r="1">
      <x v="50"/>
    </i>
    <i r="1">
      <x v="51"/>
    </i>
    <i r="1">
      <x v="52"/>
    </i>
    <i r="1">
      <x v="53"/>
    </i>
    <i r="1">
      <x v="54"/>
    </i>
    <i r="1">
      <x v="55"/>
    </i>
    <i r="1">
      <x v="57"/>
    </i>
    <i r="1">
      <x v="58"/>
    </i>
    <i r="1">
      <x v="59"/>
    </i>
    <i r="1">
      <x v="60"/>
    </i>
    <i r="1">
      <x v="61"/>
    </i>
    <i r="1">
      <x v="62"/>
    </i>
    <i r="1">
      <x v="63"/>
    </i>
    <i r="1">
      <x v="65"/>
    </i>
    <i r="1">
      <x v="66"/>
    </i>
    <i r="1">
      <x v="67"/>
    </i>
    <i r="1">
      <x v="68"/>
    </i>
    <i r="1">
      <x v="69"/>
    </i>
    <i r="1">
      <x v="70"/>
    </i>
    <i r="1">
      <x v="71"/>
    </i>
    <i r="1">
      <x v="72"/>
    </i>
    <i r="1">
      <x v="73"/>
    </i>
    <i r="1">
      <x v="74"/>
    </i>
    <i r="1">
      <x v="75"/>
    </i>
    <i r="1">
      <x v="77"/>
    </i>
    <i r="1">
      <x v="78"/>
    </i>
    <i r="1">
      <x v="79"/>
    </i>
    <i r="1">
      <x v="81"/>
    </i>
    <i r="1">
      <x v="82"/>
    </i>
    <i r="1">
      <x v="83"/>
    </i>
    <i r="1">
      <x v="84"/>
    </i>
    <i r="1">
      <x v="86"/>
    </i>
    <i r="1">
      <x v="87"/>
    </i>
    <i r="1">
      <x v="88"/>
    </i>
    <i r="1">
      <x v="90"/>
    </i>
    <i r="1">
      <x v="93"/>
    </i>
    <i r="1">
      <x v="94"/>
    </i>
    <i r="1">
      <x v="95"/>
    </i>
    <i r="1">
      <x v="96"/>
    </i>
    <i r="1">
      <x v="97"/>
    </i>
    <i r="1">
      <x v="98"/>
    </i>
    <i r="1">
      <x v="99"/>
    </i>
    <i r="1">
      <x v="100"/>
    </i>
    <i r="1">
      <x v="101"/>
    </i>
    <i r="1">
      <x v="102"/>
    </i>
    <i r="1">
      <x v="103"/>
    </i>
    <i r="1">
      <x v="104"/>
    </i>
    <i r="1">
      <x v="105"/>
    </i>
    <i r="1">
      <x v="106"/>
    </i>
    <i r="1">
      <x v="107"/>
    </i>
    <i r="1">
      <x v="108"/>
    </i>
    <i r="1">
      <x v="111"/>
    </i>
    <i t="default">
      <x v="2"/>
    </i>
    <i>
      <x v="3"/>
      <x v="3"/>
    </i>
    <i r="1">
      <x v="4"/>
    </i>
    <i r="1">
      <x v="5"/>
    </i>
    <i r="1">
      <x v="7"/>
    </i>
    <i r="1">
      <x v="9"/>
    </i>
    <i r="1">
      <x v="10"/>
    </i>
    <i r="1">
      <x v="12"/>
    </i>
    <i r="1">
      <x v="13"/>
    </i>
    <i r="1">
      <x v="14"/>
    </i>
    <i r="1">
      <x v="17"/>
    </i>
    <i r="1">
      <x v="18"/>
    </i>
    <i r="1">
      <x v="19"/>
    </i>
    <i r="1">
      <x v="20"/>
    </i>
    <i r="1">
      <x v="23"/>
    </i>
    <i r="1">
      <x v="24"/>
    </i>
    <i r="1">
      <x v="26"/>
    </i>
    <i r="1">
      <x v="27"/>
    </i>
    <i r="1">
      <x v="28"/>
    </i>
    <i r="1">
      <x v="29"/>
    </i>
    <i r="1">
      <x v="30"/>
    </i>
    <i r="1">
      <x v="32"/>
    </i>
    <i r="1">
      <x v="33"/>
    </i>
    <i r="1">
      <x v="34"/>
    </i>
    <i r="1">
      <x v="35"/>
    </i>
    <i r="1">
      <x v="36"/>
    </i>
    <i r="1">
      <x v="38"/>
    </i>
    <i r="1">
      <x v="39"/>
    </i>
    <i r="1">
      <x v="40"/>
    </i>
    <i r="1">
      <x v="43"/>
    </i>
    <i r="1">
      <x v="44"/>
    </i>
    <i r="1">
      <x v="45"/>
    </i>
    <i r="1">
      <x v="46"/>
    </i>
    <i r="1">
      <x v="47"/>
    </i>
    <i r="1">
      <x v="48"/>
    </i>
    <i r="1">
      <x v="50"/>
    </i>
    <i r="1">
      <x v="51"/>
    </i>
    <i r="1">
      <x v="52"/>
    </i>
    <i r="1">
      <x v="54"/>
    </i>
    <i r="1">
      <x v="57"/>
    </i>
    <i r="1">
      <x v="58"/>
    </i>
    <i r="1">
      <x v="59"/>
    </i>
    <i r="1">
      <x v="60"/>
    </i>
    <i r="1">
      <x v="61"/>
    </i>
    <i r="1">
      <x v="62"/>
    </i>
    <i r="1">
      <x v="65"/>
    </i>
    <i r="1">
      <x v="66"/>
    </i>
    <i r="1">
      <x v="67"/>
    </i>
    <i r="1">
      <x v="68"/>
    </i>
    <i r="1">
      <x v="69"/>
    </i>
    <i r="1">
      <x v="70"/>
    </i>
    <i r="1">
      <x v="71"/>
    </i>
    <i r="1">
      <x v="72"/>
    </i>
    <i r="1">
      <x v="73"/>
    </i>
    <i r="1">
      <x v="74"/>
    </i>
    <i r="1">
      <x v="75"/>
    </i>
    <i r="1">
      <x v="77"/>
    </i>
    <i r="1">
      <x v="78"/>
    </i>
    <i r="1">
      <x v="79"/>
    </i>
    <i r="1">
      <x v="81"/>
    </i>
    <i r="1">
      <x v="83"/>
    </i>
    <i r="1">
      <x v="86"/>
    </i>
    <i r="1">
      <x v="87"/>
    </i>
    <i r="1">
      <x v="88"/>
    </i>
    <i r="1">
      <x v="93"/>
    </i>
    <i r="1">
      <x v="94"/>
    </i>
    <i r="1">
      <x v="95"/>
    </i>
    <i r="1">
      <x v="96"/>
    </i>
    <i r="1">
      <x v="97"/>
    </i>
    <i r="1">
      <x v="98"/>
    </i>
    <i r="1">
      <x v="99"/>
    </i>
    <i r="1">
      <x v="102"/>
    </i>
    <i t="default">
      <x v="3"/>
    </i>
    <i>
      <x v="4"/>
      <x/>
    </i>
    <i r="1">
      <x v="1"/>
    </i>
    <i r="1">
      <x v="2"/>
    </i>
    <i r="1">
      <x v="3"/>
    </i>
    <i r="1">
      <x v="4"/>
    </i>
    <i r="1">
      <x v="5"/>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2"/>
    </i>
    <i r="1">
      <x v="33"/>
    </i>
    <i r="1">
      <x v="34"/>
    </i>
    <i r="1">
      <x v="35"/>
    </i>
    <i r="1">
      <x v="36"/>
    </i>
    <i r="1">
      <x v="38"/>
    </i>
    <i r="1">
      <x v="39"/>
    </i>
    <i r="1">
      <x v="40"/>
    </i>
    <i r="1">
      <x v="41"/>
    </i>
    <i r="1">
      <x v="43"/>
    </i>
    <i r="1">
      <x v="44"/>
    </i>
    <i r="1">
      <x v="45"/>
    </i>
    <i r="1">
      <x v="46"/>
    </i>
    <i r="1">
      <x v="47"/>
    </i>
    <i r="1">
      <x v="48"/>
    </i>
    <i r="1">
      <x v="50"/>
    </i>
    <i r="1">
      <x v="51"/>
    </i>
    <i r="1">
      <x v="52"/>
    </i>
    <i r="1">
      <x v="53"/>
    </i>
    <i r="1">
      <x v="54"/>
    </i>
    <i r="1">
      <x v="55"/>
    </i>
    <i r="1">
      <x v="57"/>
    </i>
    <i r="1">
      <x v="58"/>
    </i>
    <i r="1">
      <x v="59"/>
    </i>
    <i r="1">
      <x v="60"/>
    </i>
    <i r="1">
      <x v="61"/>
    </i>
    <i r="1">
      <x v="62"/>
    </i>
    <i r="1">
      <x v="63"/>
    </i>
    <i r="1">
      <x v="65"/>
    </i>
    <i r="1">
      <x v="66"/>
    </i>
    <i r="1">
      <x v="67"/>
    </i>
    <i r="1">
      <x v="68"/>
    </i>
    <i r="1">
      <x v="69"/>
    </i>
    <i r="1">
      <x v="70"/>
    </i>
    <i r="1">
      <x v="71"/>
    </i>
    <i r="1">
      <x v="72"/>
    </i>
    <i r="1">
      <x v="73"/>
    </i>
    <i r="1">
      <x v="74"/>
    </i>
    <i r="1">
      <x v="75"/>
    </i>
    <i r="1">
      <x v="77"/>
    </i>
    <i r="1">
      <x v="78"/>
    </i>
    <i r="1">
      <x v="79"/>
    </i>
    <i r="1">
      <x v="81"/>
    </i>
    <i r="1">
      <x v="82"/>
    </i>
    <i r="1">
      <x v="83"/>
    </i>
    <i r="1">
      <x v="84"/>
    </i>
    <i r="1">
      <x v="86"/>
    </i>
    <i r="1">
      <x v="87"/>
    </i>
    <i r="1">
      <x v="88"/>
    </i>
    <i r="1">
      <x v="90"/>
    </i>
    <i r="1">
      <x v="91"/>
    </i>
    <i r="1">
      <x v="93"/>
    </i>
    <i r="1">
      <x v="94"/>
    </i>
    <i r="1">
      <x v="95"/>
    </i>
    <i r="1">
      <x v="96"/>
    </i>
    <i r="1">
      <x v="97"/>
    </i>
    <i r="1">
      <x v="98"/>
    </i>
    <i r="1">
      <x v="99"/>
    </i>
    <i r="1">
      <x v="100"/>
    </i>
    <i r="1">
      <x v="101"/>
    </i>
    <i r="1">
      <x v="102"/>
    </i>
    <i r="1">
      <x v="103"/>
    </i>
    <i r="1">
      <x v="104"/>
    </i>
    <i r="1">
      <x v="105"/>
    </i>
    <i r="1">
      <x v="106"/>
    </i>
    <i r="1">
      <x v="107"/>
    </i>
    <i r="1">
      <x v="108"/>
    </i>
    <i r="1">
      <x v="109"/>
    </i>
    <i t="default">
      <x v="4"/>
    </i>
    <i>
      <x v="5"/>
      <x v="3"/>
    </i>
    <i r="1">
      <x v="4"/>
    </i>
    <i r="1">
      <x v="7"/>
    </i>
    <i r="1">
      <x v="9"/>
    </i>
    <i r="1">
      <x v="10"/>
    </i>
    <i r="1">
      <x v="12"/>
    </i>
    <i r="1">
      <x v="14"/>
    </i>
    <i r="1">
      <x v="18"/>
    </i>
    <i r="1">
      <x v="19"/>
    </i>
    <i r="1">
      <x v="20"/>
    </i>
    <i r="1">
      <x v="24"/>
    </i>
    <i r="1">
      <x v="26"/>
    </i>
    <i r="1">
      <x v="27"/>
    </i>
    <i r="1">
      <x v="28"/>
    </i>
    <i r="1">
      <x v="30"/>
    </i>
    <i r="1">
      <x v="32"/>
    </i>
    <i r="1">
      <x v="33"/>
    </i>
    <i r="1">
      <x v="34"/>
    </i>
    <i r="1">
      <x v="35"/>
    </i>
    <i r="1">
      <x v="38"/>
    </i>
    <i r="1">
      <x v="39"/>
    </i>
    <i r="1">
      <x v="40"/>
    </i>
    <i r="1">
      <x v="43"/>
    </i>
    <i r="1">
      <x v="45"/>
    </i>
    <i r="1">
      <x v="47"/>
    </i>
    <i r="1">
      <x v="50"/>
    </i>
    <i r="1">
      <x v="52"/>
    </i>
    <i r="1">
      <x v="57"/>
    </i>
    <i r="1">
      <x v="58"/>
    </i>
    <i r="1">
      <x v="59"/>
    </i>
    <i r="1">
      <x v="60"/>
    </i>
    <i r="1">
      <x v="65"/>
    </i>
    <i r="1">
      <x v="66"/>
    </i>
    <i r="1">
      <x v="67"/>
    </i>
    <i r="1">
      <x v="68"/>
    </i>
    <i r="1">
      <x v="69"/>
    </i>
    <i r="1">
      <x v="70"/>
    </i>
    <i r="1">
      <x v="71"/>
    </i>
    <i r="1">
      <x v="72"/>
    </i>
    <i r="1">
      <x v="73"/>
    </i>
    <i r="1">
      <x v="74"/>
    </i>
    <i r="1">
      <x v="75"/>
    </i>
    <i r="1">
      <x v="77"/>
    </i>
    <i r="1">
      <x v="78"/>
    </i>
    <i r="1">
      <x v="79"/>
    </i>
    <i r="1">
      <x v="81"/>
    </i>
    <i r="1">
      <x v="83"/>
    </i>
    <i r="1">
      <x v="86"/>
    </i>
    <i r="1">
      <x v="87"/>
    </i>
    <i r="1">
      <x v="93"/>
    </i>
    <i r="1">
      <x v="94"/>
    </i>
    <i r="1">
      <x v="95"/>
    </i>
    <i r="1">
      <x v="96"/>
    </i>
    <i r="1">
      <x v="97"/>
    </i>
    <i t="default">
      <x v="5"/>
    </i>
    <i>
      <x v="6"/>
      <x/>
    </i>
    <i r="1">
      <x v="1"/>
    </i>
    <i r="1">
      <x v="2"/>
    </i>
    <i r="1">
      <x v="3"/>
    </i>
    <i r="1">
      <x v="4"/>
    </i>
    <i r="1">
      <x v="5"/>
    </i>
    <i r="1">
      <x v="7"/>
    </i>
    <i r="1">
      <x v="9"/>
    </i>
    <i r="1">
      <x v="10"/>
    </i>
    <i r="1">
      <x v="11"/>
    </i>
    <i r="1">
      <x v="12"/>
    </i>
    <i r="1">
      <x v="13"/>
    </i>
    <i r="1">
      <x v="14"/>
    </i>
    <i r="1">
      <x v="15"/>
    </i>
    <i r="1">
      <x v="17"/>
    </i>
    <i r="1">
      <x v="18"/>
    </i>
    <i r="1">
      <x v="19"/>
    </i>
    <i r="1">
      <x v="20"/>
    </i>
    <i r="1">
      <x v="23"/>
    </i>
    <i r="1">
      <x v="24"/>
    </i>
    <i r="1">
      <x v="26"/>
    </i>
    <i r="1">
      <x v="27"/>
    </i>
    <i r="1">
      <x v="28"/>
    </i>
    <i r="1">
      <x v="29"/>
    </i>
    <i r="1">
      <x v="30"/>
    </i>
    <i r="1">
      <x v="32"/>
    </i>
    <i r="1">
      <x v="33"/>
    </i>
    <i r="1">
      <x v="34"/>
    </i>
    <i r="1">
      <x v="35"/>
    </i>
    <i r="1">
      <x v="36"/>
    </i>
    <i r="1">
      <x v="38"/>
    </i>
    <i r="1">
      <x v="39"/>
    </i>
    <i r="1">
      <x v="40"/>
    </i>
    <i r="1">
      <x v="41"/>
    </i>
    <i r="1">
      <x v="43"/>
    </i>
    <i r="1">
      <x v="44"/>
    </i>
    <i r="1">
      <x v="45"/>
    </i>
    <i r="1">
      <x v="46"/>
    </i>
    <i r="1">
      <x v="47"/>
    </i>
    <i r="1">
      <x v="48"/>
    </i>
    <i r="1">
      <x v="50"/>
    </i>
    <i r="1">
      <x v="51"/>
    </i>
    <i r="1">
      <x v="52"/>
    </i>
    <i r="1">
      <x v="53"/>
    </i>
    <i r="1">
      <x v="54"/>
    </i>
    <i r="1">
      <x v="55"/>
    </i>
    <i r="1">
      <x v="57"/>
    </i>
    <i r="1">
      <x v="58"/>
    </i>
    <i r="1">
      <x v="59"/>
    </i>
    <i r="1">
      <x v="60"/>
    </i>
    <i r="1">
      <x v="61"/>
    </i>
    <i r="1">
      <x v="62"/>
    </i>
    <i r="1">
      <x v="65"/>
    </i>
    <i r="1">
      <x v="66"/>
    </i>
    <i r="1">
      <x v="67"/>
    </i>
    <i r="1">
      <x v="68"/>
    </i>
    <i r="1">
      <x v="69"/>
    </i>
    <i r="1">
      <x v="70"/>
    </i>
    <i r="1">
      <x v="71"/>
    </i>
    <i r="1">
      <x v="72"/>
    </i>
    <i r="1">
      <x v="73"/>
    </i>
    <i r="1">
      <x v="74"/>
    </i>
    <i r="1">
      <x v="75"/>
    </i>
    <i r="1">
      <x v="77"/>
    </i>
    <i r="1">
      <x v="78"/>
    </i>
    <i r="1">
      <x v="79"/>
    </i>
    <i r="1">
      <x v="81"/>
    </i>
    <i r="1">
      <x v="82"/>
    </i>
    <i r="1">
      <x v="83"/>
    </i>
    <i r="1">
      <x v="84"/>
    </i>
    <i r="1">
      <x v="86"/>
    </i>
    <i r="1">
      <x v="87"/>
    </i>
    <i r="1">
      <x v="88"/>
    </i>
    <i r="1">
      <x v="90"/>
    </i>
    <i r="1">
      <x v="91"/>
    </i>
    <i r="1">
      <x v="93"/>
    </i>
    <i r="1">
      <x v="94"/>
    </i>
    <i r="1">
      <x v="95"/>
    </i>
    <i r="1">
      <x v="96"/>
    </i>
    <i r="1">
      <x v="97"/>
    </i>
    <i r="1">
      <x v="98"/>
    </i>
    <i r="1">
      <x v="99"/>
    </i>
    <i r="1">
      <x v="102"/>
    </i>
    <i r="1">
      <x v="103"/>
    </i>
    <i r="1">
      <x v="104"/>
    </i>
    <i r="1">
      <x v="105"/>
    </i>
    <i r="1">
      <x v="106"/>
    </i>
    <i r="1">
      <x v="107"/>
    </i>
    <i r="1">
      <x v="109"/>
    </i>
    <i r="1">
      <x v="112"/>
    </i>
    <i r="1">
      <x v="113"/>
    </i>
    <i t="default">
      <x v="6"/>
    </i>
    <i>
      <x v="7"/>
      <x/>
    </i>
    <i r="1">
      <x v="1"/>
    </i>
    <i r="1">
      <x v="2"/>
    </i>
    <i r="1">
      <x v="3"/>
    </i>
    <i r="1">
      <x v="4"/>
    </i>
    <i r="1">
      <x v="5"/>
    </i>
    <i r="1">
      <x v="7"/>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2"/>
    </i>
    <i r="1">
      <x v="33"/>
    </i>
    <i r="1">
      <x v="34"/>
    </i>
    <i r="1">
      <x v="35"/>
    </i>
    <i r="1">
      <x v="36"/>
    </i>
    <i r="1">
      <x v="38"/>
    </i>
    <i r="1">
      <x v="39"/>
    </i>
    <i r="1">
      <x v="40"/>
    </i>
    <i r="1">
      <x v="41"/>
    </i>
    <i r="1">
      <x v="43"/>
    </i>
    <i r="1">
      <x v="44"/>
    </i>
    <i r="1">
      <x v="45"/>
    </i>
    <i r="1">
      <x v="46"/>
    </i>
    <i r="1">
      <x v="47"/>
    </i>
    <i r="1">
      <x v="48"/>
    </i>
    <i r="1">
      <x v="50"/>
    </i>
    <i r="1">
      <x v="51"/>
    </i>
    <i r="1">
      <x v="52"/>
    </i>
    <i r="1">
      <x v="53"/>
    </i>
    <i r="1">
      <x v="54"/>
    </i>
    <i r="1">
      <x v="55"/>
    </i>
    <i r="1">
      <x v="57"/>
    </i>
    <i r="1">
      <x v="58"/>
    </i>
    <i r="1">
      <x v="59"/>
    </i>
    <i r="1">
      <x v="60"/>
    </i>
    <i r="1">
      <x v="61"/>
    </i>
    <i r="1">
      <x v="62"/>
    </i>
    <i r="1">
      <x v="63"/>
    </i>
    <i r="1">
      <x v="65"/>
    </i>
    <i r="1">
      <x v="66"/>
    </i>
    <i r="1">
      <x v="67"/>
    </i>
    <i r="1">
      <x v="68"/>
    </i>
    <i r="1">
      <x v="69"/>
    </i>
    <i r="1">
      <x v="70"/>
    </i>
    <i r="1">
      <x v="71"/>
    </i>
    <i r="1">
      <x v="72"/>
    </i>
    <i r="1">
      <x v="73"/>
    </i>
    <i r="1">
      <x v="74"/>
    </i>
    <i r="1">
      <x v="75"/>
    </i>
    <i r="1">
      <x v="77"/>
    </i>
    <i r="1">
      <x v="78"/>
    </i>
    <i r="1">
      <x v="79"/>
    </i>
    <i r="1">
      <x v="81"/>
    </i>
    <i r="1">
      <x v="82"/>
    </i>
    <i r="1">
      <x v="83"/>
    </i>
    <i r="1">
      <x v="84"/>
    </i>
    <i r="1">
      <x v="86"/>
    </i>
    <i r="1">
      <x v="87"/>
    </i>
    <i r="1">
      <x v="88"/>
    </i>
    <i r="1">
      <x v="90"/>
    </i>
    <i r="1">
      <x v="91"/>
    </i>
    <i r="1">
      <x v="93"/>
    </i>
    <i r="1">
      <x v="94"/>
    </i>
    <i r="1">
      <x v="95"/>
    </i>
    <i r="1">
      <x v="96"/>
    </i>
    <i r="1">
      <x v="97"/>
    </i>
    <i r="1">
      <x v="98"/>
    </i>
    <i r="1">
      <x v="99"/>
    </i>
    <i r="1">
      <x v="100"/>
    </i>
    <i r="1">
      <x v="101"/>
    </i>
    <i r="1">
      <x v="102"/>
    </i>
    <i r="1">
      <x v="103"/>
    </i>
    <i r="1">
      <x v="104"/>
    </i>
    <i r="1">
      <x v="105"/>
    </i>
    <i r="1">
      <x v="106"/>
    </i>
    <i r="1">
      <x v="107"/>
    </i>
    <i r="1">
      <x v="108"/>
    </i>
    <i r="1">
      <x v="109"/>
    </i>
    <i r="1">
      <x v="110"/>
    </i>
    <i r="1">
      <x v="111"/>
    </i>
    <i r="1">
      <x v="112"/>
    </i>
    <i t="default">
      <x v="7"/>
    </i>
    <i>
      <x v="8"/>
      <x/>
    </i>
    <i r="1">
      <x v="1"/>
    </i>
    <i r="1">
      <x v="2"/>
    </i>
    <i r="1">
      <x v="3"/>
    </i>
    <i r="1">
      <x v="4"/>
    </i>
    <i r="1">
      <x v="5"/>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8"/>
    </i>
    <i r="1">
      <x v="39"/>
    </i>
    <i r="1">
      <x v="40"/>
    </i>
    <i r="1">
      <x v="43"/>
    </i>
    <i r="1">
      <x v="44"/>
    </i>
    <i r="1">
      <x v="45"/>
    </i>
    <i r="1">
      <x v="46"/>
    </i>
    <i r="1">
      <x v="47"/>
    </i>
    <i r="1">
      <x v="48"/>
    </i>
    <i r="1">
      <x v="50"/>
    </i>
    <i r="1">
      <x v="51"/>
    </i>
    <i r="1">
      <x v="52"/>
    </i>
    <i r="1">
      <x v="53"/>
    </i>
    <i r="1">
      <x v="54"/>
    </i>
    <i r="1">
      <x v="55"/>
    </i>
    <i r="1">
      <x v="57"/>
    </i>
    <i r="1">
      <x v="58"/>
    </i>
    <i r="1">
      <x v="59"/>
    </i>
    <i r="1">
      <x v="60"/>
    </i>
    <i r="1">
      <x v="61"/>
    </i>
    <i r="1">
      <x v="62"/>
    </i>
    <i r="1">
      <x v="65"/>
    </i>
    <i r="1">
      <x v="66"/>
    </i>
    <i r="1">
      <x v="67"/>
    </i>
    <i r="1">
      <x v="68"/>
    </i>
    <i r="1">
      <x v="69"/>
    </i>
    <i r="1">
      <x v="70"/>
    </i>
    <i r="1">
      <x v="71"/>
    </i>
    <i r="1">
      <x v="72"/>
    </i>
    <i r="1">
      <x v="73"/>
    </i>
    <i r="1">
      <x v="74"/>
    </i>
    <i r="1">
      <x v="75"/>
    </i>
    <i r="1">
      <x v="77"/>
    </i>
    <i r="1">
      <x v="78"/>
    </i>
    <i r="1">
      <x v="79"/>
    </i>
    <i r="1">
      <x v="81"/>
    </i>
    <i r="1">
      <x v="82"/>
    </i>
    <i r="1">
      <x v="83"/>
    </i>
    <i r="1">
      <x v="84"/>
    </i>
    <i r="1">
      <x v="86"/>
    </i>
    <i r="1">
      <x v="87"/>
    </i>
    <i r="1">
      <x v="88"/>
    </i>
    <i r="1">
      <x v="90"/>
    </i>
    <i r="1">
      <x v="93"/>
    </i>
    <i r="1">
      <x v="94"/>
    </i>
    <i r="1">
      <x v="95"/>
    </i>
    <i r="1">
      <x v="96"/>
    </i>
    <i r="1">
      <x v="97"/>
    </i>
    <i r="1">
      <x v="98"/>
    </i>
    <i r="1">
      <x v="99"/>
    </i>
    <i r="1">
      <x v="100"/>
    </i>
    <i r="1">
      <x v="102"/>
    </i>
    <i r="1">
      <x v="103"/>
    </i>
    <i r="1">
      <x v="104"/>
    </i>
    <i r="1">
      <x v="105"/>
    </i>
    <i r="1">
      <x v="106"/>
    </i>
    <i r="1">
      <x v="107"/>
    </i>
    <i r="1">
      <x v="109"/>
    </i>
    <i t="default">
      <x v="8"/>
    </i>
    <i>
      <x v="9"/>
      <x v="2"/>
    </i>
    <i r="1">
      <x v="3"/>
    </i>
    <i r="1">
      <x v="4"/>
    </i>
    <i r="1">
      <x v="5"/>
    </i>
    <i r="1">
      <x v="7"/>
    </i>
    <i r="1">
      <x v="9"/>
    </i>
    <i r="1">
      <x v="10"/>
    </i>
    <i r="1">
      <x v="12"/>
    </i>
    <i r="1">
      <x v="13"/>
    </i>
    <i r="1">
      <x v="14"/>
    </i>
    <i r="1">
      <x v="17"/>
    </i>
    <i r="1">
      <x v="18"/>
    </i>
    <i r="1">
      <x v="19"/>
    </i>
    <i r="1">
      <x v="20"/>
    </i>
    <i r="1">
      <x v="23"/>
    </i>
    <i r="1">
      <x v="24"/>
    </i>
    <i r="1">
      <x v="26"/>
    </i>
    <i r="1">
      <x v="27"/>
    </i>
    <i r="1">
      <x v="28"/>
    </i>
    <i r="1">
      <x v="30"/>
    </i>
    <i r="1">
      <x v="32"/>
    </i>
    <i r="1">
      <x v="33"/>
    </i>
    <i r="1">
      <x v="34"/>
    </i>
    <i r="1">
      <x v="35"/>
    </i>
    <i r="1">
      <x v="36"/>
    </i>
    <i r="1">
      <x v="38"/>
    </i>
    <i r="1">
      <x v="39"/>
    </i>
    <i r="1">
      <x v="40"/>
    </i>
    <i r="1">
      <x v="43"/>
    </i>
    <i r="1">
      <x v="44"/>
    </i>
    <i r="1">
      <x v="45"/>
    </i>
    <i r="1">
      <x v="46"/>
    </i>
    <i r="1">
      <x v="47"/>
    </i>
    <i r="1">
      <x v="48"/>
    </i>
    <i r="1">
      <x v="50"/>
    </i>
    <i r="1">
      <x v="51"/>
    </i>
    <i r="1">
      <x v="52"/>
    </i>
    <i r="1">
      <x v="54"/>
    </i>
    <i r="1">
      <x v="55"/>
    </i>
    <i r="1">
      <x v="57"/>
    </i>
    <i r="1">
      <x v="58"/>
    </i>
    <i r="1">
      <x v="59"/>
    </i>
    <i r="1">
      <x v="60"/>
    </i>
    <i r="1">
      <x v="61"/>
    </i>
    <i r="1">
      <x v="62"/>
    </i>
    <i r="1">
      <x v="65"/>
    </i>
    <i r="1">
      <x v="66"/>
    </i>
    <i r="1">
      <x v="67"/>
    </i>
    <i r="1">
      <x v="68"/>
    </i>
    <i r="1">
      <x v="69"/>
    </i>
    <i r="1">
      <x v="70"/>
    </i>
    <i r="1">
      <x v="71"/>
    </i>
    <i r="1">
      <x v="72"/>
    </i>
    <i r="1">
      <x v="73"/>
    </i>
    <i r="1">
      <x v="74"/>
    </i>
    <i r="1">
      <x v="75"/>
    </i>
    <i r="1">
      <x v="77"/>
    </i>
    <i r="1">
      <x v="78"/>
    </i>
    <i r="1">
      <x v="79"/>
    </i>
    <i r="1">
      <x v="81"/>
    </i>
    <i r="1">
      <x v="83"/>
    </i>
    <i r="1">
      <x v="86"/>
    </i>
    <i r="1">
      <x v="87"/>
    </i>
    <i r="1">
      <x v="88"/>
    </i>
    <i r="1">
      <x v="93"/>
    </i>
    <i r="1">
      <x v="94"/>
    </i>
    <i r="1">
      <x v="95"/>
    </i>
    <i r="1">
      <x v="96"/>
    </i>
    <i r="1">
      <x v="97"/>
    </i>
    <i r="1">
      <x v="98"/>
    </i>
    <i r="1">
      <x v="102"/>
    </i>
    <i r="1">
      <x v="106"/>
    </i>
    <i t="default">
      <x v="9"/>
    </i>
    <i>
      <x v="10"/>
      <x/>
    </i>
    <i r="1">
      <x v="1"/>
    </i>
    <i r="1">
      <x v="2"/>
    </i>
    <i r="1">
      <x v="3"/>
    </i>
    <i r="1">
      <x v="4"/>
    </i>
    <i r="1">
      <x v="5"/>
    </i>
    <i r="1">
      <x v="7"/>
    </i>
    <i r="1">
      <x v="9"/>
    </i>
    <i r="1">
      <x v="10"/>
    </i>
    <i r="1">
      <x v="12"/>
    </i>
    <i r="1">
      <x v="13"/>
    </i>
    <i r="1">
      <x v="14"/>
    </i>
    <i r="1">
      <x v="15"/>
    </i>
    <i r="1">
      <x v="16"/>
    </i>
    <i r="1">
      <x v="17"/>
    </i>
    <i r="1">
      <x v="18"/>
    </i>
    <i r="1">
      <x v="19"/>
    </i>
    <i r="1">
      <x v="20"/>
    </i>
    <i r="1">
      <x v="22"/>
    </i>
    <i r="1">
      <x v="23"/>
    </i>
    <i r="1">
      <x v="24"/>
    </i>
    <i r="1">
      <x v="26"/>
    </i>
    <i r="1">
      <x v="27"/>
    </i>
    <i r="1">
      <x v="28"/>
    </i>
    <i r="1">
      <x v="29"/>
    </i>
    <i r="1">
      <x v="30"/>
    </i>
    <i r="1">
      <x v="32"/>
    </i>
    <i r="1">
      <x v="33"/>
    </i>
    <i r="1">
      <x v="34"/>
    </i>
    <i r="1">
      <x v="35"/>
    </i>
    <i r="1">
      <x v="36"/>
    </i>
    <i r="1">
      <x v="38"/>
    </i>
    <i r="1">
      <x v="39"/>
    </i>
    <i r="1">
      <x v="40"/>
    </i>
    <i r="1">
      <x v="43"/>
    </i>
    <i r="1">
      <x v="44"/>
    </i>
    <i r="1">
      <x v="45"/>
    </i>
    <i r="1">
      <x v="46"/>
    </i>
    <i r="1">
      <x v="47"/>
    </i>
    <i r="1">
      <x v="48"/>
    </i>
    <i r="1">
      <x v="50"/>
    </i>
    <i r="1">
      <x v="51"/>
    </i>
    <i r="1">
      <x v="52"/>
    </i>
    <i r="1">
      <x v="53"/>
    </i>
    <i r="1">
      <x v="54"/>
    </i>
    <i r="1">
      <x v="55"/>
    </i>
    <i r="1">
      <x v="57"/>
    </i>
    <i r="1">
      <x v="58"/>
    </i>
    <i r="1">
      <x v="59"/>
    </i>
    <i r="1">
      <x v="60"/>
    </i>
    <i r="1">
      <x v="61"/>
    </i>
    <i r="1">
      <x v="62"/>
    </i>
    <i r="1">
      <x v="65"/>
    </i>
    <i r="1">
      <x v="66"/>
    </i>
    <i r="1">
      <x v="67"/>
    </i>
    <i r="1">
      <x v="68"/>
    </i>
    <i r="1">
      <x v="69"/>
    </i>
    <i r="1">
      <x v="70"/>
    </i>
    <i r="1">
      <x v="71"/>
    </i>
    <i r="1">
      <x v="72"/>
    </i>
    <i r="1">
      <x v="73"/>
    </i>
    <i r="1">
      <x v="74"/>
    </i>
    <i r="1">
      <x v="75"/>
    </i>
    <i r="1">
      <x v="77"/>
    </i>
    <i r="1">
      <x v="78"/>
    </i>
    <i r="1">
      <x v="79"/>
    </i>
    <i r="1">
      <x v="81"/>
    </i>
    <i r="1">
      <x v="82"/>
    </i>
    <i r="1">
      <x v="83"/>
    </i>
    <i r="1">
      <x v="84"/>
    </i>
    <i r="1">
      <x v="86"/>
    </i>
    <i r="1">
      <x v="87"/>
    </i>
    <i r="1">
      <x v="88"/>
    </i>
    <i r="1">
      <x v="90"/>
    </i>
    <i r="1">
      <x v="93"/>
    </i>
    <i r="1">
      <x v="94"/>
    </i>
    <i r="1">
      <x v="95"/>
    </i>
    <i r="1">
      <x v="96"/>
    </i>
    <i r="1">
      <x v="97"/>
    </i>
    <i r="1">
      <x v="98"/>
    </i>
    <i r="1">
      <x v="99"/>
    </i>
    <i r="1">
      <x v="100"/>
    </i>
    <i r="1">
      <x v="102"/>
    </i>
    <i r="1">
      <x v="103"/>
    </i>
    <i r="1">
      <x v="104"/>
    </i>
    <i r="1">
      <x v="105"/>
    </i>
    <i r="1">
      <x v="106"/>
    </i>
    <i r="1">
      <x v="107"/>
    </i>
    <i t="default">
      <x v="10"/>
    </i>
    <i>
      <x v="11"/>
      <x/>
    </i>
    <i r="1">
      <x v="1"/>
    </i>
    <i r="1">
      <x v="2"/>
    </i>
    <i r="1">
      <x v="3"/>
    </i>
    <i r="1">
      <x v="4"/>
    </i>
    <i r="1">
      <x v="5"/>
    </i>
    <i r="1">
      <x v="7"/>
    </i>
    <i r="1">
      <x v="9"/>
    </i>
    <i r="1">
      <x v="10"/>
    </i>
    <i r="1">
      <x v="12"/>
    </i>
    <i r="1">
      <x v="13"/>
    </i>
    <i r="1">
      <x v="14"/>
    </i>
    <i r="1">
      <x v="15"/>
    </i>
    <i r="1">
      <x v="16"/>
    </i>
    <i r="1">
      <x v="17"/>
    </i>
    <i r="1">
      <x v="18"/>
    </i>
    <i r="1">
      <x v="19"/>
    </i>
    <i r="1">
      <x v="20"/>
    </i>
    <i r="1">
      <x v="22"/>
    </i>
    <i r="1">
      <x v="23"/>
    </i>
    <i r="1">
      <x v="24"/>
    </i>
    <i r="1">
      <x v="26"/>
    </i>
    <i r="1">
      <x v="27"/>
    </i>
    <i r="1">
      <x v="28"/>
    </i>
    <i r="1">
      <x v="29"/>
    </i>
    <i r="1">
      <x v="30"/>
    </i>
    <i r="1">
      <x v="32"/>
    </i>
    <i r="1">
      <x v="33"/>
    </i>
    <i r="1">
      <x v="34"/>
    </i>
    <i r="1">
      <x v="35"/>
    </i>
    <i r="1">
      <x v="36"/>
    </i>
    <i r="1">
      <x v="38"/>
    </i>
    <i r="1">
      <x v="39"/>
    </i>
    <i r="1">
      <x v="40"/>
    </i>
    <i r="1">
      <x v="43"/>
    </i>
    <i r="1">
      <x v="44"/>
    </i>
    <i r="1">
      <x v="45"/>
    </i>
    <i r="1">
      <x v="46"/>
    </i>
    <i r="1">
      <x v="47"/>
    </i>
    <i r="1">
      <x v="48"/>
    </i>
    <i r="1">
      <x v="50"/>
    </i>
    <i r="1">
      <x v="51"/>
    </i>
    <i r="1">
      <x v="52"/>
    </i>
    <i r="1">
      <x v="53"/>
    </i>
    <i r="1">
      <x v="54"/>
    </i>
    <i r="1">
      <x v="55"/>
    </i>
    <i r="1">
      <x v="57"/>
    </i>
    <i r="1">
      <x v="58"/>
    </i>
    <i r="1">
      <x v="59"/>
    </i>
    <i r="1">
      <x v="60"/>
    </i>
    <i r="1">
      <x v="61"/>
    </i>
    <i r="1">
      <x v="62"/>
    </i>
    <i r="1">
      <x v="65"/>
    </i>
    <i r="1">
      <x v="66"/>
    </i>
    <i r="1">
      <x v="67"/>
    </i>
    <i r="1">
      <x v="68"/>
    </i>
    <i r="1">
      <x v="69"/>
    </i>
    <i r="1">
      <x v="70"/>
    </i>
    <i r="1">
      <x v="71"/>
    </i>
    <i r="1">
      <x v="72"/>
    </i>
    <i r="1">
      <x v="73"/>
    </i>
    <i r="1">
      <x v="74"/>
    </i>
    <i r="1">
      <x v="75"/>
    </i>
    <i r="1">
      <x v="77"/>
    </i>
    <i r="1">
      <x v="78"/>
    </i>
    <i r="1">
      <x v="79"/>
    </i>
    <i r="1">
      <x v="81"/>
    </i>
    <i r="1">
      <x v="82"/>
    </i>
    <i r="1">
      <x v="83"/>
    </i>
    <i r="1">
      <x v="84"/>
    </i>
    <i r="1">
      <x v="86"/>
    </i>
    <i r="1">
      <x v="87"/>
    </i>
    <i r="1">
      <x v="88"/>
    </i>
    <i r="1">
      <x v="90"/>
    </i>
    <i r="1">
      <x v="93"/>
    </i>
    <i r="1">
      <x v="94"/>
    </i>
    <i r="1">
      <x v="95"/>
    </i>
    <i r="1">
      <x v="96"/>
    </i>
    <i r="1">
      <x v="97"/>
    </i>
    <i r="1">
      <x v="98"/>
    </i>
    <i r="1">
      <x v="99"/>
    </i>
    <i r="1">
      <x v="100"/>
    </i>
    <i r="1">
      <x v="102"/>
    </i>
    <i r="1">
      <x v="103"/>
    </i>
    <i r="1">
      <x v="104"/>
    </i>
    <i r="1">
      <x v="105"/>
    </i>
    <i r="1">
      <x v="106"/>
    </i>
    <i r="1">
      <x v="107"/>
    </i>
    <i r="1">
      <x v="109"/>
    </i>
    <i t="default">
      <x v="11"/>
    </i>
    <i>
      <x v="12"/>
      <x/>
    </i>
    <i r="1">
      <x v="1"/>
    </i>
    <i r="1">
      <x v="2"/>
    </i>
    <i r="1">
      <x v="3"/>
    </i>
    <i r="1">
      <x v="4"/>
    </i>
    <i r="1">
      <x v="5"/>
    </i>
    <i r="1">
      <x v="7"/>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2"/>
    </i>
    <i r="1">
      <x v="33"/>
    </i>
    <i r="1">
      <x v="34"/>
    </i>
    <i r="1">
      <x v="35"/>
    </i>
    <i r="1">
      <x v="36"/>
    </i>
    <i r="1">
      <x v="38"/>
    </i>
    <i r="1">
      <x v="39"/>
    </i>
    <i r="1">
      <x v="40"/>
    </i>
    <i r="1">
      <x v="41"/>
    </i>
    <i r="1">
      <x v="43"/>
    </i>
    <i r="1">
      <x v="44"/>
    </i>
    <i r="1">
      <x v="45"/>
    </i>
    <i r="1">
      <x v="46"/>
    </i>
    <i r="1">
      <x v="47"/>
    </i>
    <i r="1">
      <x v="48"/>
    </i>
    <i r="1">
      <x v="50"/>
    </i>
    <i r="1">
      <x v="51"/>
    </i>
    <i r="1">
      <x v="52"/>
    </i>
    <i r="1">
      <x v="53"/>
    </i>
    <i r="1">
      <x v="54"/>
    </i>
    <i r="1">
      <x v="55"/>
    </i>
    <i r="1">
      <x v="57"/>
    </i>
    <i r="1">
      <x v="58"/>
    </i>
    <i r="1">
      <x v="59"/>
    </i>
    <i r="1">
      <x v="60"/>
    </i>
    <i r="1">
      <x v="61"/>
    </i>
    <i r="1">
      <x v="62"/>
    </i>
    <i r="1">
      <x v="63"/>
    </i>
    <i r="1">
      <x v="65"/>
    </i>
    <i r="1">
      <x v="66"/>
    </i>
    <i r="1">
      <x v="67"/>
    </i>
    <i r="1">
      <x v="68"/>
    </i>
    <i r="1">
      <x v="69"/>
    </i>
    <i r="1">
      <x v="70"/>
    </i>
    <i r="1">
      <x v="71"/>
    </i>
    <i r="1">
      <x v="72"/>
    </i>
    <i r="1">
      <x v="73"/>
    </i>
    <i r="1">
      <x v="74"/>
    </i>
    <i r="1">
      <x v="75"/>
    </i>
    <i r="1">
      <x v="77"/>
    </i>
    <i r="1">
      <x v="78"/>
    </i>
    <i r="1">
      <x v="79"/>
    </i>
    <i r="1">
      <x v="81"/>
    </i>
    <i r="1">
      <x v="82"/>
    </i>
    <i r="1">
      <x v="83"/>
    </i>
    <i r="1">
      <x v="84"/>
    </i>
    <i r="1">
      <x v="86"/>
    </i>
    <i r="1">
      <x v="87"/>
    </i>
    <i r="1">
      <x v="88"/>
    </i>
    <i r="1">
      <x v="90"/>
    </i>
    <i r="1">
      <x v="91"/>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t="default">
      <x v="12"/>
    </i>
    <i>
      <x v="13"/>
      <x/>
    </i>
    <i r="1">
      <x v="1"/>
    </i>
    <i r="1">
      <x v="2"/>
    </i>
    <i r="1">
      <x v="3"/>
    </i>
    <i r="1">
      <x v="4"/>
    </i>
    <i r="1">
      <x v="7"/>
    </i>
    <i r="1">
      <x v="9"/>
    </i>
    <i r="1">
      <x v="10"/>
    </i>
    <i r="1">
      <x v="12"/>
    </i>
    <i r="1">
      <x v="13"/>
    </i>
    <i r="1">
      <x v="14"/>
    </i>
    <i r="1">
      <x v="17"/>
    </i>
    <i r="1">
      <x v="18"/>
    </i>
    <i r="1">
      <x v="19"/>
    </i>
    <i r="1">
      <x v="20"/>
    </i>
    <i r="1">
      <x v="23"/>
    </i>
    <i r="1">
      <x v="24"/>
    </i>
    <i r="1">
      <x v="26"/>
    </i>
    <i r="1">
      <x v="27"/>
    </i>
    <i r="1">
      <x v="28"/>
    </i>
    <i r="1">
      <x v="29"/>
    </i>
    <i r="1">
      <x v="30"/>
    </i>
    <i r="1">
      <x v="32"/>
    </i>
    <i r="1">
      <x v="33"/>
    </i>
    <i r="1">
      <x v="34"/>
    </i>
    <i r="1">
      <x v="35"/>
    </i>
    <i r="1">
      <x v="36"/>
    </i>
    <i r="1">
      <x v="38"/>
    </i>
    <i r="1">
      <x v="39"/>
    </i>
    <i r="1">
      <x v="40"/>
    </i>
    <i r="1">
      <x v="43"/>
    </i>
    <i r="1">
      <x v="45"/>
    </i>
    <i r="1">
      <x v="46"/>
    </i>
    <i r="1">
      <x v="48"/>
    </i>
    <i r="1">
      <x v="50"/>
    </i>
    <i r="1">
      <x v="51"/>
    </i>
    <i r="1">
      <x v="52"/>
    </i>
    <i r="1">
      <x v="54"/>
    </i>
    <i r="1">
      <x v="55"/>
    </i>
    <i r="1">
      <x v="57"/>
    </i>
    <i r="1">
      <x v="58"/>
    </i>
    <i r="1">
      <x v="59"/>
    </i>
    <i r="1">
      <x v="60"/>
    </i>
    <i r="1">
      <x v="62"/>
    </i>
    <i r="1">
      <x v="65"/>
    </i>
    <i r="1">
      <x v="66"/>
    </i>
    <i r="1">
      <x v="67"/>
    </i>
    <i r="1">
      <x v="68"/>
    </i>
    <i r="1">
      <x v="69"/>
    </i>
    <i r="1">
      <x v="70"/>
    </i>
    <i r="1">
      <x v="71"/>
    </i>
    <i r="1">
      <x v="72"/>
    </i>
    <i r="1">
      <x v="73"/>
    </i>
    <i r="1">
      <x v="74"/>
    </i>
    <i r="1">
      <x v="75"/>
    </i>
    <i r="1">
      <x v="77"/>
    </i>
    <i r="1">
      <x v="78"/>
    </i>
    <i r="1">
      <x v="79"/>
    </i>
    <i r="1">
      <x v="81"/>
    </i>
    <i r="1">
      <x v="83"/>
    </i>
    <i r="1">
      <x v="86"/>
    </i>
    <i r="1">
      <x v="87"/>
    </i>
    <i r="1">
      <x v="88"/>
    </i>
    <i r="1">
      <x v="93"/>
    </i>
    <i r="1">
      <x v="94"/>
    </i>
    <i r="1">
      <x v="95"/>
    </i>
    <i r="1">
      <x v="96"/>
    </i>
    <i r="1">
      <x v="97"/>
    </i>
    <i r="1">
      <x v="98"/>
    </i>
    <i r="1">
      <x v="106"/>
    </i>
    <i r="1">
      <x v="113"/>
    </i>
    <i t="default">
      <x v="13"/>
    </i>
    <i t="grand">
      <x/>
    </i>
  </rowItems>
  <colFields count="1">
    <field x="5"/>
  </colFields>
  <colItems count="16">
    <i>
      <x v="16"/>
    </i>
    <i>
      <x v="17"/>
    </i>
    <i>
      <x v="18"/>
    </i>
    <i>
      <x v="19"/>
    </i>
    <i>
      <x v="20"/>
    </i>
    <i>
      <x v="21"/>
    </i>
    <i>
      <x v="22"/>
    </i>
    <i>
      <x v="23"/>
    </i>
    <i>
      <x v="24"/>
    </i>
    <i>
      <x v="25"/>
    </i>
    <i>
      <x v="26"/>
    </i>
    <i>
      <x v="27"/>
    </i>
    <i>
      <x v="28"/>
    </i>
    <i>
      <x v="29"/>
    </i>
    <i>
      <x v="30"/>
    </i>
    <i t="grand">
      <x/>
    </i>
  </colItems>
  <dataFields count="1">
    <dataField name="Sum of Number of Exporters" fld="4" baseField="0" baseItem="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 dataOnRows="1" applyNumberFormats="0" applyBorderFormats="0" applyFontFormats="0" applyPatternFormats="0" applyAlignmentFormats="0" applyWidthHeightFormats="1" dataCaption="Data" updatedVersion="4" showMemberPropertyTips="0" useAutoFormatting="1" rowGrandTotals="0" colGrandTotals="0" itemPrintTitles="1" createdVersion="1" indent="0" compact="0" compactData="0" gridDropZones="1">
  <location ref="A3:E1345" firstHeaderRow="1" firstDataRow="2" firstDataCol="2"/>
  <pivotFields count="4">
    <pivotField axis="axisCol" compact="0" outline="0" subtotalTop="0" showAll="0" includeNewItemsInFilter="1">
      <items count="4">
        <item x="0"/>
        <item x="1"/>
        <item x="2"/>
        <item t="default"/>
      </items>
    </pivotField>
    <pivotField axis="axisRow" compact="0" outline="0" subtotalTop="0" showAll="0" includeNewItemsInFilter="1">
      <items count="15">
        <item x="5"/>
        <item x="3"/>
        <item x="6"/>
        <item x="0"/>
        <item x="1"/>
        <item x="11"/>
        <item x="10"/>
        <item x="7"/>
        <item x="8"/>
        <item x="9"/>
        <item x="4"/>
        <item x="2"/>
        <item x="13"/>
        <item x="12"/>
        <item t="default"/>
      </items>
    </pivotField>
    <pivotField axis="axisRow" compact="0" outline="0" subtotalTop="0" showAll="0" includeNewItemsInFilter="1">
      <items count="104">
        <item x="0"/>
        <item x="1"/>
        <item x="2"/>
        <item x="3"/>
        <item x="4"/>
        <item x="6"/>
        <item x="7"/>
        <item x="8"/>
        <item x="9"/>
        <item x="84"/>
        <item x="10"/>
        <item x="11"/>
        <item x="12"/>
        <item x="13"/>
        <item x="86"/>
        <item x="14"/>
        <item x="15"/>
        <item x="16"/>
        <item x="17"/>
        <item x="87"/>
        <item x="88"/>
        <item x="18"/>
        <item x="19"/>
        <item x="90"/>
        <item x="20"/>
        <item x="21"/>
        <item x="22"/>
        <item x="23"/>
        <item x="25"/>
        <item x="26"/>
        <item x="27"/>
        <item x="28"/>
        <item x="29"/>
        <item x="30"/>
        <item x="32"/>
        <item x="33"/>
        <item x="34"/>
        <item x="95"/>
        <item x="35"/>
        <item x="36"/>
        <item x="38"/>
        <item x="39"/>
        <item x="40"/>
        <item x="41"/>
        <item x="42"/>
        <item x="43"/>
        <item x="45"/>
        <item x="46"/>
        <item x="47"/>
        <item x="48"/>
        <item x="49"/>
        <item x="50"/>
        <item x="51"/>
        <item x="52"/>
        <item x="53"/>
        <item x="54"/>
        <item x="96"/>
        <item x="56"/>
        <item x="57"/>
        <item x="58"/>
        <item x="59"/>
        <item x="60"/>
        <item x="61"/>
        <item x="63"/>
        <item x="64"/>
        <item x="65"/>
        <item x="66"/>
        <item x="67"/>
        <item x="68"/>
        <item x="69"/>
        <item x="70"/>
        <item x="71"/>
        <item x="72"/>
        <item x="73"/>
        <item x="74"/>
        <item x="75"/>
        <item x="76"/>
        <item x="77"/>
        <item x="99"/>
        <item x="100"/>
        <item x="80"/>
        <item x="81"/>
        <item n="Total World" x="82"/>
        <item x="5"/>
        <item x="24"/>
        <item x="31"/>
        <item x="37"/>
        <item x="44"/>
        <item x="55"/>
        <item x="62"/>
        <item x="78"/>
        <item x="79"/>
        <item x="83"/>
        <item x="85"/>
        <item x="89"/>
        <item x="91"/>
        <item x="92"/>
        <item x="93"/>
        <item x="94"/>
        <item x="97"/>
        <item x="98"/>
        <item x="101"/>
        <item x="102"/>
        <item t="default"/>
      </items>
    </pivotField>
    <pivotField dataField="1" compact="0" numFmtId="3" outline="0" subtotalTop="0" showAll="0" includeNewItemsInFilter="1"/>
  </pivotFields>
  <rowFields count="2">
    <field x="1"/>
    <field x="2"/>
  </rowFields>
  <rowItems count="1341">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5"/>
    </i>
    <i r="1">
      <x v="96"/>
    </i>
    <i r="1">
      <x v="97"/>
    </i>
    <i r="1">
      <x v="98"/>
    </i>
    <i r="1">
      <x v="99"/>
    </i>
    <i r="1">
      <x v="100"/>
    </i>
    <i t="default">
      <x v="1"/>
    </i>
    <i>
      <x v="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5"/>
    </i>
    <i r="1">
      <x v="96"/>
    </i>
    <i r="1">
      <x v="97"/>
    </i>
    <i r="1">
      <x v="98"/>
    </i>
    <i r="1">
      <x v="99"/>
    </i>
    <i r="1">
      <x v="100"/>
    </i>
    <i t="default">
      <x v="2"/>
    </i>
    <i>
      <x v="3"/>
      <x/>
    </i>
    <i r="1">
      <x v="1"/>
    </i>
    <i r="1">
      <x v="2"/>
    </i>
    <i r="1">
      <x v="3"/>
    </i>
    <i r="1">
      <x v="4"/>
    </i>
    <i r="1">
      <x v="5"/>
    </i>
    <i r="1">
      <x v="6"/>
    </i>
    <i r="1">
      <x v="7"/>
    </i>
    <i r="1">
      <x v="8"/>
    </i>
    <i r="1">
      <x v="10"/>
    </i>
    <i r="1">
      <x v="11"/>
    </i>
    <i r="1">
      <x v="12"/>
    </i>
    <i r="1">
      <x v="13"/>
    </i>
    <i r="1">
      <x v="15"/>
    </i>
    <i r="1">
      <x v="16"/>
    </i>
    <i r="1">
      <x v="17"/>
    </i>
    <i r="1">
      <x v="18"/>
    </i>
    <i r="1">
      <x v="21"/>
    </i>
    <i r="1">
      <x v="22"/>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80"/>
    </i>
    <i r="1">
      <x v="81"/>
    </i>
    <i r="1">
      <x v="82"/>
    </i>
    <i r="1">
      <x v="83"/>
    </i>
    <i r="1">
      <x v="84"/>
    </i>
    <i r="1">
      <x v="85"/>
    </i>
    <i r="1">
      <x v="86"/>
    </i>
    <i r="1">
      <x v="87"/>
    </i>
    <i r="1">
      <x v="88"/>
    </i>
    <i r="1">
      <x v="89"/>
    </i>
    <i r="1">
      <x v="90"/>
    </i>
    <i r="1">
      <x v="91"/>
    </i>
    <i r="1">
      <x v="100"/>
    </i>
    <i t="default">
      <x v="3"/>
    </i>
    <i>
      <x v="4"/>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t="default">
      <x v="4"/>
    </i>
    <i>
      <x v="5"/>
      <x v="3"/>
    </i>
    <i r="1">
      <x v="4"/>
    </i>
    <i r="1">
      <x v="5"/>
    </i>
    <i r="1">
      <x v="6"/>
    </i>
    <i r="1">
      <x v="7"/>
    </i>
    <i r="1">
      <x v="8"/>
    </i>
    <i r="1">
      <x v="10"/>
    </i>
    <i r="1">
      <x v="11"/>
    </i>
    <i r="1">
      <x v="12"/>
    </i>
    <i r="1">
      <x v="13"/>
    </i>
    <i r="1">
      <x v="16"/>
    </i>
    <i r="1">
      <x v="17"/>
    </i>
    <i r="1">
      <x v="18"/>
    </i>
    <i r="1">
      <x v="21"/>
    </i>
    <i r="1">
      <x v="22"/>
    </i>
    <i r="1">
      <x v="24"/>
    </i>
    <i r="1">
      <x v="25"/>
    </i>
    <i r="1">
      <x v="26"/>
    </i>
    <i r="1">
      <x v="27"/>
    </i>
    <i r="1">
      <x v="28"/>
    </i>
    <i r="1">
      <x v="29"/>
    </i>
    <i r="1">
      <x v="30"/>
    </i>
    <i r="1">
      <x v="31"/>
    </i>
    <i r="1">
      <x v="32"/>
    </i>
    <i r="1">
      <x v="33"/>
    </i>
    <i r="1">
      <x v="34"/>
    </i>
    <i r="1">
      <x v="35"/>
    </i>
    <i r="1">
      <x v="36"/>
    </i>
    <i r="1">
      <x v="38"/>
    </i>
    <i r="1">
      <x v="40"/>
    </i>
    <i r="1">
      <x v="41"/>
    </i>
    <i r="1">
      <x v="42"/>
    </i>
    <i r="1">
      <x v="43"/>
    </i>
    <i r="1">
      <x v="44"/>
    </i>
    <i r="1">
      <x v="46"/>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5"/>
    </i>
    <i r="1">
      <x v="76"/>
    </i>
    <i r="1">
      <x v="77"/>
    </i>
    <i r="1">
      <x v="80"/>
    </i>
    <i r="1">
      <x v="81"/>
    </i>
    <i r="1">
      <x v="82"/>
    </i>
    <i r="1">
      <x v="84"/>
    </i>
    <i r="1">
      <x v="87"/>
    </i>
    <i r="1">
      <x v="90"/>
    </i>
    <i r="1">
      <x v="91"/>
    </i>
    <i t="default">
      <x v="5"/>
    </i>
    <i>
      <x v="6"/>
      <x/>
    </i>
    <i r="1">
      <x v="1"/>
    </i>
    <i r="1">
      <x v="2"/>
    </i>
    <i r="1">
      <x v="3"/>
    </i>
    <i r="1">
      <x v="4"/>
    </i>
    <i r="1">
      <x v="5"/>
    </i>
    <i r="1">
      <x v="6"/>
    </i>
    <i r="1">
      <x v="7"/>
    </i>
    <i r="1">
      <x v="8"/>
    </i>
    <i r="1">
      <x v="9"/>
    </i>
    <i r="1">
      <x v="10"/>
    </i>
    <i r="1">
      <x v="11"/>
    </i>
    <i r="1">
      <x v="12"/>
    </i>
    <i r="1">
      <x v="13"/>
    </i>
    <i r="1">
      <x v="15"/>
    </i>
    <i r="1">
      <x v="16"/>
    </i>
    <i r="1">
      <x v="17"/>
    </i>
    <i r="1">
      <x v="18"/>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9"/>
    </i>
    <i r="1">
      <x v="100"/>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t="default">
      <x v="7"/>
    </i>
    <i>
      <x v="8"/>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5"/>
    </i>
    <i r="1">
      <x v="96"/>
    </i>
    <i r="1">
      <x v="97"/>
    </i>
    <i r="1">
      <x v="98"/>
    </i>
    <i r="1">
      <x v="99"/>
    </i>
    <i r="1">
      <x v="100"/>
    </i>
    <i t="default">
      <x v="8"/>
    </i>
    <i>
      <x v="9"/>
      <x v="2"/>
    </i>
    <i r="1">
      <x v="3"/>
    </i>
    <i r="1">
      <x v="4"/>
    </i>
    <i r="1">
      <x v="5"/>
    </i>
    <i r="1">
      <x v="6"/>
    </i>
    <i r="1">
      <x v="7"/>
    </i>
    <i r="1">
      <x v="8"/>
    </i>
    <i r="1">
      <x v="10"/>
    </i>
    <i r="1">
      <x v="11"/>
    </i>
    <i r="1">
      <x v="12"/>
    </i>
    <i r="1">
      <x v="13"/>
    </i>
    <i r="1">
      <x v="15"/>
    </i>
    <i r="1">
      <x v="16"/>
    </i>
    <i r="1">
      <x v="17"/>
    </i>
    <i r="1">
      <x v="18"/>
    </i>
    <i r="1">
      <x v="21"/>
    </i>
    <i r="1">
      <x v="22"/>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80"/>
    </i>
    <i r="1">
      <x v="81"/>
    </i>
    <i r="1">
      <x v="82"/>
    </i>
    <i r="1">
      <x v="83"/>
    </i>
    <i r="1">
      <x v="84"/>
    </i>
    <i r="1">
      <x v="85"/>
    </i>
    <i r="1">
      <x v="86"/>
    </i>
    <i r="1">
      <x v="87"/>
    </i>
    <i r="1">
      <x v="88"/>
    </i>
    <i r="1">
      <x v="89"/>
    </i>
    <i r="1">
      <x v="90"/>
    </i>
    <i r="1">
      <x v="91"/>
    </i>
    <i r="1">
      <x v="100"/>
    </i>
    <i t="default">
      <x v="9"/>
    </i>
    <i>
      <x v="10"/>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5"/>
    </i>
    <i r="1">
      <x v="96"/>
    </i>
    <i r="1">
      <x v="97"/>
    </i>
    <i r="1">
      <x v="98"/>
    </i>
    <i r="1">
      <x v="99"/>
    </i>
    <i r="1">
      <x v="100"/>
    </i>
    <i t="default">
      <x v="10"/>
    </i>
    <i>
      <x v="1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5"/>
    </i>
    <i r="1">
      <x v="96"/>
    </i>
    <i r="1">
      <x v="97"/>
    </i>
    <i r="1">
      <x v="98"/>
    </i>
    <i r="1">
      <x v="99"/>
    </i>
    <i r="1">
      <x v="100"/>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t="default">
      <x v="12"/>
    </i>
    <i>
      <x v="13"/>
      <x/>
    </i>
    <i r="1">
      <x v="1"/>
    </i>
    <i r="1">
      <x v="2"/>
    </i>
    <i r="1">
      <x v="3"/>
    </i>
    <i r="1">
      <x v="4"/>
    </i>
    <i r="1">
      <x v="5"/>
    </i>
    <i r="1">
      <x v="6"/>
    </i>
    <i r="1">
      <x v="7"/>
    </i>
    <i r="1">
      <x v="8"/>
    </i>
    <i r="1">
      <x v="10"/>
    </i>
    <i r="1">
      <x v="11"/>
    </i>
    <i r="1">
      <x v="12"/>
    </i>
    <i r="1">
      <x v="13"/>
    </i>
    <i r="1">
      <x v="15"/>
    </i>
    <i r="1">
      <x v="16"/>
    </i>
    <i r="1">
      <x v="17"/>
    </i>
    <i r="1">
      <x v="18"/>
    </i>
    <i r="1">
      <x v="21"/>
    </i>
    <i r="1">
      <x v="22"/>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80"/>
    </i>
    <i r="1">
      <x v="81"/>
    </i>
    <i r="1">
      <x v="82"/>
    </i>
    <i r="1">
      <x v="83"/>
    </i>
    <i r="1">
      <x v="84"/>
    </i>
    <i r="1">
      <x v="86"/>
    </i>
    <i r="1">
      <x v="87"/>
    </i>
    <i r="1">
      <x v="88"/>
    </i>
    <i r="1">
      <x v="89"/>
    </i>
    <i r="1">
      <x v="90"/>
    </i>
    <i r="1">
      <x v="91"/>
    </i>
    <i r="1">
      <x v="93"/>
    </i>
    <i r="1">
      <x v="94"/>
    </i>
    <i r="1">
      <x v="95"/>
    </i>
    <i r="1">
      <x v="100"/>
    </i>
    <i t="default">
      <x v="13"/>
    </i>
  </rowItems>
  <colFields count="1">
    <field x="0"/>
  </colFields>
  <colItems count="3">
    <i>
      <x/>
    </i>
    <i>
      <x v="1"/>
    </i>
    <i>
      <x v="2"/>
    </i>
  </colItems>
  <dataFields count="1">
    <dataField name="Sum of Number of Exporters" fld="3" baseField="0" baseItem="0"/>
  </dataField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Q19" firstHeaderRow="1" firstDataRow="2" firstDataCol="1"/>
  <pivotFields count="6">
    <pivotField showAll="0">
      <items count="5">
        <item x="0"/>
        <item x="1"/>
        <item x="2"/>
        <item x="3"/>
        <item t="default"/>
      </items>
    </pivotField>
    <pivotField showAll="0"/>
    <pivotField axis="axisRow" showAll="0">
      <items count="15">
        <item sd="0" x="5"/>
        <item sd="0" x="3"/>
        <item sd="0" x="6"/>
        <item sd="0" x="0"/>
        <item sd="0" x="1"/>
        <item sd="0" x="11"/>
        <item sd="0" x="10"/>
        <item sd="0" x="7"/>
        <item sd="0" x="8"/>
        <item sd="0" x="12"/>
        <item sd="0" x="13"/>
        <item sd="0" x="9"/>
        <item sd="0" x="4"/>
        <item sd="0" x="2"/>
        <item t="default"/>
      </items>
    </pivotField>
    <pivotField axis="axisRow" showAll="0">
      <items count="116">
        <item h="1" x="60"/>
        <item h="1" x="61"/>
        <item h="1" x="62"/>
        <item h="1" x="0"/>
        <item h="1" x="1"/>
        <item h="1" x="63"/>
        <item h="1" x="2"/>
        <item h="1" x="64"/>
        <item h="1" m="1" x="102"/>
        <item h="1" x="3"/>
        <item h="1" m="1" x="107"/>
        <item h="1" x="4"/>
        <item h="1" x="5"/>
        <item h="1" x="93"/>
        <item h="1" x="6"/>
        <item h="1" x="65"/>
        <item h="1" x="7"/>
        <item h="1" x="66"/>
        <item h="1" x="98"/>
        <item h="1" x="87"/>
        <item h="1" x="101"/>
        <item h="1" x="8"/>
        <item h="1" x="9"/>
        <item h="1" x="10"/>
        <item h="1" x="67"/>
        <item h="1" x="68"/>
        <item h="1" x="11"/>
        <item h="1" x="99"/>
        <item h="1" x="12"/>
        <item h="1" x="89"/>
        <item h="1" x="94"/>
        <item h="1" x="13"/>
        <item h="1" x="14"/>
        <item h="1" x="69"/>
        <item h="1" x="90"/>
        <item h="1" x="15"/>
        <item h="1" x="70"/>
        <item h="1" x="71"/>
        <item h="1" x="16"/>
        <item h="1" x="95"/>
        <item h="1" m="1" x="111"/>
        <item h="1" x="100"/>
        <item h="1" x="17"/>
        <item h="1" x="18"/>
        <item h="1" x="72"/>
        <item h="1" x="19"/>
        <item h="1" x="20"/>
        <item h="1" m="1" x="113"/>
        <item h="1" x="73"/>
        <item h="1" x="21"/>
        <item h="1" x="22"/>
        <item h="1" x="23"/>
        <item h="1" x="92"/>
        <item h="1" m="1" x="109"/>
        <item h="1" x="24"/>
        <item h="1" x="25"/>
        <item h="1" x="74"/>
        <item h="1" x="75"/>
        <item h="1" x="26"/>
        <item h="1" x="27"/>
        <item h="1" x="76"/>
        <item h="1" m="1" x="105"/>
        <item h="1" x="28"/>
        <item h="1" x="77"/>
        <item h="1" x="29"/>
        <item h="1" x="30"/>
        <item h="1" x="78"/>
        <item h="1" x="31"/>
        <item h="1" x="79"/>
        <item h="1" m="1" x="110"/>
        <item h="1" x="32"/>
        <item h="1" x="33"/>
        <item h="1" x="34"/>
        <item h="1" x="35"/>
        <item h="1" x="80"/>
        <item h="1" x="36"/>
        <item h="1" x="91"/>
        <item h="1" x="81"/>
        <item h="1" m="1" x="114"/>
        <item h="1" x="37"/>
        <item h="1" x="38"/>
        <item h="1" x="39"/>
        <item h="1" x="40"/>
        <item h="1" x="41"/>
        <item h="1" x="42"/>
        <item h="1" x="96"/>
        <item h="1" x="82"/>
        <item h="1" x="43"/>
        <item h="1" x="44"/>
        <item h="1" x="45"/>
        <item h="1" x="46"/>
        <item h="1" x="47"/>
        <item h="1" m="1" x="103"/>
        <item h="1" x="48"/>
        <item h="1" x="83"/>
        <item h="1" x="49"/>
        <item h="1" x="50"/>
        <item h="1" m="1" x="108"/>
        <item h="1" x="51"/>
        <item h="1" x="84"/>
        <item h="1" x="52"/>
        <item h="1" x="57"/>
        <item h="1" x="58"/>
        <item x="59"/>
        <item h="1" x="85"/>
        <item h="1" m="1" x="106"/>
        <item h="1" x="53"/>
        <item h="1" x="54"/>
        <item h="1" x="86"/>
        <item h="1" m="1" x="104"/>
        <item h="1" x="88"/>
        <item h="1" x="55"/>
        <item h="1" x="97"/>
        <item h="1" x="56"/>
        <item h="1" m="1" x="112"/>
        <item t="default"/>
      </items>
    </pivotField>
    <pivotField dataField="1" showAll="0"/>
    <pivotField axis="axisCol" showAll="0">
      <items count="32">
        <item m="1" x="23"/>
        <item m="1" x="25"/>
        <item m="1" x="27"/>
        <item m="1" x="28"/>
        <item m="1" x="19"/>
        <item m="1" x="21"/>
        <item m="1" x="24"/>
        <item m="1" x="26"/>
        <item m="1" x="15"/>
        <item m="1" x="17"/>
        <item m="1" x="20"/>
        <item m="1" x="22"/>
        <item m="1" x="29"/>
        <item m="1" x="30"/>
        <item m="1" x="16"/>
        <item m="1" x="18"/>
        <item x="0"/>
        <item x="1"/>
        <item x="2"/>
        <item x="3"/>
        <item x="4"/>
        <item x="5"/>
        <item x="6"/>
        <item x="7"/>
        <item x="8"/>
        <item x="9"/>
        <item x="10"/>
        <item x="11"/>
        <item x="12"/>
        <item x="13"/>
        <item x="14"/>
        <item t="default"/>
      </items>
    </pivotField>
  </pivotFields>
  <rowFields count="2">
    <field x="2"/>
    <field x="3"/>
  </rowFields>
  <rowItems count="15">
    <i>
      <x/>
    </i>
    <i>
      <x v="1"/>
    </i>
    <i>
      <x v="2"/>
    </i>
    <i>
      <x v="3"/>
    </i>
    <i>
      <x v="4"/>
    </i>
    <i>
      <x v="5"/>
    </i>
    <i>
      <x v="6"/>
    </i>
    <i>
      <x v="7"/>
    </i>
    <i>
      <x v="8"/>
    </i>
    <i>
      <x v="9"/>
    </i>
    <i>
      <x v="10"/>
    </i>
    <i>
      <x v="11"/>
    </i>
    <i>
      <x v="12"/>
    </i>
    <i>
      <x v="13"/>
    </i>
    <i t="grand">
      <x/>
    </i>
  </rowItems>
  <colFields count="1">
    <field x="5"/>
  </colFields>
  <colItems count="16">
    <i>
      <x v="16"/>
    </i>
    <i>
      <x v="17"/>
    </i>
    <i>
      <x v="18"/>
    </i>
    <i>
      <x v="19"/>
    </i>
    <i>
      <x v="20"/>
    </i>
    <i>
      <x v="21"/>
    </i>
    <i>
      <x v="22"/>
    </i>
    <i>
      <x v="23"/>
    </i>
    <i>
      <x v="24"/>
    </i>
    <i>
      <x v="25"/>
    </i>
    <i>
      <x v="26"/>
    </i>
    <i>
      <x v="27"/>
    </i>
    <i>
      <x v="28"/>
    </i>
    <i>
      <x v="29"/>
    </i>
    <i>
      <x v="30"/>
    </i>
    <i t="grand">
      <x/>
    </i>
  </colItems>
  <dataFields count="1">
    <dataField name="Sum of Number of Exporters"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E19" firstHeaderRow="1" firstDataRow="2" firstDataCol="1"/>
  <pivotFields count="4">
    <pivotField axis="axisCol" showAll="0">
      <items count="4">
        <item x="0"/>
        <item x="1"/>
        <item x="2"/>
        <item t="default"/>
      </items>
    </pivotField>
    <pivotField axis="axisRow" showAll="0">
      <items count="15">
        <item sd="0" x="5"/>
        <item sd="0" x="3"/>
        <item sd="0" x="6"/>
        <item sd="0" x="0"/>
        <item sd="0" x="1"/>
        <item sd="0" x="11"/>
        <item sd="0" x="10"/>
        <item sd="0" x="7"/>
        <item sd="0" x="8"/>
        <item sd="0" x="12"/>
        <item sd="0" x="13"/>
        <item sd="0" x="9"/>
        <item sd="0" x="4"/>
        <item sd="0" x="2"/>
        <item t="default"/>
      </items>
    </pivotField>
    <pivotField axis="axisRow" showAll="0">
      <items count="104">
        <item h="1" x="0"/>
        <item h="1" x="1"/>
        <item h="1" x="2"/>
        <item h="1" x="3"/>
        <item h="1" x="4"/>
        <item h="1" x="5"/>
        <item h="1" x="6"/>
        <item h="1" x="83"/>
        <item h="1" x="7"/>
        <item h="1" x="8"/>
        <item h="1" x="9"/>
        <item h="1" x="84"/>
        <item h="1" x="10"/>
        <item h="1" x="11"/>
        <item h="1" x="12"/>
        <item h="1" x="13"/>
        <item h="1" x="85"/>
        <item h="1" x="86"/>
        <item h="1" x="14"/>
        <item h="1" x="15"/>
        <item h="1" x="16"/>
        <item h="1" x="17"/>
        <item h="1" x="87"/>
        <item h="1" x="88"/>
        <item h="1" x="18"/>
        <item h="1" x="89"/>
        <item h="1" x="19"/>
        <item h="1" x="90"/>
        <item h="1" x="91"/>
        <item h="1" x="20"/>
        <item h="1" x="21"/>
        <item h="1" x="92"/>
        <item h="1" x="93"/>
        <item h="1" x="22"/>
        <item h="1" x="23"/>
        <item h="1" x="24"/>
        <item h="1" x="25"/>
        <item h="1" x="94"/>
        <item h="1" x="101"/>
        <item h="1" x="26"/>
        <item h="1" x="27"/>
        <item h="1" x="28"/>
        <item h="1" x="29"/>
        <item h="1" x="30"/>
        <item h="1" x="31"/>
        <item h="1" x="32"/>
        <item h="1" x="33"/>
        <item h="1" x="34"/>
        <item h="1" x="95"/>
        <item h="1" x="35"/>
        <item h="1" x="36"/>
        <item h="1" x="37"/>
        <item h="1" x="38"/>
        <item h="1" x="39"/>
        <item h="1" x="40"/>
        <item h="1" x="41"/>
        <item h="1" x="42"/>
        <item h="1" x="43"/>
        <item h="1" x="44"/>
        <item h="1" x="45"/>
        <item h="1" x="46"/>
        <item h="1" x="47"/>
        <item h="1" x="48"/>
        <item h="1" x="49"/>
        <item h="1" x="50"/>
        <item h="1" x="51"/>
        <item h="1" x="52"/>
        <item h="1" x="53"/>
        <item h="1" x="54"/>
        <item h="1" x="96"/>
        <item h="1" x="55"/>
        <item h="1" x="56"/>
        <item h="1" x="57"/>
        <item h="1" x="58"/>
        <item h="1" x="59"/>
        <item h="1" x="60"/>
        <item h="1" x="61"/>
        <item h="1" x="97"/>
        <item h="1" x="62"/>
        <item h="1" x="63"/>
        <item h="1" x="64"/>
        <item h="1" x="65"/>
        <item h="1" x="66"/>
        <item h="1" x="67"/>
        <item h="1" x="68"/>
        <item h="1" x="98"/>
        <item h="1" x="102"/>
        <item h="1" x="69"/>
        <item h="1" x="70"/>
        <item h="1" x="71"/>
        <item h="1" x="72"/>
        <item h="1" x="73"/>
        <item h="1" x="80"/>
        <item h="1" x="81"/>
        <item x="82"/>
        <item h="1" x="74"/>
        <item h="1" x="75"/>
        <item h="1" x="76"/>
        <item h="1" x="77"/>
        <item h="1" x="99"/>
        <item h="1" x="78"/>
        <item h="1" x="100"/>
        <item h="1" x="79"/>
        <item t="default"/>
      </items>
    </pivotField>
    <pivotField dataField="1" numFmtId="3" showAll="0"/>
  </pivotFields>
  <rowFields count="2">
    <field x="1"/>
    <field x="2"/>
  </rowFields>
  <rowItems count="15">
    <i>
      <x/>
    </i>
    <i>
      <x v="1"/>
    </i>
    <i>
      <x v="2"/>
    </i>
    <i>
      <x v="3"/>
    </i>
    <i>
      <x v="4"/>
    </i>
    <i>
      <x v="5"/>
    </i>
    <i>
      <x v="6"/>
    </i>
    <i>
      <x v="7"/>
    </i>
    <i>
      <x v="8"/>
    </i>
    <i>
      <x v="9"/>
    </i>
    <i>
      <x v="10"/>
    </i>
    <i>
      <x v="11"/>
    </i>
    <i>
      <x v="12"/>
    </i>
    <i>
      <x v="13"/>
    </i>
    <i t="grand">
      <x/>
    </i>
  </rowItems>
  <colFields count="1">
    <field x="0"/>
  </colFields>
  <colItems count="4">
    <i>
      <x/>
    </i>
    <i>
      <x v="1"/>
    </i>
    <i>
      <x v="2"/>
    </i>
    <i t="grand">
      <x/>
    </i>
  </colItems>
  <dataFields count="1">
    <dataField name="Sum of Number of Exporters"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uktradeinfo.com/Statistics/OverseasTradeStatistics/AboutOverseastradeStatistics/Documents/RTS_Methodology_Revision_2016.pdf" TargetMode="External"/><Relationship Id="rId7" Type="http://schemas.openxmlformats.org/officeDocument/2006/relationships/drawing" Target="../drawings/drawing1.xml"/><Relationship Id="rId2" Type="http://schemas.openxmlformats.org/officeDocument/2006/relationships/hyperlink" Target="https://www.uktradeinfo.com/Statistics/NonEUOverseasTrade/AboutOverseastradeStatistics/User%20support/RTS_Methodology_Revision_2013.pdf" TargetMode="External"/><Relationship Id="rId1" Type="http://schemas.openxmlformats.org/officeDocument/2006/relationships/hyperlink" Target="https://www.uktradeinfo.com/Statistics/BuildYourOwnTables/Pages/Home.aspx" TargetMode="External"/><Relationship Id="rId6" Type="http://schemas.openxmlformats.org/officeDocument/2006/relationships/printerSettings" Target="../printerSettings/printerSettings1.bin"/><Relationship Id="rId5" Type="http://schemas.openxmlformats.org/officeDocument/2006/relationships/hyperlink" Target="mailto:julian.shaw@trade.gsi.gov.uk" TargetMode="External"/><Relationship Id="rId4" Type="http://schemas.openxmlformats.org/officeDocument/2006/relationships/hyperlink" Target="https://www.uktradeinfo.com/Statistics/RTS/Pages/default.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2:O125"/>
  <sheetViews>
    <sheetView tabSelected="1" zoomScale="80" zoomScaleNormal="80" workbookViewId="0">
      <selection activeCell="B99" sqref="B99"/>
    </sheetView>
  </sheetViews>
  <sheetFormatPr defaultColWidth="9.109375" defaultRowHeight="13.8" x14ac:dyDescent="0.3"/>
  <cols>
    <col min="1" max="1" width="2.6640625" style="319" customWidth="1"/>
    <col min="2" max="2" width="12.109375" style="319" bestFit="1" customWidth="1"/>
    <col min="3" max="11" width="9.109375" style="319"/>
    <col min="12" max="12" width="13.77734375" style="319" customWidth="1"/>
    <col min="13" max="16384" width="9.109375" style="319"/>
  </cols>
  <sheetData>
    <row r="2" spans="2:15" ht="18" customHeight="1" x14ac:dyDescent="0.3"/>
    <row r="3" spans="2:15" ht="22.2" customHeight="1" x14ac:dyDescent="0.3"/>
    <row r="4" spans="2:15" ht="22.2" customHeight="1" x14ac:dyDescent="0.3"/>
    <row r="5" spans="2:15" ht="21" customHeight="1" x14ac:dyDescent="0.3">
      <c r="B5" s="394" t="s">
        <v>204</v>
      </c>
      <c r="C5" s="394"/>
      <c r="D5" s="394"/>
      <c r="E5" s="394"/>
      <c r="F5" s="394"/>
      <c r="G5" s="394"/>
      <c r="H5" s="394"/>
      <c r="I5" s="394"/>
      <c r="J5" s="394"/>
      <c r="K5" s="394"/>
      <c r="L5" s="394"/>
    </row>
    <row r="6" spans="2:15" ht="21" customHeight="1" x14ac:dyDescent="0.3">
      <c r="B6" s="394"/>
      <c r="C6" s="394"/>
      <c r="D6" s="394"/>
      <c r="E6" s="394"/>
      <c r="F6" s="394"/>
      <c r="G6" s="394"/>
      <c r="H6" s="394"/>
      <c r="I6" s="394"/>
      <c r="J6" s="394"/>
      <c r="K6" s="394"/>
      <c r="L6" s="394"/>
    </row>
    <row r="7" spans="2:15" ht="21" customHeight="1" x14ac:dyDescent="0.3">
      <c r="B7" s="394"/>
      <c r="C7" s="394"/>
      <c r="D7" s="394"/>
      <c r="E7" s="394"/>
      <c r="F7" s="394"/>
      <c r="G7" s="394"/>
      <c r="H7" s="394"/>
      <c r="I7" s="394"/>
      <c r="J7" s="394"/>
      <c r="K7" s="394"/>
      <c r="L7" s="394"/>
    </row>
    <row r="8" spans="2:15" ht="16.8" customHeight="1" x14ac:dyDescent="0.45">
      <c r="B8" s="378"/>
      <c r="C8" s="378"/>
      <c r="D8" s="378"/>
      <c r="E8" s="378"/>
      <c r="F8" s="378"/>
      <c r="G8" s="378"/>
      <c r="H8" s="378"/>
      <c r="I8" s="378"/>
      <c r="J8" s="378"/>
      <c r="K8" s="378"/>
      <c r="L8" s="378"/>
    </row>
    <row r="9" spans="2:15" ht="15.6" x14ac:dyDescent="0.3">
      <c r="B9" s="320" t="s">
        <v>317</v>
      </c>
    </row>
    <row r="10" spans="2:15" ht="13.2" customHeight="1" x14ac:dyDescent="0.3">
      <c r="B10" s="320"/>
    </row>
    <row r="11" spans="2:15" ht="15.6" x14ac:dyDescent="0.3">
      <c r="B11" s="37" t="s">
        <v>128</v>
      </c>
    </row>
    <row r="12" spans="2:15" ht="9" customHeight="1" x14ac:dyDescent="0.3">
      <c r="B12" s="37"/>
    </row>
    <row r="13" spans="2:15" ht="27.6" x14ac:dyDescent="0.3">
      <c r="B13" s="322" t="s">
        <v>234</v>
      </c>
      <c r="O13" s="381" t="s">
        <v>267</v>
      </c>
    </row>
    <row r="14" spans="2:15" s="381" customFormat="1" ht="11.4" customHeight="1" x14ac:dyDescent="0.3">
      <c r="B14" s="37" t="s">
        <v>129</v>
      </c>
      <c r="C14" s="319"/>
      <c r="D14" s="319"/>
      <c r="E14" s="319"/>
      <c r="F14" s="319"/>
      <c r="G14" s="319"/>
      <c r="H14" s="319"/>
      <c r="I14" s="319"/>
      <c r="J14" s="319"/>
      <c r="K14" s="319"/>
      <c r="L14" s="319"/>
    </row>
    <row r="15" spans="2:15" s="381" customFormat="1" ht="11.4" customHeight="1" x14ac:dyDescent="0.3">
      <c r="B15" s="37"/>
      <c r="C15" s="319"/>
      <c r="D15" s="319"/>
      <c r="E15" s="319"/>
      <c r="F15" s="319"/>
      <c r="G15" s="319"/>
      <c r="H15" s="319"/>
      <c r="I15" s="319"/>
      <c r="J15" s="319"/>
      <c r="K15" s="319"/>
      <c r="L15" s="319"/>
    </row>
    <row r="16" spans="2:15" s="381" customFormat="1" ht="13.2" customHeight="1" x14ac:dyDescent="0.3">
      <c r="B16" s="397" t="s">
        <v>268</v>
      </c>
      <c r="C16" s="398"/>
      <c r="D16" s="398"/>
      <c r="E16" s="398"/>
      <c r="F16" s="398"/>
      <c r="G16" s="398"/>
      <c r="H16" s="398"/>
      <c r="I16" s="398"/>
      <c r="J16" s="398"/>
      <c r="K16" s="398"/>
      <c r="L16" s="398"/>
    </row>
    <row r="17" spans="2:13" s="381" customFormat="1" ht="13.2" customHeight="1" x14ac:dyDescent="0.3">
      <c r="B17" s="398"/>
      <c r="C17" s="398"/>
      <c r="D17" s="398"/>
      <c r="E17" s="398"/>
      <c r="F17" s="398"/>
      <c r="G17" s="398"/>
      <c r="H17" s="398"/>
      <c r="I17" s="398"/>
      <c r="J17" s="398"/>
      <c r="K17" s="398"/>
      <c r="L17" s="398"/>
    </row>
    <row r="18" spans="2:13" s="381" customFormat="1" ht="13.2" customHeight="1" x14ac:dyDescent="0.3">
      <c r="B18" s="398"/>
      <c r="C18" s="398"/>
      <c r="D18" s="398"/>
      <c r="E18" s="398"/>
      <c r="F18" s="398"/>
      <c r="G18" s="398"/>
      <c r="H18" s="398"/>
      <c r="I18" s="398"/>
      <c r="J18" s="398"/>
      <c r="K18" s="398"/>
      <c r="L18" s="398"/>
    </row>
    <row r="19" spans="2:13" ht="25.2" customHeight="1" x14ac:dyDescent="0.3">
      <c r="B19" s="396" t="s">
        <v>185</v>
      </c>
      <c r="C19" s="396"/>
      <c r="D19" s="396"/>
      <c r="E19" s="396"/>
      <c r="F19" s="396"/>
      <c r="G19" s="396"/>
      <c r="H19" s="396"/>
      <c r="I19" s="396"/>
      <c r="J19" s="396"/>
      <c r="K19" s="396"/>
      <c r="L19" s="396"/>
      <c r="M19" s="380"/>
    </row>
    <row r="20" spans="2:13" ht="25.2" customHeight="1" x14ac:dyDescent="0.3">
      <c r="B20" s="396"/>
      <c r="C20" s="396"/>
      <c r="D20" s="396"/>
      <c r="E20" s="396"/>
      <c r="F20" s="396"/>
      <c r="G20" s="396"/>
      <c r="H20" s="396"/>
      <c r="I20" s="396"/>
      <c r="J20" s="396"/>
      <c r="K20" s="396"/>
      <c r="L20" s="396"/>
      <c r="M20" s="380"/>
    </row>
    <row r="21" spans="2:13" ht="15.6" customHeight="1" x14ac:dyDescent="0.3">
      <c r="B21" s="387" t="s">
        <v>198</v>
      </c>
      <c r="C21" s="387"/>
      <c r="D21" s="387"/>
      <c r="E21" s="387"/>
      <c r="F21" s="387"/>
      <c r="G21" s="387"/>
      <c r="H21" s="387"/>
      <c r="I21" s="387"/>
      <c r="J21" s="387"/>
      <c r="K21" s="387"/>
      <c r="L21" s="387"/>
      <c r="M21" s="380"/>
    </row>
    <row r="22" spans="2:13" ht="15.6" customHeight="1" x14ac:dyDescent="0.3">
      <c r="B22" s="387"/>
      <c r="C22" s="387"/>
      <c r="D22" s="387"/>
      <c r="E22" s="387"/>
      <c r="F22" s="387"/>
      <c r="G22" s="387"/>
      <c r="H22" s="387"/>
      <c r="I22" s="387"/>
      <c r="J22" s="387"/>
      <c r="K22" s="387"/>
      <c r="L22" s="387"/>
      <c r="M22" s="380"/>
    </row>
    <row r="23" spans="2:13" ht="15.6" customHeight="1" x14ac:dyDescent="0.3">
      <c r="B23" s="387"/>
      <c r="C23" s="387"/>
      <c r="D23" s="387"/>
      <c r="E23" s="387"/>
      <c r="F23" s="387"/>
      <c r="G23" s="387"/>
      <c r="H23" s="387"/>
      <c r="I23" s="387"/>
      <c r="J23" s="387"/>
      <c r="K23" s="387"/>
      <c r="L23" s="387"/>
      <c r="M23" s="383"/>
    </row>
    <row r="24" spans="2:13" ht="15.6" customHeight="1" x14ac:dyDescent="0.3">
      <c r="B24" s="387"/>
      <c r="C24" s="387"/>
      <c r="D24" s="387"/>
      <c r="E24" s="387"/>
      <c r="F24" s="387"/>
      <c r="G24" s="387"/>
      <c r="H24" s="387"/>
      <c r="I24" s="387"/>
      <c r="J24" s="387"/>
      <c r="K24" s="387"/>
      <c r="L24" s="387"/>
      <c r="M24" s="383"/>
    </row>
    <row r="25" spans="2:13" ht="10.8" customHeight="1" x14ac:dyDescent="0.3">
      <c r="B25" s="383"/>
      <c r="C25" s="383"/>
      <c r="D25" s="383"/>
      <c r="E25" s="383"/>
      <c r="F25" s="383"/>
      <c r="G25" s="383"/>
      <c r="H25" s="383"/>
      <c r="I25" s="383"/>
      <c r="J25" s="383"/>
      <c r="K25" s="383"/>
      <c r="L25" s="383"/>
      <c r="M25" s="383"/>
    </row>
    <row r="26" spans="2:13" ht="15.6" customHeight="1" x14ac:dyDescent="0.3">
      <c r="B26" s="37" t="s">
        <v>251</v>
      </c>
      <c r="C26" s="383"/>
      <c r="D26" s="383"/>
      <c r="E26" s="383"/>
      <c r="F26" s="383"/>
      <c r="G26" s="383"/>
      <c r="H26" s="383"/>
      <c r="I26" s="383"/>
      <c r="J26" s="383"/>
      <c r="K26" s="383"/>
      <c r="L26" s="383"/>
      <c r="M26" s="383"/>
    </row>
    <row r="27" spans="2:13" ht="15.6" customHeight="1" x14ac:dyDescent="0.3">
      <c r="B27" s="37"/>
      <c r="C27" s="383"/>
      <c r="D27" s="383"/>
      <c r="E27" s="383"/>
      <c r="F27" s="383"/>
      <c r="G27" s="383"/>
      <c r="H27" s="383"/>
      <c r="I27" s="383"/>
      <c r="J27" s="383"/>
      <c r="K27" s="383"/>
      <c r="L27" s="383"/>
      <c r="M27" s="383"/>
    </row>
    <row r="28" spans="2:13" ht="15.6" customHeight="1" x14ac:dyDescent="0.3">
      <c r="B28" s="391" t="s">
        <v>334</v>
      </c>
      <c r="C28" s="388"/>
      <c r="D28" s="388"/>
      <c r="E28" s="388"/>
      <c r="F28" s="388"/>
      <c r="G28" s="388"/>
      <c r="H28" s="388"/>
      <c r="I28" s="388"/>
      <c r="J28" s="388"/>
      <c r="K28" s="388"/>
      <c r="L28" s="388"/>
      <c r="M28" s="383"/>
    </row>
    <row r="29" spans="2:13" ht="15.6" customHeight="1" x14ac:dyDescent="0.3">
      <c r="B29" s="388"/>
      <c r="C29" s="388"/>
      <c r="D29" s="388"/>
      <c r="E29" s="388"/>
      <c r="F29" s="388"/>
      <c r="G29" s="388"/>
      <c r="H29" s="388"/>
      <c r="I29" s="388"/>
      <c r="J29" s="388"/>
      <c r="K29" s="388"/>
      <c r="L29" s="388"/>
      <c r="M29" s="383"/>
    </row>
    <row r="30" spans="2:13" ht="15.6" customHeight="1" x14ac:dyDescent="0.3">
      <c r="B30" s="37"/>
      <c r="C30" s="383"/>
      <c r="D30" s="383"/>
      <c r="E30" s="383"/>
      <c r="F30" s="383"/>
      <c r="G30" s="383"/>
      <c r="H30" s="383"/>
      <c r="I30" s="383"/>
      <c r="J30" s="383"/>
      <c r="K30" s="383"/>
      <c r="L30" s="383"/>
      <c r="M30" s="383"/>
    </row>
    <row r="31" spans="2:13" ht="15.6" customHeight="1" x14ac:dyDescent="0.3">
      <c r="B31" s="389" t="s">
        <v>320</v>
      </c>
      <c r="C31" s="390"/>
      <c r="D31" s="390"/>
      <c r="E31" s="390"/>
      <c r="F31" s="390"/>
      <c r="G31" s="390"/>
      <c r="H31" s="390"/>
      <c r="I31" s="390"/>
      <c r="J31" s="390"/>
      <c r="K31" s="390"/>
      <c r="L31" s="390"/>
      <c r="M31" s="383"/>
    </row>
    <row r="32" spans="2:13" ht="15.6" customHeight="1" x14ac:dyDescent="0.3">
      <c r="B32" s="390"/>
      <c r="C32" s="390"/>
      <c r="D32" s="390"/>
      <c r="E32" s="390"/>
      <c r="F32" s="390"/>
      <c r="G32" s="390"/>
      <c r="H32" s="390"/>
      <c r="I32" s="390"/>
      <c r="J32" s="390"/>
      <c r="K32" s="390"/>
      <c r="L32" s="390"/>
      <c r="M32" s="383"/>
    </row>
    <row r="33" spans="2:12" x14ac:dyDescent="0.3">
      <c r="B33" s="376"/>
      <c r="C33" s="376"/>
      <c r="D33" s="376"/>
      <c r="E33" s="376"/>
      <c r="F33" s="376"/>
      <c r="G33" s="376"/>
      <c r="H33" s="376"/>
      <c r="I33" s="376"/>
      <c r="J33" s="376"/>
      <c r="K33" s="376"/>
      <c r="L33" s="376"/>
    </row>
    <row r="34" spans="2:12" x14ac:dyDescent="0.3">
      <c r="B34" s="389" t="s">
        <v>271</v>
      </c>
      <c r="C34" s="388"/>
      <c r="D34" s="388"/>
      <c r="E34" s="388"/>
      <c r="F34" s="388"/>
      <c r="G34" s="388"/>
      <c r="H34" s="388"/>
      <c r="I34" s="388"/>
      <c r="J34" s="388"/>
      <c r="K34" s="388"/>
      <c r="L34" s="388"/>
    </row>
    <row r="35" spans="2:12" x14ac:dyDescent="0.3">
      <c r="B35" s="388"/>
      <c r="C35" s="388"/>
      <c r="D35" s="388"/>
      <c r="E35" s="388"/>
      <c r="F35" s="388"/>
      <c r="G35" s="388"/>
      <c r="H35" s="388"/>
      <c r="I35" s="388"/>
      <c r="J35" s="388"/>
      <c r="K35" s="388"/>
      <c r="L35" s="388"/>
    </row>
    <row r="36" spans="2:12" x14ac:dyDescent="0.3">
      <c r="B36" s="388"/>
      <c r="C36" s="388"/>
      <c r="D36" s="388"/>
      <c r="E36" s="388"/>
      <c r="F36" s="388"/>
      <c r="G36" s="388"/>
      <c r="H36" s="388"/>
      <c r="I36" s="388"/>
      <c r="J36" s="388"/>
      <c r="K36" s="388"/>
      <c r="L36" s="388"/>
    </row>
    <row r="37" spans="2:12" x14ac:dyDescent="0.3">
      <c r="B37" s="389" t="s">
        <v>272</v>
      </c>
      <c r="C37" s="390"/>
      <c r="D37" s="390"/>
      <c r="E37" s="390"/>
      <c r="F37" s="390"/>
      <c r="G37" s="390"/>
      <c r="H37" s="390"/>
      <c r="I37" s="390"/>
      <c r="J37" s="390"/>
      <c r="K37" s="390"/>
      <c r="L37" s="390"/>
    </row>
    <row r="38" spans="2:12" x14ac:dyDescent="0.3">
      <c r="B38" s="390"/>
      <c r="C38" s="390"/>
      <c r="D38" s="390"/>
      <c r="E38" s="390"/>
      <c r="F38" s="390"/>
      <c r="G38" s="390"/>
      <c r="H38" s="390"/>
      <c r="I38" s="390"/>
      <c r="J38" s="390"/>
      <c r="K38" s="390"/>
      <c r="L38" s="390"/>
    </row>
    <row r="39" spans="2:12" x14ac:dyDescent="0.3">
      <c r="B39" s="390"/>
      <c r="C39" s="390"/>
      <c r="D39" s="390"/>
      <c r="E39" s="390"/>
      <c r="F39" s="390"/>
      <c r="G39" s="390"/>
      <c r="H39" s="390"/>
      <c r="I39" s="390"/>
      <c r="J39" s="390"/>
      <c r="K39" s="390"/>
      <c r="L39" s="390"/>
    </row>
    <row r="40" spans="2:12" x14ac:dyDescent="0.3">
      <c r="B40" s="390"/>
      <c r="C40" s="390"/>
      <c r="D40" s="390"/>
      <c r="E40" s="390"/>
      <c r="F40" s="390"/>
      <c r="G40" s="390"/>
      <c r="H40" s="390"/>
      <c r="I40" s="390"/>
      <c r="J40" s="390"/>
      <c r="K40" s="390"/>
      <c r="L40" s="390"/>
    </row>
    <row r="41" spans="2:12" ht="17.399999999999999" customHeight="1" x14ac:dyDescent="0.3">
      <c r="B41" s="389" t="s">
        <v>321</v>
      </c>
      <c r="C41" s="390"/>
      <c r="D41" s="390"/>
      <c r="E41" s="390"/>
      <c r="F41" s="390"/>
      <c r="G41" s="390"/>
      <c r="H41" s="390"/>
      <c r="I41" s="390"/>
      <c r="J41" s="390"/>
      <c r="K41" s="390"/>
      <c r="L41" s="390"/>
    </row>
    <row r="42" spans="2:12" ht="12" customHeight="1" x14ac:dyDescent="0.3">
      <c r="B42" s="375"/>
      <c r="C42" s="375"/>
      <c r="D42" s="375"/>
      <c r="E42" s="375"/>
      <c r="F42" s="375"/>
      <c r="G42" s="375"/>
      <c r="H42" s="375"/>
      <c r="I42" s="375"/>
      <c r="J42" s="375"/>
      <c r="K42" s="375"/>
      <c r="L42" s="375"/>
    </row>
    <row r="43" spans="2:12" ht="17.399999999999999" customHeight="1" x14ac:dyDescent="0.3">
      <c r="B43" s="389" t="s">
        <v>322</v>
      </c>
      <c r="C43" s="390"/>
      <c r="D43" s="390"/>
      <c r="E43" s="390"/>
      <c r="F43" s="390"/>
      <c r="G43" s="390"/>
      <c r="H43" s="390"/>
      <c r="I43" s="390"/>
      <c r="J43" s="390"/>
      <c r="K43" s="390"/>
      <c r="L43" s="390"/>
    </row>
    <row r="44" spans="2:12" ht="17.399999999999999" customHeight="1" x14ac:dyDescent="0.3">
      <c r="B44" s="390"/>
      <c r="C44" s="390"/>
      <c r="D44" s="390"/>
      <c r="E44" s="390"/>
      <c r="F44" s="390"/>
      <c r="G44" s="390"/>
      <c r="H44" s="390"/>
      <c r="I44" s="390"/>
      <c r="J44" s="390"/>
      <c r="K44" s="390"/>
      <c r="L44" s="390"/>
    </row>
    <row r="45" spans="2:12" ht="7.8" customHeight="1" x14ac:dyDescent="0.3">
      <c r="B45" s="376"/>
      <c r="C45" s="376"/>
      <c r="D45" s="376"/>
      <c r="E45" s="376"/>
      <c r="F45" s="376"/>
      <c r="G45" s="376"/>
      <c r="H45" s="376"/>
      <c r="I45" s="376"/>
      <c r="J45" s="376"/>
      <c r="K45" s="376"/>
      <c r="L45" s="376"/>
    </row>
    <row r="46" spans="2:12" ht="17.399999999999999" customHeight="1" x14ac:dyDescent="0.3">
      <c r="B46" s="385" t="s">
        <v>328</v>
      </c>
      <c r="C46" s="386"/>
      <c r="D46" s="386"/>
      <c r="E46" s="386"/>
      <c r="F46" s="386"/>
      <c r="G46" s="386"/>
      <c r="H46" s="386"/>
      <c r="I46" s="386"/>
      <c r="J46" s="386"/>
      <c r="K46" s="386"/>
      <c r="L46" s="386"/>
    </row>
    <row r="47" spans="2:12" x14ac:dyDescent="0.3">
      <c r="B47" s="376"/>
      <c r="C47" s="376"/>
      <c r="D47" s="376"/>
      <c r="E47" s="376"/>
      <c r="F47" s="376"/>
      <c r="G47" s="376"/>
      <c r="H47" s="376"/>
      <c r="I47" s="376"/>
      <c r="J47" s="376"/>
      <c r="K47" s="376"/>
      <c r="L47" s="376"/>
    </row>
    <row r="48" spans="2:12" ht="21.6" customHeight="1" x14ac:dyDescent="0.3">
      <c r="B48" s="387" t="s">
        <v>323</v>
      </c>
      <c r="C48" s="388"/>
      <c r="D48" s="388"/>
      <c r="E48" s="388"/>
      <c r="F48" s="388"/>
      <c r="G48" s="388"/>
      <c r="H48" s="388"/>
      <c r="I48" s="388"/>
      <c r="J48" s="388"/>
      <c r="K48" s="388"/>
      <c r="L48" s="388"/>
    </row>
    <row r="49" spans="2:12" ht="21.6" customHeight="1" x14ac:dyDescent="0.3">
      <c r="B49" s="388"/>
      <c r="C49" s="388"/>
      <c r="D49" s="388"/>
      <c r="E49" s="388"/>
      <c r="F49" s="388"/>
      <c r="G49" s="388"/>
      <c r="H49" s="388"/>
      <c r="I49" s="388"/>
      <c r="J49" s="388"/>
      <c r="K49" s="388"/>
      <c r="L49" s="388"/>
    </row>
    <row r="50" spans="2:12" ht="21.6" customHeight="1" x14ac:dyDescent="0.3">
      <c r="B50" s="388"/>
      <c r="C50" s="388"/>
      <c r="D50" s="388"/>
      <c r="E50" s="388"/>
      <c r="F50" s="388"/>
      <c r="G50" s="388"/>
      <c r="H50" s="388"/>
      <c r="I50" s="388"/>
      <c r="J50" s="388"/>
      <c r="K50" s="388"/>
      <c r="L50" s="388"/>
    </row>
    <row r="51" spans="2:12" ht="15.6" x14ac:dyDescent="0.3">
      <c r="B51" s="37"/>
    </row>
    <row r="52" spans="2:12" ht="15" customHeight="1" x14ac:dyDescent="0.3">
      <c r="B52" s="391" t="s">
        <v>324</v>
      </c>
      <c r="C52" s="388"/>
      <c r="D52" s="388"/>
      <c r="E52" s="388"/>
      <c r="F52" s="388"/>
      <c r="G52" s="388"/>
      <c r="H52" s="388"/>
      <c r="I52" s="388"/>
      <c r="J52" s="388"/>
      <c r="K52" s="388"/>
      <c r="L52" s="388"/>
    </row>
    <row r="53" spans="2:12" ht="15" customHeight="1" x14ac:dyDescent="0.3">
      <c r="B53" s="388"/>
      <c r="C53" s="388"/>
      <c r="D53" s="388"/>
      <c r="E53" s="388"/>
      <c r="F53" s="388"/>
      <c r="G53" s="388"/>
      <c r="H53" s="388"/>
      <c r="I53" s="388"/>
      <c r="J53" s="388"/>
      <c r="K53" s="388"/>
      <c r="L53" s="388"/>
    </row>
    <row r="54" spans="2:12" ht="15" customHeight="1" x14ac:dyDescent="0.3">
      <c r="B54" s="388"/>
      <c r="C54" s="388"/>
      <c r="D54" s="388"/>
      <c r="E54" s="388"/>
      <c r="F54" s="388"/>
      <c r="G54" s="388"/>
      <c r="H54" s="388"/>
      <c r="I54" s="388"/>
      <c r="J54" s="388"/>
      <c r="K54" s="388"/>
      <c r="L54" s="388"/>
    </row>
    <row r="55" spans="2:12" ht="15.6" x14ac:dyDescent="0.3">
      <c r="B55" s="37"/>
    </row>
    <row r="56" spans="2:12" ht="20.399999999999999" customHeight="1" x14ac:dyDescent="0.3">
      <c r="B56" s="391" t="s">
        <v>325</v>
      </c>
      <c r="C56" s="388"/>
      <c r="D56" s="388"/>
      <c r="E56" s="388"/>
      <c r="F56" s="388"/>
      <c r="G56" s="388"/>
      <c r="H56" s="388"/>
      <c r="I56" s="388"/>
      <c r="J56" s="388"/>
      <c r="K56" s="388"/>
      <c r="L56" s="388"/>
    </row>
    <row r="57" spans="2:12" ht="20.399999999999999" customHeight="1" x14ac:dyDescent="0.3">
      <c r="B57" s="388"/>
      <c r="C57" s="388"/>
      <c r="D57" s="388"/>
      <c r="E57" s="388"/>
      <c r="F57" s="388"/>
      <c r="G57" s="388"/>
      <c r="H57" s="388"/>
      <c r="I57" s="388"/>
      <c r="J57" s="388"/>
      <c r="K57" s="388"/>
      <c r="L57" s="388"/>
    </row>
    <row r="58" spans="2:12" ht="20.399999999999999" customHeight="1" x14ac:dyDescent="0.3">
      <c r="B58" s="388"/>
      <c r="C58" s="388"/>
      <c r="D58" s="388"/>
      <c r="E58" s="388"/>
      <c r="F58" s="388"/>
      <c r="G58" s="388"/>
      <c r="H58" s="388"/>
      <c r="I58" s="388"/>
      <c r="J58" s="388"/>
      <c r="K58" s="388"/>
      <c r="L58" s="388"/>
    </row>
    <row r="59" spans="2:12" ht="20.399999999999999" customHeight="1" x14ac:dyDescent="0.3">
      <c r="B59" s="388"/>
      <c r="C59" s="388"/>
      <c r="D59" s="388"/>
      <c r="E59" s="388"/>
      <c r="F59" s="388"/>
      <c r="G59" s="388"/>
      <c r="H59" s="388"/>
      <c r="I59" s="388"/>
      <c r="J59" s="388"/>
      <c r="K59" s="388"/>
      <c r="L59" s="388"/>
    </row>
    <row r="60" spans="2:12" ht="20.399999999999999" customHeight="1" x14ac:dyDescent="0.3">
      <c r="B60" s="388"/>
      <c r="C60" s="388"/>
      <c r="D60" s="388"/>
      <c r="E60" s="388"/>
      <c r="F60" s="388"/>
      <c r="G60" s="388"/>
      <c r="H60" s="388"/>
      <c r="I60" s="388"/>
      <c r="J60" s="388"/>
      <c r="K60" s="388"/>
      <c r="L60" s="388"/>
    </row>
    <row r="61" spans="2:12" ht="20.399999999999999" customHeight="1" x14ac:dyDescent="0.3">
      <c r="B61" s="388"/>
      <c r="C61" s="388"/>
      <c r="D61" s="388"/>
      <c r="E61" s="388"/>
      <c r="F61" s="388"/>
      <c r="G61" s="388"/>
      <c r="H61" s="388"/>
      <c r="I61" s="388"/>
      <c r="J61" s="388"/>
      <c r="K61" s="388"/>
      <c r="L61" s="388"/>
    </row>
    <row r="62" spans="2:12" ht="15.6" x14ac:dyDescent="0.3">
      <c r="B62" s="30" t="s">
        <v>336</v>
      </c>
    </row>
    <row r="63" spans="2:12" ht="15.6" x14ac:dyDescent="0.3">
      <c r="B63" s="37"/>
    </row>
    <row r="64" spans="2:12" ht="15.6" customHeight="1" x14ac:dyDescent="0.3">
      <c r="B64" s="385" t="s">
        <v>327</v>
      </c>
      <c r="C64" s="386"/>
      <c r="D64" s="386"/>
      <c r="E64" s="386"/>
      <c r="F64" s="386"/>
      <c r="G64" s="386"/>
      <c r="H64" s="386"/>
      <c r="I64" s="386"/>
      <c r="J64" s="386"/>
      <c r="K64" s="386"/>
      <c r="L64" s="386"/>
    </row>
    <row r="65" spans="2:12" ht="9.6" customHeight="1" x14ac:dyDescent="0.3">
      <c r="B65" s="37"/>
    </row>
    <row r="66" spans="2:12" ht="16.8" customHeight="1" x14ac:dyDescent="0.3">
      <c r="B66" s="391" t="s">
        <v>326</v>
      </c>
      <c r="C66" s="388"/>
      <c r="D66" s="388"/>
      <c r="E66" s="388"/>
      <c r="F66" s="388"/>
      <c r="G66" s="388"/>
      <c r="H66" s="388"/>
      <c r="I66" s="388"/>
      <c r="J66" s="388"/>
      <c r="K66" s="388"/>
      <c r="L66" s="388"/>
    </row>
    <row r="67" spans="2:12" ht="16.8" customHeight="1" x14ac:dyDescent="0.3">
      <c r="B67" s="388"/>
      <c r="C67" s="388"/>
      <c r="D67" s="388"/>
      <c r="E67" s="388"/>
      <c r="F67" s="388"/>
      <c r="G67" s="388"/>
      <c r="H67" s="388"/>
      <c r="I67" s="388"/>
      <c r="J67" s="388"/>
      <c r="K67" s="388"/>
      <c r="L67" s="388"/>
    </row>
    <row r="68" spans="2:12" ht="16.8" customHeight="1" x14ac:dyDescent="0.3">
      <c r="B68" s="388"/>
      <c r="C68" s="388"/>
      <c r="D68" s="388"/>
      <c r="E68" s="388"/>
      <c r="F68" s="388"/>
      <c r="G68" s="388"/>
      <c r="H68" s="388"/>
      <c r="I68" s="388"/>
      <c r="J68" s="388"/>
      <c r="K68" s="388"/>
      <c r="L68" s="388"/>
    </row>
    <row r="69" spans="2:12" ht="15.6" x14ac:dyDescent="0.3">
      <c r="B69" s="37"/>
    </row>
    <row r="70" spans="2:12" x14ac:dyDescent="0.3">
      <c r="B70" s="391" t="s">
        <v>333</v>
      </c>
      <c r="C70" s="388"/>
      <c r="D70" s="388"/>
      <c r="E70" s="388"/>
      <c r="F70" s="388"/>
      <c r="G70" s="388"/>
      <c r="H70" s="388"/>
      <c r="I70" s="388"/>
      <c r="J70" s="388"/>
      <c r="K70" s="388"/>
      <c r="L70" s="388"/>
    </row>
    <row r="71" spans="2:12" x14ac:dyDescent="0.3">
      <c r="B71" s="388"/>
      <c r="C71" s="388"/>
      <c r="D71" s="388"/>
      <c r="E71" s="388"/>
      <c r="F71" s="388"/>
      <c r="G71" s="388"/>
      <c r="H71" s="388"/>
      <c r="I71" s="388"/>
      <c r="J71" s="388"/>
      <c r="K71" s="388"/>
      <c r="L71" s="388"/>
    </row>
    <row r="72" spans="2:12" x14ac:dyDescent="0.3">
      <c r="B72" s="388"/>
      <c r="C72" s="388"/>
      <c r="D72" s="388"/>
      <c r="E72" s="388"/>
      <c r="F72" s="388"/>
      <c r="G72" s="388"/>
      <c r="H72" s="388"/>
      <c r="I72" s="388"/>
      <c r="J72" s="388"/>
      <c r="K72" s="388"/>
      <c r="L72" s="388"/>
    </row>
    <row r="73" spans="2:12" ht="11.4" customHeight="1" x14ac:dyDescent="0.3">
      <c r="B73" s="388"/>
      <c r="C73" s="388"/>
      <c r="D73" s="388"/>
      <c r="E73" s="388"/>
      <c r="F73" s="388"/>
      <c r="G73" s="388"/>
      <c r="H73" s="388"/>
      <c r="I73" s="388"/>
      <c r="J73" s="388"/>
      <c r="K73" s="388"/>
      <c r="L73" s="388"/>
    </row>
    <row r="74" spans="2:12" ht="15.6" customHeight="1" x14ac:dyDescent="0.3">
      <c r="C74" s="379"/>
      <c r="D74" s="379"/>
      <c r="E74" s="379"/>
      <c r="F74" s="379"/>
      <c r="G74" s="379"/>
      <c r="H74" s="379"/>
      <c r="I74" s="379"/>
      <c r="J74" s="379"/>
      <c r="K74" s="379"/>
      <c r="L74" s="379"/>
    </row>
    <row r="75" spans="2:12" x14ac:dyDescent="0.3">
      <c r="B75" s="391" t="s">
        <v>329</v>
      </c>
      <c r="C75" s="388"/>
      <c r="D75" s="388"/>
      <c r="E75" s="388"/>
      <c r="F75" s="388"/>
      <c r="G75" s="388"/>
      <c r="H75" s="388"/>
      <c r="I75" s="388"/>
      <c r="J75" s="388"/>
      <c r="K75" s="388"/>
      <c r="L75" s="388"/>
    </row>
    <row r="76" spans="2:12" ht="10.199999999999999" customHeight="1" x14ac:dyDescent="0.3">
      <c r="B76" s="388"/>
      <c r="C76" s="388"/>
      <c r="D76" s="388"/>
      <c r="E76" s="388"/>
      <c r="F76" s="388"/>
      <c r="G76" s="388"/>
      <c r="H76" s="388"/>
      <c r="I76" s="388"/>
      <c r="J76" s="388"/>
      <c r="K76" s="388"/>
      <c r="L76" s="388"/>
    </row>
    <row r="77" spans="2:12" ht="10.199999999999999" customHeight="1" x14ac:dyDescent="0.3">
      <c r="B77" s="388"/>
      <c r="C77" s="388"/>
      <c r="D77" s="388"/>
      <c r="E77" s="388"/>
      <c r="F77" s="388"/>
      <c r="G77" s="388"/>
      <c r="H77" s="388"/>
      <c r="I77" s="388"/>
      <c r="J77" s="388"/>
      <c r="K77" s="388"/>
      <c r="L77" s="388"/>
    </row>
    <row r="78" spans="2:12" ht="10.199999999999999" customHeight="1" x14ac:dyDescent="0.3">
      <c r="B78" s="388"/>
      <c r="C78" s="388"/>
      <c r="D78" s="388"/>
      <c r="E78" s="388"/>
      <c r="F78" s="388"/>
      <c r="G78" s="388"/>
      <c r="H78" s="388"/>
      <c r="I78" s="388"/>
      <c r="J78" s="388"/>
      <c r="K78" s="388"/>
      <c r="L78" s="388"/>
    </row>
    <row r="79" spans="2:12" x14ac:dyDescent="0.3">
      <c r="B79" s="381"/>
      <c r="C79" s="381"/>
      <c r="D79" s="381"/>
      <c r="E79" s="381"/>
      <c r="F79" s="381"/>
      <c r="G79" s="381"/>
      <c r="H79" s="381"/>
      <c r="I79" s="381"/>
      <c r="J79" s="381"/>
      <c r="K79" s="381"/>
      <c r="L79" s="381"/>
    </row>
    <row r="80" spans="2:12" ht="15.6" x14ac:dyDescent="0.3">
      <c r="B80" s="384" t="s">
        <v>139</v>
      </c>
      <c r="C80" s="381"/>
      <c r="D80" s="381"/>
      <c r="E80" s="381"/>
      <c r="F80" s="381"/>
      <c r="G80" s="381"/>
      <c r="H80" s="381"/>
      <c r="I80" s="381"/>
      <c r="J80" s="381"/>
      <c r="K80" s="381"/>
      <c r="L80" s="381"/>
    </row>
    <row r="81" spans="2:12" ht="28.2" customHeight="1" x14ac:dyDescent="0.3">
      <c r="B81" s="391" t="s">
        <v>331</v>
      </c>
      <c r="C81" s="388"/>
      <c r="D81" s="388"/>
      <c r="E81" s="388"/>
      <c r="F81" s="388"/>
      <c r="G81" s="388"/>
      <c r="H81" s="388"/>
      <c r="I81" s="388"/>
      <c r="J81" s="388"/>
      <c r="K81" s="388"/>
      <c r="L81" s="388"/>
    </row>
    <row r="82" spans="2:12" ht="28.2" customHeight="1" x14ac:dyDescent="0.3">
      <c r="B82" s="388"/>
      <c r="C82" s="388"/>
      <c r="D82" s="388"/>
      <c r="E82" s="388"/>
      <c r="F82" s="388"/>
      <c r="G82" s="388"/>
      <c r="H82" s="388"/>
      <c r="I82" s="388"/>
      <c r="J82" s="388"/>
      <c r="K82" s="388"/>
      <c r="L82" s="388"/>
    </row>
    <row r="83" spans="2:12" ht="28.2" customHeight="1" x14ac:dyDescent="0.3">
      <c r="B83" s="388"/>
      <c r="C83" s="388"/>
      <c r="D83" s="388"/>
      <c r="E83" s="388"/>
      <c r="F83" s="388"/>
      <c r="G83" s="388"/>
      <c r="H83" s="388"/>
      <c r="I83" s="388"/>
      <c r="J83" s="388"/>
      <c r="K83" s="388"/>
      <c r="L83" s="388"/>
    </row>
    <row r="84" spans="2:12" ht="9" hidden="1" customHeight="1" x14ac:dyDescent="0.3">
      <c r="B84" s="388"/>
      <c r="C84" s="388"/>
      <c r="D84" s="388"/>
      <c r="E84" s="388"/>
      <c r="F84" s="388"/>
      <c r="G84" s="388"/>
      <c r="H84" s="388"/>
      <c r="I84" s="388"/>
      <c r="J84" s="388"/>
      <c r="K84" s="388"/>
      <c r="L84" s="388"/>
    </row>
    <row r="85" spans="2:12" x14ac:dyDescent="0.3">
      <c r="B85" s="381"/>
      <c r="C85" s="381"/>
      <c r="D85" s="381"/>
      <c r="E85" s="381"/>
      <c r="F85" s="381"/>
      <c r="G85" s="381"/>
      <c r="H85" s="381"/>
      <c r="I85" s="381"/>
      <c r="J85" s="381"/>
      <c r="K85" s="381"/>
      <c r="L85" s="381"/>
    </row>
    <row r="86" spans="2:12" ht="17.399999999999999" customHeight="1" x14ac:dyDescent="0.3">
      <c r="B86" s="395" t="s">
        <v>330</v>
      </c>
      <c r="C86" s="395"/>
      <c r="D86" s="395"/>
      <c r="E86" s="395"/>
      <c r="F86" s="395"/>
      <c r="G86" s="395"/>
      <c r="H86" s="395"/>
      <c r="I86" s="395"/>
      <c r="J86" s="395"/>
      <c r="K86" s="395"/>
      <c r="L86" s="395"/>
    </row>
    <row r="87" spans="2:12" ht="17.399999999999999" customHeight="1" x14ac:dyDescent="0.3">
      <c r="B87" s="395"/>
      <c r="C87" s="395"/>
      <c r="D87" s="395"/>
      <c r="E87" s="395"/>
      <c r="F87" s="395"/>
      <c r="G87" s="395"/>
      <c r="H87" s="395"/>
      <c r="I87" s="395"/>
      <c r="J87" s="395"/>
      <c r="K87" s="395"/>
      <c r="L87" s="395"/>
    </row>
    <row r="88" spans="2:12" ht="15.6" x14ac:dyDescent="0.3">
      <c r="B88" s="382"/>
      <c r="C88" s="382"/>
      <c r="D88" s="382"/>
      <c r="E88" s="382"/>
      <c r="F88" s="382"/>
      <c r="G88" s="382"/>
      <c r="H88" s="382"/>
      <c r="I88" s="382"/>
      <c r="J88" s="382"/>
      <c r="K88" s="382"/>
      <c r="L88" s="382"/>
    </row>
    <row r="89" spans="2:12" ht="33.6" customHeight="1" x14ac:dyDescent="0.3">
      <c r="B89" s="389" t="s">
        <v>337</v>
      </c>
      <c r="C89" s="389"/>
      <c r="D89" s="389"/>
      <c r="E89" s="389"/>
      <c r="F89" s="389"/>
      <c r="G89" s="389"/>
      <c r="H89" s="389"/>
      <c r="I89" s="389"/>
      <c r="J89" s="389"/>
      <c r="K89" s="389"/>
      <c r="L89" s="389"/>
    </row>
    <row r="90" spans="2:12" ht="33" customHeight="1" x14ac:dyDescent="0.3">
      <c r="B90" s="389"/>
      <c r="C90" s="389"/>
      <c r="D90" s="389"/>
      <c r="E90" s="389"/>
      <c r="F90" s="389"/>
      <c r="G90" s="389"/>
      <c r="H90" s="389"/>
      <c r="I90" s="389"/>
      <c r="J90" s="389"/>
      <c r="K90" s="389"/>
      <c r="L90" s="389"/>
    </row>
    <row r="91" spans="2:12" ht="10.8" customHeight="1" x14ac:dyDescent="0.3">
      <c r="B91" s="375"/>
      <c r="C91" s="375"/>
      <c r="D91" s="375"/>
      <c r="E91" s="375"/>
      <c r="F91" s="375"/>
      <c r="G91" s="375"/>
      <c r="H91" s="375"/>
      <c r="I91" s="375"/>
      <c r="J91" s="375"/>
      <c r="K91" s="375"/>
      <c r="L91" s="375"/>
    </row>
    <row r="92" spans="2:12" ht="16.8" customHeight="1" x14ac:dyDescent="0.3">
      <c r="B92" s="387" t="s">
        <v>332</v>
      </c>
      <c r="C92" s="387"/>
      <c r="D92" s="387"/>
      <c r="E92" s="387"/>
      <c r="F92" s="387"/>
      <c r="G92" s="387"/>
      <c r="H92" s="387"/>
      <c r="I92" s="387"/>
      <c r="J92" s="387"/>
      <c r="K92" s="387"/>
      <c r="L92" s="387"/>
    </row>
    <row r="93" spans="2:12" ht="16.8" customHeight="1" x14ac:dyDescent="0.3">
      <c r="B93" s="387"/>
      <c r="C93" s="387"/>
      <c r="D93" s="387"/>
      <c r="E93" s="387"/>
      <c r="F93" s="387"/>
      <c r="G93" s="387"/>
      <c r="H93" s="387"/>
      <c r="I93" s="387"/>
      <c r="J93" s="387"/>
      <c r="K93" s="387"/>
      <c r="L93" s="387"/>
    </row>
    <row r="94" spans="2:12" ht="16.8" customHeight="1" x14ac:dyDescent="0.3">
      <c r="B94" s="387"/>
      <c r="C94" s="387"/>
      <c r="D94" s="387"/>
      <c r="E94" s="387"/>
      <c r="F94" s="387"/>
      <c r="G94" s="387"/>
      <c r="H94" s="387"/>
      <c r="I94" s="387"/>
      <c r="J94" s="387"/>
      <c r="K94" s="387"/>
      <c r="L94" s="387"/>
    </row>
    <row r="95" spans="2:12" ht="16.8" customHeight="1" x14ac:dyDescent="0.3">
      <c r="B95" s="387"/>
      <c r="C95" s="387"/>
      <c r="D95" s="387"/>
      <c r="E95" s="387"/>
      <c r="F95" s="387"/>
      <c r="G95" s="387"/>
      <c r="H95" s="387"/>
      <c r="I95" s="387"/>
      <c r="J95" s="387"/>
      <c r="K95" s="387"/>
      <c r="L95" s="387"/>
    </row>
    <row r="96" spans="2:12" ht="15.6" x14ac:dyDescent="0.3">
      <c r="B96" s="216"/>
      <c r="C96" s="216"/>
      <c r="D96" s="216"/>
      <c r="E96" s="216"/>
      <c r="F96" s="216"/>
      <c r="G96" s="216"/>
      <c r="H96" s="216"/>
      <c r="I96" s="216"/>
      <c r="J96" s="216"/>
      <c r="K96" s="216"/>
      <c r="L96" s="216"/>
    </row>
    <row r="97" spans="2:12" ht="15.6" x14ac:dyDescent="0.3">
      <c r="B97" s="37" t="s">
        <v>138</v>
      </c>
    </row>
    <row r="98" spans="2:12" ht="9.6" customHeight="1" x14ac:dyDescent="0.3">
      <c r="B98" s="37"/>
    </row>
    <row r="99" spans="2:12" ht="15.6" x14ac:dyDescent="0.3">
      <c r="B99" s="30" t="s">
        <v>335</v>
      </c>
      <c r="L99" s="321"/>
    </row>
    <row r="100" spans="2:12" ht="15.6" x14ac:dyDescent="0.3">
      <c r="B100" s="30"/>
    </row>
    <row r="101" spans="2:12" ht="15.6" x14ac:dyDescent="0.3">
      <c r="B101" s="37" t="s">
        <v>130</v>
      </c>
    </row>
    <row r="102" spans="2:12" ht="18.600000000000001" customHeight="1" x14ac:dyDescent="0.3">
      <c r="B102" s="391" t="s">
        <v>269</v>
      </c>
      <c r="C102" s="388"/>
      <c r="D102" s="388"/>
      <c r="E102" s="388"/>
      <c r="F102" s="388"/>
      <c r="G102" s="388"/>
      <c r="H102" s="388"/>
      <c r="I102" s="388"/>
      <c r="J102" s="388"/>
      <c r="K102" s="388"/>
      <c r="L102" s="388"/>
    </row>
    <row r="103" spans="2:12" ht="18.600000000000001" customHeight="1" x14ac:dyDescent="0.3">
      <c r="B103" s="388"/>
      <c r="C103" s="388"/>
      <c r="D103" s="388"/>
      <c r="E103" s="388"/>
      <c r="F103" s="388"/>
      <c r="G103" s="388"/>
      <c r="H103" s="388"/>
      <c r="I103" s="388"/>
      <c r="J103" s="388"/>
      <c r="K103" s="388"/>
      <c r="L103" s="388"/>
    </row>
    <row r="104" spans="2:12" ht="15.6" x14ac:dyDescent="0.3">
      <c r="B104" s="392" t="s">
        <v>131</v>
      </c>
      <c r="C104" s="393"/>
      <c r="D104" s="393"/>
      <c r="E104" s="393"/>
      <c r="F104" s="393"/>
      <c r="G104" s="393"/>
      <c r="H104" s="393"/>
      <c r="I104" s="393"/>
      <c r="J104" s="393"/>
      <c r="K104" s="393"/>
    </row>
    <row r="105" spans="2:12" ht="15.6" x14ac:dyDescent="0.3">
      <c r="B105" s="30"/>
    </row>
    <row r="106" spans="2:12" ht="15.6" x14ac:dyDescent="0.3">
      <c r="B106" s="30" t="s">
        <v>270</v>
      </c>
    </row>
    <row r="107" spans="2:12" ht="15.6" x14ac:dyDescent="0.3">
      <c r="B107" s="392" t="s">
        <v>133</v>
      </c>
      <c r="C107" s="393"/>
      <c r="D107" s="393"/>
      <c r="E107" s="393"/>
      <c r="F107" s="393"/>
      <c r="G107" s="393"/>
      <c r="H107" s="393"/>
      <c r="I107" s="393"/>
      <c r="J107" s="393"/>
    </row>
    <row r="108" spans="2:12" ht="15.6" x14ac:dyDescent="0.3">
      <c r="B108" s="30"/>
    </row>
    <row r="109" spans="2:12" ht="15.6" x14ac:dyDescent="0.3">
      <c r="B109" s="37" t="s">
        <v>132</v>
      </c>
    </row>
    <row r="110" spans="2:12" ht="15.6" x14ac:dyDescent="0.3">
      <c r="B110" s="30" t="s">
        <v>318</v>
      </c>
    </row>
    <row r="111" spans="2:12" ht="15.6" x14ac:dyDescent="0.3">
      <c r="B111" s="30" t="s">
        <v>233</v>
      </c>
    </row>
    <row r="112" spans="2:12" ht="15.6" x14ac:dyDescent="0.3">
      <c r="B112" s="377" t="s">
        <v>319</v>
      </c>
    </row>
    <row r="113" spans="2:12" ht="15.6" x14ac:dyDescent="0.3">
      <c r="B113" s="327"/>
    </row>
    <row r="114" spans="2:12" ht="15.6" x14ac:dyDescent="0.3">
      <c r="B114" s="30"/>
    </row>
    <row r="115" spans="2:12" ht="15.6" x14ac:dyDescent="0.3">
      <c r="B115" s="30"/>
      <c r="C115" s="380"/>
      <c r="D115" s="380"/>
      <c r="E115" s="380"/>
      <c r="F115" s="381"/>
    </row>
    <row r="116" spans="2:12" ht="15.6" x14ac:dyDescent="0.3">
      <c r="B116" s="30"/>
      <c r="C116" s="380"/>
      <c r="D116" s="380"/>
      <c r="E116" s="380"/>
      <c r="F116" s="381"/>
      <c r="L116" s="381"/>
    </row>
    <row r="117" spans="2:12" ht="15.6" x14ac:dyDescent="0.3">
      <c r="B117" s="377"/>
      <c r="C117" s="380"/>
      <c r="D117" s="380"/>
      <c r="E117" s="380"/>
      <c r="F117" s="381"/>
      <c r="L117" s="381"/>
    </row>
    <row r="118" spans="2:12" ht="15.6" x14ac:dyDescent="0.3">
      <c r="B118" s="30"/>
      <c r="C118" s="380"/>
      <c r="D118" s="380"/>
      <c r="E118" s="380"/>
      <c r="F118" s="381"/>
      <c r="L118" s="381"/>
    </row>
    <row r="119" spans="2:12" ht="15.6" x14ac:dyDescent="0.3">
      <c r="B119" s="30"/>
      <c r="C119" s="380"/>
      <c r="D119" s="380"/>
      <c r="E119" s="380"/>
      <c r="F119" s="381"/>
      <c r="L119" s="381"/>
    </row>
    <row r="120" spans="2:12" x14ac:dyDescent="0.3">
      <c r="G120" s="381"/>
      <c r="H120" s="381"/>
      <c r="I120" s="381"/>
      <c r="J120" s="381"/>
      <c r="K120" s="381"/>
      <c r="L120" s="381"/>
    </row>
    <row r="121" spans="2:12" x14ac:dyDescent="0.3">
      <c r="B121" s="381"/>
      <c r="C121" s="381"/>
      <c r="D121" s="381"/>
      <c r="E121" s="381"/>
      <c r="F121" s="381"/>
      <c r="G121" s="381"/>
      <c r="H121" s="381"/>
      <c r="I121" s="381"/>
      <c r="J121" s="381"/>
      <c r="K121" s="381"/>
      <c r="L121" s="381"/>
    </row>
    <row r="122" spans="2:12" x14ac:dyDescent="0.3">
      <c r="B122" s="381"/>
      <c r="C122" s="381"/>
      <c r="D122" s="381"/>
      <c r="E122" s="381"/>
      <c r="F122" s="381"/>
      <c r="G122" s="381"/>
      <c r="H122" s="381"/>
      <c r="I122" s="381"/>
      <c r="J122" s="381"/>
      <c r="K122" s="381"/>
    </row>
    <row r="123" spans="2:12" x14ac:dyDescent="0.3">
      <c r="B123" s="381"/>
      <c r="C123" s="381"/>
      <c r="D123" s="381"/>
      <c r="E123" s="381"/>
      <c r="F123" s="381"/>
      <c r="G123" s="381"/>
      <c r="H123" s="381"/>
      <c r="I123" s="381"/>
      <c r="J123" s="381"/>
      <c r="K123" s="381"/>
    </row>
    <row r="124" spans="2:12" x14ac:dyDescent="0.3">
      <c r="B124" s="381"/>
      <c r="C124" s="381"/>
      <c r="D124" s="381"/>
      <c r="E124" s="381"/>
      <c r="F124" s="381"/>
      <c r="G124" s="381"/>
      <c r="H124" s="381"/>
      <c r="I124" s="381"/>
      <c r="J124" s="381"/>
      <c r="K124" s="381"/>
    </row>
    <row r="125" spans="2:12" x14ac:dyDescent="0.3">
      <c r="B125" s="381"/>
      <c r="C125" s="381"/>
      <c r="D125" s="381"/>
      <c r="E125" s="381"/>
      <c r="F125" s="381"/>
      <c r="G125" s="381"/>
      <c r="H125" s="381"/>
      <c r="I125" s="381"/>
      <c r="J125" s="381"/>
      <c r="K125" s="381"/>
    </row>
  </sheetData>
  <mergeCells count="25">
    <mergeCell ref="B104:K104"/>
    <mergeCell ref="B107:J107"/>
    <mergeCell ref="B5:L7"/>
    <mergeCell ref="B102:L103"/>
    <mergeCell ref="B86:L87"/>
    <mergeCell ref="B21:L24"/>
    <mergeCell ref="B19:L20"/>
    <mergeCell ref="B16:L18"/>
    <mergeCell ref="B92:L95"/>
    <mergeCell ref="B89:L90"/>
    <mergeCell ref="B34:L36"/>
    <mergeCell ref="B28:L29"/>
    <mergeCell ref="B81:L84"/>
    <mergeCell ref="B31:L32"/>
    <mergeCell ref="B41:L41"/>
    <mergeCell ref="B43:L44"/>
    <mergeCell ref="B46:L46"/>
    <mergeCell ref="B48:L50"/>
    <mergeCell ref="B37:L40"/>
    <mergeCell ref="B75:L78"/>
    <mergeCell ref="B52:L54"/>
    <mergeCell ref="B56:L61"/>
    <mergeCell ref="B64:L64"/>
    <mergeCell ref="B66:L68"/>
    <mergeCell ref="B70:L73"/>
  </mergeCells>
  <phoneticPr fontId="10" type="noConversion"/>
  <hyperlinks>
    <hyperlink ref="B107" r:id="rId1"/>
    <hyperlink ref="B86" r:id="rId2" display="https://www.uktradeinfo.com/Statistics/NonEUOverseasTrade/AboutOverseastradeStatistics/User%20support/RTS_Methodology_Revision_2013.pdf"/>
    <hyperlink ref="B86:L87" r:id="rId3" display="https://www.uktradeinfo.com/Statistics/OverseasTradeStatistics/AboutOverseastradeStatistics/Documents/RTS_Methodology_Revision_2016.pdf"/>
    <hyperlink ref="B104" r:id="rId4"/>
    <hyperlink ref="B112" r:id="rId5" display="julian.shaw@trade.gsi.gov.uk"/>
  </hyperlinks>
  <pageMargins left="0.75" right="0.75" top="1" bottom="1" header="0.5" footer="0.5"/>
  <pageSetup paperSize="9" orientation="portrait"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1:V153"/>
  <sheetViews>
    <sheetView topLeftCell="A28" workbookViewId="0">
      <selection activeCell="T49" sqref="T49"/>
    </sheetView>
  </sheetViews>
  <sheetFormatPr defaultRowHeight="13.2" x14ac:dyDescent="0.25"/>
  <cols>
    <col min="1" max="1" width="28.109375" bestFit="1" customWidth="1"/>
    <col min="2" max="2" width="14.6640625" customWidth="1"/>
    <col min="3" max="3" width="16.44140625" customWidth="1"/>
  </cols>
  <sheetData>
    <row r="1" spans="1:3" s="25" customFormat="1" x14ac:dyDescent="0.25"/>
    <row r="2" spans="1:3" s="25" customFormat="1" x14ac:dyDescent="0.25">
      <c r="B2" s="25" t="s">
        <v>136</v>
      </c>
      <c r="C2" s="25" t="s">
        <v>137</v>
      </c>
    </row>
    <row r="3" spans="1:3" s="25" customFormat="1" x14ac:dyDescent="0.25">
      <c r="A3" s="25" t="s">
        <v>1</v>
      </c>
      <c r="B3" s="25">
        <f>VLOOKUP(A3,'PIVOT (QR)'!$A$5:$T$1216,20,FALSE)</f>
        <v>5</v>
      </c>
      <c r="C3" s="25">
        <f ca="1">VLOOKUP(A3,'PIVOT (YR)'!$A$5:$G$1345,7,FALSE)</f>
        <v>5</v>
      </c>
    </row>
    <row r="4" spans="1:3" s="25" customFormat="1" x14ac:dyDescent="0.25">
      <c r="A4" s="25" t="s">
        <v>108</v>
      </c>
      <c r="B4" s="25">
        <f>VLOOKUP(A4,'PIVOT (QR)'!$A$5:$T$1216,20,FALSE)</f>
        <v>100</v>
      </c>
      <c r="C4" s="25">
        <f ca="1">VLOOKUP(A4,'PIVOT (YR)'!$A$5:$G$1345,7,FALSE)</f>
        <v>106</v>
      </c>
    </row>
    <row r="5" spans="1:3" s="25" customFormat="1" x14ac:dyDescent="0.25">
      <c r="A5" s="25" t="s">
        <v>81</v>
      </c>
      <c r="B5" s="25">
        <f>VLOOKUP(A5,'PIVOT (QR)'!$A$5:$T$1216,20,FALSE)</f>
        <v>101</v>
      </c>
      <c r="C5" s="25">
        <f ca="1">VLOOKUP(A5,'PIVOT (YR)'!$A$5:$G$1345,7,FALSE)</f>
        <v>107</v>
      </c>
    </row>
    <row r="6" spans="1:3" s="25" customFormat="1" x14ac:dyDescent="0.25">
      <c r="A6" s="25" t="s">
        <v>109</v>
      </c>
      <c r="B6" s="25">
        <f>VLOOKUP(A6,'PIVOT (QR)'!$A$5:$T$1216,20,FALSE)</f>
        <v>188</v>
      </c>
      <c r="C6" s="25">
        <f ca="1">VLOOKUP(A6,'PIVOT (YR)'!$A$5:$G$1345,7,FALSE)</f>
        <v>207</v>
      </c>
    </row>
    <row r="7" spans="1:3" s="25" customFormat="1" x14ac:dyDescent="0.25">
      <c r="A7" s="25" t="s">
        <v>82</v>
      </c>
      <c r="B7" s="25">
        <f>VLOOKUP(A7,'PIVOT (QR)'!$A$5:$T$1216,20,FALSE)</f>
        <v>189</v>
      </c>
      <c r="C7" s="25">
        <f ca="1">VLOOKUP(A7,'PIVOT (YR)'!$A$5:$G$1345,7,FALSE)</f>
        <v>208</v>
      </c>
    </row>
    <row r="8" spans="1:3" s="25" customFormat="1" x14ac:dyDescent="0.25">
      <c r="A8" s="25" t="s">
        <v>110</v>
      </c>
      <c r="B8" s="25">
        <f>VLOOKUP(A8,'PIVOT (QR)'!$A$5:$T$1216,20,FALSE)</f>
        <v>284</v>
      </c>
      <c r="C8" s="25">
        <f ca="1">VLOOKUP(A8,'PIVOT (YR)'!$A$5:$G$1345,7,FALSE)</f>
        <v>308</v>
      </c>
    </row>
    <row r="9" spans="1:3" s="25" customFormat="1" x14ac:dyDescent="0.25">
      <c r="A9" s="25" t="s">
        <v>83</v>
      </c>
      <c r="B9" s="25">
        <f>VLOOKUP(A9,'PIVOT (QR)'!$A$5:$T$1216,20,FALSE)</f>
        <v>285</v>
      </c>
      <c r="C9" s="25">
        <f ca="1">VLOOKUP(A9,'PIVOT (YR)'!$A$5:$G$1345,7,FALSE)</f>
        <v>309</v>
      </c>
    </row>
    <row r="10" spans="1:3" s="25" customFormat="1" x14ac:dyDescent="0.25">
      <c r="A10" s="25" t="s">
        <v>111</v>
      </c>
      <c r="B10" s="25">
        <f>VLOOKUP(A10,'PIVOT (QR)'!$A$5:$T$1216,20,FALSE)</f>
        <v>356</v>
      </c>
      <c r="C10" s="25">
        <f ca="1">VLOOKUP(A10,'PIVOT (YR)'!$A$5:$G$1345,7,FALSE)</f>
        <v>393</v>
      </c>
    </row>
    <row r="11" spans="1:3" s="25" customFormat="1" x14ac:dyDescent="0.25">
      <c r="A11" s="25" t="s">
        <v>85</v>
      </c>
      <c r="B11" s="25">
        <f>VLOOKUP(A11,'PIVOT (QR)'!$A$5:$T$1216,20,FALSE)</f>
        <v>357</v>
      </c>
      <c r="C11" s="25">
        <f ca="1">VLOOKUP(A11,'PIVOT (YR)'!$A$5:$G$1345,7,FALSE)</f>
        <v>394</v>
      </c>
    </row>
    <row r="12" spans="1:3" s="25" customFormat="1" x14ac:dyDescent="0.25">
      <c r="A12" s="25" t="s">
        <v>112</v>
      </c>
      <c r="B12" s="25">
        <f>VLOOKUP(A12,'PIVOT (QR)'!$A$5:$T$1216,20,FALSE)</f>
        <v>452</v>
      </c>
      <c r="C12" s="25">
        <f ca="1">VLOOKUP(A12,'PIVOT (YR)'!$A$5:$G$1345,7,FALSE)</f>
        <v>495</v>
      </c>
    </row>
    <row r="13" spans="1:3" s="25" customFormat="1" x14ac:dyDescent="0.25">
      <c r="A13" s="25" t="s">
        <v>84</v>
      </c>
      <c r="B13" s="25">
        <f>VLOOKUP(A13,'PIVOT (QR)'!$A$5:$T$1216,20,FALSE)</f>
        <v>453</v>
      </c>
      <c r="C13" s="25">
        <f ca="1">VLOOKUP(A13,'PIVOT (YR)'!$A$5:$G$1345,7,FALSE)</f>
        <v>496</v>
      </c>
    </row>
    <row r="14" spans="1:3" s="25" customFormat="1" x14ac:dyDescent="0.25">
      <c r="A14" s="25" t="s">
        <v>113</v>
      </c>
      <c r="B14" s="25">
        <f>VLOOKUP(A14,'PIVOT (QR)'!$A$5:$T$1216,20,FALSE)</f>
        <v>507</v>
      </c>
      <c r="C14" s="25">
        <f ca="1">VLOOKUP(A14,'PIVOT (YR)'!$A$5:$G$1345,7,FALSE)</f>
        <v>566</v>
      </c>
    </row>
    <row r="15" spans="1:3" s="25" customFormat="1" x14ac:dyDescent="0.25">
      <c r="A15" s="25" t="s">
        <v>86</v>
      </c>
      <c r="B15" s="25">
        <f>VLOOKUP(A15,'PIVOT (QR)'!$A$5:$T$1216,20,FALSE)</f>
        <v>508</v>
      </c>
      <c r="C15" s="25">
        <f ca="1">VLOOKUP(A15,'PIVOT (YR)'!$A$5:$G$1345,7,FALSE)</f>
        <v>567</v>
      </c>
    </row>
    <row r="16" spans="1:3" s="25" customFormat="1" x14ac:dyDescent="0.25">
      <c r="A16" s="25" t="s">
        <v>114</v>
      </c>
      <c r="B16" s="25">
        <f>VLOOKUP(A16,'PIVOT (QR)'!$A$5:$T$1216,20,FALSE)</f>
        <v>599</v>
      </c>
      <c r="C16" s="25">
        <f ca="1">VLOOKUP(A16,'PIVOT (YR)'!$A$5:$G$1345,7,FALSE)</f>
        <v>665</v>
      </c>
    </row>
    <row r="17" spans="1:3" s="25" customFormat="1" x14ac:dyDescent="0.25">
      <c r="A17" s="25" t="s">
        <v>87</v>
      </c>
      <c r="B17" s="25">
        <f>VLOOKUP(A17,'PIVOT (QR)'!$A$5:$T$1216,20,FALSE)</f>
        <v>600</v>
      </c>
      <c r="C17" s="25">
        <f ca="1">VLOOKUP(A17,'PIVOT (YR)'!$A$5:$G$1345,7,FALSE)</f>
        <v>666</v>
      </c>
    </row>
    <row r="18" spans="1:3" s="25" customFormat="1" x14ac:dyDescent="0.25">
      <c r="A18" s="25" t="s">
        <v>115</v>
      </c>
      <c r="B18" s="25">
        <f>VLOOKUP(A18,'PIVOT (QR)'!$A$5:$T$1216,20,FALSE)</f>
        <v>700</v>
      </c>
      <c r="C18" s="25">
        <f ca="1">VLOOKUP(A18,'PIVOT (YR)'!$A$5:$G$1345,7,FALSE)</f>
        <v>768</v>
      </c>
    </row>
    <row r="19" spans="1:3" s="25" customFormat="1" x14ac:dyDescent="0.25">
      <c r="A19" s="25" t="s">
        <v>88</v>
      </c>
      <c r="B19" s="25">
        <f>VLOOKUP(A19,'PIVOT (QR)'!$A$5:$T$1216,20,FALSE)</f>
        <v>701</v>
      </c>
      <c r="C19" s="25">
        <f ca="1">VLOOKUP(A19,'PIVOT (YR)'!$A$5:$G$1345,7,FALSE)</f>
        <v>769</v>
      </c>
    </row>
    <row r="20" spans="1:3" s="25" customFormat="1" x14ac:dyDescent="0.25">
      <c r="A20" s="25" t="s">
        <v>116</v>
      </c>
      <c r="B20" s="25">
        <f>VLOOKUP(A20,'PIVOT (QR)'!$A$5:$T$1216,20,FALSE)</f>
        <v>788</v>
      </c>
      <c r="C20" s="25">
        <f ca="1">VLOOKUP(A20,'PIVOT (YR)'!$A$5:$G$1345,7,FALSE)</f>
        <v>869</v>
      </c>
    </row>
    <row r="21" spans="1:3" s="25" customFormat="1" x14ac:dyDescent="0.25">
      <c r="A21" s="25" t="s">
        <v>89</v>
      </c>
      <c r="B21" s="25">
        <f>VLOOKUP(A21,'PIVOT (QR)'!$A$5:$T$1216,20,FALSE)</f>
        <v>789</v>
      </c>
      <c r="C21" s="25">
        <f ca="1">VLOOKUP(A21,'PIVOT (YR)'!$A$5:$G$1345,7,FALSE)</f>
        <v>870</v>
      </c>
    </row>
    <row r="22" spans="1:3" s="25" customFormat="1" x14ac:dyDescent="0.25">
      <c r="A22" s="25" t="s">
        <v>117</v>
      </c>
      <c r="B22" s="25">
        <f>VLOOKUP(A22,'PIVOT (QR)'!$A$5:$T$1216,20,FALSE)</f>
        <v>861</v>
      </c>
      <c r="C22" s="25">
        <f ca="1">VLOOKUP(A22,'PIVOT (YR)'!$A$5:$G$1345,7,FALSE)</f>
        <v>952</v>
      </c>
    </row>
    <row r="23" spans="1:3" s="25" customFormat="1" x14ac:dyDescent="0.25">
      <c r="A23" s="25" t="s">
        <v>90</v>
      </c>
      <c r="B23" s="25">
        <f>VLOOKUP(A23,'PIVOT (QR)'!$A$5:$T$1216,20,FALSE)</f>
        <v>862</v>
      </c>
      <c r="C23" s="25">
        <f ca="1">VLOOKUP(A23,'PIVOT (YR)'!$A$5:$G$1345,7,FALSE)</f>
        <v>953</v>
      </c>
    </row>
    <row r="24" spans="1:3" s="25" customFormat="1" x14ac:dyDescent="0.25">
      <c r="A24" s="25" t="s">
        <v>118</v>
      </c>
      <c r="B24" s="25">
        <f>VLOOKUP(A24,'PIVOT (QR)'!$A$5:$T$1216,20,FALSE)</f>
        <v>950</v>
      </c>
      <c r="C24" s="25">
        <f ca="1">VLOOKUP(A24,'PIVOT (YR)'!$A$5:$G$1345,7,FALSE)</f>
        <v>1053</v>
      </c>
    </row>
    <row r="25" spans="1:3" s="25" customFormat="1" x14ac:dyDescent="0.25">
      <c r="A25" s="25" t="s">
        <v>91</v>
      </c>
      <c r="B25" s="25">
        <f>VLOOKUP(A25,'PIVOT (QR)'!$A$5:$T$1216,20,FALSE)</f>
        <v>951</v>
      </c>
      <c r="C25" s="25">
        <f ca="1">VLOOKUP(A25,'PIVOT (YR)'!$A$5:$G$1345,7,FALSE)</f>
        <v>1054</v>
      </c>
    </row>
    <row r="26" spans="1:3" s="25" customFormat="1" x14ac:dyDescent="0.25">
      <c r="A26" s="25" t="s">
        <v>119</v>
      </c>
      <c r="B26" s="25">
        <f>VLOOKUP(A26,'PIVOT (QR)'!$A$5:$T$1216,20,FALSE)</f>
        <v>1040</v>
      </c>
      <c r="C26" s="25">
        <f ca="1">VLOOKUP(A26,'PIVOT (YR)'!$A$5:$G$1345,7,FALSE)</f>
        <v>1154</v>
      </c>
    </row>
    <row r="27" spans="1:3" s="25" customFormat="1" x14ac:dyDescent="0.25">
      <c r="A27" s="25" t="s">
        <v>293</v>
      </c>
      <c r="B27" s="25">
        <f>VLOOKUP(A27,'PIVOT (QR)'!$A$5:$T$1216,20,FALSE)</f>
        <v>1144</v>
      </c>
      <c r="C27" s="25">
        <f ca="1">VLOOKUP(A27,'PIVOT (YR)'!$A$5:$G$1345,7,FALSE)</f>
        <v>1259</v>
      </c>
    </row>
    <row r="28" spans="1:3" s="25" customFormat="1" x14ac:dyDescent="0.25">
      <c r="A28" s="25" t="s">
        <v>296</v>
      </c>
      <c r="B28" s="25">
        <f>VLOOKUP(A28,'PIVOT (QR)'!$A$5:$T$1216,20,FALSE)</f>
        <v>1215</v>
      </c>
      <c r="C28" s="25">
        <f ca="1">VLOOKUP(A28,'PIVOT (YR)'!$A$5:$G$1345,7,FALSE)</f>
        <v>1345</v>
      </c>
    </row>
    <row r="29" spans="1:3" s="25" customFormat="1" x14ac:dyDescent="0.25">
      <c r="A29" s="25" t="s">
        <v>140</v>
      </c>
      <c r="B29" s="25">
        <f>VLOOKUP(A29,'PIVOT (QR)'!$A$5:$T$1216,20,FALSE)</f>
        <v>1041</v>
      </c>
      <c r="C29" s="25">
        <f ca="1">VLOOKUP(A29,'PIVOT (YR)'!$A$5:$G$1345,7,FALSE)</f>
        <v>1155</v>
      </c>
    </row>
    <row r="30" spans="1:3" s="25" customFormat="1" x14ac:dyDescent="0.25">
      <c r="A30" s="25" t="s">
        <v>142</v>
      </c>
      <c r="B30" s="25">
        <f>VLOOKUP(A30,'PIVOT (QR)'!$A$5:$T$1216,20,FALSE)</f>
        <v>1143</v>
      </c>
      <c r="C30" s="25">
        <f ca="1">VLOOKUP(A30,'PIVOT (YR)'!$A$5:$G$1345,7,FALSE)</f>
        <v>1258</v>
      </c>
    </row>
    <row r="32" spans="1:3" x14ac:dyDescent="0.25">
      <c r="B32" s="22" t="s">
        <v>127</v>
      </c>
      <c r="C32" s="23" t="str">
        <f>'Number of exporters to markets'!C10</f>
        <v>Total Non-EU</v>
      </c>
    </row>
    <row r="33" spans="1:21" s="25" customFormat="1" x14ac:dyDescent="0.25">
      <c r="C33" s="25">
        <v>2</v>
      </c>
      <c r="D33" s="25">
        <v>3</v>
      </c>
      <c r="E33" s="25">
        <v>4</v>
      </c>
      <c r="F33" s="25">
        <v>5</v>
      </c>
      <c r="G33" s="25">
        <v>6</v>
      </c>
      <c r="H33" s="25">
        <v>7</v>
      </c>
      <c r="I33" s="25">
        <v>8</v>
      </c>
      <c r="J33" s="25">
        <v>9</v>
      </c>
      <c r="K33" s="25">
        <v>10</v>
      </c>
      <c r="L33" s="25">
        <v>11</v>
      </c>
      <c r="M33" s="25">
        <v>12</v>
      </c>
      <c r="N33" s="25">
        <v>13</v>
      </c>
      <c r="O33" s="25">
        <v>14</v>
      </c>
      <c r="P33" s="25">
        <v>15</v>
      </c>
      <c r="Q33" s="25">
        <v>16</v>
      </c>
      <c r="S33" s="25">
        <v>2</v>
      </c>
      <c r="T33" s="25">
        <v>3</v>
      </c>
      <c r="U33" s="25">
        <v>4</v>
      </c>
    </row>
    <row r="34" spans="1:21" s="25" customFormat="1" x14ac:dyDescent="0.25">
      <c r="A34" s="1" t="s">
        <v>98</v>
      </c>
      <c r="C34" s="1" t="s">
        <v>103</v>
      </c>
      <c r="D34" s="1" t="s">
        <v>104</v>
      </c>
      <c r="E34" s="1" t="s">
        <v>105</v>
      </c>
      <c r="F34" s="1" t="s">
        <v>106</v>
      </c>
      <c r="G34" s="1" t="s">
        <v>141</v>
      </c>
      <c r="H34" s="1" t="s">
        <v>148</v>
      </c>
      <c r="I34" s="1" t="s">
        <v>149</v>
      </c>
      <c r="J34" s="1" t="s">
        <v>189</v>
      </c>
      <c r="K34" s="1" t="s">
        <v>201</v>
      </c>
      <c r="L34" s="1" t="s">
        <v>206</v>
      </c>
      <c r="M34" s="1" t="s">
        <v>211</v>
      </c>
      <c r="N34" s="1" t="s">
        <v>215</v>
      </c>
      <c r="O34" s="1" t="s">
        <v>222</v>
      </c>
      <c r="P34" s="1" t="s">
        <v>235</v>
      </c>
      <c r="Q34" s="1" t="s">
        <v>242</v>
      </c>
      <c r="R34" s="1"/>
      <c r="S34" s="1">
        <v>2013</v>
      </c>
      <c r="T34" s="1">
        <v>2014</v>
      </c>
      <c r="U34" s="1">
        <v>2015</v>
      </c>
    </row>
    <row r="35" spans="1:21" s="25" customFormat="1" x14ac:dyDescent="0.25">
      <c r="A35" s="25" t="s">
        <v>83</v>
      </c>
      <c r="C35" s="331">
        <f>VLOOKUP($C$32,'PIVOT (QR)'!$B$285:$Q$356,C$33,FALSE)</f>
        <v>982</v>
      </c>
      <c r="D35" s="331">
        <f>VLOOKUP($C$32,'PIVOT (QR)'!$B$285:$Q$356,D$33,FALSE)</f>
        <v>1047</v>
      </c>
      <c r="E35" s="331">
        <f>VLOOKUP($C$32,'PIVOT (QR)'!$B$285:$Q$356,E$33,FALSE)</f>
        <v>1023</v>
      </c>
      <c r="F35" s="331">
        <f>VLOOKUP($C$32,'PIVOT (QR)'!$B$285:$Q$356,F$33,FALSE)</f>
        <v>1017</v>
      </c>
      <c r="G35" s="331">
        <f>VLOOKUP($C$32,'PIVOT (QR)'!$B$285:$Q$356,G$33,FALSE)</f>
        <v>1000</v>
      </c>
      <c r="H35" s="331">
        <f>VLOOKUP($C$32,'PIVOT (QR)'!$B$285:$Q$356,H$33,FALSE)</f>
        <v>1035</v>
      </c>
      <c r="I35" s="331">
        <f>VLOOKUP($C$32,'PIVOT (QR)'!$B$285:$Q$356,I$33,FALSE)</f>
        <v>1019</v>
      </c>
      <c r="J35" s="331">
        <f>VLOOKUP($C$32,'PIVOT (QR)'!$B$285:$Q$356,J$33,FALSE)</f>
        <v>973</v>
      </c>
      <c r="K35" s="331">
        <f>VLOOKUP($C$32,'PIVOT (QR)'!$B$285:$Q$356,K$33,FALSE)</f>
        <v>943</v>
      </c>
      <c r="L35" s="331">
        <f>VLOOKUP($C$32,'PIVOT (QR)'!$B$285:$Q$356,L$33,FALSE)</f>
        <v>993</v>
      </c>
      <c r="M35" s="331">
        <f>VLOOKUP($C$32,'PIVOT (QR)'!$B$285:$Q$356,M$33,FALSE)</f>
        <v>972</v>
      </c>
      <c r="N35" s="331">
        <f>VLOOKUP($C$32,'PIVOT (QR)'!$B$285:$Q$356,N$33,FALSE)</f>
        <v>990</v>
      </c>
      <c r="O35" s="331">
        <f>VLOOKUP($C$32,'PIVOT (QR)'!$B$285:$Q$356,O$33,FALSE)</f>
        <v>955</v>
      </c>
      <c r="P35" s="331">
        <f>VLOOKUP($C$32,'PIVOT (QR)'!$B$285:$Q$356,P$33,FALSE)</f>
        <v>969</v>
      </c>
      <c r="Q35" s="331">
        <f>VLOOKUP($C$32,'PIVOT (QR)'!$B$285:$Q$356,Q$33,FALSE)</f>
        <v>974</v>
      </c>
      <c r="R35" s="331"/>
      <c r="S35" s="332">
        <f>VLOOKUP($C$32,'PIVOT (YR)'!$B$309:$E$393,S$33,FALSE)</f>
        <v>1545</v>
      </c>
      <c r="T35" s="332">
        <f>VLOOKUP($C$32,'PIVOT (YR)'!$B$309:$E$393,T$33,FALSE)</f>
        <v>1475</v>
      </c>
      <c r="U35" s="332">
        <f>VLOOKUP($C$32,'PIVOT (YR)'!$B$309:$E$393,U$33,FALSE)</f>
        <v>1442</v>
      </c>
    </row>
    <row r="36" spans="1:21" s="25" customFormat="1" x14ac:dyDescent="0.25">
      <c r="A36" s="25" t="s">
        <v>85</v>
      </c>
      <c r="C36" s="331">
        <f>VLOOKUP($C$32,'PIVOT (QR)'!$B$357:$Q$452,C$33,FALSE)</f>
        <v>4221</v>
      </c>
      <c r="D36" s="331">
        <f>VLOOKUP($C$32,'PIVOT (QR)'!$B$357:$Q$452,D$33,FALSE)</f>
        <v>4408</v>
      </c>
      <c r="E36" s="331">
        <f>VLOOKUP($C$32,'PIVOT (QR)'!$B$357:$Q$452,E$33,FALSE)</f>
        <v>4336</v>
      </c>
      <c r="F36" s="331">
        <f>VLOOKUP($C$32,'PIVOT (QR)'!$B$357:$Q$452,F$33,FALSE)</f>
        <v>4350</v>
      </c>
      <c r="G36" s="331">
        <f>VLOOKUP($C$32,'PIVOT (QR)'!$B$357:$Q$452,G$33,FALSE)</f>
        <v>4205</v>
      </c>
      <c r="H36" s="331">
        <f>VLOOKUP($C$32,'PIVOT (QR)'!$B$357:$Q$452,H$33,FALSE)</f>
        <v>4275</v>
      </c>
      <c r="I36" s="331">
        <f>VLOOKUP($C$32,'PIVOT (QR)'!$B$357:$Q$452,I$33,FALSE)</f>
        <v>4234</v>
      </c>
      <c r="J36" s="331">
        <f>VLOOKUP($C$32,'PIVOT (QR)'!$B$357:$Q$452,J$33,FALSE)</f>
        <v>4289</v>
      </c>
      <c r="K36" s="331">
        <f>VLOOKUP($C$32,'PIVOT (QR)'!$B$357:$Q$452,K$33,FALSE)</f>
        <v>4189</v>
      </c>
      <c r="L36" s="331">
        <f>VLOOKUP($C$32,'PIVOT (QR)'!$B$357:$Q$452,L$33,FALSE)</f>
        <v>4251</v>
      </c>
      <c r="M36" s="331">
        <f>VLOOKUP($C$32,'PIVOT (QR)'!$B$357:$Q$452,M$33,FALSE)</f>
        <v>4261</v>
      </c>
      <c r="N36" s="331">
        <f>VLOOKUP($C$32,'PIVOT (QR)'!$B$357:$Q$452,N$33,FALSE)</f>
        <v>4311</v>
      </c>
      <c r="O36" s="331">
        <f>VLOOKUP($C$32,'PIVOT (QR)'!$B$357:$Q$452,O$33,FALSE)</f>
        <v>4229</v>
      </c>
      <c r="P36" s="331">
        <f>VLOOKUP($C$32,'PIVOT (QR)'!$B$357:$Q$452,P$33,FALSE)</f>
        <v>4323</v>
      </c>
      <c r="Q36" s="331">
        <f>VLOOKUP($C$32,'PIVOT (QR)'!$B$357:$Q$452,Q$33,FALSE)</f>
        <v>4362</v>
      </c>
      <c r="R36" s="331"/>
      <c r="S36" s="332">
        <f>VLOOKUP($C$32,'PIVOT (YR)'!$B$394:$E$495,S$33,FALSE)</f>
        <v>6414</v>
      </c>
      <c r="T36" s="332">
        <f>VLOOKUP($C$32,'PIVOT (YR)'!$B$394:$E$495,T$33,FALSE)</f>
        <v>6434</v>
      </c>
      <c r="U36" s="332">
        <f>VLOOKUP($C$32,'PIVOT (YR)'!$B$394:$E$495,U$33,FALSE)</f>
        <v>6438</v>
      </c>
    </row>
    <row r="37" spans="1:21" s="25" customFormat="1" x14ac:dyDescent="0.25">
      <c r="A37" s="25" t="s">
        <v>91</v>
      </c>
      <c r="C37" s="331">
        <f>VLOOKUP($C$32,'PIVOT (QR)'!$B$951:$Q$1040,C$33,FALSE)</f>
        <v>3234</v>
      </c>
      <c r="D37" s="331">
        <f>VLOOKUP($C$32,'PIVOT (QR)'!$B$951:$Q$1040,D$33,FALSE)</f>
        <v>3362</v>
      </c>
      <c r="E37" s="331">
        <f>VLOOKUP($C$32,'PIVOT (QR)'!$B$951:$Q$1040,E$33,FALSE)</f>
        <v>3334</v>
      </c>
      <c r="F37" s="331">
        <f>VLOOKUP($C$32,'PIVOT (QR)'!$B$951:$Q$1040,F$33,FALSE)</f>
        <v>3382</v>
      </c>
      <c r="G37" s="331">
        <f>VLOOKUP($C$32,'PIVOT (QR)'!$B$951:$Q$1040,G$33,FALSE)</f>
        <v>3243</v>
      </c>
      <c r="H37" s="331">
        <f>VLOOKUP($C$32,'PIVOT (QR)'!$B$951:$Q$1040,H$33,FALSE)</f>
        <v>3345</v>
      </c>
      <c r="I37" s="331">
        <f>VLOOKUP($C$32,'PIVOT (QR)'!$B$951:$Q$1040,I$33,FALSE)</f>
        <v>3340</v>
      </c>
      <c r="J37" s="331">
        <f>VLOOKUP($C$32,'PIVOT (QR)'!$B$951:$Q$1040,J$33,FALSE)</f>
        <v>3336</v>
      </c>
      <c r="K37" s="331">
        <f>VLOOKUP($C$32,'PIVOT (QR)'!$B$951:$Q$1040,K$33,FALSE)</f>
        <v>3215</v>
      </c>
      <c r="L37" s="331">
        <f>VLOOKUP($C$32,'PIVOT (QR)'!$B$951:$Q$1040,L$33,FALSE)</f>
        <v>3336</v>
      </c>
      <c r="M37" s="331">
        <f>VLOOKUP($C$32,'PIVOT (QR)'!$B$951:$Q$1040,M$33,FALSE)</f>
        <v>3250</v>
      </c>
      <c r="N37" s="331">
        <f>VLOOKUP($C$32,'PIVOT (QR)'!$B$951:$Q$1040,N$33,FALSE)</f>
        <v>3275</v>
      </c>
      <c r="O37" s="331">
        <f>VLOOKUP($C$32,'PIVOT (QR)'!$B$951:$Q$1040,O$33,FALSE)</f>
        <v>3211</v>
      </c>
      <c r="P37" s="331">
        <f>VLOOKUP($C$32,'PIVOT (QR)'!$B$951:$Q$1040,P$33,FALSE)</f>
        <v>3358</v>
      </c>
      <c r="Q37" s="331">
        <f>VLOOKUP($C$32,'PIVOT (QR)'!$B$951:$Q$1040,Q$33,FALSE)</f>
        <v>3386</v>
      </c>
      <c r="R37" s="331"/>
      <c r="S37" s="332">
        <f>VLOOKUP($C$32,'PIVOT (YR)'!$B$1054:$E$1154,S$33,FALSE)</f>
        <v>4991</v>
      </c>
      <c r="T37" s="332">
        <f>VLOOKUP($C$32,'PIVOT (YR)'!$B$1054:$E$1154,T$33,FALSE)</f>
        <v>4926</v>
      </c>
      <c r="U37" s="332">
        <f>VLOOKUP($C$32,'PIVOT (YR)'!$B$1054:$E$1154,U$33,FALSE)</f>
        <v>4868</v>
      </c>
    </row>
    <row r="38" spans="1:21" s="25" customFormat="1" x14ac:dyDescent="0.25">
      <c r="A38" s="25" t="s">
        <v>81</v>
      </c>
      <c r="C38" s="331">
        <f>VLOOKUP($C$32,'PIVOT (QR)'!$B$101:$Q$188,C$33,FALSE)</f>
        <v>3466</v>
      </c>
      <c r="D38" s="331">
        <f>VLOOKUP($C$32,'PIVOT (QR)'!$B$101:$Q$188,D$33,FALSE)</f>
        <v>3613</v>
      </c>
      <c r="E38" s="331">
        <f>VLOOKUP($C$32,'PIVOT (QR)'!$B$101:$Q$188,E$33,FALSE)</f>
        <v>3582</v>
      </c>
      <c r="F38" s="331">
        <f>VLOOKUP($C$32,'PIVOT (QR)'!$B$101:$Q$188,F$33,FALSE)</f>
        <v>3620</v>
      </c>
      <c r="G38" s="331">
        <f>VLOOKUP($C$32,'PIVOT (QR)'!$B$101:$Q$188,G$33,FALSE)</f>
        <v>3514</v>
      </c>
      <c r="H38" s="331">
        <f>VLOOKUP($C$32,'PIVOT (QR)'!$B$101:$Q$188,H$33,FALSE)</f>
        <v>3576</v>
      </c>
      <c r="I38" s="331">
        <f>VLOOKUP($C$32,'PIVOT (QR)'!$B$101:$Q$188,I$33,FALSE)</f>
        <v>3561</v>
      </c>
      <c r="J38" s="331">
        <f>VLOOKUP($C$32,'PIVOT (QR)'!$B$101:$Q$188,J$33,FALSE)</f>
        <v>3626</v>
      </c>
      <c r="K38" s="331">
        <f>VLOOKUP($C$32,'PIVOT (QR)'!$B$101:$Q$188,K$33,FALSE)</f>
        <v>3449</v>
      </c>
      <c r="L38" s="331">
        <f>VLOOKUP($C$32,'PIVOT (QR)'!$B$101:$Q$188,L$33,FALSE)</f>
        <v>3600</v>
      </c>
      <c r="M38" s="331">
        <f>VLOOKUP($C$32,'PIVOT (QR)'!$B$101:$Q$188,M$33,FALSE)</f>
        <v>3534</v>
      </c>
      <c r="N38" s="331">
        <f>VLOOKUP($C$32,'PIVOT (QR)'!$B$101:$Q$188,N$33,FALSE)</f>
        <v>3555</v>
      </c>
      <c r="O38" s="331">
        <f>VLOOKUP($C$32,'PIVOT (QR)'!$B$101:$Q$188,O$33,FALSE)</f>
        <v>3444</v>
      </c>
      <c r="P38" s="331">
        <f>VLOOKUP($C$32,'PIVOT (QR)'!$B$101:$Q$188,P$33,FALSE)</f>
        <v>3536</v>
      </c>
      <c r="Q38" s="331">
        <f>VLOOKUP($C$32,'PIVOT (QR)'!$B$101:$Q$188,Q$33,FALSE)</f>
        <v>3554</v>
      </c>
      <c r="R38" s="331"/>
      <c r="S38" s="332">
        <f>VLOOKUP($C$32,'PIVOT (YR)'!$B$107:$E$207,S$33,FALSE)</f>
        <v>5348</v>
      </c>
      <c r="T38" s="332">
        <f>VLOOKUP($C$32,'PIVOT (YR)'!$B$107:$E$207,T$33,FALSE)</f>
        <v>5301</v>
      </c>
      <c r="U38" s="332">
        <f>VLOOKUP($C$32,'PIVOT (YR)'!$B$107:$E$207,U$33,FALSE)</f>
        <v>5314</v>
      </c>
    </row>
    <row r="39" spans="1:21" s="25" customFormat="1" x14ac:dyDescent="0.25">
      <c r="A39" s="25" t="s">
        <v>90</v>
      </c>
      <c r="C39" s="331">
        <f>VLOOKUP($C$32,'PIVOT (QR)'!$B$862:$Q$950,C$33,FALSE)</f>
        <v>4152</v>
      </c>
      <c r="D39" s="331">
        <f>VLOOKUP($C$32,'PIVOT (QR)'!$B$862:$Q$950,D$33,FALSE)</f>
        <v>4348</v>
      </c>
      <c r="E39" s="331">
        <f>VLOOKUP($C$32,'PIVOT (QR)'!$B$862:$Q$950,E$33,FALSE)</f>
        <v>4307</v>
      </c>
      <c r="F39" s="331">
        <f>VLOOKUP($C$32,'PIVOT (QR)'!$B$862:$Q$950,F$33,FALSE)</f>
        <v>4323</v>
      </c>
      <c r="G39" s="331">
        <f>VLOOKUP($C$32,'PIVOT (QR)'!$B$862:$Q$950,G$33,FALSE)</f>
        <v>4152</v>
      </c>
      <c r="H39" s="331">
        <f>VLOOKUP($C$32,'PIVOT (QR)'!$B$862:$Q$950,H$33,FALSE)</f>
        <v>4233</v>
      </c>
      <c r="I39" s="331">
        <f>VLOOKUP($C$32,'PIVOT (QR)'!$B$862:$Q$950,I$33,FALSE)</f>
        <v>4244</v>
      </c>
      <c r="J39" s="331">
        <f>VLOOKUP($C$32,'PIVOT (QR)'!$B$862:$Q$950,J$33,FALSE)</f>
        <v>4334</v>
      </c>
      <c r="K39" s="331">
        <f>VLOOKUP($C$32,'PIVOT (QR)'!$B$862:$Q$950,K$33,FALSE)</f>
        <v>4144</v>
      </c>
      <c r="L39" s="331">
        <f>VLOOKUP($C$32,'PIVOT (QR)'!$B$862:$Q$950,L$33,FALSE)</f>
        <v>4321</v>
      </c>
      <c r="M39" s="331">
        <f>VLOOKUP($C$32,'PIVOT (QR)'!$B$862:$Q$950,M$33,FALSE)</f>
        <v>4234</v>
      </c>
      <c r="N39" s="331">
        <f>VLOOKUP($C$32,'PIVOT (QR)'!$B$862:$Q$950,N$33,FALSE)</f>
        <v>4242</v>
      </c>
      <c r="O39" s="331">
        <f>VLOOKUP($C$32,'PIVOT (QR)'!$B$862:$Q$950,O$33,FALSE)</f>
        <v>4224</v>
      </c>
      <c r="P39" s="331">
        <f>VLOOKUP($C$32,'PIVOT (QR)'!$B$862:$Q$950,P$33,FALSE)</f>
        <v>4316</v>
      </c>
      <c r="Q39" s="331">
        <f>VLOOKUP($C$32,'PIVOT (QR)'!$B$862:$Q$950,Q$33,FALSE)</f>
        <v>4346</v>
      </c>
      <c r="R39" s="331"/>
      <c r="S39" s="332">
        <f>VLOOKUP($C$32,'PIVOT (YR)'!$B$953:$E$1053,S$33,FALSE)</f>
        <v>6358</v>
      </c>
      <c r="T39" s="332">
        <f>VLOOKUP($C$32,'PIVOT (YR)'!$B$953:$E$1053,T$33,FALSE)</f>
        <v>6326</v>
      </c>
      <c r="U39" s="332">
        <f>VLOOKUP($C$32,'PIVOT (YR)'!$B$953:$E$1053,U$33,FALSE)</f>
        <v>6386</v>
      </c>
    </row>
    <row r="40" spans="1:21" s="25" customFormat="1" x14ac:dyDescent="0.25">
      <c r="A40" s="25" t="s">
        <v>1</v>
      </c>
      <c r="C40" s="331">
        <f>VLOOKUP($C$32,'PIVOT (QR)'!$B$5:$Q$100,C$33,FALSE)</f>
        <v>4867</v>
      </c>
      <c r="D40" s="331">
        <f>VLOOKUP($C$32,'PIVOT (QR)'!$B$5:$Q$100,D$33,FALSE)</f>
        <v>5034</v>
      </c>
      <c r="E40" s="331">
        <f>VLOOKUP($C$32,'PIVOT (QR)'!$B$5:$Q$100,E$33,FALSE)</f>
        <v>4952</v>
      </c>
      <c r="F40" s="331">
        <f>VLOOKUP($C$32,'PIVOT (QR)'!$B$5:$Q$100,F$33,FALSE)</f>
        <v>4977</v>
      </c>
      <c r="G40" s="331">
        <f>VLOOKUP($C$32,'PIVOT (QR)'!$B$5:$Q$100,G$33,FALSE)</f>
        <v>4852</v>
      </c>
      <c r="H40" s="331">
        <f>VLOOKUP($C$32,'PIVOT (QR)'!$B$5:$Q$100,H$33,FALSE)</f>
        <v>4942</v>
      </c>
      <c r="I40" s="331">
        <f>VLOOKUP($C$32,'PIVOT (QR)'!$B$5:$Q$100,I$33,FALSE)</f>
        <v>4915</v>
      </c>
      <c r="J40" s="331">
        <f>VLOOKUP($C$32,'PIVOT (QR)'!$B$5:$Q$100,J$33,FALSE)</f>
        <v>4902</v>
      </c>
      <c r="K40" s="331">
        <f>VLOOKUP($C$32,'PIVOT (QR)'!$B$5:$Q$100,K$33,FALSE)</f>
        <v>4812</v>
      </c>
      <c r="L40" s="331">
        <f>VLOOKUP($C$32,'PIVOT (QR)'!$B$5:$Q$100,L$33,FALSE)</f>
        <v>4915</v>
      </c>
      <c r="M40" s="331">
        <f>VLOOKUP($C$32,'PIVOT (QR)'!$B$5:$Q$100,M$33,FALSE)</f>
        <v>4792</v>
      </c>
      <c r="N40" s="331">
        <f>VLOOKUP($C$32,'PIVOT (QR)'!$B$5:$Q$100,N$33,FALSE)</f>
        <v>4880</v>
      </c>
      <c r="O40" s="331">
        <f>VLOOKUP($C$32,'PIVOT (QR)'!$B$5:$Q$100,O$33,FALSE)</f>
        <v>4763</v>
      </c>
      <c r="P40" s="331">
        <f>VLOOKUP($C$32,'PIVOT (QR)'!$B$5:$Q$100,P$33,FALSE)</f>
        <v>4861</v>
      </c>
      <c r="Q40" s="331">
        <f>VLOOKUP($C$32,'PIVOT (QR)'!$B$5:$Q$100,Q$33,FALSE)</f>
        <v>4921</v>
      </c>
      <c r="R40" s="331"/>
      <c r="S40" s="332">
        <f>VLOOKUP($C$32,'PIVOT (YR)'!$B$5:$E$106,S$33,FALSE)</f>
        <v>7415</v>
      </c>
      <c r="T40" s="332">
        <f>VLOOKUP($C$32,'PIVOT (YR)'!$B$5:$E$106,T$33,FALSE)</f>
        <v>7355</v>
      </c>
      <c r="U40" s="332">
        <f>VLOOKUP($C$32,'PIVOT (YR)'!$B$5:$E$106,U$33,FALSE)</f>
        <v>7344</v>
      </c>
    </row>
    <row r="41" spans="1:21" s="25" customFormat="1" x14ac:dyDescent="0.25">
      <c r="A41" s="25" t="s">
        <v>82</v>
      </c>
      <c r="C41" s="331">
        <f>VLOOKUP($C$32,'PIVOT (QR)'!$B$189:$Q$284,C$33,FALSE)</f>
        <v>8084</v>
      </c>
      <c r="D41" s="331">
        <f>VLOOKUP($C$32,'PIVOT (QR)'!$B$189:$Q$284,D$33,FALSE)</f>
        <v>8231</v>
      </c>
      <c r="E41" s="331">
        <f>VLOOKUP($C$32,'PIVOT (QR)'!$B$189:$Q$284,E$33,FALSE)</f>
        <v>8192</v>
      </c>
      <c r="F41" s="331">
        <f>VLOOKUP($C$32,'PIVOT (QR)'!$B$189:$Q$284,F$33,FALSE)</f>
        <v>8469</v>
      </c>
      <c r="G41" s="331">
        <f>VLOOKUP($C$32,'PIVOT (QR)'!$B$189:$Q$284,G$33,FALSE)</f>
        <v>8152</v>
      </c>
      <c r="H41" s="331">
        <f>VLOOKUP($C$32,'PIVOT (QR)'!$B$189:$Q$284,H$33,FALSE)</f>
        <v>8103</v>
      </c>
      <c r="I41" s="331">
        <f>VLOOKUP($C$32,'PIVOT (QR)'!$B$189:$Q$284,I$33,FALSE)</f>
        <v>8194</v>
      </c>
      <c r="J41" s="331">
        <f>VLOOKUP($C$32,'PIVOT (QR)'!$B$189:$Q$284,J$33,FALSE)</f>
        <v>8513</v>
      </c>
      <c r="K41" s="331">
        <f>VLOOKUP($C$32,'PIVOT (QR)'!$B$189:$Q$284,K$33,FALSE)</f>
        <v>8098</v>
      </c>
      <c r="L41" s="331">
        <f>VLOOKUP($C$32,'PIVOT (QR)'!$B$189:$Q$284,L$33,FALSE)</f>
        <v>8335</v>
      </c>
      <c r="M41" s="331">
        <f>VLOOKUP($C$32,'PIVOT (QR)'!$B$189:$Q$284,M$33,FALSE)</f>
        <v>8249</v>
      </c>
      <c r="N41" s="331">
        <f>VLOOKUP($C$32,'PIVOT (QR)'!$B$189:$Q$284,N$33,FALSE)</f>
        <v>8418</v>
      </c>
      <c r="O41" s="331">
        <f>VLOOKUP($C$32,'PIVOT (QR)'!$B$189:$Q$284,O$33,FALSE)</f>
        <v>8024</v>
      </c>
      <c r="P41" s="331">
        <f>VLOOKUP($C$32,'PIVOT (QR)'!$B$189:$Q$284,P$33,FALSE)</f>
        <v>8230</v>
      </c>
      <c r="Q41" s="331">
        <f>VLOOKUP($C$32,'PIVOT (QR)'!$B$189:$Q$284,Q$33,FALSE)</f>
        <v>8459</v>
      </c>
      <c r="R41" s="331"/>
      <c r="S41" s="332">
        <f>VLOOKUP($C$32,'PIVOT (YR)'!$B$208:$E$308,S$33,FALSE)</f>
        <v>13419</v>
      </c>
      <c r="T41" s="332">
        <f>VLOOKUP($C$32,'PIVOT (YR)'!$B$208:$E$308,T$33,FALSE)</f>
        <v>13411</v>
      </c>
      <c r="U41" s="332">
        <f>VLOOKUP($C$32,'PIVOT (YR)'!$B$208:$E$308,U$33,FALSE)</f>
        <v>13657</v>
      </c>
    </row>
    <row r="42" spans="1:21" s="25" customFormat="1" x14ac:dyDescent="0.25">
      <c r="A42" s="25" t="s">
        <v>87</v>
      </c>
      <c r="C42" s="331">
        <f>VLOOKUP($C$32,'PIVOT (QR)'!$B$600:$Q$700,C$33,FALSE)</f>
        <v>7784</v>
      </c>
      <c r="D42" s="331">
        <f>VLOOKUP($C$32,'PIVOT (QR)'!$B$600:$Q$700,D$33,FALSE)</f>
        <v>7907</v>
      </c>
      <c r="E42" s="331">
        <f>VLOOKUP($C$32,'PIVOT (QR)'!$B$600:$Q$700,E$33,FALSE)</f>
        <v>7838</v>
      </c>
      <c r="F42" s="331">
        <f>VLOOKUP($C$32,'PIVOT (QR)'!$B$600:$Q$700,F$33,FALSE)</f>
        <v>7910</v>
      </c>
      <c r="G42" s="331">
        <f>VLOOKUP($C$32,'PIVOT (QR)'!$B$600:$Q$700,G$33,FALSE)</f>
        <v>7685</v>
      </c>
      <c r="H42" s="331">
        <f>VLOOKUP($C$32,'PIVOT (QR)'!$B$600:$Q$700,H$33,FALSE)</f>
        <v>7743</v>
      </c>
      <c r="I42" s="331">
        <f>VLOOKUP($C$32,'PIVOT (QR)'!$B$600:$Q$700,I$33,FALSE)</f>
        <v>7739</v>
      </c>
      <c r="J42" s="331">
        <f>VLOOKUP($C$32,'PIVOT (QR)'!$B$600:$Q$700,J$33,FALSE)</f>
        <v>7844</v>
      </c>
      <c r="K42" s="331">
        <f>VLOOKUP($C$32,'PIVOT (QR)'!$B$600:$Q$700,K$33,FALSE)</f>
        <v>7602</v>
      </c>
      <c r="L42" s="331">
        <f>VLOOKUP($C$32,'PIVOT (QR)'!$B$600:$Q$700,L$33,FALSE)</f>
        <v>7735</v>
      </c>
      <c r="M42" s="331">
        <f>VLOOKUP($C$32,'PIVOT (QR)'!$B$600:$Q$700,M$33,FALSE)</f>
        <v>7671</v>
      </c>
      <c r="N42" s="331">
        <f>VLOOKUP($C$32,'PIVOT (QR)'!$B$600:$Q$700,N$33,FALSE)</f>
        <v>7762</v>
      </c>
      <c r="O42" s="331">
        <f>VLOOKUP($C$32,'PIVOT (QR)'!$B$600:$Q$700,O$33,FALSE)</f>
        <v>7656</v>
      </c>
      <c r="P42" s="331">
        <f>VLOOKUP($C$32,'PIVOT (QR)'!$B$600:$Q$700,P$33,FALSE)</f>
        <v>7896</v>
      </c>
      <c r="Q42" s="331">
        <f>VLOOKUP($C$32,'PIVOT (QR)'!$B$600:$Q$700,Q$33,FALSE)</f>
        <v>7877</v>
      </c>
      <c r="R42" s="331"/>
      <c r="S42" s="332">
        <f>VLOOKUP($C$32,'PIVOT (YR)'!$B$666:$E$768,S$33,FALSE)</f>
        <v>11997</v>
      </c>
      <c r="T42" s="332">
        <f>VLOOKUP($C$32,'PIVOT (YR)'!$B$666:$E$768,T$33,FALSE)</f>
        <v>11865</v>
      </c>
      <c r="U42" s="332">
        <f>VLOOKUP($C$32,'PIVOT (YR)'!$B$666:$E$768,U$33,FALSE)</f>
        <v>11839</v>
      </c>
    </row>
    <row r="43" spans="1:21" s="25" customFormat="1" x14ac:dyDescent="0.25">
      <c r="A43" s="25" t="s">
        <v>88</v>
      </c>
      <c r="C43" s="331">
        <f>VLOOKUP($C$32,'PIVOT (QR)'!$B$701:$Q$788,C$33,FALSE)</f>
        <v>3470</v>
      </c>
      <c r="D43" s="331">
        <f>VLOOKUP($C$32,'PIVOT (QR)'!$B$701:$Q$788,D$33,FALSE)</f>
        <v>3651</v>
      </c>
      <c r="E43" s="331">
        <f>VLOOKUP($C$32,'PIVOT (QR)'!$B$701:$Q$788,E$33,FALSE)</f>
        <v>3555</v>
      </c>
      <c r="F43" s="331">
        <f>VLOOKUP($C$32,'PIVOT (QR)'!$B$701:$Q$788,F$33,FALSE)</f>
        <v>3593</v>
      </c>
      <c r="G43" s="331">
        <f>VLOOKUP($C$32,'PIVOT (QR)'!$B$701:$Q$788,G$33,FALSE)</f>
        <v>3457</v>
      </c>
      <c r="H43" s="331">
        <f>VLOOKUP($C$32,'PIVOT (QR)'!$B$701:$Q$788,H$33,FALSE)</f>
        <v>3581</v>
      </c>
      <c r="I43" s="331">
        <f>VLOOKUP($C$32,'PIVOT (QR)'!$B$701:$Q$788,I$33,FALSE)</f>
        <v>3606</v>
      </c>
      <c r="J43" s="331">
        <f>VLOOKUP($C$32,'PIVOT (QR)'!$B$701:$Q$788,J$33,FALSE)</f>
        <v>3600</v>
      </c>
      <c r="K43" s="331">
        <f>VLOOKUP($C$32,'PIVOT (QR)'!$B$701:$Q$788,K$33,FALSE)</f>
        <v>3510</v>
      </c>
      <c r="L43" s="331">
        <f>VLOOKUP($C$32,'PIVOT (QR)'!$B$701:$Q$788,L$33,FALSE)</f>
        <v>3576</v>
      </c>
      <c r="M43" s="331">
        <f>VLOOKUP($C$32,'PIVOT (QR)'!$B$701:$Q$788,M$33,FALSE)</f>
        <v>3563</v>
      </c>
      <c r="N43" s="331">
        <f>VLOOKUP($C$32,'PIVOT (QR)'!$B$701:$Q$788,N$33,FALSE)</f>
        <v>3581</v>
      </c>
      <c r="O43" s="331">
        <f>VLOOKUP($C$32,'PIVOT (QR)'!$B$701:$Q$788,O$33,FALSE)</f>
        <v>3571</v>
      </c>
      <c r="P43" s="331">
        <f>VLOOKUP($C$32,'PIVOT (QR)'!$B$701:$Q$788,P$33,FALSE)</f>
        <v>3642</v>
      </c>
      <c r="Q43" s="331">
        <f>VLOOKUP($C$32,'PIVOT (QR)'!$B$701:$Q$788,Q$33,FALSE)</f>
        <v>3683</v>
      </c>
      <c r="R43" s="331"/>
      <c r="S43" s="332">
        <f>VLOOKUP($C$32,'PIVOT (YR)'!$B$769:$E$869,S$33,FALSE)</f>
        <v>5456</v>
      </c>
      <c r="T43" s="332">
        <f>VLOOKUP($C$32,'PIVOT (YR)'!$B$769:$E$869,T$33,FALSE)</f>
        <v>5445</v>
      </c>
      <c r="U43" s="332">
        <f>VLOOKUP($C$32,'PIVOT (YR)'!$B$769:$E$869,U$33,FALSE)</f>
        <v>5542</v>
      </c>
    </row>
    <row r="44" spans="1:21" s="25" customFormat="1" x14ac:dyDescent="0.25">
      <c r="A44" s="25" t="s">
        <v>89</v>
      </c>
      <c r="C44" s="331">
        <f>VLOOKUP($C$32,'PIVOT (QR)'!$B$789:$Q$861,C$33,FALSE)</f>
        <v>1167</v>
      </c>
      <c r="D44" s="331">
        <f>VLOOKUP($C$32,'PIVOT (QR)'!$B$789:$Q$861,D$33,FALSE)</f>
        <v>1199</v>
      </c>
      <c r="E44" s="331">
        <f>VLOOKUP($C$32,'PIVOT (QR)'!$B$789:$Q$861,E$33,FALSE)</f>
        <v>1182</v>
      </c>
      <c r="F44" s="331">
        <f>VLOOKUP($C$32,'PIVOT (QR)'!$B$789:$Q$861,F$33,FALSE)</f>
        <v>1220</v>
      </c>
      <c r="G44" s="331">
        <f>VLOOKUP($C$32,'PIVOT (QR)'!$B$789:$Q$861,G$33,FALSE)</f>
        <v>1167</v>
      </c>
      <c r="H44" s="331">
        <f>VLOOKUP($C$32,'PIVOT (QR)'!$B$789:$Q$861,H$33,FALSE)</f>
        <v>1187</v>
      </c>
      <c r="I44" s="331">
        <f>VLOOKUP($C$32,'PIVOT (QR)'!$B$789:$Q$861,I$33,FALSE)</f>
        <v>1203</v>
      </c>
      <c r="J44" s="331">
        <f>VLOOKUP($C$32,'PIVOT (QR)'!$B$789:$Q$861,J$33,FALSE)</f>
        <v>1177</v>
      </c>
      <c r="K44" s="331">
        <f>VLOOKUP($C$32,'PIVOT (QR)'!$B$789:$Q$861,K$33,FALSE)</f>
        <v>1174</v>
      </c>
      <c r="L44" s="331">
        <f>VLOOKUP($C$32,'PIVOT (QR)'!$B$789:$Q$861,L$33,FALSE)</f>
        <v>1203</v>
      </c>
      <c r="M44" s="331">
        <f>VLOOKUP($C$32,'PIVOT (QR)'!$B$789:$Q$861,M$33,FALSE)</f>
        <v>1182</v>
      </c>
      <c r="N44" s="331">
        <f>VLOOKUP($C$32,'PIVOT (QR)'!$B$789:$Q$861,N$33,FALSE)</f>
        <v>1167</v>
      </c>
      <c r="O44" s="331">
        <f>VLOOKUP($C$32,'PIVOT (QR)'!$B$789:$Q$861,O$33,FALSE)</f>
        <v>1169</v>
      </c>
      <c r="P44" s="331">
        <f>VLOOKUP($C$32,'PIVOT (QR)'!$B$789:$Q$861,P$33,FALSE)</f>
        <v>1222</v>
      </c>
      <c r="Q44" s="331">
        <f>VLOOKUP($C$32,'PIVOT (QR)'!$B$789:$Q$861,Q$33,FALSE)</f>
        <v>1206</v>
      </c>
      <c r="R44" s="331"/>
      <c r="S44" s="332">
        <f>VLOOKUP($C$32,'PIVOT (YR)'!$B$870:$E$952,S$33,FALSE)</f>
        <v>1761</v>
      </c>
      <c r="T44" s="332">
        <f>VLOOKUP($C$32,'PIVOT (YR)'!$B$870:$E$952,T$33,FALSE)</f>
        <v>1766</v>
      </c>
      <c r="U44" s="332">
        <f>VLOOKUP($C$32,'PIVOT (YR)'!$B$870:$E$952,U$33,FALSE)</f>
        <v>1767</v>
      </c>
    </row>
    <row r="45" spans="1:21" s="25" customFormat="1" x14ac:dyDescent="0.25">
      <c r="A45" s="25" t="s">
        <v>86</v>
      </c>
      <c r="C45" s="331">
        <f>VLOOKUP($C$32,'PIVOT (QR)'!$B$508:$Q$599,C$33,FALSE)</f>
        <v>2413</v>
      </c>
      <c r="D45" s="331">
        <f>VLOOKUP($C$32,'PIVOT (QR)'!$B$508:$Q$599,D$33,FALSE)</f>
        <v>2448</v>
      </c>
      <c r="E45" s="331">
        <f>VLOOKUP($C$32,'PIVOT (QR)'!$B$508:$Q$599,E$33,FALSE)</f>
        <v>2426</v>
      </c>
      <c r="F45" s="331">
        <f>VLOOKUP($C$32,'PIVOT (QR)'!$B$508:$Q$599,F$33,FALSE)</f>
        <v>2470</v>
      </c>
      <c r="G45" s="331">
        <f>VLOOKUP($C$32,'PIVOT (QR)'!$B$508:$Q$599,G$33,FALSE)</f>
        <v>2379</v>
      </c>
      <c r="H45" s="331">
        <f>VLOOKUP($C$32,'PIVOT (QR)'!$B$508:$Q$599,H$33,FALSE)</f>
        <v>2426</v>
      </c>
      <c r="I45" s="331">
        <f>VLOOKUP($C$32,'PIVOT (QR)'!$B$508:$Q$599,I$33,FALSE)</f>
        <v>2451</v>
      </c>
      <c r="J45" s="331">
        <f>VLOOKUP($C$32,'PIVOT (QR)'!$B$508:$Q$599,J$33,FALSE)</f>
        <v>2482</v>
      </c>
      <c r="K45" s="331">
        <f>VLOOKUP($C$32,'PIVOT (QR)'!$B$508:$Q$599,K$33,FALSE)</f>
        <v>2435</v>
      </c>
      <c r="L45" s="331">
        <f>VLOOKUP($C$32,'PIVOT (QR)'!$B$508:$Q$599,L$33,FALSE)</f>
        <v>2445</v>
      </c>
      <c r="M45" s="331">
        <f>VLOOKUP($C$32,'PIVOT (QR)'!$B$508:$Q$599,M$33,FALSE)</f>
        <v>2430</v>
      </c>
      <c r="N45" s="331">
        <f>VLOOKUP($C$32,'PIVOT (QR)'!$B$508:$Q$599,N$33,FALSE)</f>
        <v>2455</v>
      </c>
      <c r="O45" s="331">
        <f>VLOOKUP($C$32,'PIVOT (QR)'!$B$508:$Q$599,O$33,FALSE)</f>
        <v>2357</v>
      </c>
      <c r="P45" s="331">
        <f>VLOOKUP($C$32,'PIVOT (QR)'!$B$508:$Q$599,P$33,FALSE)</f>
        <v>2406</v>
      </c>
      <c r="Q45" s="331">
        <f>VLOOKUP($C$32,'PIVOT (QR)'!$B$508:$Q$599,Q$33,FALSE)</f>
        <v>2459</v>
      </c>
      <c r="R45" s="331"/>
      <c r="S45" s="332">
        <f>VLOOKUP($C$32,'PIVOT (YR)'!$B$567:$E$665,S$33,FALSE)</f>
        <v>3555</v>
      </c>
      <c r="T45" s="332">
        <f>VLOOKUP($C$32,'PIVOT (YR)'!$B$567:$E$665,T$33,FALSE)</f>
        <v>3565</v>
      </c>
      <c r="U45" s="332">
        <f>VLOOKUP($C$32,'PIVOT (YR)'!$B$567:$E$665,U$33,FALSE)</f>
        <v>3645</v>
      </c>
    </row>
    <row r="46" spans="1:21" s="25" customFormat="1" x14ac:dyDescent="0.25">
      <c r="A46" s="25" t="s">
        <v>84</v>
      </c>
      <c r="C46" s="331">
        <f>VLOOKUP($C$32,'PIVOT (QR)'!$B$453:$Q$507,C$33,FALSE)</f>
        <v>559</v>
      </c>
      <c r="D46" s="331">
        <f>VLOOKUP($C$32,'PIVOT (QR)'!$B$453:$Q$507,D$33,FALSE)</f>
        <v>598</v>
      </c>
      <c r="E46" s="331">
        <f>VLOOKUP($C$32,'PIVOT (QR)'!$B$453:$Q$507,E$33,FALSE)</f>
        <v>580</v>
      </c>
      <c r="F46" s="331">
        <f>VLOOKUP($C$32,'PIVOT (QR)'!$B$453:$Q$507,F$33,FALSE)</f>
        <v>580</v>
      </c>
      <c r="G46" s="331">
        <f>VLOOKUP($C$32,'PIVOT (QR)'!$B$453:$Q$507,G$33,FALSE)</f>
        <v>564</v>
      </c>
      <c r="H46" s="331">
        <f>VLOOKUP($C$32,'PIVOT (QR)'!$B$453:$Q$507,H$33,FALSE)</f>
        <v>570</v>
      </c>
      <c r="I46" s="331">
        <f>VLOOKUP($C$32,'PIVOT (QR)'!$B$453:$Q$507,I$33,FALSE)</f>
        <v>577</v>
      </c>
      <c r="J46" s="331">
        <f>VLOOKUP($C$32,'PIVOT (QR)'!$B$453:$Q$507,J$33,FALSE)</f>
        <v>601</v>
      </c>
      <c r="K46" s="331">
        <f>VLOOKUP($C$32,'PIVOT (QR)'!$B$453:$Q$507,K$33,FALSE)</f>
        <v>587</v>
      </c>
      <c r="L46" s="331">
        <f>VLOOKUP($C$32,'PIVOT (QR)'!$B$453:$Q$507,L$33,FALSE)</f>
        <v>597</v>
      </c>
      <c r="M46" s="331">
        <f>VLOOKUP($C$32,'PIVOT (QR)'!$B$453:$Q$507,M$33,FALSE)</f>
        <v>599</v>
      </c>
      <c r="N46" s="331">
        <f>VLOOKUP($C$32,'PIVOT (QR)'!$B$453:$Q$507,N$33,FALSE)</f>
        <v>618</v>
      </c>
      <c r="O46" s="331">
        <f>VLOOKUP($C$32,'PIVOT (QR)'!$B$453:$Q$507,O$33,FALSE)</f>
        <v>584</v>
      </c>
      <c r="P46" s="331">
        <f>VLOOKUP($C$32,'PIVOT (QR)'!$B$453:$Q$507,P$33,FALSE)</f>
        <v>600</v>
      </c>
      <c r="Q46" s="331">
        <f>VLOOKUP($C$32,'PIVOT (QR)'!$B$453:$Q$507,Q$33,FALSE)</f>
        <v>610</v>
      </c>
      <c r="R46" s="331"/>
      <c r="S46" s="332">
        <f>VLOOKUP($C$32,'PIVOT (YR)'!$B$496:$E$566,S$33,FALSE)</f>
        <v>902</v>
      </c>
      <c r="T46" s="332">
        <f>VLOOKUP($C$32,'PIVOT (YR)'!$B$496:$E$566,T$33,FALSE)</f>
        <v>890</v>
      </c>
      <c r="U46" s="332">
        <f>VLOOKUP($C$32,'PIVOT (YR)'!$B$496:$E$566,U$33,FALSE)</f>
        <v>918</v>
      </c>
    </row>
    <row r="47" spans="1:21" s="25" customFormat="1" x14ac:dyDescent="0.25">
      <c r="A47" s="25" t="s">
        <v>293</v>
      </c>
      <c r="C47" s="331">
        <f>VLOOKUP($C$32,'PIVOT (QR)'!$B$1144:$Q$1215,C$33,FALSE)</f>
        <v>1531</v>
      </c>
      <c r="D47" s="331">
        <f>VLOOKUP($C$32,'PIVOT (QR)'!$B$1144:$Q$1215,D$33,FALSE)</f>
        <v>1765</v>
      </c>
      <c r="E47" s="331">
        <f>VLOOKUP($C$32,'PIVOT (QR)'!$B$1144:$Q$1215,E$33,FALSE)</f>
        <v>1662</v>
      </c>
      <c r="F47" s="331">
        <f>VLOOKUP($C$32,'PIVOT (QR)'!$B$1144:$Q$1215,F$33,FALSE)</f>
        <v>1782</v>
      </c>
      <c r="G47" s="331">
        <f>VLOOKUP($C$32,'PIVOT (QR)'!$B$1144:$Q$1215,G$33,FALSE)</f>
        <v>1748</v>
      </c>
      <c r="H47" s="331">
        <f>VLOOKUP($C$32,'PIVOT (QR)'!$B$1144:$Q$1215,H$33,FALSE)</f>
        <v>1847</v>
      </c>
      <c r="I47" s="331">
        <f>VLOOKUP($C$32,'PIVOT (QR)'!$B$1144:$Q$1215,I$33,FALSE)</f>
        <v>1819</v>
      </c>
      <c r="J47" s="331">
        <f>VLOOKUP($C$32,'PIVOT (QR)'!$B$1144:$Q$1215,J$33,FALSE)</f>
        <v>1969</v>
      </c>
      <c r="K47" s="331">
        <f>VLOOKUP($C$32,'PIVOT (QR)'!$B$1144:$Q$1215,K$33,FALSE)</f>
        <v>1887</v>
      </c>
      <c r="L47" s="331">
        <f>VLOOKUP($C$32,'PIVOT (QR)'!$B$1144:$Q$1215,L$33,FALSE)</f>
        <v>1984</v>
      </c>
      <c r="M47" s="331">
        <f>VLOOKUP($C$32,'PIVOT (QR)'!$B$1144:$Q$1215,M$33,FALSE)</f>
        <v>1877</v>
      </c>
      <c r="N47" s="331">
        <f>VLOOKUP($C$32,'PIVOT (QR)'!$B$1144:$Q$1215,N$33,FALSE)</f>
        <v>2080</v>
      </c>
      <c r="O47" s="331">
        <f>VLOOKUP($C$32,'PIVOT (QR)'!$B$1144:$Q$1215,O$33,FALSE)</f>
        <v>2033</v>
      </c>
      <c r="P47" s="331">
        <f>VLOOKUP($C$32,'PIVOT (QR)'!$B$1144:$Q$1215,P$33,FALSE)</f>
        <v>2148</v>
      </c>
      <c r="Q47" s="331">
        <f>VLOOKUP($C$32,'PIVOT (QR)'!$B$1144:$Q$1215,Q$33,FALSE)</f>
        <v>2103</v>
      </c>
      <c r="R47" s="331"/>
      <c r="S47" s="332">
        <f>VLOOKUP($C$32,'PIVOT (YR)'!$B$1259:$E$1345,S$33,FALSE)</f>
        <v>3994</v>
      </c>
      <c r="T47" s="332">
        <f>VLOOKUP($C$32,'PIVOT (YR)'!$B$1259:$E$1345,T$33,FALSE)</f>
        <v>4372</v>
      </c>
      <c r="U47" s="332">
        <f>VLOOKUP($C$32,'PIVOT (YR)'!$B$1259:$E$1345,U$33,FALSE)</f>
        <v>4545</v>
      </c>
    </row>
    <row r="48" spans="1:21" s="25" customFormat="1" x14ac:dyDescent="0.25">
      <c r="A48" s="25" t="s">
        <v>140</v>
      </c>
      <c r="C48" s="331">
        <f>VLOOKUP($C$32,'PIVOT (QR)'!$B$1041:$Q$1143,C$33,FALSE)</f>
        <v>45929</v>
      </c>
      <c r="D48" s="331">
        <f>VLOOKUP($C$32,'PIVOT (QR)'!$B$1041:$Q$1143,D$33,FALSE)</f>
        <v>47611</v>
      </c>
      <c r="E48" s="331">
        <f>VLOOKUP($C$32,'PIVOT (QR)'!$B$1041:$Q$1143,E$33,FALSE)</f>
        <v>46969</v>
      </c>
      <c r="F48" s="331">
        <f>VLOOKUP($C$32,'PIVOT (QR)'!$B$1041:$Q$1143,F$33,FALSE)</f>
        <v>47693</v>
      </c>
      <c r="G48" s="331">
        <f>VLOOKUP($C$32,'PIVOT (QR)'!$B$1041:$Q$1143,G$33,FALSE)</f>
        <v>46117</v>
      </c>
      <c r="H48" s="331">
        <f>VLOOKUP($C$32,'PIVOT (QR)'!$B$1041:$Q$1143,H$33,FALSE)</f>
        <v>46864</v>
      </c>
      <c r="I48" s="331">
        <f>VLOOKUP($C$32,'PIVOT (QR)'!$B$1041:$Q$1143,I$33,FALSE)</f>
        <v>46901</v>
      </c>
      <c r="J48" s="331">
        <f>VLOOKUP($C$32,'PIVOT (QR)'!$B$1041:$Q$1143,J$33,FALSE)</f>
        <v>47646</v>
      </c>
      <c r="K48" s="331">
        <f>VLOOKUP($C$32,'PIVOT (QR)'!$B$1041:$Q$1143,K$33,FALSE)</f>
        <v>46044</v>
      </c>
      <c r="L48" s="331">
        <f>VLOOKUP($C$32,'PIVOT (QR)'!$B$1041:$Q$1143,L$33,FALSE)</f>
        <v>47290</v>
      </c>
      <c r="M48" s="331">
        <f>VLOOKUP($C$32,'PIVOT (QR)'!$B$1041:$Q$1143,M$33,FALSE)</f>
        <v>46615</v>
      </c>
      <c r="N48" s="331">
        <f>VLOOKUP($C$32,'PIVOT (QR)'!$B$1041:$Q$1143,N$33,FALSE)</f>
        <v>47332</v>
      </c>
      <c r="O48" s="331">
        <f>VLOOKUP($C$32,'PIVOT (QR)'!$B$1041:$Q$1143,O$33,FALSE)</f>
        <v>46220</v>
      </c>
      <c r="P48" s="331">
        <f>VLOOKUP($C$32,'PIVOT (QR)'!$B$1041:$Q$1143,P$33,FALSE)</f>
        <v>47508</v>
      </c>
      <c r="Q48" s="331">
        <f>VLOOKUP($C$32,'PIVOT (QR)'!$B$1041:$Q$1143,Q$33,FALSE)</f>
        <v>47939</v>
      </c>
      <c r="R48" s="331"/>
      <c r="S48" s="332">
        <f>VLOOKUP($C$32,'PIVOT (YR)'!$B$1155:$E$1258,S$33,FALSE)</f>
        <v>73155</v>
      </c>
      <c r="T48" s="332">
        <f>VLOOKUP($C$32,'PIVOT (YR)'!$B$1155:$E$1258,T$33,FALSE)</f>
        <v>73132</v>
      </c>
      <c r="U48" s="332">
        <f>VLOOKUP($C$32,'PIVOT (YR)'!$B$1155:$E$1258,U$33,FALSE)</f>
        <v>73706</v>
      </c>
    </row>
    <row r="49" spans="1:22" s="25" customFormat="1" x14ac:dyDescent="0.25"/>
    <row r="50" spans="1:22" s="25" customFormat="1" x14ac:dyDescent="0.25">
      <c r="A50" s="1" t="s">
        <v>120</v>
      </c>
      <c r="C50" s="331">
        <f>C48-SUM(C35:C47)</f>
        <v>-1</v>
      </c>
      <c r="D50" s="331">
        <f t="shared" ref="D50:Q50" si="0">D48-SUM(D35:D47)</f>
        <v>0</v>
      </c>
      <c r="E50" s="331">
        <f t="shared" si="0"/>
        <v>0</v>
      </c>
      <c r="F50" s="331">
        <f t="shared" si="0"/>
        <v>0</v>
      </c>
      <c r="G50" s="331">
        <f t="shared" si="0"/>
        <v>-1</v>
      </c>
      <c r="H50" s="331">
        <f t="shared" si="0"/>
        <v>1</v>
      </c>
      <c r="I50" s="331">
        <f t="shared" si="0"/>
        <v>-1</v>
      </c>
      <c r="J50" s="331">
        <f t="shared" si="0"/>
        <v>0</v>
      </c>
      <c r="K50" s="331">
        <f t="shared" si="0"/>
        <v>-1</v>
      </c>
      <c r="L50" s="331">
        <f t="shared" si="0"/>
        <v>-1</v>
      </c>
      <c r="M50" s="331">
        <f t="shared" si="0"/>
        <v>1</v>
      </c>
      <c r="N50" s="331">
        <f t="shared" si="0"/>
        <v>-2</v>
      </c>
      <c r="O50" s="331">
        <f t="shared" si="0"/>
        <v>0</v>
      </c>
      <c r="P50" s="331">
        <f t="shared" si="0"/>
        <v>1</v>
      </c>
      <c r="Q50" s="331">
        <f t="shared" si="0"/>
        <v>-1</v>
      </c>
      <c r="R50" s="331"/>
      <c r="S50" s="331">
        <f>S48-SUM(S35:S47)</f>
        <v>0</v>
      </c>
      <c r="T50" s="331">
        <f t="shared" ref="T50:U50" si="1">T48-SUM(T35:T47)</f>
        <v>1</v>
      </c>
      <c r="U50" s="331">
        <f t="shared" si="1"/>
        <v>1</v>
      </c>
      <c r="V50" s="331"/>
    </row>
    <row r="51" spans="1:22" s="25" customFormat="1" x14ac:dyDescent="0.25">
      <c r="A51" s="333" t="s">
        <v>35</v>
      </c>
    </row>
    <row r="52" spans="1:22" s="25" customFormat="1" x14ac:dyDescent="0.25">
      <c r="A52" s="334" t="s">
        <v>41</v>
      </c>
    </row>
    <row r="53" spans="1:22" s="25" customFormat="1" x14ac:dyDescent="0.25">
      <c r="A53" s="334" t="s">
        <v>59</v>
      </c>
    </row>
    <row r="54" spans="1:22" s="25" customFormat="1" x14ac:dyDescent="0.25">
      <c r="A54" s="334" t="s">
        <v>79</v>
      </c>
    </row>
    <row r="55" spans="1:22" s="25" customFormat="1" x14ac:dyDescent="0.25">
      <c r="A55" s="334" t="s">
        <v>17</v>
      </c>
    </row>
    <row r="56" spans="1:22" s="25" customFormat="1" x14ac:dyDescent="0.25">
      <c r="A56" s="334" t="s">
        <v>274</v>
      </c>
    </row>
    <row r="57" spans="1:22" s="25" customFormat="1" x14ac:dyDescent="0.25">
      <c r="A57" s="334" t="s">
        <v>66</v>
      </c>
    </row>
    <row r="58" spans="1:22" s="25" customFormat="1" x14ac:dyDescent="0.25">
      <c r="A58" s="334" t="s">
        <v>283</v>
      </c>
    </row>
    <row r="59" spans="1:22" s="25" customFormat="1" x14ac:dyDescent="0.25">
      <c r="A59" s="334" t="s">
        <v>11</v>
      </c>
    </row>
    <row r="60" spans="1:22" s="25" customFormat="1" x14ac:dyDescent="0.25">
      <c r="A60" s="334" t="s">
        <v>56</v>
      </c>
    </row>
    <row r="61" spans="1:22" s="25" customFormat="1" x14ac:dyDescent="0.25">
      <c r="A61" s="334" t="s">
        <v>29</v>
      </c>
    </row>
    <row r="62" spans="1:22" s="25" customFormat="1" x14ac:dyDescent="0.25">
      <c r="A62" s="334" t="s">
        <v>40</v>
      </c>
    </row>
    <row r="63" spans="1:22" s="25" customFormat="1" x14ac:dyDescent="0.25">
      <c r="A63" s="334" t="s">
        <v>47</v>
      </c>
    </row>
    <row r="64" spans="1:22" s="25" customFormat="1" x14ac:dyDescent="0.25">
      <c r="A64" s="334" t="s">
        <v>57</v>
      </c>
    </row>
    <row r="65" spans="1:1" s="25" customFormat="1" x14ac:dyDescent="0.25">
      <c r="A65" s="334" t="s">
        <v>74</v>
      </c>
    </row>
    <row r="66" spans="1:1" s="25" customFormat="1" x14ac:dyDescent="0.25">
      <c r="A66" s="334" t="s">
        <v>53</v>
      </c>
    </row>
    <row r="67" spans="1:1" s="25" customFormat="1" x14ac:dyDescent="0.25">
      <c r="A67" s="334" t="s">
        <v>284</v>
      </c>
    </row>
    <row r="68" spans="1:1" s="25" customFormat="1" x14ac:dyDescent="0.25">
      <c r="A68" s="334" t="s">
        <v>49</v>
      </c>
    </row>
    <row r="69" spans="1:1" s="25" customFormat="1" x14ac:dyDescent="0.25">
      <c r="A69" s="334" t="s">
        <v>33</v>
      </c>
    </row>
    <row r="70" spans="1:1" s="25" customFormat="1" x14ac:dyDescent="0.25">
      <c r="A70" s="334" t="s">
        <v>60</v>
      </c>
    </row>
    <row r="71" spans="1:1" s="25" customFormat="1" x14ac:dyDescent="0.25">
      <c r="A71" s="334" t="s">
        <v>25</v>
      </c>
    </row>
    <row r="72" spans="1:1" s="25" customFormat="1" x14ac:dyDescent="0.25">
      <c r="A72" s="334" t="s">
        <v>7</v>
      </c>
    </row>
    <row r="73" spans="1:1" s="25" customFormat="1" x14ac:dyDescent="0.25">
      <c r="A73" s="334" t="s">
        <v>51</v>
      </c>
    </row>
    <row r="74" spans="1:1" s="25" customFormat="1" x14ac:dyDescent="0.25">
      <c r="A74" s="334" t="s">
        <v>55</v>
      </c>
    </row>
    <row r="75" spans="1:1" s="25" customFormat="1" x14ac:dyDescent="0.25">
      <c r="A75" s="334" t="s">
        <v>36</v>
      </c>
    </row>
    <row r="76" spans="1:1" s="25" customFormat="1" x14ac:dyDescent="0.25">
      <c r="A76" s="334" t="s">
        <v>285</v>
      </c>
    </row>
    <row r="77" spans="1:1" s="25" customFormat="1" x14ac:dyDescent="0.25">
      <c r="A77" s="334" t="s">
        <v>21</v>
      </c>
    </row>
    <row r="78" spans="1:1" s="25" customFormat="1" x14ac:dyDescent="0.25">
      <c r="A78" s="334" t="s">
        <v>42</v>
      </c>
    </row>
    <row r="79" spans="1:1" s="25" customFormat="1" x14ac:dyDescent="0.25">
      <c r="A79" s="334" t="s">
        <v>286</v>
      </c>
    </row>
    <row r="80" spans="1:1" s="25" customFormat="1" x14ac:dyDescent="0.25">
      <c r="A80" s="334" t="s">
        <v>16</v>
      </c>
    </row>
    <row r="81" spans="1:1" s="25" customFormat="1" x14ac:dyDescent="0.25">
      <c r="A81" s="334" t="s">
        <v>2</v>
      </c>
    </row>
    <row r="82" spans="1:1" s="25" customFormat="1" x14ac:dyDescent="0.25">
      <c r="A82" s="334" t="s">
        <v>287</v>
      </c>
    </row>
    <row r="83" spans="1:1" s="25" customFormat="1" x14ac:dyDescent="0.25">
      <c r="A83" s="334" t="s">
        <v>288</v>
      </c>
    </row>
    <row r="84" spans="1:1" s="25" customFormat="1" x14ac:dyDescent="0.25">
      <c r="A84" s="334" t="s">
        <v>4</v>
      </c>
    </row>
    <row r="85" spans="1:1" s="25" customFormat="1" x14ac:dyDescent="0.25">
      <c r="A85" s="334" t="s">
        <v>38</v>
      </c>
    </row>
    <row r="86" spans="1:1" s="25" customFormat="1" x14ac:dyDescent="0.25">
      <c r="A86" s="334" t="s">
        <v>275</v>
      </c>
    </row>
    <row r="87" spans="1:1" s="25" customFormat="1" x14ac:dyDescent="0.25">
      <c r="A87" s="334" t="s">
        <v>8</v>
      </c>
    </row>
    <row r="88" spans="1:1" s="25" customFormat="1" x14ac:dyDescent="0.25">
      <c r="A88" s="334" t="s">
        <v>289</v>
      </c>
    </row>
    <row r="89" spans="1:1" s="25" customFormat="1" x14ac:dyDescent="0.25">
      <c r="A89" s="334" t="s">
        <v>292</v>
      </c>
    </row>
    <row r="90" spans="1:1" s="25" customFormat="1" x14ac:dyDescent="0.25">
      <c r="A90" s="334" t="s">
        <v>78</v>
      </c>
    </row>
    <row r="91" spans="1:1" s="25" customFormat="1" x14ac:dyDescent="0.25">
      <c r="A91" s="334" t="s">
        <v>27</v>
      </c>
    </row>
    <row r="92" spans="1:1" s="25" customFormat="1" x14ac:dyDescent="0.25">
      <c r="A92" s="334" t="s">
        <v>13</v>
      </c>
    </row>
    <row r="93" spans="1:1" s="25" customFormat="1" x14ac:dyDescent="0.25">
      <c r="A93" s="334" t="s">
        <v>70</v>
      </c>
    </row>
    <row r="94" spans="1:1" s="25" customFormat="1" x14ac:dyDescent="0.25">
      <c r="A94" s="334" t="s">
        <v>72</v>
      </c>
    </row>
    <row r="95" spans="1:1" s="25" customFormat="1" x14ac:dyDescent="0.25">
      <c r="A95" s="334" t="s">
        <v>276</v>
      </c>
    </row>
    <row r="96" spans="1:1" s="25" customFormat="1" x14ac:dyDescent="0.25">
      <c r="A96" s="334" t="s">
        <v>6</v>
      </c>
    </row>
    <row r="97" spans="1:1" s="25" customFormat="1" x14ac:dyDescent="0.25">
      <c r="A97" s="334" t="s">
        <v>62</v>
      </c>
    </row>
    <row r="98" spans="1:1" s="25" customFormat="1" x14ac:dyDescent="0.25">
      <c r="A98" s="334" t="s">
        <v>5</v>
      </c>
    </row>
    <row r="99" spans="1:1" s="25" customFormat="1" x14ac:dyDescent="0.25">
      <c r="A99" s="334" t="s">
        <v>37</v>
      </c>
    </row>
    <row r="100" spans="1:1" s="25" customFormat="1" x14ac:dyDescent="0.25">
      <c r="A100" s="334" t="s">
        <v>76</v>
      </c>
    </row>
    <row r="101" spans="1:1" s="25" customFormat="1" x14ac:dyDescent="0.25">
      <c r="A101" s="334" t="s">
        <v>63</v>
      </c>
    </row>
    <row r="102" spans="1:1" s="25" customFormat="1" x14ac:dyDescent="0.25">
      <c r="A102" s="334" t="s">
        <v>277</v>
      </c>
    </row>
    <row r="103" spans="1:1" s="25" customFormat="1" x14ac:dyDescent="0.25">
      <c r="A103" s="334" t="s">
        <v>43</v>
      </c>
    </row>
    <row r="104" spans="1:1" s="25" customFormat="1" x14ac:dyDescent="0.25">
      <c r="A104" s="334" t="s">
        <v>65</v>
      </c>
    </row>
    <row r="105" spans="1:1" s="25" customFormat="1" x14ac:dyDescent="0.25">
      <c r="A105" s="334" t="s">
        <v>22</v>
      </c>
    </row>
    <row r="106" spans="1:1" s="25" customFormat="1" x14ac:dyDescent="0.25">
      <c r="A106" s="334" t="s">
        <v>61</v>
      </c>
    </row>
    <row r="107" spans="1:1" s="25" customFormat="1" x14ac:dyDescent="0.25">
      <c r="A107" s="334" t="s">
        <v>23</v>
      </c>
    </row>
    <row r="108" spans="1:1" s="25" customFormat="1" x14ac:dyDescent="0.25">
      <c r="A108" s="334" t="s">
        <v>12</v>
      </c>
    </row>
    <row r="109" spans="1:1" s="25" customFormat="1" x14ac:dyDescent="0.25">
      <c r="A109" s="334" t="s">
        <v>278</v>
      </c>
    </row>
    <row r="110" spans="1:1" s="25" customFormat="1" x14ac:dyDescent="0.25">
      <c r="A110" s="334" t="s">
        <v>19</v>
      </c>
    </row>
    <row r="111" spans="1:1" s="25" customFormat="1" x14ac:dyDescent="0.25">
      <c r="A111" s="334" t="s">
        <v>45</v>
      </c>
    </row>
    <row r="112" spans="1:1" s="25" customFormat="1" x14ac:dyDescent="0.25">
      <c r="A112" s="334" t="s">
        <v>48</v>
      </c>
    </row>
    <row r="113" spans="1:1" s="25" customFormat="1" x14ac:dyDescent="0.25">
      <c r="A113" s="334" t="s">
        <v>34</v>
      </c>
    </row>
    <row r="114" spans="1:1" s="25" customFormat="1" x14ac:dyDescent="0.25">
      <c r="A114" s="334" t="s">
        <v>3</v>
      </c>
    </row>
    <row r="115" spans="1:1" s="25" customFormat="1" x14ac:dyDescent="0.25">
      <c r="A115" s="334" t="s">
        <v>80</v>
      </c>
    </row>
    <row r="116" spans="1:1" s="25" customFormat="1" x14ac:dyDescent="0.25">
      <c r="A116" s="334" t="s">
        <v>39</v>
      </c>
    </row>
    <row r="117" spans="1:1" s="25" customFormat="1" x14ac:dyDescent="0.25">
      <c r="A117" s="334" t="s">
        <v>14</v>
      </c>
    </row>
    <row r="118" spans="1:1" s="25" customFormat="1" x14ac:dyDescent="0.25">
      <c r="A118" s="334" t="s">
        <v>68</v>
      </c>
    </row>
    <row r="119" spans="1:1" s="25" customFormat="1" x14ac:dyDescent="0.25">
      <c r="A119" s="334" t="s">
        <v>69</v>
      </c>
    </row>
    <row r="120" spans="1:1" s="25" customFormat="1" x14ac:dyDescent="0.25">
      <c r="A120" s="334" t="s">
        <v>50</v>
      </c>
    </row>
    <row r="121" spans="1:1" s="25" customFormat="1" x14ac:dyDescent="0.25">
      <c r="A121" s="334" t="s">
        <v>279</v>
      </c>
    </row>
    <row r="122" spans="1:1" s="25" customFormat="1" x14ac:dyDescent="0.25">
      <c r="A122" s="334" t="s">
        <v>24</v>
      </c>
    </row>
    <row r="123" spans="1:1" s="25" customFormat="1" x14ac:dyDescent="0.25">
      <c r="A123" s="334" t="s">
        <v>9</v>
      </c>
    </row>
    <row r="124" spans="1:1" s="25" customFormat="1" x14ac:dyDescent="0.25">
      <c r="A124" s="334" t="s">
        <v>67</v>
      </c>
    </row>
    <row r="125" spans="1:1" s="25" customFormat="1" x14ac:dyDescent="0.25">
      <c r="A125" s="334" t="s">
        <v>28</v>
      </c>
    </row>
    <row r="126" spans="1:1" s="25" customFormat="1" x14ac:dyDescent="0.25">
      <c r="A126" s="334" t="s">
        <v>31</v>
      </c>
    </row>
    <row r="127" spans="1:1" s="25" customFormat="1" x14ac:dyDescent="0.25">
      <c r="A127" s="334" t="s">
        <v>64</v>
      </c>
    </row>
    <row r="128" spans="1:1" s="25" customFormat="1" x14ac:dyDescent="0.25">
      <c r="A128" s="334" t="s">
        <v>290</v>
      </c>
    </row>
    <row r="129" spans="1:1" s="25" customFormat="1" x14ac:dyDescent="0.25">
      <c r="A129" s="334" t="s">
        <v>280</v>
      </c>
    </row>
    <row r="130" spans="1:1" s="25" customFormat="1" x14ac:dyDescent="0.25">
      <c r="A130" s="334" t="s">
        <v>73</v>
      </c>
    </row>
    <row r="131" spans="1:1" s="25" customFormat="1" x14ac:dyDescent="0.25">
      <c r="A131" s="334" t="s">
        <v>26</v>
      </c>
    </row>
    <row r="132" spans="1:1" s="25" customFormat="1" x14ac:dyDescent="0.25">
      <c r="A132" s="334" t="s">
        <v>32</v>
      </c>
    </row>
    <row r="133" spans="1:1" s="25" customFormat="1" x14ac:dyDescent="0.25">
      <c r="A133" s="334" t="s">
        <v>46</v>
      </c>
    </row>
    <row r="134" spans="1:1" s="25" customFormat="1" x14ac:dyDescent="0.25">
      <c r="A134" s="334" t="s">
        <v>75</v>
      </c>
    </row>
    <row r="135" spans="1:1" s="25" customFormat="1" x14ac:dyDescent="0.25">
      <c r="A135" s="334" t="s">
        <v>10</v>
      </c>
    </row>
    <row r="136" spans="1:1" s="25" customFormat="1" x14ac:dyDescent="0.25">
      <c r="A136" s="334" t="s">
        <v>291</v>
      </c>
    </row>
    <row r="137" spans="1:1" s="25" customFormat="1" x14ac:dyDescent="0.25">
      <c r="A137" s="334" t="s">
        <v>15</v>
      </c>
    </row>
    <row r="138" spans="1:1" s="25" customFormat="1" x14ac:dyDescent="0.25">
      <c r="A138" s="334" t="s">
        <v>18</v>
      </c>
    </row>
    <row r="139" spans="1:1" s="25" customFormat="1" x14ac:dyDescent="0.25">
      <c r="A139" s="334" t="s">
        <v>77</v>
      </c>
    </row>
    <row r="140" spans="1:1" s="25" customFormat="1" x14ac:dyDescent="0.25">
      <c r="A140" s="334" t="s">
        <v>44</v>
      </c>
    </row>
    <row r="141" spans="1:1" s="25" customFormat="1" x14ac:dyDescent="0.25">
      <c r="A141" s="334" t="s">
        <v>71</v>
      </c>
    </row>
    <row r="142" spans="1:1" s="25" customFormat="1" x14ac:dyDescent="0.25">
      <c r="A142" s="334" t="s">
        <v>52</v>
      </c>
    </row>
    <row r="143" spans="1:1" s="25" customFormat="1" x14ac:dyDescent="0.25">
      <c r="A143" s="334" t="s">
        <v>20</v>
      </c>
    </row>
    <row r="144" spans="1:1" s="25" customFormat="1" x14ac:dyDescent="0.25">
      <c r="A144" s="334" t="s">
        <v>95</v>
      </c>
    </row>
    <row r="145" spans="1:1" s="25" customFormat="1" x14ac:dyDescent="0.25">
      <c r="A145" s="334" t="s">
        <v>30</v>
      </c>
    </row>
    <row r="146" spans="1:1" s="25" customFormat="1" x14ac:dyDescent="0.25">
      <c r="A146" s="334" t="s">
        <v>58</v>
      </c>
    </row>
    <row r="147" spans="1:1" s="25" customFormat="1" x14ac:dyDescent="0.25">
      <c r="A147" s="25" t="s">
        <v>281</v>
      </c>
    </row>
    <row r="148" spans="1:1" s="25" customFormat="1" x14ac:dyDescent="0.25">
      <c r="A148" s="25" t="s">
        <v>54</v>
      </c>
    </row>
    <row r="149" spans="1:1" s="25" customFormat="1" x14ac:dyDescent="0.25">
      <c r="A149" s="25" t="s">
        <v>282</v>
      </c>
    </row>
    <row r="150" spans="1:1" s="25" customFormat="1" x14ac:dyDescent="0.25">
      <c r="A150" s="25" t="s">
        <v>294</v>
      </c>
    </row>
    <row r="151" spans="1:1" s="25" customFormat="1" x14ac:dyDescent="0.25">
      <c r="A151" s="25" t="s">
        <v>145</v>
      </c>
    </row>
    <row r="152" spans="1:1" s="25" customFormat="1" x14ac:dyDescent="0.25">
      <c r="A152" s="25" t="s">
        <v>146</v>
      </c>
    </row>
    <row r="153" spans="1:1" s="25" customFormat="1" x14ac:dyDescent="0.25">
      <c r="A153" s="25" t="s">
        <v>147</v>
      </c>
    </row>
  </sheetData>
  <phoneticPr fontId="1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1:V153"/>
  <sheetViews>
    <sheetView topLeftCell="A28" workbookViewId="0">
      <selection activeCell="T49" sqref="T49"/>
    </sheetView>
  </sheetViews>
  <sheetFormatPr defaultRowHeight="13.2" x14ac:dyDescent="0.25"/>
  <cols>
    <col min="1" max="1" width="28.109375" bestFit="1" customWidth="1"/>
    <col min="2" max="2" width="14.6640625" customWidth="1"/>
    <col min="3" max="3" width="16.44140625" customWidth="1"/>
  </cols>
  <sheetData>
    <row r="1" spans="1:3" s="25" customFormat="1" x14ac:dyDescent="0.25"/>
    <row r="2" spans="1:3" s="25" customFormat="1" x14ac:dyDescent="0.25">
      <c r="B2" s="25" t="s">
        <v>136</v>
      </c>
      <c r="C2" s="25" t="s">
        <v>137</v>
      </c>
    </row>
    <row r="3" spans="1:3" s="25" customFormat="1" x14ac:dyDescent="0.25">
      <c r="A3" s="25" t="s">
        <v>1</v>
      </c>
      <c r="B3" s="25">
        <f>VLOOKUP(A3,'PIVOT (QR)'!$A$5:$T$1216,20,FALSE)</f>
        <v>5</v>
      </c>
      <c r="C3" s="25">
        <f ca="1">VLOOKUP(A3,'PIVOT (YR)'!$A$5:$G$1345,7,FALSE)</f>
        <v>5</v>
      </c>
    </row>
    <row r="4" spans="1:3" s="25" customFormat="1" x14ac:dyDescent="0.25">
      <c r="A4" s="25" t="s">
        <v>108</v>
      </c>
      <c r="B4" s="25">
        <f>VLOOKUP(A4,'PIVOT (QR)'!$A$5:$T$1216,20,FALSE)</f>
        <v>100</v>
      </c>
      <c r="C4" s="25">
        <f ca="1">VLOOKUP(A4,'PIVOT (YR)'!$A$5:$G$1345,7,FALSE)</f>
        <v>106</v>
      </c>
    </row>
    <row r="5" spans="1:3" s="25" customFormat="1" x14ac:dyDescent="0.25">
      <c r="A5" s="25" t="s">
        <v>81</v>
      </c>
      <c r="B5" s="25">
        <f>VLOOKUP(A5,'PIVOT (QR)'!$A$5:$T$1216,20,FALSE)</f>
        <v>101</v>
      </c>
      <c r="C5" s="25">
        <f ca="1">VLOOKUP(A5,'PIVOT (YR)'!$A$5:$G$1345,7,FALSE)</f>
        <v>107</v>
      </c>
    </row>
    <row r="6" spans="1:3" s="25" customFormat="1" x14ac:dyDescent="0.25">
      <c r="A6" s="25" t="s">
        <v>109</v>
      </c>
      <c r="B6" s="25">
        <f>VLOOKUP(A6,'PIVOT (QR)'!$A$5:$T$1216,20,FALSE)</f>
        <v>188</v>
      </c>
      <c r="C6" s="25">
        <f ca="1">VLOOKUP(A6,'PIVOT (YR)'!$A$5:$G$1345,7,FALSE)</f>
        <v>207</v>
      </c>
    </row>
    <row r="7" spans="1:3" s="25" customFormat="1" x14ac:dyDescent="0.25">
      <c r="A7" s="25" t="s">
        <v>82</v>
      </c>
      <c r="B7" s="25">
        <f>VLOOKUP(A7,'PIVOT (QR)'!$A$5:$T$1216,20,FALSE)</f>
        <v>189</v>
      </c>
      <c r="C7" s="25">
        <f ca="1">VLOOKUP(A7,'PIVOT (YR)'!$A$5:$G$1345,7,FALSE)</f>
        <v>208</v>
      </c>
    </row>
    <row r="8" spans="1:3" s="25" customFormat="1" x14ac:dyDescent="0.25">
      <c r="A8" s="25" t="s">
        <v>110</v>
      </c>
      <c r="B8" s="25">
        <f>VLOOKUP(A8,'PIVOT (QR)'!$A$5:$T$1216,20,FALSE)</f>
        <v>284</v>
      </c>
      <c r="C8" s="25">
        <f ca="1">VLOOKUP(A8,'PIVOT (YR)'!$A$5:$G$1345,7,FALSE)</f>
        <v>308</v>
      </c>
    </row>
    <row r="9" spans="1:3" s="25" customFormat="1" x14ac:dyDescent="0.25">
      <c r="A9" s="25" t="s">
        <v>83</v>
      </c>
      <c r="B9" s="25">
        <f>VLOOKUP(A9,'PIVOT (QR)'!$A$5:$T$1216,20,FALSE)</f>
        <v>285</v>
      </c>
      <c r="C9" s="25">
        <f ca="1">VLOOKUP(A9,'PIVOT (YR)'!$A$5:$G$1345,7,FALSE)</f>
        <v>309</v>
      </c>
    </row>
    <row r="10" spans="1:3" s="25" customFormat="1" x14ac:dyDescent="0.25">
      <c r="A10" s="25" t="s">
        <v>111</v>
      </c>
      <c r="B10" s="25">
        <f>VLOOKUP(A10,'PIVOT (QR)'!$A$5:$T$1216,20,FALSE)</f>
        <v>356</v>
      </c>
      <c r="C10" s="25">
        <f ca="1">VLOOKUP(A10,'PIVOT (YR)'!$A$5:$G$1345,7,FALSE)</f>
        <v>393</v>
      </c>
    </row>
    <row r="11" spans="1:3" s="25" customFormat="1" x14ac:dyDescent="0.25">
      <c r="A11" s="25" t="s">
        <v>85</v>
      </c>
      <c r="B11" s="25">
        <f>VLOOKUP(A11,'PIVOT (QR)'!$A$5:$T$1216,20,FALSE)</f>
        <v>357</v>
      </c>
      <c r="C11" s="25">
        <f ca="1">VLOOKUP(A11,'PIVOT (YR)'!$A$5:$G$1345,7,FALSE)</f>
        <v>394</v>
      </c>
    </row>
    <row r="12" spans="1:3" s="25" customFormat="1" x14ac:dyDescent="0.25">
      <c r="A12" s="25" t="s">
        <v>112</v>
      </c>
      <c r="B12" s="25">
        <f>VLOOKUP(A12,'PIVOT (QR)'!$A$5:$T$1216,20,FALSE)</f>
        <v>452</v>
      </c>
      <c r="C12" s="25">
        <f ca="1">VLOOKUP(A12,'PIVOT (YR)'!$A$5:$G$1345,7,FALSE)</f>
        <v>495</v>
      </c>
    </row>
    <row r="13" spans="1:3" s="25" customFormat="1" x14ac:dyDescent="0.25">
      <c r="A13" s="25" t="s">
        <v>84</v>
      </c>
      <c r="B13" s="25">
        <f>VLOOKUP(A13,'PIVOT (QR)'!$A$5:$T$1216,20,FALSE)</f>
        <v>453</v>
      </c>
      <c r="C13" s="25">
        <f ca="1">VLOOKUP(A13,'PIVOT (YR)'!$A$5:$G$1345,7,FALSE)</f>
        <v>496</v>
      </c>
    </row>
    <row r="14" spans="1:3" s="25" customFormat="1" x14ac:dyDescent="0.25">
      <c r="A14" s="25" t="s">
        <v>113</v>
      </c>
      <c r="B14" s="25">
        <f>VLOOKUP(A14,'PIVOT (QR)'!$A$5:$T$1216,20,FALSE)</f>
        <v>507</v>
      </c>
      <c r="C14" s="25">
        <f ca="1">VLOOKUP(A14,'PIVOT (YR)'!$A$5:$G$1345,7,FALSE)</f>
        <v>566</v>
      </c>
    </row>
    <row r="15" spans="1:3" s="25" customFormat="1" x14ac:dyDescent="0.25">
      <c r="A15" s="25" t="s">
        <v>86</v>
      </c>
      <c r="B15" s="25">
        <f>VLOOKUP(A15,'PIVOT (QR)'!$A$5:$T$1216,20,FALSE)</f>
        <v>508</v>
      </c>
      <c r="C15" s="25">
        <f ca="1">VLOOKUP(A15,'PIVOT (YR)'!$A$5:$G$1345,7,FALSE)</f>
        <v>567</v>
      </c>
    </row>
    <row r="16" spans="1:3" s="25" customFormat="1" x14ac:dyDescent="0.25">
      <c r="A16" s="25" t="s">
        <v>114</v>
      </c>
      <c r="B16" s="25">
        <f>VLOOKUP(A16,'PIVOT (QR)'!$A$5:$T$1216,20,FALSE)</f>
        <v>599</v>
      </c>
      <c r="C16" s="25">
        <f ca="1">VLOOKUP(A16,'PIVOT (YR)'!$A$5:$G$1345,7,FALSE)</f>
        <v>665</v>
      </c>
    </row>
    <row r="17" spans="1:3" s="25" customFormat="1" x14ac:dyDescent="0.25">
      <c r="A17" s="25" t="s">
        <v>87</v>
      </c>
      <c r="B17" s="25">
        <f>VLOOKUP(A17,'PIVOT (QR)'!$A$5:$T$1216,20,FALSE)</f>
        <v>600</v>
      </c>
      <c r="C17" s="25">
        <f ca="1">VLOOKUP(A17,'PIVOT (YR)'!$A$5:$G$1345,7,FALSE)</f>
        <v>666</v>
      </c>
    </row>
    <row r="18" spans="1:3" s="25" customFormat="1" x14ac:dyDescent="0.25">
      <c r="A18" s="25" t="s">
        <v>115</v>
      </c>
      <c r="B18" s="25">
        <f>VLOOKUP(A18,'PIVOT (QR)'!$A$5:$T$1216,20,FALSE)</f>
        <v>700</v>
      </c>
      <c r="C18" s="25">
        <f ca="1">VLOOKUP(A18,'PIVOT (YR)'!$A$5:$G$1345,7,FALSE)</f>
        <v>768</v>
      </c>
    </row>
    <row r="19" spans="1:3" s="25" customFormat="1" x14ac:dyDescent="0.25">
      <c r="A19" s="25" t="s">
        <v>88</v>
      </c>
      <c r="B19" s="25">
        <f>VLOOKUP(A19,'PIVOT (QR)'!$A$5:$T$1216,20,FALSE)</f>
        <v>701</v>
      </c>
      <c r="C19" s="25">
        <f ca="1">VLOOKUP(A19,'PIVOT (YR)'!$A$5:$G$1345,7,FALSE)</f>
        <v>769</v>
      </c>
    </row>
    <row r="20" spans="1:3" s="25" customFormat="1" x14ac:dyDescent="0.25">
      <c r="A20" s="25" t="s">
        <v>116</v>
      </c>
      <c r="B20" s="25">
        <f>VLOOKUP(A20,'PIVOT (QR)'!$A$5:$T$1216,20,FALSE)</f>
        <v>788</v>
      </c>
      <c r="C20" s="25">
        <f ca="1">VLOOKUP(A20,'PIVOT (YR)'!$A$5:$G$1345,7,FALSE)</f>
        <v>869</v>
      </c>
    </row>
    <row r="21" spans="1:3" s="25" customFormat="1" x14ac:dyDescent="0.25">
      <c r="A21" s="25" t="s">
        <v>89</v>
      </c>
      <c r="B21" s="25">
        <f>VLOOKUP(A21,'PIVOT (QR)'!$A$5:$T$1216,20,FALSE)</f>
        <v>789</v>
      </c>
      <c r="C21" s="25">
        <f ca="1">VLOOKUP(A21,'PIVOT (YR)'!$A$5:$G$1345,7,FALSE)</f>
        <v>870</v>
      </c>
    </row>
    <row r="22" spans="1:3" s="25" customFormat="1" x14ac:dyDescent="0.25">
      <c r="A22" s="25" t="s">
        <v>117</v>
      </c>
      <c r="B22" s="25">
        <f>VLOOKUP(A22,'PIVOT (QR)'!$A$5:$T$1216,20,FALSE)</f>
        <v>861</v>
      </c>
      <c r="C22" s="25">
        <f ca="1">VLOOKUP(A22,'PIVOT (YR)'!$A$5:$G$1345,7,FALSE)</f>
        <v>952</v>
      </c>
    </row>
    <row r="23" spans="1:3" s="25" customFormat="1" x14ac:dyDescent="0.25">
      <c r="A23" s="25" t="s">
        <v>90</v>
      </c>
      <c r="B23" s="25">
        <f>VLOOKUP(A23,'PIVOT (QR)'!$A$5:$T$1216,20,FALSE)</f>
        <v>862</v>
      </c>
      <c r="C23" s="25">
        <f ca="1">VLOOKUP(A23,'PIVOT (YR)'!$A$5:$G$1345,7,FALSE)</f>
        <v>953</v>
      </c>
    </row>
    <row r="24" spans="1:3" s="25" customFormat="1" x14ac:dyDescent="0.25">
      <c r="A24" s="25" t="s">
        <v>118</v>
      </c>
      <c r="B24" s="25">
        <f>VLOOKUP(A24,'PIVOT (QR)'!$A$5:$T$1216,20,FALSE)</f>
        <v>950</v>
      </c>
      <c r="C24" s="25">
        <f ca="1">VLOOKUP(A24,'PIVOT (YR)'!$A$5:$G$1345,7,FALSE)</f>
        <v>1053</v>
      </c>
    </row>
    <row r="25" spans="1:3" s="25" customFormat="1" x14ac:dyDescent="0.25">
      <c r="A25" s="25" t="s">
        <v>91</v>
      </c>
      <c r="B25" s="25">
        <f>VLOOKUP(A25,'PIVOT (QR)'!$A$5:$T$1216,20,FALSE)</f>
        <v>951</v>
      </c>
      <c r="C25" s="25">
        <f ca="1">VLOOKUP(A25,'PIVOT (YR)'!$A$5:$G$1345,7,FALSE)</f>
        <v>1054</v>
      </c>
    </row>
    <row r="26" spans="1:3" s="25" customFormat="1" x14ac:dyDescent="0.25">
      <c r="A26" s="25" t="s">
        <v>119</v>
      </c>
      <c r="B26" s="25">
        <f>VLOOKUP(A26,'PIVOT (QR)'!$A$5:$T$1216,20,FALSE)</f>
        <v>1040</v>
      </c>
      <c r="C26" s="25">
        <f ca="1">VLOOKUP(A26,'PIVOT (YR)'!$A$5:$G$1345,7,FALSE)</f>
        <v>1154</v>
      </c>
    </row>
    <row r="27" spans="1:3" s="25" customFormat="1" x14ac:dyDescent="0.25">
      <c r="A27" s="25" t="s">
        <v>293</v>
      </c>
      <c r="B27" s="25">
        <f>VLOOKUP(A27,'PIVOT (QR)'!$A$5:$T$1216,20,FALSE)</f>
        <v>1144</v>
      </c>
      <c r="C27" s="25">
        <f ca="1">VLOOKUP(A27,'PIVOT (YR)'!$A$5:$G$1345,7,FALSE)</f>
        <v>1259</v>
      </c>
    </row>
    <row r="28" spans="1:3" s="25" customFormat="1" x14ac:dyDescent="0.25">
      <c r="A28" s="25" t="s">
        <v>296</v>
      </c>
      <c r="B28" s="25">
        <f>VLOOKUP(A28,'PIVOT (QR)'!$A$5:$T$1216,20,FALSE)</f>
        <v>1215</v>
      </c>
      <c r="C28" s="25">
        <f ca="1">VLOOKUP(A28,'PIVOT (YR)'!$A$5:$G$1345,7,FALSE)</f>
        <v>1345</v>
      </c>
    </row>
    <row r="29" spans="1:3" s="25" customFormat="1" x14ac:dyDescent="0.25">
      <c r="A29" s="25" t="s">
        <v>140</v>
      </c>
      <c r="B29" s="25">
        <f>VLOOKUP(A29,'PIVOT (QR)'!$A$5:$T$1216,20,FALSE)</f>
        <v>1041</v>
      </c>
      <c r="C29" s="25">
        <f ca="1">VLOOKUP(A29,'PIVOT (YR)'!$A$5:$G$1345,7,FALSE)</f>
        <v>1155</v>
      </c>
    </row>
    <row r="30" spans="1:3" s="25" customFormat="1" x14ac:dyDescent="0.25">
      <c r="A30" s="25" t="s">
        <v>142</v>
      </c>
      <c r="B30" s="25">
        <f>VLOOKUP(A30,'PIVOT (QR)'!$A$5:$T$1216,20,FALSE)</f>
        <v>1143</v>
      </c>
      <c r="C30" s="25">
        <f ca="1">VLOOKUP(A30,'PIVOT (YR)'!$A$5:$G$1345,7,FALSE)</f>
        <v>1258</v>
      </c>
    </row>
    <row r="32" spans="1:3" x14ac:dyDescent="0.25">
      <c r="B32" s="27" t="s">
        <v>143</v>
      </c>
      <c r="C32" s="28" t="str">
        <f>'Number of exporters to markets'!C11</f>
        <v>China</v>
      </c>
    </row>
    <row r="33" spans="1:21" s="25" customFormat="1" x14ac:dyDescent="0.25">
      <c r="C33" s="25">
        <v>2</v>
      </c>
      <c r="D33" s="25">
        <v>3</v>
      </c>
      <c r="E33" s="25">
        <v>4</v>
      </c>
      <c r="F33" s="25">
        <v>5</v>
      </c>
      <c r="G33" s="25">
        <v>6</v>
      </c>
      <c r="H33" s="25">
        <v>7</v>
      </c>
      <c r="I33" s="25">
        <v>8</v>
      </c>
      <c r="J33" s="25">
        <v>9</v>
      </c>
      <c r="K33" s="25">
        <v>10</v>
      </c>
      <c r="L33" s="25">
        <v>11</v>
      </c>
      <c r="M33" s="25">
        <v>12</v>
      </c>
      <c r="N33" s="25">
        <v>13</v>
      </c>
      <c r="O33" s="25">
        <v>14</v>
      </c>
      <c r="P33" s="25">
        <v>15</v>
      </c>
      <c r="Q33" s="25">
        <v>16</v>
      </c>
      <c r="S33" s="25">
        <v>2</v>
      </c>
      <c r="T33" s="25">
        <v>3</v>
      </c>
      <c r="U33" s="25">
        <v>4</v>
      </c>
    </row>
    <row r="34" spans="1:21" s="25" customFormat="1" x14ac:dyDescent="0.25">
      <c r="A34" s="1" t="s">
        <v>98</v>
      </c>
      <c r="C34" s="1" t="s">
        <v>103</v>
      </c>
      <c r="D34" s="1" t="s">
        <v>104</v>
      </c>
      <c r="E34" s="1" t="s">
        <v>105</v>
      </c>
      <c r="F34" s="1" t="s">
        <v>106</v>
      </c>
      <c r="G34" s="1" t="s">
        <v>141</v>
      </c>
      <c r="H34" s="1" t="s">
        <v>148</v>
      </c>
      <c r="I34" s="1" t="s">
        <v>149</v>
      </c>
      <c r="J34" s="1" t="s">
        <v>189</v>
      </c>
      <c r="K34" s="1" t="s">
        <v>201</v>
      </c>
      <c r="L34" s="1" t="s">
        <v>206</v>
      </c>
      <c r="M34" s="1" t="s">
        <v>211</v>
      </c>
      <c r="N34" s="1" t="s">
        <v>215</v>
      </c>
      <c r="O34" s="1" t="s">
        <v>222</v>
      </c>
      <c r="P34" s="1" t="s">
        <v>235</v>
      </c>
      <c r="Q34" s="1" t="s">
        <v>242</v>
      </c>
      <c r="R34" s="1"/>
      <c r="S34" s="1">
        <v>2013</v>
      </c>
      <c r="T34" s="1">
        <v>2014</v>
      </c>
      <c r="U34" s="1">
        <v>2015</v>
      </c>
    </row>
    <row r="35" spans="1:21" s="25" customFormat="1" x14ac:dyDescent="0.25">
      <c r="A35" s="25" t="s">
        <v>83</v>
      </c>
      <c r="C35" s="331">
        <f>VLOOKUP($C$32,'PIVOT (QR)'!$B$285:$Q$356,C$33,FALSE)</f>
        <v>172</v>
      </c>
      <c r="D35" s="331">
        <f>VLOOKUP($C$32,'PIVOT (QR)'!$B$285:$Q$356,D$33,FALSE)</f>
        <v>179</v>
      </c>
      <c r="E35" s="331">
        <f>VLOOKUP($C$32,'PIVOT (QR)'!$B$285:$Q$356,E$33,FALSE)</f>
        <v>174</v>
      </c>
      <c r="F35" s="331">
        <f>VLOOKUP($C$32,'PIVOT (QR)'!$B$285:$Q$356,F$33,FALSE)</f>
        <v>171</v>
      </c>
      <c r="G35" s="331">
        <f>VLOOKUP($C$32,'PIVOT (QR)'!$B$285:$Q$356,G$33,FALSE)</f>
        <v>164</v>
      </c>
      <c r="H35" s="331">
        <f>VLOOKUP($C$32,'PIVOT (QR)'!$B$285:$Q$356,H$33,FALSE)</f>
        <v>175</v>
      </c>
      <c r="I35" s="331">
        <f>VLOOKUP($C$32,'PIVOT (QR)'!$B$285:$Q$356,I$33,FALSE)</f>
        <v>175</v>
      </c>
      <c r="J35" s="331">
        <f>VLOOKUP($C$32,'PIVOT (QR)'!$B$285:$Q$356,J$33,FALSE)</f>
        <v>161</v>
      </c>
      <c r="K35" s="331">
        <f>VLOOKUP($C$32,'PIVOT (QR)'!$B$285:$Q$356,K$33,FALSE)</f>
        <v>163</v>
      </c>
      <c r="L35" s="331">
        <f>VLOOKUP($C$32,'PIVOT (QR)'!$B$285:$Q$356,L$33,FALSE)</f>
        <v>161</v>
      </c>
      <c r="M35" s="331">
        <f>VLOOKUP($C$32,'PIVOT (QR)'!$B$285:$Q$356,M$33,FALSE)</f>
        <v>166</v>
      </c>
      <c r="N35" s="331">
        <f>VLOOKUP($C$32,'PIVOT (QR)'!$B$285:$Q$356,N$33,FALSE)</f>
        <v>163</v>
      </c>
      <c r="O35" s="331">
        <f>VLOOKUP($C$32,'PIVOT (QR)'!$B$285:$Q$356,O$33,FALSE)</f>
        <v>177</v>
      </c>
      <c r="P35" s="331">
        <f>VLOOKUP($C$32,'PIVOT (QR)'!$B$285:$Q$356,P$33,FALSE)</f>
        <v>162</v>
      </c>
      <c r="Q35" s="331">
        <f>VLOOKUP($C$32,'PIVOT (QR)'!$B$285:$Q$356,Q$33,FALSE)</f>
        <v>162</v>
      </c>
      <c r="R35" s="331"/>
      <c r="S35" s="332">
        <f>VLOOKUP($C$32,'PIVOT (YR)'!$B$309:$E$393,S$33,FALSE)</f>
        <v>305</v>
      </c>
      <c r="T35" s="332">
        <f>VLOOKUP($C$32,'PIVOT (YR)'!$B$309:$E$393,T$33,FALSE)</f>
        <v>283</v>
      </c>
      <c r="U35" s="332">
        <f>VLOOKUP($C$32,'PIVOT (YR)'!$B$309:$E$393,U$33,FALSE)</f>
        <v>280</v>
      </c>
    </row>
    <row r="36" spans="1:21" s="25" customFormat="1" x14ac:dyDescent="0.25">
      <c r="A36" s="25" t="s">
        <v>85</v>
      </c>
      <c r="C36" s="331">
        <f>VLOOKUP($C$32,'PIVOT (QR)'!$B$357:$Q$452,C$33,FALSE)</f>
        <v>576</v>
      </c>
      <c r="D36" s="331">
        <f>VLOOKUP($C$32,'PIVOT (QR)'!$B$357:$Q$452,D$33,FALSE)</f>
        <v>608</v>
      </c>
      <c r="E36" s="331">
        <f>VLOOKUP($C$32,'PIVOT (QR)'!$B$357:$Q$452,E$33,FALSE)</f>
        <v>617</v>
      </c>
      <c r="F36" s="331">
        <f>VLOOKUP($C$32,'PIVOT (QR)'!$B$357:$Q$452,F$33,FALSE)</f>
        <v>633</v>
      </c>
      <c r="G36" s="331">
        <f>VLOOKUP($C$32,'PIVOT (QR)'!$B$357:$Q$452,G$33,FALSE)</f>
        <v>601</v>
      </c>
      <c r="H36" s="331">
        <f>VLOOKUP($C$32,'PIVOT (QR)'!$B$357:$Q$452,H$33,FALSE)</f>
        <v>613</v>
      </c>
      <c r="I36" s="331">
        <f>VLOOKUP($C$32,'PIVOT (QR)'!$B$357:$Q$452,I$33,FALSE)</f>
        <v>647</v>
      </c>
      <c r="J36" s="331">
        <f>VLOOKUP($C$32,'PIVOT (QR)'!$B$357:$Q$452,J$33,FALSE)</f>
        <v>647</v>
      </c>
      <c r="K36" s="331">
        <f>VLOOKUP($C$32,'PIVOT (QR)'!$B$357:$Q$452,K$33,FALSE)</f>
        <v>607</v>
      </c>
      <c r="L36" s="331">
        <f>VLOOKUP($C$32,'PIVOT (QR)'!$B$357:$Q$452,L$33,FALSE)</f>
        <v>644</v>
      </c>
      <c r="M36" s="331">
        <f>VLOOKUP($C$32,'PIVOT (QR)'!$B$357:$Q$452,M$33,FALSE)</f>
        <v>647</v>
      </c>
      <c r="N36" s="331">
        <f>VLOOKUP($C$32,'PIVOT (QR)'!$B$357:$Q$452,N$33,FALSE)</f>
        <v>635</v>
      </c>
      <c r="O36" s="331">
        <f>VLOOKUP($C$32,'PIVOT (QR)'!$B$357:$Q$452,O$33,FALSE)</f>
        <v>645</v>
      </c>
      <c r="P36" s="331">
        <f>VLOOKUP($C$32,'PIVOT (QR)'!$B$357:$Q$452,P$33,FALSE)</f>
        <v>642</v>
      </c>
      <c r="Q36" s="331">
        <f>VLOOKUP($C$32,'PIVOT (QR)'!$B$357:$Q$452,Q$33,FALSE)</f>
        <v>660</v>
      </c>
      <c r="R36" s="331"/>
      <c r="S36" s="332">
        <f>VLOOKUP($C$32,'PIVOT (YR)'!$B$394:$E$495,S$33,FALSE)</f>
        <v>1056</v>
      </c>
      <c r="T36" s="332">
        <f>VLOOKUP($C$32,'PIVOT (YR)'!$B$394:$E$495,T$33,FALSE)</f>
        <v>1076</v>
      </c>
      <c r="U36" s="332">
        <f>VLOOKUP($C$32,'PIVOT (YR)'!$B$394:$E$495,U$33,FALSE)</f>
        <v>1100</v>
      </c>
    </row>
    <row r="37" spans="1:21" s="25" customFormat="1" x14ac:dyDescent="0.25">
      <c r="A37" s="25" t="s">
        <v>91</v>
      </c>
      <c r="C37" s="331">
        <f>VLOOKUP($C$32,'PIVOT (QR)'!$B$951:$Q$1040,C$33,FALSE)</f>
        <v>445</v>
      </c>
      <c r="D37" s="331">
        <f>VLOOKUP($C$32,'PIVOT (QR)'!$B$951:$Q$1040,D$33,FALSE)</f>
        <v>462</v>
      </c>
      <c r="E37" s="331">
        <f>VLOOKUP($C$32,'PIVOT (QR)'!$B$951:$Q$1040,E$33,FALSE)</f>
        <v>470</v>
      </c>
      <c r="F37" s="331">
        <f>VLOOKUP($C$32,'PIVOT (QR)'!$B$951:$Q$1040,F$33,FALSE)</f>
        <v>463</v>
      </c>
      <c r="G37" s="331">
        <f>VLOOKUP($C$32,'PIVOT (QR)'!$B$951:$Q$1040,G$33,FALSE)</f>
        <v>425</v>
      </c>
      <c r="H37" s="331">
        <f>VLOOKUP($C$32,'PIVOT (QR)'!$B$951:$Q$1040,H$33,FALSE)</f>
        <v>458</v>
      </c>
      <c r="I37" s="331">
        <f>VLOOKUP($C$32,'PIVOT (QR)'!$B$951:$Q$1040,I$33,FALSE)</f>
        <v>453</v>
      </c>
      <c r="J37" s="331">
        <f>VLOOKUP($C$32,'PIVOT (QR)'!$B$951:$Q$1040,J$33,FALSE)</f>
        <v>462</v>
      </c>
      <c r="K37" s="331">
        <f>VLOOKUP($C$32,'PIVOT (QR)'!$B$951:$Q$1040,K$33,FALSE)</f>
        <v>435</v>
      </c>
      <c r="L37" s="331">
        <f>VLOOKUP($C$32,'PIVOT (QR)'!$B$951:$Q$1040,L$33,FALSE)</f>
        <v>454</v>
      </c>
      <c r="M37" s="331">
        <f>VLOOKUP($C$32,'PIVOT (QR)'!$B$951:$Q$1040,M$33,FALSE)</f>
        <v>461</v>
      </c>
      <c r="N37" s="331">
        <f>VLOOKUP($C$32,'PIVOT (QR)'!$B$951:$Q$1040,N$33,FALSE)</f>
        <v>469</v>
      </c>
      <c r="O37" s="331">
        <f>VLOOKUP($C$32,'PIVOT (QR)'!$B$951:$Q$1040,O$33,FALSE)</f>
        <v>439</v>
      </c>
      <c r="P37" s="331">
        <f>VLOOKUP($C$32,'PIVOT (QR)'!$B$951:$Q$1040,P$33,FALSE)</f>
        <v>460</v>
      </c>
      <c r="Q37" s="331">
        <f>VLOOKUP($C$32,'PIVOT (QR)'!$B$951:$Q$1040,Q$33,FALSE)</f>
        <v>477</v>
      </c>
      <c r="R37" s="331"/>
      <c r="S37" s="332">
        <f>VLOOKUP($C$32,'PIVOT (YR)'!$B$1054:$E$1154,S$33,FALSE)</f>
        <v>783</v>
      </c>
      <c r="T37" s="332">
        <f>VLOOKUP($C$32,'PIVOT (YR)'!$B$1054:$E$1154,T$33,FALSE)</f>
        <v>773</v>
      </c>
      <c r="U37" s="332">
        <f>VLOOKUP($C$32,'PIVOT (YR)'!$B$1054:$E$1154,U$33,FALSE)</f>
        <v>808</v>
      </c>
    </row>
    <row r="38" spans="1:21" s="25" customFormat="1" x14ac:dyDescent="0.25">
      <c r="A38" s="25" t="s">
        <v>81</v>
      </c>
      <c r="C38" s="331">
        <f>VLOOKUP($C$32,'PIVOT (QR)'!$B$101:$Q$188,C$33,FALSE)</f>
        <v>392</v>
      </c>
      <c r="D38" s="331">
        <f>VLOOKUP($C$32,'PIVOT (QR)'!$B$101:$Q$188,D$33,FALSE)</f>
        <v>451</v>
      </c>
      <c r="E38" s="331">
        <f>VLOOKUP($C$32,'PIVOT (QR)'!$B$101:$Q$188,E$33,FALSE)</f>
        <v>430</v>
      </c>
      <c r="F38" s="331">
        <f>VLOOKUP($C$32,'PIVOT (QR)'!$B$101:$Q$188,F$33,FALSE)</f>
        <v>469</v>
      </c>
      <c r="G38" s="331">
        <f>VLOOKUP($C$32,'PIVOT (QR)'!$B$101:$Q$188,G$33,FALSE)</f>
        <v>447</v>
      </c>
      <c r="H38" s="331">
        <f>VLOOKUP($C$32,'PIVOT (QR)'!$B$101:$Q$188,H$33,FALSE)</f>
        <v>419</v>
      </c>
      <c r="I38" s="331">
        <f>VLOOKUP($C$32,'PIVOT (QR)'!$B$101:$Q$188,I$33,FALSE)</f>
        <v>429</v>
      </c>
      <c r="J38" s="331">
        <f>VLOOKUP($C$32,'PIVOT (QR)'!$B$101:$Q$188,J$33,FALSE)</f>
        <v>459</v>
      </c>
      <c r="K38" s="331">
        <f>VLOOKUP($C$32,'PIVOT (QR)'!$B$101:$Q$188,K$33,FALSE)</f>
        <v>443</v>
      </c>
      <c r="L38" s="331">
        <f>VLOOKUP($C$32,'PIVOT (QR)'!$B$101:$Q$188,L$33,FALSE)</f>
        <v>466</v>
      </c>
      <c r="M38" s="331">
        <f>VLOOKUP($C$32,'PIVOT (QR)'!$B$101:$Q$188,M$33,FALSE)</f>
        <v>412</v>
      </c>
      <c r="N38" s="331">
        <f>VLOOKUP($C$32,'PIVOT (QR)'!$B$101:$Q$188,N$33,FALSE)</f>
        <v>459</v>
      </c>
      <c r="O38" s="331">
        <f>VLOOKUP($C$32,'PIVOT (QR)'!$B$101:$Q$188,O$33,FALSE)</f>
        <v>401</v>
      </c>
      <c r="P38" s="331">
        <f>VLOOKUP($C$32,'PIVOT (QR)'!$B$101:$Q$188,P$33,FALSE)</f>
        <v>436</v>
      </c>
      <c r="Q38" s="331">
        <f>VLOOKUP($C$32,'PIVOT (QR)'!$B$101:$Q$188,Q$33,FALSE)</f>
        <v>459</v>
      </c>
      <c r="R38" s="331"/>
      <c r="S38" s="332">
        <f>VLOOKUP($C$32,'PIVOT (YR)'!$B$107:$E$207,S$33,FALSE)</f>
        <v>792</v>
      </c>
      <c r="T38" s="332">
        <f>VLOOKUP($C$32,'PIVOT (YR)'!$B$107:$E$207,T$33,FALSE)</f>
        <v>803</v>
      </c>
      <c r="U38" s="332">
        <f>VLOOKUP($C$32,'PIVOT (YR)'!$B$107:$E$207,U$33,FALSE)</f>
        <v>816</v>
      </c>
    </row>
    <row r="39" spans="1:21" s="25" customFormat="1" x14ac:dyDescent="0.25">
      <c r="A39" s="25" t="s">
        <v>90</v>
      </c>
      <c r="C39" s="331">
        <f>VLOOKUP($C$32,'PIVOT (QR)'!$B$862:$Q$950,C$33,FALSE)</f>
        <v>510</v>
      </c>
      <c r="D39" s="331">
        <f>VLOOKUP($C$32,'PIVOT (QR)'!$B$862:$Q$950,D$33,FALSE)</f>
        <v>559</v>
      </c>
      <c r="E39" s="331">
        <f>VLOOKUP($C$32,'PIVOT (QR)'!$B$862:$Q$950,E$33,FALSE)</f>
        <v>555</v>
      </c>
      <c r="F39" s="331">
        <f>VLOOKUP($C$32,'PIVOT (QR)'!$B$862:$Q$950,F$33,FALSE)</f>
        <v>579</v>
      </c>
      <c r="G39" s="331">
        <f>VLOOKUP($C$32,'PIVOT (QR)'!$B$862:$Q$950,G$33,FALSE)</f>
        <v>537</v>
      </c>
      <c r="H39" s="331">
        <f>VLOOKUP($C$32,'PIVOT (QR)'!$B$862:$Q$950,H$33,FALSE)</f>
        <v>587</v>
      </c>
      <c r="I39" s="331">
        <f>VLOOKUP($C$32,'PIVOT (QR)'!$B$862:$Q$950,I$33,FALSE)</f>
        <v>581</v>
      </c>
      <c r="J39" s="331">
        <f>VLOOKUP($C$32,'PIVOT (QR)'!$B$862:$Q$950,J$33,FALSE)</f>
        <v>596</v>
      </c>
      <c r="K39" s="331">
        <f>VLOOKUP($C$32,'PIVOT (QR)'!$B$862:$Q$950,K$33,FALSE)</f>
        <v>560</v>
      </c>
      <c r="L39" s="331">
        <f>VLOOKUP($C$32,'PIVOT (QR)'!$B$862:$Q$950,L$33,FALSE)</f>
        <v>596</v>
      </c>
      <c r="M39" s="331">
        <f>VLOOKUP($C$32,'PIVOT (QR)'!$B$862:$Q$950,M$33,FALSE)</f>
        <v>598</v>
      </c>
      <c r="N39" s="331">
        <f>VLOOKUP($C$32,'PIVOT (QR)'!$B$862:$Q$950,N$33,FALSE)</f>
        <v>588</v>
      </c>
      <c r="O39" s="331">
        <f>VLOOKUP($C$32,'PIVOT (QR)'!$B$862:$Q$950,O$33,FALSE)</f>
        <v>555</v>
      </c>
      <c r="P39" s="331">
        <f>VLOOKUP($C$32,'PIVOT (QR)'!$B$862:$Q$950,P$33,FALSE)</f>
        <v>609</v>
      </c>
      <c r="Q39" s="331">
        <f>VLOOKUP($C$32,'PIVOT (QR)'!$B$862:$Q$950,Q$33,FALSE)</f>
        <v>614</v>
      </c>
      <c r="R39" s="331"/>
      <c r="S39" s="332">
        <f>VLOOKUP($C$32,'PIVOT (YR)'!$B$953:$E$1053,S$33,FALSE)</f>
        <v>972</v>
      </c>
      <c r="T39" s="332">
        <f>VLOOKUP($C$32,'PIVOT (YR)'!$B$953:$E$1053,T$33,FALSE)</f>
        <v>1015</v>
      </c>
      <c r="U39" s="332">
        <f>VLOOKUP($C$32,'PIVOT (YR)'!$B$953:$E$1053,U$33,FALSE)</f>
        <v>1039</v>
      </c>
    </row>
    <row r="40" spans="1:21" s="25" customFormat="1" x14ac:dyDescent="0.25">
      <c r="A40" s="25" t="s">
        <v>1</v>
      </c>
      <c r="C40" s="331">
        <f>VLOOKUP($C$32,'PIVOT (QR)'!$B$5:$Q$100,C$33,FALSE)</f>
        <v>600</v>
      </c>
      <c r="D40" s="331">
        <f>VLOOKUP($C$32,'PIVOT (QR)'!$B$5:$Q$100,D$33,FALSE)</f>
        <v>604</v>
      </c>
      <c r="E40" s="331">
        <f>VLOOKUP($C$32,'PIVOT (QR)'!$B$5:$Q$100,E$33,FALSE)</f>
        <v>622</v>
      </c>
      <c r="F40" s="331">
        <f>VLOOKUP($C$32,'PIVOT (QR)'!$B$5:$Q$100,F$33,FALSE)</f>
        <v>644</v>
      </c>
      <c r="G40" s="331">
        <f>VLOOKUP($C$32,'PIVOT (QR)'!$B$5:$Q$100,G$33,FALSE)</f>
        <v>597</v>
      </c>
      <c r="H40" s="331">
        <f>VLOOKUP($C$32,'PIVOT (QR)'!$B$5:$Q$100,H$33,FALSE)</f>
        <v>640</v>
      </c>
      <c r="I40" s="331">
        <f>VLOOKUP($C$32,'PIVOT (QR)'!$B$5:$Q$100,I$33,FALSE)</f>
        <v>639</v>
      </c>
      <c r="J40" s="331">
        <f>VLOOKUP($C$32,'PIVOT (QR)'!$B$5:$Q$100,J$33,FALSE)</f>
        <v>657</v>
      </c>
      <c r="K40" s="331">
        <f>VLOOKUP($C$32,'PIVOT (QR)'!$B$5:$Q$100,K$33,FALSE)</f>
        <v>637</v>
      </c>
      <c r="L40" s="331">
        <f>VLOOKUP($C$32,'PIVOT (QR)'!$B$5:$Q$100,L$33,FALSE)</f>
        <v>664</v>
      </c>
      <c r="M40" s="331">
        <f>VLOOKUP($C$32,'PIVOT (QR)'!$B$5:$Q$100,M$33,FALSE)</f>
        <v>650</v>
      </c>
      <c r="N40" s="331">
        <f>VLOOKUP($C$32,'PIVOT (QR)'!$B$5:$Q$100,N$33,FALSE)</f>
        <v>626</v>
      </c>
      <c r="O40" s="331">
        <f>VLOOKUP($C$32,'PIVOT (QR)'!$B$5:$Q$100,O$33,FALSE)</f>
        <v>593</v>
      </c>
      <c r="P40" s="331">
        <f>VLOOKUP($C$32,'PIVOT (QR)'!$B$5:$Q$100,P$33,FALSE)</f>
        <v>653</v>
      </c>
      <c r="Q40" s="331">
        <f>VLOOKUP($C$32,'PIVOT (QR)'!$B$5:$Q$100,Q$33,FALSE)</f>
        <v>676</v>
      </c>
      <c r="R40" s="331"/>
      <c r="S40" s="332">
        <f>VLOOKUP($C$32,'PIVOT (YR)'!$B$5:$E$106,S$33,FALSE)</f>
        <v>1098</v>
      </c>
      <c r="T40" s="332">
        <f>VLOOKUP($C$32,'PIVOT (YR)'!$B$5:$E$106,T$33,FALSE)</f>
        <v>1115</v>
      </c>
      <c r="U40" s="332">
        <f>VLOOKUP($C$32,'PIVOT (YR)'!$B$5:$E$106,U$33,FALSE)</f>
        <v>1135</v>
      </c>
    </row>
    <row r="41" spans="1:21" s="25" customFormat="1" x14ac:dyDescent="0.25">
      <c r="A41" s="25" t="s">
        <v>82</v>
      </c>
      <c r="C41" s="331">
        <f>VLOOKUP($C$32,'PIVOT (QR)'!$B$189:$Q$284,C$33,FALSE)</f>
        <v>518</v>
      </c>
      <c r="D41" s="331">
        <f>VLOOKUP($C$32,'PIVOT (QR)'!$B$189:$Q$284,D$33,FALSE)</f>
        <v>529</v>
      </c>
      <c r="E41" s="331">
        <f>VLOOKUP($C$32,'PIVOT (QR)'!$B$189:$Q$284,E$33,FALSE)</f>
        <v>610</v>
      </c>
      <c r="F41" s="331">
        <f>VLOOKUP($C$32,'PIVOT (QR)'!$B$189:$Q$284,F$33,FALSE)</f>
        <v>573</v>
      </c>
      <c r="G41" s="331">
        <f>VLOOKUP($C$32,'PIVOT (QR)'!$B$189:$Q$284,G$33,FALSE)</f>
        <v>594</v>
      </c>
      <c r="H41" s="331">
        <f>VLOOKUP($C$32,'PIVOT (QR)'!$B$189:$Q$284,H$33,FALSE)</f>
        <v>560</v>
      </c>
      <c r="I41" s="331">
        <f>VLOOKUP($C$32,'PIVOT (QR)'!$B$189:$Q$284,I$33,FALSE)</f>
        <v>633</v>
      </c>
      <c r="J41" s="331">
        <f>VLOOKUP($C$32,'PIVOT (QR)'!$B$189:$Q$284,J$33,FALSE)</f>
        <v>609</v>
      </c>
      <c r="K41" s="331">
        <f>VLOOKUP($C$32,'PIVOT (QR)'!$B$189:$Q$284,K$33,FALSE)</f>
        <v>570</v>
      </c>
      <c r="L41" s="331">
        <f>VLOOKUP($C$32,'PIVOT (QR)'!$B$189:$Q$284,L$33,FALSE)</f>
        <v>638</v>
      </c>
      <c r="M41" s="331">
        <f>VLOOKUP($C$32,'PIVOT (QR)'!$B$189:$Q$284,M$33,FALSE)</f>
        <v>640</v>
      </c>
      <c r="N41" s="331">
        <f>VLOOKUP($C$32,'PIVOT (QR)'!$B$189:$Q$284,N$33,FALSE)</f>
        <v>667</v>
      </c>
      <c r="O41" s="331">
        <f>VLOOKUP($C$32,'PIVOT (QR)'!$B$189:$Q$284,O$33,FALSE)</f>
        <v>652</v>
      </c>
      <c r="P41" s="331">
        <f>VLOOKUP($C$32,'PIVOT (QR)'!$B$189:$Q$284,P$33,FALSE)</f>
        <v>677</v>
      </c>
      <c r="Q41" s="331">
        <f>VLOOKUP($C$32,'PIVOT (QR)'!$B$189:$Q$284,Q$33,FALSE)</f>
        <v>707</v>
      </c>
      <c r="R41" s="331"/>
      <c r="S41" s="332">
        <f>VLOOKUP($C$32,'PIVOT (YR)'!$B$208:$E$308,S$33,FALSE)</f>
        <v>1172</v>
      </c>
      <c r="T41" s="332">
        <f>VLOOKUP($C$32,'PIVOT (YR)'!$B$208:$E$308,T$33,FALSE)</f>
        <v>1252</v>
      </c>
      <c r="U41" s="332">
        <f>VLOOKUP($C$32,'PIVOT (YR)'!$B$208:$E$308,U$33,FALSE)</f>
        <v>1304</v>
      </c>
    </row>
    <row r="42" spans="1:21" s="25" customFormat="1" x14ac:dyDescent="0.25">
      <c r="A42" s="25" t="s">
        <v>87</v>
      </c>
      <c r="C42" s="331">
        <f>VLOOKUP($C$32,'PIVOT (QR)'!$B$600:$Q$700,C$33,FALSE)</f>
        <v>897</v>
      </c>
      <c r="D42" s="331">
        <f>VLOOKUP($C$32,'PIVOT (QR)'!$B$600:$Q$700,D$33,FALSE)</f>
        <v>957</v>
      </c>
      <c r="E42" s="331">
        <f>VLOOKUP($C$32,'PIVOT (QR)'!$B$600:$Q$700,E$33,FALSE)</f>
        <v>963</v>
      </c>
      <c r="F42" s="331">
        <f>VLOOKUP($C$32,'PIVOT (QR)'!$B$600:$Q$700,F$33,FALSE)</f>
        <v>960</v>
      </c>
      <c r="G42" s="331">
        <f>VLOOKUP($C$32,'PIVOT (QR)'!$B$600:$Q$700,G$33,FALSE)</f>
        <v>908</v>
      </c>
      <c r="H42" s="331">
        <f>VLOOKUP($C$32,'PIVOT (QR)'!$B$600:$Q$700,H$33,FALSE)</f>
        <v>932</v>
      </c>
      <c r="I42" s="331">
        <f>VLOOKUP($C$32,'PIVOT (QR)'!$B$600:$Q$700,I$33,FALSE)</f>
        <v>911</v>
      </c>
      <c r="J42" s="331">
        <f>VLOOKUP($C$32,'PIVOT (QR)'!$B$600:$Q$700,J$33,FALSE)</f>
        <v>946</v>
      </c>
      <c r="K42" s="331">
        <f>VLOOKUP($C$32,'PIVOT (QR)'!$B$600:$Q$700,K$33,FALSE)</f>
        <v>941</v>
      </c>
      <c r="L42" s="331">
        <f>VLOOKUP($C$32,'PIVOT (QR)'!$B$600:$Q$700,L$33,FALSE)</f>
        <v>969</v>
      </c>
      <c r="M42" s="331">
        <f>VLOOKUP($C$32,'PIVOT (QR)'!$B$600:$Q$700,M$33,FALSE)</f>
        <v>940</v>
      </c>
      <c r="N42" s="331">
        <f>VLOOKUP($C$32,'PIVOT (QR)'!$B$600:$Q$700,N$33,FALSE)</f>
        <v>982</v>
      </c>
      <c r="O42" s="331">
        <f>VLOOKUP($C$32,'PIVOT (QR)'!$B$600:$Q$700,O$33,FALSE)</f>
        <v>923</v>
      </c>
      <c r="P42" s="331">
        <f>VLOOKUP($C$32,'PIVOT (QR)'!$B$600:$Q$700,P$33,FALSE)</f>
        <v>955</v>
      </c>
      <c r="Q42" s="331">
        <f>VLOOKUP($C$32,'PIVOT (QR)'!$B$600:$Q$700,Q$33,FALSE)</f>
        <v>979</v>
      </c>
      <c r="R42" s="331"/>
      <c r="S42" s="332">
        <f>VLOOKUP($C$32,'PIVOT (YR)'!$B$666:$E$768,S$33,FALSE)</f>
        <v>1692</v>
      </c>
      <c r="T42" s="332">
        <f>VLOOKUP($C$32,'PIVOT (YR)'!$B$666:$E$768,T$33,FALSE)</f>
        <v>1646</v>
      </c>
      <c r="U42" s="332">
        <f>VLOOKUP($C$32,'PIVOT (YR)'!$B$666:$E$768,U$33,FALSE)</f>
        <v>1720</v>
      </c>
    </row>
    <row r="43" spans="1:21" s="25" customFormat="1" x14ac:dyDescent="0.25">
      <c r="A43" s="25" t="s">
        <v>88</v>
      </c>
      <c r="C43" s="331">
        <f>VLOOKUP($C$32,'PIVOT (QR)'!$B$701:$Q$788,C$33,FALSE)</f>
        <v>423</v>
      </c>
      <c r="D43" s="331">
        <f>VLOOKUP($C$32,'PIVOT (QR)'!$B$701:$Q$788,D$33,FALSE)</f>
        <v>430</v>
      </c>
      <c r="E43" s="331">
        <f>VLOOKUP($C$32,'PIVOT (QR)'!$B$701:$Q$788,E$33,FALSE)</f>
        <v>450</v>
      </c>
      <c r="F43" s="331">
        <f>VLOOKUP($C$32,'PIVOT (QR)'!$B$701:$Q$788,F$33,FALSE)</f>
        <v>443</v>
      </c>
      <c r="G43" s="331">
        <f>VLOOKUP($C$32,'PIVOT (QR)'!$B$701:$Q$788,G$33,FALSE)</f>
        <v>442</v>
      </c>
      <c r="H43" s="331">
        <f>VLOOKUP($C$32,'PIVOT (QR)'!$B$701:$Q$788,H$33,FALSE)</f>
        <v>441</v>
      </c>
      <c r="I43" s="331">
        <f>VLOOKUP($C$32,'PIVOT (QR)'!$B$701:$Q$788,I$33,FALSE)</f>
        <v>445</v>
      </c>
      <c r="J43" s="331">
        <f>VLOOKUP($C$32,'PIVOT (QR)'!$B$701:$Q$788,J$33,FALSE)</f>
        <v>433</v>
      </c>
      <c r="K43" s="331">
        <f>VLOOKUP($C$32,'PIVOT (QR)'!$B$701:$Q$788,K$33,FALSE)</f>
        <v>424</v>
      </c>
      <c r="L43" s="331">
        <f>VLOOKUP($C$32,'PIVOT (QR)'!$B$701:$Q$788,L$33,FALSE)</f>
        <v>453</v>
      </c>
      <c r="M43" s="331">
        <f>VLOOKUP($C$32,'PIVOT (QR)'!$B$701:$Q$788,M$33,FALSE)</f>
        <v>450</v>
      </c>
      <c r="N43" s="331">
        <f>VLOOKUP($C$32,'PIVOT (QR)'!$B$701:$Q$788,N$33,FALSE)</f>
        <v>436</v>
      </c>
      <c r="O43" s="331">
        <f>VLOOKUP($C$32,'PIVOT (QR)'!$B$701:$Q$788,O$33,FALSE)</f>
        <v>435</v>
      </c>
      <c r="P43" s="331">
        <f>VLOOKUP($C$32,'PIVOT (QR)'!$B$701:$Q$788,P$33,FALSE)</f>
        <v>471</v>
      </c>
      <c r="Q43" s="331">
        <f>VLOOKUP($C$32,'PIVOT (QR)'!$B$701:$Q$788,Q$33,FALSE)</f>
        <v>478</v>
      </c>
      <c r="R43" s="331"/>
      <c r="S43" s="332">
        <f>VLOOKUP($C$32,'PIVOT (YR)'!$B$769:$E$869,S$33,FALSE)</f>
        <v>769</v>
      </c>
      <c r="T43" s="332">
        <f>VLOOKUP($C$32,'PIVOT (YR)'!$B$769:$E$869,T$33,FALSE)</f>
        <v>759</v>
      </c>
      <c r="U43" s="332">
        <f>VLOOKUP($C$32,'PIVOT (YR)'!$B$769:$E$869,U$33,FALSE)</f>
        <v>782</v>
      </c>
    </row>
    <row r="44" spans="1:21" s="25" customFormat="1" x14ac:dyDescent="0.25">
      <c r="A44" s="25" t="s">
        <v>89</v>
      </c>
      <c r="C44" s="331">
        <f>VLOOKUP($C$32,'PIVOT (QR)'!$B$789:$Q$861,C$33,FALSE)</f>
        <v>171</v>
      </c>
      <c r="D44" s="331">
        <f>VLOOKUP($C$32,'PIVOT (QR)'!$B$789:$Q$861,D$33,FALSE)</f>
        <v>201</v>
      </c>
      <c r="E44" s="331">
        <f>VLOOKUP($C$32,'PIVOT (QR)'!$B$789:$Q$861,E$33,FALSE)</f>
        <v>205</v>
      </c>
      <c r="F44" s="331">
        <f>VLOOKUP($C$32,'PIVOT (QR)'!$B$789:$Q$861,F$33,FALSE)</f>
        <v>197</v>
      </c>
      <c r="G44" s="331">
        <f>VLOOKUP($C$32,'PIVOT (QR)'!$B$789:$Q$861,G$33,FALSE)</f>
        <v>191</v>
      </c>
      <c r="H44" s="331">
        <f>VLOOKUP($C$32,'PIVOT (QR)'!$B$789:$Q$861,H$33,FALSE)</f>
        <v>194</v>
      </c>
      <c r="I44" s="331">
        <f>VLOOKUP($C$32,'PIVOT (QR)'!$B$789:$Q$861,I$33,FALSE)</f>
        <v>194</v>
      </c>
      <c r="J44" s="331">
        <f>VLOOKUP($C$32,'PIVOT (QR)'!$B$789:$Q$861,J$33,FALSE)</f>
        <v>197</v>
      </c>
      <c r="K44" s="331">
        <f>VLOOKUP($C$32,'PIVOT (QR)'!$B$789:$Q$861,K$33,FALSE)</f>
        <v>181</v>
      </c>
      <c r="L44" s="331">
        <f>VLOOKUP($C$32,'PIVOT (QR)'!$B$789:$Q$861,L$33,FALSE)</f>
        <v>189</v>
      </c>
      <c r="M44" s="331">
        <f>VLOOKUP($C$32,'PIVOT (QR)'!$B$789:$Q$861,M$33,FALSE)</f>
        <v>190</v>
      </c>
      <c r="N44" s="331">
        <f>VLOOKUP($C$32,'PIVOT (QR)'!$B$789:$Q$861,N$33,FALSE)</f>
        <v>190</v>
      </c>
      <c r="O44" s="331">
        <f>VLOOKUP($C$32,'PIVOT (QR)'!$B$789:$Q$861,O$33,FALSE)</f>
        <v>188</v>
      </c>
      <c r="P44" s="331">
        <f>VLOOKUP($C$32,'PIVOT (QR)'!$B$789:$Q$861,P$33,FALSE)</f>
        <v>212</v>
      </c>
      <c r="Q44" s="331">
        <f>VLOOKUP($C$32,'PIVOT (QR)'!$B$789:$Q$861,Q$33,FALSE)</f>
        <v>210</v>
      </c>
      <c r="R44" s="331"/>
      <c r="S44" s="332">
        <f>VLOOKUP($C$32,'PIVOT (YR)'!$B$870:$E$952,S$33,FALSE)</f>
        <v>322</v>
      </c>
      <c r="T44" s="332">
        <f>VLOOKUP($C$32,'PIVOT (YR)'!$B$870:$E$952,T$33,FALSE)</f>
        <v>322</v>
      </c>
      <c r="U44" s="332">
        <f>VLOOKUP($C$32,'PIVOT (YR)'!$B$870:$E$952,U$33,FALSE)</f>
        <v>297</v>
      </c>
    </row>
    <row r="45" spans="1:21" s="25" customFormat="1" x14ac:dyDescent="0.25">
      <c r="A45" s="25" t="s">
        <v>86</v>
      </c>
      <c r="C45" s="331">
        <f>VLOOKUP($C$32,'PIVOT (QR)'!$B$508:$Q$599,C$33,FALSE)</f>
        <v>312</v>
      </c>
      <c r="D45" s="331">
        <f>VLOOKUP($C$32,'PIVOT (QR)'!$B$508:$Q$599,D$33,FALSE)</f>
        <v>318</v>
      </c>
      <c r="E45" s="331">
        <f>VLOOKUP($C$32,'PIVOT (QR)'!$B$508:$Q$599,E$33,FALSE)</f>
        <v>347</v>
      </c>
      <c r="F45" s="331">
        <f>VLOOKUP($C$32,'PIVOT (QR)'!$B$508:$Q$599,F$33,FALSE)</f>
        <v>338</v>
      </c>
      <c r="G45" s="331">
        <f>VLOOKUP($C$32,'PIVOT (QR)'!$B$508:$Q$599,G$33,FALSE)</f>
        <v>338</v>
      </c>
      <c r="H45" s="331">
        <f>VLOOKUP($C$32,'PIVOT (QR)'!$B$508:$Q$599,H$33,FALSE)</f>
        <v>361</v>
      </c>
      <c r="I45" s="331">
        <f>VLOOKUP($C$32,'PIVOT (QR)'!$B$508:$Q$599,I$33,FALSE)</f>
        <v>367</v>
      </c>
      <c r="J45" s="331">
        <f>VLOOKUP($C$32,'PIVOT (QR)'!$B$508:$Q$599,J$33,FALSE)</f>
        <v>361</v>
      </c>
      <c r="K45" s="331">
        <f>VLOOKUP($C$32,'PIVOT (QR)'!$B$508:$Q$599,K$33,FALSE)</f>
        <v>334</v>
      </c>
      <c r="L45" s="331">
        <f>VLOOKUP($C$32,'PIVOT (QR)'!$B$508:$Q$599,L$33,FALSE)</f>
        <v>332</v>
      </c>
      <c r="M45" s="331">
        <f>VLOOKUP($C$32,'PIVOT (QR)'!$B$508:$Q$599,M$33,FALSE)</f>
        <v>349</v>
      </c>
      <c r="N45" s="331">
        <f>VLOOKUP($C$32,'PIVOT (QR)'!$B$508:$Q$599,N$33,FALSE)</f>
        <v>333</v>
      </c>
      <c r="O45" s="331">
        <f>VLOOKUP($C$32,'PIVOT (QR)'!$B$508:$Q$599,O$33,FALSE)</f>
        <v>335</v>
      </c>
      <c r="P45" s="331">
        <f>VLOOKUP($C$32,'PIVOT (QR)'!$B$508:$Q$599,P$33,FALSE)</f>
        <v>341</v>
      </c>
      <c r="Q45" s="331">
        <f>VLOOKUP($C$32,'PIVOT (QR)'!$B$508:$Q$599,Q$33,FALSE)</f>
        <v>362</v>
      </c>
      <c r="R45" s="331"/>
      <c r="S45" s="332">
        <f>VLOOKUP($C$32,'PIVOT (YR)'!$B$567:$E$665,S$33,FALSE)</f>
        <v>591</v>
      </c>
      <c r="T45" s="332">
        <f>VLOOKUP($C$32,'PIVOT (YR)'!$B$567:$E$665,T$33,FALSE)</f>
        <v>624</v>
      </c>
      <c r="U45" s="332">
        <f>VLOOKUP($C$32,'PIVOT (YR)'!$B$567:$E$665,U$33,FALSE)</f>
        <v>604</v>
      </c>
    </row>
    <row r="46" spans="1:21" s="25" customFormat="1" x14ac:dyDescent="0.25">
      <c r="A46" s="25" t="s">
        <v>84</v>
      </c>
      <c r="C46" s="331">
        <f>VLOOKUP($C$32,'PIVOT (QR)'!$B$453:$Q$507,C$33,FALSE)</f>
        <v>65</v>
      </c>
      <c r="D46" s="331">
        <f>VLOOKUP($C$32,'PIVOT (QR)'!$B$453:$Q$507,D$33,FALSE)</f>
        <v>74</v>
      </c>
      <c r="E46" s="331">
        <f>VLOOKUP($C$32,'PIVOT (QR)'!$B$453:$Q$507,E$33,FALSE)</f>
        <v>79</v>
      </c>
      <c r="F46" s="331">
        <f>VLOOKUP($C$32,'PIVOT (QR)'!$B$453:$Q$507,F$33,FALSE)</f>
        <v>80</v>
      </c>
      <c r="G46" s="331">
        <f>VLOOKUP($C$32,'PIVOT (QR)'!$B$453:$Q$507,G$33,FALSE)</f>
        <v>82</v>
      </c>
      <c r="H46" s="331">
        <f>VLOOKUP($C$32,'PIVOT (QR)'!$B$453:$Q$507,H$33,FALSE)</f>
        <v>84</v>
      </c>
      <c r="I46" s="331">
        <f>VLOOKUP($C$32,'PIVOT (QR)'!$B$453:$Q$507,I$33,FALSE)</f>
        <v>87</v>
      </c>
      <c r="J46" s="331">
        <f>VLOOKUP($C$32,'PIVOT (QR)'!$B$453:$Q$507,J$33,FALSE)</f>
        <v>84</v>
      </c>
      <c r="K46" s="331">
        <f>VLOOKUP($C$32,'PIVOT (QR)'!$B$453:$Q$507,K$33,FALSE)</f>
        <v>86</v>
      </c>
      <c r="L46" s="331">
        <f>VLOOKUP($C$32,'PIVOT (QR)'!$B$453:$Q$507,L$33,FALSE)</f>
        <v>83</v>
      </c>
      <c r="M46" s="331">
        <f>VLOOKUP($C$32,'PIVOT (QR)'!$B$453:$Q$507,M$33,FALSE)</f>
        <v>80</v>
      </c>
      <c r="N46" s="331">
        <f>VLOOKUP($C$32,'PIVOT (QR)'!$B$453:$Q$507,N$33,FALSE)</f>
        <v>85</v>
      </c>
      <c r="O46" s="331">
        <f>VLOOKUP($C$32,'PIVOT (QR)'!$B$453:$Q$507,O$33,FALSE)</f>
        <v>74</v>
      </c>
      <c r="P46" s="331">
        <f>VLOOKUP($C$32,'PIVOT (QR)'!$B$453:$Q$507,P$33,FALSE)</f>
        <v>81</v>
      </c>
      <c r="Q46" s="331">
        <f>VLOOKUP($C$32,'PIVOT (QR)'!$B$453:$Q$507,Q$33,FALSE)</f>
        <v>85</v>
      </c>
      <c r="R46" s="331"/>
      <c r="S46" s="332">
        <f>VLOOKUP($C$32,'PIVOT (YR)'!$B$496:$E$566,S$33,FALSE)</f>
        <v>135</v>
      </c>
      <c r="T46" s="332">
        <f>VLOOKUP($C$32,'PIVOT (YR)'!$B$496:$E$566,T$33,FALSE)</f>
        <v>140</v>
      </c>
      <c r="U46" s="332">
        <f>VLOOKUP($C$32,'PIVOT (YR)'!$B$496:$E$566,U$33,FALSE)</f>
        <v>147</v>
      </c>
    </row>
    <row r="47" spans="1:21" s="25" customFormat="1" x14ac:dyDescent="0.25">
      <c r="A47" s="25" t="s">
        <v>293</v>
      </c>
      <c r="C47" s="331">
        <f>VLOOKUP($C$32,'PIVOT (QR)'!$B$1144:$Q$1215,C$33,FALSE)</f>
        <v>96</v>
      </c>
      <c r="D47" s="331">
        <f>VLOOKUP($C$32,'PIVOT (QR)'!$B$1144:$Q$1215,D$33,FALSE)</f>
        <v>109</v>
      </c>
      <c r="E47" s="331">
        <f>VLOOKUP($C$32,'PIVOT (QR)'!$B$1144:$Q$1215,E$33,FALSE)</f>
        <v>106</v>
      </c>
      <c r="F47" s="331">
        <f>VLOOKUP($C$32,'PIVOT (QR)'!$B$1144:$Q$1215,F$33,FALSE)</f>
        <v>102</v>
      </c>
      <c r="G47" s="331">
        <f>VLOOKUP($C$32,'PIVOT (QR)'!$B$1144:$Q$1215,G$33,FALSE)</f>
        <v>101</v>
      </c>
      <c r="H47" s="331">
        <f>VLOOKUP($C$32,'PIVOT (QR)'!$B$1144:$Q$1215,H$33,FALSE)</f>
        <v>118</v>
      </c>
      <c r="I47" s="331">
        <f>VLOOKUP($C$32,'PIVOT (QR)'!$B$1144:$Q$1215,I$33,FALSE)</f>
        <v>107</v>
      </c>
      <c r="J47" s="331">
        <f>VLOOKUP($C$32,'PIVOT (QR)'!$B$1144:$Q$1215,J$33,FALSE)</f>
        <v>91</v>
      </c>
      <c r="K47" s="331">
        <f>VLOOKUP($C$32,'PIVOT (QR)'!$B$1144:$Q$1215,K$33,FALSE)</f>
        <v>112</v>
      </c>
      <c r="L47" s="331">
        <f>VLOOKUP($C$32,'PIVOT (QR)'!$B$1144:$Q$1215,L$33,FALSE)</f>
        <v>109</v>
      </c>
      <c r="M47" s="331">
        <f>VLOOKUP($C$32,'PIVOT (QR)'!$B$1144:$Q$1215,M$33,FALSE)</f>
        <v>122</v>
      </c>
      <c r="N47" s="331">
        <f>VLOOKUP($C$32,'PIVOT (QR)'!$B$1144:$Q$1215,N$33,FALSE)</f>
        <v>126</v>
      </c>
      <c r="O47" s="331">
        <f>VLOOKUP($C$32,'PIVOT (QR)'!$B$1144:$Q$1215,O$33,FALSE)</f>
        <v>154</v>
      </c>
      <c r="P47" s="331">
        <f>VLOOKUP($C$32,'PIVOT (QR)'!$B$1144:$Q$1215,P$33,FALSE)</f>
        <v>167</v>
      </c>
      <c r="Q47" s="331">
        <f>VLOOKUP($C$32,'PIVOT (QR)'!$B$1144:$Q$1215,Q$33,FALSE)</f>
        <v>138</v>
      </c>
      <c r="R47" s="331"/>
      <c r="S47" s="332">
        <f>VLOOKUP($C$32,'PIVOT (YR)'!$B$1259:$E$1345,S$33,FALSE)</f>
        <v>215</v>
      </c>
      <c r="T47" s="332">
        <f>VLOOKUP($C$32,'PIVOT (YR)'!$B$1259:$E$1345,T$33,FALSE)</f>
        <v>208</v>
      </c>
      <c r="U47" s="332">
        <f>VLOOKUP($C$32,'PIVOT (YR)'!$B$1259:$E$1345,U$33,FALSE)</f>
        <v>246</v>
      </c>
    </row>
    <row r="48" spans="1:21" s="25" customFormat="1" x14ac:dyDescent="0.25">
      <c r="A48" s="25" t="s">
        <v>140</v>
      </c>
      <c r="C48" s="331">
        <f>VLOOKUP($C$32,'PIVOT (QR)'!$B$1041:$Q$1143,C$33,FALSE)</f>
        <v>5179</v>
      </c>
      <c r="D48" s="331">
        <f>VLOOKUP($C$32,'PIVOT (QR)'!$B$1041:$Q$1143,D$33,FALSE)</f>
        <v>5481</v>
      </c>
      <c r="E48" s="331">
        <f>VLOOKUP($C$32,'PIVOT (QR)'!$B$1041:$Q$1143,E$33,FALSE)</f>
        <v>5628</v>
      </c>
      <c r="F48" s="331">
        <f>VLOOKUP($C$32,'PIVOT (QR)'!$B$1041:$Q$1143,F$33,FALSE)</f>
        <v>5652</v>
      </c>
      <c r="G48" s="331">
        <f>VLOOKUP($C$32,'PIVOT (QR)'!$B$1041:$Q$1143,G$33,FALSE)</f>
        <v>5427</v>
      </c>
      <c r="H48" s="331">
        <f>VLOOKUP($C$32,'PIVOT (QR)'!$B$1041:$Q$1143,H$33,FALSE)</f>
        <v>5582</v>
      </c>
      <c r="I48" s="331">
        <f>VLOOKUP($C$32,'PIVOT (QR)'!$B$1041:$Q$1143,I$33,FALSE)</f>
        <v>5668</v>
      </c>
      <c r="J48" s="331">
        <f>VLOOKUP($C$32,'PIVOT (QR)'!$B$1041:$Q$1143,J$33,FALSE)</f>
        <v>5704</v>
      </c>
      <c r="K48" s="331">
        <f>VLOOKUP($C$32,'PIVOT (QR)'!$B$1041:$Q$1143,K$33,FALSE)</f>
        <v>5493</v>
      </c>
      <c r="L48" s="331">
        <f>VLOOKUP($C$32,'PIVOT (QR)'!$B$1041:$Q$1143,L$33,FALSE)</f>
        <v>5757</v>
      </c>
      <c r="M48" s="331">
        <f>VLOOKUP($C$32,'PIVOT (QR)'!$B$1041:$Q$1143,M$33,FALSE)</f>
        <v>5706</v>
      </c>
      <c r="N48" s="331">
        <f>VLOOKUP($C$32,'PIVOT (QR)'!$B$1041:$Q$1143,N$33,FALSE)</f>
        <v>5761</v>
      </c>
      <c r="O48" s="331">
        <f>VLOOKUP($C$32,'PIVOT (QR)'!$B$1041:$Q$1143,O$33,FALSE)</f>
        <v>5572</v>
      </c>
      <c r="P48" s="331">
        <f>VLOOKUP($C$32,'PIVOT (QR)'!$B$1041:$Q$1143,P$33,FALSE)</f>
        <v>5865</v>
      </c>
      <c r="Q48" s="331">
        <f>VLOOKUP($C$32,'PIVOT (QR)'!$B$1041:$Q$1143,Q$33,FALSE)</f>
        <v>6007</v>
      </c>
      <c r="R48" s="331"/>
      <c r="S48" s="332">
        <f>VLOOKUP($C$32,'PIVOT (YR)'!$B$1155:$E$1258,S$33,FALSE)</f>
        <v>9902</v>
      </c>
      <c r="T48" s="332">
        <f>VLOOKUP($C$32,'PIVOT (YR)'!$B$1155:$E$1258,T$33,FALSE)</f>
        <v>10015</v>
      </c>
      <c r="U48" s="332">
        <f>VLOOKUP($C$32,'PIVOT (YR)'!$B$1155:$E$1258,U$33,FALSE)</f>
        <v>10276</v>
      </c>
    </row>
    <row r="49" spans="1:22" s="25" customFormat="1" x14ac:dyDescent="0.25"/>
    <row r="50" spans="1:22" s="25" customFormat="1" x14ac:dyDescent="0.25">
      <c r="A50" s="1" t="s">
        <v>120</v>
      </c>
      <c r="C50" s="331">
        <f>C48-SUM(C35:C47)</f>
        <v>2</v>
      </c>
      <c r="D50" s="331">
        <f t="shared" ref="D50:Q50" si="0">D48-SUM(D35:D47)</f>
        <v>0</v>
      </c>
      <c r="E50" s="331">
        <f t="shared" si="0"/>
        <v>0</v>
      </c>
      <c r="F50" s="331">
        <f t="shared" si="0"/>
        <v>0</v>
      </c>
      <c r="G50" s="331">
        <f t="shared" si="0"/>
        <v>0</v>
      </c>
      <c r="H50" s="331">
        <f t="shared" si="0"/>
        <v>0</v>
      </c>
      <c r="I50" s="331">
        <f t="shared" si="0"/>
        <v>0</v>
      </c>
      <c r="J50" s="331">
        <f t="shared" si="0"/>
        <v>1</v>
      </c>
      <c r="K50" s="331">
        <f t="shared" si="0"/>
        <v>0</v>
      </c>
      <c r="L50" s="331">
        <f t="shared" si="0"/>
        <v>-1</v>
      </c>
      <c r="M50" s="331">
        <f t="shared" si="0"/>
        <v>1</v>
      </c>
      <c r="N50" s="331">
        <f t="shared" si="0"/>
        <v>2</v>
      </c>
      <c r="O50" s="331">
        <f t="shared" si="0"/>
        <v>1</v>
      </c>
      <c r="P50" s="331">
        <f t="shared" si="0"/>
        <v>-1</v>
      </c>
      <c r="Q50" s="331">
        <f t="shared" si="0"/>
        <v>0</v>
      </c>
      <c r="R50" s="331"/>
      <c r="S50" s="331">
        <f>S48-SUM(S35:S47)</f>
        <v>0</v>
      </c>
      <c r="T50" s="331">
        <f t="shared" ref="T50:U50" si="1">T48-SUM(T35:T47)</f>
        <v>-1</v>
      </c>
      <c r="U50" s="331">
        <f t="shared" si="1"/>
        <v>-2</v>
      </c>
      <c r="V50" s="331"/>
    </row>
    <row r="51" spans="1:22" s="25" customFormat="1" x14ac:dyDescent="0.25">
      <c r="A51" s="333" t="s">
        <v>35</v>
      </c>
    </row>
    <row r="52" spans="1:22" s="25" customFormat="1" x14ac:dyDescent="0.25">
      <c r="A52" s="334" t="s">
        <v>41</v>
      </c>
    </row>
    <row r="53" spans="1:22" s="25" customFormat="1" x14ac:dyDescent="0.25">
      <c r="A53" s="334" t="s">
        <v>59</v>
      </c>
    </row>
    <row r="54" spans="1:22" s="25" customFormat="1" x14ac:dyDescent="0.25">
      <c r="A54" s="334" t="s">
        <v>79</v>
      </c>
    </row>
    <row r="55" spans="1:22" s="25" customFormat="1" x14ac:dyDescent="0.25">
      <c r="A55" s="334" t="s">
        <v>17</v>
      </c>
    </row>
    <row r="56" spans="1:22" s="25" customFormat="1" x14ac:dyDescent="0.25">
      <c r="A56" s="334" t="s">
        <v>274</v>
      </c>
    </row>
    <row r="57" spans="1:22" s="25" customFormat="1" x14ac:dyDescent="0.25">
      <c r="A57" s="334" t="s">
        <v>66</v>
      </c>
    </row>
    <row r="58" spans="1:22" s="25" customFormat="1" x14ac:dyDescent="0.25">
      <c r="A58" s="334" t="s">
        <v>283</v>
      </c>
    </row>
    <row r="59" spans="1:22" s="25" customFormat="1" x14ac:dyDescent="0.25">
      <c r="A59" s="334" t="s">
        <v>11</v>
      </c>
    </row>
    <row r="60" spans="1:22" s="25" customFormat="1" x14ac:dyDescent="0.25">
      <c r="A60" s="334" t="s">
        <v>56</v>
      </c>
    </row>
    <row r="61" spans="1:22" s="25" customFormat="1" x14ac:dyDescent="0.25">
      <c r="A61" s="334" t="s">
        <v>29</v>
      </c>
    </row>
    <row r="62" spans="1:22" s="25" customFormat="1" x14ac:dyDescent="0.25">
      <c r="A62" s="334" t="s">
        <v>40</v>
      </c>
    </row>
    <row r="63" spans="1:22" s="25" customFormat="1" x14ac:dyDescent="0.25">
      <c r="A63" s="334" t="s">
        <v>47</v>
      </c>
    </row>
    <row r="64" spans="1:22" s="25" customFormat="1" x14ac:dyDescent="0.25">
      <c r="A64" s="334" t="s">
        <v>57</v>
      </c>
    </row>
    <row r="65" spans="1:1" s="25" customFormat="1" x14ac:dyDescent="0.25">
      <c r="A65" s="334" t="s">
        <v>74</v>
      </c>
    </row>
    <row r="66" spans="1:1" s="25" customFormat="1" x14ac:dyDescent="0.25">
      <c r="A66" s="334" t="s">
        <v>53</v>
      </c>
    </row>
    <row r="67" spans="1:1" s="25" customFormat="1" x14ac:dyDescent="0.25">
      <c r="A67" s="334" t="s">
        <v>284</v>
      </c>
    </row>
    <row r="68" spans="1:1" s="25" customFormat="1" x14ac:dyDescent="0.25">
      <c r="A68" s="334" t="s">
        <v>49</v>
      </c>
    </row>
    <row r="69" spans="1:1" s="25" customFormat="1" x14ac:dyDescent="0.25">
      <c r="A69" s="334" t="s">
        <v>33</v>
      </c>
    </row>
    <row r="70" spans="1:1" s="25" customFormat="1" x14ac:dyDescent="0.25">
      <c r="A70" s="334" t="s">
        <v>60</v>
      </c>
    </row>
    <row r="71" spans="1:1" s="25" customFormat="1" x14ac:dyDescent="0.25">
      <c r="A71" s="334" t="s">
        <v>25</v>
      </c>
    </row>
    <row r="72" spans="1:1" s="25" customFormat="1" x14ac:dyDescent="0.25">
      <c r="A72" s="334" t="s">
        <v>7</v>
      </c>
    </row>
    <row r="73" spans="1:1" s="25" customFormat="1" x14ac:dyDescent="0.25">
      <c r="A73" s="334" t="s">
        <v>51</v>
      </c>
    </row>
    <row r="74" spans="1:1" s="25" customFormat="1" x14ac:dyDescent="0.25">
      <c r="A74" s="334" t="s">
        <v>55</v>
      </c>
    </row>
    <row r="75" spans="1:1" s="25" customFormat="1" x14ac:dyDescent="0.25">
      <c r="A75" s="334" t="s">
        <v>36</v>
      </c>
    </row>
    <row r="76" spans="1:1" s="25" customFormat="1" x14ac:dyDescent="0.25">
      <c r="A76" s="334" t="s">
        <v>285</v>
      </c>
    </row>
    <row r="77" spans="1:1" s="25" customFormat="1" x14ac:dyDescent="0.25">
      <c r="A77" s="334" t="s">
        <v>21</v>
      </c>
    </row>
    <row r="78" spans="1:1" s="25" customFormat="1" x14ac:dyDescent="0.25">
      <c r="A78" s="334" t="s">
        <v>42</v>
      </c>
    </row>
    <row r="79" spans="1:1" s="25" customFormat="1" x14ac:dyDescent="0.25">
      <c r="A79" s="334" t="s">
        <v>286</v>
      </c>
    </row>
    <row r="80" spans="1:1" s="25" customFormat="1" x14ac:dyDescent="0.25">
      <c r="A80" s="334" t="s">
        <v>16</v>
      </c>
    </row>
    <row r="81" spans="1:1" s="25" customFormat="1" x14ac:dyDescent="0.25">
      <c r="A81" s="334" t="s">
        <v>2</v>
      </c>
    </row>
    <row r="82" spans="1:1" s="25" customFormat="1" x14ac:dyDescent="0.25">
      <c r="A82" s="334" t="s">
        <v>287</v>
      </c>
    </row>
    <row r="83" spans="1:1" s="25" customFormat="1" x14ac:dyDescent="0.25">
      <c r="A83" s="334" t="s">
        <v>288</v>
      </c>
    </row>
    <row r="84" spans="1:1" s="25" customFormat="1" x14ac:dyDescent="0.25">
      <c r="A84" s="334" t="s">
        <v>4</v>
      </c>
    </row>
    <row r="85" spans="1:1" s="25" customFormat="1" x14ac:dyDescent="0.25">
      <c r="A85" s="334" t="s">
        <v>38</v>
      </c>
    </row>
    <row r="86" spans="1:1" s="25" customFormat="1" x14ac:dyDescent="0.25">
      <c r="A86" s="334" t="s">
        <v>275</v>
      </c>
    </row>
    <row r="87" spans="1:1" s="25" customFormat="1" x14ac:dyDescent="0.25">
      <c r="A87" s="334" t="s">
        <v>8</v>
      </c>
    </row>
    <row r="88" spans="1:1" s="25" customFormat="1" x14ac:dyDescent="0.25">
      <c r="A88" s="334" t="s">
        <v>289</v>
      </c>
    </row>
    <row r="89" spans="1:1" s="25" customFormat="1" x14ac:dyDescent="0.25">
      <c r="A89" s="334" t="s">
        <v>292</v>
      </c>
    </row>
    <row r="90" spans="1:1" s="25" customFormat="1" x14ac:dyDescent="0.25">
      <c r="A90" s="334" t="s">
        <v>78</v>
      </c>
    </row>
    <row r="91" spans="1:1" s="25" customFormat="1" x14ac:dyDescent="0.25">
      <c r="A91" s="334" t="s">
        <v>27</v>
      </c>
    </row>
    <row r="92" spans="1:1" s="25" customFormat="1" x14ac:dyDescent="0.25">
      <c r="A92" s="334" t="s">
        <v>13</v>
      </c>
    </row>
    <row r="93" spans="1:1" s="25" customFormat="1" x14ac:dyDescent="0.25">
      <c r="A93" s="334" t="s">
        <v>70</v>
      </c>
    </row>
    <row r="94" spans="1:1" s="25" customFormat="1" x14ac:dyDescent="0.25">
      <c r="A94" s="334" t="s">
        <v>72</v>
      </c>
    </row>
    <row r="95" spans="1:1" s="25" customFormat="1" x14ac:dyDescent="0.25">
      <c r="A95" s="334" t="s">
        <v>276</v>
      </c>
    </row>
    <row r="96" spans="1:1" s="25" customFormat="1" x14ac:dyDescent="0.25">
      <c r="A96" s="334" t="s">
        <v>6</v>
      </c>
    </row>
    <row r="97" spans="1:1" s="25" customFormat="1" x14ac:dyDescent="0.25">
      <c r="A97" s="334" t="s">
        <v>62</v>
      </c>
    </row>
    <row r="98" spans="1:1" s="25" customFormat="1" x14ac:dyDescent="0.25">
      <c r="A98" s="334" t="s">
        <v>5</v>
      </c>
    </row>
    <row r="99" spans="1:1" s="25" customFormat="1" x14ac:dyDescent="0.25">
      <c r="A99" s="334" t="s">
        <v>37</v>
      </c>
    </row>
    <row r="100" spans="1:1" s="25" customFormat="1" x14ac:dyDescent="0.25">
      <c r="A100" s="334" t="s">
        <v>76</v>
      </c>
    </row>
    <row r="101" spans="1:1" s="25" customFormat="1" x14ac:dyDescent="0.25">
      <c r="A101" s="334" t="s">
        <v>63</v>
      </c>
    </row>
    <row r="102" spans="1:1" s="25" customFormat="1" x14ac:dyDescent="0.25">
      <c r="A102" s="334" t="s">
        <v>277</v>
      </c>
    </row>
    <row r="103" spans="1:1" s="25" customFormat="1" x14ac:dyDescent="0.25">
      <c r="A103" s="334" t="s">
        <v>43</v>
      </c>
    </row>
    <row r="104" spans="1:1" s="25" customFormat="1" x14ac:dyDescent="0.25">
      <c r="A104" s="334" t="s">
        <v>65</v>
      </c>
    </row>
    <row r="105" spans="1:1" s="25" customFormat="1" x14ac:dyDescent="0.25">
      <c r="A105" s="334" t="s">
        <v>22</v>
      </c>
    </row>
    <row r="106" spans="1:1" s="25" customFormat="1" x14ac:dyDescent="0.25">
      <c r="A106" s="334" t="s">
        <v>61</v>
      </c>
    </row>
    <row r="107" spans="1:1" s="25" customFormat="1" x14ac:dyDescent="0.25">
      <c r="A107" s="334" t="s">
        <v>23</v>
      </c>
    </row>
    <row r="108" spans="1:1" s="25" customFormat="1" x14ac:dyDescent="0.25">
      <c r="A108" s="334" t="s">
        <v>12</v>
      </c>
    </row>
    <row r="109" spans="1:1" s="25" customFormat="1" x14ac:dyDescent="0.25">
      <c r="A109" s="334" t="s">
        <v>278</v>
      </c>
    </row>
    <row r="110" spans="1:1" s="25" customFormat="1" x14ac:dyDescent="0.25">
      <c r="A110" s="334" t="s">
        <v>19</v>
      </c>
    </row>
    <row r="111" spans="1:1" s="25" customFormat="1" x14ac:dyDescent="0.25">
      <c r="A111" s="334" t="s">
        <v>45</v>
      </c>
    </row>
    <row r="112" spans="1:1" s="25" customFormat="1" x14ac:dyDescent="0.25">
      <c r="A112" s="334" t="s">
        <v>48</v>
      </c>
    </row>
    <row r="113" spans="1:1" s="25" customFormat="1" x14ac:dyDescent="0.25">
      <c r="A113" s="334" t="s">
        <v>34</v>
      </c>
    </row>
    <row r="114" spans="1:1" s="25" customFormat="1" x14ac:dyDescent="0.25">
      <c r="A114" s="334" t="s">
        <v>3</v>
      </c>
    </row>
    <row r="115" spans="1:1" s="25" customFormat="1" x14ac:dyDescent="0.25">
      <c r="A115" s="334" t="s">
        <v>80</v>
      </c>
    </row>
    <row r="116" spans="1:1" s="25" customFormat="1" x14ac:dyDescent="0.25">
      <c r="A116" s="334" t="s">
        <v>39</v>
      </c>
    </row>
    <row r="117" spans="1:1" s="25" customFormat="1" x14ac:dyDescent="0.25">
      <c r="A117" s="334" t="s">
        <v>14</v>
      </c>
    </row>
    <row r="118" spans="1:1" s="25" customFormat="1" x14ac:dyDescent="0.25">
      <c r="A118" s="334" t="s">
        <v>68</v>
      </c>
    </row>
    <row r="119" spans="1:1" s="25" customFormat="1" x14ac:dyDescent="0.25">
      <c r="A119" s="334" t="s">
        <v>69</v>
      </c>
    </row>
    <row r="120" spans="1:1" s="25" customFormat="1" x14ac:dyDescent="0.25">
      <c r="A120" s="334" t="s">
        <v>50</v>
      </c>
    </row>
    <row r="121" spans="1:1" s="25" customFormat="1" x14ac:dyDescent="0.25">
      <c r="A121" s="334" t="s">
        <v>279</v>
      </c>
    </row>
    <row r="122" spans="1:1" s="25" customFormat="1" x14ac:dyDescent="0.25">
      <c r="A122" s="334" t="s">
        <v>24</v>
      </c>
    </row>
    <row r="123" spans="1:1" s="25" customFormat="1" x14ac:dyDescent="0.25">
      <c r="A123" s="334" t="s">
        <v>9</v>
      </c>
    </row>
    <row r="124" spans="1:1" s="25" customFormat="1" x14ac:dyDescent="0.25">
      <c r="A124" s="334" t="s">
        <v>67</v>
      </c>
    </row>
    <row r="125" spans="1:1" s="25" customFormat="1" x14ac:dyDescent="0.25">
      <c r="A125" s="334" t="s">
        <v>28</v>
      </c>
    </row>
    <row r="126" spans="1:1" s="25" customFormat="1" x14ac:dyDescent="0.25">
      <c r="A126" s="334" t="s">
        <v>31</v>
      </c>
    </row>
    <row r="127" spans="1:1" s="25" customFormat="1" x14ac:dyDescent="0.25">
      <c r="A127" s="334" t="s">
        <v>64</v>
      </c>
    </row>
    <row r="128" spans="1:1" s="25" customFormat="1" x14ac:dyDescent="0.25">
      <c r="A128" s="334" t="s">
        <v>290</v>
      </c>
    </row>
    <row r="129" spans="1:1" s="25" customFormat="1" x14ac:dyDescent="0.25">
      <c r="A129" s="334" t="s">
        <v>280</v>
      </c>
    </row>
    <row r="130" spans="1:1" s="25" customFormat="1" x14ac:dyDescent="0.25">
      <c r="A130" s="334" t="s">
        <v>73</v>
      </c>
    </row>
    <row r="131" spans="1:1" s="25" customFormat="1" x14ac:dyDescent="0.25">
      <c r="A131" s="334" t="s">
        <v>26</v>
      </c>
    </row>
    <row r="132" spans="1:1" s="25" customFormat="1" x14ac:dyDescent="0.25">
      <c r="A132" s="334" t="s">
        <v>32</v>
      </c>
    </row>
    <row r="133" spans="1:1" s="25" customFormat="1" x14ac:dyDescent="0.25">
      <c r="A133" s="334" t="s">
        <v>46</v>
      </c>
    </row>
    <row r="134" spans="1:1" s="25" customFormat="1" x14ac:dyDescent="0.25">
      <c r="A134" s="334" t="s">
        <v>75</v>
      </c>
    </row>
    <row r="135" spans="1:1" s="25" customFormat="1" x14ac:dyDescent="0.25">
      <c r="A135" s="334" t="s">
        <v>10</v>
      </c>
    </row>
    <row r="136" spans="1:1" s="25" customFormat="1" x14ac:dyDescent="0.25">
      <c r="A136" s="334" t="s">
        <v>291</v>
      </c>
    </row>
    <row r="137" spans="1:1" s="25" customFormat="1" x14ac:dyDescent="0.25">
      <c r="A137" s="334" t="s">
        <v>15</v>
      </c>
    </row>
    <row r="138" spans="1:1" s="25" customFormat="1" x14ac:dyDescent="0.25">
      <c r="A138" s="334" t="s">
        <v>18</v>
      </c>
    </row>
    <row r="139" spans="1:1" s="25" customFormat="1" x14ac:dyDescent="0.25">
      <c r="A139" s="334" t="s">
        <v>77</v>
      </c>
    </row>
    <row r="140" spans="1:1" s="25" customFormat="1" x14ac:dyDescent="0.25">
      <c r="A140" s="334" t="s">
        <v>44</v>
      </c>
    </row>
    <row r="141" spans="1:1" s="25" customFormat="1" x14ac:dyDescent="0.25">
      <c r="A141" s="334" t="s">
        <v>71</v>
      </c>
    </row>
    <row r="142" spans="1:1" s="25" customFormat="1" x14ac:dyDescent="0.25">
      <c r="A142" s="334" t="s">
        <v>52</v>
      </c>
    </row>
    <row r="143" spans="1:1" s="25" customFormat="1" x14ac:dyDescent="0.25">
      <c r="A143" s="334" t="s">
        <v>20</v>
      </c>
    </row>
    <row r="144" spans="1:1" s="25" customFormat="1" x14ac:dyDescent="0.25">
      <c r="A144" s="334" t="s">
        <v>95</v>
      </c>
    </row>
    <row r="145" spans="1:1" s="25" customFormat="1" x14ac:dyDescent="0.25">
      <c r="A145" s="334" t="s">
        <v>30</v>
      </c>
    </row>
    <row r="146" spans="1:1" s="25" customFormat="1" x14ac:dyDescent="0.25">
      <c r="A146" s="334" t="s">
        <v>58</v>
      </c>
    </row>
    <row r="147" spans="1:1" s="25" customFormat="1" x14ac:dyDescent="0.25">
      <c r="A147" s="25" t="s">
        <v>281</v>
      </c>
    </row>
    <row r="148" spans="1:1" s="25" customFormat="1" x14ac:dyDescent="0.25">
      <c r="A148" s="25" t="s">
        <v>54</v>
      </c>
    </row>
    <row r="149" spans="1:1" s="25" customFormat="1" x14ac:dyDescent="0.25">
      <c r="A149" s="25" t="s">
        <v>282</v>
      </c>
    </row>
    <row r="150" spans="1:1" s="25" customFormat="1" x14ac:dyDescent="0.25">
      <c r="A150" s="25" t="s">
        <v>294</v>
      </c>
    </row>
    <row r="151" spans="1:1" s="25" customFormat="1" x14ac:dyDescent="0.25">
      <c r="A151" s="25" t="s">
        <v>145</v>
      </c>
    </row>
    <row r="152" spans="1:1" s="25" customFormat="1" x14ac:dyDescent="0.25">
      <c r="A152" s="25" t="s">
        <v>146</v>
      </c>
    </row>
    <row r="153" spans="1:1" s="25" customFormat="1" x14ac:dyDescent="0.25">
      <c r="A153" s="25" t="s">
        <v>147</v>
      </c>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1:V153"/>
  <sheetViews>
    <sheetView topLeftCell="A25" workbookViewId="0">
      <selection activeCell="T49" sqref="T49"/>
    </sheetView>
  </sheetViews>
  <sheetFormatPr defaultRowHeight="13.2" x14ac:dyDescent="0.25"/>
  <cols>
    <col min="1" max="1" width="28.109375" bestFit="1" customWidth="1"/>
    <col min="2" max="2" width="14.6640625" customWidth="1"/>
    <col min="3" max="3" width="16.44140625" customWidth="1"/>
  </cols>
  <sheetData>
    <row r="1" spans="1:3" s="25" customFormat="1" x14ac:dyDescent="0.25"/>
    <row r="2" spans="1:3" s="25" customFormat="1" x14ac:dyDescent="0.25">
      <c r="B2" s="25" t="s">
        <v>136</v>
      </c>
      <c r="C2" s="25" t="s">
        <v>137</v>
      </c>
    </row>
    <row r="3" spans="1:3" s="25" customFormat="1" x14ac:dyDescent="0.25">
      <c r="A3" s="25" t="s">
        <v>1</v>
      </c>
      <c r="B3" s="25">
        <f>VLOOKUP(A3,'PIVOT (QR)'!$A$5:$T$1216,20,FALSE)</f>
        <v>5</v>
      </c>
      <c r="C3" s="25">
        <f ca="1">VLOOKUP(A3,'PIVOT (YR)'!$A$5:$G$1345,7,FALSE)</f>
        <v>5</v>
      </c>
    </row>
    <row r="4" spans="1:3" s="25" customFormat="1" x14ac:dyDescent="0.25">
      <c r="A4" s="25" t="s">
        <v>108</v>
      </c>
      <c r="B4" s="25">
        <f>VLOOKUP(A4,'PIVOT (QR)'!$A$5:$T$1216,20,FALSE)</f>
        <v>100</v>
      </c>
      <c r="C4" s="25">
        <f ca="1">VLOOKUP(A4,'PIVOT (YR)'!$A$5:$G$1345,7,FALSE)</f>
        <v>106</v>
      </c>
    </row>
    <row r="5" spans="1:3" s="25" customFormat="1" x14ac:dyDescent="0.25">
      <c r="A5" s="25" t="s">
        <v>81</v>
      </c>
      <c r="B5" s="25">
        <f>VLOOKUP(A5,'PIVOT (QR)'!$A$5:$T$1216,20,FALSE)</f>
        <v>101</v>
      </c>
      <c r="C5" s="25">
        <f ca="1">VLOOKUP(A5,'PIVOT (YR)'!$A$5:$G$1345,7,FALSE)</f>
        <v>107</v>
      </c>
    </row>
    <row r="6" spans="1:3" s="25" customFormat="1" x14ac:dyDescent="0.25">
      <c r="A6" s="25" t="s">
        <v>109</v>
      </c>
      <c r="B6" s="25">
        <f>VLOOKUP(A6,'PIVOT (QR)'!$A$5:$T$1216,20,FALSE)</f>
        <v>188</v>
      </c>
      <c r="C6" s="25">
        <f ca="1">VLOOKUP(A6,'PIVOT (YR)'!$A$5:$G$1345,7,FALSE)</f>
        <v>207</v>
      </c>
    </row>
    <row r="7" spans="1:3" s="25" customFormat="1" x14ac:dyDescent="0.25">
      <c r="A7" s="25" t="s">
        <v>82</v>
      </c>
      <c r="B7" s="25">
        <f>VLOOKUP(A7,'PIVOT (QR)'!$A$5:$T$1216,20,FALSE)</f>
        <v>189</v>
      </c>
      <c r="C7" s="25">
        <f ca="1">VLOOKUP(A7,'PIVOT (YR)'!$A$5:$G$1345,7,FALSE)</f>
        <v>208</v>
      </c>
    </row>
    <row r="8" spans="1:3" s="25" customFormat="1" x14ac:dyDescent="0.25">
      <c r="A8" s="25" t="s">
        <v>110</v>
      </c>
      <c r="B8" s="25">
        <f>VLOOKUP(A8,'PIVOT (QR)'!$A$5:$T$1216,20,FALSE)</f>
        <v>284</v>
      </c>
      <c r="C8" s="25">
        <f ca="1">VLOOKUP(A8,'PIVOT (YR)'!$A$5:$G$1345,7,FALSE)</f>
        <v>308</v>
      </c>
    </row>
    <row r="9" spans="1:3" s="25" customFormat="1" x14ac:dyDescent="0.25">
      <c r="A9" s="25" t="s">
        <v>83</v>
      </c>
      <c r="B9" s="25">
        <f>VLOOKUP(A9,'PIVOT (QR)'!$A$5:$T$1216,20,FALSE)</f>
        <v>285</v>
      </c>
      <c r="C9" s="25">
        <f ca="1">VLOOKUP(A9,'PIVOT (YR)'!$A$5:$G$1345,7,FALSE)</f>
        <v>309</v>
      </c>
    </row>
    <row r="10" spans="1:3" s="25" customFormat="1" x14ac:dyDescent="0.25">
      <c r="A10" s="25" t="s">
        <v>111</v>
      </c>
      <c r="B10" s="25">
        <f>VLOOKUP(A10,'PIVOT (QR)'!$A$5:$T$1216,20,FALSE)</f>
        <v>356</v>
      </c>
      <c r="C10" s="25">
        <f ca="1">VLOOKUP(A10,'PIVOT (YR)'!$A$5:$G$1345,7,FALSE)</f>
        <v>393</v>
      </c>
    </row>
    <row r="11" spans="1:3" s="25" customFormat="1" x14ac:dyDescent="0.25">
      <c r="A11" s="25" t="s">
        <v>85</v>
      </c>
      <c r="B11" s="25">
        <f>VLOOKUP(A11,'PIVOT (QR)'!$A$5:$T$1216,20,FALSE)</f>
        <v>357</v>
      </c>
      <c r="C11" s="25">
        <f ca="1">VLOOKUP(A11,'PIVOT (YR)'!$A$5:$G$1345,7,FALSE)</f>
        <v>394</v>
      </c>
    </row>
    <row r="12" spans="1:3" s="25" customFormat="1" x14ac:dyDescent="0.25">
      <c r="A12" s="25" t="s">
        <v>112</v>
      </c>
      <c r="B12" s="25">
        <f>VLOOKUP(A12,'PIVOT (QR)'!$A$5:$T$1216,20,FALSE)</f>
        <v>452</v>
      </c>
      <c r="C12" s="25">
        <f ca="1">VLOOKUP(A12,'PIVOT (YR)'!$A$5:$G$1345,7,FALSE)</f>
        <v>495</v>
      </c>
    </row>
    <row r="13" spans="1:3" s="25" customFormat="1" x14ac:dyDescent="0.25">
      <c r="A13" s="25" t="s">
        <v>84</v>
      </c>
      <c r="B13" s="25">
        <f>VLOOKUP(A13,'PIVOT (QR)'!$A$5:$T$1216,20,FALSE)</f>
        <v>453</v>
      </c>
      <c r="C13" s="25">
        <f ca="1">VLOOKUP(A13,'PIVOT (YR)'!$A$5:$G$1345,7,FALSE)</f>
        <v>496</v>
      </c>
    </row>
    <row r="14" spans="1:3" s="25" customFormat="1" x14ac:dyDescent="0.25">
      <c r="A14" s="25" t="s">
        <v>113</v>
      </c>
      <c r="B14" s="25">
        <f>VLOOKUP(A14,'PIVOT (QR)'!$A$5:$T$1216,20,FALSE)</f>
        <v>507</v>
      </c>
      <c r="C14" s="25">
        <f ca="1">VLOOKUP(A14,'PIVOT (YR)'!$A$5:$G$1345,7,FALSE)</f>
        <v>566</v>
      </c>
    </row>
    <row r="15" spans="1:3" s="25" customFormat="1" x14ac:dyDescent="0.25">
      <c r="A15" s="25" t="s">
        <v>86</v>
      </c>
      <c r="B15" s="25">
        <f>VLOOKUP(A15,'PIVOT (QR)'!$A$5:$T$1216,20,FALSE)</f>
        <v>508</v>
      </c>
      <c r="C15" s="25">
        <f ca="1">VLOOKUP(A15,'PIVOT (YR)'!$A$5:$G$1345,7,FALSE)</f>
        <v>567</v>
      </c>
    </row>
    <row r="16" spans="1:3" s="25" customFormat="1" x14ac:dyDescent="0.25">
      <c r="A16" s="25" t="s">
        <v>114</v>
      </c>
      <c r="B16" s="25">
        <f>VLOOKUP(A16,'PIVOT (QR)'!$A$5:$T$1216,20,FALSE)</f>
        <v>599</v>
      </c>
      <c r="C16" s="25">
        <f ca="1">VLOOKUP(A16,'PIVOT (YR)'!$A$5:$G$1345,7,FALSE)</f>
        <v>665</v>
      </c>
    </row>
    <row r="17" spans="1:3" s="25" customFormat="1" x14ac:dyDescent="0.25">
      <c r="A17" s="25" t="s">
        <v>87</v>
      </c>
      <c r="B17" s="25">
        <f>VLOOKUP(A17,'PIVOT (QR)'!$A$5:$T$1216,20,FALSE)</f>
        <v>600</v>
      </c>
      <c r="C17" s="25">
        <f ca="1">VLOOKUP(A17,'PIVOT (YR)'!$A$5:$G$1345,7,FALSE)</f>
        <v>666</v>
      </c>
    </row>
    <row r="18" spans="1:3" s="25" customFormat="1" x14ac:dyDescent="0.25">
      <c r="A18" s="25" t="s">
        <v>115</v>
      </c>
      <c r="B18" s="25">
        <f>VLOOKUP(A18,'PIVOT (QR)'!$A$5:$T$1216,20,FALSE)</f>
        <v>700</v>
      </c>
      <c r="C18" s="25">
        <f ca="1">VLOOKUP(A18,'PIVOT (YR)'!$A$5:$G$1345,7,FALSE)</f>
        <v>768</v>
      </c>
    </row>
    <row r="19" spans="1:3" s="25" customFormat="1" x14ac:dyDescent="0.25">
      <c r="A19" s="25" t="s">
        <v>88</v>
      </c>
      <c r="B19" s="25">
        <f>VLOOKUP(A19,'PIVOT (QR)'!$A$5:$T$1216,20,FALSE)</f>
        <v>701</v>
      </c>
      <c r="C19" s="25">
        <f ca="1">VLOOKUP(A19,'PIVOT (YR)'!$A$5:$G$1345,7,FALSE)</f>
        <v>769</v>
      </c>
    </row>
    <row r="20" spans="1:3" s="25" customFormat="1" x14ac:dyDescent="0.25">
      <c r="A20" s="25" t="s">
        <v>116</v>
      </c>
      <c r="B20" s="25">
        <f>VLOOKUP(A20,'PIVOT (QR)'!$A$5:$T$1216,20,FALSE)</f>
        <v>788</v>
      </c>
      <c r="C20" s="25">
        <f ca="1">VLOOKUP(A20,'PIVOT (YR)'!$A$5:$G$1345,7,FALSE)</f>
        <v>869</v>
      </c>
    </row>
    <row r="21" spans="1:3" s="25" customFormat="1" x14ac:dyDescent="0.25">
      <c r="A21" s="25" t="s">
        <v>89</v>
      </c>
      <c r="B21" s="25">
        <f>VLOOKUP(A21,'PIVOT (QR)'!$A$5:$T$1216,20,FALSE)</f>
        <v>789</v>
      </c>
      <c r="C21" s="25">
        <f ca="1">VLOOKUP(A21,'PIVOT (YR)'!$A$5:$G$1345,7,FALSE)</f>
        <v>870</v>
      </c>
    </row>
    <row r="22" spans="1:3" s="25" customFormat="1" x14ac:dyDescent="0.25">
      <c r="A22" s="25" t="s">
        <v>117</v>
      </c>
      <c r="B22" s="25">
        <f>VLOOKUP(A22,'PIVOT (QR)'!$A$5:$T$1216,20,FALSE)</f>
        <v>861</v>
      </c>
      <c r="C22" s="25">
        <f ca="1">VLOOKUP(A22,'PIVOT (YR)'!$A$5:$G$1345,7,FALSE)</f>
        <v>952</v>
      </c>
    </row>
    <row r="23" spans="1:3" s="25" customFormat="1" x14ac:dyDescent="0.25">
      <c r="A23" s="25" t="s">
        <v>90</v>
      </c>
      <c r="B23" s="25">
        <f>VLOOKUP(A23,'PIVOT (QR)'!$A$5:$T$1216,20,FALSE)</f>
        <v>862</v>
      </c>
      <c r="C23" s="25">
        <f ca="1">VLOOKUP(A23,'PIVOT (YR)'!$A$5:$G$1345,7,FALSE)</f>
        <v>953</v>
      </c>
    </row>
    <row r="24" spans="1:3" s="25" customFormat="1" x14ac:dyDescent="0.25">
      <c r="A24" s="25" t="s">
        <v>118</v>
      </c>
      <c r="B24" s="25">
        <f>VLOOKUP(A24,'PIVOT (QR)'!$A$5:$T$1216,20,FALSE)</f>
        <v>950</v>
      </c>
      <c r="C24" s="25">
        <f ca="1">VLOOKUP(A24,'PIVOT (YR)'!$A$5:$G$1345,7,FALSE)</f>
        <v>1053</v>
      </c>
    </row>
    <row r="25" spans="1:3" s="25" customFormat="1" x14ac:dyDescent="0.25">
      <c r="A25" s="25" t="s">
        <v>91</v>
      </c>
      <c r="B25" s="25">
        <f>VLOOKUP(A25,'PIVOT (QR)'!$A$5:$T$1216,20,FALSE)</f>
        <v>951</v>
      </c>
      <c r="C25" s="25">
        <f ca="1">VLOOKUP(A25,'PIVOT (YR)'!$A$5:$G$1345,7,FALSE)</f>
        <v>1054</v>
      </c>
    </row>
    <row r="26" spans="1:3" s="25" customFormat="1" x14ac:dyDescent="0.25">
      <c r="A26" s="25" t="s">
        <v>119</v>
      </c>
      <c r="B26" s="25">
        <f>VLOOKUP(A26,'PIVOT (QR)'!$A$5:$T$1216,20,FALSE)</f>
        <v>1040</v>
      </c>
      <c r="C26" s="25">
        <f ca="1">VLOOKUP(A26,'PIVOT (YR)'!$A$5:$G$1345,7,FALSE)</f>
        <v>1154</v>
      </c>
    </row>
    <row r="27" spans="1:3" s="25" customFormat="1" x14ac:dyDescent="0.25">
      <c r="A27" s="25" t="s">
        <v>293</v>
      </c>
      <c r="B27" s="25">
        <f>VLOOKUP(A27,'PIVOT (QR)'!$A$5:$T$1216,20,FALSE)</f>
        <v>1144</v>
      </c>
      <c r="C27" s="25">
        <f ca="1">VLOOKUP(A27,'PIVOT (YR)'!$A$5:$G$1345,7,FALSE)</f>
        <v>1259</v>
      </c>
    </row>
    <row r="28" spans="1:3" s="25" customFormat="1" x14ac:dyDescent="0.25">
      <c r="A28" s="25" t="s">
        <v>296</v>
      </c>
      <c r="B28" s="25">
        <f>VLOOKUP(A28,'PIVOT (QR)'!$A$5:$T$1216,20,FALSE)</f>
        <v>1215</v>
      </c>
      <c r="C28" s="25">
        <f ca="1">VLOOKUP(A28,'PIVOT (YR)'!$A$5:$G$1345,7,FALSE)</f>
        <v>1345</v>
      </c>
    </row>
    <row r="29" spans="1:3" s="25" customFormat="1" x14ac:dyDescent="0.25">
      <c r="A29" s="25" t="s">
        <v>140</v>
      </c>
      <c r="B29" s="25">
        <f>VLOOKUP(A29,'PIVOT (QR)'!$A$5:$T$1216,20,FALSE)</f>
        <v>1041</v>
      </c>
      <c r="C29" s="25">
        <f ca="1">VLOOKUP(A29,'PIVOT (YR)'!$A$5:$G$1345,7,FALSE)</f>
        <v>1155</v>
      </c>
    </row>
    <row r="30" spans="1:3" s="25" customFormat="1" x14ac:dyDescent="0.25">
      <c r="A30" s="25" t="s">
        <v>142</v>
      </c>
      <c r="B30" s="25">
        <f>VLOOKUP(A30,'PIVOT (QR)'!$A$5:$T$1216,20,FALSE)</f>
        <v>1143</v>
      </c>
      <c r="C30" s="25">
        <f ca="1">VLOOKUP(A30,'PIVOT (YR)'!$A$5:$G$1345,7,FALSE)</f>
        <v>1258</v>
      </c>
    </row>
    <row r="32" spans="1:3" x14ac:dyDescent="0.25">
      <c r="B32" s="262" t="s">
        <v>208</v>
      </c>
      <c r="C32" s="263" t="str">
        <f>'Number of exporters to markets'!C12</f>
        <v>USA</v>
      </c>
    </row>
    <row r="33" spans="1:21" s="25" customFormat="1" x14ac:dyDescent="0.25">
      <c r="C33" s="25">
        <v>2</v>
      </c>
      <c r="D33" s="25">
        <v>3</v>
      </c>
      <c r="E33" s="25">
        <v>4</v>
      </c>
      <c r="F33" s="25">
        <v>5</v>
      </c>
      <c r="G33" s="25">
        <v>6</v>
      </c>
      <c r="H33" s="25">
        <v>7</v>
      </c>
      <c r="I33" s="25">
        <v>8</v>
      </c>
      <c r="J33" s="25">
        <v>9</v>
      </c>
      <c r="K33" s="25">
        <v>10</v>
      </c>
      <c r="L33" s="25">
        <v>11</v>
      </c>
      <c r="M33" s="25">
        <v>12</v>
      </c>
      <c r="N33" s="25">
        <v>13</v>
      </c>
      <c r="O33" s="25">
        <v>14</v>
      </c>
      <c r="P33" s="25">
        <v>15</v>
      </c>
      <c r="Q33" s="25">
        <v>16</v>
      </c>
      <c r="S33" s="25">
        <v>2</v>
      </c>
      <c r="T33" s="25">
        <v>3</v>
      </c>
      <c r="U33" s="25">
        <v>4</v>
      </c>
    </row>
    <row r="34" spans="1:21" s="25" customFormat="1" x14ac:dyDescent="0.25">
      <c r="A34" s="1" t="s">
        <v>98</v>
      </c>
      <c r="C34" s="1" t="s">
        <v>103</v>
      </c>
      <c r="D34" s="1" t="s">
        <v>104</v>
      </c>
      <c r="E34" s="1" t="s">
        <v>105</v>
      </c>
      <c r="F34" s="1" t="s">
        <v>106</v>
      </c>
      <c r="G34" s="1" t="s">
        <v>141</v>
      </c>
      <c r="H34" s="1" t="s">
        <v>148</v>
      </c>
      <c r="I34" s="1" t="s">
        <v>149</v>
      </c>
      <c r="J34" s="1" t="s">
        <v>189</v>
      </c>
      <c r="K34" s="1" t="s">
        <v>201</v>
      </c>
      <c r="L34" s="1" t="s">
        <v>206</v>
      </c>
      <c r="M34" s="1" t="s">
        <v>211</v>
      </c>
      <c r="N34" s="1" t="s">
        <v>215</v>
      </c>
      <c r="O34" s="1" t="s">
        <v>222</v>
      </c>
      <c r="P34" s="1" t="s">
        <v>235</v>
      </c>
      <c r="Q34" s="1" t="s">
        <v>242</v>
      </c>
      <c r="R34" s="1"/>
      <c r="S34" s="1">
        <v>2013</v>
      </c>
      <c r="T34" s="1">
        <v>2014</v>
      </c>
      <c r="U34" s="1">
        <v>2015</v>
      </c>
    </row>
    <row r="35" spans="1:21" s="25" customFormat="1" x14ac:dyDescent="0.25">
      <c r="A35" s="25" t="s">
        <v>83</v>
      </c>
      <c r="C35" s="331">
        <f>VLOOKUP($C$32,'PIVOT (QR)'!$B$285:$Q$356,C$33,FALSE)</f>
        <v>401</v>
      </c>
      <c r="D35" s="331">
        <f>VLOOKUP($C$32,'PIVOT (QR)'!$B$285:$Q$356,D$33,FALSE)</f>
        <v>414</v>
      </c>
      <c r="E35" s="331">
        <f>VLOOKUP($C$32,'PIVOT (QR)'!$B$285:$Q$356,E$33,FALSE)</f>
        <v>416</v>
      </c>
      <c r="F35" s="331">
        <f>VLOOKUP($C$32,'PIVOT (QR)'!$B$285:$Q$356,F$33,FALSE)</f>
        <v>421</v>
      </c>
      <c r="G35" s="331">
        <f>VLOOKUP($C$32,'PIVOT (QR)'!$B$285:$Q$356,G$33,FALSE)</f>
        <v>389</v>
      </c>
      <c r="H35" s="331">
        <f>VLOOKUP($C$32,'PIVOT (QR)'!$B$285:$Q$356,H$33,FALSE)</f>
        <v>420</v>
      </c>
      <c r="I35" s="331">
        <f>VLOOKUP($C$32,'PIVOT (QR)'!$B$285:$Q$356,I$33,FALSE)</f>
        <v>414</v>
      </c>
      <c r="J35" s="331">
        <f>VLOOKUP($C$32,'PIVOT (QR)'!$B$285:$Q$356,J$33,FALSE)</f>
        <v>400</v>
      </c>
      <c r="K35" s="331">
        <f>VLOOKUP($C$32,'PIVOT (QR)'!$B$285:$Q$356,K$33,FALSE)</f>
        <v>395</v>
      </c>
      <c r="L35" s="331">
        <f>VLOOKUP($C$32,'PIVOT (QR)'!$B$285:$Q$356,L$33,FALSE)</f>
        <v>395</v>
      </c>
      <c r="M35" s="331">
        <f>VLOOKUP($C$32,'PIVOT (QR)'!$B$285:$Q$356,M$33,FALSE)</f>
        <v>411</v>
      </c>
      <c r="N35" s="331">
        <f>VLOOKUP($C$32,'PIVOT (QR)'!$B$285:$Q$356,N$33,FALSE)</f>
        <v>417</v>
      </c>
      <c r="O35" s="331">
        <f>VLOOKUP($C$32,'PIVOT (QR)'!$B$285:$Q$356,O$33,FALSE)</f>
        <v>407</v>
      </c>
      <c r="P35" s="331">
        <f>VLOOKUP($C$32,'PIVOT (QR)'!$B$285:$Q$356,P$33,FALSE)</f>
        <v>422</v>
      </c>
      <c r="Q35" s="331">
        <f>VLOOKUP($C$32,'PIVOT (QR)'!$B$285:$Q$356,Q$33,FALSE)</f>
        <v>408</v>
      </c>
      <c r="R35" s="331"/>
      <c r="S35" s="332">
        <f>VLOOKUP($C$32,'PIVOT (YR)'!$B$309:$E$393,S$33,FALSE)</f>
        <v>660</v>
      </c>
      <c r="T35" s="332">
        <f>VLOOKUP($C$32,'PIVOT (YR)'!$B$309:$E$393,T$33,FALSE)</f>
        <v>639</v>
      </c>
      <c r="U35" s="332">
        <f>VLOOKUP($C$32,'PIVOT (YR)'!$B$309:$E$393,U$33,FALSE)</f>
        <v>647</v>
      </c>
    </row>
    <row r="36" spans="1:21" s="25" customFormat="1" x14ac:dyDescent="0.25">
      <c r="A36" s="25" t="s">
        <v>85</v>
      </c>
      <c r="C36" s="331">
        <f>VLOOKUP($C$32,'PIVOT (QR)'!$B$357:$Q$452,C$33,FALSE)</f>
        <v>1609</v>
      </c>
      <c r="D36" s="331">
        <f>VLOOKUP($C$32,'PIVOT (QR)'!$B$357:$Q$452,D$33,FALSE)</f>
        <v>1612</v>
      </c>
      <c r="E36" s="331">
        <f>VLOOKUP($C$32,'PIVOT (QR)'!$B$357:$Q$452,E$33,FALSE)</f>
        <v>1630</v>
      </c>
      <c r="F36" s="331">
        <f>VLOOKUP($C$32,'PIVOT (QR)'!$B$357:$Q$452,F$33,FALSE)</f>
        <v>1667</v>
      </c>
      <c r="G36" s="331">
        <f>VLOOKUP($C$32,'PIVOT (QR)'!$B$357:$Q$452,G$33,FALSE)</f>
        <v>1586</v>
      </c>
      <c r="H36" s="331">
        <f>VLOOKUP($C$32,'PIVOT (QR)'!$B$357:$Q$452,H$33,FALSE)</f>
        <v>1625</v>
      </c>
      <c r="I36" s="331">
        <f>VLOOKUP($C$32,'PIVOT (QR)'!$B$357:$Q$452,I$33,FALSE)</f>
        <v>1629</v>
      </c>
      <c r="J36" s="331">
        <f>VLOOKUP($C$32,'PIVOT (QR)'!$B$357:$Q$452,J$33,FALSE)</f>
        <v>1616</v>
      </c>
      <c r="K36" s="331">
        <f>VLOOKUP($C$32,'PIVOT (QR)'!$B$357:$Q$452,K$33,FALSE)</f>
        <v>1643</v>
      </c>
      <c r="L36" s="331">
        <f>VLOOKUP($C$32,'PIVOT (QR)'!$B$357:$Q$452,L$33,FALSE)</f>
        <v>1677</v>
      </c>
      <c r="M36" s="331">
        <f>VLOOKUP($C$32,'PIVOT (QR)'!$B$357:$Q$452,M$33,FALSE)</f>
        <v>1689</v>
      </c>
      <c r="N36" s="331">
        <f>VLOOKUP($C$32,'PIVOT (QR)'!$B$357:$Q$452,N$33,FALSE)</f>
        <v>1705</v>
      </c>
      <c r="O36" s="331">
        <f>VLOOKUP($C$32,'PIVOT (QR)'!$B$357:$Q$452,O$33,FALSE)</f>
        <v>1683</v>
      </c>
      <c r="P36" s="331">
        <f>VLOOKUP($C$32,'PIVOT (QR)'!$B$357:$Q$452,P$33,FALSE)</f>
        <v>1676</v>
      </c>
      <c r="Q36" s="331">
        <f>VLOOKUP($C$32,'PIVOT (QR)'!$B$357:$Q$452,Q$33,FALSE)</f>
        <v>1756</v>
      </c>
      <c r="R36" s="331"/>
      <c r="S36" s="332">
        <f>VLOOKUP($C$32,'PIVOT (YR)'!$B$394:$E$495,S$33,FALSE)</f>
        <v>2642</v>
      </c>
      <c r="T36" s="332">
        <f>VLOOKUP($C$32,'PIVOT (YR)'!$B$394:$E$495,T$33,FALSE)</f>
        <v>2667</v>
      </c>
      <c r="U36" s="332">
        <f>VLOOKUP($C$32,'PIVOT (YR)'!$B$394:$E$495,U$33,FALSE)</f>
        <v>2768</v>
      </c>
    </row>
    <row r="37" spans="1:21" s="25" customFormat="1" x14ac:dyDescent="0.25">
      <c r="A37" s="25" t="s">
        <v>91</v>
      </c>
      <c r="C37" s="331">
        <f>VLOOKUP($C$32,'PIVOT (QR)'!$B$951:$Q$1040,C$33,FALSE)</f>
        <v>1246</v>
      </c>
      <c r="D37" s="331">
        <f>VLOOKUP($C$32,'PIVOT (QR)'!$B$951:$Q$1040,D$33,FALSE)</f>
        <v>1277</v>
      </c>
      <c r="E37" s="331">
        <f>VLOOKUP($C$32,'PIVOT (QR)'!$B$951:$Q$1040,E$33,FALSE)</f>
        <v>1277</v>
      </c>
      <c r="F37" s="331">
        <f>VLOOKUP($C$32,'PIVOT (QR)'!$B$951:$Q$1040,F$33,FALSE)</f>
        <v>1302</v>
      </c>
      <c r="G37" s="331">
        <f>VLOOKUP($C$32,'PIVOT (QR)'!$B$951:$Q$1040,G$33,FALSE)</f>
        <v>1275</v>
      </c>
      <c r="H37" s="331">
        <f>VLOOKUP($C$32,'PIVOT (QR)'!$B$951:$Q$1040,H$33,FALSE)</f>
        <v>1331</v>
      </c>
      <c r="I37" s="331">
        <f>VLOOKUP($C$32,'PIVOT (QR)'!$B$951:$Q$1040,I$33,FALSE)</f>
        <v>1333</v>
      </c>
      <c r="J37" s="331">
        <f>VLOOKUP($C$32,'PIVOT (QR)'!$B$951:$Q$1040,J$33,FALSE)</f>
        <v>1324</v>
      </c>
      <c r="K37" s="331">
        <f>VLOOKUP($C$32,'PIVOT (QR)'!$B$951:$Q$1040,K$33,FALSE)</f>
        <v>1297</v>
      </c>
      <c r="L37" s="331">
        <f>VLOOKUP($C$32,'PIVOT (QR)'!$B$951:$Q$1040,L$33,FALSE)</f>
        <v>1310</v>
      </c>
      <c r="M37" s="331">
        <f>VLOOKUP($C$32,'PIVOT (QR)'!$B$951:$Q$1040,M$33,FALSE)</f>
        <v>1334</v>
      </c>
      <c r="N37" s="331">
        <f>VLOOKUP($C$32,'PIVOT (QR)'!$B$951:$Q$1040,N$33,FALSE)</f>
        <v>1368</v>
      </c>
      <c r="O37" s="331">
        <f>VLOOKUP($C$32,'PIVOT (QR)'!$B$951:$Q$1040,O$33,FALSE)</f>
        <v>1350</v>
      </c>
      <c r="P37" s="331">
        <f>VLOOKUP($C$32,'PIVOT (QR)'!$B$951:$Q$1040,P$33,FALSE)</f>
        <v>1396</v>
      </c>
      <c r="Q37" s="331">
        <f>VLOOKUP($C$32,'PIVOT (QR)'!$B$951:$Q$1040,Q$33,FALSE)</f>
        <v>1396</v>
      </c>
      <c r="R37" s="331"/>
      <c r="S37" s="332">
        <f>VLOOKUP($C$32,'PIVOT (YR)'!$B$1054:$E$1154,S$33,FALSE)</f>
        <v>2066</v>
      </c>
      <c r="T37" s="332">
        <f>VLOOKUP($C$32,'PIVOT (YR)'!$B$1054:$E$1154,T$33,FALSE)</f>
        <v>2105</v>
      </c>
      <c r="U37" s="332">
        <f>VLOOKUP($C$32,'PIVOT (YR)'!$B$1054:$E$1154,U$33,FALSE)</f>
        <v>2124</v>
      </c>
    </row>
    <row r="38" spans="1:21" s="25" customFormat="1" x14ac:dyDescent="0.25">
      <c r="A38" s="25" t="s">
        <v>81</v>
      </c>
      <c r="C38" s="331">
        <f>VLOOKUP($C$32,'PIVOT (QR)'!$B$101:$Q$188,C$33,FALSE)</f>
        <v>1305</v>
      </c>
      <c r="D38" s="331">
        <f>VLOOKUP($C$32,'PIVOT (QR)'!$B$101:$Q$188,D$33,FALSE)</f>
        <v>1375</v>
      </c>
      <c r="E38" s="331">
        <f>VLOOKUP($C$32,'PIVOT (QR)'!$B$101:$Q$188,E$33,FALSE)</f>
        <v>1408</v>
      </c>
      <c r="F38" s="331">
        <f>VLOOKUP($C$32,'PIVOT (QR)'!$B$101:$Q$188,F$33,FALSE)</f>
        <v>1402</v>
      </c>
      <c r="G38" s="331">
        <f>VLOOKUP($C$32,'PIVOT (QR)'!$B$101:$Q$188,G$33,FALSE)</f>
        <v>1355</v>
      </c>
      <c r="H38" s="331">
        <f>VLOOKUP($C$32,'PIVOT (QR)'!$B$101:$Q$188,H$33,FALSE)</f>
        <v>1431</v>
      </c>
      <c r="I38" s="331">
        <f>VLOOKUP($C$32,'PIVOT (QR)'!$B$101:$Q$188,I$33,FALSE)</f>
        <v>1415</v>
      </c>
      <c r="J38" s="331">
        <f>VLOOKUP($C$32,'PIVOT (QR)'!$B$101:$Q$188,J$33,FALSE)</f>
        <v>1438</v>
      </c>
      <c r="K38" s="331">
        <f>VLOOKUP($C$32,'PIVOT (QR)'!$B$101:$Q$188,K$33,FALSE)</f>
        <v>1370</v>
      </c>
      <c r="L38" s="331">
        <f>VLOOKUP($C$32,'PIVOT (QR)'!$B$101:$Q$188,L$33,FALSE)</f>
        <v>1440</v>
      </c>
      <c r="M38" s="331">
        <f>VLOOKUP($C$32,'PIVOT (QR)'!$B$101:$Q$188,M$33,FALSE)</f>
        <v>1422</v>
      </c>
      <c r="N38" s="331">
        <f>VLOOKUP($C$32,'PIVOT (QR)'!$B$101:$Q$188,N$33,FALSE)</f>
        <v>1434</v>
      </c>
      <c r="O38" s="331">
        <f>VLOOKUP($C$32,'PIVOT (QR)'!$B$101:$Q$188,O$33,FALSE)</f>
        <v>1413</v>
      </c>
      <c r="P38" s="331">
        <f>VLOOKUP($C$32,'PIVOT (QR)'!$B$101:$Q$188,P$33,FALSE)</f>
        <v>1462</v>
      </c>
      <c r="Q38" s="331">
        <f>VLOOKUP($C$32,'PIVOT (QR)'!$B$101:$Q$188,Q$33,FALSE)</f>
        <v>1493</v>
      </c>
      <c r="R38" s="331"/>
      <c r="S38" s="332">
        <f>VLOOKUP($C$32,'PIVOT (YR)'!$B$107:$E$207,S$33,FALSE)</f>
        <v>2241</v>
      </c>
      <c r="T38" s="332">
        <f>VLOOKUP($C$32,'PIVOT (YR)'!$B$107:$E$207,T$33,FALSE)</f>
        <v>2323</v>
      </c>
      <c r="U38" s="332">
        <f>VLOOKUP($C$32,'PIVOT (YR)'!$B$107:$E$207,U$33,FALSE)</f>
        <v>2309</v>
      </c>
    </row>
    <row r="39" spans="1:21" s="25" customFormat="1" x14ac:dyDescent="0.25">
      <c r="A39" s="25" t="s">
        <v>90</v>
      </c>
      <c r="C39" s="331">
        <f>VLOOKUP($C$32,'PIVOT (QR)'!$B$862:$Q$950,C$33,FALSE)</f>
        <v>1664</v>
      </c>
      <c r="D39" s="331">
        <f>VLOOKUP($C$32,'PIVOT (QR)'!$B$862:$Q$950,D$33,FALSE)</f>
        <v>1710</v>
      </c>
      <c r="E39" s="331">
        <f>VLOOKUP($C$32,'PIVOT (QR)'!$B$862:$Q$950,E$33,FALSE)</f>
        <v>1715</v>
      </c>
      <c r="F39" s="331">
        <f>VLOOKUP($C$32,'PIVOT (QR)'!$B$862:$Q$950,F$33,FALSE)</f>
        <v>1720</v>
      </c>
      <c r="G39" s="331">
        <f>VLOOKUP($C$32,'PIVOT (QR)'!$B$862:$Q$950,G$33,FALSE)</f>
        <v>1692</v>
      </c>
      <c r="H39" s="331">
        <f>VLOOKUP($C$32,'PIVOT (QR)'!$B$862:$Q$950,H$33,FALSE)</f>
        <v>1719</v>
      </c>
      <c r="I39" s="331">
        <f>VLOOKUP($C$32,'PIVOT (QR)'!$B$862:$Q$950,I$33,FALSE)</f>
        <v>1737</v>
      </c>
      <c r="J39" s="331">
        <f>VLOOKUP($C$32,'PIVOT (QR)'!$B$862:$Q$950,J$33,FALSE)</f>
        <v>1774</v>
      </c>
      <c r="K39" s="331">
        <f>VLOOKUP($C$32,'PIVOT (QR)'!$B$862:$Q$950,K$33,FALSE)</f>
        <v>1705</v>
      </c>
      <c r="L39" s="331">
        <f>VLOOKUP($C$32,'PIVOT (QR)'!$B$862:$Q$950,L$33,FALSE)</f>
        <v>1772</v>
      </c>
      <c r="M39" s="331">
        <f>VLOOKUP($C$32,'PIVOT (QR)'!$B$862:$Q$950,M$33,FALSE)</f>
        <v>1698</v>
      </c>
      <c r="N39" s="331">
        <f>VLOOKUP($C$32,'PIVOT (QR)'!$B$862:$Q$950,N$33,FALSE)</f>
        <v>1721</v>
      </c>
      <c r="O39" s="331">
        <f>VLOOKUP($C$32,'PIVOT (QR)'!$B$862:$Q$950,O$33,FALSE)</f>
        <v>1720</v>
      </c>
      <c r="P39" s="331">
        <f>VLOOKUP($C$32,'PIVOT (QR)'!$B$862:$Q$950,P$33,FALSE)</f>
        <v>1778</v>
      </c>
      <c r="Q39" s="331">
        <f>VLOOKUP($C$32,'PIVOT (QR)'!$B$862:$Q$950,Q$33,FALSE)</f>
        <v>1803</v>
      </c>
      <c r="R39" s="331"/>
      <c r="S39" s="332">
        <f>VLOOKUP($C$32,'PIVOT (YR)'!$B$953:$E$1053,S$33,FALSE)</f>
        <v>2750</v>
      </c>
      <c r="T39" s="332">
        <f>VLOOKUP($C$32,'PIVOT (YR)'!$B$953:$E$1053,T$33,FALSE)</f>
        <v>2793</v>
      </c>
      <c r="U39" s="332">
        <f>VLOOKUP($C$32,'PIVOT (YR)'!$B$953:$E$1053,U$33,FALSE)</f>
        <v>2828</v>
      </c>
    </row>
    <row r="40" spans="1:21" s="25" customFormat="1" x14ac:dyDescent="0.25">
      <c r="A40" s="25" t="s">
        <v>1</v>
      </c>
      <c r="C40" s="331">
        <f>VLOOKUP($C$32,'PIVOT (QR)'!$B$5:$Q$100,C$33,FALSE)</f>
        <v>2077</v>
      </c>
      <c r="D40" s="331">
        <f>VLOOKUP($C$32,'PIVOT (QR)'!$B$5:$Q$100,D$33,FALSE)</f>
        <v>2135</v>
      </c>
      <c r="E40" s="331">
        <f>VLOOKUP($C$32,'PIVOT (QR)'!$B$5:$Q$100,E$33,FALSE)</f>
        <v>2131</v>
      </c>
      <c r="F40" s="331">
        <f>VLOOKUP($C$32,'PIVOT (QR)'!$B$5:$Q$100,F$33,FALSE)</f>
        <v>2133</v>
      </c>
      <c r="G40" s="331">
        <f>VLOOKUP($C$32,'PIVOT (QR)'!$B$5:$Q$100,G$33,FALSE)</f>
        <v>2062</v>
      </c>
      <c r="H40" s="331">
        <f>VLOOKUP($C$32,'PIVOT (QR)'!$B$5:$Q$100,H$33,FALSE)</f>
        <v>2128</v>
      </c>
      <c r="I40" s="331">
        <f>VLOOKUP($C$32,'PIVOT (QR)'!$B$5:$Q$100,I$33,FALSE)</f>
        <v>2141</v>
      </c>
      <c r="J40" s="331">
        <f>VLOOKUP($C$32,'PIVOT (QR)'!$B$5:$Q$100,J$33,FALSE)</f>
        <v>2167</v>
      </c>
      <c r="K40" s="331">
        <f>VLOOKUP($C$32,'PIVOT (QR)'!$B$5:$Q$100,K$33,FALSE)</f>
        <v>2139</v>
      </c>
      <c r="L40" s="331">
        <f>VLOOKUP($C$32,'PIVOT (QR)'!$B$5:$Q$100,L$33,FALSE)</f>
        <v>2213</v>
      </c>
      <c r="M40" s="331">
        <f>VLOOKUP($C$32,'PIVOT (QR)'!$B$5:$Q$100,M$33,FALSE)</f>
        <v>2143</v>
      </c>
      <c r="N40" s="331">
        <f>VLOOKUP($C$32,'PIVOT (QR)'!$B$5:$Q$100,N$33,FALSE)</f>
        <v>2172</v>
      </c>
      <c r="O40" s="331">
        <f>VLOOKUP($C$32,'PIVOT (QR)'!$B$5:$Q$100,O$33,FALSE)</f>
        <v>2183</v>
      </c>
      <c r="P40" s="331">
        <f>VLOOKUP($C$32,'PIVOT (QR)'!$B$5:$Q$100,P$33,FALSE)</f>
        <v>2232</v>
      </c>
      <c r="Q40" s="331">
        <f>VLOOKUP($C$32,'PIVOT (QR)'!$B$5:$Q$100,Q$33,FALSE)</f>
        <v>2267</v>
      </c>
      <c r="R40" s="331"/>
      <c r="S40" s="332">
        <f>VLOOKUP($C$32,'PIVOT (YR)'!$B$5:$E$106,S$33,FALSE)</f>
        <v>3434</v>
      </c>
      <c r="T40" s="332">
        <f>VLOOKUP($C$32,'PIVOT (YR)'!$B$5:$E$106,T$33,FALSE)</f>
        <v>3444</v>
      </c>
      <c r="U40" s="332">
        <f>VLOOKUP($C$32,'PIVOT (YR)'!$B$5:$E$106,U$33,FALSE)</f>
        <v>3550</v>
      </c>
    </row>
    <row r="41" spans="1:21" s="25" customFormat="1" x14ac:dyDescent="0.25">
      <c r="A41" s="25" t="s">
        <v>82</v>
      </c>
      <c r="C41" s="331">
        <f>VLOOKUP($C$32,'PIVOT (QR)'!$B$189:$Q$284,C$33,FALSE)</f>
        <v>3265</v>
      </c>
      <c r="D41" s="331">
        <f>VLOOKUP($C$32,'PIVOT (QR)'!$B$189:$Q$284,D$33,FALSE)</f>
        <v>3344</v>
      </c>
      <c r="E41" s="331">
        <f>VLOOKUP($C$32,'PIVOT (QR)'!$B$189:$Q$284,E$33,FALSE)</f>
        <v>3421</v>
      </c>
      <c r="F41" s="331">
        <f>VLOOKUP($C$32,'PIVOT (QR)'!$B$189:$Q$284,F$33,FALSE)</f>
        <v>3495</v>
      </c>
      <c r="G41" s="331">
        <f>VLOOKUP($C$32,'PIVOT (QR)'!$B$189:$Q$284,G$33,FALSE)</f>
        <v>3334</v>
      </c>
      <c r="H41" s="331">
        <f>VLOOKUP($C$32,'PIVOT (QR)'!$B$189:$Q$284,H$33,FALSE)</f>
        <v>3261</v>
      </c>
      <c r="I41" s="331">
        <f>VLOOKUP($C$32,'PIVOT (QR)'!$B$189:$Q$284,I$33,FALSE)</f>
        <v>3473</v>
      </c>
      <c r="J41" s="331">
        <f>VLOOKUP($C$32,'PIVOT (QR)'!$B$189:$Q$284,J$33,FALSE)</f>
        <v>3601</v>
      </c>
      <c r="K41" s="331">
        <f>VLOOKUP($C$32,'PIVOT (QR)'!$B$189:$Q$284,K$33,FALSE)</f>
        <v>3485</v>
      </c>
      <c r="L41" s="331">
        <f>VLOOKUP($C$32,'PIVOT (QR)'!$B$189:$Q$284,L$33,FALSE)</f>
        <v>3544</v>
      </c>
      <c r="M41" s="331">
        <f>VLOOKUP($C$32,'PIVOT (QR)'!$B$189:$Q$284,M$33,FALSE)</f>
        <v>3572</v>
      </c>
      <c r="N41" s="331">
        <f>VLOOKUP($C$32,'PIVOT (QR)'!$B$189:$Q$284,N$33,FALSE)</f>
        <v>3662</v>
      </c>
      <c r="O41" s="331">
        <f>VLOOKUP($C$32,'PIVOT (QR)'!$B$189:$Q$284,O$33,FALSE)</f>
        <v>3539</v>
      </c>
      <c r="P41" s="331">
        <f>VLOOKUP($C$32,'PIVOT (QR)'!$B$189:$Q$284,P$33,FALSE)</f>
        <v>3609</v>
      </c>
      <c r="Q41" s="331">
        <f>VLOOKUP($C$32,'PIVOT (QR)'!$B$189:$Q$284,Q$33,FALSE)</f>
        <v>3829</v>
      </c>
      <c r="R41" s="331"/>
      <c r="S41" s="332">
        <f>VLOOKUP($C$32,'PIVOT (YR)'!$B$208:$E$308,S$33,FALSE)</f>
        <v>6192</v>
      </c>
      <c r="T41" s="332">
        <f>VLOOKUP($C$32,'PIVOT (YR)'!$B$208:$E$308,T$33,FALSE)</f>
        <v>6169</v>
      </c>
      <c r="U41" s="332">
        <f>VLOOKUP($C$32,'PIVOT (YR)'!$B$208:$E$308,U$33,FALSE)</f>
        <v>6487</v>
      </c>
    </row>
    <row r="42" spans="1:21" s="25" customFormat="1" x14ac:dyDescent="0.25">
      <c r="A42" s="25" t="s">
        <v>87</v>
      </c>
      <c r="C42" s="331">
        <f>VLOOKUP($C$32,'PIVOT (QR)'!$B$600:$Q$700,C$33,FALSE)</f>
        <v>3393</v>
      </c>
      <c r="D42" s="331">
        <f>VLOOKUP($C$32,'PIVOT (QR)'!$B$600:$Q$700,D$33,FALSE)</f>
        <v>3419</v>
      </c>
      <c r="E42" s="331">
        <f>VLOOKUP($C$32,'PIVOT (QR)'!$B$600:$Q$700,E$33,FALSE)</f>
        <v>3415</v>
      </c>
      <c r="F42" s="331">
        <f>VLOOKUP($C$32,'PIVOT (QR)'!$B$600:$Q$700,F$33,FALSE)</f>
        <v>3426</v>
      </c>
      <c r="G42" s="331">
        <f>VLOOKUP($C$32,'PIVOT (QR)'!$B$600:$Q$700,G$33,FALSE)</f>
        <v>3335</v>
      </c>
      <c r="H42" s="331">
        <f>VLOOKUP($C$32,'PIVOT (QR)'!$B$600:$Q$700,H$33,FALSE)</f>
        <v>3462</v>
      </c>
      <c r="I42" s="331">
        <f>VLOOKUP($C$32,'PIVOT (QR)'!$B$600:$Q$700,I$33,FALSE)</f>
        <v>3457</v>
      </c>
      <c r="J42" s="331">
        <f>VLOOKUP($C$32,'PIVOT (QR)'!$B$600:$Q$700,J$33,FALSE)</f>
        <v>3521</v>
      </c>
      <c r="K42" s="331">
        <f>VLOOKUP($C$32,'PIVOT (QR)'!$B$600:$Q$700,K$33,FALSE)</f>
        <v>3454</v>
      </c>
      <c r="L42" s="331">
        <f>VLOOKUP($C$32,'PIVOT (QR)'!$B$600:$Q$700,L$33,FALSE)</f>
        <v>3516</v>
      </c>
      <c r="M42" s="331">
        <f>VLOOKUP($C$32,'PIVOT (QR)'!$B$600:$Q$700,M$33,FALSE)</f>
        <v>3504</v>
      </c>
      <c r="N42" s="331">
        <f>VLOOKUP($C$32,'PIVOT (QR)'!$B$600:$Q$700,N$33,FALSE)</f>
        <v>3605</v>
      </c>
      <c r="O42" s="331">
        <f>VLOOKUP($C$32,'PIVOT (QR)'!$B$600:$Q$700,O$33,FALSE)</f>
        <v>3565</v>
      </c>
      <c r="P42" s="331">
        <f>VLOOKUP($C$32,'PIVOT (QR)'!$B$600:$Q$700,P$33,FALSE)</f>
        <v>3699</v>
      </c>
      <c r="Q42" s="331">
        <f>VLOOKUP($C$32,'PIVOT (QR)'!$B$600:$Q$700,Q$33,FALSE)</f>
        <v>3769</v>
      </c>
      <c r="R42" s="331"/>
      <c r="S42" s="332">
        <f>VLOOKUP($C$32,'PIVOT (YR)'!$B$666:$E$768,S$33,FALSE)</f>
        <v>5672</v>
      </c>
      <c r="T42" s="332">
        <f>VLOOKUP($C$32,'PIVOT (YR)'!$B$666:$E$768,T$33,FALSE)</f>
        <v>5743</v>
      </c>
      <c r="U42" s="332">
        <f>VLOOKUP($C$32,'PIVOT (YR)'!$B$666:$E$768,U$33,FALSE)</f>
        <v>5875</v>
      </c>
    </row>
    <row r="43" spans="1:21" s="25" customFormat="1" x14ac:dyDescent="0.25">
      <c r="A43" s="25" t="s">
        <v>88</v>
      </c>
      <c r="C43" s="331">
        <f>VLOOKUP($C$32,'PIVOT (QR)'!$B$701:$Q$788,C$33,FALSE)</f>
        <v>1582</v>
      </c>
      <c r="D43" s="331">
        <f>VLOOKUP($C$32,'PIVOT (QR)'!$B$701:$Q$788,D$33,FALSE)</f>
        <v>1647</v>
      </c>
      <c r="E43" s="331">
        <f>VLOOKUP($C$32,'PIVOT (QR)'!$B$701:$Q$788,E$33,FALSE)</f>
        <v>1569</v>
      </c>
      <c r="F43" s="331">
        <f>VLOOKUP($C$32,'PIVOT (QR)'!$B$701:$Q$788,F$33,FALSE)</f>
        <v>1650</v>
      </c>
      <c r="G43" s="331">
        <f>VLOOKUP($C$32,'PIVOT (QR)'!$B$701:$Q$788,G$33,FALSE)</f>
        <v>1586</v>
      </c>
      <c r="H43" s="331">
        <f>VLOOKUP($C$32,'PIVOT (QR)'!$B$701:$Q$788,H$33,FALSE)</f>
        <v>1634</v>
      </c>
      <c r="I43" s="331">
        <f>VLOOKUP($C$32,'PIVOT (QR)'!$B$701:$Q$788,I$33,FALSE)</f>
        <v>1680</v>
      </c>
      <c r="J43" s="331">
        <f>VLOOKUP($C$32,'PIVOT (QR)'!$B$701:$Q$788,J$33,FALSE)</f>
        <v>1665</v>
      </c>
      <c r="K43" s="331">
        <f>VLOOKUP($C$32,'PIVOT (QR)'!$B$701:$Q$788,K$33,FALSE)</f>
        <v>1608</v>
      </c>
      <c r="L43" s="331">
        <f>VLOOKUP($C$32,'PIVOT (QR)'!$B$701:$Q$788,L$33,FALSE)</f>
        <v>1723</v>
      </c>
      <c r="M43" s="331">
        <f>VLOOKUP($C$32,'PIVOT (QR)'!$B$701:$Q$788,M$33,FALSE)</f>
        <v>1661</v>
      </c>
      <c r="N43" s="331">
        <f>VLOOKUP($C$32,'PIVOT (QR)'!$B$701:$Q$788,N$33,FALSE)</f>
        <v>1724</v>
      </c>
      <c r="O43" s="331">
        <f>VLOOKUP($C$32,'PIVOT (QR)'!$B$701:$Q$788,O$33,FALSE)</f>
        <v>1683</v>
      </c>
      <c r="P43" s="331">
        <f>VLOOKUP($C$32,'PIVOT (QR)'!$B$701:$Q$788,P$33,FALSE)</f>
        <v>1753</v>
      </c>
      <c r="Q43" s="331">
        <f>VLOOKUP($C$32,'PIVOT (QR)'!$B$701:$Q$788,Q$33,FALSE)</f>
        <v>1777</v>
      </c>
      <c r="R43" s="331"/>
      <c r="S43" s="332">
        <f>VLOOKUP($C$32,'PIVOT (YR)'!$B$769:$E$869,S$33,FALSE)</f>
        <v>2647</v>
      </c>
      <c r="T43" s="332">
        <f>VLOOKUP($C$32,'PIVOT (YR)'!$B$769:$E$869,T$33,FALSE)</f>
        <v>2697</v>
      </c>
      <c r="U43" s="332">
        <f>VLOOKUP($C$32,'PIVOT (YR)'!$B$769:$E$869,U$33,FALSE)</f>
        <v>2769</v>
      </c>
    </row>
    <row r="44" spans="1:21" s="25" customFormat="1" x14ac:dyDescent="0.25">
      <c r="A44" s="25" t="s">
        <v>89</v>
      </c>
      <c r="C44" s="331">
        <f>VLOOKUP($C$32,'PIVOT (QR)'!$B$789:$Q$861,C$33,FALSE)</f>
        <v>517</v>
      </c>
      <c r="D44" s="331">
        <f>VLOOKUP($C$32,'PIVOT (QR)'!$B$789:$Q$861,D$33,FALSE)</f>
        <v>507</v>
      </c>
      <c r="E44" s="331">
        <f>VLOOKUP($C$32,'PIVOT (QR)'!$B$789:$Q$861,E$33,FALSE)</f>
        <v>509</v>
      </c>
      <c r="F44" s="331">
        <f>VLOOKUP($C$32,'PIVOT (QR)'!$B$789:$Q$861,F$33,FALSE)</f>
        <v>499</v>
      </c>
      <c r="G44" s="331">
        <f>VLOOKUP($C$32,'PIVOT (QR)'!$B$789:$Q$861,G$33,FALSE)</f>
        <v>497</v>
      </c>
      <c r="H44" s="331">
        <f>VLOOKUP($C$32,'PIVOT (QR)'!$B$789:$Q$861,H$33,FALSE)</f>
        <v>500</v>
      </c>
      <c r="I44" s="331">
        <f>VLOOKUP($C$32,'PIVOT (QR)'!$B$789:$Q$861,I$33,FALSE)</f>
        <v>526</v>
      </c>
      <c r="J44" s="331">
        <f>VLOOKUP($C$32,'PIVOT (QR)'!$B$789:$Q$861,J$33,FALSE)</f>
        <v>493</v>
      </c>
      <c r="K44" s="331">
        <f>VLOOKUP($C$32,'PIVOT (QR)'!$B$789:$Q$861,K$33,FALSE)</f>
        <v>523</v>
      </c>
      <c r="L44" s="331">
        <f>VLOOKUP($C$32,'PIVOT (QR)'!$B$789:$Q$861,L$33,FALSE)</f>
        <v>543</v>
      </c>
      <c r="M44" s="331">
        <f>VLOOKUP($C$32,'PIVOT (QR)'!$B$789:$Q$861,M$33,FALSE)</f>
        <v>547</v>
      </c>
      <c r="N44" s="331">
        <f>VLOOKUP($C$32,'PIVOT (QR)'!$B$789:$Q$861,N$33,FALSE)</f>
        <v>514</v>
      </c>
      <c r="O44" s="331">
        <f>VLOOKUP($C$32,'PIVOT (QR)'!$B$789:$Q$861,O$33,FALSE)</f>
        <v>533</v>
      </c>
      <c r="P44" s="331">
        <f>VLOOKUP($C$32,'PIVOT (QR)'!$B$789:$Q$861,P$33,FALSE)</f>
        <v>544</v>
      </c>
      <c r="Q44" s="331">
        <f>VLOOKUP($C$32,'PIVOT (QR)'!$B$789:$Q$861,Q$33,FALSE)</f>
        <v>560</v>
      </c>
      <c r="R44" s="331"/>
      <c r="S44" s="332">
        <f>VLOOKUP($C$32,'PIVOT (YR)'!$B$870:$E$952,S$33,FALSE)</f>
        <v>804</v>
      </c>
      <c r="T44" s="332">
        <f>VLOOKUP($C$32,'PIVOT (YR)'!$B$870:$E$952,T$33,FALSE)</f>
        <v>807</v>
      </c>
      <c r="U44" s="332">
        <f>VLOOKUP($C$32,'PIVOT (YR)'!$B$870:$E$952,U$33,FALSE)</f>
        <v>849</v>
      </c>
    </row>
    <row r="45" spans="1:21" s="25" customFormat="1" x14ac:dyDescent="0.25">
      <c r="A45" s="25" t="s">
        <v>86</v>
      </c>
      <c r="C45" s="331">
        <f>VLOOKUP($C$32,'PIVOT (QR)'!$B$508:$Q$599,C$33,FALSE)</f>
        <v>1035</v>
      </c>
      <c r="D45" s="331">
        <f>VLOOKUP($C$32,'PIVOT (QR)'!$B$508:$Q$599,D$33,FALSE)</f>
        <v>1074</v>
      </c>
      <c r="E45" s="331">
        <f>VLOOKUP($C$32,'PIVOT (QR)'!$B$508:$Q$599,E$33,FALSE)</f>
        <v>1053</v>
      </c>
      <c r="F45" s="331">
        <f>VLOOKUP($C$32,'PIVOT (QR)'!$B$508:$Q$599,F$33,FALSE)</f>
        <v>1094</v>
      </c>
      <c r="G45" s="331">
        <f>VLOOKUP($C$32,'PIVOT (QR)'!$B$508:$Q$599,G$33,FALSE)</f>
        <v>1050</v>
      </c>
      <c r="H45" s="331">
        <f>VLOOKUP($C$32,'PIVOT (QR)'!$B$508:$Q$599,H$33,FALSE)</f>
        <v>1098</v>
      </c>
      <c r="I45" s="331">
        <f>VLOOKUP($C$32,'PIVOT (QR)'!$B$508:$Q$599,I$33,FALSE)</f>
        <v>1103</v>
      </c>
      <c r="J45" s="331">
        <f>VLOOKUP($C$32,'PIVOT (QR)'!$B$508:$Q$599,J$33,FALSE)</f>
        <v>1115</v>
      </c>
      <c r="K45" s="331">
        <f>VLOOKUP($C$32,'PIVOT (QR)'!$B$508:$Q$599,K$33,FALSE)</f>
        <v>1101</v>
      </c>
      <c r="L45" s="331">
        <f>VLOOKUP($C$32,'PIVOT (QR)'!$B$508:$Q$599,L$33,FALSE)</f>
        <v>1103</v>
      </c>
      <c r="M45" s="331">
        <f>VLOOKUP($C$32,'PIVOT (QR)'!$B$508:$Q$599,M$33,FALSE)</f>
        <v>1107</v>
      </c>
      <c r="N45" s="331">
        <f>VLOOKUP($C$32,'PIVOT (QR)'!$B$508:$Q$599,N$33,FALSE)</f>
        <v>1097</v>
      </c>
      <c r="O45" s="331">
        <f>VLOOKUP($C$32,'PIVOT (QR)'!$B$508:$Q$599,O$33,FALSE)</f>
        <v>1058</v>
      </c>
      <c r="P45" s="331">
        <f>VLOOKUP($C$32,'PIVOT (QR)'!$B$508:$Q$599,P$33,FALSE)</f>
        <v>1100</v>
      </c>
      <c r="Q45" s="331">
        <f>VLOOKUP($C$32,'PIVOT (QR)'!$B$508:$Q$599,Q$33,FALSE)</f>
        <v>1122</v>
      </c>
      <c r="R45" s="331"/>
      <c r="S45" s="332">
        <f>VLOOKUP($C$32,'PIVOT (YR)'!$B$567:$E$665,S$33,FALSE)</f>
        <v>1717</v>
      </c>
      <c r="T45" s="332">
        <f>VLOOKUP($C$32,'PIVOT (YR)'!$B$567:$E$665,T$33,FALSE)</f>
        <v>1746</v>
      </c>
      <c r="U45" s="332">
        <f>VLOOKUP($C$32,'PIVOT (YR)'!$B$567:$E$665,U$33,FALSE)</f>
        <v>1813</v>
      </c>
    </row>
    <row r="46" spans="1:21" s="25" customFormat="1" x14ac:dyDescent="0.25">
      <c r="A46" s="25" t="s">
        <v>84</v>
      </c>
      <c r="C46" s="331">
        <f>VLOOKUP($C$32,'PIVOT (QR)'!$B$453:$Q$507,C$33,FALSE)</f>
        <v>209</v>
      </c>
      <c r="D46" s="331">
        <f>VLOOKUP($C$32,'PIVOT (QR)'!$B$453:$Q$507,D$33,FALSE)</f>
        <v>219</v>
      </c>
      <c r="E46" s="331">
        <f>VLOOKUP($C$32,'PIVOT (QR)'!$B$453:$Q$507,E$33,FALSE)</f>
        <v>224</v>
      </c>
      <c r="F46" s="331">
        <f>VLOOKUP($C$32,'PIVOT (QR)'!$B$453:$Q$507,F$33,FALSE)</f>
        <v>218</v>
      </c>
      <c r="G46" s="331">
        <f>VLOOKUP($C$32,'PIVOT (QR)'!$B$453:$Q$507,G$33,FALSE)</f>
        <v>210</v>
      </c>
      <c r="H46" s="331">
        <f>VLOOKUP($C$32,'PIVOT (QR)'!$B$453:$Q$507,H$33,FALSE)</f>
        <v>226</v>
      </c>
      <c r="I46" s="331">
        <f>VLOOKUP($C$32,'PIVOT (QR)'!$B$453:$Q$507,I$33,FALSE)</f>
        <v>216</v>
      </c>
      <c r="J46" s="331">
        <f>VLOOKUP($C$32,'PIVOT (QR)'!$B$453:$Q$507,J$33,FALSE)</f>
        <v>239</v>
      </c>
      <c r="K46" s="331">
        <f>VLOOKUP($C$32,'PIVOT (QR)'!$B$453:$Q$507,K$33,FALSE)</f>
        <v>244</v>
      </c>
      <c r="L46" s="331">
        <f>VLOOKUP($C$32,'PIVOT (QR)'!$B$453:$Q$507,L$33,FALSE)</f>
        <v>259</v>
      </c>
      <c r="M46" s="331">
        <f>VLOOKUP($C$32,'PIVOT (QR)'!$B$453:$Q$507,M$33,FALSE)</f>
        <v>235</v>
      </c>
      <c r="N46" s="331">
        <f>VLOOKUP($C$32,'PIVOT (QR)'!$B$453:$Q$507,N$33,FALSE)</f>
        <v>259</v>
      </c>
      <c r="O46" s="331">
        <f>VLOOKUP($C$32,'PIVOT (QR)'!$B$453:$Q$507,O$33,FALSE)</f>
        <v>258</v>
      </c>
      <c r="P46" s="331">
        <f>VLOOKUP($C$32,'PIVOT (QR)'!$B$453:$Q$507,P$33,FALSE)</f>
        <v>264</v>
      </c>
      <c r="Q46" s="331">
        <f>VLOOKUP($C$32,'PIVOT (QR)'!$B$453:$Q$507,Q$33,FALSE)</f>
        <v>279</v>
      </c>
      <c r="R46" s="331"/>
      <c r="S46" s="332">
        <f>VLOOKUP($C$32,'PIVOT (YR)'!$B$496:$E$566,S$33,FALSE)</f>
        <v>358</v>
      </c>
      <c r="T46" s="332">
        <f>VLOOKUP($C$32,'PIVOT (YR)'!$B$496:$E$566,T$33,FALSE)</f>
        <v>366</v>
      </c>
      <c r="U46" s="332">
        <f>VLOOKUP($C$32,'PIVOT (YR)'!$B$496:$E$566,U$33,FALSE)</f>
        <v>394</v>
      </c>
    </row>
    <row r="47" spans="1:21" s="25" customFormat="1" x14ac:dyDescent="0.25">
      <c r="A47" s="25" t="s">
        <v>293</v>
      </c>
      <c r="C47" s="331">
        <f>VLOOKUP($C$32,'PIVOT (QR)'!$B$1144:$Q$1215,C$33,FALSE)</f>
        <v>290</v>
      </c>
      <c r="D47" s="331">
        <f>VLOOKUP($C$32,'PIVOT (QR)'!$B$1144:$Q$1215,D$33,FALSE)</f>
        <v>310</v>
      </c>
      <c r="E47" s="331">
        <f>VLOOKUP($C$32,'PIVOT (QR)'!$B$1144:$Q$1215,E$33,FALSE)</f>
        <v>313</v>
      </c>
      <c r="F47" s="331">
        <f>VLOOKUP($C$32,'PIVOT (QR)'!$B$1144:$Q$1215,F$33,FALSE)</f>
        <v>330</v>
      </c>
      <c r="G47" s="331">
        <f>VLOOKUP($C$32,'PIVOT (QR)'!$B$1144:$Q$1215,G$33,FALSE)</f>
        <v>353</v>
      </c>
      <c r="H47" s="331">
        <f>VLOOKUP($C$32,'PIVOT (QR)'!$B$1144:$Q$1215,H$33,FALSE)</f>
        <v>348</v>
      </c>
      <c r="I47" s="331">
        <f>VLOOKUP($C$32,'PIVOT (QR)'!$B$1144:$Q$1215,I$33,FALSE)</f>
        <v>363</v>
      </c>
      <c r="J47" s="331">
        <f>VLOOKUP($C$32,'PIVOT (QR)'!$B$1144:$Q$1215,J$33,FALSE)</f>
        <v>407</v>
      </c>
      <c r="K47" s="331">
        <f>VLOOKUP($C$32,'PIVOT (QR)'!$B$1144:$Q$1215,K$33,FALSE)</f>
        <v>415</v>
      </c>
      <c r="L47" s="331">
        <f>VLOOKUP($C$32,'PIVOT (QR)'!$B$1144:$Q$1215,L$33,FALSE)</f>
        <v>452</v>
      </c>
      <c r="M47" s="331">
        <f>VLOOKUP($C$32,'PIVOT (QR)'!$B$1144:$Q$1215,M$33,FALSE)</f>
        <v>430</v>
      </c>
      <c r="N47" s="331">
        <f>VLOOKUP($C$32,'PIVOT (QR)'!$B$1144:$Q$1215,N$33,FALSE)</f>
        <v>476</v>
      </c>
      <c r="O47" s="331">
        <f>VLOOKUP($C$32,'PIVOT (QR)'!$B$1144:$Q$1215,O$33,FALSE)</f>
        <v>481</v>
      </c>
      <c r="P47" s="331">
        <f>VLOOKUP($C$32,'PIVOT (QR)'!$B$1144:$Q$1215,P$33,FALSE)</f>
        <v>464</v>
      </c>
      <c r="Q47" s="331">
        <f>VLOOKUP($C$32,'PIVOT (QR)'!$B$1144:$Q$1215,Q$33,FALSE)</f>
        <v>490</v>
      </c>
      <c r="R47" s="331"/>
      <c r="S47" s="332">
        <f>VLOOKUP($C$32,'PIVOT (YR)'!$B$1259:$E$1345,S$33,FALSE)</f>
        <v>709</v>
      </c>
      <c r="T47" s="332">
        <f>VLOOKUP($C$32,'PIVOT (YR)'!$B$1259:$E$1345,T$33,FALSE)</f>
        <v>854</v>
      </c>
      <c r="U47" s="332">
        <f>VLOOKUP($C$32,'PIVOT (YR)'!$B$1259:$E$1345,U$33,FALSE)</f>
        <v>991</v>
      </c>
    </row>
    <row r="48" spans="1:21" s="25" customFormat="1" x14ac:dyDescent="0.25">
      <c r="A48" s="25" t="s">
        <v>140</v>
      </c>
      <c r="C48" s="331">
        <f>VLOOKUP($C$32,'PIVOT (QR)'!$B$1041:$Q$1143,C$33,FALSE)</f>
        <v>18593</v>
      </c>
      <c r="D48" s="331">
        <f>VLOOKUP($C$32,'PIVOT (QR)'!$B$1041:$Q$1143,D$33,FALSE)</f>
        <v>19042</v>
      </c>
      <c r="E48" s="331">
        <f>VLOOKUP($C$32,'PIVOT (QR)'!$B$1041:$Q$1143,E$33,FALSE)</f>
        <v>19079</v>
      </c>
      <c r="F48" s="331">
        <f>VLOOKUP($C$32,'PIVOT (QR)'!$B$1041:$Q$1143,F$33,FALSE)</f>
        <v>19358</v>
      </c>
      <c r="G48" s="331">
        <f>VLOOKUP($C$32,'PIVOT (QR)'!$B$1041:$Q$1143,G$33,FALSE)</f>
        <v>18722</v>
      </c>
      <c r="H48" s="331">
        <f>VLOOKUP($C$32,'PIVOT (QR)'!$B$1041:$Q$1143,H$33,FALSE)</f>
        <v>19183</v>
      </c>
      <c r="I48" s="331">
        <f>VLOOKUP($C$32,'PIVOT (QR)'!$B$1041:$Q$1143,I$33,FALSE)</f>
        <v>19488</v>
      </c>
      <c r="J48" s="331">
        <f>VLOOKUP($C$32,'PIVOT (QR)'!$B$1041:$Q$1143,J$33,FALSE)</f>
        <v>19759</v>
      </c>
      <c r="K48" s="331">
        <f>VLOOKUP($C$32,'PIVOT (QR)'!$B$1041:$Q$1143,K$33,FALSE)</f>
        <v>19378</v>
      </c>
      <c r="L48" s="331">
        <f>VLOOKUP($C$32,'PIVOT (QR)'!$B$1041:$Q$1143,L$33,FALSE)</f>
        <v>19946</v>
      </c>
      <c r="M48" s="331">
        <f>VLOOKUP($C$32,'PIVOT (QR)'!$B$1041:$Q$1143,M$33,FALSE)</f>
        <v>19754</v>
      </c>
      <c r="N48" s="331">
        <f>VLOOKUP($C$32,'PIVOT (QR)'!$B$1041:$Q$1143,N$33,FALSE)</f>
        <v>20154</v>
      </c>
      <c r="O48" s="331">
        <f>VLOOKUP($C$32,'PIVOT (QR)'!$B$1041:$Q$1143,O$33,FALSE)</f>
        <v>19871</v>
      </c>
      <c r="P48" s="331">
        <f>VLOOKUP($C$32,'PIVOT (QR)'!$B$1041:$Q$1143,P$33,FALSE)</f>
        <v>20398</v>
      </c>
      <c r="Q48" s="331">
        <f>VLOOKUP($C$32,'PIVOT (QR)'!$B$1041:$Q$1143,Q$33,FALSE)</f>
        <v>20949</v>
      </c>
      <c r="R48" s="331"/>
      <c r="S48" s="332">
        <f>VLOOKUP($C$32,'PIVOT (YR)'!$B$1155:$E$1258,S$33,FALSE)</f>
        <v>31891</v>
      </c>
      <c r="T48" s="332">
        <f>VLOOKUP($C$32,'PIVOT (YR)'!$B$1155:$E$1258,T$33,FALSE)</f>
        <v>32353</v>
      </c>
      <c r="U48" s="332">
        <f>VLOOKUP($C$32,'PIVOT (YR)'!$B$1155:$E$1258,U$33,FALSE)</f>
        <v>33406</v>
      </c>
    </row>
    <row r="49" spans="1:22" s="25" customFormat="1" x14ac:dyDescent="0.25"/>
    <row r="50" spans="1:22" s="25" customFormat="1" x14ac:dyDescent="0.25">
      <c r="A50" s="1" t="s">
        <v>120</v>
      </c>
      <c r="C50" s="331">
        <f>C48-SUM(C35:C47)</f>
        <v>0</v>
      </c>
      <c r="D50" s="331">
        <f t="shared" ref="D50:Q50" si="0">D48-SUM(D35:D47)</f>
        <v>-1</v>
      </c>
      <c r="E50" s="331">
        <f t="shared" si="0"/>
        <v>-2</v>
      </c>
      <c r="F50" s="331">
        <f t="shared" si="0"/>
        <v>1</v>
      </c>
      <c r="G50" s="331">
        <f t="shared" si="0"/>
        <v>-2</v>
      </c>
      <c r="H50" s="331">
        <f t="shared" si="0"/>
        <v>0</v>
      </c>
      <c r="I50" s="331">
        <f t="shared" si="0"/>
        <v>1</v>
      </c>
      <c r="J50" s="331">
        <f t="shared" si="0"/>
        <v>-1</v>
      </c>
      <c r="K50" s="331">
        <f t="shared" si="0"/>
        <v>-1</v>
      </c>
      <c r="L50" s="331">
        <f t="shared" si="0"/>
        <v>-1</v>
      </c>
      <c r="M50" s="331">
        <f t="shared" si="0"/>
        <v>1</v>
      </c>
      <c r="N50" s="331">
        <f t="shared" si="0"/>
        <v>0</v>
      </c>
      <c r="O50" s="331">
        <f t="shared" si="0"/>
        <v>-2</v>
      </c>
      <c r="P50" s="331">
        <f t="shared" si="0"/>
        <v>-1</v>
      </c>
      <c r="Q50" s="331">
        <f t="shared" si="0"/>
        <v>0</v>
      </c>
      <c r="R50" s="331"/>
      <c r="S50" s="331">
        <f>S48-SUM(S35:S47)</f>
        <v>-1</v>
      </c>
      <c r="T50" s="331">
        <f t="shared" ref="T50:U50" si="1">T48-SUM(T35:T47)</f>
        <v>0</v>
      </c>
      <c r="U50" s="331">
        <f t="shared" si="1"/>
        <v>2</v>
      </c>
      <c r="V50" s="331"/>
    </row>
    <row r="51" spans="1:22" s="25" customFormat="1" x14ac:dyDescent="0.25">
      <c r="A51" s="333" t="s">
        <v>35</v>
      </c>
    </row>
    <row r="52" spans="1:22" s="25" customFormat="1" x14ac:dyDescent="0.25">
      <c r="A52" s="334" t="s">
        <v>41</v>
      </c>
    </row>
    <row r="53" spans="1:22" s="25" customFormat="1" x14ac:dyDescent="0.25">
      <c r="A53" s="334" t="s">
        <v>59</v>
      </c>
    </row>
    <row r="54" spans="1:22" s="25" customFormat="1" x14ac:dyDescent="0.25">
      <c r="A54" s="334" t="s">
        <v>79</v>
      </c>
    </row>
    <row r="55" spans="1:22" s="25" customFormat="1" x14ac:dyDescent="0.25">
      <c r="A55" s="334" t="s">
        <v>17</v>
      </c>
    </row>
    <row r="56" spans="1:22" s="25" customFormat="1" x14ac:dyDescent="0.25">
      <c r="A56" s="334" t="s">
        <v>274</v>
      </c>
    </row>
    <row r="57" spans="1:22" s="25" customFormat="1" x14ac:dyDescent="0.25">
      <c r="A57" s="334" t="s">
        <v>66</v>
      </c>
    </row>
    <row r="58" spans="1:22" s="25" customFormat="1" x14ac:dyDescent="0.25">
      <c r="A58" s="334" t="s">
        <v>283</v>
      </c>
    </row>
    <row r="59" spans="1:22" s="25" customFormat="1" x14ac:dyDescent="0.25">
      <c r="A59" s="334" t="s">
        <v>11</v>
      </c>
    </row>
    <row r="60" spans="1:22" s="25" customFormat="1" x14ac:dyDescent="0.25">
      <c r="A60" s="334" t="s">
        <v>56</v>
      </c>
    </row>
    <row r="61" spans="1:22" s="25" customFormat="1" x14ac:dyDescent="0.25">
      <c r="A61" s="334" t="s">
        <v>29</v>
      </c>
    </row>
    <row r="62" spans="1:22" s="25" customFormat="1" x14ac:dyDescent="0.25">
      <c r="A62" s="334" t="s">
        <v>40</v>
      </c>
    </row>
    <row r="63" spans="1:22" s="25" customFormat="1" x14ac:dyDescent="0.25">
      <c r="A63" s="334" t="s">
        <v>47</v>
      </c>
    </row>
    <row r="64" spans="1:22" s="25" customFormat="1" x14ac:dyDescent="0.25">
      <c r="A64" s="334" t="s">
        <v>57</v>
      </c>
    </row>
    <row r="65" spans="1:1" s="25" customFormat="1" x14ac:dyDescent="0.25">
      <c r="A65" s="334" t="s">
        <v>74</v>
      </c>
    </row>
    <row r="66" spans="1:1" s="25" customFormat="1" x14ac:dyDescent="0.25">
      <c r="A66" s="334" t="s">
        <v>53</v>
      </c>
    </row>
    <row r="67" spans="1:1" s="25" customFormat="1" x14ac:dyDescent="0.25">
      <c r="A67" s="334" t="s">
        <v>284</v>
      </c>
    </row>
    <row r="68" spans="1:1" s="25" customFormat="1" x14ac:dyDescent="0.25">
      <c r="A68" s="334" t="s">
        <v>49</v>
      </c>
    </row>
    <row r="69" spans="1:1" s="25" customFormat="1" x14ac:dyDescent="0.25">
      <c r="A69" s="334" t="s">
        <v>33</v>
      </c>
    </row>
    <row r="70" spans="1:1" s="25" customFormat="1" x14ac:dyDescent="0.25">
      <c r="A70" s="334" t="s">
        <v>60</v>
      </c>
    </row>
    <row r="71" spans="1:1" s="25" customFormat="1" x14ac:dyDescent="0.25">
      <c r="A71" s="334" t="s">
        <v>25</v>
      </c>
    </row>
    <row r="72" spans="1:1" s="25" customFormat="1" x14ac:dyDescent="0.25">
      <c r="A72" s="334" t="s">
        <v>7</v>
      </c>
    </row>
    <row r="73" spans="1:1" s="25" customFormat="1" x14ac:dyDescent="0.25">
      <c r="A73" s="334" t="s">
        <v>51</v>
      </c>
    </row>
    <row r="74" spans="1:1" s="25" customFormat="1" x14ac:dyDescent="0.25">
      <c r="A74" s="334" t="s">
        <v>55</v>
      </c>
    </row>
    <row r="75" spans="1:1" s="25" customFormat="1" x14ac:dyDescent="0.25">
      <c r="A75" s="334" t="s">
        <v>36</v>
      </c>
    </row>
    <row r="76" spans="1:1" s="25" customFormat="1" x14ac:dyDescent="0.25">
      <c r="A76" s="334" t="s">
        <v>285</v>
      </c>
    </row>
    <row r="77" spans="1:1" s="25" customFormat="1" x14ac:dyDescent="0.25">
      <c r="A77" s="334" t="s">
        <v>21</v>
      </c>
    </row>
    <row r="78" spans="1:1" s="25" customFormat="1" x14ac:dyDescent="0.25">
      <c r="A78" s="334" t="s">
        <v>42</v>
      </c>
    </row>
    <row r="79" spans="1:1" s="25" customFormat="1" x14ac:dyDescent="0.25">
      <c r="A79" s="334" t="s">
        <v>286</v>
      </c>
    </row>
    <row r="80" spans="1:1" s="25" customFormat="1" x14ac:dyDescent="0.25">
      <c r="A80" s="334" t="s">
        <v>16</v>
      </c>
    </row>
    <row r="81" spans="1:1" s="25" customFormat="1" x14ac:dyDescent="0.25">
      <c r="A81" s="334" t="s">
        <v>2</v>
      </c>
    </row>
    <row r="82" spans="1:1" s="25" customFormat="1" x14ac:dyDescent="0.25">
      <c r="A82" s="334" t="s">
        <v>287</v>
      </c>
    </row>
    <row r="83" spans="1:1" s="25" customFormat="1" x14ac:dyDescent="0.25">
      <c r="A83" s="334" t="s">
        <v>288</v>
      </c>
    </row>
    <row r="84" spans="1:1" s="25" customFormat="1" x14ac:dyDescent="0.25">
      <c r="A84" s="334" t="s">
        <v>4</v>
      </c>
    </row>
    <row r="85" spans="1:1" s="25" customFormat="1" x14ac:dyDescent="0.25">
      <c r="A85" s="334" t="s">
        <v>38</v>
      </c>
    </row>
    <row r="86" spans="1:1" s="25" customFormat="1" x14ac:dyDescent="0.25">
      <c r="A86" s="334" t="s">
        <v>275</v>
      </c>
    </row>
    <row r="87" spans="1:1" s="25" customFormat="1" x14ac:dyDescent="0.25">
      <c r="A87" s="334" t="s">
        <v>8</v>
      </c>
    </row>
    <row r="88" spans="1:1" s="25" customFormat="1" x14ac:dyDescent="0.25">
      <c r="A88" s="334" t="s">
        <v>289</v>
      </c>
    </row>
    <row r="89" spans="1:1" s="25" customFormat="1" x14ac:dyDescent="0.25">
      <c r="A89" s="334" t="s">
        <v>292</v>
      </c>
    </row>
    <row r="90" spans="1:1" s="25" customFormat="1" x14ac:dyDescent="0.25">
      <c r="A90" s="334" t="s">
        <v>78</v>
      </c>
    </row>
    <row r="91" spans="1:1" s="25" customFormat="1" x14ac:dyDescent="0.25">
      <c r="A91" s="334" t="s">
        <v>27</v>
      </c>
    </row>
    <row r="92" spans="1:1" s="25" customFormat="1" x14ac:dyDescent="0.25">
      <c r="A92" s="334" t="s">
        <v>13</v>
      </c>
    </row>
    <row r="93" spans="1:1" s="25" customFormat="1" x14ac:dyDescent="0.25">
      <c r="A93" s="334" t="s">
        <v>70</v>
      </c>
    </row>
    <row r="94" spans="1:1" s="25" customFormat="1" x14ac:dyDescent="0.25">
      <c r="A94" s="334" t="s">
        <v>72</v>
      </c>
    </row>
    <row r="95" spans="1:1" s="25" customFormat="1" x14ac:dyDescent="0.25">
      <c r="A95" s="334" t="s">
        <v>276</v>
      </c>
    </row>
    <row r="96" spans="1:1" s="25" customFormat="1" x14ac:dyDescent="0.25">
      <c r="A96" s="334" t="s">
        <v>6</v>
      </c>
    </row>
    <row r="97" spans="1:1" s="25" customFormat="1" x14ac:dyDescent="0.25">
      <c r="A97" s="334" t="s">
        <v>62</v>
      </c>
    </row>
    <row r="98" spans="1:1" s="25" customFormat="1" x14ac:dyDescent="0.25">
      <c r="A98" s="334" t="s">
        <v>5</v>
      </c>
    </row>
    <row r="99" spans="1:1" s="25" customFormat="1" x14ac:dyDescent="0.25">
      <c r="A99" s="334" t="s">
        <v>37</v>
      </c>
    </row>
    <row r="100" spans="1:1" s="25" customFormat="1" x14ac:dyDescent="0.25">
      <c r="A100" s="334" t="s">
        <v>76</v>
      </c>
    </row>
    <row r="101" spans="1:1" s="25" customFormat="1" x14ac:dyDescent="0.25">
      <c r="A101" s="334" t="s">
        <v>63</v>
      </c>
    </row>
    <row r="102" spans="1:1" s="25" customFormat="1" x14ac:dyDescent="0.25">
      <c r="A102" s="334" t="s">
        <v>277</v>
      </c>
    </row>
    <row r="103" spans="1:1" s="25" customFormat="1" x14ac:dyDescent="0.25">
      <c r="A103" s="334" t="s">
        <v>43</v>
      </c>
    </row>
    <row r="104" spans="1:1" s="25" customFormat="1" x14ac:dyDescent="0.25">
      <c r="A104" s="334" t="s">
        <v>65</v>
      </c>
    </row>
    <row r="105" spans="1:1" s="25" customFormat="1" x14ac:dyDescent="0.25">
      <c r="A105" s="334" t="s">
        <v>22</v>
      </c>
    </row>
    <row r="106" spans="1:1" s="25" customFormat="1" x14ac:dyDescent="0.25">
      <c r="A106" s="334" t="s">
        <v>61</v>
      </c>
    </row>
    <row r="107" spans="1:1" s="25" customFormat="1" x14ac:dyDescent="0.25">
      <c r="A107" s="334" t="s">
        <v>23</v>
      </c>
    </row>
    <row r="108" spans="1:1" s="25" customFormat="1" x14ac:dyDescent="0.25">
      <c r="A108" s="334" t="s">
        <v>12</v>
      </c>
    </row>
    <row r="109" spans="1:1" s="25" customFormat="1" x14ac:dyDescent="0.25">
      <c r="A109" s="334" t="s">
        <v>278</v>
      </c>
    </row>
    <row r="110" spans="1:1" s="25" customFormat="1" x14ac:dyDescent="0.25">
      <c r="A110" s="334" t="s">
        <v>19</v>
      </c>
    </row>
    <row r="111" spans="1:1" s="25" customFormat="1" x14ac:dyDescent="0.25">
      <c r="A111" s="334" t="s">
        <v>45</v>
      </c>
    </row>
    <row r="112" spans="1:1" s="25" customFormat="1" x14ac:dyDescent="0.25">
      <c r="A112" s="334" t="s">
        <v>48</v>
      </c>
    </row>
    <row r="113" spans="1:1" s="25" customFormat="1" x14ac:dyDescent="0.25">
      <c r="A113" s="334" t="s">
        <v>34</v>
      </c>
    </row>
    <row r="114" spans="1:1" s="25" customFormat="1" x14ac:dyDescent="0.25">
      <c r="A114" s="334" t="s">
        <v>3</v>
      </c>
    </row>
    <row r="115" spans="1:1" s="25" customFormat="1" x14ac:dyDescent="0.25">
      <c r="A115" s="334" t="s">
        <v>80</v>
      </c>
    </row>
    <row r="116" spans="1:1" s="25" customFormat="1" x14ac:dyDescent="0.25">
      <c r="A116" s="334" t="s">
        <v>39</v>
      </c>
    </row>
    <row r="117" spans="1:1" s="25" customFormat="1" x14ac:dyDescent="0.25">
      <c r="A117" s="334" t="s">
        <v>14</v>
      </c>
    </row>
    <row r="118" spans="1:1" s="25" customFormat="1" x14ac:dyDescent="0.25">
      <c r="A118" s="334" t="s">
        <v>68</v>
      </c>
    </row>
    <row r="119" spans="1:1" s="25" customFormat="1" x14ac:dyDescent="0.25">
      <c r="A119" s="334" t="s">
        <v>69</v>
      </c>
    </row>
    <row r="120" spans="1:1" s="25" customFormat="1" x14ac:dyDescent="0.25">
      <c r="A120" s="334" t="s">
        <v>50</v>
      </c>
    </row>
    <row r="121" spans="1:1" s="25" customFormat="1" x14ac:dyDescent="0.25">
      <c r="A121" s="334" t="s">
        <v>279</v>
      </c>
    </row>
    <row r="122" spans="1:1" s="25" customFormat="1" x14ac:dyDescent="0.25">
      <c r="A122" s="334" t="s">
        <v>24</v>
      </c>
    </row>
    <row r="123" spans="1:1" s="25" customFormat="1" x14ac:dyDescent="0.25">
      <c r="A123" s="334" t="s">
        <v>9</v>
      </c>
    </row>
    <row r="124" spans="1:1" s="25" customFormat="1" x14ac:dyDescent="0.25">
      <c r="A124" s="334" t="s">
        <v>67</v>
      </c>
    </row>
    <row r="125" spans="1:1" s="25" customFormat="1" x14ac:dyDescent="0.25">
      <c r="A125" s="334" t="s">
        <v>28</v>
      </c>
    </row>
    <row r="126" spans="1:1" s="25" customFormat="1" x14ac:dyDescent="0.25">
      <c r="A126" s="334" t="s">
        <v>31</v>
      </c>
    </row>
    <row r="127" spans="1:1" s="25" customFormat="1" x14ac:dyDescent="0.25">
      <c r="A127" s="334" t="s">
        <v>64</v>
      </c>
    </row>
    <row r="128" spans="1:1" s="25" customFormat="1" x14ac:dyDescent="0.25">
      <c r="A128" s="334" t="s">
        <v>290</v>
      </c>
    </row>
    <row r="129" spans="1:1" s="25" customFormat="1" x14ac:dyDescent="0.25">
      <c r="A129" s="334" t="s">
        <v>280</v>
      </c>
    </row>
    <row r="130" spans="1:1" s="25" customFormat="1" x14ac:dyDescent="0.25">
      <c r="A130" s="334" t="s">
        <v>73</v>
      </c>
    </row>
    <row r="131" spans="1:1" s="25" customFormat="1" x14ac:dyDescent="0.25">
      <c r="A131" s="334" t="s">
        <v>26</v>
      </c>
    </row>
    <row r="132" spans="1:1" s="25" customFormat="1" x14ac:dyDescent="0.25">
      <c r="A132" s="334" t="s">
        <v>32</v>
      </c>
    </row>
    <row r="133" spans="1:1" s="25" customFormat="1" x14ac:dyDescent="0.25">
      <c r="A133" s="334" t="s">
        <v>46</v>
      </c>
    </row>
    <row r="134" spans="1:1" s="25" customFormat="1" x14ac:dyDescent="0.25">
      <c r="A134" s="334" t="s">
        <v>75</v>
      </c>
    </row>
    <row r="135" spans="1:1" s="25" customFormat="1" x14ac:dyDescent="0.25">
      <c r="A135" s="334" t="s">
        <v>10</v>
      </c>
    </row>
    <row r="136" spans="1:1" s="25" customFormat="1" x14ac:dyDescent="0.25">
      <c r="A136" s="334" t="s">
        <v>291</v>
      </c>
    </row>
    <row r="137" spans="1:1" s="25" customFormat="1" x14ac:dyDescent="0.25">
      <c r="A137" s="334" t="s">
        <v>15</v>
      </c>
    </row>
    <row r="138" spans="1:1" s="25" customFormat="1" x14ac:dyDescent="0.25">
      <c r="A138" s="334" t="s">
        <v>18</v>
      </c>
    </row>
    <row r="139" spans="1:1" s="25" customFormat="1" x14ac:dyDescent="0.25">
      <c r="A139" s="334" t="s">
        <v>77</v>
      </c>
    </row>
    <row r="140" spans="1:1" s="25" customFormat="1" x14ac:dyDescent="0.25">
      <c r="A140" s="334" t="s">
        <v>44</v>
      </c>
    </row>
    <row r="141" spans="1:1" s="25" customFormat="1" x14ac:dyDescent="0.25">
      <c r="A141" s="334" t="s">
        <v>71</v>
      </c>
    </row>
    <row r="142" spans="1:1" s="25" customFormat="1" x14ac:dyDescent="0.25">
      <c r="A142" s="334" t="s">
        <v>52</v>
      </c>
    </row>
    <row r="143" spans="1:1" s="25" customFormat="1" x14ac:dyDescent="0.25">
      <c r="A143" s="334" t="s">
        <v>20</v>
      </c>
    </row>
    <row r="144" spans="1:1" s="25" customFormat="1" x14ac:dyDescent="0.25">
      <c r="A144" s="334" t="s">
        <v>95</v>
      </c>
    </row>
    <row r="145" spans="1:1" s="25" customFormat="1" x14ac:dyDescent="0.25">
      <c r="A145" s="334" t="s">
        <v>30</v>
      </c>
    </row>
    <row r="146" spans="1:1" s="25" customFormat="1" x14ac:dyDescent="0.25">
      <c r="A146" s="334" t="s">
        <v>58</v>
      </c>
    </row>
    <row r="147" spans="1:1" s="25" customFormat="1" x14ac:dyDescent="0.25">
      <c r="A147" s="25" t="s">
        <v>281</v>
      </c>
    </row>
    <row r="148" spans="1:1" s="25" customFormat="1" x14ac:dyDescent="0.25">
      <c r="A148" s="25" t="s">
        <v>54</v>
      </c>
    </row>
    <row r="149" spans="1:1" s="25" customFormat="1" x14ac:dyDescent="0.25">
      <c r="A149" s="25" t="s">
        <v>282</v>
      </c>
    </row>
    <row r="150" spans="1:1" s="25" customFormat="1" x14ac:dyDescent="0.25">
      <c r="A150" s="25" t="s">
        <v>294</v>
      </c>
    </row>
    <row r="151" spans="1:1" s="25" customFormat="1" x14ac:dyDescent="0.25">
      <c r="A151" s="25" t="s">
        <v>145</v>
      </c>
    </row>
    <row r="152" spans="1:1" s="25" customFormat="1" x14ac:dyDescent="0.25">
      <c r="A152" s="25" t="s">
        <v>146</v>
      </c>
    </row>
    <row r="153" spans="1:1" s="25" customFormat="1" x14ac:dyDescent="0.25">
      <c r="A153" s="25" t="s">
        <v>147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T1216"/>
  <sheetViews>
    <sheetView topLeftCell="B91" workbookViewId="0">
      <selection activeCell="T49" sqref="T49"/>
    </sheetView>
  </sheetViews>
  <sheetFormatPr defaultRowHeight="13.2" x14ac:dyDescent="0.25"/>
  <cols>
    <col min="1" max="1" width="24.88671875" bestFit="1" customWidth="1"/>
    <col min="2" max="2" width="15.33203125" bestFit="1" customWidth="1"/>
    <col min="3" max="17" width="8.21875" bestFit="1" customWidth="1"/>
    <col min="18" max="18" width="10.33203125" bestFit="1" customWidth="1"/>
    <col min="19" max="21" width="8.21875" bestFit="1" customWidth="1"/>
    <col min="22" max="22" width="10.33203125" bestFit="1" customWidth="1"/>
  </cols>
  <sheetData>
    <row r="3" spans="1:20" x14ac:dyDescent="0.25">
      <c r="A3" s="2" t="s">
        <v>102</v>
      </c>
      <c r="B3" s="3"/>
      <c r="C3" s="2" t="s">
        <v>101</v>
      </c>
      <c r="D3" s="3"/>
      <c r="E3" s="3"/>
      <c r="F3" s="3"/>
      <c r="G3" s="3"/>
      <c r="H3" s="3"/>
      <c r="I3" s="3"/>
      <c r="J3" s="3"/>
      <c r="K3" s="3"/>
      <c r="L3" s="3"/>
      <c r="M3" s="3"/>
      <c r="N3" s="3"/>
      <c r="O3" s="3"/>
      <c r="P3" s="3"/>
      <c r="Q3" s="3"/>
      <c r="R3" s="4"/>
    </row>
    <row r="4" spans="1:20" x14ac:dyDescent="0.25">
      <c r="A4" s="2" t="s">
        <v>98</v>
      </c>
      <c r="B4" s="2" t="s">
        <v>99</v>
      </c>
      <c r="C4" s="5" t="s">
        <v>103</v>
      </c>
      <c r="D4" s="6" t="s">
        <v>104</v>
      </c>
      <c r="E4" s="6" t="s">
        <v>105</v>
      </c>
      <c r="F4" s="6" t="s">
        <v>106</v>
      </c>
      <c r="G4" s="6" t="s">
        <v>141</v>
      </c>
      <c r="H4" s="6" t="s">
        <v>148</v>
      </c>
      <c r="I4" s="6" t="s">
        <v>149</v>
      </c>
      <c r="J4" s="6" t="s">
        <v>189</v>
      </c>
      <c r="K4" s="6" t="s">
        <v>201</v>
      </c>
      <c r="L4" s="6" t="s">
        <v>206</v>
      </c>
      <c r="M4" s="6" t="s">
        <v>211</v>
      </c>
      <c r="N4" s="6" t="s">
        <v>215</v>
      </c>
      <c r="O4" s="6" t="s">
        <v>222</v>
      </c>
      <c r="P4" s="6" t="s">
        <v>235</v>
      </c>
      <c r="Q4" s="6" t="s">
        <v>242</v>
      </c>
      <c r="R4" s="7" t="s">
        <v>107</v>
      </c>
    </row>
    <row r="5" spans="1:20" x14ac:dyDescent="0.25">
      <c r="A5" s="5" t="s">
        <v>1</v>
      </c>
      <c r="B5" s="5" t="s">
        <v>35</v>
      </c>
      <c r="C5" s="8">
        <v>42</v>
      </c>
      <c r="D5" s="9">
        <v>55</v>
      </c>
      <c r="E5" s="9">
        <v>48</v>
      </c>
      <c r="F5" s="9">
        <v>51</v>
      </c>
      <c r="G5" s="9">
        <v>40</v>
      </c>
      <c r="H5" s="9">
        <v>42</v>
      </c>
      <c r="I5" s="9">
        <v>54</v>
      </c>
      <c r="J5" s="9">
        <v>49</v>
      </c>
      <c r="K5" s="9">
        <v>49</v>
      </c>
      <c r="L5" s="9">
        <v>50</v>
      </c>
      <c r="M5" s="9">
        <v>57</v>
      </c>
      <c r="N5" s="9">
        <v>45</v>
      </c>
      <c r="O5" s="9">
        <v>44</v>
      </c>
      <c r="P5" s="9">
        <v>49</v>
      </c>
      <c r="Q5" s="9">
        <v>46</v>
      </c>
      <c r="R5" s="10">
        <v>721</v>
      </c>
      <c r="T5">
        <v>5</v>
      </c>
    </row>
    <row r="6" spans="1:20" x14ac:dyDescent="0.25">
      <c r="A6" s="16"/>
      <c r="B6" s="194" t="s">
        <v>41</v>
      </c>
      <c r="C6" s="196">
        <v>37</v>
      </c>
      <c r="D6" s="11">
        <v>49</v>
      </c>
      <c r="E6" s="11">
        <v>50</v>
      </c>
      <c r="F6" s="11">
        <v>50</v>
      </c>
      <c r="G6" s="11">
        <v>56</v>
      </c>
      <c r="H6" s="11">
        <v>43</v>
      </c>
      <c r="I6" s="11">
        <v>56</v>
      </c>
      <c r="J6" s="11">
        <v>56</v>
      </c>
      <c r="K6" s="11">
        <v>39</v>
      </c>
      <c r="L6" s="11">
        <v>33</v>
      </c>
      <c r="M6" s="11">
        <v>38</v>
      </c>
      <c r="N6" s="11">
        <v>32</v>
      </c>
      <c r="O6" s="11"/>
      <c r="P6" s="11"/>
      <c r="Q6" s="11">
        <v>32</v>
      </c>
      <c r="R6" s="195">
        <v>571</v>
      </c>
      <c r="T6">
        <v>6</v>
      </c>
    </row>
    <row r="7" spans="1:20" x14ac:dyDescent="0.25">
      <c r="A7" s="16"/>
      <c r="B7" s="194" t="s">
        <v>59</v>
      </c>
      <c r="C7" s="196">
        <v>82</v>
      </c>
      <c r="D7" s="11">
        <v>86</v>
      </c>
      <c r="E7" s="11">
        <v>82</v>
      </c>
      <c r="F7" s="11">
        <v>87</v>
      </c>
      <c r="G7" s="11">
        <v>74</v>
      </c>
      <c r="H7" s="11">
        <v>66</v>
      </c>
      <c r="I7" s="11">
        <v>86</v>
      </c>
      <c r="J7" s="11">
        <v>68</v>
      </c>
      <c r="K7" s="11">
        <v>65</v>
      </c>
      <c r="L7" s="11">
        <v>81</v>
      </c>
      <c r="M7" s="11">
        <v>85</v>
      </c>
      <c r="N7" s="11">
        <v>66</v>
      </c>
      <c r="O7" s="11">
        <v>74</v>
      </c>
      <c r="P7" s="11">
        <v>80</v>
      </c>
      <c r="Q7" s="11">
        <v>81</v>
      </c>
      <c r="R7" s="195">
        <v>1163</v>
      </c>
      <c r="T7">
        <v>7</v>
      </c>
    </row>
    <row r="8" spans="1:20" x14ac:dyDescent="0.25">
      <c r="A8" s="16"/>
      <c r="B8" s="194" t="s">
        <v>79</v>
      </c>
      <c r="C8" s="196">
        <v>868</v>
      </c>
      <c r="D8" s="11">
        <v>967</v>
      </c>
      <c r="E8" s="11">
        <v>920</v>
      </c>
      <c r="F8" s="11">
        <v>944</v>
      </c>
      <c r="G8" s="11">
        <v>830</v>
      </c>
      <c r="H8" s="11">
        <v>888</v>
      </c>
      <c r="I8" s="11">
        <v>920</v>
      </c>
      <c r="J8" s="11">
        <v>909</v>
      </c>
      <c r="K8" s="11">
        <v>829</v>
      </c>
      <c r="L8" s="11">
        <v>860</v>
      </c>
      <c r="M8" s="11">
        <v>876</v>
      </c>
      <c r="N8" s="11">
        <v>856</v>
      </c>
      <c r="O8" s="11">
        <v>809</v>
      </c>
      <c r="P8" s="11">
        <v>840</v>
      </c>
      <c r="Q8" s="11">
        <v>934</v>
      </c>
      <c r="R8" s="195">
        <v>13250</v>
      </c>
      <c r="T8">
        <v>8</v>
      </c>
    </row>
    <row r="9" spans="1:20" x14ac:dyDescent="0.25">
      <c r="A9" s="16"/>
      <c r="B9" s="194" t="s">
        <v>17</v>
      </c>
      <c r="C9" s="196">
        <v>547</v>
      </c>
      <c r="D9" s="11">
        <v>522</v>
      </c>
      <c r="E9" s="11">
        <v>519</v>
      </c>
      <c r="F9" s="11">
        <v>521</v>
      </c>
      <c r="G9" s="11">
        <v>538</v>
      </c>
      <c r="H9" s="11">
        <v>537</v>
      </c>
      <c r="I9" s="11">
        <v>525</v>
      </c>
      <c r="J9" s="11">
        <v>530</v>
      </c>
      <c r="K9" s="11">
        <v>540</v>
      </c>
      <c r="L9" s="11">
        <v>543</v>
      </c>
      <c r="M9" s="11">
        <v>534</v>
      </c>
      <c r="N9" s="11">
        <v>521</v>
      </c>
      <c r="O9" s="11">
        <v>534</v>
      </c>
      <c r="P9" s="11">
        <v>531</v>
      </c>
      <c r="Q9" s="11">
        <v>513</v>
      </c>
      <c r="R9" s="195">
        <v>7955</v>
      </c>
      <c r="T9">
        <v>9</v>
      </c>
    </row>
    <row r="10" spans="1:20" x14ac:dyDescent="0.25">
      <c r="A10" s="16"/>
      <c r="B10" s="194" t="s">
        <v>66</v>
      </c>
      <c r="C10" s="196">
        <v>157</v>
      </c>
      <c r="D10" s="11">
        <v>162</v>
      </c>
      <c r="E10" s="11">
        <v>160</v>
      </c>
      <c r="F10" s="11">
        <v>147</v>
      </c>
      <c r="G10" s="11">
        <v>151</v>
      </c>
      <c r="H10" s="11">
        <v>162</v>
      </c>
      <c r="I10" s="11">
        <v>157</v>
      </c>
      <c r="J10" s="11">
        <v>155</v>
      </c>
      <c r="K10" s="11">
        <v>170</v>
      </c>
      <c r="L10" s="11">
        <v>147</v>
      </c>
      <c r="M10" s="11">
        <v>144</v>
      </c>
      <c r="N10" s="11">
        <v>143</v>
      </c>
      <c r="O10" s="11">
        <v>138</v>
      </c>
      <c r="P10" s="11">
        <v>158</v>
      </c>
      <c r="Q10" s="11">
        <v>158</v>
      </c>
      <c r="R10" s="195">
        <v>2309</v>
      </c>
      <c r="T10">
        <v>10</v>
      </c>
    </row>
    <row r="11" spans="1:20" x14ac:dyDescent="0.25">
      <c r="A11" s="16"/>
      <c r="B11" s="194" t="s">
        <v>11</v>
      </c>
      <c r="C11" s="196">
        <v>877</v>
      </c>
      <c r="D11" s="11">
        <v>887</v>
      </c>
      <c r="E11" s="11">
        <v>899</v>
      </c>
      <c r="F11" s="11">
        <v>893</v>
      </c>
      <c r="G11" s="11">
        <v>885</v>
      </c>
      <c r="H11" s="11">
        <v>882</v>
      </c>
      <c r="I11" s="11">
        <v>872</v>
      </c>
      <c r="J11" s="11">
        <v>881</v>
      </c>
      <c r="K11" s="11">
        <v>912</v>
      </c>
      <c r="L11" s="11">
        <v>907</v>
      </c>
      <c r="M11" s="11">
        <v>900</v>
      </c>
      <c r="N11" s="11">
        <v>900</v>
      </c>
      <c r="O11" s="11">
        <v>901</v>
      </c>
      <c r="P11" s="11">
        <v>915</v>
      </c>
      <c r="Q11" s="11">
        <v>876</v>
      </c>
      <c r="R11" s="195">
        <v>13387</v>
      </c>
      <c r="T11">
        <v>11</v>
      </c>
    </row>
    <row r="12" spans="1:20" x14ac:dyDescent="0.25">
      <c r="A12" s="16"/>
      <c r="B12" s="194" t="s">
        <v>56</v>
      </c>
      <c r="C12" s="196">
        <v>240</v>
      </c>
      <c r="D12" s="11">
        <v>253</v>
      </c>
      <c r="E12" s="11">
        <v>252</v>
      </c>
      <c r="F12" s="11">
        <v>237</v>
      </c>
      <c r="G12" s="11">
        <v>219</v>
      </c>
      <c r="H12" s="11">
        <v>255</v>
      </c>
      <c r="I12" s="11">
        <v>256</v>
      </c>
      <c r="J12" s="11">
        <v>243</v>
      </c>
      <c r="K12" s="11">
        <v>222</v>
      </c>
      <c r="L12" s="11">
        <v>213</v>
      </c>
      <c r="M12" s="11">
        <v>214</v>
      </c>
      <c r="N12" s="11">
        <v>202</v>
      </c>
      <c r="O12" s="11">
        <v>181</v>
      </c>
      <c r="P12" s="11">
        <v>197</v>
      </c>
      <c r="Q12" s="11">
        <v>218</v>
      </c>
      <c r="R12" s="195">
        <v>3402</v>
      </c>
      <c r="T12">
        <v>12</v>
      </c>
    </row>
    <row r="13" spans="1:20" x14ac:dyDescent="0.25">
      <c r="A13" s="16"/>
      <c r="B13" s="194" t="s">
        <v>29</v>
      </c>
      <c r="C13" s="196">
        <v>249</v>
      </c>
      <c r="D13" s="11">
        <v>247</v>
      </c>
      <c r="E13" s="11">
        <v>247</v>
      </c>
      <c r="F13" s="11">
        <v>251</v>
      </c>
      <c r="G13" s="11">
        <v>272</v>
      </c>
      <c r="H13" s="11">
        <v>270</v>
      </c>
      <c r="I13" s="11">
        <v>265</v>
      </c>
      <c r="J13" s="11">
        <v>268</v>
      </c>
      <c r="K13" s="11">
        <v>288</v>
      </c>
      <c r="L13" s="11">
        <v>274</v>
      </c>
      <c r="M13" s="11">
        <v>279</v>
      </c>
      <c r="N13" s="11">
        <v>276</v>
      </c>
      <c r="O13" s="11">
        <v>262</v>
      </c>
      <c r="P13" s="11">
        <v>268</v>
      </c>
      <c r="Q13" s="11">
        <v>271</v>
      </c>
      <c r="R13" s="195">
        <v>3987</v>
      </c>
      <c r="T13">
        <v>13</v>
      </c>
    </row>
    <row r="14" spans="1:20" x14ac:dyDescent="0.25">
      <c r="A14" s="16"/>
      <c r="B14" s="194" t="s">
        <v>40</v>
      </c>
      <c r="C14" s="196"/>
      <c r="D14" s="11"/>
      <c r="E14" s="11">
        <v>32</v>
      </c>
      <c r="F14" s="11"/>
      <c r="G14" s="11"/>
      <c r="H14" s="11"/>
      <c r="I14" s="11"/>
      <c r="J14" s="11"/>
      <c r="K14" s="11"/>
      <c r="L14" s="11"/>
      <c r="M14" s="11"/>
      <c r="N14" s="11"/>
      <c r="O14" s="11"/>
      <c r="P14" s="11"/>
      <c r="Q14" s="11"/>
      <c r="R14" s="195">
        <v>32</v>
      </c>
      <c r="T14">
        <v>14</v>
      </c>
    </row>
    <row r="15" spans="1:20" x14ac:dyDescent="0.25">
      <c r="A15" s="16"/>
      <c r="B15" s="194" t="s">
        <v>47</v>
      </c>
      <c r="C15" s="196">
        <v>625</v>
      </c>
      <c r="D15" s="11">
        <v>651</v>
      </c>
      <c r="E15" s="11">
        <v>623</v>
      </c>
      <c r="F15" s="11">
        <v>631</v>
      </c>
      <c r="G15" s="11">
        <v>610</v>
      </c>
      <c r="H15" s="11">
        <v>606</v>
      </c>
      <c r="I15" s="11">
        <v>608</v>
      </c>
      <c r="J15" s="11">
        <v>593</v>
      </c>
      <c r="K15" s="11">
        <v>621</v>
      </c>
      <c r="L15" s="11">
        <v>637</v>
      </c>
      <c r="M15" s="11">
        <v>598</v>
      </c>
      <c r="N15" s="11">
        <v>619</v>
      </c>
      <c r="O15" s="11">
        <v>603</v>
      </c>
      <c r="P15" s="11">
        <v>624</v>
      </c>
      <c r="Q15" s="11">
        <v>633</v>
      </c>
      <c r="R15" s="195">
        <v>9282</v>
      </c>
      <c r="T15">
        <v>15</v>
      </c>
    </row>
    <row r="16" spans="1:20" x14ac:dyDescent="0.25">
      <c r="A16" s="16"/>
      <c r="B16" s="194" t="s">
        <v>57</v>
      </c>
      <c r="C16" s="196">
        <v>127</v>
      </c>
      <c r="D16" s="11">
        <v>123</v>
      </c>
      <c r="E16" s="11">
        <v>133</v>
      </c>
      <c r="F16" s="11">
        <v>126</v>
      </c>
      <c r="G16" s="11">
        <v>128</v>
      </c>
      <c r="H16" s="11">
        <v>129</v>
      </c>
      <c r="I16" s="11">
        <v>133</v>
      </c>
      <c r="J16" s="11">
        <v>131</v>
      </c>
      <c r="K16" s="11">
        <v>121</v>
      </c>
      <c r="L16" s="11">
        <v>124</v>
      </c>
      <c r="M16" s="11">
        <v>118</v>
      </c>
      <c r="N16" s="11">
        <v>110</v>
      </c>
      <c r="O16" s="11">
        <v>132</v>
      </c>
      <c r="P16" s="11">
        <v>123</v>
      </c>
      <c r="Q16" s="11">
        <v>135</v>
      </c>
      <c r="R16" s="195">
        <v>1893</v>
      </c>
      <c r="T16">
        <v>16</v>
      </c>
    </row>
    <row r="17" spans="1:20" x14ac:dyDescent="0.25">
      <c r="A17" s="16"/>
      <c r="B17" s="194" t="s">
        <v>74</v>
      </c>
      <c r="C17" s="196">
        <v>600</v>
      </c>
      <c r="D17" s="11">
        <v>604</v>
      </c>
      <c r="E17" s="11">
        <v>622</v>
      </c>
      <c r="F17" s="11">
        <v>644</v>
      </c>
      <c r="G17" s="11">
        <v>597</v>
      </c>
      <c r="H17" s="11">
        <v>640</v>
      </c>
      <c r="I17" s="11">
        <v>639</v>
      </c>
      <c r="J17" s="11">
        <v>657</v>
      </c>
      <c r="K17" s="11">
        <v>637</v>
      </c>
      <c r="L17" s="11">
        <v>664</v>
      </c>
      <c r="M17" s="11">
        <v>650</v>
      </c>
      <c r="N17" s="11">
        <v>626</v>
      </c>
      <c r="O17" s="11">
        <v>593</v>
      </c>
      <c r="P17" s="11">
        <v>653</v>
      </c>
      <c r="Q17" s="11">
        <v>676</v>
      </c>
      <c r="R17" s="195">
        <v>9502</v>
      </c>
      <c r="T17">
        <v>17</v>
      </c>
    </row>
    <row r="18" spans="1:20" x14ac:dyDescent="0.25">
      <c r="A18" s="16"/>
      <c r="B18" s="194" t="s">
        <v>53</v>
      </c>
      <c r="C18" s="196">
        <v>83</v>
      </c>
      <c r="D18" s="11">
        <v>90</v>
      </c>
      <c r="E18" s="11">
        <v>85</v>
      </c>
      <c r="F18" s="11">
        <v>88</v>
      </c>
      <c r="G18" s="11">
        <v>81</v>
      </c>
      <c r="H18" s="11">
        <v>82</v>
      </c>
      <c r="I18" s="11">
        <v>84</v>
      </c>
      <c r="J18" s="11">
        <v>96</v>
      </c>
      <c r="K18" s="11">
        <v>68</v>
      </c>
      <c r="L18" s="11">
        <v>75</v>
      </c>
      <c r="M18" s="11">
        <v>86</v>
      </c>
      <c r="N18" s="11">
        <v>85</v>
      </c>
      <c r="O18" s="11">
        <v>72</v>
      </c>
      <c r="P18" s="11">
        <v>75</v>
      </c>
      <c r="Q18" s="11">
        <v>89</v>
      </c>
      <c r="R18" s="195">
        <v>1239</v>
      </c>
      <c r="T18">
        <v>18</v>
      </c>
    </row>
    <row r="19" spans="1:20" x14ac:dyDescent="0.25">
      <c r="A19" s="16"/>
      <c r="B19" s="194" t="s">
        <v>49</v>
      </c>
      <c r="C19" s="196">
        <v>35</v>
      </c>
      <c r="D19" s="11">
        <v>33</v>
      </c>
      <c r="E19" s="11">
        <v>37</v>
      </c>
      <c r="F19" s="11">
        <v>36</v>
      </c>
      <c r="G19" s="11">
        <v>40</v>
      </c>
      <c r="H19" s="11">
        <v>35</v>
      </c>
      <c r="I19" s="11">
        <v>35</v>
      </c>
      <c r="J19" s="11">
        <v>41</v>
      </c>
      <c r="K19" s="11">
        <v>34</v>
      </c>
      <c r="L19" s="11">
        <v>45</v>
      </c>
      <c r="M19" s="11">
        <v>37</v>
      </c>
      <c r="N19" s="11">
        <v>38</v>
      </c>
      <c r="O19" s="11">
        <v>39</v>
      </c>
      <c r="P19" s="11">
        <v>38</v>
      </c>
      <c r="Q19" s="11">
        <v>45</v>
      </c>
      <c r="R19" s="195">
        <v>568</v>
      </c>
      <c r="T19">
        <v>19</v>
      </c>
    </row>
    <row r="20" spans="1:20" x14ac:dyDescent="0.25">
      <c r="A20" s="16"/>
      <c r="B20" s="194" t="s">
        <v>33</v>
      </c>
      <c r="C20" s="196"/>
      <c r="D20" s="11"/>
      <c r="E20" s="11">
        <v>129</v>
      </c>
      <c r="F20" s="11">
        <v>133</v>
      </c>
      <c r="G20" s="11">
        <v>140</v>
      </c>
      <c r="H20" s="11">
        <v>169</v>
      </c>
      <c r="I20" s="11">
        <v>159</v>
      </c>
      <c r="J20" s="11">
        <v>167</v>
      </c>
      <c r="K20" s="11">
        <v>175</v>
      </c>
      <c r="L20" s="11">
        <v>175</v>
      </c>
      <c r="M20" s="11">
        <v>178</v>
      </c>
      <c r="N20" s="11">
        <v>177</v>
      </c>
      <c r="O20" s="11">
        <v>176</v>
      </c>
      <c r="P20" s="11">
        <v>191</v>
      </c>
      <c r="Q20" s="11">
        <v>190</v>
      </c>
      <c r="R20" s="195">
        <v>2159</v>
      </c>
      <c r="T20">
        <v>20</v>
      </c>
    </row>
    <row r="21" spans="1:20" x14ac:dyDescent="0.25">
      <c r="A21" s="16"/>
      <c r="B21" s="194" t="s">
        <v>60</v>
      </c>
      <c r="C21" s="196">
        <v>268</v>
      </c>
      <c r="D21" s="11">
        <v>272</v>
      </c>
      <c r="E21" s="11">
        <v>266</v>
      </c>
      <c r="F21" s="11">
        <v>275</v>
      </c>
      <c r="G21" s="11">
        <v>301</v>
      </c>
      <c r="H21" s="11">
        <v>293</v>
      </c>
      <c r="I21" s="11">
        <v>293</v>
      </c>
      <c r="J21" s="11">
        <v>290</v>
      </c>
      <c r="K21" s="11">
        <v>267</v>
      </c>
      <c r="L21" s="11">
        <v>276</v>
      </c>
      <c r="M21" s="11">
        <v>289</v>
      </c>
      <c r="N21" s="11">
        <v>281</v>
      </c>
      <c r="O21" s="11">
        <v>277</v>
      </c>
      <c r="P21" s="11">
        <v>289</v>
      </c>
      <c r="Q21" s="11">
        <v>263</v>
      </c>
      <c r="R21" s="195">
        <v>4200</v>
      </c>
      <c r="T21">
        <v>21</v>
      </c>
    </row>
    <row r="22" spans="1:20" x14ac:dyDescent="0.25">
      <c r="A22" s="16"/>
      <c r="B22" s="194" t="s">
        <v>25</v>
      </c>
      <c r="C22" s="196">
        <v>606</v>
      </c>
      <c r="D22" s="11">
        <v>592</v>
      </c>
      <c r="E22" s="11">
        <v>617</v>
      </c>
      <c r="F22" s="11">
        <v>592</v>
      </c>
      <c r="G22" s="11">
        <v>601</v>
      </c>
      <c r="H22" s="11">
        <v>600</v>
      </c>
      <c r="I22" s="11">
        <v>601</v>
      </c>
      <c r="J22" s="11">
        <v>605</v>
      </c>
      <c r="K22" s="11">
        <v>618</v>
      </c>
      <c r="L22" s="11">
        <v>639</v>
      </c>
      <c r="M22" s="11">
        <v>634</v>
      </c>
      <c r="N22" s="11">
        <v>643</v>
      </c>
      <c r="O22" s="11">
        <v>629</v>
      </c>
      <c r="P22" s="11">
        <v>632</v>
      </c>
      <c r="Q22" s="11">
        <v>619</v>
      </c>
      <c r="R22" s="195">
        <v>9228</v>
      </c>
      <c r="T22">
        <v>22</v>
      </c>
    </row>
    <row r="23" spans="1:20" x14ac:dyDescent="0.25">
      <c r="A23" s="16"/>
      <c r="B23" s="194" t="s">
        <v>7</v>
      </c>
      <c r="C23" s="196">
        <v>751</v>
      </c>
      <c r="D23" s="11">
        <v>725</v>
      </c>
      <c r="E23" s="11">
        <v>735</v>
      </c>
      <c r="F23" s="11">
        <v>722</v>
      </c>
      <c r="G23" s="11">
        <v>737</v>
      </c>
      <c r="H23" s="11">
        <v>748</v>
      </c>
      <c r="I23" s="11">
        <v>728</v>
      </c>
      <c r="J23" s="11">
        <v>731</v>
      </c>
      <c r="K23" s="11">
        <v>749</v>
      </c>
      <c r="L23" s="11">
        <v>725</v>
      </c>
      <c r="M23" s="11">
        <v>720</v>
      </c>
      <c r="N23" s="11">
        <v>719</v>
      </c>
      <c r="O23" s="11">
        <v>733</v>
      </c>
      <c r="P23" s="11">
        <v>709</v>
      </c>
      <c r="Q23" s="11">
        <v>695</v>
      </c>
      <c r="R23" s="195">
        <v>10927</v>
      </c>
      <c r="T23">
        <v>23</v>
      </c>
    </row>
    <row r="24" spans="1:20" x14ac:dyDescent="0.25">
      <c r="A24" s="16"/>
      <c r="B24" s="194" t="s">
        <v>55</v>
      </c>
      <c r="C24" s="196">
        <v>35</v>
      </c>
      <c r="D24" s="11">
        <v>35</v>
      </c>
      <c r="E24" s="11">
        <v>34</v>
      </c>
      <c r="F24" s="11">
        <v>37</v>
      </c>
      <c r="G24" s="11">
        <v>32</v>
      </c>
      <c r="H24" s="11">
        <v>34</v>
      </c>
      <c r="I24" s="11">
        <v>33</v>
      </c>
      <c r="J24" s="11">
        <v>38</v>
      </c>
      <c r="K24" s="11">
        <v>32</v>
      </c>
      <c r="L24" s="11">
        <v>37</v>
      </c>
      <c r="M24" s="11">
        <v>34</v>
      </c>
      <c r="N24" s="11"/>
      <c r="O24" s="11"/>
      <c r="P24" s="11">
        <v>32</v>
      </c>
      <c r="Q24" s="11">
        <v>33</v>
      </c>
      <c r="R24" s="195">
        <v>446</v>
      </c>
      <c r="T24">
        <v>24</v>
      </c>
    </row>
    <row r="25" spans="1:20" x14ac:dyDescent="0.25">
      <c r="A25" s="16"/>
      <c r="B25" s="194" t="s">
        <v>36</v>
      </c>
      <c r="C25" s="196">
        <v>239</v>
      </c>
      <c r="D25" s="11">
        <v>230</v>
      </c>
      <c r="E25" s="11">
        <v>216</v>
      </c>
      <c r="F25" s="11">
        <v>211</v>
      </c>
      <c r="G25" s="11">
        <v>235</v>
      </c>
      <c r="H25" s="11">
        <v>238</v>
      </c>
      <c r="I25" s="11">
        <v>218</v>
      </c>
      <c r="J25" s="11">
        <v>236</v>
      </c>
      <c r="K25" s="11">
        <v>207</v>
      </c>
      <c r="L25" s="11">
        <v>242</v>
      </c>
      <c r="M25" s="11">
        <v>236</v>
      </c>
      <c r="N25" s="11">
        <v>226</v>
      </c>
      <c r="O25" s="11">
        <v>213</v>
      </c>
      <c r="P25" s="11">
        <v>226</v>
      </c>
      <c r="Q25" s="11">
        <v>228</v>
      </c>
      <c r="R25" s="195">
        <v>3401</v>
      </c>
      <c r="T25">
        <v>25</v>
      </c>
    </row>
    <row r="26" spans="1:20" x14ac:dyDescent="0.25">
      <c r="A26" s="16"/>
      <c r="B26" s="194" t="s">
        <v>21</v>
      </c>
      <c r="C26" s="196">
        <v>243</v>
      </c>
      <c r="D26" s="11">
        <v>227</v>
      </c>
      <c r="E26" s="11">
        <v>226</v>
      </c>
      <c r="F26" s="11">
        <v>225</v>
      </c>
      <c r="G26" s="11">
        <v>247</v>
      </c>
      <c r="H26" s="11">
        <v>243</v>
      </c>
      <c r="I26" s="11">
        <v>239</v>
      </c>
      <c r="J26" s="11">
        <v>242</v>
      </c>
      <c r="K26" s="11">
        <v>249</v>
      </c>
      <c r="L26" s="11">
        <v>252</v>
      </c>
      <c r="M26" s="11">
        <v>259</v>
      </c>
      <c r="N26" s="11">
        <v>241</v>
      </c>
      <c r="O26" s="11">
        <v>269</v>
      </c>
      <c r="P26" s="11">
        <v>267</v>
      </c>
      <c r="Q26" s="11">
        <v>251</v>
      </c>
      <c r="R26" s="195">
        <v>3680</v>
      </c>
      <c r="T26">
        <v>26</v>
      </c>
    </row>
    <row r="27" spans="1:20" x14ac:dyDescent="0.25">
      <c r="A27" s="16"/>
      <c r="B27" s="194" t="s">
        <v>42</v>
      </c>
      <c r="C27" s="196">
        <v>37</v>
      </c>
      <c r="D27" s="11">
        <v>31</v>
      </c>
      <c r="E27" s="11">
        <v>34</v>
      </c>
      <c r="F27" s="11"/>
      <c r="G27" s="11"/>
      <c r="H27" s="11">
        <v>32</v>
      </c>
      <c r="I27" s="11"/>
      <c r="J27" s="11"/>
      <c r="K27" s="11"/>
      <c r="L27" s="11">
        <v>33</v>
      </c>
      <c r="M27" s="11">
        <v>33</v>
      </c>
      <c r="N27" s="11">
        <v>37</v>
      </c>
      <c r="O27" s="11">
        <v>34</v>
      </c>
      <c r="P27" s="11">
        <v>34</v>
      </c>
      <c r="Q27" s="11">
        <v>33</v>
      </c>
      <c r="R27" s="195">
        <v>338</v>
      </c>
      <c r="T27">
        <v>27</v>
      </c>
    </row>
    <row r="28" spans="1:20" x14ac:dyDescent="0.25">
      <c r="A28" s="16"/>
      <c r="B28" s="194" t="s">
        <v>16</v>
      </c>
      <c r="C28" s="196">
        <v>600</v>
      </c>
      <c r="D28" s="11">
        <v>603</v>
      </c>
      <c r="E28" s="11">
        <v>569</v>
      </c>
      <c r="F28" s="11">
        <v>580</v>
      </c>
      <c r="G28" s="11">
        <v>597</v>
      </c>
      <c r="H28" s="11">
        <v>585</v>
      </c>
      <c r="I28" s="11">
        <v>561</v>
      </c>
      <c r="J28" s="11">
        <v>588</v>
      </c>
      <c r="K28" s="11">
        <v>605</v>
      </c>
      <c r="L28" s="11">
        <v>590</v>
      </c>
      <c r="M28" s="11">
        <v>581</v>
      </c>
      <c r="N28" s="11">
        <v>574</v>
      </c>
      <c r="O28" s="11">
        <v>569</v>
      </c>
      <c r="P28" s="11">
        <v>582</v>
      </c>
      <c r="Q28" s="11">
        <v>559</v>
      </c>
      <c r="R28" s="195">
        <v>8743</v>
      </c>
      <c r="T28">
        <v>28</v>
      </c>
    </row>
    <row r="29" spans="1:20" x14ac:dyDescent="0.25">
      <c r="A29" s="16"/>
      <c r="B29" s="194" t="s">
        <v>2</v>
      </c>
      <c r="C29" s="196">
        <v>1201</v>
      </c>
      <c r="D29" s="11">
        <v>1227</v>
      </c>
      <c r="E29" s="11">
        <v>1220</v>
      </c>
      <c r="F29" s="11">
        <v>1223</v>
      </c>
      <c r="G29" s="11">
        <v>1216</v>
      </c>
      <c r="H29" s="11">
        <v>1227</v>
      </c>
      <c r="I29" s="11">
        <v>1183</v>
      </c>
      <c r="J29" s="11">
        <v>1197</v>
      </c>
      <c r="K29" s="11">
        <v>1216</v>
      </c>
      <c r="L29" s="11">
        <v>1190</v>
      </c>
      <c r="M29" s="11">
        <v>1181</v>
      </c>
      <c r="N29" s="11">
        <v>1190</v>
      </c>
      <c r="O29" s="11">
        <v>1188</v>
      </c>
      <c r="P29" s="11">
        <v>1175</v>
      </c>
      <c r="Q29" s="11">
        <v>1144</v>
      </c>
      <c r="R29" s="195">
        <v>17978</v>
      </c>
      <c r="T29">
        <v>29</v>
      </c>
    </row>
    <row r="30" spans="1:20" x14ac:dyDescent="0.25">
      <c r="A30" s="16"/>
      <c r="B30" s="194" t="s">
        <v>4</v>
      </c>
      <c r="C30" s="196">
        <v>1288</v>
      </c>
      <c r="D30" s="11">
        <v>1270</v>
      </c>
      <c r="E30" s="11">
        <v>1300</v>
      </c>
      <c r="F30" s="11">
        <v>1275</v>
      </c>
      <c r="G30" s="11">
        <v>1277</v>
      </c>
      <c r="H30" s="11">
        <v>1283</v>
      </c>
      <c r="I30" s="11">
        <v>1287</v>
      </c>
      <c r="J30" s="11">
        <v>1310</v>
      </c>
      <c r="K30" s="11">
        <v>1302</v>
      </c>
      <c r="L30" s="11">
        <v>1305</v>
      </c>
      <c r="M30" s="11">
        <v>1312</v>
      </c>
      <c r="N30" s="11">
        <v>1329</v>
      </c>
      <c r="O30" s="11">
        <v>1305</v>
      </c>
      <c r="P30" s="11">
        <v>1301</v>
      </c>
      <c r="Q30" s="11">
        <v>1259</v>
      </c>
      <c r="R30" s="195">
        <v>19403</v>
      </c>
      <c r="T30">
        <v>30</v>
      </c>
    </row>
    <row r="31" spans="1:20" x14ac:dyDescent="0.25">
      <c r="A31" s="16"/>
      <c r="B31" s="194" t="s">
        <v>38</v>
      </c>
      <c r="C31" s="196">
        <v>116</v>
      </c>
      <c r="D31" s="11">
        <v>106</v>
      </c>
      <c r="E31" s="11">
        <v>110</v>
      </c>
      <c r="F31" s="11">
        <v>112</v>
      </c>
      <c r="G31" s="11">
        <v>91</v>
      </c>
      <c r="H31" s="11">
        <v>93</v>
      </c>
      <c r="I31" s="11">
        <v>96</v>
      </c>
      <c r="J31" s="11">
        <v>103</v>
      </c>
      <c r="K31" s="11">
        <v>90</v>
      </c>
      <c r="L31" s="11">
        <v>106</v>
      </c>
      <c r="M31" s="11">
        <v>97</v>
      </c>
      <c r="N31" s="11">
        <v>101</v>
      </c>
      <c r="O31" s="11">
        <v>85</v>
      </c>
      <c r="P31" s="11">
        <v>117</v>
      </c>
      <c r="Q31" s="11">
        <v>105</v>
      </c>
      <c r="R31" s="195">
        <v>1528</v>
      </c>
      <c r="T31">
        <v>31</v>
      </c>
    </row>
    <row r="32" spans="1:20" x14ac:dyDescent="0.25">
      <c r="A32" s="16"/>
      <c r="B32" s="194" t="s">
        <v>8</v>
      </c>
      <c r="C32" s="196">
        <v>487</v>
      </c>
      <c r="D32" s="11">
        <v>476</v>
      </c>
      <c r="E32" s="11">
        <v>471</v>
      </c>
      <c r="F32" s="11">
        <v>491</v>
      </c>
      <c r="G32" s="11">
        <v>510</v>
      </c>
      <c r="H32" s="11">
        <v>508</v>
      </c>
      <c r="I32" s="11">
        <v>496</v>
      </c>
      <c r="J32" s="11">
        <v>484</v>
      </c>
      <c r="K32" s="11">
        <v>506</v>
      </c>
      <c r="L32" s="11">
        <v>494</v>
      </c>
      <c r="M32" s="11">
        <v>420</v>
      </c>
      <c r="N32" s="11">
        <v>483</v>
      </c>
      <c r="O32" s="11">
        <v>485</v>
      </c>
      <c r="P32" s="11">
        <v>496</v>
      </c>
      <c r="Q32" s="11">
        <v>453</v>
      </c>
      <c r="R32" s="195">
        <v>7260</v>
      </c>
      <c r="T32">
        <v>32</v>
      </c>
    </row>
    <row r="33" spans="1:20" x14ac:dyDescent="0.25">
      <c r="A33" s="16"/>
      <c r="B33" s="194" t="s">
        <v>78</v>
      </c>
      <c r="C33" s="196">
        <v>666</v>
      </c>
      <c r="D33" s="11">
        <v>697</v>
      </c>
      <c r="E33" s="11">
        <v>711</v>
      </c>
      <c r="F33" s="11">
        <v>720</v>
      </c>
      <c r="G33" s="11">
        <v>656</v>
      </c>
      <c r="H33" s="11">
        <v>737</v>
      </c>
      <c r="I33" s="11">
        <v>704</v>
      </c>
      <c r="J33" s="11">
        <v>688</v>
      </c>
      <c r="K33" s="11">
        <v>659</v>
      </c>
      <c r="L33" s="11">
        <v>704</v>
      </c>
      <c r="M33" s="11">
        <v>654</v>
      </c>
      <c r="N33" s="11">
        <v>697</v>
      </c>
      <c r="O33" s="11">
        <v>692</v>
      </c>
      <c r="P33" s="11">
        <v>673</v>
      </c>
      <c r="Q33" s="11">
        <v>739</v>
      </c>
      <c r="R33" s="195">
        <v>10397</v>
      </c>
      <c r="T33">
        <v>33</v>
      </c>
    </row>
    <row r="34" spans="1:20" x14ac:dyDescent="0.25">
      <c r="A34" s="16"/>
      <c r="B34" s="194" t="s">
        <v>27</v>
      </c>
      <c r="C34" s="196">
        <v>441</v>
      </c>
      <c r="D34" s="11">
        <v>453</v>
      </c>
      <c r="E34" s="11">
        <v>435</v>
      </c>
      <c r="F34" s="11">
        <v>459</v>
      </c>
      <c r="G34" s="11">
        <v>467</v>
      </c>
      <c r="H34" s="11">
        <v>480</v>
      </c>
      <c r="I34" s="11">
        <v>450</v>
      </c>
      <c r="J34" s="11">
        <v>462</v>
      </c>
      <c r="K34" s="11">
        <v>463</v>
      </c>
      <c r="L34" s="11">
        <v>465</v>
      </c>
      <c r="M34" s="11">
        <v>474</v>
      </c>
      <c r="N34" s="11">
        <v>462</v>
      </c>
      <c r="O34" s="11">
        <v>455</v>
      </c>
      <c r="P34" s="11">
        <v>470</v>
      </c>
      <c r="Q34" s="11">
        <v>465</v>
      </c>
      <c r="R34" s="195">
        <v>6901</v>
      </c>
      <c r="T34">
        <v>34</v>
      </c>
    </row>
    <row r="35" spans="1:20" x14ac:dyDescent="0.25">
      <c r="A35" s="16"/>
      <c r="B35" s="194" t="s">
        <v>13</v>
      </c>
      <c r="C35" s="196">
        <v>176</v>
      </c>
      <c r="D35" s="11">
        <v>198</v>
      </c>
      <c r="E35" s="11">
        <v>186</v>
      </c>
      <c r="F35" s="11">
        <v>198</v>
      </c>
      <c r="G35" s="11">
        <v>184</v>
      </c>
      <c r="H35" s="11">
        <v>195</v>
      </c>
      <c r="I35" s="11">
        <v>180</v>
      </c>
      <c r="J35" s="11">
        <v>188</v>
      </c>
      <c r="K35" s="11">
        <v>181</v>
      </c>
      <c r="L35" s="11">
        <v>196</v>
      </c>
      <c r="M35" s="11">
        <v>177</v>
      </c>
      <c r="N35" s="11">
        <v>189</v>
      </c>
      <c r="O35" s="11">
        <v>203</v>
      </c>
      <c r="P35" s="11">
        <v>211</v>
      </c>
      <c r="Q35" s="11">
        <v>240</v>
      </c>
      <c r="R35" s="195">
        <v>2902</v>
      </c>
      <c r="T35">
        <v>35</v>
      </c>
    </row>
    <row r="36" spans="1:20" x14ac:dyDescent="0.25">
      <c r="A36" s="16"/>
      <c r="B36" s="194" t="s">
        <v>70</v>
      </c>
      <c r="C36" s="196">
        <v>561</v>
      </c>
      <c r="D36" s="11">
        <v>587</v>
      </c>
      <c r="E36" s="11">
        <v>554</v>
      </c>
      <c r="F36" s="11">
        <v>550</v>
      </c>
      <c r="G36" s="11">
        <v>533</v>
      </c>
      <c r="H36" s="11">
        <v>563</v>
      </c>
      <c r="I36" s="11">
        <v>570</v>
      </c>
      <c r="J36" s="11">
        <v>582</v>
      </c>
      <c r="K36" s="11">
        <v>530</v>
      </c>
      <c r="L36" s="11">
        <v>576</v>
      </c>
      <c r="M36" s="11">
        <v>563</v>
      </c>
      <c r="N36" s="11">
        <v>572</v>
      </c>
      <c r="O36" s="11">
        <v>560</v>
      </c>
      <c r="P36" s="11">
        <v>586</v>
      </c>
      <c r="Q36" s="11">
        <v>570</v>
      </c>
      <c r="R36" s="195">
        <v>8457</v>
      </c>
      <c r="T36">
        <v>36</v>
      </c>
    </row>
    <row r="37" spans="1:20" x14ac:dyDescent="0.25">
      <c r="A37" s="16"/>
      <c r="B37" s="194" t="s">
        <v>72</v>
      </c>
      <c r="C37" s="196">
        <v>153</v>
      </c>
      <c r="D37" s="11">
        <v>160</v>
      </c>
      <c r="E37" s="11">
        <v>139</v>
      </c>
      <c r="F37" s="11">
        <v>166</v>
      </c>
      <c r="G37" s="11">
        <v>134</v>
      </c>
      <c r="H37" s="11">
        <v>154</v>
      </c>
      <c r="I37" s="11">
        <v>156</v>
      </c>
      <c r="J37" s="11">
        <v>163</v>
      </c>
      <c r="K37" s="11">
        <v>136</v>
      </c>
      <c r="L37" s="11">
        <v>142</v>
      </c>
      <c r="M37" s="11">
        <v>139</v>
      </c>
      <c r="N37" s="11">
        <v>162</v>
      </c>
      <c r="O37" s="11">
        <v>140</v>
      </c>
      <c r="P37" s="11">
        <v>143</v>
      </c>
      <c r="Q37" s="11">
        <v>149</v>
      </c>
      <c r="R37" s="195">
        <v>2236</v>
      </c>
      <c r="T37">
        <v>37</v>
      </c>
    </row>
    <row r="38" spans="1:20" x14ac:dyDescent="0.25">
      <c r="A38" s="16"/>
      <c r="B38" s="194" t="s">
        <v>6</v>
      </c>
      <c r="C38" s="196">
        <v>1231</v>
      </c>
      <c r="D38" s="11">
        <v>1211</v>
      </c>
      <c r="E38" s="11">
        <v>1242</v>
      </c>
      <c r="F38" s="11">
        <v>1218</v>
      </c>
      <c r="G38" s="11">
        <v>1207</v>
      </c>
      <c r="H38" s="11">
        <v>1213</v>
      </c>
      <c r="I38" s="11">
        <v>1240</v>
      </c>
      <c r="J38" s="11">
        <v>1247</v>
      </c>
      <c r="K38" s="11">
        <v>1262</v>
      </c>
      <c r="L38" s="11">
        <v>1270</v>
      </c>
      <c r="M38" s="11">
        <v>1279</v>
      </c>
      <c r="N38" s="11">
        <v>1276</v>
      </c>
      <c r="O38" s="11">
        <v>1256</v>
      </c>
      <c r="P38" s="11">
        <v>1233</v>
      </c>
      <c r="Q38" s="11">
        <v>1207</v>
      </c>
      <c r="R38" s="195">
        <v>18592</v>
      </c>
      <c r="T38">
        <v>38</v>
      </c>
    </row>
    <row r="39" spans="1:20" x14ac:dyDescent="0.25">
      <c r="A39" s="16"/>
      <c r="B39" s="194" t="s">
        <v>62</v>
      </c>
      <c r="C39" s="196">
        <v>432</v>
      </c>
      <c r="D39" s="11">
        <v>423</v>
      </c>
      <c r="E39" s="11">
        <v>411</v>
      </c>
      <c r="F39" s="11">
        <v>405</v>
      </c>
      <c r="G39" s="11">
        <v>430</v>
      </c>
      <c r="H39" s="11">
        <v>401</v>
      </c>
      <c r="I39" s="11">
        <v>393</v>
      </c>
      <c r="J39" s="11">
        <v>376</v>
      </c>
      <c r="K39" s="11">
        <v>386</v>
      </c>
      <c r="L39" s="11">
        <v>409</v>
      </c>
      <c r="M39" s="11">
        <v>411</v>
      </c>
      <c r="N39" s="11">
        <v>405</v>
      </c>
      <c r="O39" s="11">
        <v>425</v>
      </c>
      <c r="P39" s="11">
        <v>404</v>
      </c>
      <c r="Q39" s="11">
        <v>413</v>
      </c>
      <c r="R39" s="195">
        <v>6124</v>
      </c>
      <c r="T39">
        <v>39</v>
      </c>
    </row>
    <row r="40" spans="1:20" x14ac:dyDescent="0.25">
      <c r="A40" s="16"/>
      <c r="B40" s="194" t="s">
        <v>5</v>
      </c>
      <c r="C40" s="196">
        <v>953</v>
      </c>
      <c r="D40" s="11">
        <v>961</v>
      </c>
      <c r="E40" s="11">
        <v>945</v>
      </c>
      <c r="F40" s="11">
        <v>972</v>
      </c>
      <c r="G40" s="11">
        <v>953</v>
      </c>
      <c r="H40" s="11">
        <v>972</v>
      </c>
      <c r="I40" s="11">
        <v>932</v>
      </c>
      <c r="J40" s="11">
        <v>985</v>
      </c>
      <c r="K40" s="11">
        <v>976</v>
      </c>
      <c r="L40" s="11">
        <v>996</v>
      </c>
      <c r="M40" s="11">
        <v>978</v>
      </c>
      <c r="N40" s="11">
        <v>988</v>
      </c>
      <c r="O40" s="11">
        <v>975</v>
      </c>
      <c r="P40" s="11">
        <v>960</v>
      </c>
      <c r="Q40" s="11">
        <v>932</v>
      </c>
      <c r="R40" s="195">
        <v>14478</v>
      </c>
      <c r="T40">
        <v>40</v>
      </c>
    </row>
    <row r="41" spans="1:20" x14ac:dyDescent="0.25">
      <c r="A41" s="16"/>
      <c r="B41" s="194" t="s">
        <v>37</v>
      </c>
      <c r="C41" s="196"/>
      <c r="D41" s="11">
        <v>30</v>
      </c>
      <c r="E41" s="11"/>
      <c r="F41" s="11"/>
      <c r="G41" s="11"/>
      <c r="H41" s="11"/>
      <c r="I41" s="11"/>
      <c r="J41" s="11"/>
      <c r="K41" s="11"/>
      <c r="L41" s="11"/>
      <c r="M41" s="11">
        <v>31</v>
      </c>
      <c r="N41" s="11"/>
      <c r="O41" s="11"/>
      <c r="P41" s="11"/>
      <c r="Q41" s="11"/>
      <c r="R41" s="195">
        <v>61</v>
      </c>
      <c r="T41">
        <v>41</v>
      </c>
    </row>
    <row r="42" spans="1:20" x14ac:dyDescent="0.25">
      <c r="A42" s="16"/>
      <c r="B42" s="194" t="s">
        <v>76</v>
      </c>
      <c r="C42" s="196">
        <v>575</v>
      </c>
      <c r="D42" s="11">
        <v>555</v>
      </c>
      <c r="E42" s="11">
        <v>566</v>
      </c>
      <c r="F42" s="11">
        <v>560</v>
      </c>
      <c r="G42" s="11">
        <v>579</v>
      </c>
      <c r="H42" s="11">
        <v>556</v>
      </c>
      <c r="I42" s="11">
        <v>554</v>
      </c>
      <c r="J42" s="11">
        <v>584</v>
      </c>
      <c r="K42" s="11">
        <v>574</v>
      </c>
      <c r="L42" s="11">
        <v>558</v>
      </c>
      <c r="M42" s="11">
        <v>563</v>
      </c>
      <c r="N42" s="11">
        <v>591</v>
      </c>
      <c r="O42" s="11">
        <v>587</v>
      </c>
      <c r="P42" s="11">
        <v>578</v>
      </c>
      <c r="Q42" s="11">
        <v>595</v>
      </c>
      <c r="R42" s="195">
        <v>8575</v>
      </c>
      <c r="T42">
        <v>42</v>
      </c>
    </row>
    <row r="43" spans="1:20" x14ac:dyDescent="0.25">
      <c r="A43" s="16"/>
      <c r="B43" s="194" t="s">
        <v>63</v>
      </c>
      <c r="C43" s="196">
        <v>142</v>
      </c>
      <c r="D43" s="11">
        <v>150</v>
      </c>
      <c r="E43" s="11">
        <v>135</v>
      </c>
      <c r="F43" s="11">
        <v>135</v>
      </c>
      <c r="G43" s="11">
        <v>126</v>
      </c>
      <c r="H43" s="11">
        <v>143</v>
      </c>
      <c r="I43" s="11">
        <v>139</v>
      </c>
      <c r="J43" s="11">
        <v>141</v>
      </c>
      <c r="K43" s="11">
        <v>125</v>
      </c>
      <c r="L43" s="11">
        <v>145</v>
      </c>
      <c r="M43" s="11">
        <v>135</v>
      </c>
      <c r="N43" s="11">
        <v>124</v>
      </c>
      <c r="O43" s="11">
        <v>137</v>
      </c>
      <c r="P43" s="11">
        <v>129</v>
      </c>
      <c r="Q43" s="11">
        <v>133</v>
      </c>
      <c r="R43" s="195">
        <v>2039</v>
      </c>
      <c r="T43">
        <v>43</v>
      </c>
    </row>
    <row r="44" spans="1:20" x14ac:dyDescent="0.25">
      <c r="A44" s="16"/>
      <c r="B44" s="194" t="s">
        <v>43</v>
      </c>
      <c r="C44" s="196">
        <v>155</v>
      </c>
      <c r="D44" s="11">
        <v>180</v>
      </c>
      <c r="E44" s="11">
        <v>202</v>
      </c>
      <c r="F44" s="11">
        <v>185</v>
      </c>
      <c r="G44" s="11">
        <v>174</v>
      </c>
      <c r="H44" s="11">
        <v>177</v>
      </c>
      <c r="I44" s="11">
        <v>187</v>
      </c>
      <c r="J44" s="11">
        <v>164</v>
      </c>
      <c r="K44" s="11">
        <v>154</v>
      </c>
      <c r="L44" s="11">
        <v>174</v>
      </c>
      <c r="M44" s="11">
        <v>161</v>
      </c>
      <c r="N44" s="11">
        <v>155</v>
      </c>
      <c r="O44" s="11">
        <v>126</v>
      </c>
      <c r="P44" s="11">
        <v>145</v>
      </c>
      <c r="Q44" s="11">
        <v>154</v>
      </c>
      <c r="R44" s="195">
        <v>2493</v>
      </c>
      <c r="T44">
        <v>44</v>
      </c>
    </row>
    <row r="45" spans="1:20" x14ac:dyDescent="0.25">
      <c r="A45" s="16"/>
      <c r="B45" s="194" t="s">
        <v>65</v>
      </c>
      <c r="C45" s="196">
        <v>159</v>
      </c>
      <c r="D45" s="11">
        <v>166</v>
      </c>
      <c r="E45" s="11">
        <v>164</v>
      </c>
      <c r="F45" s="11">
        <v>173</v>
      </c>
      <c r="G45" s="11">
        <v>172</v>
      </c>
      <c r="H45" s="11">
        <v>170</v>
      </c>
      <c r="I45" s="11">
        <v>176</v>
      </c>
      <c r="J45" s="11">
        <v>185</v>
      </c>
      <c r="K45" s="11">
        <v>171</v>
      </c>
      <c r="L45" s="11">
        <v>181</v>
      </c>
      <c r="M45" s="11">
        <v>170</v>
      </c>
      <c r="N45" s="11">
        <v>176</v>
      </c>
      <c r="O45" s="11">
        <v>164</v>
      </c>
      <c r="P45" s="11">
        <v>176</v>
      </c>
      <c r="Q45" s="11">
        <v>177</v>
      </c>
      <c r="R45" s="195">
        <v>2580</v>
      </c>
      <c r="T45">
        <v>45</v>
      </c>
    </row>
    <row r="46" spans="1:20" x14ac:dyDescent="0.25">
      <c r="A46" s="16"/>
      <c r="B46" s="194" t="s">
        <v>22</v>
      </c>
      <c r="C46" s="196">
        <v>215</v>
      </c>
      <c r="D46" s="11">
        <v>233</v>
      </c>
      <c r="E46" s="11">
        <v>227</v>
      </c>
      <c r="F46" s="11">
        <v>223</v>
      </c>
      <c r="G46" s="11">
        <v>230</v>
      </c>
      <c r="H46" s="11">
        <v>236</v>
      </c>
      <c r="I46" s="11">
        <v>222</v>
      </c>
      <c r="J46" s="11">
        <v>242</v>
      </c>
      <c r="K46" s="11">
        <v>241</v>
      </c>
      <c r="L46" s="11">
        <v>254</v>
      </c>
      <c r="M46" s="11">
        <v>234</v>
      </c>
      <c r="N46" s="11">
        <v>246</v>
      </c>
      <c r="O46" s="11">
        <v>247</v>
      </c>
      <c r="P46" s="11">
        <v>225</v>
      </c>
      <c r="Q46" s="11">
        <v>232</v>
      </c>
      <c r="R46" s="195">
        <v>3507</v>
      </c>
      <c r="T46">
        <v>46</v>
      </c>
    </row>
    <row r="47" spans="1:20" x14ac:dyDescent="0.25">
      <c r="A47" s="16"/>
      <c r="B47" s="194" t="s">
        <v>61</v>
      </c>
      <c r="C47" s="196">
        <v>124</v>
      </c>
      <c r="D47" s="11">
        <v>116</v>
      </c>
      <c r="E47" s="11">
        <v>130</v>
      </c>
      <c r="F47" s="11">
        <v>107</v>
      </c>
      <c r="G47" s="11">
        <v>117</v>
      </c>
      <c r="H47" s="11">
        <v>139</v>
      </c>
      <c r="I47" s="11">
        <v>115</v>
      </c>
      <c r="J47" s="11">
        <v>125</v>
      </c>
      <c r="K47" s="11">
        <v>125</v>
      </c>
      <c r="L47" s="11">
        <v>121</v>
      </c>
      <c r="M47" s="11">
        <v>103</v>
      </c>
      <c r="N47" s="11">
        <v>120</v>
      </c>
      <c r="O47" s="11">
        <v>115</v>
      </c>
      <c r="P47" s="11">
        <v>121</v>
      </c>
      <c r="Q47" s="11">
        <v>99</v>
      </c>
      <c r="R47" s="195">
        <v>1777</v>
      </c>
      <c r="T47">
        <v>47</v>
      </c>
    </row>
    <row r="48" spans="1:20" x14ac:dyDescent="0.25">
      <c r="A48" s="16"/>
      <c r="B48" s="194" t="s">
        <v>23</v>
      </c>
      <c r="C48" s="196">
        <v>267</v>
      </c>
      <c r="D48" s="11">
        <v>283</v>
      </c>
      <c r="E48" s="11">
        <v>285</v>
      </c>
      <c r="F48" s="11">
        <v>271</v>
      </c>
      <c r="G48" s="11">
        <v>277</v>
      </c>
      <c r="H48" s="11">
        <v>277</v>
      </c>
      <c r="I48" s="11">
        <v>302</v>
      </c>
      <c r="J48" s="11">
        <v>304</v>
      </c>
      <c r="K48" s="11">
        <v>312</v>
      </c>
      <c r="L48" s="11">
        <v>323</v>
      </c>
      <c r="M48" s="11">
        <v>309</v>
      </c>
      <c r="N48" s="11">
        <v>328</v>
      </c>
      <c r="O48" s="11">
        <v>329</v>
      </c>
      <c r="P48" s="11">
        <v>314</v>
      </c>
      <c r="Q48" s="11">
        <v>305</v>
      </c>
      <c r="R48" s="195">
        <v>4486</v>
      </c>
      <c r="T48">
        <v>48</v>
      </c>
    </row>
    <row r="49" spans="1:20" x14ac:dyDescent="0.25">
      <c r="A49" s="16"/>
      <c r="B49" s="194" t="s">
        <v>12</v>
      </c>
      <c r="C49" s="196">
        <v>157</v>
      </c>
      <c r="D49" s="11">
        <v>163</v>
      </c>
      <c r="E49" s="11">
        <v>162</v>
      </c>
      <c r="F49" s="11">
        <v>154</v>
      </c>
      <c r="G49" s="11">
        <v>154</v>
      </c>
      <c r="H49" s="11">
        <v>155</v>
      </c>
      <c r="I49" s="11">
        <v>175</v>
      </c>
      <c r="J49" s="11">
        <v>173</v>
      </c>
      <c r="K49" s="11">
        <v>165</v>
      </c>
      <c r="L49" s="11">
        <v>161</v>
      </c>
      <c r="M49" s="11">
        <v>164</v>
      </c>
      <c r="N49" s="11">
        <v>158</v>
      </c>
      <c r="O49" s="11">
        <v>167</v>
      </c>
      <c r="P49" s="11">
        <v>158</v>
      </c>
      <c r="Q49" s="11">
        <v>148</v>
      </c>
      <c r="R49" s="195">
        <v>2414</v>
      </c>
      <c r="T49">
        <v>49</v>
      </c>
    </row>
    <row r="50" spans="1:20" x14ac:dyDescent="0.25">
      <c r="A50" s="16"/>
      <c r="B50" s="194" t="s">
        <v>19</v>
      </c>
      <c r="C50" s="196">
        <v>312</v>
      </c>
      <c r="D50" s="11">
        <v>338</v>
      </c>
      <c r="E50" s="11">
        <v>310</v>
      </c>
      <c r="F50" s="11">
        <v>309</v>
      </c>
      <c r="G50" s="11">
        <v>321</v>
      </c>
      <c r="H50" s="11">
        <v>340</v>
      </c>
      <c r="I50" s="11">
        <v>328</v>
      </c>
      <c r="J50" s="11">
        <v>306</v>
      </c>
      <c r="K50" s="11">
        <v>319</v>
      </c>
      <c r="L50" s="11">
        <v>333</v>
      </c>
      <c r="M50" s="11">
        <v>305</v>
      </c>
      <c r="N50" s="11">
        <v>324</v>
      </c>
      <c r="O50" s="11">
        <v>331</v>
      </c>
      <c r="P50" s="11">
        <v>312</v>
      </c>
      <c r="Q50" s="11">
        <v>285</v>
      </c>
      <c r="R50" s="195">
        <v>4773</v>
      </c>
      <c r="T50">
        <v>50</v>
      </c>
    </row>
    <row r="51" spans="1:20" x14ac:dyDescent="0.25">
      <c r="A51" s="16"/>
      <c r="B51" s="194" t="s">
        <v>45</v>
      </c>
      <c r="C51" s="196">
        <v>66</v>
      </c>
      <c r="D51" s="11">
        <v>77</v>
      </c>
      <c r="E51" s="11">
        <v>78</v>
      </c>
      <c r="F51" s="11">
        <v>80</v>
      </c>
      <c r="G51" s="11">
        <v>63</v>
      </c>
      <c r="H51" s="11">
        <v>78</v>
      </c>
      <c r="I51" s="11">
        <v>69</v>
      </c>
      <c r="J51" s="11">
        <v>81</v>
      </c>
      <c r="K51" s="11">
        <v>60</v>
      </c>
      <c r="L51" s="11">
        <v>69</v>
      </c>
      <c r="M51" s="11">
        <v>76</v>
      </c>
      <c r="N51" s="11">
        <v>61</v>
      </c>
      <c r="O51" s="11">
        <v>59</v>
      </c>
      <c r="P51" s="11">
        <v>85</v>
      </c>
      <c r="Q51" s="11">
        <v>76</v>
      </c>
      <c r="R51" s="195">
        <v>1078</v>
      </c>
      <c r="T51">
        <v>51</v>
      </c>
    </row>
    <row r="52" spans="1:20" x14ac:dyDescent="0.25">
      <c r="A52" s="16"/>
      <c r="B52" s="194" t="s">
        <v>48</v>
      </c>
      <c r="C52" s="196">
        <v>206</v>
      </c>
      <c r="D52" s="11">
        <v>196</v>
      </c>
      <c r="E52" s="11">
        <v>180</v>
      </c>
      <c r="F52" s="11">
        <v>185</v>
      </c>
      <c r="G52" s="11">
        <v>187</v>
      </c>
      <c r="H52" s="11">
        <v>196</v>
      </c>
      <c r="I52" s="11">
        <v>199</v>
      </c>
      <c r="J52" s="11">
        <v>218</v>
      </c>
      <c r="K52" s="11">
        <v>203</v>
      </c>
      <c r="L52" s="11">
        <v>209</v>
      </c>
      <c r="M52" s="11">
        <v>215</v>
      </c>
      <c r="N52" s="11">
        <v>204</v>
      </c>
      <c r="O52" s="11">
        <v>182</v>
      </c>
      <c r="P52" s="11">
        <v>197</v>
      </c>
      <c r="Q52" s="11">
        <v>204</v>
      </c>
      <c r="R52" s="195">
        <v>2981</v>
      </c>
      <c r="T52">
        <v>52</v>
      </c>
    </row>
    <row r="53" spans="1:20" x14ac:dyDescent="0.25">
      <c r="A53" s="16"/>
      <c r="B53" s="194" t="s">
        <v>34</v>
      </c>
      <c r="C53" s="196">
        <v>86</v>
      </c>
      <c r="D53" s="11">
        <v>86</v>
      </c>
      <c r="E53" s="11">
        <v>90</v>
      </c>
      <c r="F53" s="11">
        <v>91</v>
      </c>
      <c r="G53" s="11">
        <v>84</v>
      </c>
      <c r="H53" s="11">
        <v>103</v>
      </c>
      <c r="I53" s="11">
        <v>82</v>
      </c>
      <c r="J53" s="11">
        <v>103</v>
      </c>
      <c r="K53" s="11">
        <v>89</v>
      </c>
      <c r="L53" s="11">
        <v>104</v>
      </c>
      <c r="M53" s="11">
        <v>92</v>
      </c>
      <c r="N53" s="11">
        <v>92</v>
      </c>
      <c r="O53" s="11">
        <v>89</v>
      </c>
      <c r="P53" s="11">
        <v>102</v>
      </c>
      <c r="Q53" s="11">
        <v>103</v>
      </c>
      <c r="R53" s="195">
        <v>1396</v>
      </c>
      <c r="T53">
        <v>53</v>
      </c>
    </row>
    <row r="54" spans="1:20" x14ac:dyDescent="0.25">
      <c r="A54" s="16"/>
      <c r="B54" s="194" t="s">
        <v>3</v>
      </c>
      <c r="C54" s="196">
        <v>1159</v>
      </c>
      <c r="D54" s="11">
        <v>1155</v>
      </c>
      <c r="E54" s="11">
        <v>1147</v>
      </c>
      <c r="F54" s="11">
        <v>1163</v>
      </c>
      <c r="G54" s="11">
        <v>1142</v>
      </c>
      <c r="H54" s="11">
        <v>1158</v>
      </c>
      <c r="I54" s="11">
        <v>1149</v>
      </c>
      <c r="J54" s="11">
        <v>1167</v>
      </c>
      <c r="K54" s="11">
        <v>1193</v>
      </c>
      <c r="L54" s="11">
        <v>1166</v>
      </c>
      <c r="M54" s="11">
        <v>1177</v>
      </c>
      <c r="N54" s="11">
        <v>1200</v>
      </c>
      <c r="O54" s="11">
        <v>1179</v>
      </c>
      <c r="P54" s="11">
        <v>1168</v>
      </c>
      <c r="Q54" s="11">
        <v>1167</v>
      </c>
      <c r="R54" s="195">
        <v>17490</v>
      </c>
      <c r="T54">
        <v>54</v>
      </c>
    </row>
    <row r="55" spans="1:20" x14ac:dyDescent="0.25">
      <c r="A55" s="16"/>
      <c r="B55" s="194" t="s">
        <v>80</v>
      </c>
      <c r="C55" s="196">
        <v>340</v>
      </c>
      <c r="D55" s="11">
        <v>377</v>
      </c>
      <c r="E55" s="11">
        <v>391</v>
      </c>
      <c r="F55" s="11">
        <v>372</v>
      </c>
      <c r="G55" s="11">
        <v>346</v>
      </c>
      <c r="H55" s="11">
        <v>404</v>
      </c>
      <c r="I55" s="11">
        <v>392</v>
      </c>
      <c r="J55" s="11">
        <v>399</v>
      </c>
      <c r="K55" s="11">
        <v>345</v>
      </c>
      <c r="L55" s="11">
        <v>353</v>
      </c>
      <c r="M55" s="11">
        <v>390</v>
      </c>
      <c r="N55" s="11">
        <v>347</v>
      </c>
      <c r="O55" s="11">
        <v>352</v>
      </c>
      <c r="P55" s="11">
        <v>367</v>
      </c>
      <c r="Q55" s="11">
        <v>460</v>
      </c>
      <c r="R55" s="195">
        <v>5635</v>
      </c>
      <c r="T55">
        <v>55</v>
      </c>
    </row>
    <row r="56" spans="1:20" x14ac:dyDescent="0.25">
      <c r="A56" s="16"/>
      <c r="B56" s="194" t="s">
        <v>39</v>
      </c>
      <c r="C56" s="196">
        <v>315</v>
      </c>
      <c r="D56" s="11">
        <v>316</v>
      </c>
      <c r="E56" s="11">
        <v>307</v>
      </c>
      <c r="F56" s="11">
        <v>306</v>
      </c>
      <c r="G56" s="11">
        <v>312</v>
      </c>
      <c r="H56" s="11">
        <v>287</v>
      </c>
      <c r="I56" s="11">
        <v>313</v>
      </c>
      <c r="J56" s="11">
        <v>281</v>
      </c>
      <c r="K56" s="11">
        <v>264</v>
      </c>
      <c r="L56" s="11">
        <v>259</v>
      </c>
      <c r="M56" s="11">
        <v>252</v>
      </c>
      <c r="N56" s="11">
        <v>252</v>
      </c>
      <c r="O56" s="11">
        <v>208</v>
      </c>
      <c r="P56" s="11">
        <v>209</v>
      </c>
      <c r="Q56" s="11">
        <v>201</v>
      </c>
      <c r="R56" s="195">
        <v>4082</v>
      </c>
      <c r="T56">
        <v>56</v>
      </c>
    </row>
    <row r="57" spans="1:20" x14ac:dyDescent="0.25">
      <c r="A57" s="16"/>
      <c r="B57" s="194" t="s">
        <v>14</v>
      </c>
      <c r="C57" s="196">
        <v>814</v>
      </c>
      <c r="D57" s="11">
        <v>820</v>
      </c>
      <c r="E57" s="11">
        <v>781</v>
      </c>
      <c r="F57" s="11">
        <v>752</v>
      </c>
      <c r="G57" s="11">
        <v>774</v>
      </c>
      <c r="H57" s="11">
        <v>805</v>
      </c>
      <c r="I57" s="11">
        <v>779</v>
      </c>
      <c r="J57" s="11">
        <v>782</v>
      </c>
      <c r="K57" s="11">
        <v>775</v>
      </c>
      <c r="L57" s="11">
        <v>761</v>
      </c>
      <c r="M57" s="11">
        <v>728</v>
      </c>
      <c r="N57" s="11">
        <v>744</v>
      </c>
      <c r="O57" s="11">
        <v>727</v>
      </c>
      <c r="P57" s="11">
        <v>779</v>
      </c>
      <c r="Q57" s="11">
        <v>722</v>
      </c>
      <c r="R57" s="195">
        <v>11543</v>
      </c>
      <c r="T57">
        <v>57</v>
      </c>
    </row>
    <row r="58" spans="1:20" x14ac:dyDescent="0.25">
      <c r="A58" s="16"/>
      <c r="B58" s="194" t="s">
        <v>68</v>
      </c>
      <c r="C58" s="196">
        <v>163</v>
      </c>
      <c r="D58" s="11">
        <v>163</v>
      </c>
      <c r="E58" s="11">
        <v>151</v>
      </c>
      <c r="F58" s="11">
        <v>161</v>
      </c>
      <c r="G58" s="11">
        <v>157</v>
      </c>
      <c r="H58" s="11">
        <v>168</v>
      </c>
      <c r="I58" s="11">
        <v>173</v>
      </c>
      <c r="J58" s="11">
        <v>168</v>
      </c>
      <c r="K58" s="11">
        <v>150</v>
      </c>
      <c r="L58" s="11">
        <v>152</v>
      </c>
      <c r="M58" s="11">
        <v>156</v>
      </c>
      <c r="N58" s="11">
        <v>164</v>
      </c>
      <c r="O58" s="11">
        <v>170</v>
      </c>
      <c r="P58" s="11">
        <v>150</v>
      </c>
      <c r="Q58" s="11">
        <v>153</v>
      </c>
      <c r="R58" s="195">
        <v>2399</v>
      </c>
      <c r="T58">
        <v>58</v>
      </c>
    </row>
    <row r="59" spans="1:20" x14ac:dyDescent="0.25">
      <c r="A59" s="16"/>
      <c r="B59" s="194" t="s">
        <v>69</v>
      </c>
      <c r="C59" s="196">
        <v>137</v>
      </c>
      <c r="D59" s="11">
        <v>156</v>
      </c>
      <c r="E59" s="11">
        <v>151</v>
      </c>
      <c r="F59" s="11">
        <v>144</v>
      </c>
      <c r="G59" s="11">
        <v>137</v>
      </c>
      <c r="H59" s="11">
        <v>160</v>
      </c>
      <c r="I59" s="11">
        <v>142</v>
      </c>
      <c r="J59" s="11">
        <v>131</v>
      </c>
      <c r="K59" s="11">
        <v>138</v>
      </c>
      <c r="L59" s="11">
        <v>150</v>
      </c>
      <c r="M59" s="11">
        <v>155</v>
      </c>
      <c r="N59" s="11">
        <v>153</v>
      </c>
      <c r="O59" s="11">
        <v>151</v>
      </c>
      <c r="P59" s="11">
        <v>166</v>
      </c>
      <c r="Q59" s="11">
        <v>151</v>
      </c>
      <c r="R59" s="195">
        <v>2222</v>
      </c>
      <c r="T59">
        <v>59</v>
      </c>
    </row>
    <row r="60" spans="1:20" x14ac:dyDescent="0.25">
      <c r="A60" s="16"/>
      <c r="B60" s="194" t="s">
        <v>50</v>
      </c>
      <c r="C60" s="196">
        <v>38</v>
      </c>
      <c r="D60" s="11"/>
      <c r="E60" s="11"/>
      <c r="F60" s="11">
        <v>34</v>
      </c>
      <c r="G60" s="11">
        <v>32</v>
      </c>
      <c r="H60" s="11"/>
      <c r="I60" s="11"/>
      <c r="J60" s="11"/>
      <c r="K60" s="11"/>
      <c r="L60" s="11"/>
      <c r="M60" s="11">
        <v>30</v>
      </c>
      <c r="N60" s="11"/>
      <c r="O60" s="11"/>
      <c r="P60" s="11"/>
      <c r="Q60" s="11"/>
      <c r="R60" s="195">
        <v>134</v>
      </c>
      <c r="T60">
        <v>60</v>
      </c>
    </row>
    <row r="61" spans="1:20" x14ac:dyDescent="0.25">
      <c r="A61" s="16"/>
      <c r="B61" s="194" t="s">
        <v>24</v>
      </c>
      <c r="C61" s="196">
        <v>766</v>
      </c>
      <c r="D61" s="11">
        <v>774</v>
      </c>
      <c r="E61" s="11">
        <v>786</v>
      </c>
      <c r="F61" s="11">
        <v>787</v>
      </c>
      <c r="G61" s="11">
        <v>793</v>
      </c>
      <c r="H61" s="11">
        <v>797</v>
      </c>
      <c r="I61" s="11">
        <v>796</v>
      </c>
      <c r="J61" s="11">
        <v>810</v>
      </c>
      <c r="K61" s="11">
        <v>817</v>
      </c>
      <c r="L61" s="11">
        <v>813</v>
      </c>
      <c r="M61" s="11">
        <v>800</v>
      </c>
      <c r="N61" s="11">
        <v>826</v>
      </c>
      <c r="O61" s="11">
        <v>798</v>
      </c>
      <c r="P61" s="11">
        <v>811</v>
      </c>
      <c r="Q61" s="11">
        <v>768</v>
      </c>
      <c r="R61" s="195">
        <v>11942</v>
      </c>
      <c r="T61">
        <v>61</v>
      </c>
    </row>
    <row r="62" spans="1:20" x14ac:dyDescent="0.25">
      <c r="A62" s="16"/>
      <c r="B62" s="194" t="s">
        <v>9</v>
      </c>
      <c r="C62" s="196">
        <v>552</v>
      </c>
      <c r="D62" s="11">
        <v>558</v>
      </c>
      <c r="E62" s="11">
        <v>572</v>
      </c>
      <c r="F62" s="11">
        <v>578</v>
      </c>
      <c r="G62" s="11">
        <v>574</v>
      </c>
      <c r="H62" s="11">
        <v>585</v>
      </c>
      <c r="I62" s="11">
        <v>570</v>
      </c>
      <c r="J62" s="11">
        <v>591</v>
      </c>
      <c r="K62" s="11">
        <v>569</v>
      </c>
      <c r="L62" s="11">
        <v>571</v>
      </c>
      <c r="M62" s="11">
        <v>569</v>
      </c>
      <c r="N62" s="11">
        <v>579</v>
      </c>
      <c r="O62" s="11">
        <v>581</v>
      </c>
      <c r="P62" s="11">
        <v>581</v>
      </c>
      <c r="Q62" s="11">
        <v>566</v>
      </c>
      <c r="R62" s="195">
        <v>8596</v>
      </c>
      <c r="T62">
        <v>62</v>
      </c>
    </row>
    <row r="63" spans="1:20" x14ac:dyDescent="0.25">
      <c r="A63" s="16"/>
      <c r="B63" s="194" t="s">
        <v>67</v>
      </c>
      <c r="C63" s="196">
        <v>220</v>
      </c>
      <c r="D63" s="11">
        <v>218</v>
      </c>
      <c r="E63" s="11">
        <v>221</v>
      </c>
      <c r="F63" s="11">
        <v>223</v>
      </c>
      <c r="G63" s="11">
        <v>221</v>
      </c>
      <c r="H63" s="11">
        <v>239</v>
      </c>
      <c r="I63" s="11">
        <v>232</v>
      </c>
      <c r="J63" s="11">
        <v>256</v>
      </c>
      <c r="K63" s="11">
        <v>246</v>
      </c>
      <c r="L63" s="11">
        <v>243</v>
      </c>
      <c r="M63" s="11">
        <v>218</v>
      </c>
      <c r="N63" s="11">
        <v>244</v>
      </c>
      <c r="O63" s="11">
        <v>239</v>
      </c>
      <c r="P63" s="11">
        <v>215</v>
      </c>
      <c r="Q63" s="11">
        <v>217</v>
      </c>
      <c r="R63" s="195">
        <v>3452</v>
      </c>
      <c r="T63">
        <v>63</v>
      </c>
    </row>
    <row r="64" spans="1:20" x14ac:dyDescent="0.25">
      <c r="A64" s="16"/>
      <c r="B64" s="194" t="s">
        <v>28</v>
      </c>
      <c r="C64" s="196">
        <v>372</v>
      </c>
      <c r="D64" s="11">
        <v>365</v>
      </c>
      <c r="E64" s="11">
        <v>379</v>
      </c>
      <c r="F64" s="11">
        <v>397</v>
      </c>
      <c r="G64" s="11">
        <v>391</v>
      </c>
      <c r="H64" s="11">
        <v>400</v>
      </c>
      <c r="I64" s="11">
        <v>372</v>
      </c>
      <c r="J64" s="11">
        <v>404</v>
      </c>
      <c r="K64" s="11">
        <v>413</v>
      </c>
      <c r="L64" s="11">
        <v>410</v>
      </c>
      <c r="M64" s="11">
        <v>404</v>
      </c>
      <c r="N64" s="11">
        <v>407</v>
      </c>
      <c r="O64" s="11">
        <v>425</v>
      </c>
      <c r="P64" s="11">
        <v>419</v>
      </c>
      <c r="Q64" s="11">
        <v>398</v>
      </c>
      <c r="R64" s="195">
        <v>5956</v>
      </c>
      <c r="T64">
        <v>64</v>
      </c>
    </row>
    <row r="65" spans="1:20" x14ac:dyDescent="0.25">
      <c r="A65" s="16"/>
      <c r="B65" s="194" t="s">
        <v>31</v>
      </c>
      <c r="C65" s="196">
        <v>361</v>
      </c>
      <c r="D65" s="11">
        <v>355</v>
      </c>
      <c r="E65" s="11">
        <v>354</v>
      </c>
      <c r="F65" s="11">
        <v>354</v>
      </c>
      <c r="G65" s="11">
        <v>325</v>
      </c>
      <c r="H65" s="11">
        <v>337</v>
      </c>
      <c r="I65" s="11">
        <v>328</v>
      </c>
      <c r="J65" s="11">
        <v>334</v>
      </c>
      <c r="K65" s="11">
        <v>236</v>
      </c>
      <c r="L65" s="11">
        <v>260</v>
      </c>
      <c r="M65" s="11">
        <v>281</v>
      </c>
      <c r="N65" s="11">
        <v>247</v>
      </c>
      <c r="O65" s="11">
        <v>218</v>
      </c>
      <c r="P65" s="11">
        <v>250</v>
      </c>
      <c r="Q65" s="11">
        <v>239</v>
      </c>
      <c r="R65" s="195">
        <v>4479</v>
      </c>
      <c r="T65">
        <v>65</v>
      </c>
    </row>
    <row r="66" spans="1:20" x14ac:dyDescent="0.25">
      <c r="A66" s="16"/>
      <c r="B66" s="194" t="s">
        <v>64</v>
      </c>
      <c r="C66" s="196">
        <v>402</v>
      </c>
      <c r="D66" s="11">
        <v>411</v>
      </c>
      <c r="E66" s="11">
        <v>395</v>
      </c>
      <c r="F66" s="11">
        <v>405</v>
      </c>
      <c r="G66" s="11">
        <v>408</v>
      </c>
      <c r="H66" s="11">
        <v>398</v>
      </c>
      <c r="I66" s="11">
        <v>403</v>
      </c>
      <c r="J66" s="11">
        <v>392</v>
      </c>
      <c r="K66" s="11">
        <v>396</v>
      </c>
      <c r="L66" s="11">
        <v>409</v>
      </c>
      <c r="M66" s="11">
        <v>398</v>
      </c>
      <c r="N66" s="11">
        <v>396</v>
      </c>
      <c r="O66" s="11">
        <v>378</v>
      </c>
      <c r="P66" s="11">
        <v>401</v>
      </c>
      <c r="Q66" s="11">
        <v>372</v>
      </c>
      <c r="R66" s="195">
        <v>5964</v>
      </c>
      <c r="T66">
        <v>66</v>
      </c>
    </row>
    <row r="67" spans="1:20" x14ac:dyDescent="0.25">
      <c r="A67" s="16"/>
      <c r="B67" s="194" t="s">
        <v>73</v>
      </c>
      <c r="C67" s="196">
        <v>612</v>
      </c>
      <c r="D67" s="11">
        <v>641</v>
      </c>
      <c r="E67" s="11">
        <v>632</v>
      </c>
      <c r="F67" s="11">
        <v>642</v>
      </c>
      <c r="G67" s="11">
        <v>628</v>
      </c>
      <c r="H67" s="11">
        <v>615</v>
      </c>
      <c r="I67" s="11">
        <v>616</v>
      </c>
      <c r="J67" s="11">
        <v>614</v>
      </c>
      <c r="K67" s="11">
        <v>589</v>
      </c>
      <c r="L67" s="11">
        <v>605</v>
      </c>
      <c r="M67" s="11">
        <v>593</v>
      </c>
      <c r="N67" s="11">
        <v>624</v>
      </c>
      <c r="O67" s="11">
        <v>578</v>
      </c>
      <c r="P67" s="11">
        <v>580</v>
      </c>
      <c r="Q67" s="11">
        <v>609</v>
      </c>
      <c r="R67" s="195">
        <v>9178</v>
      </c>
      <c r="T67">
        <v>67</v>
      </c>
    </row>
    <row r="68" spans="1:20" x14ac:dyDescent="0.25">
      <c r="A68" s="16"/>
      <c r="B68" s="194" t="s">
        <v>26</v>
      </c>
      <c r="C68" s="196">
        <v>275</v>
      </c>
      <c r="D68" s="11">
        <v>277</v>
      </c>
      <c r="E68" s="11">
        <v>293</v>
      </c>
      <c r="F68" s="11">
        <v>271</v>
      </c>
      <c r="G68" s="11">
        <v>292</v>
      </c>
      <c r="H68" s="11">
        <v>290</v>
      </c>
      <c r="I68" s="11">
        <v>283</v>
      </c>
      <c r="J68" s="11">
        <v>319</v>
      </c>
      <c r="K68" s="11">
        <v>294</v>
      </c>
      <c r="L68" s="11">
        <v>304</v>
      </c>
      <c r="M68" s="11">
        <v>292</v>
      </c>
      <c r="N68" s="11">
        <v>301</v>
      </c>
      <c r="O68" s="11">
        <v>293</v>
      </c>
      <c r="P68" s="11">
        <v>302</v>
      </c>
      <c r="Q68" s="11">
        <v>293</v>
      </c>
      <c r="R68" s="195">
        <v>4379</v>
      </c>
      <c r="T68">
        <v>68</v>
      </c>
    </row>
    <row r="69" spans="1:20" x14ac:dyDescent="0.25">
      <c r="A69" s="16"/>
      <c r="B69" s="194" t="s">
        <v>32</v>
      </c>
      <c r="C69" s="196">
        <v>253</v>
      </c>
      <c r="D69" s="11">
        <v>249</v>
      </c>
      <c r="E69" s="11">
        <v>244</v>
      </c>
      <c r="F69" s="11">
        <v>249</v>
      </c>
      <c r="G69" s="11">
        <v>262</v>
      </c>
      <c r="H69" s="11">
        <v>272</v>
      </c>
      <c r="I69" s="11">
        <v>262</v>
      </c>
      <c r="J69" s="11">
        <v>283</v>
      </c>
      <c r="K69" s="11">
        <v>292</v>
      </c>
      <c r="L69" s="11">
        <v>278</v>
      </c>
      <c r="M69" s="11">
        <v>275</v>
      </c>
      <c r="N69" s="11">
        <v>269</v>
      </c>
      <c r="O69" s="11">
        <v>284</v>
      </c>
      <c r="P69" s="11">
        <v>293</v>
      </c>
      <c r="Q69" s="11">
        <v>264</v>
      </c>
      <c r="R69" s="195">
        <v>4029</v>
      </c>
      <c r="T69">
        <v>69</v>
      </c>
    </row>
    <row r="70" spans="1:20" x14ac:dyDescent="0.25">
      <c r="A70" s="16"/>
      <c r="B70" s="194" t="s">
        <v>46</v>
      </c>
      <c r="C70" s="196">
        <v>575</v>
      </c>
      <c r="D70" s="11">
        <v>585</v>
      </c>
      <c r="E70" s="11">
        <v>597</v>
      </c>
      <c r="F70" s="11">
        <v>592</v>
      </c>
      <c r="G70" s="11">
        <v>541</v>
      </c>
      <c r="H70" s="11">
        <v>553</v>
      </c>
      <c r="I70" s="11">
        <v>607</v>
      </c>
      <c r="J70" s="11">
        <v>569</v>
      </c>
      <c r="K70" s="11">
        <v>549</v>
      </c>
      <c r="L70" s="11">
        <v>549</v>
      </c>
      <c r="M70" s="11">
        <v>559</v>
      </c>
      <c r="N70" s="11">
        <v>565</v>
      </c>
      <c r="O70" s="11">
        <v>520</v>
      </c>
      <c r="P70" s="11">
        <v>559</v>
      </c>
      <c r="Q70" s="11">
        <v>575</v>
      </c>
      <c r="R70" s="195">
        <v>8495</v>
      </c>
      <c r="T70">
        <v>70</v>
      </c>
    </row>
    <row r="71" spans="1:20" x14ac:dyDescent="0.25">
      <c r="A71" s="16"/>
      <c r="B71" s="194" t="s">
        <v>75</v>
      </c>
      <c r="C71" s="196">
        <v>395</v>
      </c>
      <c r="D71" s="11">
        <v>419</v>
      </c>
      <c r="E71" s="11">
        <v>414</v>
      </c>
      <c r="F71" s="11">
        <v>408</v>
      </c>
      <c r="G71" s="11">
        <v>395</v>
      </c>
      <c r="H71" s="11">
        <v>420</v>
      </c>
      <c r="I71" s="11">
        <v>448</v>
      </c>
      <c r="J71" s="11">
        <v>433</v>
      </c>
      <c r="K71" s="11">
        <v>409</v>
      </c>
      <c r="L71" s="11">
        <v>416</v>
      </c>
      <c r="M71" s="11">
        <v>404</v>
      </c>
      <c r="N71" s="11">
        <v>435</v>
      </c>
      <c r="O71" s="11">
        <v>391</v>
      </c>
      <c r="P71" s="11">
        <v>436</v>
      </c>
      <c r="Q71" s="11">
        <v>427</v>
      </c>
      <c r="R71" s="195">
        <v>6250</v>
      </c>
      <c r="T71">
        <v>71</v>
      </c>
    </row>
    <row r="72" spans="1:20" x14ac:dyDescent="0.25">
      <c r="A72" s="16"/>
      <c r="B72" s="194" t="s">
        <v>10</v>
      </c>
      <c r="C72" s="196">
        <v>983</v>
      </c>
      <c r="D72" s="11">
        <v>963</v>
      </c>
      <c r="E72" s="11">
        <v>970</v>
      </c>
      <c r="F72" s="11">
        <v>992</v>
      </c>
      <c r="G72" s="11">
        <v>1001</v>
      </c>
      <c r="H72" s="11">
        <v>978</v>
      </c>
      <c r="I72" s="11">
        <v>963</v>
      </c>
      <c r="J72" s="11">
        <v>992</v>
      </c>
      <c r="K72" s="11">
        <v>1007</v>
      </c>
      <c r="L72" s="11">
        <v>1016</v>
      </c>
      <c r="M72" s="11">
        <v>1013</v>
      </c>
      <c r="N72" s="11">
        <v>1032</v>
      </c>
      <c r="O72" s="11">
        <v>1000</v>
      </c>
      <c r="P72" s="11">
        <v>1007</v>
      </c>
      <c r="Q72" s="11">
        <v>979</v>
      </c>
      <c r="R72" s="195">
        <v>14896</v>
      </c>
      <c r="T72">
        <v>72</v>
      </c>
    </row>
    <row r="73" spans="1:20" x14ac:dyDescent="0.25">
      <c r="A73" s="16"/>
      <c r="B73" s="194" t="s">
        <v>15</v>
      </c>
      <c r="C73" s="196">
        <v>821</v>
      </c>
      <c r="D73" s="11">
        <v>824</v>
      </c>
      <c r="E73" s="11">
        <v>822</v>
      </c>
      <c r="F73" s="11">
        <v>824</v>
      </c>
      <c r="G73" s="11">
        <v>811</v>
      </c>
      <c r="H73" s="11">
        <v>824</v>
      </c>
      <c r="I73" s="11">
        <v>805</v>
      </c>
      <c r="J73" s="11">
        <v>826</v>
      </c>
      <c r="K73" s="11">
        <v>832</v>
      </c>
      <c r="L73" s="11">
        <v>835</v>
      </c>
      <c r="M73" s="11">
        <v>801</v>
      </c>
      <c r="N73" s="11">
        <v>827</v>
      </c>
      <c r="O73" s="11">
        <v>792</v>
      </c>
      <c r="P73" s="11">
        <v>803</v>
      </c>
      <c r="Q73" s="11">
        <v>762</v>
      </c>
      <c r="R73" s="195">
        <v>12209</v>
      </c>
      <c r="T73">
        <v>73</v>
      </c>
    </row>
    <row r="74" spans="1:20" x14ac:dyDescent="0.25">
      <c r="A74" s="16"/>
      <c r="B74" s="194" t="s">
        <v>18</v>
      </c>
      <c r="C74" s="196">
        <v>904</v>
      </c>
      <c r="D74" s="11">
        <v>879</v>
      </c>
      <c r="E74" s="11">
        <v>889</v>
      </c>
      <c r="F74" s="11">
        <v>927</v>
      </c>
      <c r="G74" s="11">
        <v>871</v>
      </c>
      <c r="H74" s="11">
        <v>908</v>
      </c>
      <c r="I74" s="11">
        <v>880</v>
      </c>
      <c r="J74" s="11">
        <v>910</v>
      </c>
      <c r="K74" s="11">
        <v>867</v>
      </c>
      <c r="L74" s="11">
        <v>883</v>
      </c>
      <c r="M74" s="11">
        <v>855</v>
      </c>
      <c r="N74" s="11">
        <v>880</v>
      </c>
      <c r="O74" s="11">
        <v>890</v>
      </c>
      <c r="P74" s="11">
        <v>933</v>
      </c>
      <c r="Q74" s="11">
        <v>886</v>
      </c>
      <c r="R74" s="195">
        <v>13362</v>
      </c>
      <c r="T74">
        <v>74</v>
      </c>
    </row>
    <row r="75" spans="1:20" x14ac:dyDescent="0.25">
      <c r="A75" s="16"/>
      <c r="B75" s="194" t="s">
        <v>77</v>
      </c>
      <c r="C75" s="196">
        <v>302</v>
      </c>
      <c r="D75" s="11">
        <v>331</v>
      </c>
      <c r="E75" s="11">
        <v>299</v>
      </c>
      <c r="F75" s="11">
        <v>332</v>
      </c>
      <c r="G75" s="11">
        <v>279</v>
      </c>
      <c r="H75" s="11">
        <v>310</v>
      </c>
      <c r="I75" s="11">
        <v>305</v>
      </c>
      <c r="J75" s="11">
        <v>333</v>
      </c>
      <c r="K75" s="11">
        <v>283</v>
      </c>
      <c r="L75" s="11">
        <v>312</v>
      </c>
      <c r="M75" s="11">
        <v>298</v>
      </c>
      <c r="N75" s="11">
        <v>301</v>
      </c>
      <c r="O75" s="11">
        <v>310</v>
      </c>
      <c r="P75" s="11">
        <v>319</v>
      </c>
      <c r="Q75" s="11">
        <v>312</v>
      </c>
      <c r="R75" s="195">
        <v>4626</v>
      </c>
      <c r="T75">
        <v>75</v>
      </c>
    </row>
    <row r="76" spans="1:20" x14ac:dyDescent="0.25">
      <c r="A76" s="16"/>
      <c r="B76" s="194" t="s">
        <v>44</v>
      </c>
      <c r="C76" s="196">
        <v>71</v>
      </c>
      <c r="D76" s="11">
        <v>71</v>
      </c>
      <c r="E76" s="11">
        <v>67</v>
      </c>
      <c r="F76" s="11">
        <v>96</v>
      </c>
      <c r="G76" s="11">
        <v>83</v>
      </c>
      <c r="H76" s="11">
        <v>78</v>
      </c>
      <c r="I76" s="11">
        <v>78</v>
      </c>
      <c r="J76" s="11">
        <v>76</v>
      </c>
      <c r="K76" s="11">
        <v>54</v>
      </c>
      <c r="L76" s="11">
        <v>72</v>
      </c>
      <c r="M76" s="11">
        <v>62</v>
      </c>
      <c r="N76" s="11">
        <v>66</v>
      </c>
      <c r="O76" s="11">
        <v>59</v>
      </c>
      <c r="P76" s="11">
        <v>74</v>
      </c>
      <c r="Q76" s="11">
        <v>60</v>
      </c>
      <c r="R76" s="195">
        <v>1067</v>
      </c>
      <c r="T76">
        <v>76</v>
      </c>
    </row>
    <row r="77" spans="1:20" x14ac:dyDescent="0.25">
      <c r="A77" s="16"/>
      <c r="B77" s="194" t="s">
        <v>71</v>
      </c>
      <c r="C77" s="196">
        <v>317</v>
      </c>
      <c r="D77" s="11">
        <v>328</v>
      </c>
      <c r="E77" s="11">
        <v>332</v>
      </c>
      <c r="F77" s="11">
        <v>334</v>
      </c>
      <c r="G77" s="11">
        <v>341</v>
      </c>
      <c r="H77" s="11">
        <v>312</v>
      </c>
      <c r="I77" s="11">
        <v>318</v>
      </c>
      <c r="J77" s="11">
        <v>332</v>
      </c>
      <c r="K77" s="11">
        <v>305</v>
      </c>
      <c r="L77" s="11">
        <v>304</v>
      </c>
      <c r="M77" s="11">
        <v>323</v>
      </c>
      <c r="N77" s="11">
        <v>338</v>
      </c>
      <c r="O77" s="11">
        <v>318</v>
      </c>
      <c r="P77" s="11">
        <v>340</v>
      </c>
      <c r="Q77" s="11">
        <v>366</v>
      </c>
      <c r="R77" s="195">
        <v>4908</v>
      </c>
      <c r="T77">
        <v>77</v>
      </c>
    </row>
    <row r="78" spans="1:20" x14ac:dyDescent="0.25">
      <c r="A78" s="16"/>
      <c r="B78" s="194" t="s">
        <v>52</v>
      </c>
      <c r="C78" s="196">
        <v>81</v>
      </c>
      <c r="D78" s="11">
        <v>77</v>
      </c>
      <c r="E78" s="11">
        <v>86</v>
      </c>
      <c r="F78" s="11">
        <v>83</v>
      </c>
      <c r="G78" s="11">
        <v>76</v>
      </c>
      <c r="H78" s="11">
        <v>76</v>
      </c>
      <c r="I78" s="11">
        <v>87</v>
      </c>
      <c r="J78" s="11">
        <v>73</v>
      </c>
      <c r="K78" s="11">
        <v>66</v>
      </c>
      <c r="L78" s="11">
        <v>72</v>
      </c>
      <c r="M78" s="11">
        <v>74</v>
      </c>
      <c r="N78" s="11">
        <v>77</v>
      </c>
      <c r="O78" s="11">
        <v>63</v>
      </c>
      <c r="P78" s="11">
        <v>78</v>
      </c>
      <c r="Q78" s="11">
        <v>74</v>
      </c>
      <c r="R78" s="195">
        <v>1143</v>
      </c>
      <c r="T78">
        <v>78</v>
      </c>
    </row>
    <row r="79" spans="1:20" x14ac:dyDescent="0.25">
      <c r="A79" s="16"/>
      <c r="B79" s="194" t="s">
        <v>20</v>
      </c>
      <c r="C79" s="196">
        <v>506</v>
      </c>
      <c r="D79" s="11">
        <v>533</v>
      </c>
      <c r="E79" s="11">
        <v>476</v>
      </c>
      <c r="F79" s="11">
        <v>536</v>
      </c>
      <c r="G79" s="11">
        <v>485</v>
      </c>
      <c r="H79" s="11">
        <v>508</v>
      </c>
      <c r="I79" s="11">
        <v>491</v>
      </c>
      <c r="J79" s="11">
        <v>515</v>
      </c>
      <c r="K79" s="11">
        <v>508</v>
      </c>
      <c r="L79" s="11">
        <v>513</v>
      </c>
      <c r="M79" s="11">
        <v>475</v>
      </c>
      <c r="N79" s="11">
        <v>463</v>
      </c>
      <c r="O79" s="11">
        <v>480</v>
      </c>
      <c r="P79" s="11">
        <v>497</v>
      </c>
      <c r="Q79" s="11">
        <v>429</v>
      </c>
      <c r="R79" s="195">
        <v>7415</v>
      </c>
      <c r="T79">
        <v>79</v>
      </c>
    </row>
    <row r="80" spans="1:20" x14ac:dyDescent="0.25">
      <c r="A80" s="16"/>
      <c r="B80" s="194" t="s">
        <v>95</v>
      </c>
      <c r="C80" s="196">
        <v>774</v>
      </c>
      <c r="D80" s="11">
        <v>782</v>
      </c>
      <c r="E80" s="11">
        <v>734</v>
      </c>
      <c r="F80" s="11">
        <v>767</v>
      </c>
      <c r="G80" s="11">
        <v>795</v>
      </c>
      <c r="H80" s="11">
        <v>788</v>
      </c>
      <c r="I80" s="11">
        <v>790</v>
      </c>
      <c r="J80" s="11">
        <v>797</v>
      </c>
      <c r="K80" s="11">
        <v>783</v>
      </c>
      <c r="L80" s="11">
        <v>791</v>
      </c>
      <c r="M80" s="11">
        <v>780</v>
      </c>
      <c r="N80" s="11">
        <v>833</v>
      </c>
      <c r="O80" s="11">
        <v>816</v>
      </c>
      <c r="P80" s="11">
        <v>814</v>
      </c>
      <c r="Q80" s="11">
        <v>767</v>
      </c>
      <c r="R80" s="195">
        <v>11811</v>
      </c>
      <c r="T80">
        <v>80</v>
      </c>
    </row>
    <row r="81" spans="1:20" x14ac:dyDescent="0.25">
      <c r="A81" s="16"/>
      <c r="B81" s="194" t="s">
        <v>30</v>
      </c>
      <c r="C81" s="196">
        <v>127</v>
      </c>
      <c r="D81" s="11">
        <v>149</v>
      </c>
      <c r="E81" s="11">
        <v>135</v>
      </c>
      <c r="F81" s="11">
        <v>137</v>
      </c>
      <c r="G81" s="11">
        <v>136</v>
      </c>
      <c r="H81" s="11">
        <v>108</v>
      </c>
      <c r="I81" s="11">
        <v>117</v>
      </c>
      <c r="J81" s="11">
        <v>111</v>
      </c>
      <c r="K81" s="11">
        <v>92</v>
      </c>
      <c r="L81" s="11">
        <v>100</v>
      </c>
      <c r="M81" s="11">
        <v>100</v>
      </c>
      <c r="N81" s="11">
        <v>108</v>
      </c>
      <c r="O81" s="11">
        <v>94</v>
      </c>
      <c r="P81" s="11">
        <v>106</v>
      </c>
      <c r="Q81" s="11">
        <v>97</v>
      </c>
      <c r="R81" s="195">
        <v>1717</v>
      </c>
      <c r="T81">
        <v>81</v>
      </c>
    </row>
    <row r="82" spans="1:20" x14ac:dyDescent="0.25">
      <c r="A82" s="16"/>
      <c r="B82" s="194" t="s">
        <v>58</v>
      </c>
      <c r="C82" s="196">
        <v>40</v>
      </c>
      <c r="D82" s="11">
        <v>31</v>
      </c>
      <c r="E82" s="11"/>
      <c r="F82" s="11">
        <v>34</v>
      </c>
      <c r="G82" s="11">
        <v>34</v>
      </c>
      <c r="H82" s="11">
        <v>31</v>
      </c>
      <c r="I82" s="11">
        <v>40</v>
      </c>
      <c r="J82" s="11">
        <v>40</v>
      </c>
      <c r="K82" s="11">
        <v>33</v>
      </c>
      <c r="L82" s="11">
        <v>37</v>
      </c>
      <c r="M82" s="11">
        <v>32</v>
      </c>
      <c r="N82" s="11"/>
      <c r="O82" s="11"/>
      <c r="P82" s="11">
        <v>32</v>
      </c>
      <c r="Q82" s="11">
        <v>31</v>
      </c>
      <c r="R82" s="195">
        <v>415</v>
      </c>
      <c r="T82">
        <v>82</v>
      </c>
    </row>
    <row r="83" spans="1:20" x14ac:dyDescent="0.25">
      <c r="A83" s="16"/>
      <c r="B83" s="194" t="s">
        <v>54</v>
      </c>
      <c r="C83" s="196"/>
      <c r="D83" s="11">
        <v>41</v>
      </c>
      <c r="E83" s="11">
        <v>33</v>
      </c>
      <c r="F83" s="11">
        <v>33</v>
      </c>
      <c r="G83" s="11"/>
      <c r="H83" s="11"/>
      <c r="I83" s="11"/>
      <c r="J83" s="11"/>
      <c r="K83" s="11"/>
      <c r="L83" s="11"/>
      <c r="M83" s="11"/>
      <c r="N83" s="11"/>
      <c r="O83" s="11"/>
      <c r="P83" s="11"/>
      <c r="Q83" s="11"/>
      <c r="R83" s="195">
        <v>107</v>
      </c>
      <c r="T83">
        <v>83</v>
      </c>
    </row>
    <row r="84" spans="1:20" x14ac:dyDescent="0.25">
      <c r="A84" s="16"/>
      <c r="B84" s="194" t="s">
        <v>145</v>
      </c>
      <c r="C84" s="196">
        <v>8843</v>
      </c>
      <c r="D84" s="11">
        <v>9126</v>
      </c>
      <c r="E84" s="11">
        <v>9295</v>
      </c>
      <c r="F84" s="11">
        <v>9325</v>
      </c>
      <c r="G84" s="11">
        <v>8927</v>
      </c>
      <c r="H84" s="11">
        <v>9107</v>
      </c>
      <c r="I84" s="11">
        <v>9118</v>
      </c>
      <c r="J84" s="11">
        <v>9161</v>
      </c>
      <c r="K84" s="11">
        <v>8906</v>
      </c>
      <c r="L84" s="11">
        <v>9074</v>
      </c>
      <c r="M84" s="11">
        <v>9075</v>
      </c>
      <c r="N84" s="11">
        <v>9141</v>
      </c>
      <c r="O84" s="11">
        <v>9215</v>
      </c>
      <c r="P84" s="11">
        <v>9302</v>
      </c>
      <c r="Q84" s="11">
        <v>9215</v>
      </c>
      <c r="R84" s="195">
        <v>136830</v>
      </c>
      <c r="T84">
        <v>84</v>
      </c>
    </row>
    <row r="85" spans="1:20" x14ac:dyDescent="0.25">
      <c r="A85" s="16"/>
      <c r="B85" s="194" t="s">
        <v>146</v>
      </c>
      <c r="C85" s="196">
        <v>4867</v>
      </c>
      <c r="D85" s="11">
        <v>5034</v>
      </c>
      <c r="E85" s="11">
        <v>4952</v>
      </c>
      <c r="F85" s="11">
        <v>4977</v>
      </c>
      <c r="G85" s="11">
        <v>4852</v>
      </c>
      <c r="H85" s="11">
        <v>4942</v>
      </c>
      <c r="I85" s="11">
        <v>4915</v>
      </c>
      <c r="J85" s="11">
        <v>4902</v>
      </c>
      <c r="K85" s="11">
        <v>4812</v>
      </c>
      <c r="L85" s="11">
        <v>4915</v>
      </c>
      <c r="M85" s="11">
        <v>4792</v>
      </c>
      <c r="N85" s="11">
        <v>4880</v>
      </c>
      <c r="O85" s="11">
        <v>4763</v>
      </c>
      <c r="P85" s="11">
        <v>4861</v>
      </c>
      <c r="Q85" s="11">
        <v>4921</v>
      </c>
      <c r="R85" s="195">
        <v>73385</v>
      </c>
      <c r="T85">
        <v>85</v>
      </c>
    </row>
    <row r="86" spans="1:20" x14ac:dyDescent="0.25">
      <c r="A86" s="16"/>
      <c r="B86" s="194" t="s">
        <v>147</v>
      </c>
      <c r="C86" s="196">
        <v>10481</v>
      </c>
      <c r="D86" s="11">
        <v>10821</v>
      </c>
      <c r="E86" s="11">
        <v>10942</v>
      </c>
      <c r="F86" s="11">
        <v>11010</v>
      </c>
      <c r="G86" s="11">
        <v>10557</v>
      </c>
      <c r="H86" s="11">
        <v>10743</v>
      </c>
      <c r="I86" s="11">
        <v>10756</v>
      </c>
      <c r="J86" s="11">
        <v>10801</v>
      </c>
      <c r="K86" s="11">
        <v>10500</v>
      </c>
      <c r="L86" s="11">
        <v>10687</v>
      </c>
      <c r="M86" s="11">
        <v>10673</v>
      </c>
      <c r="N86" s="11">
        <v>10781</v>
      </c>
      <c r="O86" s="11">
        <v>10782</v>
      </c>
      <c r="P86" s="11">
        <v>10957</v>
      </c>
      <c r="Q86" s="11">
        <v>10893</v>
      </c>
      <c r="R86" s="195">
        <v>161384</v>
      </c>
      <c r="T86">
        <v>86</v>
      </c>
    </row>
    <row r="87" spans="1:20" x14ac:dyDescent="0.25">
      <c r="A87" s="16"/>
      <c r="B87" s="194" t="s">
        <v>278</v>
      </c>
      <c r="C87" s="196">
        <v>382</v>
      </c>
      <c r="D87" s="11">
        <v>401</v>
      </c>
      <c r="E87" s="11">
        <v>389</v>
      </c>
      <c r="F87" s="11">
        <v>362</v>
      </c>
      <c r="G87" s="11">
        <v>377</v>
      </c>
      <c r="H87" s="11">
        <v>374</v>
      </c>
      <c r="I87" s="11">
        <v>385</v>
      </c>
      <c r="J87" s="11">
        <v>388</v>
      </c>
      <c r="K87" s="11">
        <v>378</v>
      </c>
      <c r="L87" s="11">
        <v>368</v>
      </c>
      <c r="M87" s="11">
        <v>337</v>
      </c>
      <c r="N87" s="11">
        <v>355</v>
      </c>
      <c r="O87" s="11">
        <v>327</v>
      </c>
      <c r="P87" s="11">
        <v>350</v>
      </c>
      <c r="Q87" s="11">
        <v>362</v>
      </c>
      <c r="R87" s="195">
        <v>5535</v>
      </c>
      <c r="T87">
        <v>87</v>
      </c>
    </row>
    <row r="88" spans="1:20" x14ac:dyDescent="0.25">
      <c r="A88" s="16"/>
      <c r="B88" s="194" t="s">
        <v>281</v>
      </c>
      <c r="C88" s="196">
        <v>2077</v>
      </c>
      <c r="D88" s="11">
        <v>2135</v>
      </c>
      <c r="E88" s="11">
        <v>2131</v>
      </c>
      <c r="F88" s="11">
        <v>2133</v>
      </c>
      <c r="G88" s="11">
        <v>2062</v>
      </c>
      <c r="H88" s="11">
        <v>2128</v>
      </c>
      <c r="I88" s="11">
        <v>2141</v>
      </c>
      <c r="J88" s="11">
        <v>2167</v>
      </c>
      <c r="K88" s="11">
        <v>2139</v>
      </c>
      <c r="L88" s="11">
        <v>2213</v>
      </c>
      <c r="M88" s="11">
        <v>2143</v>
      </c>
      <c r="N88" s="11">
        <v>2172</v>
      </c>
      <c r="O88" s="11">
        <v>2183</v>
      </c>
      <c r="P88" s="11">
        <v>2232</v>
      </c>
      <c r="Q88" s="11">
        <v>2267</v>
      </c>
      <c r="R88" s="195">
        <v>32323</v>
      </c>
      <c r="T88">
        <v>88</v>
      </c>
    </row>
    <row r="89" spans="1:20" x14ac:dyDescent="0.25">
      <c r="A89" s="16"/>
      <c r="B89" s="194" t="s">
        <v>282</v>
      </c>
      <c r="C89" s="196">
        <v>124</v>
      </c>
      <c r="D89" s="11">
        <v>136</v>
      </c>
      <c r="E89" s="11">
        <v>132</v>
      </c>
      <c r="F89" s="11">
        <v>133</v>
      </c>
      <c r="G89" s="11">
        <v>116</v>
      </c>
      <c r="H89" s="11">
        <v>133</v>
      </c>
      <c r="I89" s="11">
        <v>134</v>
      </c>
      <c r="J89" s="11">
        <v>142</v>
      </c>
      <c r="K89" s="11">
        <v>122</v>
      </c>
      <c r="L89" s="11">
        <v>141</v>
      </c>
      <c r="M89" s="11">
        <v>129</v>
      </c>
      <c r="N89" s="11">
        <v>156</v>
      </c>
      <c r="O89" s="11">
        <v>128</v>
      </c>
      <c r="P89" s="11">
        <v>151</v>
      </c>
      <c r="Q89" s="11">
        <v>146</v>
      </c>
      <c r="R89" s="195">
        <v>2023</v>
      </c>
      <c r="T89">
        <v>89</v>
      </c>
    </row>
    <row r="90" spans="1:20" x14ac:dyDescent="0.25">
      <c r="A90" s="16"/>
      <c r="B90" s="194" t="s">
        <v>274</v>
      </c>
      <c r="C90" s="196">
        <v>59</v>
      </c>
      <c r="D90" s="11">
        <v>73</v>
      </c>
      <c r="E90" s="11">
        <v>64</v>
      </c>
      <c r="F90" s="11">
        <v>56</v>
      </c>
      <c r="G90" s="11">
        <v>57</v>
      </c>
      <c r="H90" s="11">
        <v>58</v>
      </c>
      <c r="I90" s="11">
        <v>80</v>
      </c>
      <c r="J90" s="11">
        <v>81</v>
      </c>
      <c r="K90" s="11">
        <v>64</v>
      </c>
      <c r="L90" s="11">
        <v>74</v>
      </c>
      <c r="M90" s="11">
        <v>56</v>
      </c>
      <c r="N90" s="11">
        <v>55</v>
      </c>
      <c r="O90" s="11">
        <v>50</v>
      </c>
      <c r="P90" s="11">
        <v>57</v>
      </c>
      <c r="Q90" s="11">
        <v>61</v>
      </c>
      <c r="R90" s="195">
        <v>945</v>
      </c>
      <c r="T90">
        <v>90</v>
      </c>
    </row>
    <row r="91" spans="1:20" x14ac:dyDescent="0.25">
      <c r="A91" s="16"/>
      <c r="B91" s="194" t="s">
        <v>283</v>
      </c>
      <c r="C91" s="196">
        <v>40</v>
      </c>
      <c r="D91" s="11">
        <v>45</v>
      </c>
      <c r="E91" s="11">
        <v>56</v>
      </c>
      <c r="F91" s="11">
        <v>52</v>
      </c>
      <c r="G91" s="11">
        <v>53</v>
      </c>
      <c r="H91" s="11">
        <v>57</v>
      </c>
      <c r="I91" s="11">
        <v>53</v>
      </c>
      <c r="J91" s="11">
        <v>59</v>
      </c>
      <c r="K91" s="11">
        <v>58</v>
      </c>
      <c r="L91" s="11">
        <v>49</v>
      </c>
      <c r="M91" s="11">
        <v>60</v>
      </c>
      <c r="N91" s="11">
        <v>58</v>
      </c>
      <c r="O91" s="11">
        <v>56</v>
      </c>
      <c r="P91" s="11">
        <v>60</v>
      </c>
      <c r="Q91" s="11">
        <v>59</v>
      </c>
      <c r="R91" s="195">
        <v>815</v>
      </c>
      <c r="T91">
        <v>91</v>
      </c>
    </row>
    <row r="92" spans="1:20" x14ac:dyDescent="0.25">
      <c r="A92" s="16"/>
      <c r="B92" s="194" t="s">
        <v>287</v>
      </c>
      <c r="C92" s="196">
        <v>32</v>
      </c>
      <c r="D92" s="11">
        <v>33</v>
      </c>
      <c r="E92" s="11">
        <v>30</v>
      </c>
      <c r="F92" s="11">
        <v>33</v>
      </c>
      <c r="G92" s="11">
        <v>31</v>
      </c>
      <c r="H92" s="11"/>
      <c r="I92" s="11"/>
      <c r="J92" s="11">
        <v>39</v>
      </c>
      <c r="K92" s="11">
        <v>31</v>
      </c>
      <c r="L92" s="11"/>
      <c r="M92" s="11"/>
      <c r="N92" s="11">
        <v>30</v>
      </c>
      <c r="O92" s="11">
        <v>32</v>
      </c>
      <c r="P92" s="11">
        <v>35</v>
      </c>
      <c r="Q92" s="11">
        <v>36</v>
      </c>
      <c r="R92" s="195">
        <v>362</v>
      </c>
      <c r="T92">
        <v>92</v>
      </c>
    </row>
    <row r="93" spans="1:20" x14ac:dyDescent="0.25">
      <c r="A93" s="16"/>
      <c r="B93" s="194" t="s">
        <v>275</v>
      </c>
      <c r="C93" s="196">
        <v>136</v>
      </c>
      <c r="D93" s="11">
        <v>154</v>
      </c>
      <c r="E93" s="11">
        <v>142</v>
      </c>
      <c r="F93" s="11">
        <v>165</v>
      </c>
      <c r="G93" s="11">
        <v>134</v>
      </c>
      <c r="H93" s="11">
        <v>134</v>
      </c>
      <c r="I93" s="11">
        <v>146</v>
      </c>
      <c r="J93" s="11">
        <v>161</v>
      </c>
      <c r="K93" s="11">
        <v>138</v>
      </c>
      <c r="L93" s="11">
        <v>148</v>
      </c>
      <c r="M93" s="11">
        <v>131</v>
      </c>
      <c r="N93" s="11">
        <v>152</v>
      </c>
      <c r="O93" s="11">
        <v>132</v>
      </c>
      <c r="P93" s="11">
        <v>125</v>
      </c>
      <c r="Q93" s="11">
        <v>139</v>
      </c>
      <c r="R93" s="195">
        <v>2137</v>
      </c>
      <c r="T93">
        <v>93</v>
      </c>
    </row>
    <row r="94" spans="1:20" x14ac:dyDescent="0.25">
      <c r="A94" s="16"/>
      <c r="B94" s="194" t="s">
        <v>276</v>
      </c>
      <c r="C94" s="196">
        <v>75</v>
      </c>
      <c r="D94" s="11">
        <v>87</v>
      </c>
      <c r="E94" s="11">
        <v>80</v>
      </c>
      <c r="F94" s="11">
        <v>90</v>
      </c>
      <c r="G94" s="11">
        <v>84</v>
      </c>
      <c r="H94" s="11">
        <v>79</v>
      </c>
      <c r="I94" s="11">
        <v>56</v>
      </c>
      <c r="J94" s="11">
        <v>52</v>
      </c>
      <c r="K94" s="11">
        <v>72</v>
      </c>
      <c r="L94" s="11">
        <v>66</v>
      </c>
      <c r="M94" s="11">
        <v>65</v>
      </c>
      <c r="N94" s="11">
        <v>57</v>
      </c>
      <c r="O94" s="11">
        <v>61</v>
      </c>
      <c r="P94" s="11">
        <v>65</v>
      </c>
      <c r="Q94" s="11">
        <v>62</v>
      </c>
      <c r="R94" s="195">
        <v>1051</v>
      </c>
      <c r="T94">
        <v>94</v>
      </c>
    </row>
    <row r="95" spans="1:20" x14ac:dyDescent="0.25">
      <c r="A95" s="16"/>
      <c r="B95" s="194" t="s">
        <v>277</v>
      </c>
      <c r="C95" s="196">
        <v>73</v>
      </c>
      <c r="D95" s="11">
        <v>72</v>
      </c>
      <c r="E95" s="11">
        <v>72</v>
      </c>
      <c r="F95" s="11">
        <v>70</v>
      </c>
      <c r="G95" s="11">
        <v>53</v>
      </c>
      <c r="H95" s="11">
        <v>74</v>
      </c>
      <c r="I95" s="11">
        <v>66</v>
      </c>
      <c r="J95" s="11">
        <v>64</v>
      </c>
      <c r="K95" s="11">
        <v>58</v>
      </c>
      <c r="L95" s="11">
        <v>74</v>
      </c>
      <c r="M95" s="11">
        <v>69</v>
      </c>
      <c r="N95" s="11">
        <v>52</v>
      </c>
      <c r="O95" s="11">
        <v>56</v>
      </c>
      <c r="P95" s="11">
        <v>53</v>
      </c>
      <c r="Q95" s="11">
        <v>63</v>
      </c>
      <c r="R95" s="195">
        <v>969</v>
      </c>
      <c r="T95">
        <v>95</v>
      </c>
    </row>
    <row r="96" spans="1:20" x14ac:dyDescent="0.25">
      <c r="A96" s="16"/>
      <c r="B96" s="194" t="s">
        <v>279</v>
      </c>
      <c r="C96" s="196">
        <v>56</v>
      </c>
      <c r="D96" s="11">
        <v>58</v>
      </c>
      <c r="E96" s="11">
        <v>56</v>
      </c>
      <c r="F96" s="11">
        <v>66</v>
      </c>
      <c r="G96" s="11">
        <v>58</v>
      </c>
      <c r="H96" s="11">
        <v>61</v>
      </c>
      <c r="I96" s="11">
        <v>59</v>
      </c>
      <c r="J96" s="11">
        <v>58</v>
      </c>
      <c r="K96" s="11">
        <v>58</v>
      </c>
      <c r="L96" s="11">
        <v>55</v>
      </c>
      <c r="M96" s="11">
        <v>63</v>
      </c>
      <c r="N96" s="11">
        <v>59</v>
      </c>
      <c r="O96" s="11">
        <v>60</v>
      </c>
      <c r="P96" s="11">
        <v>62</v>
      </c>
      <c r="Q96" s="11">
        <v>71</v>
      </c>
      <c r="R96" s="195">
        <v>900</v>
      </c>
      <c r="T96">
        <v>96</v>
      </c>
    </row>
    <row r="97" spans="1:20" x14ac:dyDescent="0.25">
      <c r="A97" s="16"/>
      <c r="B97" s="194" t="s">
        <v>280</v>
      </c>
      <c r="C97" s="196">
        <v>86</v>
      </c>
      <c r="D97" s="11">
        <v>104</v>
      </c>
      <c r="E97" s="11">
        <v>104</v>
      </c>
      <c r="F97" s="11">
        <v>117</v>
      </c>
      <c r="G97" s="11">
        <v>107</v>
      </c>
      <c r="H97" s="11">
        <v>113</v>
      </c>
      <c r="I97" s="11">
        <v>105</v>
      </c>
      <c r="J97" s="11">
        <v>113</v>
      </c>
      <c r="K97" s="11">
        <v>103</v>
      </c>
      <c r="L97" s="11">
        <v>118</v>
      </c>
      <c r="M97" s="11">
        <v>110</v>
      </c>
      <c r="N97" s="11">
        <v>120</v>
      </c>
      <c r="O97" s="11">
        <v>120</v>
      </c>
      <c r="P97" s="11">
        <v>123</v>
      </c>
      <c r="Q97" s="11">
        <v>135</v>
      </c>
      <c r="R97" s="195">
        <v>1678</v>
      </c>
      <c r="T97">
        <v>97</v>
      </c>
    </row>
    <row r="98" spans="1:20" x14ac:dyDescent="0.25">
      <c r="A98" s="16"/>
      <c r="B98" s="194" t="s">
        <v>291</v>
      </c>
      <c r="C98" s="196">
        <v>101</v>
      </c>
      <c r="D98" s="11">
        <v>88</v>
      </c>
      <c r="E98" s="11">
        <v>91</v>
      </c>
      <c r="F98" s="11">
        <v>88</v>
      </c>
      <c r="G98" s="11">
        <v>89</v>
      </c>
      <c r="H98" s="11">
        <v>88</v>
      </c>
      <c r="I98" s="11">
        <v>93</v>
      </c>
      <c r="J98" s="11">
        <v>100</v>
      </c>
      <c r="K98" s="11">
        <v>93</v>
      </c>
      <c r="L98" s="11">
        <v>91</v>
      </c>
      <c r="M98" s="11">
        <v>110</v>
      </c>
      <c r="N98" s="11">
        <v>100</v>
      </c>
      <c r="O98" s="11">
        <v>95</v>
      </c>
      <c r="P98" s="11">
        <v>98</v>
      </c>
      <c r="Q98" s="11">
        <v>110</v>
      </c>
      <c r="R98" s="195">
        <v>1435</v>
      </c>
      <c r="T98">
        <v>98</v>
      </c>
    </row>
    <row r="99" spans="1:20" x14ac:dyDescent="0.25">
      <c r="A99" s="16"/>
      <c r="B99" s="194" t="s">
        <v>288</v>
      </c>
      <c r="C99" s="196">
        <v>30</v>
      </c>
      <c r="D99" s="11"/>
      <c r="E99" s="11">
        <v>31</v>
      </c>
      <c r="F99" s="11">
        <v>41</v>
      </c>
      <c r="G99" s="11">
        <v>30</v>
      </c>
      <c r="H99" s="11">
        <v>44</v>
      </c>
      <c r="I99" s="11">
        <v>41</v>
      </c>
      <c r="J99" s="11">
        <v>42</v>
      </c>
      <c r="K99" s="11">
        <v>32</v>
      </c>
      <c r="L99" s="11">
        <v>33</v>
      </c>
      <c r="M99" s="11">
        <v>41</v>
      </c>
      <c r="N99" s="11">
        <v>35</v>
      </c>
      <c r="O99" s="11">
        <v>31</v>
      </c>
      <c r="P99" s="11">
        <v>38</v>
      </c>
      <c r="Q99" s="11">
        <v>38</v>
      </c>
      <c r="R99" s="195">
        <v>507</v>
      </c>
      <c r="T99">
        <v>99</v>
      </c>
    </row>
    <row r="100" spans="1:20" x14ac:dyDescent="0.25">
      <c r="A100" s="5" t="s">
        <v>108</v>
      </c>
      <c r="B100" s="3"/>
      <c r="C100" s="8">
        <v>57654</v>
      </c>
      <c r="D100" s="9">
        <v>59001</v>
      </c>
      <c r="E100" s="9">
        <v>59013</v>
      </c>
      <c r="F100" s="9">
        <v>59394</v>
      </c>
      <c r="G100" s="9">
        <v>57782</v>
      </c>
      <c r="H100" s="9">
        <v>58919</v>
      </c>
      <c r="I100" s="9">
        <v>58644</v>
      </c>
      <c r="J100" s="9">
        <v>59253</v>
      </c>
      <c r="K100" s="9">
        <v>57811</v>
      </c>
      <c r="L100" s="9">
        <v>58847</v>
      </c>
      <c r="M100" s="9">
        <v>58171</v>
      </c>
      <c r="N100" s="9">
        <v>58731</v>
      </c>
      <c r="O100" s="9">
        <v>57989</v>
      </c>
      <c r="P100" s="9">
        <v>59082</v>
      </c>
      <c r="Q100" s="9">
        <v>58688</v>
      </c>
      <c r="R100" s="10">
        <v>878979</v>
      </c>
      <c r="T100">
        <v>100</v>
      </c>
    </row>
    <row r="101" spans="1:20" x14ac:dyDescent="0.25">
      <c r="A101" s="5" t="s">
        <v>81</v>
      </c>
      <c r="B101" s="5" t="s">
        <v>35</v>
      </c>
      <c r="C101" s="8"/>
      <c r="D101" s="9"/>
      <c r="E101" s="9"/>
      <c r="F101" s="9">
        <v>32</v>
      </c>
      <c r="G101" s="9"/>
      <c r="H101" s="9">
        <v>32</v>
      </c>
      <c r="I101" s="9">
        <v>30</v>
      </c>
      <c r="J101" s="9">
        <v>30</v>
      </c>
      <c r="K101" s="9">
        <v>32</v>
      </c>
      <c r="L101" s="9">
        <v>32</v>
      </c>
      <c r="M101" s="9"/>
      <c r="N101" s="9"/>
      <c r="O101" s="9"/>
      <c r="P101" s="9">
        <v>30</v>
      </c>
      <c r="Q101" s="9"/>
      <c r="R101" s="10">
        <v>218</v>
      </c>
      <c r="T101">
        <v>101</v>
      </c>
    </row>
    <row r="102" spans="1:20" x14ac:dyDescent="0.25">
      <c r="A102" s="16"/>
      <c r="B102" s="194" t="s">
        <v>59</v>
      </c>
      <c r="C102" s="196">
        <v>59</v>
      </c>
      <c r="D102" s="11">
        <v>46</v>
      </c>
      <c r="E102" s="11">
        <v>57</v>
      </c>
      <c r="F102" s="11">
        <v>53</v>
      </c>
      <c r="G102" s="11">
        <v>52</v>
      </c>
      <c r="H102" s="11">
        <v>49</v>
      </c>
      <c r="I102" s="11">
        <v>50</v>
      </c>
      <c r="J102" s="11">
        <v>52</v>
      </c>
      <c r="K102" s="11">
        <v>51</v>
      </c>
      <c r="L102" s="11">
        <v>50</v>
      </c>
      <c r="M102" s="11">
        <v>58</v>
      </c>
      <c r="N102" s="11">
        <v>61</v>
      </c>
      <c r="O102" s="11">
        <v>49</v>
      </c>
      <c r="P102" s="11">
        <v>50</v>
      </c>
      <c r="Q102" s="11">
        <v>56</v>
      </c>
      <c r="R102" s="195">
        <v>793</v>
      </c>
      <c r="T102">
        <v>102</v>
      </c>
    </row>
    <row r="103" spans="1:20" x14ac:dyDescent="0.25">
      <c r="A103" s="16"/>
      <c r="B103" s="194" t="s">
        <v>79</v>
      </c>
      <c r="C103" s="196">
        <v>656</v>
      </c>
      <c r="D103" s="11">
        <v>660</v>
      </c>
      <c r="E103" s="11">
        <v>694</v>
      </c>
      <c r="F103" s="11">
        <v>664</v>
      </c>
      <c r="G103" s="11">
        <v>637</v>
      </c>
      <c r="H103" s="11">
        <v>645</v>
      </c>
      <c r="I103" s="11">
        <v>636</v>
      </c>
      <c r="J103" s="11">
        <v>656</v>
      </c>
      <c r="K103" s="11">
        <v>569</v>
      </c>
      <c r="L103" s="11">
        <v>637</v>
      </c>
      <c r="M103" s="11">
        <v>606</v>
      </c>
      <c r="N103" s="11">
        <v>615</v>
      </c>
      <c r="O103" s="11">
        <v>571</v>
      </c>
      <c r="P103" s="11">
        <v>590</v>
      </c>
      <c r="Q103" s="11">
        <v>676</v>
      </c>
      <c r="R103" s="195">
        <v>9512</v>
      </c>
      <c r="T103">
        <v>103</v>
      </c>
    </row>
    <row r="104" spans="1:20" x14ac:dyDescent="0.25">
      <c r="A104" s="16"/>
      <c r="B104" s="194" t="s">
        <v>17</v>
      </c>
      <c r="C104" s="196">
        <v>378</v>
      </c>
      <c r="D104" s="11">
        <v>374</v>
      </c>
      <c r="E104" s="11">
        <v>370</v>
      </c>
      <c r="F104" s="11">
        <v>394</v>
      </c>
      <c r="G104" s="11">
        <v>371</v>
      </c>
      <c r="H104" s="11">
        <v>384</v>
      </c>
      <c r="I104" s="11">
        <v>377</v>
      </c>
      <c r="J104" s="11">
        <v>376</v>
      </c>
      <c r="K104" s="11">
        <v>371</v>
      </c>
      <c r="L104" s="11">
        <v>387</v>
      </c>
      <c r="M104" s="11">
        <v>375</v>
      </c>
      <c r="N104" s="11">
        <v>366</v>
      </c>
      <c r="O104" s="11">
        <v>377</v>
      </c>
      <c r="P104" s="11">
        <v>369</v>
      </c>
      <c r="Q104" s="11">
        <v>345</v>
      </c>
      <c r="R104" s="195">
        <v>5614</v>
      </c>
      <c r="T104">
        <v>104</v>
      </c>
    </row>
    <row r="105" spans="1:20" x14ac:dyDescent="0.25">
      <c r="A105" s="16"/>
      <c r="B105" s="194" t="s">
        <v>66</v>
      </c>
      <c r="C105" s="196">
        <v>108</v>
      </c>
      <c r="D105" s="11">
        <v>119</v>
      </c>
      <c r="E105" s="11">
        <v>101</v>
      </c>
      <c r="F105" s="11">
        <v>108</v>
      </c>
      <c r="G105" s="11">
        <v>97</v>
      </c>
      <c r="H105" s="11">
        <v>92</v>
      </c>
      <c r="I105" s="11">
        <v>99</v>
      </c>
      <c r="J105" s="11">
        <v>94</v>
      </c>
      <c r="K105" s="11">
        <v>90</v>
      </c>
      <c r="L105" s="11">
        <v>107</v>
      </c>
      <c r="M105" s="11">
        <v>76</v>
      </c>
      <c r="N105" s="11">
        <v>95</v>
      </c>
      <c r="O105" s="11">
        <v>91</v>
      </c>
      <c r="P105" s="11">
        <v>85</v>
      </c>
      <c r="Q105" s="11">
        <v>89</v>
      </c>
      <c r="R105" s="195">
        <v>1451</v>
      </c>
      <c r="T105">
        <v>105</v>
      </c>
    </row>
    <row r="106" spans="1:20" x14ac:dyDescent="0.25">
      <c r="A106" s="16"/>
      <c r="B106" s="194" t="s">
        <v>11</v>
      </c>
      <c r="C106" s="196">
        <v>673</v>
      </c>
      <c r="D106" s="11">
        <v>664</v>
      </c>
      <c r="E106" s="11">
        <v>669</v>
      </c>
      <c r="F106" s="11">
        <v>664</v>
      </c>
      <c r="G106" s="11">
        <v>663</v>
      </c>
      <c r="H106" s="11">
        <v>654</v>
      </c>
      <c r="I106" s="11">
        <v>654</v>
      </c>
      <c r="J106" s="11">
        <v>662</v>
      </c>
      <c r="K106" s="11">
        <v>656</v>
      </c>
      <c r="L106" s="11">
        <v>661</v>
      </c>
      <c r="M106" s="11">
        <v>649</v>
      </c>
      <c r="N106" s="11">
        <v>662</v>
      </c>
      <c r="O106" s="11">
        <v>647</v>
      </c>
      <c r="P106" s="11">
        <v>642</v>
      </c>
      <c r="Q106" s="11">
        <v>634</v>
      </c>
      <c r="R106" s="195">
        <v>9854</v>
      </c>
      <c r="T106">
        <v>106</v>
      </c>
    </row>
    <row r="107" spans="1:20" x14ac:dyDescent="0.25">
      <c r="A107" s="16"/>
      <c r="B107" s="194" t="s">
        <v>56</v>
      </c>
      <c r="C107" s="196">
        <v>176</v>
      </c>
      <c r="D107" s="11">
        <v>166</v>
      </c>
      <c r="E107" s="11">
        <v>172</v>
      </c>
      <c r="F107" s="11">
        <v>171</v>
      </c>
      <c r="G107" s="11">
        <v>157</v>
      </c>
      <c r="H107" s="11">
        <v>165</v>
      </c>
      <c r="I107" s="11">
        <v>175</v>
      </c>
      <c r="J107" s="11">
        <v>171</v>
      </c>
      <c r="K107" s="11">
        <v>149</v>
      </c>
      <c r="L107" s="11">
        <v>145</v>
      </c>
      <c r="M107" s="11">
        <v>144</v>
      </c>
      <c r="N107" s="11">
        <v>117</v>
      </c>
      <c r="O107" s="11">
        <v>121</v>
      </c>
      <c r="P107" s="11">
        <v>135</v>
      </c>
      <c r="Q107" s="11">
        <v>136</v>
      </c>
      <c r="R107" s="195">
        <v>2300</v>
      </c>
      <c r="T107">
        <v>107</v>
      </c>
    </row>
    <row r="108" spans="1:20" x14ac:dyDescent="0.25">
      <c r="A108" s="16"/>
      <c r="B108" s="194" t="s">
        <v>29</v>
      </c>
      <c r="C108" s="196">
        <v>160</v>
      </c>
      <c r="D108" s="11">
        <v>169</v>
      </c>
      <c r="E108" s="11">
        <v>177</v>
      </c>
      <c r="F108" s="11">
        <v>177</v>
      </c>
      <c r="G108" s="11">
        <v>167</v>
      </c>
      <c r="H108" s="11">
        <v>185</v>
      </c>
      <c r="I108" s="11">
        <v>159</v>
      </c>
      <c r="J108" s="11">
        <v>173</v>
      </c>
      <c r="K108" s="11">
        <v>178</v>
      </c>
      <c r="L108" s="11">
        <v>183</v>
      </c>
      <c r="M108" s="11">
        <v>177</v>
      </c>
      <c r="N108" s="11">
        <v>186</v>
      </c>
      <c r="O108" s="11">
        <v>170</v>
      </c>
      <c r="P108" s="11">
        <v>186</v>
      </c>
      <c r="Q108" s="11">
        <v>175</v>
      </c>
      <c r="R108" s="195">
        <v>2622</v>
      </c>
      <c r="T108">
        <v>108</v>
      </c>
    </row>
    <row r="109" spans="1:20" x14ac:dyDescent="0.25">
      <c r="A109" s="16"/>
      <c r="B109" s="194" t="s">
        <v>47</v>
      </c>
      <c r="C109" s="196">
        <v>434</v>
      </c>
      <c r="D109" s="11">
        <v>473</v>
      </c>
      <c r="E109" s="11">
        <v>450</v>
      </c>
      <c r="F109" s="11">
        <v>440</v>
      </c>
      <c r="G109" s="11">
        <v>436</v>
      </c>
      <c r="H109" s="11">
        <v>463</v>
      </c>
      <c r="I109" s="11">
        <v>448</v>
      </c>
      <c r="J109" s="11">
        <v>438</v>
      </c>
      <c r="K109" s="11">
        <v>458</v>
      </c>
      <c r="L109" s="11">
        <v>498</v>
      </c>
      <c r="M109" s="11">
        <v>467</v>
      </c>
      <c r="N109" s="11">
        <v>479</v>
      </c>
      <c r="O109" s="11">
        <v>450</v>
      </c>
      <c r="P109" s="11">
        <v>473</v>
      </c>
      <c r="Q109" s="11">
        <v>456</v>
      </c>
      <c r="R109" s="195">
        <v>6863</v>
      </c>
      <c r="T109">
        <v>109</v>
      </c>
    </row>
    <row r="110" spans="1:20" x14ac:dyDescent="0.25">
      <c r="A110" s="16"/>
      <c r="B110" s="194" t="s">
        <v>57</v>
      </c>
      <c r="C110" s="196">
        <v>91</v>
      </c>
      <c r="D110" s="11">
        <v>92</v>
      </c>
      <c r="E110" s="11">
        <v>100</v>
      </c>
      <c r="F110" s="11">
        <v>104</v>
      </c>
      <c r="G110" s="11">
        <v>94</v>
      </c>
      <c r="H110" s="11">
        <v>85</v>
      </c>
      <c r="I110" s="11">
        <v>98</v>
      </c>
      <c r="J110" s="11">
        <v>90</v>
      </c>
      <c r="K110" s="11">
        <v>105</v>
      </c>
      <c r="L110" s="11">
        <v>86</v>
      </c>
      <c r="M110" s="11">
        <v>96</v>
      </c>
      <c r="N110" s="11">
        <v>100</v>
      </c>
      <c r="O110" s="11">
        <v>94</v>
      </c>
      <c r="P110" s="11">
        <v>90</v>
      </c>
      <c r="Q110" s="11">
        <v>100</v>
      </c>
      <c r="R110" s="195">
        <v>1425</v>
      </c>
      <c r="T110">
        <v>110</v>
      </c>
    </row>
    <row r="111" spans="1:20" x14ac:dyDescent="0.25">
      <c r="A111" s="16"/>
      <c r="B111" s="194" t="s">
        <v>74</v>
      </c>
      <c r="C111" s="196">
        <v>392</v>
      </c>
      <c r="D111" s="11">
        <v>451</v>
      </c>
      <c r="E111" s="11">
        <v>430</v>
      </c>
      <c r="F111" s="11">
        <v>469</v>
      </c>
      <c r="G111" s="11">
        <v>447</v>
      </c>
      <c r="H111" s="11">
        <v>419</v>
      </c>
      <c r="I111" s="11">
        <v>429</v>
      </c>
      <c r="J111" s="11">
        <v>459</v>
      </c>
      <c r="K111" s="11">
        <v>443</v>
      </c>
      <c r="L111" s="11">
        <v>466</v>
      </c>
      <c r="M111" s="11">
        <v>412</v>
      </c>
      <c r="N111" s="11">
        <v>459</v>
      </c>
      <c r="O111" s="11">
        <v>401</v>
      </c>
      <c r="P111" s="11">
        <v>436</v>
      </c>
      <c r="Q111" s="11">
        <v>459</v>
      </c>
      <c r="R111" s="195">
        <v>6572</v>
      </c>
      <c r="T111">
        <v>111</v>
      </c>
    </row>
    <row r="112" spans="1:20" x14ac:dyDescent="0.25">
      <c r="A112" s="16"/>
      <c r="B112" s="194" t="s">
        <v>53</v>
      </c>
      <c r="C112" s="196">
        <v>63</v>
      </c>
      <c r="D112" s="11">
        <v>68</v>
      </c>
      <c r="E112" s="11">
        <v>72</v>
      </c>
      <c r="F112" s="11">
        <v>62</v>
      </c>
      <c r="G112" s="11">
        <v>56</v>
      </c>
      <c r="H112" s="11">
        <v>64</v>
      </c>
      <c r="I112" s="11">
        <v>59</v>
      </c>
      <c r="J112" s="11">
        <v>68</v>
      </c>
      <c r="K112" s="11">
        <v>64</v>
      </c>
      <c r="L112" s="11">
        <v>55</v>
      </c>
      <c r="M112" s="11">
        <v>62</v>
      </c>
      <c r="N112" s="11">
        <v>59</v>
      </c>
      <c r="O112" s="11">
        <v>60</v>
      </c>
      <c r="P112" s="11">
        <v>54</v>
      </c>
      <c r="Q112" s="11">
        <v>58</v>
      </c>
      <c r="R112" s="195">
        <v>924</v>
      </c>
      <c r="T112">
        <v>112</v>
      </c>
    </row>
    <row r="113" spans="1:20" x14ac:dyDescent="0.25">
      <c r="A113" s="16"/>
      <c r="B113" s="194" t="s">
        <v>49</v>
      </c>
      <c r="C113" s="196"/>
      <c r="D113" s="11"/>
      <c r="E113" s="11"/>
      <c r="F113" s="11"/>
      <c r="G113" s="11"/>
      <c r="H113" s="11"/>
      <c r="I113" s="11"/>
      <c r="J113" s="11"/>
      <c r="K113" s="11"/>
      <c r="L113" s="11"/>
      <c r="M113" s="11"/>
      <c r="N113" s="11"/>
      <c r="O113" s="11"/>
      <c r="P113" s="11"/>
      <c r="Q113" s="11">
        <v>31</v>
      </c>
      <c r="R113" s="195">
        <v>31</v>
      </c>
      <c r="T113">
        <v>113</v>
      </c>
    </row>
    <row r="114" spans="1:20" x14ac:dyDescent="0.25">
      <c r="A114" s="16"/>
      <c r="B114" s="194" t="s">
        <v>33</v>
      </c>
      <c r="C114" s="196"/>
      <c r="D114" s="11"/>
      <c r="E114" s="11">
        <v>64</v>
      </c>
      <c r="F114" s="11">
        <v>76</v>
      </c>
      <c r="G114" s="11">
        <v>85</v>
      </c>
      <c r="H114" s="11">
        <v>87</v>
      </c>
      <c r="I114" s="11">
        <v>87</v>
      </c>
      <c r="J114" s="11">
        <v>95</v>
      </c>
      <c r="K114" s="11">
        <v>87</v>
      </c>
      <c r="L114" s="11">
        <v>99</v>
      </c>
      <c r="M114" s="11">
        <v>100</v>
      </c>
      <c r="N114" s="11">
        <v>112</v>
      </c>
      <c r="O114" s="11">
        <v>104</v>
      </c>
      <c r="P114" s="11">
        <v>111</v>
      </c>
      <c r="Q114" s="11">
        <v>117</v>
      </c>
      <c r="R114" s="195">
        <v>1224</v>
      </c>
      <c r="T114">
        <v>114</v>
      </c>
    </row>
    <row r="115" spans="1:20" x14ac:dyDescent="0.25">
      <c r="A115" s="16"/>
      <c r="B115" s="194" t="s">
        <v>60</v>
      </c>
      <c r="C115" s="196">
        <v>187</v>
      </c>
      <c r="D115" s="11">
        <v>160</v>
      </c>
      <c r="E115" s="11">
        <v>170</v>
      </c>
      <c r="F115" s="11">
        <v>193</v>
      </c>
      <c r="G115" s="11">
        <v>187</v>
      </c>
      <c r="H115" s="11">
        <v>168</v>
      </c>
      <c r="I115" s="11">
        <v>166</v>
      </c>
      <c r="J115" s="11">
        <v>188</v>
      </c>
      <c r="K115" s="11">
        <v>184</v>
      </c>
      <c r="L115" s="11">
        <v>180</v>
      </c>
      <c r="M115" s="11">
        <v>167</v>
      </c>
      <c r="N115" s="11">
        <v>188</v>
      </c>
      <c r="O115" s="11">
        <v>176</v>
      </c>
      <c r="P115" s="11">
        <v>196</v>
      </c>
      <c r="Q115" s="11">
        <v>175</v>
      </c>
      <c r="R115" s="195">
        <v>2685</v>
      </c>
      <c r="T115">
        <v>115</v>
      </c>
    </row>
    <row r="116" spans="1:20" x14ac:dyDescent="0.25">
      <c r="A116" s="16"/>
      <c r="B116" s="194" t="s">
        <v>25</v>
      </c>
      <c r="C116" s="196">
        <v>464</v>
      </c>
      <c r="D116" s="11">
        <v>437</v>
      </c>
      <c r="E116" s="11">
        <v>446</v>
      </c>
      <c r="F116" s="11">
        <v>461</v>
      </c>
      <c r="G116" s="11">
        <v>467</v>
      </c>
      <c r="H116" s="11">
        <v>466</v>
      </c>
      <c r="I116" s="11">
        <v>468</v>
      </c>
      <c r="J116" s="11">
        <v>461</v>
      </c>
      <c r="K116" s="11">
        <v>453</v>
      </c>
      <c r="L116" s="11">
        <v>447</v>
      </c>
      <c r="M116" s="11">
        <v>447</v>
      </c>
      <c r="N116" s="11">
        <v>449</v>
      </c>
      <c r="O116" s="11">
        <v>448</v>
      </c>
      <c r="P116" s="11">
        <v>452</v>
      </c>
      <c r="Q116" s="11">
        <v>451</v>
      </c>
      <c r="R116" s="195">
        <v>6817</v>
      </c>
      <c r="T116">
        <v>116</v>
      </c>
    </row>
    <row r="117" spans="1:20" x14ac:dyDescent="0.25">
      <c r="A117" s="16"/>
      <c r="B117" s="194" t="s">
        <v>7</v>
      </c>
      <c r="C117" s="196">
        <v>542</v>
      </c>
      <c r="D117" s="11">
        <v>534</v>
      </c>
      <c r="E117" s="11">
        <v>557</v>
      </c>
      <c r="F117" s="11">
        <v>527</v>
      </c>
      <c r="G117" s="11">
        <v>536</v>
      </c>
      <c r="H117" s="11">
        <v>534</v>
      </c>
      <c r="I117" s="11">
        <v>536</v>
      </c>
      <c r="J117" s="11">
        <v>553</v>
      </c>
      <c r="K117" s="11">
        <v>552</v>
      </c>
      <c r="L117" s="11">
        <v>534</v>
      </c>
      <c r="M117" s="11">
        <v>545</v>
      </c>
      <c r="N117" s="11">
        <v>551</v>
      </c>
      <c r="O117" s="11">
        <v>543</v>
      </c>
      <c r="P117" s="11">
        <v>520</v>
      </c>
      <c r="Q117" s="11">
        <v>513</v>
      </c>
      <c r="R117" s="195">
        <v>8077</v>
      </c>
      <c r="T117">
        <v>117</v>
      </c>
    </row>
    <row r="118" spans="1:20" x14ac:dyDescent="0.25">
      <c r="A118" s="16"/>
      <c r="B118" s="194" t="s">
        <v>36</v>
      </c>
      <c r="C118" s="196">
        <v>155</v>
      </c>
      <c r="D118" s="11">
        <v>173</v>
      </c>
      <c r="E118" s="11">
        <v>144</v>
      </c>
      <c r="F118" s="11">
        <v>141</v>
      </c>
      <c r="G118" s="11">
        <v>161</v>
      </c>
      <c r="H118" s="11">
        <v>155</v>
      </c>
      <c r="I118" s="11">
        <v>158</v>
      </c>
      <c r="J118" s="11">
        <v>165</v>
      </c>
      <c r="K118" s="11">
        <v>165</v>
      </c>
      <c r="L118" s="11">
        <v>162</v>
      </c>
      <c r="M118" s="11">
        <v>145</v>
      </c>
      <c r="N118" s="11">
        <v>165</v>
      </c>
      <c r="O118" s="11">
        <v>143</v>
      </c>
      <c r="P118" s="11">
        <v>151</v>
      </c>
      <c r="Q118" s="11">
        <v>146</v>
      </c>
      <c r="R118" s="195">
        <v>2329</v>
      </c>
      <c r="T118">
        <v>118</v>
      </c>
    </row>
    <row r="119" spans="1:20" x14ac:dyDescent="0.25">
      <c r="A119" s="16"/>
      <c r="B119" s="194" t="s">
        <v>21</v>
      </c>
      <c r="C119" s="196">
        <v>152</v>
      </c>
      <c r="D119" s="11">
        <v>165</v>
      </c>
      <c r="E119" s="11">
        <v>168</v>
      </c>
      <c r="F119" s="11">
        <v>164</v>
      </c>
      <c r="G119" s="11">
        <v>173</v>
      </c>
      <c r="H119" s="11">
        <v>176</v>
      </c>
      <c r="I119" s="11">
        <v>163</v>
      </c>
      <c r="J119" s="11">
        <v>177</v>
      </c>
      <c r="K119" s="11">
        <v>165</v>
      </c>
      <c r="L119" s="11">
        <v>172</v>
      </c>
      <c r="M119" s="11">
        <v>155</v>
      </c>
      <c r="N119" s="11">
        <v>172</v>
      </c>
      <c r="O119" s="11">
        <v>178</v>
      </c>
      <c r="P119" s="11">
        <v>183</v>
      </c>
      <c r="Q119" s="11">
        <v>168</v>
      </c>
      <c r="R119" s="195">
        <v>2531</v>
      </c>
      <c r="T119">
        <v>119</v>
      </c>
    </row>
    <row r="120" spans="1:20" x14ac:dyDescent="0.25">
      <c r="A120" s="16"/>
      <c r="B120" s="194" t="s">
        <v>16</v>
      </c>
      <c r="C120" s="196">
        <v>415</v>
      </c>
      <c r="D120" s="11">
        <v>401</v>
      </c>
      <c r="E120" s="11">
        <v>426</v>
      </c>
      <c r="F120" s="11">
        <v>429</v>
      </c>
      <c r="G120" s="11">
        <v>414</v>
      </c>
      <c r="H120" s="11">
        <v>411</v>
      </c>
      <c r="I120" s="11">
        <v>408</v>
      </c>
      <c r="J120" s="11">
        <v>406</v>
      </c>
      <c r="K120" s="11">
        <v>409</v>
      </c>
      <c r="L120" s="11">
        <v>400</v>
      </c>
      <c r="M120" s="11">
        <v>395</v>
      </c>
      <c r="N120" s="11">
        <v>394</v>
      </c>
      <c r="O120" s="11">
        <v>393</v>
      </c>
      <c r="P120" s="11">
        <v>408</v>
      </c>
      <c r="Q120" s="11">
        <v>391</v>
      </c>
      <c r="R120" s="195">
        <v>6100</v>
      </c>
      <c r="T120">
        <v>120</v>
      </c>
    </row>
    <row r="121" spans="1:20" x14ac:dyDescent="0.25">
      <c r="A121" s="16"/>
      <c r="B121" s="194" t="s">
        <v>2</v>
      </c>
      <c r="C121" s="196">
        <v>914</v>
      </c>
      <c r="D121" s="11">
        <v>915</v>
      </c>
      <c r="E121" s="11">
        <v>904</v>
      </c>
      <c r="F121" s="11">
        <v>926</v>
      </c>
      <c r="G121" s="11">
        <v>920</v>
      </c>
      <c r="H121" s="11">
        <v>914</v>
      </c>
      <c r="I121" s="11">
        <v>913</v>
      </c>
      <c r="J121" s="11">
        <v>924</v>
      </c>
      <c r="K121" s="11">
        <v>905</v>
      </c>
      <c r="L121" s="11">
        <v>885</v>
      </c>
      <c r="M121" s="11">
        <v>890</v>
      </c>
      <c r="N121" s="11">
        <v>905</v>
      </c>
      <c r="O121" s="11">
        <v>884</v>
      </c>
      <c r="P121" s="11">
        <v>875</v>
      </c>
      <c r="Q121" s="11">
        <v>858</v>
      </c>
      <c r="R121" s="195">
        <v>13532</v>
      </c>
      <c r="T121">
        <v>121</v>
      </c>
    </row>
    <row r="122" spans="1:20" x14ac:dyDescent="0.25">
      <c r="A122" s="16"/>
      <c r="B122" s="194" t="s">
        <v>4</v>
      </c>
      <c r="C122" s="196">
        <v>988</v>
      </c>
      <c r="D122" s="11">
        <v>956</v>
      </c>
      <c r="E122" s="11">
        <v>976</v>
      </c>
      <c r="F122" s="11">
        <v>965</v>
      </c>
      <c r="G122" s="11">
        <v>965</v>
      </c>
      <c r="H122" s="11">
        <v>946</v>
      </c>
      <c r="I122" s="11">
        <v>982</v>
      </c>
      <c r="J122" s="11">
        <v>979</v>
      </c>
      <c r="K122" s="11">
        <v>981</v>
      </c>
      <c r="L122" s="11">
        <v>978</v>
      </c>
      <c r="M122" s="11">
        <v>970</v>
      </c>
      <c r="N122" s="11">
        <v>971</v>
      </c>
      <c r="O122" s="11">
        <v>942</v>
      </c>
      <c r="P122" s="11">
        <v>932</v>
      </c>
      <c r="Q122" s="11">
        <v>950</v>
      </c>
      <c r="R122" s="195">
        <v>14481</v>
      </c>
      <c r="T122">
        <v>122</v>
      </c>
    </row>
    <row r="123" spans="1:20" x14ac:dyDescent="0.25">
      <c r="A123" s="16"/>
      <c r="B123" s="194" t="s">
        <v>38</v>
      </c>
      <c r="C123" s="196">
        <v>96</v>
      </c>
      <c r="D123" s="11">
        <v>92</v>
      </c>
      <c r="E123" s="11">
        <v>90</v>
      </c>
      <c r="F123" s="11">
        <v>90</v>
      </c>
      <c r="G123" s="11">
        <v>92</v>
      </c>
      <c r="H123" s="11">
        <v>83</v>
      </c>
      <c r="I123" s="11">
        <v>85</v>
      </c>
      <c r="J123" s="11">
        <v>81</v>
      </c>
      <c r="K123" s="11">
        <v>71</v>
      </c>
      <c r="L123" s="11">
        <v>81</v>
      </c>
      <c r="M123" s="11">
        <v>80</v>
      </c>
      <c r="N123" s="11">
        <v>78</v>
      </c>
      <c r="O123" s="11">
        <v>75</v>
      </c>
      <c r="P123" s="11">
        <v>79</v>
      </c>
      <c r="Q123" s="11">
        <v>80</v>
      </c>
      <c r="R123" s="195">
        <v>1253</v>
      </c>
      <c r="T123">
        <v>123</v>
      </c>
    </row>
    <row r="124" spans="1:20" x14ac:dyDescent="0.25">
      <c r="A124" s="16"/>
      <c r="B124" s="194" t="s">
        <v>8</v>
      </c>
      <c r="C124" s="196">
        <v>314</v>
      </c>
      <c r="D124" s="11">
        <v>328</v>
      </c>
      <c r="E124" s="11">
        <v>309</v>
      </c>
      <c r="F124" s="11">
        <v>324</v>
      </c>
      <c r="G124" s="11">
        <v>349</v>
      </c>
      <c r="H124" s="11">
        <v>342</v>
      </c>
      <c r="I124" s="11">
        <v>322</v>
      </c>
      <c r="J124" s="11">
        <v>348</v>
      </c>
      <c r="K124" s="11">
        <v>351</v>
      </c>
      <c r="L124" s="11">
        <v>345</v>
      </c>
      <c r="M124" s="11">
        <v>264</v>
      </c>
      <c r="N124" s="11">
        <v>337</v>
      </c>
      <c r="O124" s="11">
        <v>339</v>
      </c>
      <c r="P124" s="11">
        <v>331</v>
      </c>
      <c r="Q124" s="11">
        <v>306</v>
      </c>
      <c r="R124" s="195">
        <v>4909</v>
      </c>
      <c r="T124">
        <v>124</v>
      </c>
    </row>
    <row r="125" spans="1:20" x14ac:dyDescent="0.25">
      <c r="A125" s="16"/>
      <c r="B125" s="194" t="s">
        <v>78</v>
      </c>
      <c r="C125" s="196">
        <v>413</v>
      </c>
      <c r="D125" s="11">
        <v>421</v>
      </c>
      <c r="E125" s="11">
        <v>442</v>
      </c>
      <c r="F125" s="11">
        <v>465</v>
      </c>
      <c r="G125" s="11">
        <v>440</v>
      </c>
      <c r="H125" s="11">
        <v>419</v>
      </c>
      <c r="I125" s="11">
        <v>468</v>
      </c>
      <c r="J125" s="11">
        <v>451</v>
      </c>
      <c r="K125" s="11">
        <v>441</v>
      </c>
      <c r="L125" s="11">
        <v>423</v>
      </c>
      <c r="M125" s="11">
        <v>449</v>
      </c>
      <c r="N125" s="11">
        <v>457</v>
      </c>
      <c r="O125" s="11">
        <v>435</v>
      </c>
      <c r="P125" s="11">
        <v>451</v>
      </c>
      <c r="Q125" s="11">
        <v>466</v>
      </c>
      <c r="R125" s="195">
        <v>6641</v>
      </c>
      <c r="T125">
        <v>125</v>
      </c>
    </row>
    <row r="126" spans="1:20" x14ac:dyDescent="0.25">
      <c r="A126" s="16"/>
      <c r="B126" s="194" t="s">
        <v>27</v>
      </c>
      <c r="C126" s="196">
        <v>295</v>
      </c>
      <c r="D126" s="11">
        <v>316</v>
      </c>
      <c r="E126" s="11">
        <v>319</v>
      </c>
      <c r="F126" s="11">
        <v>317</v>
      </c>
      <c r="G126" s="11">
        <v>324</v>
      </c>
      <c r="H126" s="11">
        <v>324</v>
      </c>
      <c r="I126" s="11">
        <v>323</v>
      </c>
      <c r="J126" s="11">
        <v>321</v>
      </c>
      <c r="K126" s="11">
        <v>326</v>
      </c>
      <c r="L126" s="11">
        <v>323</v>
      </c>
      <c r="M126" s="11">
        <v>305</v>
      </c>
      <c r="N126" s="11">
        <v>325</v>
      </c>
      <c r="O126" s="11">
        <v>324</v>
      </c>
      <c r="P126" s="11">
        <v>338</v>
      </c>
      <c r="Q126" s="11">
        <v>322</v>
      </c>
      <c r="R126" s="195">
        <v>4802</v>
      </c>
      <c r="T126">
        <v>126</v>
      </c>
    </row>
    <row r="127" spans="1:20" x14ac:dyDescent="0.25">
      <c r="A127" s="16"/>
      <c r="B127" s="194" t="s">
        <v>13</v>
      </c>
      <c r="C127" s="196">
        <v>137</v>
      </c>
      <c r="D127" s="11">
        <v>159</v>
      </c>
      <c r="E127" s="11">
        <v>147</v>
      </c>
      <c r="F127" s="11">
        <v>163</v>
      </c>
      <c r="G127" s="11">
        <v>160</v>
      </c>
      <c r="H127" s="11">
        <v>175</v>
      </c>
      <c r="I127" s="11">
        <v>152</v>
      </c>
      <c r="J127" s="11">
        <v>165</v>
      </c>
      <c r="K127" s="11">
        <v>157</v>
      </c>
      <c r="L127" s="11">
        <v>167</v>
      </c>
      <c r="M127" s="11">
        <v>166</v>
      </c>
      <c r="N127" s="11">
        <v>165</v>
      </c>
      <c r="O127" s="11">
        <v>159</v>
      </c>
      <c r="P127" s="11">
        <v>197</v>
      </c>
      <c r="Q127" s="11">
        <v>194</v>
      </c>
      <c r="R127" s="195">
        <v>2463</v>
      </c>
      <c r="T127">
        <v>127</v>
      </c>
    </row>
    <row r="128" spans="1:20" x14ac:dyDescent="0.25">
      <c r="A128" s="16"/>
      <c r="B128" s="194" t="s">
        <v>70</v>
      </c>
      <c r="C128" s="196">
        <v>401</v>
      </c>
      <c r="D128" s="11">
        <v>404</v>
      </c>
      <c r="E128" s="11">
        <v>409</v>
      </c>
      <c r="F128" s="11">
        <v>396</v>
      </c>
      <c r="G128" s="11">
        <v>401</v>
      </c>
      <c r="H128" s="11">
        <v>408</v>
      </c>
      <c r="I128" s="11">
        <v>413</v>
      </c>
      <c r="J128" s="11">
        <v>416</v>
      </c>
      <c r="K128" s="11">
        <v>399</v>
      </c>
      <c r="L128" s="11">
        <v>408</v>
      </c>
      <c r="M128" s="11">
        <v>415</v>
      </c>
      <c r="N128" s="11">
        <v>410</v>
      </c>
      <c r="O128" s="11">
        <v>406</v>
      </c>
      <c r="P128" s="11">
        <v>421</v>
      </c>
      <c r="Q128" s="11">
        <v>417</v>
      </c>
      <c r="R128" s="195">
        <v>6124</v>
      </c>
      <c r="T128">
        <v>128</v>
      </c>
    </row>
    <row r="129" spans="1:20" x14ac:dyDescent="0.25">
      <c r="A129" s="16"/>
      <c r="B129" s="194" t="s">
        <v>72</v>
      </c>
      <c r="C129" s="196">
        <v>107</v>
      </c>
      <c r="D129" s="11">
        <v>113</v>
      </c>
      <c r="E129" s="11">
        <v>99</v>
      </c>
      <c r="F129" s="11">
        <v>115</v>
      </c>
      <c r="G129" s="11">
        <v>94</v>
      </c>
      <c r="H129" s="11">
        <v>104</v>
      </c>
      <c r="I129" s="11">
        <v>108</v>
      </c>
      <c r="J129" s="11">
        <v>107</v>
      </c>
      <c r="K129" s="11">
        <v>96</v>
      </c>
      <c r="L129" s="11">
        <v>99</v>
      </c>
      <c r="M129" s="11">
        <v>83</v>
      </c>
      <c r="N129" s="11">
        <v>108</v>
      </c>
      <c r="O129" s="11">
        <v>102</v>
      </c>
      <c r="P129" s="11">
        <v>102</v>
      </c>
      <c r="Q129" s="11">
        <v>100</v>
      </c>
      <c r="R129" s="195">
        <v>1537</v>
      </c>
      <c r="T129">
        <v>129</v>
      </c>
    </row>
    <row r="130" spans="1:20" x14ac:dyDescent="0.25">
      <c r="A130" s="16"/>
      <c r="B130" s="194" t="s">
        <v>6</v>
      </c>
      <c r="C130" s="196">
        <v>1012</v>
      </c>
      <c r="D130" s="11">
        <v>987</v>
      </c>
      <c r="E130" s="11">
        <v>1000</v>
      </c>
      <c r="F130" s="11">
        <v>1014</v>
      </c>
      <c r="G130" s="11">
        <v>984</v>
      </c>
      <c r="H130" s="11">
        <v>982</v>
      </c>
      <c r="I130" s="11">
        <v>1001</v>
      </c>
      <c r="J130" s="11">
        <v>1008</v>
      </c>
      <c r="K130" s="11">
        <v>1008</v>
      </c>
      <c r="L130" s="11">
        <v>1016</v>
      </c>
      <c r="M130" s="11">
        <v>1009</v>
      </c>
      <c r="N130" s="11">
        <v>999</v>
      </c>
      <c r="O130" s="11">
        <v>1005</v>
      </c>
      <c r="P130" s="11">
        <v>980</v>
      </c>
      <c r="Q130" s="11">
        <v>965</v>
      </c>
      <c r="R130" s="195">
        <v>14970</v>
      </c>
      <c r="T130">
        <v>130</v>
      </c>
    </row>
    <row r="131" spans="1:20" x14ac:dyDescent="0.25">
      <c r="A131" s="16"/>
      <c r="B131" s="194" t="s">
        <v>62</v>
      </c>
      <c r="C131" s="196">
        <v>244</v>
      </c>
      <c r="D131" s="11">
        <v>239</v>
      </c>
      <c r="E131" s="11">
        <v>255</v>
      </c>
      <c r="F131" s="11">
        <v>244</v>
      </c>
      <c r="G131" s="11">
        <v>256</v>
      </c>
      <c r="H131" s="11">
        <v>237</v>
      </c>
      <c r="I131" s="11">
        <v>236</v>
      </c>
      <c r="J131" s="11">
        <v>237</v>
      </c>
      <c r="K131" s="11">
        <v>257</v>
      </c>
      <c r="L131" s="11">
        <v>256</v>
      </c>
      <c r="M131" s="11">
        <v>247</v>
      </c>
      <c r="N131" s="11">
        <v>235</v>
      </c>
      <c r="O131" s="11">
        <v>252</v>
      </c>
      <c r="P131" s="11">
        <v>259</v>
      </c>
      <c r="Q131" s="11">
        <v>278</v>
      </c>
      <c r="R131" s="195">
        <v>3732</v>
      </c>
      <c r="T131">
        <v>131</v>
      </c>
    </row>
    <row r="132" spans="1:20" x14ac:dyDescent="0.25">
      <c r="A132" s="16"/>
      <c r="B132" s="194" t="s">
        <v>5</v>
      </c>
      <c r="C132" s="196">
        <v>713</v>
      </c>
      <c r="D132" s="11">
        <v>698</v>
      </c>
      <c r="E132" s="11">
        <v>687</v>
      </c>
      <c r="F132" s="11">
        <v>707</v>
      </c>
      <c r="G132" s="11">
        <v>705</v>
      </c>
      <c r="H132" s="11">
        <v>712</v>
      </c>
      <c r="I132" s="11">
        <v>692</v>
      </c>
      <c r="J132" s="11">
        <v>697</v>
      </c>
      <c r="K132" s="11">
        <v>699</v>
      </c>
      <c r="L132" s="11">
        <v>683</v>
      </c>
      <c r="M132" s="11">
        <v>684</v>
      </c>
      <c r="N132" s="11">
        <v>683</v>
      </c>
      <c r="O132" s="11">
        <v>673</v>
      </c>
      <c r="P132" s="11">
        <v>671</v>
      </c>
      <c r="Q132" s="11">
        <v>650</v>
      </c>
      <c r="R132" s="195">
        <v>10354</v>
      </c>
      <c r="T132">
        <v>132</v>
      </c>
    </row>
    <row r="133" spans="1:20" x14ac:dyDescent="0.25">
      <c r="A133" s="16"/>
      <c r="B133" s="194" t="s">
        <v>76</v>
      </c>
      <c r="C133" s="196">
        <v>403</v>
      </c>
      <c r="D133" s="11">
        <v>351</v>
      </c>
      <c r="E133" s="11">
        <v>360</v>
      </c>
      <c r="F133" s="11">
        <v>380</v>
      </c>
      <c r="G133" s="11">
        <v>372</v>
      </c>
      <c r="H133" s="11">
        <v>361</v>
      </c>
      <c r="I133" s="11">
        <v>382</v>
      </c>
      <c r="J133" s="11">
        <v>369</v>
      </c>
      <c r="K133" s="11">
        <v>386</v>
      </c>
      <c r="L133" s="11">
        <v>370</v>
      </c>
      <c r="M133" s="11">
        <v>386</v>
      </c>
      <c r="N133" s="11">
        <v>372</v>
      </c>
      <c r="O133" s="11">
        <v>391</v>
      </c>
      <c r="P133" s="11">
        <v>413</v>
      </c>
      <c r="Q133" s="11">
        <v>417</v>
      </c>
      <c r="R133" s="195">
        <v>5713</v>
      </c>
      <c r="T133">
        <v>133</v>
      </c>
    </row>
    <row r="134" spans="1:20" x14ac:dyDescent="0.25">
      <c r="A134" s="16"/>
      <c r="B134" s="194" t="s">
        <v>63</v>
      </c>
      <c r="C134" s="196">
        <v>87</v>
      </c>
      <c r="D134" s="11">
        <v>90</v>
      </c>
      <c r="E134" s="11">
        <v>85</v>
      </c>
      <c r="F134" s="11">
        <v>88</v>
      </c>
      <c r="G134" s="11">
        <v>85</v>
      </c>
      <c r="H134" s="11">
        <v>100</v>
      </c>
      <c r="I134" s="11">
        <v>82</v>
      </c>
      <c r="J134" s="11">
        <v>81</v>
      </c>
      <c r="K134" s="11">
        <v>91</v>
      </c>
      <c r="L134" s="11">
        <v>93</v>
      </c>
      <c r="M134" s="11">
        <v>96</v>
      </c>
      <c r="N134" s="11">
        <v>89</v>
      </c>
      <c r="O134" s="11">
        <v>76</v>
      </c>
      <c r="P134" s="11">
        <v>80</v>
      </c>
      <c r="Q134" s="11">
        <v>85</v>
      </c>
      <c r="R134" s="195">
        <v>1308</v>
      </c>
      <c r="T134">
        <v>134</v>
      </c>
    </row>
    <row r="135" spans="1:20" x14ac:dyDescent="0.25">
      <c r="A135" s="16"/>
      <c r="B135" s="194" t="s">
        <v>43</v>
      </c>
      <c r="C135" s="196">
        <v>114</v>
      </c>
      <c r="D135" s="11">
        <v>119</v>
      </c>
      <c r="E135" s="11">
        <v>131</v>
      </c>
      <c r="F135" s="11">
        <v>124</v>
      </c>
      <c r="G135" s="11">
        <v>124</v>
      </c>
      <c r="H135" s="11">
        <v>103</v>
      </c>
      <c r="I135" s="11">
        <v>104</v>
      </c>
      <c r="J135" s="11">
        <v>113</v>
      </c>
      <c r="K135" s="11">
        <v>103</v>
      </c>
      <c r="L135" s="11">
        <v>127</v>
      </c>
      <c r="M135" s="11">
        <v>110</v>
      </c>
      <c r="N135" s="11">
        <v>111</v>
      </c>
      <c r="O135" s="11">
        <v>86</v>
      </c>
      <c r="P135" s="11">
        <v>108</v>
      </c>
      <c r="Q135" s="11">
        <v>98</v>
      </c>
      <c r="R135" s="195">
        <v>1675</v>
      </c>
      <c r="T135">
        <v>135</v>
      </c>
    </row>
    <row r="136" spans="1:20" x14ac:dyDescent="0.25">
      <c r="A136" s="16"/>
      <c r="B136" s="194" t="s">
        <v>65</v>
      </c>
      <c r="C136" s="196">
        <v>94</v>
      </c>
      <c r="D136" s="11">
        <v>115</v>
      </c>
      <c r="E136" s="11">
        <v>98</v>
      </c>
      <c r="F136" s="11">
        <v>101</v>
      </c>
      <c r="G136" s="11">
        <v>98</v>
      </c>
      <c r="H136" s="11">
        <v>109</v>
      </c>
      <c r="I136" s="11">
        <v>100</v>
      </c>
      <c r="J136" s="11">
        <v>106</v>
      </c>
      <c r="K136" s="11">
        <v>106</v>
      </c>
      <c r="L136" s="11">
        <v>113</v>
      </c>
      <c r="M136" s="11">
        <v>105</v>
      </c>
      <c r="N136" s="11">
        <v>109</v>
      </c>
      <c r="O136" s="11">
        <v>95</v>
      </c>
      <c r="P136" s="11">
        <v>106</v>
      </c>
      <c r="Q136" s="11">
        <v>96</v>
      </c>
      <c r="R136" s="195">
        <v>1551</v>
      </c>
      <c r="T136">
        <v>136</v>
      </c>
    </row>
    <row r="137" spans="1:20" x14ac:dyDescent="0.25">
      <c r="A137" s="16"/>
      <c r="B137" s="194" t="s">
        <v>22</v>
      </c>
      <c r="C137" s="196">
        <v>138</v>
      </c>
      <c r="D137" s="11">
        <v>147</v>
      </c>
      <c r="E137" s="11">
        <v>147</v>
      </c>
      <c r="F137" s="11">
        <v>139</v>
      </c>
      <c r="G137" s="11">
        <v>159</v>
      </c>
      <c r="H137" s="11">
        <v>155</v>
      </c>
      <c r="I137" s="11">
        <v>165</v>
      </c>
      <c r="J137" s="11">
        <v>153</v>
      </c>
      <c r="K137" s="11">
        <v>152</v>
      </c>
      <c r="L137" s="11">
        <v>145</v>
      </c>
      <c r="M137" s="11">
        <v>154</v>
      </c>
      <c r="N137" s="11">
        <v>148</v>
      </c>
      <c r="O137" s="11">
        <v>147</v>
      </c>
      <c r="P137" s="11">
        <v>151</v>
      </c>
      <c r="Q137" s="11">
        <v>146</v>
      </c>
      <c r="R137" s="195">
        <v>2246</v>
      </c>
      <c r="T137">
        <v>137</v>
      </c>
    </row>
    <row r="138" spans="1:20" x14ac:dyDescent="0.25">
      <c r="A138" s="16"/>
      <c r="B138" s="194" t="s">
        <v>61</v>
      </c>
      <c r="C138" s="196">
        <v>89</v>
      </c>
      <c r="D138" s="11">
        <v>87</v>
      </c>
      <c r="E138" s="11">
        <v>80</v>
      </c>
      <c r="F138" s="11">
        <v>76</v>
      </c>
      <c r="G138" s="11">
        <v>78</v>
      </c>
      <c r="H138" s="11">
        <v>91</v>
      </c>
      <c r="I138" s="11">
        <v>81</v>
      </c>
      <c r="J138" s="11">
        <v>83</v>
      </c>
      <c r="K138" s="11">
        <v>83</v>
      </c>
      <c r="L138" s="11">
        <v>89</v>
      </c>
      <c r="M138" s="11">
        <v>81</v>
      </c>
      <c r="N138" s="11">
        <v>75</v>
      </c>
      <c r="O138" s="11">
        <v>66</v>
      </c>
      <c r="P138" s="11">
        <v>97</v>
      </c>
      <c r="Q138" s="11">
        <v>66</v>
      </c>
      <c r="R138" s="195">
        <v>1222</v>
      </c>
      <c r="T138">
        <v>138</v>
      </c>
    </row>
    <row r="139" spans="1:20" x14ac:dyDescent="0.25">
      <c r="A139" s="16"/>
      <c r="B139" s="194" t="s">
        <v>23</v>
      </c>
      <c r="C139" s="196">
        <v>165</v>
      </c>
      <c r="D139" s="11">
        <v>173</v>
      </c>
      <c r="E139" s="11">
        <v>173</v>
      </c>
      <c r="F139" s="11">
        <v>171</v>
      </c>
      <c r="G139" s="11">
        <v>179</v>
      </c>
      <c r="H139" s="11">
        <v>168</v>
      </c>
      <c r="I139" s="11">
        <v>177</v>
      </c>
      <c r="J139" s="11">
        <v>184</v>
      </c>
      <c r="K139" s="11">
        <v>177</v>
      </c>
      <c r="L139" s="11">
        <v>192</v>
      </c>
      <c r="M139" s="11">
        <v>184</v>
      </c>
      <c r="N139" s="11">
        <v>203</v>
      </c>
      <c r="O139" s="11">
        <v>190</v>
      </c>
      <c r="P139" s="11">
        <v>186</v>
      </c>
      <c r="Q139" s="11">
        <v>184</v>
      </c>
      <c r="R139" s="195">
        <v>2706</v>
      </c>
      <c r="T139">
        <v>139</v>
      </c>
    </row>
    <row r="140" spans="1:20" x14ac:dyDescent="0.25">
      <c r="A140" s="16"/>
      <c r="B140" s="194" t="s">
        <v>12</v>
      </c>
      <c r="C140" s="196">
        <v>109</v>
      </c>
      <c r="D140" s="11">
        <v>109</v>
      </c>
      <c r="E140" s="11">
        <v>109</v>
      </c>
      <c r="F140" s="11">
        <v>106</v>
      </c>
      <c r="G140" s="11">
        <v>108</v>
      </c>
      <c r="H140" s="11">
        <v>108</v>
      </c>
      <c r="I140" s="11">
        <v>108</v>
      </c>
      <c r="J140" s="11">
        <v>112</v>
      </c>
      <c r="K140" s="11">
        <v>114</v>
      </c>
      <c r="L140" s="11">
        <v>102</v>
      </c>
      <c r="M140" s="11">
        <v>104</v>
      </c>
      <c r="N140" s="11">
        <v>110</v>
      </c>
      <c r="O140" s="11">
        <v>108</v>
      </c>
      <c r="P140" s="11">
        <v>112</v>
      </c>
      <c r="Q140" s="11">
        <v>109</v>
      </c>
      <c r="R140" s="195">
        <v>1628</v>
      </c>
      <c r="T140">
        <v>140</v>
      </c>
    </row>
    <row r="141" spans="1:20" x14ac:dyDescent="0.25">
      <c r="A141" s="16"/>
      <c r="B141" s="194" t="s">
        <v>19</v>
      </c>
      <c r="C141" s="196">
        <v>231</v>
      </c>
      <c r="D141" s="11">
        <v>218</v>
      </c>
      <c r="E141" s="11">
        <v>223</v>
      </c>
      <c r="F141" s="11">
        <v>224</v>
      </c>
      <c r="G141" s="11">
        <v>225</v>
      </c>
      <c r="H141" s="11">
        <v>231</v>
      </c>
      <c r="I141" s="11">
        <v>237</v>
      </c>
      <c r="J141" s="11">
        <v>260</v>
      </c>
      <c r="K141" s="11">
        <v>239</v>
      </c>
      <c r="L141" s="11">
        <v>241</v>
      </c>
      <c r="M141" s="11">
        <v>241</v>
      </c>
      <c r="N141" s="11">
        <v>246</v>
      </c>
      <c r="O141" s="11">
        <v>247</v>
      </c>
      <c r="P141" s="11">
        <v>241</v>
      </c>
      <c r="Q141" s="11">
        <v>235</v>
      </c>
      <c r="R141" s="195">
        <v>3539</v>
      </c>
      <c r="T141">
        <v>141</v>
      </c>
    </row>
    <row r="142" spans="1:20" x14ac:dyDescent="0.25">
      <c r="A142" s="16"/>
      <c r="B142" s="194" t="s">
        <v>45</v>
      </c>
      <c r="C142" s="196">
        <v>40</v>
      </c>
      <c r="D142" s="11">
        <v>48</v>
      </c>
      <c r="E142" s="11">
        <v>40</v>
      </c>
      <c r="F142" s="11">
        <v>40</v>
      </c>
      <c r="G142" s="11">
        <v>38</v>
      </c>
      <c r="H142" s="11">
        <v>56</v>
      </c>
      <c r="I142" s="11">
        <v>39</v>
      </c>
      <c r="J142" s="11">
        <v>51</v>
      </c>
      <c r="K142" s="11">
        <v>35</v>
      </c>
      <c r="L142" s="11">
        <v>48</v>
      </c>
      <c r="M142" s="11">
        <v>34</v>
      </c>
      <c r="N142" s="11">
        <v>37</v>
      </c>
      <c r="O142" s="11">
        <v>38</v>
      </c>
      <c r="P142" s="11">
        <v>44</v>
      </c>
      <c r="Q142" s="11">
        <v>49</v>
      </c>
      <c r="R142" s="195">
        <v>637</v>
      </c>
      <c r="T142">
        <v>142</v>
      </c>
    </row>
    <row r="143" spans="1:20" x14ac:dyDescent="0.25">
      <c r="A143" s="16"/>
      <c r="B143" s="194" t="s">
        <v>48</v>
      </c>
      <c r="C143" s="196">
        <v>140</v>
      </c>
      <c r="D143" s="11">
        <v>139</v>
      </c>
      <c r="E143" s="11">
        <v>131</v>
      </c>
      <c r="F143" s="11">
        <v>144</v>
      </c>
      <c r="G143" s="11">
        <v>137</v>
      </c>
      <c r="H143" s="11">
        <v>145</v>
      </c>
      <c r="I143" s="11">
        <v>128</v>
      </c>
      <c r="J143" s="11">
        <v>143</v>
      </c>
      <c r="K143" s="11">
        <v>146</v>
      </c>
      <c r="L143" s="11">
        <v>153</v>
      </c>
      <c r="M143" s="11">
        <v>158</v>
      </c>
      <c r="N143" s="11">
        <v>157</v>
      </c>
      <c r="O143" s="11">
        <v>155</v>
      </c>
      <c r="P143" s="11">
        <v>149</v>
      </c>
      <c r="Q143" s="11">
        <v>154</v>
      </c>
      <c r="R143" s="195">
        <v>2179</v>
      </c>
      <c r="T143">
        <v>143</v>
      </c>
    </row>
    <row r="144" spans="1:20" x14ac:dyDescent="0.25">
      <c r="A144" s="16"/>
      <c r="B144" s="194" t="s">
        <v>34</v>
      </c>
      <c r="C144" s="196">
        <v>80</v>
      </c>
      <c r="D144" s="11">
        <v>79</v>
      </c>
      <c r="E144" s="11">
        <v>82</v>
      </c>
      <c r="F144" s="11">
        <v>77</v>
      </c>
      <c r="G144" s="11">
        <v>75</v>
      </c>
      <c r="H144" s="11">
        <v>79</v>
      </c>
      <c r="I144" s="11">
        <v>74</v>
      </c>
      <c r="J144" s="11">
        <v>81</v>
      </c>
      <c r="K144" s="11">
        <v>77</v>
      </c>
      <c r="L144" s="11">
        <v>79</v>
      </c>
      <c r="M144" s="11">
        <v>76</v>
      </c>
      <c r="N144" s="11">
        <v>83</v>
      </c>
      <c r="O144" s="11">
        <v>82</v>
      </c>
      <c r="P144" s="11">
        <v>76</v>
      </c>
      <c r="Q144" s="11">
        <v>74</v>
      </c>
      <c r="R144" s="195">
        <v>1174</v>
      </c>
      <c r="T144">
        <v>144</v>
      </c>
    </row>
    <row r="145" spans="1:20" x14ac:dyDescent="0.25">
      <c r="A145" s="16"/>
      <c r="B145" s="194" t="s">
        <v>3</v>
      </c>
      <c r="C145" s="196">
        <v>836</v>
      </c>
      <c r="D145" s="11">
        <v>852</v>
      </c>
      <c r="E145" s="11">
        <v>854</v>
      </c>
      <c r="F145" s="11">
        <v>841</v>
      </c>
      <c r="G145" s="11">
        <v>830</v>
      </c>
      <c r="H145" s="11">
        <v>849</v>
      </c>
      <c r="I145" s="11">
        <v>837</v>
      </c>
      <c r="J145" s="11">
        <v>850</v>
      </c>
      <c r="K145" s="11">
        <v>853</v>
      </c>
      <c r="L145" s="11">
        <v>841</v>
      </c>
      <c r="M145" s="11">
        <v>837</v>
      </c>
      <c r="N145" s="11">
        <v>839</v>
      </c>
      <c r="O145" s="11">
        <v>832</v>
      </c>
      <c r="P145" s="11">
        <v>829</v>
      </c>
      <c r="Q145" s="11">
        <v>817</v>
      </c>
      <c r="R145" s="195">
        <v>12597</v>
      </c>
      <c r="T145">
        <v>145</v>
      </c>
    </row>
    <row r="146" spans="1:20" x14ac:dyDescent="0.25">
      <c r="A146" s="16"/>
      <c r="B146" s="194" t="s">
        <v>80</v>
      </c>
      <c r="C146" s="196">
        <v>236</v>
      </c>
      <c r="D146" s="11">
        <v>259</v>
      </c>
      <c r="E146" s="11">
        <v>295</v>
      </c>
      <c r="F146" s="11">
        <v>287</v>
      </c>
      <c r="G146" s="11">
        <v>235</v>
      </c>
      <c r="H146" s="11">
        <v>276</v>
      </c>
      <c r="I146" s="11">
        <v>292</v>
      </c>
      <c r="J146" s="11">
        <v>313</v>
      </c>
      <c r="K146" s="11">
        <v>272</v>
      </c>
      <c r="L146" s="11">
        <v>288</v>
      </c>
      <c r="M146" s="11">
        <v>292</v>
      </c>
      <c r="N146" s="11">
        <v>266</v>
      </c>
      <c r="O146" s="11">
        <v>250</v>
      </c>
      <c r="P146" s="11">
        <v>276</v>
      </c>
      <c r="Q146" s="11">
        <v>332</v>
      </c>
      <c r="R146" s="195">
        <v>4169</v>
      </c>
      <c r="T146">
        <v>146</v>
      </c>
    </row>
    <row r="147" spans="1:20" x14ac:dyDescent="0.25">
      <c r="A147" s="16"/>
      <c r="B147" s="194" t="s">
        <v>39</v>
      </c>
      <c r="C147" s="196">
        <v>212</v>
      </c>
      <c r="D147" s="11">
        <v>222</v>
      </c>
      <c r="E147" s="11">
        <v>190</v>
      </c>
      <c r="F147" s="11">
        <v>195</v>
      </c>
      <c r="G147" s="11">
        <v>185</v>
      </c>
      <c r="H147" s="11">
        <v>196</v>
      </c>
      <c r="I147" s="11">
        <v>185</v>
      </c>
      <c r="J147" s="11">
        <v>186</v>
      </c>
      <c r="K147" s="11">
        <v>175</v>
      </c>
      <c r="L147" s="11">
        <v>153</v>
      </c>
      <c r="M147" s="11">
        <v>160</v>
      </c>
      <c r="N147" s="11">
        <v>143</v>
      </c>
      <c r="O147" s="11">
        <v>124</v>
      </c>
      <c r="P147" s="11">
        <v>119</v>
      </c>
      <c r="Q147" s="11">
        <v>115</v>
      </c>
      <c r="R147" s="195">
        <v>2560</v>
      </c>
      <c r="T147">
        <v>147</v>
      </c>
    </row>
    <row r="148" spans="1:20" x14ac:dyDescent="0.25">
      <c r="A148" s="16"/>
      <c r="B148" s="194" t="s">
        <v>14</v>
      </c>
      <c r="C148" s="196">
        <v>541</v>
      </c>
      <c r="D148" s="11">
        <v>588</v>
      </c>
      <c r="E148" s="11">
        <v>579</v>
      </c>
      <c r="F148" s="11">
        <v>563</v>
      </c>
      <c r="G148" s="11">
        <v>564</v>
      </c>
      <c r="H148" s="11">
        <v>588</v>
      </c>
      <c r="I148" s="11">
        <v>577</v>
      </c>
      <c r="J148" s="11">
        <v>573</v>
      </c>
      <c r="K148" s="11">
        <v>520</v>
      </c>
      <c r="L148" s="11">
        <v>563</v>
      </c>
      <c r="M148" s="11">
        <v>531</v>
      </c>
      <c r="N148" s="11">
        <v>551</v>
      </c>
      <c r="O148" s="11">
        <v>550</v>
      </c>
      <c r="P148" s="11">
        <v>542</v>
      </c>
      <c r="Q148" s="11">
        <v>516</v>
      </c>
      <c r="R148" s="195">
        <v>8346</v>
      </c>
      <c r="T148">
        <v>148</v>
      </c>
    </row>
    <row r="149" spans="1:20" x14ac:dyDescent="0.25">
      <c r="A149" s="16"/>
      <c r="B149" s="194" t="s">
        <v>68</v>
      </c>
      <c r="C149" s="196">
        <v>102</v>
      </c>
      <c r="D149" s="11">
        <v>108</v>
      </c>
      <c r="E149" s="11">
        <v>115</v>
      </c>
      <c r="F149" s="11">
        <v>100</v>
      </c>
      <c r="G149" s="11">
        <v>111</v>
      </c>
      <c r="H149" s="11">
        <v>103</v>
      </c>
      <c r="I149" s="11">
        <v>115</v>
      </c>
      <c r="J149" s="11">
        <v>116</v>
      </c>
      <c r="K149" s="11">
        <v>99</v>
      </c>
      <c r="L149" s="11">
        <v>116</v>
      </c>
      <c r="M149" s="11">
        <v>114</v>
      </c>
      <c r="N149" s="11">
        <v>101</v>
      </c>
      <c r="O149" s="11">
        <v>106</v>
      </c>
      <c r="P149" s="11">
        <v>98</v>
      </c>
      <c r="Q149" s="11">
        <v>99</v>
      </c>
      <c r="R149" s="195">
        <v>1603</v>
      </c>
      <c r="T149">
        <v>149</v>
      </c>
    </row>
    <row r="150" spans="1:20" x14ac:dyDescent="0.25">
      <c r="A150" s="16"/>
      <c r="B150" s="194" t="s">
        <v>69</v>
      </c>
      <c r="C150" s="196">
        <v>91</v>
      </c>
      <c r="D150" s="11">
        <v>108</v>
      </c>
      <c r="E150" s="11">
        <v>102</v>
      </c>
      <c r="F150" s="11">
        <v>94</v>
      </c>
      <c r="G150" s="11">
        <v>93</v>
      </c>
      <c r="H150" s="11">
        <v>106</v>
      </c>
      <c r="I150" s="11">
        <v>105</v>
      </c>
      <c r="J150" s="11">
        <v>102</v>
      </c>
      <c r="K150" s="11">
        <v>90</v>
      </c>
      <c r="L150" s="11">
        <v>117</v>
      </c>
      <c r="M150" s="11">
        <v>97</v>
      </c>
      <c r="N150" s="11">
        <v>118</v>
      </c>
      <c r="O150" s="11">
        <v>103</v>
      </c>
      <c r="P150" s="11">
        <v>111</v>
      </c>
      <c r="Q150" s="11">
        <v>89</v>
      </c>
      <c r="R150" s="195">
        <v>1526</v>
      </c>
      <c r="T150">
        <v>150</v>
      </c>
    </row>
    <row r="151" spans="1:20" x14ac:dyDescent="0.25">
      <c r="A151" s="16"/>
      <c r="B151" s="194" t="s">
        <v>24</v>
      </c>
      <c r="C151" s="196">
        <v>588</v>
      </c>
      <c r="D151" s="11">
        <v>574</v>
      </c>
      <c r="E151" s="11">
        <v>589</v>
      </c>
      <c r="F151" s="11">
        <v>596</v>
      </c>
      <c r="G151" s="11">
        <v>593</v>
      </c>
      <c r="H151" s="11">
        <v>604</v>
      </c>
      <c r="I151" s="11">
        <v>608</v>
      </c>
      <c r="J151" s="11">
        <v>610</v>
      </c>
      <c r="K151" s="11">
        <v>623</v>
      </c>
      <c r="L151" s="11">
        <v>595</v>
      </c>
      <c r="M151" s="11">
        <v>619</v>
      </c>
      <c r="N151" s="11">
        <v>598</v>
      </c>
      <c r="O151" s="11">
        <v>586</v>
      </c>
      <c r="P151" s="11">
        <v>584</v>
      </c>
      <c r="Q151" s="11">
        <v>580</v>
      </c>
      <c r="R151" s="195">
        <v>8947</v>
      </c>
      <c r="T151">
        <v>151</v>
      </c>
    </row>
    <row r="152" spans="1:20" x14ac:dyDescent="0.25">
      <c r="A152" s="16"/>
      <c r="B152" s="194" t="s">
        <v>9</v>
      </c>
      <c r="C152" s="196">
        <v>395</v>
      </c>
      <c r="D152" s="11">
        <v>381</v>
      </c>
      <c r="E152" s="11">
        <v>386</v>
      </c>
      <c r="F152" s="11">
        <v>409</v>
      </c>
      <c r="G152" s="11">
        <v>401</v>
      </c>
      <c r="H152" s="11">
        <v>407</v>
      </c>
      <c r="I152" s="11">
        <v>417</v>
      </c>
      <c r="J152" s="11">
        <v>399</v>
      </c>
      <c r="K152" s="11">
        <v>405</v>
      </c>
      <c r="L152" s="11">
        <v>396</v>
      </c>
      <c r="M152" s="11">
        <v>392</v>
      </c>
      <c r="N152" s="11">
        <v>390</v>
      </c>
      <c r="O152" s="11">
        <v>400</v>
      </c>
      <c r="P152" s="11">
        <v>382</v>
      </c>
      <c r="Q152" s="11">
        <v>380</v>
      </c>
      <c r="R152" s="195">
        <v>5940</v>
      </c>
      <c r="T152">
        <v>152</v>
      </c>
    </row>
    <row r="153" spans="1:20" x14ac:dyDescent="0.25">
      <c r="A153" s="16"/>
      <c r="B153" s="194" t="s">
        <v>67</v>
      </c>
      <c r="C153" s="196">
        <v>151</v>
      </c>
      <c r="D153" s="11">
        <v>139</v>
      </c>
      <c r="E153" s="11">
        <v>134</v>
      </c>
      <c r="F153" s="11">
        <v>140</v>
      </c>
      <c r="G153" s="11">
        <v>131</v>
      </c>
      <c r="H153" s="11">
        <v>154</v>
      </c>
      <c r="I153" s="11">
        <v>158</v>
      </c>
      <c r="J153" s="11">
        <v>156</v>
      </c>
      <c r="K153" s="11">
        <v>168</v>
      </c>
      <c r="L153" s="11">
        <v>165</v>
      </c>
      <c r="M153" s="11">
        <v>137</v>
      </c>
      <c r="N153" s="11">
        <v>151</v>
      </c>
      <c r="O153" s="11">
        <v>162</v>
      </c>
      <c r="P153" s="11">
        <v>154</v>
      </c>
      <c r="Q153" s="11">
        <v>135</v>
      </c>
      <c r="R153" s="195">
        <v>2235</v>
      </c>
      <c r="T153">
        <v>153</v>
      </c>
    </row>
    <row r="154" spans="1:20" x14ac:dyDescent="0.25">
      <c r="A154" s="16"/>
      <c r="B154" s="194" t="s">
        <v>28</v>
      </c>
      <c r="C154" s="196">
        <v>255</v>
      </c>
      <c r="D154" s="11">
        <v>262</v>
      </c>
      <c r="E154" s="11">
        <v>270</v>
      </c>
      <c r="F154" s="11">
        <v>273</v>
      </c>
      <c r="G154" s="11">
        <v>273</v>
      </c>
      <c r="H154" s="11">
        <v>291</v>
      </c>
      <c r="I154" s="11">
        <v>273</v>
      </c>
      <c r="J154" s="11">
        <v>296</v>
      </c>
      <c r="K154" s="11">
        <v>289</v>
      </c>
      <c r="L154" s="11">
        <v>294</v>
      </c>
      <c r="M154" s="11">
        <v>279</v>
      </c>
      <c r="N154" s="11">
        <v>301</v>
      </c>
      <c r="O154" s="11">
        <v>290</v>
      </c>
      <c r="P154" s="11">
        <v>295</v>
      </c>
      <c r="Q154" s="11">
        <v>292</v>
      </c>
      <c r="R154" s="195">
        <v>4233</v>
      </c>
      <c r="T154">
        <v>154</v>
      </c>
    </row>
    <row r="155" spans="1:20" x14ac:dyDescent="0.25">
      <c r="A155" s="16"/>
      <c r="B155" s="194" t="s">
        <v>31</v>
      </c>
      <c r="C155" s="196">
        <v>224</v>
      </c>
      <c r="D155" s="11">
        <v>227</v>
      </c>
      <c r="E155" s="11">
        <v>239</v>
      </c>
      <c r="F155" s="11">
        <v>247</v>
      </c>
      <c r="G155" s="11">
        <v>226</v>
      </c>
      <c r="H155" s="11">
        <v>213</v>
      </c>
      <c r="I155" s="11">
        <v>209</v>
      </c>
      <c r="J155" s="11">
        <v>194</v>
      </c>
      <c r="K155" s="11">
        <v>163</v>
      </c>
      <c r="L155" s="11">
        <v>175</v>
      </c>
      <c r="M155" s="11">
        <v>177</v>
      </c>
      <c r="N155" s="11">
        <v>181</v>
      </c>
      <c r="O155" s="11">
        <v>149</v>
      </c>
      <c r="P155" s="11">
        <v>149</v>
      </c>
      <c r="Q155" s="11">
        <v>160</v>
      </c>
      <c r="R155" s="195">
        <v>2933</v>
      </c>
      <c r="T155">
        <v>155</v>
      </c>
    </row>
    <row r="156" spans="1:20" x14ac:dyDescent="0.25">
      <c r="A156" s="16"/>
      <c r="B156" s="194" t="s">
        <v>64</v>
      </c>
      <c r="C156" s="196">
        <v>246</v>
      </c>
      <c r="D156" s="11">
        <v>263</v>
      </c>
      <c r="E156" s="11">
        <v>248</v>
      </c>
      <c r="F156" s="11">
        <v>251</v>
      </c>
      <c r="G156" s="11">
        <v>242</v>
      </c>
      <c r="H156" s="11">
        <v>279</v>
      </c>
      <c r="I156" s="11">
        <v>254</v>
      </c>
      <c r="J156" s="11">
        <v>285</v>
      </c>
      <c r="K156" s="11">
        <v>262</v>
      </c>
      <c r="L156" s="11">
        <v>271</v>
      </c>
      <c r="M156" s="11">
        <v>258</v>
      </c>
      <c r="N156" s="11">
        <v>287</v>
      </c>
      <c r="O156" s="11">
        <v>257</v>
      </c>
      <c r="P156" s="11">
        <v>275</v>
      </c>
      <c r="Q156" s="11">
        <v>230</v>
      </c>
      <c r="R156" s="195">
        <v>3908</v>
      </c>
      <c r="T156">
        <v>156</v>
      </c>
    </row>
    <row r="157" spans="1:20" x14ac:dyDescent="0.25">
      <c r="A157" s="16"/>
      <c r="B157" s="194" t="s">
        <v>73</v>
      </c>
      <c r="C157" s="196">
        <v>389</v>
      </c>
      <c r="D157" s="11">
        <v>436</v>
      </c>
      <c r="E157" s="11">
        <v>408</v>
      </c>
      <c r="F157" s="11">
        <v>430</v>
      </c>
      <c r="G157" s="11">
        <v>389</v>
      </c>
      <c r="H157" s="11">
        <v>411</v>
      </c>
      <c r="I157" s="11">
        <v>411</v>
      </c>
      <c r="J157" s="11">
        <v>421</v>
      </c>
      <c r="K157" s="11">
        <v>397</v>
      </c>
      <c r="L157" s="11">
        <v>386</v>
      </c>
      <c r="M157" s="11">
        <v>370</v>
      </c>
      <c r="N157" s="11">
        <v>386</v>
      </c>
      <c r="O157" s="11">
        <v>369</v>
      </c>
      <c r="P157" s="11">
        <v>389</v>
      </c>
      <c r="Q157" s="11">
        <v>391</v>
      </c>
      <c r="R157" s="195">
        <v>5983</v>
      </c>
      <c r="T157">
        <v>157</v>
      </c>
    </row>
    <row r="158" spans="1:20" x14ac:dyDescent="0.25">
      <c r="A158" s="16"/>
      <c r="B158" s="194" t="s">
        <v>26</v>
      </c>
      <c r="C158" s="196">
        <v>205</v>
      </c>
      <c r="D158" s="11">
        <v>194</v>
      </c>
      <c r="E158" s="11">
        <v>204</v>
      </c>
      <c r="F158" s="11">
        <v>202</v>
      </c>
      <c r="G158" s="11">
        <v>198</v>
      </c>
      <c r="H158" s="11">
        <v>212</v>
      </c>
      <c r="I158" s="11">
        <v>204</v>
      </c>
      <c r="J158" s="11">
        <v>208</v>
      </c>
      <c r="K158" s="11">
        <v>211</v>
      </c>
      <c r="L158" s="11">
        <v>215</v>
      </c>
      <c r="M158" s="11">
        <v>193</v>
      </c>
      <c r="N158" s="11">
        <v>201</v>
      </c>
      <c r="O158" s="11">
        <v>210</v>
      </c>
      <c r="P158" s="11">
        <v>208</v>
      </c>
      <c r="Q158" s="11">
        <v>199</v>
      </c>
      <c r="R158" s="195">
        <v>3064</v>
      </c>
      <c r="T158">
        <v>158</v>
      </c>
    </row>
    <row r="159" spans="1:20" x14ac:dyDescent="0.25">
      <c r="A159" s="16"/>
      <c r="B159" s="194" t="s">
        <v>32</v>
      </c>
      <c r="C159" s="196">
        <v>163</v>
      </c>
      <c r="D159" s="11">
        <v>178</v>
      </c>
      <c r="E159" s="11">
        <v>161</v>
      </c>
      <c r="F159" s="11">
        <v>172</v>
      </c>
      <c r="G159" s="11">
        <v>183</v>
      </c>
      <c r="H159" s="11">
        <v>178</v>
      </c>
      <c r="I159" s="11">
        <v>175</v>
      </c>
      <c r="J159" s="11">
        <v>175</v>
      </c>
      <c r="K159" s="11">
        <v>185</v>
      </c>
      <c r="L159" s="11">
        <v>174</v>
      </c>
      <c r="M159" s="11">
        <v>168</v>
      </c>
      <c r="N159" s="11">
        <v>178</v>
      </c>
      <c r="O159" s="11">
        <v>171</v>
      </c>
      <c r="P159" s="11">
        <v>182</v>
      </c>
      <c r="Q159" s="11">
        <v>182</v>
      </c>
      <c r="R159" s="195">
        <v>2625</v>
      </c>
      <c r="T159">
        <v>159</v>
      </c>
    </row>
    <row r="160" spans="1:20" x14ac:dyDescent="0.25">
      <c r="A160" s="16"/>
      <c r="B160" s="194" t="s">
        <v>46</v>
      </c>
      <c r="C160" s="196">
        <v>470</v>
      </c>
      <c r="D160" s="11">
        <v>457</v>
      </c>
      <c r="E160" s="11">
        <v>471</v>
      </c>
      <c r="F160" s="11">
        <v>449</v>
      </c>
      <c r="G160" s="11">
        <v>404</v>
      </c>
      <c r="H160" s="11">
        <v>413</v>
      </c>
      <c r="I160" s="11">
        <v>408</v>
      </c>
      <c r="J160" s="11">
        <v>423</v>
      </c>
      <c r="K160" s="11">
        <v>392</v>
      </c>
      <c r="L160" s="11">
        <v>423</v>
      </c>
      <c r="M160" s="11">
        <v>410</v>
      </c>
      <c r="N160" s="11">
        <v>416</v>
      </c>
      <c r="O160" s="11">
        <v>381</v>
      </c>
      <c r="P160" s="11">
        <v>392</v>
      </c>
      <c r="Q160" s="11">
        <v>415</v>
      </c>
      <c r="R160" s="195">
        <v>6324</v>
      </c>
      <c r="T160">
        <v>160</v>
      </c>
    </row>
    <row r="161" spans="1:20" x14ac:dyDescent="0.25">
      <c r="A161" s="16"/>
      <c r="B161" s="194" t="s">
        <v>75</v>
      </c>
      <c r="C161" s="196">
        <v>252</v>
      </c>
      <c r="D161" s="11">
        <v>259</v>
      </c>
      <c r="E161" s="11">
        <v>268</v>
      </c>
      <c r="F161" s="11">
        <v>250</v>
      </c>
      <c r="G161" s="11">
        <v>246</v>
      </c>
      <c r="H161" s="11">
        <v>247</v>
      </c>
      <c r="I161" s="11">
        <v>244</v>
      </c>
      <c r="J161" s="11">
        <v>275</v>
      </c>
      <c r="K161" s="11">
        <v>247</v>
      </c>
      <c r="L161" s="11">
        <v>253</v>
      </c>
      <c r="M161" s="11">
        <v>250</v>
      </c>
      <c r="N161" s="11">
        <v>257</v>
      </c>
      <c r="O161" s="11">
        <v>246</v>
      </c>
      <c r="P161" s="11">
        <v>269</v>
      </c>
      <c r="Q161" s="11">
        <v>271</v>
      </c>
      <c r="R161" s="195">
        <v>3834</v>
      </c>
      <c r="T161">
        <v>161</v>
      </c>
    </row>
    <row r="162" spans="1:20" x14ac:dyDescent="0.25">
      <c r="A162" s="16"/>
      <c r="B162" s="194" t="s">
        <v>10</v>
      </c>
      <c r="C162" s="196">
        <v>732</v>
      </c>
      <c r="D162" s="11">
        <v>722</v>
      </c>
      <c r="E162" s="11">
        <v>702</v>
      </c>
      <c r="F162" s="11">
        <v>727</v>
      </c>
      <c r="G162" s="11">
        <v>726</v>
      </c>
      <c r="H162" s="11">
        <v>706</v>
      </c>
      <c r="I162" s="11">
        <v>732</v>
      </c>
      <c r="J162" s="11">
        <v>754</v>
      </c>
      <c r="K162" s="11">
        <v>735</v>
      </c>
      <c r="L162" s="11">
        <v>734</v>
      </c>
      <c r="M162" s="11">
        <v>733</v>
      </c>
      <c r="N162" s="11">
        <v>756</v>
      </c>
      <c r="O162" s="11">
        <v>729</v>
      </c>
      <c r="P162" s="11">
        <v>729</v>
      </c>
      <c r="Q162" s="11">
        <v>724</v>
      </c>
      <c r="R162" s="195">
        <v>10941</v>
      </c>
      <c r="T162">
        <v>162</v>
      </c>
    </row>
    <row r="163" spans="1:20" x14ac:dyDescent="0.25">
      <c r="A163" s="16"/>
      <c r="B163" s="194" t="s">
        <v>15</v>
      </c>
      <c r="C163" s="196">
        <v>624</v>
      </c>
      <c r="D163" s="11">
        <v>621</v>
      </c>
      <c r="E163" s="11">
        <v>615</v>
      </c>
      <c r="F163" s="11">
        <v>627</v>
      </c>
      <c r="G163" s="11">
        <v>626</v>
      </c>
      <c r="H163" s="11">
        <v>644</v>
      </c>
      <c r="I163" s="11">
        <v>626</v>
      </c>
      <c r="J163" s="11">
        <v>612</v>
      </c>
      <c r="K163" s="11">
        <v>611</v>
      </c>
      <c r="L163" s="11">
        <v>604</v>
      </c>
      <c r="M163" s="11">
        <v>596</v>
      </c>
      <c r="N163" s="11">
        <v>613</v>
      </c>
      <c r="O163" s="11">
        <v>610</v>
      </c>
      <c r="P163" s="11">
        <v>604</v>
      </c>
      <c r="Q163" s="11">
        <v>592</v>
      </c>
      <c r="R163" s="195">
        <v>9225</v>
      </c>
      <c r="T163">
        <v>163</v>
      </c>
    </row>
    <row r="164" spans="1:20" x14ac:dyDescent="0.25">
      <c r="A164" s="16"/>
      <c r="B164" s="194" t="s">
        <v>18</v>
      </c>
      <c r="C164" s="196">
        <v>552</v>
      </c>
      <c r="D164" s="11">
        <v>544</v>
      </c>
      <c r="E164" s="11">
        <v>560</v>
      </c>
      <c r="F164" s="11">
        <v>585</v>
      </c>
      <c r="G164" s="11">
        <v>536</v>
      </c>
      <c r="H164" s="11">
        <v>568</v>
      </c>
      <c r="I164" s="11">
        <v>563</v>
      </c>
      <c r="J164" s="11">
        <v>562</v>
      </c>
      <c r="K164" s="11">
        <v>527</v>
      </c>
      <c r="L164" s="11">
        <v>574</v>
      </c>
      <c r="M164" s="11">
        <v>550</v>
      </c>
      <c r="N164" s="11">
        <v>564</v>
      </c>
      <c r="O164" s="11">
        <v>545</v>
      </c>
      <c r="P164" s="11">
        <v>565</v>
      </c>
      <c r="Q164" s="11">
        <v>559</v>
      </c>
      <c r="R164" s="195">
        <v>8354</v>
      </c>
      <c r="T164">
        <v>164</v>
      </c>
    </row>
    <row r="165" spans="1:20" x14ac:dyDescent="0.25">
      <c r="A165" s="16"/>
      <c r="B165" s="194" t="s">
        <v>77</v>
      </c>
      <c r="C165" s="196">
        <v>176</v>
      </c>
      <c r="D165" s="11">
        <v>182</v>
      </c>
      <c r="E165" s="11">
        <v>195</v>
      </c>
      <c r="F165" s="11">
        <v>197</v>
      </c>
      <c r="G165" s="11">
        <v>172</v>
      </c>
      <c r="H165" s="11">
        <v>192</v>
      </c>
      <c r="I165" s="11">
        <v>206</v>
      </c>
      <c r="J165" s="11">
        <v>195</v>
      </c>
      <c r="K165" s="11">
        <v>185</v>
      </c>
      <c r="L165" s="11">
        <v>184</v>
      </c>
      <c r="M165" s="11">
        <v>206</v>
      </c>
      <c r="N165" s="11">
        <v>204</v>
      </c>
      <c r="O165" s="11">
        <v>185</v>
      </c>
      <c r="P165" s="11">
        <v>199</v>
      </c>
      <c r="Q165" s="11">
        <v>180</v>
      </c>
      <c r="R165" s="195">
        <v>2858</v>
      </c>
      <c r="T165">
        <v>165</v>
      </c>
    </row>
    <row r="166" spans="1:20" x14ac:dyDescent="0.25">
      <c r="A166" s="16"/>
      <c r="B166" s="194" t="s">
        <v>44</v>
      </c>
      <c r="C166" s="196">
        <v>59</v>
      </c>
      <c r="D166" s="11">
        <v>61</v>
      </c>
      <c r="E166" s="11">
        <v>55</v>
      </c>
      <c r="F166" s="11">
        <v>62</v>
      </c>
      <c r="G166" s="11">
        <v>61</v>
      </c>
      <c r="H166" s="11">
        <v>51</v>
      </c>
      <c r="I166" s="11">
        <v>53</v>
      </c>
      <c r="J166" s="11">
        <v>50</v>
      </c>
      <c r="K166" s="11">
        <v>50</v>
      </c>
      <c r="L166" s="11">
        <v>45</v>
      </c>
      <c r="M166" s="11">
        <v>50</v>
      </c>
      <c r="N166" s="11">
        <v>49</v>
      </c>
      <c r="O166" s="11">
        <v>45</v>
      </c>
      <c r="P166" s="11">
        <v>46</v>
      </c>
      <c r="Q166" s="11">
        <v>42</v>
      </c>
      <c r="R166" s="195">
        <v>779</v>
      </c>
      <c r="T166">
        <v>166</v>
      </c>
    </row>
    <row r="167" spans="1:20" x14ac:dyDescent="0.25">
      <c r="A167" s="16"/>
      <c r="B167" s="194" t="s">
        <v>71</v>
      </c>
      <c r="C167" s="196">
        <v>231</v>
      </c>
      <c r="D167" s="11">
        <v>215</v>
      </c>
      <c r="E167" s="11">
        <v>238</v>
      </c>
      <c r="F167" s="11">
        <v>244</v>
      </c>
      <c r="G167" s="11">
        <v>224</v>
      </c>
      <c r="H167" s="11">
        <v>213</v>
      </c>
      <c r="I167" s="11">
        <v>211</v>
      </c>
      <c r="J167" s="11">
        <v>214</v>
      </c>
      <c r="K167" s="11">
        <v>206</v>
      </c>
      <c r="L167" s="11">
        <v>226</v>
      </c>
      <c r="M167" s="11">
        <v>212</v>
      </c>
      <c r="N167" s="11">
        <v>231</v>
      </c>
      <c r="O167" s="11">
        <v>213</v>
      </c>
      <c r="P167" s="11">
        <v>217</v>
      </c>
      <c r="Q167" s="11">
        <v>217</v>
      </c>
      <c r="R167" s="195">
        <v>3312</v>
      </c>
      <c r="T167">
        <v>167</v>
      </c>
    </row>
    <row r="168" spans="1:20" x14ac:dyDescent="0.25">
      <c r="A168" s="16"/>
      <c r="B168" s="194" t="s">
        <v>52</v>
      </c>
      <c r="C168" s="196">
        <v>42</v>
      </c>
      <c r="D168" s="11">
        <v>48</v>
      </c>
      <c r="E168" s="11">
        <v>57</v>
      </c>
      <c r="F168" s="11">
        <v>54</v>
      </c>
      <c r="G168" s="11">
        <v>56</v>
      </c>
      <c r="H168" s="11">
        <v>49</v>
      </c>
      <c r="I168" s="11">
        <v>57</v>
      </c>
      <c r="J168" s="11">
        <v>54</v>
      </c>
      <c r="K168" s="11">
        <v>53</v>
      </c>
      <c r="L168" s="11">
        <v>51</v>
      </c>
      <c r="M168" s="11">
        <v>50</v>
      </c>
      <c r="N168" s="11">
        <v>48</v>
      </c>
      <c r="O168" s="11">
        <v>45</v>
      </c>
      <c r="P168" s="11">
        <v>51</v>
      </c>
      <c r="Q168" s="11">
        <v>44</v>
      </c>
      <c r="R168" s="195">
        <v>759</v>
      </c>
      <c r="T168">
        <v>168</v>
      </c>
    </row>
    <row r="169" spans="1:20" x14ac:dyDescent="0.25">
      <c r="A169" s="16"/>
      <c r="B169" s="194" t="s">
        <v>20</v>
      </c>
      <c r="C169" s="196">
        <v>355</v>
      </c>
      <c r="D169" s="11">
        <v>383</v>
      </c>
      <c r="E169" s="11">
        <v>367</v>
      </c>
      <c r="F169" s="11">
        <v>382</v>
      </c>
      <c r="G169" s="11">
        <v>357</v>
      </c>
      <c r="H169" s="11">
        <v>369</v>
      </c>
      <c r="I169" s="11">
        <v>336</v>
      </c>
      <c r="J169" s="11">
        <v>343</v>
      </c>
      <c r="K169" s="11">
        <v>370</v>
      </c>
      <c r="L169" s="11">
        <v>370</v>
      </c>
      <c r="M169" s="11">
        <v>358</v>
      </c>
      <c r="N169" s="11">
        <v>333</v>
      </c>
      <c r="O169" s="11">
        <v>351</v>
      </c>
      <c r="P169" s="11">
        <v>344</v>
      </c>
      <c r="Q169" s="11">
        <v>348</v>
      </c>
      <c r="R169" s="195">
        <v>5366</v>
      </c>
      <c r="T169">
        <v>169</v>
      </c>
    </row>
    <row r="170" spans="1:20" x14ac:dyDescent="0.25">
      <c r="A170" s="16"/>
      <c r="B170" s="194" t="s">
        <v>95</v>
      </c>
      <c r="C170" s="196">
        <v>539</v>
      </c>
      <c r="D170" s="11">
        <v>535</v>
      </c>
      <c r="E170" s="11">
        <v>544</v>
      </c>
      <c r="F170" s="11">
        <v>551</v>
      </c>
      <c r="G170" s="11">
        <v>526</v>
      </c>
      <c r="H170" s="11">
        <v>542</v>
      </c>
      <c r="I170" s="11">
        <v>550</v>
      </c>
      <c r="J170" s="11">
        <v>600</v>
      </c>
      <c r="K170" s="11">
        <v>573</v>
      </c>
      <c r="L170" s="11">
        <v>594</v>
      </c>
      <c r="M170" s="11">
        <v>548</v>
      </c>
      <c r="N170" s="11">
        <v>570</v>
      </c>
      <c r="O170" s="11">
        <v>538</v>
      </c>
      <c r="P170" s="11">
        <v>566</v>
      </c>
      <c r="Q170" s="11">
        <v>552</v>
      </c>
      <c r="R170" s="195">
        <v>8328</v>
      </c>
      <c r="T170">
        <v>170</v>
      </c>
    </row>
    <row r="171" spans="1:20" x14ac:dyDescent="0.25">
      <c r="A171" s="16"/>
      <c r="B171" s="194" t="s">
        <v>30</v>
      </c>
      <c r="C171" s="196">
        <v>85</v>
      </c>
      <c r="D171" s="11">
        <v>95</v>
      </c>
      <c r="E171" s="11">
        <v>94</v>
      </c>
      <c r="F171" s="11">
        <v>84</v>
      </c>
      <c r="G171" s="11">
        <v>74</v>
      </c>
      <c r="H171" s="11">
        <v>69</v>
      </c>
      <c r="I171" s="11">
        <v>77</v>
      </c>
      <c r="J171" s="11">
        <v>66</v>
      </c>
      <c r="K171" s="11">
        <v>61</v>
      </c>
      <c r="L171" s="11">
        <v>62</v>
      </c>
      <c r="M171" s="11">
        <v>64</v>
      </c>
      <c r="N171" s="11">
        <v>67</v>
      </c>
      <c r="O171" s="11">
        <v>68</v>
      </c>
      <c r="P171" s="11">
        <v>70</v>
      </c>
      <c r="Q171" s="11">
        <v>72</v>
      </c>
      <c r="R171" s="195">
        <v>1108</v>
      </c>
      <c r="T171">
        <v>171</v>
      </c>
    </row>
    <row r="172" spans="1:20" x14ac:dyDescent="0.25">
      <c r="A172" s="16"/>
      <c r="B172" s="194" t="s">
        <v>58</v>
      </c>
      <c r="C172" s="196"/>
      <c r="D172" s="11"/>
      <c r="E172" s="11"/>
      <c r="F172" s="11"/>
      <c r="G172" s="11"/>
      <c r="H172" s="11"/>
      <c r="I172" s="11"/>
      <c r="J172" s="11">
        <v>30</v>
      </c>
      <c r="K172" s="11"/>
      <c r="L172" s="11"/>
      <c r="M172" s="11"/>
      <c r="N172" s="11"/>
      <c r="O172" s="11"/>
      <c r="P172" s="11"/>
      <c r="Q172" s="11"/>
      <c r="R172" s="195">
        <v>30</v>
      </c>
      <c r="T172">
        <v>172</v>
      </c>
    </row>
    <row r="173" spans="1:20" x14ac:dyDescent="0.25">
      <c r="A173" s="16"/>
      <c r="B173" s="194" t="s">
        <v>145</v>
      </c>
      <c r="C173" s="196">
        <v>6644</v>
      </c>
      <c r="D173" s="11">
        <v>6791</v>
      </c>
      <c r="E173" s="11">
        <v>6876</v>
      </c>
      <c r="F173" s="11">
        <v>6908</v>
      </c>
      <c r="G173" s="11">
        <v>6661</v>
      </c>
      <c r="H173" s="11">
        <v>6769</v>
      </c>
      <c r="I173" s="11">
        <v>6748</v>
      </c>
      <c r="J173" s="11">
        <v>6819</v>
      </c>
      <c r="K173" s="11">
        <v>6711</v>
      </c>
      <c r="L173" s="11">
        <v>6725</v>
      </c>
      <c r="M173" s="11">
        <v>6696</v>
      </c>
      <c r="N173" s="11">
        <v>6802</v>
      </c>
      <c r="O173" s="11">
        <v>6876</v>
      </c>
      <c r="P173" s="11">
        <v>6919</v>
      </c>
      <c r="Q173" s="11">
        <v>6925</v>
      </c>
      <c r="R173" s="195">
        <v>101870</v>
      </c>
      <c r="T173">
        <v>173</v>
      </c>
    </row>
    <row r="174" spans="1:20" x14ac:dyDescent="0.25">
      <c r="A174" s="16"/>
      <c r="B174" s="194" t="s">
        <v>146</v>
      </c>
      <c r="C174" s="196">
        <v>3466</v>
      </c>
      <c r="D174" s="11">
        <v>3613</v>
      </c>
      <c r="E174" s="11">
        <v>3582</v>
      </c>
      <c r="F174" s="11">
        <v>3620</v>
      </c>
      <c r="G174" s="11">
        <v>3514</v>
      </c>
      <c r="H174" s="11">
        <v>3576</v>
      </c>
      <c r="I174" s="11">
        <v>3561</v>
      </c>
      <c r="J174" s="11">
        <v>3626</v>
      </c>
      <c r="K174" s="11">
        <v>3449</v>
      </c>
      <c r="L174" s="11">
        <v>3600</v>
      </c>
      <c r="M174" s="11">
        <v>3534</v>
      </c>
      <c r="N174" s="11">
        <v>3555</v>
      </c>
      <c r="O174" s="11">
        <v>3444</v>
      </c>
      <c r="P174" s="11">
        <v>3536</v>
      </c>
      <c r="Q174" s="11">
        <v>3554</v>
      </c>
      <c r="R174" s="195">
        <v>53230</v>
      </c>
      <c r="T174">
        <v>174</v>
      </c>
    </row>
    <row r="175" spans="1:20" x14ac:dyDescent="0.25">
      <c r="A175" s="16"/>
      <c r="B175" s="194" t="s">
        <v>147</v>
      </c>
      <c r="C175" s="196">
        <v>7694</v>
      </c>
      <c r="D175" s="11">
        <v>7906</v>
      </c>
      <c r="E175" s="11">
        <v>7971</v>
      </c>
      <c r="F175" s="11">
        <v>7999</v>
      </c>
      <c r="G175" s="11">
        <v>7708</v>
      </c>
      <c r="H175" s="11">
        <v>7833</v>
      </c>
      <c r="I175" s="11">
        <v>7848</v>
      </c>
      <c r="J175" s="11">
        <v>7919</v>
      </c>
      <c r="K175" s="11">
        <v>7735</v>
      </c>
      <c r="L175" s="11">
        <v>7808</v>
      </c>
      <c r="M175" s="11">
        <v>7794</v>
      </c>
      <c r="N175" s="11">
        <v>7911</v>
      </c>
      <c r="O175" s="11">
        <v>7950</v>
      </c>
      <c r="P175" s="11">
        <v>8003</v>
      </c>
      <c r="Q175" s="11">
        <v>8072</v>
      </c>
      <c r="R175" s="195">
        <v>118151</v>
      </c>
      <c r="T175">
        <v>175</v>
      </c>
    </row>
    <row r="176" spans="1:20" x14ac:dyDescent="0.25">
      <c r="A176" s="16"/>
      <c r="B176" s="194" t="s">
        <v>278</v>
      </c>
      <c r="C176" s="196">
        <v>252</v>
      </c>
      <c r="D176" s="11">
        <v>257</v>
      </c>
      <c r="E176" s="11">
        <v>273</v>
      </c>
      <c r="F176" s="11">
        <v>263</v>
      </c>
      <c r="G176" s="11">
        <v>222</v>
      </c>
      <c r="H176" s="11">
        <v>229</v>
      </c>
      <c r="I176" s="11">
        <v>247</v>
      </c>
      <c r="J176" s="11">
        <v>255</v>
      </c>
      <c r="K176" s="11">
        <v>240</v>
      </c>
      <c r="L176" s="11">
        <v>243</v>
      </c>
      <c r="M176" s="11">
        <v>242</v>
      </c>
      <c r="N176" s="11">
        <v>235</v>
      </c>
      <c r="O176" s="11">
        <v>227</v>
      </c>
      <c r="P176" s="11">
        <v>236</v>
      </c>
      <c r="Q176" s="11">
        <v>230</v>
      </c>
      <c r="R176" s="195">
        <v>3651</v>
      </c>
      <c r="T176">
        <v>176</v>
      </c>
    </row>
    <row r="177" spans="1:20" x14ac:dyDescent="0.25">
      <c r="A177" s="16"/>
      <c r="B177" s="194" t="s">
        <v>281</v>
      </c>
      <c r="C177" s="196">
        <v>1305</v>
      </c>
      <c r="D177" s="11">
        <v>1375</v>
      </c>
      <c r="E177" s="11">
        <v>1408</v>
      </c>
      <c r="F177" s="11">
        <v>1402</v>
      </c>
      <c r="G177" s="11">
        <v>1355</v>
      </c>
      <c r="H177" s="11">
        <v>1431</v>
      </c>
      <c r="I177" s="11">
        <v>1415</v>
      </c>
      <c r="J177" s="11">
        <v>1438</v>
      </c>
      <c r="K177" s="11">
        <v>1370</v>
      </c>
      <c r="L177" s="11">
        <v>1440</v>
      </c>
      <c r="M177" s="11">
        <v>1422</v>
      </c>
      <c r="N177" s="11">
        <v>1434</v>
      </c>
      <c r="O177" s="11">
        <v>1413</v>
      </c>
      <c r="P177" s="11">
        <v>1462</v>
      </c>
      <c r="Q177" s="11">
        <v>1493</v>
      </c>
      <c r="R177" s="195">
        <v>21163</v>
      </c>
      <c r="T177">
        <v>177</v>
      </c>
    </row>
    <row r="178" spans="1:20" x14ac:dyDescent="0.25">
      <c r="A178" s="16"/>
      <c r="B178" s="194" t="s">
        <v>282</v>
      </c>
      <c r="C178" s="196">
        <v>81</v>
      </c>
      <c r="D178" s="11">
        <v>80</v>
      </c>
      <c r="E178" s="11">
        <v>87</v>
      </c>
      <c r="F178" s="11">
        <v>92</v>
      </c>
      <c r="G178" s="11">
        <v>81</v>
      </c>
      <c r="H178" s="11">
        <v>82</v>
      </c>
      <c r="I178" s="11">
        <v>96</v>
      </c>
      <c r="J178" s="11">
        <v>96</v>
      </c>
      <c r="K178" s="11">
        <v>83</v>
      </c>
      <c r="L178" s="11">
        <v>99</v>
      </c>
      <c r="M178" s="11">
        <v>99</v>
      </c>
      <c r="N178" s="11">
        <v>105</v>
      </c>
      <c r="O178" s="11">
        <v>95</v>
      </c>
      <c r="P178" s="11">
        <v>98</v>
      </c>
      <c r="Q178" s="11">
        <v>107</v>
      </c>
      <c r="R178" s="195">
        <v>1381</v>
      </c>
      <c r="T178">
        <v>178</v>
      </c>
    </row>
    <row r="179" spans="1:20" x14ac:dyDescent="0.25">
      <c r="A179" s="16"/>
      <c r="B179" s="194" t="s">
        <v>274</v>
      </c>
      <c r="C179" s="196">
        <v>31</v>
      </c>
      <c r="D179" s="11">
        <v>30</v>
      </c>
      <c r="E179" s="11">
        <v>37</v>
      </c>
      <c r="F179" s="11">
        <v>31</v>
      </c>
      <c r="G179" s="11">
        <v>40</v>
      </c>
      <c r="H179" s="11">
        <v>33</v>
      </c>
      <c r="I179" s="11">
        <v>44</v>
      </c>
      <c r="J179" s="11">
        <v>38</v>
      </c>
      <c r="K179" s="11">
        <v>37</v>
      </c>
      <c r="L179" s="11">
        <v>42</v>
      </c>
      <c r="M179" s="11">
        <v>34</v>
      </c>
      <c r="N179" s="11">
        <v>33</v>
      </c>
      <c r="O179" s="11">
        <v>30</v>
      </c>
      <c r="P179" s="11"/>
      <c r="Q179" s="11"/>
      <c r="R179" s="195">
        <v>460</v>
      </c>
      <c r="T179">
        <v>179</v>
      </c>
    </row>
    <row r="180" spans="1:20" x14ac:dyDescent="0.25">
      <c r="A180" s="16"/>
      <c r="B180" s="194" t="s">
        <v>283</v>
      </c>
      <c r="C180" s="196">
        <v>30</v>
      </c>
      <c r="D180" s="11">
        <v>46</v>
      </c>
      <c r="E180" s="11">
        <v>42</v>
      </c>
      <c r="F180" s="11">
        <v>39</v>
      </c>
      <c r="G180" s="11">
        <v>38</v>
      </c>
      <c r="H180" s="11">
        <v>40</v>
      </c>
      <c r="I180" s="11">
        <v>38</v>
      </c>
      <c r="J180" s="11">
        <v>40</v>
      </c>
      <c r="K180" s="11">
        <v>42</v>
      </c>
      <c r="L180" s="11">
        <v>46</v>
      </c>
      <c r="M180" s="11">
        <v>41</v>
      </c>
      <c r="N180" s="11">
        <v>41</v>
      </c>
      <c r="O180" s="11">
        <v>43</v>
      </c>
      <c r="P180" s="11">
        <v>46</v>
      </c>
      <c r="Q180" s="11">
        <v>44</v>
      </c>
      <c r="R180" s="195">
        <v>616</v>
      </c>
      <c r="T180">
        <v>180</v>
      </c>
    </row>
    <row r="181" spans="1:20" x14ac:dyDescent="0.25">
      <c r="A181" s="16"/>
      <c r="B181" s="194" t="s">
        <v>287</v>
      </c>
      <c r="C181" s="196"/>
      <c r="D181" s="11"/>
      <c r="E181" s="11"/>
      <c r="F181" s="11"/>
      <c r="G181" s="11"/>
      <c r="H181" s="11"/>
      <c r="I181" s="11"/>
      <c r="J181" s="11"/>
      <c r="K181" s="11">
        <v>30</v>
      </c>
      <c r="L181" s="11">
        <v>31</v>
      </c>
      <c r="M181" s="11"/>
      <c r="N181" s="11"/>
      <c r="O181" s="11"/>
      <c r="P181" s="11"/>
      <c r="Q181" s="11"/>
      <c r="R181" s="195">
        <v>61</v>
      </c>
      <c r="T181">
        <v>181</v>
      </c>
    </row>
    <row r="182" spans="1:20" x14ac:dyDescent="0.25">
      <c r="A182" s="16"/>
      <c r="B182" s="194" t="s">
        <v>275</v>
      </c>
      <c r="C182" s="196">
        <v>87</v>
      </c>
      <c r="D182" s="11">
        <v>96</v>
      </c>
      <c r="E182" s="11">
        <v>88</v>
      </c>
      <c r="F182" s="11">
        <v>106</v>
      </c>
      <c r="G182" s="11">
        <v>102</v>
      </c>
      <c r="H182" s="11">
        <v>96</v>
      </c>
      <c r="I182" s="11">
        <v>88</v>
      </c>
      <c r="J182" s="11">
        <v>116</v>
      </c>
      <c r="K182" s="11">
        <v>89</v>
      </c>
      <c r="L182" s="11">
        <v>103</v>
      </c>
      <c r="M182" s="11">
        <v>97</v>
      </c>
      <c r="N182" s="11">
        <v>106</v>
      </c>
      <c r="O182" s="11">
        <v>102</v>
      </c>
      <c r="P182" s="11">
        <v>101</v>
      </c>
      <c r="Q182" s="11">
        <v>92</v>
      </c>
      <c r="R182" s="195">
        <v>1469</v>
      </c>
      <c r="T182">
        <v>182</v>
      </c>
    </row>
    <row r="183" spans="1:20" x14ac:dyDescent="0.25">
      <c r="A183" s="16"/>
      <c r="B183" s="194" t="s">
        <v>276</v>
      </c>
      <c r="C183" s="196">
        <v>46</v>
      </c>
      <c r="D183" s="11">
        <v>49</v>
      </c>
      <c r="E183" s="11">
        <v>55</v>
      </c>
      <c r="F183" s="11">
        <v>56</v>
      </c>
      <c r="G183" s="11">
        <v>45</v>
      </c>
      <c r="H183" s="11">
        <v>51</v>
      </c>
      <c r="I183" s="11">
        <v>44</v>
      </c>
      <c r="J183" s="11">
        <v>43</v>
      </c>
      <c r="K183" s="11">
        <v>53</v>
      </c>
      <c r="L183" s="11">
        <v>40</v>
      </c>
      <c r="M183" s="11">
        <v>41</v>
      </c>
      <c r="N183" s="11">
        <v>35</v>
      </c>
      <c r="O183" s="11">
        <v>39</v>
      </c>
      <c r="P183" s="11">
        <v>42</v>
      </c>
      <c r="Q183" s="11">
        <v>34</v>
      </c>
      <c r="R183" s="195">
        <v>673</v>
      </c>
      <c r="T183">
        <v>183</v>
      </c>
    </row>
    <row r="184" spans="1:20" x14ac:dyDescent="0.25">
      <c r="A184" s="16"/>
      <c r="B184" s="194" t="s">
        <v>277</v>
      </c>
      <c r="C184" s="196">
        <v>48</v>
      </c>
      <c r="D184" s="11">
        <v>44</v>
      </c>
      <c r="E184" s="11">
        <v>43</v>
      </c>
      <c r="F184" s="11">
        <v>41</v>
      </c>
      <c r="G184" s="11">
        <v>36</v>
      </c>
      <c r="H184" s="11">
        <v>49</v>
      </c>
      <c r="I184" s="11">
        <v>45</v>
      </c>
      <c r="J184" s="11">
        <v>44</v>
      </c>
      <c r="K184" s="11">
        <v>38</v>
      </c>
      <c r="L184" s="11">
        <v>44</v>
      </c>
      <c r="M184" s="11">
        <v>43</v>
      </c>
      <c r="N184" s="11">
        <v>35</v>
      </c>
      <c r="O184" s="11"/>
      <c r="P184" s="11">
        <v>41</v>
      </c>
      <c r="Q184" s="11">
        <v>46</v>
      </c>
      <c r="R184" s="195">
        <v>597</v>
      </c>
      <c r="T184">
        <v>184</v>
      </c>
    </row>
    <row r="185" spans="1:20" x14ac:dyDescent="0.25">
      <c r="A185" s="16"/>
      <c r="B185" s="194" t="s">
        <v>279</v>
      </c>
      <c r="C185" s="196">
        <v>49</v>
      </c>
      <c r="D185" s="11">
        <v>54</v>
      </c>
      <c r="E185" s="11">
        <v>51</v>
      </c>
      <c r="F185" s="11">
        <v>39</v>
      </c>
      <c r="G185" s="11">
        <v>46</v>
      </c>
      <c r="H185" s="11">
        <v>48</v>
      </c>
      <c r="I185" s="11">
        <v>46</v>
      </c>
      <c r="J185" s="11">
        <v>37</v>
      </c>
      <c r="K185" s="11">
        <v>39</v>
      </c>
      <c r="L185" s="11">
        <v>44</v>
      </c>
      <c r="M185" s="11">
        <v>47</v>
      </c>
      <c r="N185" s="11">
        <v>49</v>
      </c>
      <c r="O185" s="11">
        <v>49</v>
      </c>
      <c r="P185" s="11">
        <v>49</v>
      </c>
      <c r="Q185" s="11">
        <v>46</v>
      </c>
      <c r="R185" s="195">
        <v>693</v>
      </c>
      <c r="T185">
        <v>185</v>
      </c>
    </row>
    <row r="186" spans="1:20" x14ac:dyDescent="0.25">
      <c r="A186" s="16"/>
      <c r="B186" s="194" t="s">
        <v>280</v>
      </c>
      <c r="C186" s="196">
        <v>69</v>
      </c>
      <c r="D186" s="11">
        <v>58</v>
      </c>
      <c r="E186" s="11">
        <v>66</v>
      </c>
      <c r="F186" s="11">
        <v>61</v>
      </c>
      <c r="G186" s="11">
        <v>56</v>
      </c>
      <c r="H186" s="11">
        <v>64</v>
      </c>
      <c r="I186" s="11">
        <v>69</v>
      </c>
      <c r="J186" s="11">
        <v>68</v>
      </c>
      <c r="K186" s="11">
        <v>52</v>
      </c>
      <c r="L186" s="11">
        <v>60</v>
      </c>
      <c r="M186" s="11">
        <v>72</v>
      </c>
      <c r="N186" s="11">
        <v>68</v>
      </c>
      <c r="O186" s="11">
        <v>64</v>
      </c>
      <c r="P186" s="11">
        <v>73</v>
      </c>
      <c r="Q186" s="11">
        <v>74</v>
      </c>
      <c r="R186" s="195">
        <v>974</v>
      </c>
      <c r="T186">
        <v>186</v>
      </c>
    </row>
    <row r="187" spans="1:20" x14ac:dyDescent="0.25">
      <c r="A187" s="16"/>
      <c r="B187" s="194" t="s">
        <v>291</v>
      </c>
      <c r="C187" s="196">
        <v>81</v>
      </c>
      <c r="D187" s="11">
        <v>84</v>
      </c>
      <c r="E187" s="11">
        <v>81</v>
      </c>
      <c r="F187" s="11">
        <v>82</v>
      </c>
      <c r="G187" s="11">
        <v>93</v>
      </c>
      <c r="H187" s="11">
        <v>75</v>
      </c>
      <c r="I187" s="11">
        <v>87</v>
      </c>
      <c r="J187" s="11">
        <v>95</v>
      </c>
      <c r="K187" s="11">
        <v>86</v>
      </c>
      <c r="L187" s="11">
        <v>76</v>
      </c>
      <c r="M187" s="11">
        <v>82</v>
      </c>
      <c r="N187" s="11">
        <v>91</v>
      </c>
      <c r="O187" s="11">
        <v>93</v>
      </c>
      <c r="P187" s="11">
        <v>86</v>
      </c>
      <c r="Q187" s="11">
        <v>85</v>
      </c>
      <c r="R187" s="195">
        <v>1277</v>
      </c>
      <c r="T187">
        <v>187</v>
      </c>
    </row>
    <row r="188" spans="1:20" x14ac:dyDescent="0.25">
      <c r="A188" s="5" t="s">
        <v>109</v>
      </c>
      <c r="B188" s="3"/>
      <c r="C188" s="8">
        <v>41063</v>
      </c>
      <c r="D188" s="9">
        <v>41851</v>
      </c>
      <c r="E188" s="9">
        <v>42163</v>
      </c>
      <c r="F188" s="9">
        <v>42476</v>
      </c>
      <c r="G188" s="9">
        <v>41227</v>
      </c>
      <c r="H188" s="9">
        <v>41892</v>
      </c>
      <c r="I188" s="9">
        <v>41831</v>
      </c>
      <c r="J188" s="9">
        <v>42480</v>
      </c>
      <c r="K188" s="9">
        <v>41357</v>
      </c>
      <c r="L188" s="9">
        <v>41987</v>
      </c>
      <c r="M188" s="9">
        <v>41262</v>
      </c>
      <c r="N188" s="9">
        <v>41942</v>
      </c>
      <c r="O188" s="9">
        <v>41233</v>
      </c>
      <c r="P188" s="9">
        <v>41897</v>
      </c>
      <c r="Q188" s="9">
        <v>41810</v>
      </c>
      <c r="R188" s="10">
        <v>626471</v>
      </c>
      <c r="T188">
        <v>188</v>
      </c>
    </row>
    <row r="189" spans="1:20" x14ac:dyDescent="0.25">
      <c r="A189" s="5" t="s">
        <v>82</v>
      </c>
      <c r="B189" s="5" t="s">
        <v>35</v>
      </c>
      <c r="C189" s="8">
        <v>58</v>
      </c>
      <c r="D189" s="9">
        <v>63</v>
      </c>
      <c r="E189" s="9">
        <v>57</v>
      </c>
      <c r="F189" s="9">
        <v>61</v>
      </c>
      <c r="G189" s="9">
        <v>59</v>
      </c>
      <c r="H189" s="9">
        <v>57</v>
      </c>
      <c r="I189" s="9">
        <v>61</v>
      </c>
      <c r="J189" s="9">
        <v>63</v>
      </c>
      <c r="K189" s="9">
        <v>61</v>
      </c>
      <c r="L189" s="9">
        <v>69</v>
      </c>
      <c r="M189" s="9">
        <v>55</v>
      </c>
      <c r="N189" s="9">
        <v>56</v>
      </c>
      <c r="O189" s="9">
        <v>54</v>
      </c>
      <c r="P189" s="9">
        <v>52</v>
      </c>
      <c r="Q189" s="9">
        <v>51</v>
      </c>
      <c r="R189" s="10">
        <v>877</v>
      </c>
      <c r="T189">
        <v>189</v>
      </c>
    </row>
    <row r="190" spans="1:20" x14ac:dyDescent="0.25">
      <c r="A190" s="16"/>
      <c r="B190" s="194" t="s">
        <v>41</v>
      </c>
      <c r="C190" s="196">
        <v>41</v>
      </c>
      <c r="D190" s="11">
        <v>32</v>
      </c>
      <c r="E190" s="11">
        <v>34</v>
      </c>
      <c r="F190" s="11">
        <v>44</v>
      </c>
      <c r="G190" s="11">
        <v>40</v>
      </c>
      <c r="H190" s="11">
        <v>37</v>
      </c>
      <c r="I190" s="11">
        <v>34</v>
      </c>
      <c r="J190" s="11">
        <v>47</v>
      </c>
      <c r="K190" s="11">
        <v>36</v>
      </c>
      <c r="L190" s="11">
        <v>31</v>
      </c>
      <c r="M190" s="11"/>
      <c r="N190" s="11"/>
      <c r="O190" s="11"/>
      <c r="P190" s="11"/>
      <c r="Q190" s="11"/>
      <c r="R190" s="195">
        <v>376</v>
      </c>
      <c r="T190">
        <v>190</v>
      </c>
    </row>
    <row r="191" spans="1:20" x14ac:dyDescent="0.25">
      <c r="A191" s="16"/>
      <c r="B191" s="194" t="s">
        <v>59</v>
      </c>
      <c r="C191" s="196">
        <v>57</v>
      </c>
      <c r="D191" s="11">
        <v>64</v>
      </c>
      <c r="E191" s="11">
        <v>54</v>
      </c>
      <c r="F191" s="11">
        <v>55</v>
      </c>
      <c r="G191" s="11">
        <v>54</v>
      </c>
      <c r="H191" s="11">
        <v>54</v>
      </c>
      <c r="I191" s="11">
        <v>52</v>
      </c>
      <c r="J191" s="11">
        <v>48</v>
      </c>
      <c r="K191" s="11">
        <v>56</v>
      </c>
      <c r="L191" s="11">
        <v>48</v>
      </c>
      <c r="M191" s="11">
        <v>60</v>
      </c>
      <c r="N191" s="11">
        <v>57</v>
      </c>
      <c r="O191" s="11">
        <v>53</v>
      </c>
      <c r="P191" s="11">
        <v>62</v>
      </c>
      <c r="Q191" s="11">
        <v>66</v>
      </c>
      <c r="R191" s="195">
        <v>840</v>
      </c>
      <c r="T191">
        <v>191</v>
      </c>
    </row>
    <row r="192" spans="1:20" x14ac:dyDescent="0.25">
      <c r="A192" s="16"/>
      <c r="B192" s="194" t="s">
        <v>79</v>
      </c>
      <c r="C192" s="196">
        <v>1069</v>
      </c>
      <c r="D192" s="11">
        <v>1094</v>
      </c>
      <c r="E192" s="11">
        <v>1120</v>
      </c>
      <c r="F192" s="11">
        <v>1098</v>
      </c>
      <c r="G192" s="11">
        <v>1021</v>
      </c>
      <c r="H192" s="11">
        <v>1026</v>
      </c>
      <c r="I192" s="11">
        <v>1156</v>
      </c>
      <c r="J192" s="11">
        <v>1141</v>
      </c>
      <c r="K192" s="11">
        <v>992</v>
      </c>
      <c r="L192" s="11">
        <v>1042</v>
      </c>
      <c r="M192" s="11">
        <v>1078</v>
      </c>
      <c r="N192" s="11">
        <v>1062</v>
      </c>
      <c r="O192" s="11">
        <v>998</v>
      </c>
      <c r="P192" s="11">
        <v>1049</v>
      </c>
      <c r="Q192" s="11">
        <v>1165</v>
      </c>
      <c r="R192" s="195">
        <v>16111</v>
      </c>
      <c r="T192">
        <v>192</v>
      </c>
    </row>
    <row r="193" spans="1:20" x14ac:dyDescent="0.25">
      <c r="A193" s="16"/>
      <c r="B193" s="194" t="s">
        <v>17</v>
      </c>
      <c r="C193" s="196">
        <v>586</v>
      </c>
      <c r="D193" s="11">
        <v>566</v>
      </c>
      <c r="E193" s="11">
        <v>571</v>
      </c>
      <c r="F193" s="11">
        <v>607</v>
      </c>
      <c r="G193" s="11">
        <v>590</v>
      </c>
      <c r="H193" s="11">
        <v>599</v>
      </c>
      <c r="I193" s="11">
        <v>579</v>
      </c>
      <c r="J193" s="11">
        <v>583</v>
      </c>
      <c r="K193" s="11">
        <v>608</v>
      </c>
      <c r="L193" s="11">
        <v>620</v>
      </c>
      <c r="M193" s="11">
        <v>618</v>
      </c>
      <c r="N193" s="11">
        <v>624</v>
      </c>
      <c r="O193" s="11">
        <v>611</v>
      </c>
      <c r="P193" s="11">
        <v>596</v>
      </c>
      <c r="Q193" s="11">
        <v>586</v>
      </c>
      <c r="R193" s="195">
        <v>8944</v>
      </c>
      <c r="T193">
        <v>193</v>
      </c>
    </row>
    <row r="194" spans="1:20" x14ac:dyDescent="0.25">
      <c r="A194" s="16"/>
      <c r="B194" s="194" t="s">
        <v>66</v>
      </c>
      <c r="C194" s="196">
        <v>232</v>
      </c>
      <c r="D194" s="11">
        <v>242</v>
      </c>
      <c r="E194" s="11">
        <v>204</v>
      </c>
      <c r="F194" s="11">
        <v>203</v>
      </c>
      <c r="G194" s="11">
        <v>210</v>
      </c>
      <c r="H194" s="11">
        <v>238</v>
      </c>
      <c r="I194" s="11">
        <v>219</v>
      </c>
      <c r="J194" s="11">
        <v>224</v>
      </c>
      <c r="K194" s="11">
        <v>225</v>
      </c>
      <c r="L194" s="11">
        <v>232</v>
      </c>
      <c r="M194" s="11">
        <v>214</v>
      </c>
      <c r="N194" s="11">
        <v>233</v>
      </c>
      <c r="O194" s="11">
        <v>238</v>
      </c>
      <c r="P194" s="11">
        <v>226</v>
      </c>
      <c r="Q194" s="11">
        <v>225</v>
      </c>
      <c r="R194" s="195">
        <v>3365</v>
      </c>
      <c r="T194">
        <v>194</v>
      </c>
    </row>
    <row r="195" spans="1:20" x14ac:dyDescent="0.25">
      <c r="A195" s="16"/>
      <c r="B195" s="194" t="s">
        <v>11</v>
      </c>
      <c r="C195" s="196">
        <v>933</v>
      </c>
      <c r="D195" s="11">
        <v>927</v>
      </c>
      <c r="E195" s="11">
        <v>922</v>
      </c>
      <c r="F195" s="11">
        <v>972</v>
      </c>
      <c r="G195" s="11">
        <v>952</v>
      </c>
      <c r="H195" s="11">
        <v>904</v>
      </c>
      <c r="I195" s="11">
        <v>956</v>
      </c>
      <c r="J195" s="11">
        <v>964</v>
      </c>
      <c r="K195" s="11">
        <v>981</v>
      </c>
      <c r="L195" s="11">
        <v>957</v>
      </c>
      <c r="M195" s="11">
        <v>971</v>
      </c>
      <c r="N195" s="11">
        <v>964</v>
      </c>
      <c r="O195" s="11">
        <v>938</v>
      </c>
      <c r="P195" s="11">
        <v>940</v>
      </c>
      <c r="Q195" s="11">
        <v>891</v>
      </c>
      <c r="R195" s="195">
        <v>14172</v>
      </c>
      <c r="T195">
        <v>195</v>
      </c>
    </row>
    <row r="196" spans="1:20" x14ac:dyDescent="0.25">
      <c r="A196" s="16"/>
      <c r="B196" s="194" t="s">
        <v>56</v>
      </c>
      <c r="C196" s="196">
        <v>202</v>
      </c>
      <c r="D196" s="11">
        <v>210</v>
      </c>
      <c r="E196" s="11">
        <v>201</v>
      </c>
      <c r="F196" s="11">
        <v>195</v>
      </c>
      <c r="G196" s="11">
        <v>207</v>
      </c>
      <c r="H196" s="11">
        <v>207</v>
      </c>
      <c r="I196" s="11">
        <v>197</v>
      </c>
      <c r="J196" s="11">
        <v>197</v>
      </c>
      <c r="K196" s="11">
        <v>194</v>
      </c>
      <c r="L196" s="11">
        <v>176</v>
      </c>
      <c r="M196" s="11">
        <v>162</v>
      </c>
      <c r="N196" s="11">
        <v>159</v>
      </c>
      <c r="O196" s="11">
        <v>155</v>
      </c>
      <c r="P196" s="11">
        <v>158</v>
      </c>
      <c r="Q196" s="11">
        <v>167</v>
      </c>
      <c r="R196" s="195">
        <v>2787</v>
      </c>
      <c r="T196">
        <v>196</v>
      </c>
    </row>
    <row r="197" spans="1:20" x14ac:dyDescent="0.25">
      <c r="A197" s="16"/>
      <c r="B197" s="194" t="s">
        <v>29</v>
      </c>
      <c r="C197" s="196">
        <v>247</v>
      </c>
      <c r="D197" s="11">
        <v>264</v>
      </c>
      <c r="E197" s="11">
        <v>274</v>
      </c>
      <c r="F197" s="11">
        <v>277</v>
      </c>
      <c r="G197" s="11">
        <v>286</v>
      </c>
      <c r="H197" s="11">
        <v>289</v>
      </c>
      <c r="I197" s="11">
        <v>288</v>
      </c>
      <c r="J197" s="11">
        <v>308</v>
      </c>
      <c r="K197" s="11">
        <v>305</v>
      </c>
      <c r="L197" s="11">
        <v>295</v>
      </c>
      <c r="M197" s="11">
        <v>295</v>
      </c>
      <c r="N197" s="11">
        <v>322</v>
      </c>
      <c r="O197" s="11">
        <v>306</v>
      </c>
      <c r="P197" s="11">
        <v>325</v>
      </c>
      <c r="Q197" s="11">
        <v>291</v>
      </c>
      <c r="R197" s="195">
        <v>4372</v>
      </c>
      <c r="T197">
        <v>197</v>
      </c>
    </row>
    <row r="198" spans="1:20" x14ac:dyDescent="0.25">
      <c r="A198" s="16"/>
      <c r="B198" s="194" t="s">
        <v>40</v>
      </c>
      <c r="C198" s="196"/>
      <c r="D198" s="11">
        <v>38</v>
      </c>
      <c r="E198" s="11"/>
      <c r="F198" s="11"/>
      <c r="G198" s="11"/>
      <c r="H198" s="11"/>
      <c r="I198" s="11"/>
      <c r="J198" s="11"/>
      <c r="K198" s="11"/>
      <c r="L198" s="11"/>
      <c r="M198" s="11"/>
      <c r="N198" s="11"/>
      <c r="O198" s="11"/>
      <c r="P198" s="11"/>
      <c r="Q198" s="11"/>
      <c r="R198" s="195">
        <v>38</v>
      </c>
      <c r="T198">
        <v>198</v>
      </c>
    </row>
    <row r="199" spans="1:20" x14ac:dyDescent="0.25">
      <c r="A199" s="16"/>
      <c r="B199" s="194" t="s">
        <v>47</v>
      </c>
      <c r="C199" s="196">
        <v>744</v>
      </c>
      <c r="D199" s="11">
        <v>767</v>
      </c>
      <c r="E199" s="11">
        <v>800</v>
      </c>
      <c r="F199" s="11">
        <v>834</v>
      </c>
      <c r="G199" s="11">
        <v>738</v>
      </c>
      <c r="H199" s="11">
        <v>742</v>
      </c>
      <c r="I199" s="11">
        <v>823</v>
      </c>
      <c r="J199" s="11">
        <v>798</v>
      </c>
      <c r="K199" s="11">
        <v>767</v>
      </c>
      <c r="L199" s="11">
        <v>807</v>
      </c>
      <c r="M199" s="11">
        <v>819</v>
      </c>
      <c r="N199" s="11">
        <v>830</v>
      </c>
      <c r="O199" s="11">
        <v>760</v>
      </c>
      <c r="P199" s="11">
        <v>807</v>
      </c>
      <c r="Q199" s="11">
        <v>850</v>
      </c>
      <c r="R199" s="195">
        <v>11886</v>
      </c>
      <c r="T199">
        <v>199</v>
      </c>
    </row>
    <row r="200" spans="1:20" x14ac:dyDescent="0.25">
      <c r="A200" s="16"/>
      <c r="B200" s="194" t="s">
        <v>57</v>
      </c>
      <c r="C200" s="196">
        <v>113</v>
      </c>
      <c r="D200" s="11">
        <v>103</v>
      </c>
      <c r="E200" s="11">
        <v>116</v>
      </c>
      <c r="F200" s="11">
        <v>109</v>
      </c>
      <c r="G200" s="11">
        <v>104</v>
      </c>
      <c r="H200" s="11">
        <v>104</v>
      </c>
      <c r="I200" s="11">
        <v>97</v>
      </c>
      <c r="J200" s="11">
        <v>106</v>
      </c>
      <c r="K200" s="11">
        <v>92</v>
      </c>
      <c r="L200" s="11">
        <v>108</v>
      </c>
      <c r="M200" s="11">
        <v>102</v>
      </c>
      <c r="N200" s="11">
        <v>101</v>
      </c>
      <c r="O200" s="11">
        <v>106</v>
      </c>
      <c r="P200" s="11">
        <v>110</v>
      </c>
      <c r="Q200" s="11">
        <v>118</v>
      </c>
      <c r="R200" s="195">
        <v>1589</v>
      </c>
      <c r="T200">
        <v>200</v>
      </c>
    </row>
    <row r="201" spans="1:20" x14ac:dyDescent="0.25">
      <c r="A201" s="16"/>
      <c r="B201" s="194" t="s">
        <v>74</v>
      </c>
      <c r="C201" s="196">
        <v>518</v>
      </c>
      <c r="D201" s="11">
        <v>529</v>
      </c>
      <c r="E201" s="11">
        <v>610</v>
      </c>
      <c r="F201" s="11">
        <v>573</v>
      </c>
      <c r="G201" s="11">
        <v>594</v>
      </c>
      <c r="H201" s="11">
        <v>560</v>
      </c>
      <c r="I201" s="11">
        <v>633</v>
      </c>
      <c r="J201" s="11">
        <v>609</v>
      </c>
      <c r="K201" s="11">
        <v>570</v>
      </c>
      <c r="L201" s="11">
        <v>638</v>
      </c>
      <c r="M201" s="11">
        <v>640</v>
      </c>
      <c r="N201" s="11">
        <v>667</v>
      </c>
      <c r="O201" s="11">
        <v>652</v>
      </c>
      <c r="P201" s="11">
        <v>677</v>
      </c>
      <c r="Q201" s="11">
        <v>707</v>
      </c>
      <c r="R201" s="195">
        <v>9177</v>
      </c>
      <c r="T201">
        <v>201</v>
      </c>
    </row>
    <row r="202" spans="1:20" x14ac:dyDescent="0.25">
      <c r="A202" s="16"/>
      <c r="B202" s="194" t="s">
        <v>53</v>
      </c>
      <c r="C202" s="196">
        <v>59</v>
      </c>
      <c r="D202" s="11">
        <v>71</v>
      </c>
      <c r="E202" s="11">
        <v>58</v>
      </c>
      <c r="F202" s="11">
        <v>60</v>
      </c>
      <c r="G202" s="11">
        <v>66</v>
      </c>
      <c r="H202" s="11">
        <v>67</v>
      </c>
      <c r="I202" s="11">
        <v>63</v>
      </c>
      <c r="J202" s="11">
        <v>58</v>
      </c>
      <c r="K202" s="11">
        <v>56</v>
      </c>
      <c r="L202" s="11">
        <v>75</v>
      </c>
      <c r="M202" s="11">
        <v>65</v>
      </c>
      <c r="N202" s="11">
        <v>63</v>
      </c>
      <c r="O202" s="11">
        <v>63</v>
      </c>
      <c r="P202" s="11">
        <v>57</v>
      </c>
      <c r="Q202" s="11">
        <v>75</v>
      </c>
      <c r="R202" s="195">
        <v>956</v>
      </c>
      <c r="T202">
        <v>202</v>
      </c>
    </row>
    <row r="203" spans="1:20" x14ac:dyDescent="0.25">
      <c r="A203" s="16"/>
      <c r="B203" s="194" t="s">
        <v>49</v>
      </c>
      <c r="C203" s="196"/>
      <c r="D203" s="11"/>
      <c r="E203" s="11"/>
      <c r="F203" s="11"/>
      <c r="G203" s="11"/>
      <c r="H203" s="11"/>
      <c r="I203" s="11"/>
      <c r="J203" s="11"/>
      <c r="K203" s="11"/>
      <c r="L203" s="11">
        <v>31</v>
      </c>
      <c r="M203" s="11"/>
      <c r="N203" s="11"/>
      <c r="O203" s="11"/>
      <c r="P203" s="11"/>
      <c r="Q203" s="11"/>
      <c r="R203" s="195">
        <v>31</v>
      </c>
      <c r="T203">
        <v>203</v>
      </c>
    </row>
    <row r="204" spans="1:20" x14ac:dyDescent="0.25">
      <c r="A204" s="16"/>
      <c r="B204" s="194" t="s">
        <v>33</v>
      </c>
      <c r="C204" s="196"/>
      <c r="D204" s="11"/>
      <c r="E204" s="11">
        <v>120</v>
      </c>
      <c r="F204" s="11">
        <v>113</v>
      </c>
      <c r="G204" s="11">
        <v>122</v>
      </c>
      <c r="H204" s="11">
        <v>145</v>
      </c>
      <c r="I204" s="11">
        <v>145</v>
      </c>
      <c r="J204" s="11">
        <v>146</v>
      </c>
      <c r="K204" s="11">
        <v>164</v>
      </c>
      <c r="L204" s="11">
        <v>162</v>
      </c>
      <c r="M204" s="11">
        <v>189</v>
      </c>
      <c r="N204" s="11">
        <v>186</v>
      </c>
      <c r="O204" s="11">
        <v>195</v>
      </c>
      <c r="P204" s="11">
        <v>195</v>
      </c>
      <c r="Q204" s="11">
        <v>209</v>
      </c>
      <c r="R204" s="195">
        <v>2091</v>
      </c>
      <c r="T204">
        <v>204</v>
      </c>
    </row>
    <row r="205" spans="1:20" x14ac:dyDescent="0.25">
      <c r="A205" s="16"/>
      <c r="B205" s="194" t="s">
        <v>60</v>
      </c>
      <c r="C205" s="196">
        <v>358</v>
      </c>
      <c r="D205" s="11">
        <v>344</v>
      </c>
      <c r="E205" s="11">
        <v>358</v>
      </c>
      <c r="F205" s="11">
        <v>375</v>
      </c>
      <c r="G205" s="11">
        <v>357</v>
      </c>
      <c r="H205" s="11">
        <v>355</v>
      </c>
      <c r="I205" s="11">
        <v>360</v>
      </c>
      <c r="J205" s="11">
        <v>370</v>
      </c>
      <c r="K205" s="11">
        <v>367</v>
      </c>
      <c r="L205" s="11">
        <v>375</v>
      </c>
      <c r="M205" s="11">
        <v>366</v>
      </c>
      <c r="N205" s="11">
        <v>372</v>
      </c>
      <c r="O205" s="11">
        <v>370</v>
      </c>
      <c r="P205" s="11">
        <v>364</v>
      </c>
      <c r="Q205" s="11">
        <v>348</v>
      </c>
      <c r="R205" s="195">
        <v>5439</v>
      </c>
      <c r="T205">
        <v>205</v>
      </c>
    </row>
    <row r="206" spans="1:20" x14ac:dyDescent="0.25">
      <c r="A206" s="16"/>
      <c r="B206" s="194" t="s">
        <v>25</v>
      </c>
      <c r="C206" s="196">
        <v>535</v>
      </c>
      <c r="D206" s="11">
        <v>536</v>
      </c>
      <c r="E206" s="11">
        <v>544</v>
      </c>
      <c r="F206" s="11">
        <v>580</v>
      </c>
      <c r="G206" s="11">
        <v>586</v>
      </c>
      <c r="H206" s="11">
        <v>569</v>
      </c>
      <c r="I206" s="11">
        <v>534</v>
      </c>
      <c r="J206" s="11">
        <v>571</v>
      </c>
      <c r="K206" s="11">
        <v>604</v>
      </c>
      <c r="L206" s="11">
        <v>597</v>
      </c>
      <c r="M206" s="11">
        <v>617</v>
      </c>
      <c r="N206" s="11">
        <v>624</v>
      </c>
      <c r="O206" s="11">
        <v>622</v>
      </c>
      <c r="P206" s="11">
        <v>628</v>
      </c>
      <c r="Q206" s="11">
        <v>603</v>
      </c>
      <c r="R206" s="195">
        <v>8750</v>
      </c>
      <c r="T206">
        <v>206</v>
      </c>
    </row>
    <row r="207" spans="1:20" x14ac:dyDescent="0.25">
      <c r="A207" s="16"/>
      <c r="B207" s="194" t="s">
        <v>7</v>
      </c>
      <c r="C207" s="196">
        <v>762</v>
      </c>
      <c r="D207" s="11">
        <v>767</v>
      </c>
      <c r="E207" s="11">
        <v>764</v>
      </c>
      <c r="F207" s="11">
        <v>760</v>
      </c>
      <c r="G207" s="11">
        <v>755</v>
      </c>
      <c r="H207" s="11">
        <v>727</v>
      </c>
      <c r="I207" s="11">
        <v>745</v>
      </c>
      <c r="J207" s="11">
        <v>772</v>
      </c>
      <c r="K207" s="11">
        <v>781</v>
      </c>
      <c r="L207" s="11">
        <v>787</v>
      </c>
      <c r="M207" s="11">
        <v>818</v>
      </c>
      <c r="N207" s="11">
        <v>787</v>
      </c>
      <c r="O207" s="11">
        <v>768</v>
      </c>
      <c r="P207" s="11">
        <v>767</v>
      </c>
      <c r="Q207" s="11">
        <v>734</v>
      </c>
      <c r="R207" s="195">
        <v>11494</v>
      </c>
      <c r="T207">
        <v>207</v>
      </c>
    </row>
    <row r="208" spans="1:20" x14ac:dyDescent="0.25">
      <c r="A208" s="16"/>
      <c r="B208" s="194" t="s">
        <v>51</v>
      </c>
      <c r="C208" s="196"/>
      <c r="D208" s="11"/>
      <c r="E208" s="11">
        <v>31</v>
      </c>
      <c r="F208" s="11"/>
      <c r="G208" s="11"/>
      <c r="H208" s="11"/>
      <c r="I208" s="11"/>
      <c r="J208" s="11"/>
      <c r="K208" s="11"/>
      <c r="L208" s="11"/>
      <c r="M208" s="11">
        <v>30</v>
      </c>
      <c r="N208" s="11"/>
      <c r="O208" s="11"/>
      <c r="P208" s="11"/>
      <c r="Q208" s="11"/>
      <c r="R208" s="195">
        <v>61</v>
      </c>
      <c r="T208">
        <v>208</v>
      </c>
    </row>
    <row r="209" spans="1:20" x14ac:dyDescent="0.25">
      <c r="A209" s="16"/>
      <c r="B209" s="194" t="s">
        <v>36</v>
      </c>
      <c r="C209" s="196">
        <v>197</v>
      </c>
      <c r="D209" s="11">
        <v>180</v>
      </c>
      <c r="E209" s="11">
        <v>183</v>
      </c>
      <c r="F209" s="11">
        <v>192</v>
      </c>
      <c r="G209" s="11">
        <v>215</v>
      </c>
      <c r="H209" s="11">
        <v>228</v>
      </c>
      <c r="I209" s="11">
        <v>197</v>
      </c>
      <c r="J209" s="11">
        <v>228</v>
      </c>
      <c r="K209" s="11">
        <v>220</v>
      </c>
      <c r="L209" s="11">
        <v>240</v>
      </c>
      <c r="M209" s="11">
        <v>196</v>
      </c>
      <c r="N209" s="11">
        <v>203</v>
      </c>
      <c r="O209" s="11">
        <v>194</v>
      </c>
      <c r="P209" s="11">
        <v>183</v>
      </c>
      <c r="Q209" s="11">
        <v>189</v>
      </c>
      <c r="R209" s="195">
        <v>3045</v>
      </c>
      <c r="T209">
        <v>209</v>
      </c>
    </row>
    <row r="210" spans="1:20" x14ac:dyDescent="0.25">
      <c r="A210" s="16"/>
      <c r="B210" s="194" t="s">
        <v>21</v>
      </c>
      <c r="C210" s="196">
        <v>272</v>
      </c>
      <c r="D210" s="11">
        <v>269</v>
      </c>
      <c r="E210" s="11">
        <v>282</v>
      </c>
      <c r="F210" s="11">
        <v>282</v>
      </c>
      <c r="G210" s="11">
        <v>280</v>
      </c>
      <c r="H210" s="11">
        <v>283</v>
      </c>
      <c r="I210" s="11">
        <v>280</v>
      </c>
      <c r="J210" s="11">
        <v>280</v>
      </c>
      <c r="K210" s="11">
        <v>304</v>
      </c>
      <c r="L210" s="11">
        <v>281</v>
      </c>
      <c r="M210" s="11">
        <v>289</v>
      </c>
      <c r="N210" s="11">
        <v>316</v>
      </c>
      <c r="O210" s="11">
        <v>317</v>
      </c>
      <c r="P210" s="11">
        <v>305</v>
      </c>
      <c r="Q210" s="11">
        <v>302</v>
      </c>
      <c r="R210" s="195">
        <v>4342</v>
      </c>
      <c r="T210">
        <v>210</v>
      </c>
    </row>
    <row r="211" spans="1:20" x14ac:dyDescent="0.25">
      <c r="A211" s="16"/>
      <c r="B211" s="194" t="s">
        <v>42</v>
      </c>
      <c r="C211" s="196">
        <v>37</v>
      </c>
      <c r="D211" s="11">
        <v>50</v>
      </c>
      <c r="E211" s="11">
        <v>46</v>
      </c>
      <c r="F211" s="11">
        <v>38</v>
      </c>
      <c r="G211" s="11">
        <v>46</v>
      </c>
      <c r="H211" s="11">
        <v>41</v>
      </c>
      <c r="I211" s="11">
        <v>33</v>
      </c>
      <c r="J211" s="11">
        <v>37</v>
      </c>
      <c r="K211" s="11">
        <v>41</v>
      </c>
      <c r="L211" s="11">
        <v>42</v>
      </c>
      <c r="M211" s="11">
        <v>37</v>
      </c>
      <c r="N211" s="11">
        <v>41</v>
      </c>
      <c r="O211" s="11">
        <v>36</v>
      </c>
      <c r="P211" s="11">
        <v>41</v>
      </c>
      <c r="Q211" s="11">
        <v>44</v>
      </c>
      <c r="R211" s="195">
        <v>610</v>
      </c>
      <c r="T211">
        <v>211</v>
      </c>
    </row>
    <row r="212" spans="1:20" x14ac:dyDescent="0.25">
      <c r="A212" s="16"/>
      <c r="B212" s="194" t="s">
        <v>16</v>
      </c>
      <c r="C212" s="196">
        <v>559</v>
      </c>
      <c r="D212" s="11">
        <v>574</v>
      </c>
      <c r="E212" s="11">
        <v>557</v>
      </c>
      <c r="F212" s="11">
        <v>582</v>
      </c>
      <c r="G212" s="11">
        <v>577</v>
      </c>
      <c r="H212" s="11">
        <v>575</v>
      </c>
      <c r="I212" s="11">
        <v>561</v>
      </c>
      <c r="J212" s="11">
        <v>575</v>
      </c>
      <c r="K212" s="11">
        <v>577</v>
      </c>
      <c r="L212" s="11">
        <v>579</v>
      </c>
      <c r="M212" s="11">
        <v>577</v>
      </c>
      <c r="N212" s="11">
        <v>591</v>
      </c>
      <c r="O212" s="11">
        <v>574</v>
      </c>
      <c r="P212" s="11">
        <v>566</v>
      </c>
      <c r="Q212" s="11">
        <v>557</v>
      </c>
      <c r="R212" s="195">
        <v>8581</v>
      </c>
      <c r="T212">
        <v>212</v>
      </c>
    </row>
    <row r="213" spans="1:20" x14ac:dyDescent="0.25">
      <c r="A213" s="16"/>
      <c r="B213" s="194" t="s">
        <v>2</v>
      </c>
      <c r="C213" s="196">
        <v>1244</v>
      </c>
      <c r="D213" s="11">
        <v>1258</v>
      </c>
      <c r="E213" s="11">
        <v>1269</v>
      </c>
      <c r="F213" s="11">
        <v>1285</v>
      </c>
      <c r="G213" s="11">
        <v>1285</v>
      </c>
      <c r="H213" s="11">
        <v>1265</v>
      </c>
      <c r="I213" s="11">
        <v>1263</v>
      </c>
      <c r="J213" s="11">
        <v>1302</v>
      </c>
      <c r="K213" s="11">
        <v>1328</v>
      </c>
      <c r="L213" s="11">
        <v>1302</v>
      </c>
      <c r="M213" s="11">
        <v>1332</v>
      </c>
      <c r="N213" s="11">
        <v>1351</v>
      </c>
      <c r="O213" s="11">
        <v>1306</v>
      </c>
      <c r="P213" s="11">
        <v>1294</v>
      </c>
      <c r="Q213" s="11">
        <v>1260</v>
      </c>
      <c r="R213" s="195">
        <v>19344</v>
      </c>
      <c r="T213">
        <v>213</v>
      </c>
    </row>
    <row r="214" spans="1:20" x14ac:dyDescent="0.25">
      <c r="A214" s="16"/>
      <c r="B214" s="194" t="s">
        <v>4</v>
      </c>
      <c r="C214" s="196">
        <v>1335</v>
      </c>
      <c r="D214" s="11">
        <v>1350</v>
      </c>
      <c r="E214" s="11">
        <v>1360</v>
      </c>
      <c r="F214" s="11">
        <v>1390</v>
      </c>
      <c r="G214" s="11">
        <v>1360</v>
      </c>
      <c r="H214" s="11">
        <v>1356</v>
      </c>
      <c r="I214" s="11">
        <v>1373</v>
      </c>
      <c r="J214" s="11">
        <v>1397</v>
      </c>
      <c r="K214" s="11">
        <v>1398</v>
      </c>
      <c r="L214" s="11">
        <v>1385</v>
      </c>
      <c r="M214" s="11">
        <v>1420</v>
      </c>
      <c r="N214" s="11">
        <v>1413</v>
      </c>
      <c r="O214" s="11">
        <v>1356</v>
      </c>
      <c r="P214" s="11">
        <v>1357</v>
      </c>
      <c r="Q214" s="11">
        <v>1342</v>
      </c>
      <c r="R214" s="195">
        <v>20592</v>
      </c>
      <c r="T214">
        <v>214</v>
      </c>
    </row>
    <row r="215" spans="1:20" x14ac:dyDescent="0.25">
      <c r="A215" s="16"/>
      <c r="B215" s="194" t="s">
        <v>38</v>
      </c>
      <c r="C215" s="196">
        <v>184</v>
      </c>
      <c r="D215" s="11">
        <v>189</v>
      </c>
      <c r="E215" s="11">
        <v>185</v>
      </c>
      <c r="F215" s="11">
        <v>194</v>
      </c>
      <c r="G215" s="11">
        <v>168</v>
      </c>
      <c r="H215" s="11">
        <v>177</v>
      </c>
      <c r="I215" s="11">
        <v>188</v>
      </c>
      <c r="J215" s="11">
        <v>175</v>
      </c>
      <c r="K215" s="11">
        <v>150</v>
      </c>
      <c r="L215" s="11">
        <v>147</v>
      </c>
      <c r="M215" s="11">
        <v>164</v>
      </c>
      <c r="N215" s="11">
        <v>161</v>
      </c>
      <c r="O215" s="11">
        <v>150</v>
      </c>
      <c r="P215" s="11">
        <v>146</v>
      </c>
      <c r="Q215" s="11">
        <v>162</v>
      </c>
      <c r="R215" s="195">
        <v>2540</v>
      </c>
      <c r="T215">
        <v>215</v>
      </c>
    </row>
    <row r="216" spans="1:20" x14ac:dyDescent="0.25">
      <c r="A216" s="16"/>
      <c r="B216" s="194" t="s">
        <v>8</v>
      </c>
      <c r="C216" s="196">
        <v>562</v>
      </c>
      <c r="D216" s="11">
        <v>570</v>
      </c>
      <c r="E216" s="11">
        <v>582</v>
      </c>
      <c r="F216" s="11">
        <v>570</v>
      </c>
      <c r="G216" s="11">
        <v>582</v>
      </c>
      <c r="H216" s="11">
        <v>598</v>
      </c>
      <c r="I216" s="11">
        <v>599</v>
      </c>
      <c r="J216" s="11">
        <v>592</v>
      </c>
      <c r="K216" s="11">
        <v>605</v>
      </c>
      <c r="L216" s="11">
        <v>626</v>
      </c>
      <c r="M216" s="11">
        <v>531</v>
      </c>
      <c r="N216" s="11">
        <v>596</v>
      </c>
      <c r="O216" s="11">
        <v>600</v>
      </c>
      <c r="P216" s="11">
        <v>585</v>
      </c>
      <c r="Q216" s="11">
        <v>557</v>
      </c>
      <c r="R216" s="195">
        <v>8755</v>
      </c>
      <c r="T216">
        <v>216</v>
      </c>
    </row>
    <row r="217" spans="1:20" x14ac:dyDescent="0.25">
      <c r="A217" s="16"/>
      <c r="B217" s="194" t="s">
        <v>78</v>
      </c>
      <c r="C217" s="196">
        <v>1258</v>
      </c>
      <c r="D217" s="11">
        <v>1297</v>
      </c>
      <c r="E217" s="11">
        <v>1392</v>
      </c>
      <c r="F217" s="11">
        <v>1394</v>
      </c>
      <c r="G217" s="11">
        <v>1345</v>
      </c>
      <c r="H217" s="11">
        <v>1344</v>
      </c>
      <c r="I217" s="11">
        <v>1410</v>
      </c>
      <c r="J217" s="11">
        <v>1394</v>
      </c>
      <c r="K217" s="11">
        <v>1397</v>
      </c>
      <c r="L217" s="11">
        <v>1372</v>
      </c>
      <c r="M217" s="11">
        <v>1412</v>
      </c>
      <c r="N217" s="11">
        <v>1366</v>
      </c>
      <c r="O217" s="11">
        <v>1437</v>
      </c>
      <c r="P217" s="11">
        <v>1434</v>
      </c>
      <c r="Q217" s="11">
        <v>1529</v>
      </c>
      <c r="R217" s="195">
        <v>20781</v>
      </c>
      <c r="T217">
        <v>217</v>
      </c>
    </row>
    <row r="218" spans="1:20" x14ac:dyDescent="0.25">
      <c r="A218" s="16"/>
      <c r="B218" s="194" t="s">
        <v>27</v>
      </c>
      <c r="C218" s="196">
        <v>405</v>
      </c>
      <c r="D218" s="11">
        <v>407</v>
      </c>
      <c r="E218" s="11">
        <v>436</v>
      </c>
      <c r="F218" s="11">
        <v>421</v>
      </c>
      <c r="G218" s="11">
        <v>430</v>
      </c>
      <c r="H218" s="11">
        <v>420</v>
      </c>
      <c r="I218" s="11">
        <v>422</v>
      </c>
      <c r="J218" s="11">
        <v>439</v>
      </c>
      <c r="K218" s="11">
        <v>443</v>
      </c>
      <c r="L218" s="11">
        <v>429</v>
      </c>
      <c r="M218" s="11">
        <v>437</v>
      </c>
      <c r="N218" s="11">
        <v>472</v>
      </c>
      <c r="O218" s="11">
        <v>451</v>
      </c>
      <c r="P218" s="11">
        <v>456</v>
      </c>
      <c r="Q218" s="11">
        <v>468</v>
      </c>
      <c r="R218" s="195">
        <v>6536</v>
      </c>
      <c r="T218">
        <v>218</v>
      </c>
    </row>
    <row r="219" spans="1:20" x14ac:dyDescent="0.25">
      <c r="A219" s="16"/>
      <c r="B219" s="194" t="s">
        <v>13</v>
      </c>
      <c r="C219" s="196">
        <v>209</v>
      </c>
      <c r="D219" s="11">
        <v>240</v>
      </c>
      <c r="E219" s="11">
        <v>239</v>
      </c>
      <c r="F219" s="11">
        <v>239</v>
      </c>
      <c r="G219" s="11">
        <v>222</v>
      </c>
      <c r="H219" s="11">
        <v>257</v>
      </c>
      <c r="I219" s="11">
        <v>245</v>
      </c>
      <c r="J219" s="11">
        <v>250</v>
      </c>
      <c r="K219" s="11">
        <v>209</v>
      </c>
      <c r="L219" s="11">
        <v>221</v>
      </c>
      <c r="M219" s="11">
        <v>247</v>
      </c>
      <c r="N219" s="11">
        <v>254</v>
      </c>
      <c r="O219" s="11">
        <v>244</v>
      </c>
      <c r="P219" s="11">
        <v>265</v>
      </c>
      <c r="Q219" s="11">
        <v>273</v>
      </c>
      <c r="R219" s="195">
        <v>3614</v>
      </c>
      <c r="T219">
        <v>219</v>
      </c>
    </row>
    <row r="220" spans="1:20" x14ac:dyDescent="0.25">
      <c r="A220" s="16"/>
      <c r="B220" s="194" t="s">
        <v>70</v>
      </c>
      <c r="C220" s="196">
        <v>578</v>
      </c>
      <c r="D220" s="11">
        <v>598</v>
      </c>
      <c r="E220" s="11">
        <v>613</v>
      </c>
      <c r="F220" s="11">
        <v>576</v>
      </c>
      <c r="G220" s="11">
        <v>561</v>
      </c>
      <c r="H220" s="11">
        <v>588</v>
      </c>
      <c r="I220" s="11">
        <v>580</v>
      </c>
      <c r="J220" s="11">
        <v>610</v>
      </c>
      <c r="K220" s="11">
        <v>563</v>
      </c>
      <c r="L220" s="11">
        <v>560</v>
      </c>
      <c r="M220" s="11">
        <v>585</v>
      </c>
      <c r="N220" s="11">
        <v>596</v>
      </c>
      <c r="O220" s="11">
        <v>552</v>
      </c>
      <c r="P220" s="11">
        <v>565</v>
      </c>
      <c r="Q220" s="11">
        <v>573</v>
      </c>
      <c r="R220" s="195">
        <v>8698</v>
      </c>
      <c r="T220">
        <v>220</v>
      </c>
    </row>
    <row r="221" spans="1:20" x14ac:dyDescent="0.25">
      <c r="A221" s="16"/>
      <c r="B221" s="194" t="s">
        <v>72</v>
      </c>
      <c r="C221" s="196">
        <v>129</v>
      </c>
      <c r="D221" s="11">
        <v>129</v>
      </c>
      <c r="E221" s="11">
        <v>135</v>
      </c>
      <c r="F221" s="11">
        <v>134</v>
      </c>
      <c r="G221" s="11">
        <v>106</v>
      </c>
      <c r="H221" s="11">
        <v>112</v>
      </c>
      <c r="I221" s="11">
        <v>111</v>
      </c>
      <c r="J221" s="11">
        <v>107</v>
      </c>
      <c r="K221" s="11">
        <v>113</v>
      </c>
      <c r="L221" s="11">
        <v>119</v>
      </c>
      <c r="M221" s="11">
        <v>107</v>
      </c>
      <c r="N221" s="11">
        <v>126</v>
      </c>
      <c r="O221" s="11">
        <v>99</v>
      </c>
      <c r="P221" s="11">
        <v>113</v>
      </c>
      <c r="Q221" s="11">
        <v>120</v>
      </c>
      <c r="R221" s="195">
        <v>1760</v>
      </c>
      <c r="T221">
        <v>221</v>
      </c>
    </row>
    <row r="222" spans="1:20" x14ac:dyDescent="0.25">
      <c r="A222" s="16"/>
      <c r="B222" s="194" t="s">
        <v>6</v>
      </c>
      <c r="C222" s="196">
        <v>1253</v>
      </c>
      <c r="D222" s="11">
        <v>1283</v>
      </c>
      <c r="E222" s="11">
        <v>1277</v>
      </c>
      <c r="F222" s="11">
        <v>1297</v>
      </c>
      <c r="G222" s="11">
        <v>1257</v>
      </c>
      <c r="H222" s="11">
        <v>1246</v>
      </c>
      <c r="I222" s="11">
        <v>1279</v>
      </c>
      <c r="J222" s="11">
        <v>1308</v>
      </c>
      <c r="K222" s="11">
        <v>1286</v>
      </c>
      <c r="L222" s="11">
        <v>1310</v>
      </c>
      <c r="M222" s="11">
        <v>1304</v>
      </c>
      <c r="N222" s="11">
        <v>1307</v>
      </c>
      <c r="O222" s="11">
        <v>1242</v>
      </c>
      <c r="P222" s="11">
        <v>1239</v>
      </c>
      <c r="Q222" s="11">
        <v>1233</v>
      </c>
      <c r="R222" s="195">
        <v>19121</v>
      </c>
      <c r="T222">
        <v>222</v>
      </c>
    </row>
    <row r="223" spans="1:20" x14ac:dyDescent="0.25">
      <c r="A223" s="16"/>
      <c r="B223" s="194" t="s">
        <v>62</v>
      </c>
      <c r="C223" s="196">
        <v>417</v>
      </c>
      <c r="D223" s="11">
        <v>430</v>
      </c>
      <c r="E223" s="11">
        <v>412</v>
      </c>
      <c r="F223" s="11">
        <v>409</v>
      </c>
      <c r="G223" s="11">
        <v>416</v>
      </c>
      <c r="H223" s="11">
        <v>413</v>
      </c>
      <c r="I223" s="11">
        <v>420</v>
      </c>
      <c r="J223" s="11">
        <v>416</v>
      </c>
      <c r="K223" s="11">
        <v>402</v>
      </c>
      <c r="L223" s="11">
        <v>412</v>
      </c>
      <c r="M223" s="11">
        <v>418</v>
      </c>
      <c r="N223" s="11">
        <v>398</v>
      </c>
      <c r="O223" s="11">
        <v>437</v>
      </c>
      <c r="P223" s="11">
        <v>442</v>
      </c>
      <c r="Q223" s="11">
        <v>459</v>
      </c>
      <c r="R223" s="195">
        <v>6301</v>
      </c>
      <c r="T223">
        <v>223</v>
      </c>
    </row>
    <row r="224" spans="1:20" x14ac:dyDescent="0.25">
      <c r="A224" s="16"/>
      <c r="B224" s="194" t="s">
        <v>5</v>
      </c>
      <c r="C224" s="196">
        <v>1050</v>
      </c>
      <c r="D224" s="11">
        <v>1060</v>
      </c>
      <c r="E224" s="11">
        <v>1059</v>
      </c>
      <c r="F224" s="11">
        <v>1092</v>
      </c>
      <c r="G224" s="11">
        <v>1074</v>
      </c>
      <c r="H224" s="11">
        <v>1060</v>
      </c>
      <c r="I224" s="11">
        <v>1043</v>
      </c>
      <c r="J224" s="11">
        <v>1076</v>
      </c>
      <c r="K224" s="11">
        <v>1125</v>
      </c>
      <c r="L224" s="11">
        <v>1111</v>
      </c>
      <c r="M224" s="11">
        <v>1112</v>
      </c>
      <c r="N224" s="11">
        <v>1127</v>
      </c>
      <c r="O224" s="11">
        <v>1084</v>
      </c>
      <c r="P224" s="11">
        <v>1076</v>
      </c>
      <c r="Q224" s="11">
        <v>1059</v>
      </c>
      <c r="R224" s="195">
        <v>16208</v>
      </c>
      <c r="T224">
        <v>224</v>
      </c>
    </row>
    <row r="225" spans="1:20" x14ac:dyDescent="0.25">
      <c r="A225" s="16"/>
      <c r="B225" s="194" t="s">
        <v>37</v>
      </c>
      <c r="C225" s="196">
        <v>34</v>
      </c>
      <c r="D225" s="11">
        <v>35</v>
      </c>
      <c r="E225" s="11">
        <v>32</v>
      </c>
      <c r="F225" s="11">
        <v>37</v>
      </c>
      <c r="G225" s="11">
        <v>32</v>
      </c>
      <c r="H225" s="11">
        <v>31</v>
      </c>
      <c r="I225" s="11"/>
      <c r="J225" s="11">
        <v>35</v>
      </c>
      <c r="K225" s="11">
        <v>34</v>
      </c>
      <c r="L225" s="11"/>
      <c r="M225" s="11"/>
      <c r="N225" s="11">
        <v>38</v>
      </c>
      <c r="O225" s="11">
        <v>39</v>
      </c>
      <c r="P225" s="11"/>
      <c r="Q225" s="11">
        <v>30</v>
      </c>
      <c r="R225" s="195">
        <v>377</v>
      </c>
      <c r="T225">
        <v>225</v>
      </c>
    </row>
    <row r="226" spans="1:20" x14ac:dyDescent="0.25">
      <c r="A226" s="16"/>
      <c r="B226" s="194" t="s">
        <v>76</v>
      </c>
      <c r="C226" s="196">
        <v>1001</v>
      </c>
      <c r="D226" s="11">
        <v>931</v>
      </c>
      <c r="E226" s="11">
        <v>1015</v>
      </c>
      <c r="F226" s="11">
        <v>967</v>
      </c>
      <c r="G226" s="11">
        <v>992</v>
      </c>
      <c r="H226" s="11">
        <v>920</v>
      </c>
      <c r="I226" s="11">
        <v>938</v>
      </c>
      <c r="J226" s="11">
        <v>954</v>
      </c>
      <c r="K226" s="11">
        <v>953</v>
      </c>
      <c r="L226" s="11">
        <v>870</v>
      </c>
      <c r="M226" s="11">
        <v>931</v>
      </c>
      <c r="N226" s="11">
        <v>901</v>
      </c>
      <c r="O226" s="11">
        <v>999</v>
      </c>
      <c r="P226" s="11">
        <v>972</v>
      </c>
      <c r="Q226" s="11">
        <v>1062</v>
      </c>
      <c r="R226" s="195">
        <v>14406</v>
      </c>
      <c r="T226">
        <v>226</v>
      </c>
    </row>
    <row r="227" spans="1:20" x14ac:dyDescent="0.25">
      <c r="A227" s="16"/>
      <c r="B227" s="194" t="s">
        <v>63</v>
      </c>
      <c r="C227" s="196">
        <v>122</v>
      </c>
      <c r="D227" s="11">
        <v>128</v>
      </c>
      <c r="E227" s="11">
        <v>137</v>
      </c>
      <c r="F227" s="11">
        <v>132</v>
      </c>
      <c r="G227" s="11">
        <v>142</v>
      </c>
      <c r="H227" s="11">
        <v>120</v>
      </c>
      <c r="I227" s="11">
        <v>130</v>
      </c>
      <c r="J227" s="11">
        <v>125</v>
      </c>
      <c r="K227" s="11">
        <v>120</v>
      </c>
      <c r="L227" s="11">
        <v>137</v>
      </c>
      <c r="M227" s="11">
        <v>131</v>
      </c>
      <c r="N227" s="11">
        <v>133</v>
      </c>
      <c r="O227" s="11">
        <v>111</v>
      </c>
      <c r="P227" s="11">
        <v>137</v>
      </c>
      <c r="Q227" s="11">
        <v>114</v>
      </c>
      <c r="R227" s="195">
        <v>1919</v>
      </c>
      <c r="T227">
        <v>227</v>
      </c>
    </row>
    <row r="228" spans="1:20" x14ac:dyDescent="0.25">
      <c r="A228" s="16"/>
      <c r="B228" s="194" t="s">
        <v>43</v>
      </c>
      <c r="C228" s="196">
        <v>215</v>
      </c>
      <c r="D228" s="11">
        <v>248</v>
      </c>
      <c r="E228" s="11">
        <v>242</v>
      </c>
      <c r="F228" s="11">
        <v>248</v>
      </c>
      <c r="G228" s="11">
        <v>229</v>
      </c>
      <c r="H228" s="11">
        <v>242</v>
      </c>
      <c r="I228" s="11">
        <v>247</v>
      </c>
      <c r="J228" s="11">
        <v>220</v>
      </c>
      <c r="K228" s="11">
        <v>223</v>
      </c>
      <c r="L228" s="11">
        <v>239</v>
      </c>
      <c r="M228" s="11">
        <v>227</v>
      </c>
      <c r="N228" s="11">
        <v>250</v>
      </c>
      <c r="O228" s="11">
        <v>204</v>
      </c>
      <c r="P228" s="11">
        <v>213</v>
      </c>
      <c r="Q228" s="11">
        <v>225</v>
      </c>
      <c r="R228" s="195">
        <v>3472</v>
      </c>
      <c r="T228">
        <v>228</v>
      </c>
    </row>
    <row r="229" spans="1:20" x14ac:dyDescent="0.25">
      <c r="A229" s="16"/>
      <c r="B229" s="194" t="s">
        <v>65</v>
      </c>
      <c r="C229" s="196">
        <v>286</v>
      </c>
      <c r="D229" s="11">
        <v>284</v>
      </c>
      <c r="E229" s="11">
        <v>306</v>
      </c>
      <c r="F229" s="11">
        <v>302</v>
      </c>
      <c r="G229" s="11">
        <v>317</v>
      </c>
      <c r="H229" s="11">
        <v>296</v>
      </c>
      <c r="I229" s="11">
        <v>315</v>
      </c>
      <c r="J229" s="11">
        <v>313</v>
      </c>
      <c r="K229" s="11">
        <v>331</v>
      </c>
      <c r="L229" s="11">
        <v>304</v>
      </c>
      <c r="M229" s="11">
        <v>298</v>
      </c>
      <c r="N229" s="11">
        <v>303</v>
      </c>
      <c r="O229" s="11">
        <v>288</v>
      </c>
      <c r="P229" s="11">
        <v>305</v>
      </c>
      <c r="Q229" s="11">
        <v>271</v>
      </c>
      <c r="R229" s="195">
        <v>4519</v>
      </c>
      <c r="T229">
        <v>229</v>
      </c>
    </row>
    <row r="230" spans="1:20" x14ac:dyDescent="0.25">
      <c r="A230" s="16"/>
      <c r="B230" s="194" t="s">
        <v>22</v>
      </c>
      <c r="C230" s="196">
        <v>232</v>
      </c>
      <c r="D230" s="11">
        <v>242</v>
      </c>
      <c r="E230" s="11">
        <v>245</v>
      </c>
      <c r="F230" s="11">
        <v>241</v>
      </c>
      <c r="G230" s="11">
        <v>258</v>
      </c>
      <c r="H230" s="11">
        <v>249</v>
      </c>
      <c r="I230" s="11">
        <v>242</v>
      </c>
      <c r="J230" s="11">
        <v>271</v>
      </c>
      <c r="K230" s="11">
        <v>267</v>
      </c>
      <c r="L230" s="11">
        <v>272</v>
      </c>
      <c r="M230" s="11">
        <v>274</v>
      </c>
      <c r="N230" s="11">
        <v>292</v>
      </c>
      <c r="O230" s="11">
        <v>260</v>
      </c>
      <c r="P230" s="11">
        <v>276</v>
      </c>
      <c r="Q230" s="11">
        <v>286</v>
      </c>
      <c r="R230" s="195">
        <v>3907</v>
      </c>
      <c r="T230">
        <v>230</v>
      </c>
    </row>
    <row r="231" spans="1:20" x14ac:dyDescent="0.25">
      <c r="A231" s="16"/>
      <c r="B231" s="194" t="s">
        <v>61</v>
      </c>
      <c r="C231" s="196">
        <v>205</v>
      </c>
      <c r="D231" s="11">
        <v>198</v>
      </c>
      <c r="E231" s="11">
        <v>177</v>
      </c>
      <c r="F231" s="11">
        <v>220</v>
      </c>
      <c r="G231" s="11">
        <v>173</v>
      </c>
      <c r="H231" s="11">
        <v>189</v>
      </c>
      <c r="I231" s="11">
        <v>178</v>
      </c>
      <c r="J231" s="11">
        <v>182</v>
      </c>
      <c r="K231" s="11">
        <v>174</v>
      </c>
      <c r="L231" s="11">
        <v>198</v>
      </c>
      <c r="M231" s="11">
        <v>190</v>
      </c>
      <c r="N231" s="11">
        <v>199</v>
      </c>
      <c r="O231" s="11">
        <v>180</v>
      </c>
      <c r="P231" s="11">
        <v>205</v>
      </c>
      <c r="Q231" s="11">
        <v>204</v>
      </c>
      <c r="R231" s="195">
        <v>2872</v>
      </c>
      <c r="T231">
        <v>231</v>
      </c>
    </row>
    <row r="232" spans="1:20" x14ac:dyDescent="0.25">
      <c r="A232" s="16"/>
      <c r="B232" s="194" t="s">
        <v>23</v>
      </c>
      <c r="C232" s="196">
        <v>261</v>
      </c>
      <c r="D232" s="11">
        <v>276</v>
      </c>
      <c r="E232" s="11">
        <v>270</v>
      </c>
      <c r="F232" s="11">
        <v>282</v>
      </c>
      <c r="G232" s="11">
        <v>287</v>
      </c>
      <c r="H232" s="11">
        <v>284</v>
      </c>
      <c r="I232" s="11">
        <v>269</v>
      </c>
      <c r="J232" s="11">
        <v>296</v>
      </c>
      <c r="K232" s="11">
        <v>300</v>
      </c>
      <c r="L232" s="11">
        <v>307</v>
      </c>
      <c r="M232" s="11">
        <v>311</v>
      </c>
      <c r="N232" s="11">
        <v>326</v>
      </c>
      <c r="O232" s="11">
        <v>297</v>
      </c>
      <c r="P232" s="11">
        <v>317</v>
      </c>
      <c r="Q232" s="11">
        <v>323</v>
      </c>
      <c r="R232" s="195">
        <v>4406</v>
      </c>
      <c r="T232">
        <v>232</v>
      </c>
    </row>
    <row r="233" spans="1:20" x14ac:dyDescent="0.25">
      <c r="A233" s="16"/>
      <c r="B233" s="194" t="s">
        <v>12</v>
      </c>
      <c r="C233" s="196">
        <v>210</v>
      </c>
      <c r="D233" s="11">
        <v>215</v>
      </c>
      <c r="E233" s="11">
        <v>210</v>
      </c>
      <c r="F233" s="11">
        <v>221</v>
      </c>
      <c r="G233" s="11">
        <v>236</v>
      </c>
      <c r="H233" s="11">
        <v>236</v>
      </c>
      <c r="I233" s="11">
        <v>248</v>
      </c>
      <c r="J233" s="11">
        <v>243</v>
      </c>
      <c r="K233" s="11">
        <v>265</v>
      </c>
      <c r="L233" s="11">
        <v>258</v>
      </c>
      <c r="M233" s="11">
        <v>246</v>
      </c>
      <c r="N233" s="11">
        <v>266</v>
      </c>
      <c r="O233" s="11">
        <v>253</v>
      </c>
      <c r="P233" s="11">
        <v>253</v>
      </c>
      <c r="Q233" s="11">
        <v>246</v>
      </c>
      <c r="R233" s="195">
        <v>3606</v>
      </c>
      <c r="T233">
        <v>233</v>
      </c>
    </row>
    <row r="234" spans="1:20" x14ac:dyDescent="0.25">
      <c r="A234" s="16"/>
      <c r="B234" s="194" t="s">
        <v>19</v>
      </c>
      <c r="C234" s="196">
        <v>366</v>
      </c>
      <c r="D234" s="11">
        <v>359</v>
      </c>
      <c r="E234" s="11">
        <v>368</v>
      </c>
      <c r="F234" s="11">
        <v>380</v>
      </c>
      <c r="G234" s="11">
        <v>379</v>
      </c>
      <c r="H234" s="11">
        <v>360</v>
      </c>
      <c r="I234" s="11">
        <v>364</v>
      </c>
      <c r="J234" s="11">
        <v>373</v>
      </c>
      <c r="K234" s="11">
        <v>370</v>
      </c>
      <c r="L234" s="11">
        <v>380</v>
      </c>
      <c r="M234" s="11">
        <v>362</v>
      </c>
      <c r="N234" s="11">
        <v>408</v>
      </c>
      <c r="O234" s="11">
        <v>359</v>
      </c>
      <c r="P234" s="11">
        <v>369</v>
      </c>
      <c r="Q234" s="11">
        <v>353</v>
      </c>
      <c r="R234" s="195">
        <v>5550</v>
      </c>
      <c r="T234">
        <v>234</v>
      </c>
    </row>
    <row r="235" spans="1:20" x14ac:dyDescent="0.25">
      <c r="A235" s="16"/>
      <c r="B235" s="194" t="s">
        <v>45</v>
      </c>
      <c r="C235" s="196">
        <v>89</v>
      </c>
      <c r="D235" s="11">
        <v>101</v>
      </c>
      <c r="E235" s="11">
        <v>104</v>
      </c>
      <c r="F235" s="11">
        <v>117</v>
      </c>
      <c r="G235" s="11">
        <v>86</v>
      </c>
      <c r="H235" s="11">
        <v>91</v>
      </c>
      <c r="I235" s="11">
        <v>88</v>
      </c>
      <c r="J235" s="11">
        <v>109</v>
      </c>
      <c r="K235" s="11">
        <v>86</v>
      </c>
      <c r="L235" s="11">
        <v>83</v>
      </c>
      <c r="M235" s="11">
        <v>82</v>
      </c>
      <c r="N235" s="11">
        <v>89</v>
      </c>
      <c r="O235" s="11">
        <v>93</v>
      </c>
      <c r="P235" s="11">
        <v>87</v>
      </c>
      <c r="Q235" s="11">
        <v>74</v>
      </c>
      <c r="R235" s="195">
        <v>1379</v>
      </c>
      <c r="T235">
        <v>235</v>
      </c>
    </row>
    <row r="236" spans="1:20" x14ac:dyDescent="0.25">
      <c r="A236" s="16"/>
      <c r="B236" s="194" t="s">
        <v>48</v>
      </c>
      <c r="C236" s="196">
        <v>153</v>
      </c>
      <c r="D236" s="11">
        <v>147</v>
      </c>
      <c r="E236" s="11">
        <v>165</v>
      </c>
      <c r="F236" s="11">
        <v>194</v>
      </c>
      <c r="G236" s="11">
        <v>155</v>
      </c>
      <c r="H236" s="11">
        <v>162</v>
      </c>
      <c r="I236" s="11">
        <v>174</v>
      </c>
      <c r="J236" s="11">
        <v>161</v>
      </c>
      <c r="K236" s="11">
        <v>166</v>
      </c>
      <c r="L236" s="11">
        <v>191</v>
      </c>
      <c r="M236" s="11">
        <v>204</v>
      </c>
      <c r="N236" s="11">
        <v>215</v>
      </c>
      <c r="O236" s="11">
        <v>154</v>
      </c>
      <c r="P236" s="11">
        <v>180</v>
      </c>
      <c r="Q236" s="11">
        <v>200</v>
      </c>
      <c r="R236" s="195">
        <v>2621</v>
      </c>
      <c r="T236">
        <v>236</v>
      </c>
    </row>
    <row r="237" spans="1:20" x14ac:dyDescent="0.25">
      <c r="A237" s="16"/>
      <c r="B237" s="194" t="s">
        <v>34</v>
      </c>
      <c r="C237" s="196">
        <v>95</v>
      </c>
      <c r="D237" s="11">
        <v>105</v>
      </c>
      <c r="E237" s="11">
        <v>85</v>
      </c>
      <c r="F237" s="11">
        <v>103</v>
      </c>
      <c r="G237" s="11">
        <v>102</v>
      </c>
      <c r="H237" s="11">
        <v>119</v>
      </c>
      <c r="I237" s="11">
        <v>98</v>
      </c>
      <c r="J237" s="11">
        <v>110</v>
      </c>
      <c r="K237" s="11">
        <v>105</v>
      </c>
      <c r="L237" s="11">
        <v>105</v>
      </c>
      <c r="M237" s="11">
        <v>105</v>
      </c>
      <c r="N237" s="11">
        <v>111</v>
      </c>
      <c r="O237" s="11">
        <v>115</v>
      </c>
      <c r="P237" s="11">
        <v>127</v>
      </c>
      <c r="Q237" s="11">
        <v>118</v>
      </c>
      <c r="R237" s="195">
        <v>1603</v>
      </c>
      <c r="T237">
        <v>237</v>
      </c>
    </row>
    <row r="238" spans="1:20" x14ac:dyDescent="0.25">
      <c r="A238" s="16"/>
      <c r="B238" s="194" t="s">
        <v>3</v>
      </c>
      <c r="C238" s="196">
        <v>1138</v>
      </c>
      <c r="D238" s="11">
        <v>1134</v>
      </c>
      <c r="E238" s="11">
        <v>1140</v>
      </c>
      <c r="F238" s="11">
        <v>1168</v>
      </c>
      <c r="G238" s="11">
        <v>1157</v>
      </c>
      <c r="H238" s="11">
        <v>1120</v>
      </c>
      <c r="I238" s="11">
        <v>1150</v>
      </c>
      <c r="J238" s="11">
        <v>1159</v>
      </c>
      <c r="K238" s="11">
        <v>1189</v>
      </c>
      <c r="L238" s="11">
        <v>1196</v>
      </c>
      <c r="M238" s="11">
        <v>1207</v>
      </c>
      <c r="N238" s="11">
        <v>1211</v>
      </c>
      <c r="O238" s="11">
        <v>1173</v>
      </c>
      <c r="P238" s="11">
        <v>1178</v>
      </c>
      <c r="Q238" s="11">
        <v>1154</v>
      </c>
      <c r="R238" s="195">
        <v>17474</v>
      </c>
      <c r="T238">
        <v>238</v>
      </c>
    </row>
    <row r="239" spans="1:20" x14ac:dyDescent="0.25">
      <c r="A239" s="16"/>
      <c r="B239" s="194" t="s">
        <v>80</v>
      </c>
      <c r="C239" s="196">
        <v>334</v>
      </c>
      <c r="D239" s="11">
        <v>370</v>
      </c>
      <c r="E239" s="11">
        <v>395</v>
      </c>
      <c r="F239" s="11">
        <v>396</v>
      </c>
      <c r="G239" s="11">
        <v>334</v>
      </c>
      <c r="H239" s="11">
        <v>338</v>
      </c>
      <c r="I239" s="11">
        <v>387</v>
      </c>
      <c r="J239" s="11">
        <v>389</v>
      </c>
      <c r="K239" s="11">
        <v>340</v>
      </c>
      <c r="L239" s="11">
        <v>360</v>
      </c>
      <c r="M239" s="11">
        <v>377</v>
      </c>
      <c r="N239" s="11">
        <v>375</v>
      </c>
      <c r="O239" s="11">
        <v>341</v>
      </c>
      <c r="P239" s="11">
        <v>386</v>
      </c>
      <c r="Q239" s="11">
        <v>451</v>
      </c>
      <c r="R239" s="195">
        <v>5573</v>
      </c>
      <c r="T239">
        <v>239</v>
      </c>
    </row>
    <row r="240" spans="1:20" x14ac:dyDescent="0.25">
      <c r="A240" s="16"/>
      <c r="B240" s="194" t="s">
        <v>39</v>
      </c>
      <c r="C240" s="196">
        <v>518</v>
      </c>
      <c r="D240" s="11">
        <v>550</v>
      </c>
      <c r="E240" s="11">
        <v>560</v>
      </c>
      <c r="F240" s="11">
        <v>555</v>
      </c>
      <c r="G240" s="11">
        <v>523</v>
      </c>
      <c r="H240" s="11">
        <v>537</v>
      </c>
      <c r="I240" s="11">
        <v>514</v>
      </c>
      <c r="J240" s="11">
        <v>523</v>
      </c>
      <c r="K240" s="11">
        <v>475</v>
      </c>
      <c r="L240" s="11">
        <v>428</v>
      </c>
      <c r="M240" s="11">
        <v>442</v>
      </c>
      <c r="N240" s="11">
        <v>459</v>
      </c>
      <c r="O240" s="11">
        <v>383</v>
      </c>
      <c r="P240" s="11">
        <v>369</v>
      </c>
      <c r="Q240" s="11">
        <v>367</v>
      </c>
      <c r="R240" s="195">
        <v>7203</v>
      </c>
      <c r="T240">
        <v>240</v>
      </c>
    </row>
    <row r="241" spans="1:20" x14ac:dyDescent="0.25">
      <c r="A241" s="16"/>
      <c r="B241" s="194" t="s">
        <v>14</v>
      </c>
      <c r="C241" s="196">
        <v>824</v>
      </c>
      <c r="D241" s="11">
        <v>857</v>
      </c>
      <c r="E241" s="11">
        <v>800</v>
      </c>
      <c r="F241" s="11">
        <v>848</v>
      </c>
      <c r="G241" s="11">
        <v>837</v>
      </c>
      <c r="H241" s="11">
        <v>801</v>
      </c>
      <c r="I241" s="11">
        <v>810</v>
      </c>
      <c r="J241" s="11">
        <v>830</v>
      </c>
      <c r="K241" s="11">
        <v>781</v>
      </c>
      <c r="L241" s="11">
        <v>779</v>
      </c>
      <c r="M241" s="11">
        <v>760</v>
      </c>
      <c r="N241" s="11">
        <v>767</v>
      </c>
      <c r="O241" s="11">
        <v>752</v>
      </c>
      <c r="P241" s="11">
        <v>788</v>
      </c>
      <c r="Q241" s="11">
        <v>787</v>
      </c>
      <c r="R241" s="195">
        <v>12021</v>
      </c>
      <c r="T241">
        <v>241</v>
      </c>
    </row>
    <row r="242" spans="1:20" x14ac:dyDescent="0.25">
      <c r="A242" s="16"/>
      <c r="B242" s="194" t="s">
        <v>68</v>
      </c>
      <c r="C242" s="196">
        <v>148</v>
      </c>
      <c r="D242" s="11">
        <v>137</v>
      </c>
      <c r="E242" s="11">
        <v>126</v>
      </c>
      <c r="F242" s="11">
        <v>120</v>
      </c>
      <c r="G242" s="11">
        <v>147</v>
      </c>
      <c r="H242" s="11">
        <v>152</v>
      </c>
      <c r="I242" s="11">
        <v>136</v>
      </c>
      <c r="J242" s="11">
        <v>128</v>
      </c>
      <c r="K242" s="11">
        <v>129</v>
      </c>
      <c r="L242" s="11">
        <v>131</v>
      </c>
      <c r="M242" s="11">
        <v>135</v>
      </c>
      <c r="N242" s="11">
        <v>137</v>
      </c>
      <c r="O242" s="11">
        <v>130</v>
      </c>
      <c r="P242" s="11">
        <v>137</v>
      </c>
      <c r="Q242" s="11">
        <v>139</v>
      </c>
      <c r="R242" s="195">
        <v>2032</v>
      </c>
      <c r="T242">
        <v>242</v>
      </c>
    </row>
    <row r="243" spans="1:20" x14ac:dyDescent="0.25">
      <c r="A243" s="16"/>
      <c r="B243" s="194" t="s">
        <v>69</v>
      </c>
      <c r="C243" s="196">
        <v>162</v>
      </c>
      <c r="D243" s="11">
        <v>165</v>
      </c>
      <c r="E243" s="11">
        <v>169</v>
      </c>
      <c r="F243" s="11">
        <v>163</v>
      </c>
      <c r="G243" s="11">
        <v>165</v>
      </c>
      <c r="H243" s="11">
        <v>165</v>
      </c>
      <c r="I243" s="11">
        <v>158</v>
      </c>
      <c r="J243" s="11">
        <v>171</v>
      </c>
      <c r="K243" s="11">
        <v>160</v>
      </c>
      <c r="L243" s="11">
        <v>169</v>
      </c>
      <c r="M243" s="11">
        <v>161</v>
      </c>
      <c r="N243" s="11">
        <v>152</v>
      </c>
      <c r="O243" s="11">
        <v>159</v>
      </c>
      <c r="P243" s="11">
        <v>160</v>
      </c>
      <c r="Q243" s="11">
        <v>174</v>
      </c>
      <c r="R243" s="195">
        <v>2453</v>
      </c>
      <c r="T243">
        <v>243</v>
      </c>
    </row>
    <row r="244" spans="1:20" x14ac:dyDescent="0.25">
      <c r="A244" s="16"/>
      <c r="B244" s="194" t="s">
        <v>50</v>
      </c>
      <c r="C244" s="196">
        <v>35</v>
      </c>
      <c r="D244" s="11">
        <v>31</v>
      </c>
      <c r="E244" s="11">
        <v>33</v>
      </c>
      <c r="F244" s="11">
        <v>40</v>
      </c>
      <c r="G244" s="11">
        <v>30</v>
      </c>
      <c r="H244" s="11">
        <v>31</v>
      </c>
      <c r="I244" s="11">
        <v>40</v>
      </c>
      <c r="J244" s="11">
        <v>48</v>
      </c>
      <c r="K244" s="11">
        <v>48</v>
      </c>
      <c r="L244" s="11">
        <v>43</v>
      </c>
      <c r="M244" s="11">
        <v>52</v>
      </c>
      <c r="N244" s="11">
        <v>52</v>
      </c>
      <c r="O244" s="11">
        <v>36</v>
      </c>
      <c r="P244" s="11">
        <v>37</v>
      </c>
      <c r="Q244" s="11">
        <v>53</v>
      </c>
      <c r="R244" s="195">
        <v>609</v>
      </c>
      <c r="T244">
        <v>244</v>
      </c>
    </row>
    <row r="245" spans="1:20" x14ac:dyDescent="0.25">
      <c r="A245" s="16"/>
      <c r="B245" s="194" t="s">
        <v>24</v>
      </c>
      <c r="C245" s="196">
        <v>687</v>
      </c>
      <c r="D245" s="11">
        <v>681</v>
      </c>
      <c r="E245" s="11">
        <v>699</v>
      </c>
      <c r="F245" s="11">
        <v>699</v>
      </c>
      <c r="G245" s="11">
        <v>713</v>
      </c>
      <c r="H245" s="11">
        <v>716</v>
      </c>
      <c r="I245" s="11">
        <v>736</v>
      </c>
      <c r="J245" s="11">
        <v>746</v>
      </c>
      <c r="K245" s="11">
        <v>763</v>
      </c>
      <c r="L245" s="11">
        <v>768</v>
      </c>
      <c r="M245" s="11">
        <v>768</v>
      </c>
      <c r="N245" s="11">
        <v>793</v>
      </c>
      <c r="O245" s="11">
        <v>750</v>
      </c>
      <c r="P245" s="11">
        <v>733</v>
      </c>
      <c r="Q245" s="11">
        <v>742</v>
      </c>
      <c r="R245" s="195">
        <v>10994</v>
      </c>
      <c r="T245">
        <v>245</v>
      </c>
    </row>
    <row r="246" spans="1:20" x14ac:dyDescent="0.25">
      <c r="A246" s="16"/>
      <c r="B246" s="194" t="s">
        <v>9</v>
      </c>
      <c r="C246" s="196">
        <v>562</v>
      </c>
      <c r="D246" s="11">
        <v>592</v>
      </c>
      <c r="E246" s="11">
        <v>577</v>
      </c>
      <c r="F246" s="11">
        <v>586</v>
      </c>
      <c r="G246" s="11">
        <v>601</v>
      </c>
      <c r="H246" s="11">
        <v>597</v>
      </c>
      <c r="I246" s="11">
        <v>618</v>
      </c>
      <c r="J246" s="11">
        <v>618</v>
      </c>
      <c r="K246" s="11">
        <v>614</v>
      </c>
      <c r="L246" s="11">
        <v>614</v>
      </c>
      <c r="M246" s="11">
        <v>614</v>
      </c>
      <c r="N246" s="11">
        <v>637</v>
      </c>
      <c r="O246" s="11">
        <v>627</v>
      </c>
      <c r="P246" s="11">
        <v>644</v>
      </c>
      <c r="Q246" s="11">
        <v>590</v>
      </c>
      <c r="R246" s="195">
        <v>9091</v>
      </c>
      <c r="T246">
        <v>246</v>
      </c>
    </row>
    <row r="247" spans="1:20" x14ac:dyDescent="0.25">
      <c r="A247" s="16"/>
      <c r="B247" s="194" t="s">
        <v>67</v>
      </c>
      <c r="C247" s="196">
        <v>333</v>
      </c>
      <c r="D247" s="11">
        <v>331</v>
      </c>
      <c r="E247" s="11">
        <v>322</v>
      </c>
      <c r="F247" s="11">
        <v>336</v>
      </c>
      <c r="G247" s="11">
        <v>354</v>
      </c>
      <c r="H247" s="11">
        <v>344</v>
      </c>
      <c r="I247" s="11">
        <v>337</v>
      </c>
      <c r="J247" s="11">
        <v>357</v>
      </c>
      <c r="K247" s="11">
        <v>377</v>
      </c>
      <c r="L247" s="11">
        <v>379</v>
      </c>
      <c r="M247" s="11">
        <v>345</v>
      </c>
      <c r="N247" s="11">
        <v>360</v>
      </c>
      <c r="O247" s="11">
        <v>335</v>
      </c>
      <c r="P247" s="11">
        <v>331</v>
      </c>
      <c r="Q247" s="11">
        <v>338</v>
      </c>
      <c r="R247" s="195">
        <v>5179</v>
      </c>
      <c r="T247">
        <v>247</v>
      </c>
    </row>
    <row r="248" spans="1:20" x14ac:dyDescent="0.25">
      <c r="A248" s="16"/>
      <c r="B248" s="194" t="s">
        <v>28</v>
      </c>
      <c r="C248" s="196">
        <v>370</v>
      </c>
      <c r="D248" s="11">
        <v>374</v>
      </c>
      <c r="E248" s="11">
        <v>379</v>
      </c>
      <c r="F248" s="11">
        <v>393</v>
      </c>
      <c r="G248" s="11">
        <v>412</v>
      </c>
      <c r="H248" s="11">
        <v>399</v>
      </c>
      <c r="I248" s="11">
        <v>400</v>
      </c>
      <c r="J248" s="11">
        <v>412</v>
      </c>
      <c r="K248" s="11">
        <v>421</v>
      </c>
      <c r="L248" s="11">
        <v>426</v>
      </c>
      <c r="M248" s="11">
        <v>426</v>
      </c>
      <c r="N248" s="11">
        <v>429</v>
      </c>
      <c r="O248" s="11">
        <v>436</v>
      </c>
      <c r="P248" s="11">
        <v>454</v>
      </c>
      <c r="Q248" s="11">
        <v>423</v>
      </c>
      <c r="R248" s="195">
        <v>6154</v>
      </c>
      <c r="T248">
        <v>248</v>
      </c>
    </row>
    <row r="249" spans="1:20" x14ac:dyDescent="0.25">
      <c r="A249" s="16"/>
      <c r="B249" s="194" t="s">
        <v>31</v>
      </c>
      <c r="C249" s="196">
        <v>400</v>
      </c>
      <c r="D249" s="11">
        <v>413</v>
      </c>
      <c r="E249" s="11">
        <v>427</v>
      </c>
      <c r="F249" s="11">
        <v>444</v>
      </c>
      <c r="G249" s="11">
        <v>394</v>
      </c>
      <c r="H249" s="11">
        <v>383</v>
      </c>
      <c r="I249" s="11">
        <v>426</v>
      </c>
      <c r="J249" s="11">
        <v>421</v>
      </c>
      <c r="K249" s="11">
        <v>326</v>
      </c>
      <c r="L249" s="11">
        <v>345</v>
      </c>
      <c r="M249" s="11">
        <v>314</v>
      </c>
      <c r="N249" s="11">
        <v>316</v>
      </c>
      <c r="O249" s="11">
        <v>250</v>
      </c>
      <c r="P249" s="11">
        <v>280</v>
      </c>
      <c r="Q249" s="11">
        <v>309</v>
      </c>
      <c r="R249" s="195">
        <v>5448</v>
      </c>
      <c r="T249">
        <v>249</v>
      </c>
    </row>
    <row r="250" spans="1:20" x14ac:dyDescent="0.25">
      <c r="A250" s="16"/>
      <c r="B250" s="194" t="s">
        <v>64</v>
      </c>
      <c r="C250" s="196">
        <v>478</v>
      </c>
      <c r="D250" s="11">
        <v>490</v>
      </c>
      <c r="E250" s="11">
        <v>504</v>
      </c>
      <c r="F250" s="11">
        <v>493</v>
      </c>
      <c r="G250" s="11">
        <v>499</v>
      </c>
      <c r="H250" s="11">
        <v>529</v>
      </c>
      <c r="I250" s="11">
        <v>509</v>
      </c>
      <c r="J250" s="11">
        <v>532</v>
      </c>
      <c r="K250" s="11">
        <v>529</v>
      </c>
      <c r="L250" s="11">
        <v>560</v>
      </c>
      <c r="M250" s="11">
        <v>511</v>
      </c>
      <c r="N250" s="11">
        <v>520</v>
      </c>
      <c r="O250" s="11">
        <v>490</v>
      </c>
      <c r="P250" s="11">
        <v>511</v>
      </c>
      <c r="Q250" s="11">
        <v>493</v>
      </c>
      <c r="R250" s="195">
        <v>7648</v>
      </c>
      <c r="T250">
        <v>250</v>
      </c>
    </row>
    <row r="251" spans="1:20" x14ac:dyDescent="0.25">
      <c r="A251" s="16"/>
      <c r="B251" s="194" t="s">
        <v>73</v>
      </c>
      <c r="C251" s="196">
        <v>794</v>
      </c>
      <c r="D251" s="11">
        <v>801</v>
      </c>
      <c r="E251" s="11">
        <v>780</v>
      </c>
      <c r="F251" s="11">
        <v>801</v>
      </c>
      <c r="G251" s="11">
        <v>773</v>
      </c>
      <c r="H251" s="11">
        <v>770</v>
      </c>
      <c r="I251" s="11">
        <v>825</v>
      </c>
      <c r="J251" s="11">
        <v>812</v>
      </c>
      <c r="K251" s="11">
        <v>796</v>
      </c>
      <c r="L251" s="11">
        <v>804</v>
      </c>
      <c r="M251" s="11">
        <v>798</v>
      </c>
      <c r="N251" s="11">
        <v>802</v>
      </c>
      <c r="O251" s="11">
        <v>810</v>
      </c>
      <c r="P251" s="11">
        <v>789</v>
      </c>
      <c r="Q251" s="11">
        <v>853</v>
      </c>
      <c r="R251" s="195">
        <v>12008</v>
      </c>
      <c r="T251">
        <v>251</v>
      </c>
    </row>
    <row r="252" spans="1:20" x14ac:dyDescent="0.25">
      <c r="A252" s="16"/>
      <c r="B252" s="194" t="s">
        <v>26</v>
      </c>
      <c r="C252" s="196">
        <v>248</v>
      </c>
      <c r="D252" s="11">
        <v>262</v>
      </c>
      <c r="E252" s="11">
        <v>268</v>
      </c>
      <c r="F252" s="11">
        <v>291</v>
      </c>
      <c r="G252" s="11">
        <v>279</v>
      </c>
      <c r="H252" s="11">
        <v>283</v>
      </c>
      <c r="I252" s="11">
        <v>290</v>
      </c>
      <c r="J252" s="11">
        <v>310</v>
      </c>
      <c r="K252" s="11">
        <v>295</v>
      </c>
      <c r="L252" s="11">
        <v>310</v>
      </c>
      <c r="M252" s="11">
        <v>297</v>
      </c>
      <c r="N252" s="11">
        <v>319</v>
      </c>
      <c r="O252" s="11">
        <v>305</v>
      </c>
      <c r="P252" s="11">
        <v>318</v>
      </c>
      <c r="Q252" s="11">
        <v>317</v>
      </c>
      <c r="R252" s="195">
        <v>4392</v>
      </c>
      <c r="T252">
        <v>252</v>
      </c>
    </row>
    <row r="253" spans="1:20" x14ac:dyDescent="0.25">
      <c r="A253" s="16"/>
      <c r="B253" s="194" t="s">
        <v>32</v>
      </c>
      <c r="C253" s="196">
        <v>249</v>
      </c>
      <c r="D253" s="11">
        <v>258</v>
      </c>
      <c r="E253" s="11">
        <v>266</v>
      </c>
      <c r="F253" s="11">
        <v>276</v>
      </c>
      <c r="G253" s="11">
        <v>289</v>
      </c>
      <c r="H253" s="11">
        <v>258</v>
      </c>
      <c r="I253" s="11">
        <v>284</v>
      </c>
      <c r="J253" s="11">
        <v>289</v>
      </c>
      <c r="K253" s="11">
        <v>313</v>
      </c>
      <c r="L253" s="11">
        <v>297</v>
      </c>
      <c r="M253" s="11">
        <v>299</v>
      </c>
      <c r="N253" s="11">
        <v>318</v>
      </c>
      <c r="O253" s="11">
        <v>310</v>
      </c>
      <c r="P253" s="11">
        <v>316</v>
      </c>
      <c r="Q253" s="11">
        <v>286</v>
      </c>
      <c r="R253" s="195">
        <v>4308</v>
      </c>
      <c r="T253">
        <v>253</v>
      </c>
    </row>
    <row r="254" spans="1:20" x14ac:dyDescent="0.25">
      <c r="A254" s="16"/>
      <c r="B254" s="194" t="s">
        <v>46</v>
      </c>
      <c r="C254" s="196">
        <v>617</v>
      </c>
      <c r="D254" s="11">
        <v>620</v>
      </c>
      <c r="E254" s="11">
        <v>668</v>
      </c>
      <c r="F254" s="11">
        <v>639</v>
      </c>
      <c r="G254" s="11">
        <v>596</v>
      </c>
      <c r="H254" s="11">
        <v>574</v>
      </c>
      <c r="I254" s="11">
        <v>631</v>
      </c>
      <c r="J254" s="11">
        <v>627</v>
      </c>
      <c r="K254" s="11">
        <v>557</v>
      </c>
      <c r="L254" s="11">
        <v>590</v>
      </c>
      <c r="M254" s="11">
        <v>627</v>
      </c>
      <c r="N254" s="11">
        <v>609</v>
      </c>
      <c r="O254" s="11">
        <v>523</v>
      </c>
      <c r="P254" s="11">
        <v>547</v>
      </c>
      <c r="Q254" s="11">
        <v>571</v>
      </c>
      <c r="R254" s="195">
        <v>8996</v>
      </c>
      <c r="T254">
        <v>254</v>
      </c>
    </row>
    <row r="255" spans="1:20" x14ac:dyDescent="0.25">
      <c r="A255" s="16"/>
      <c r="B255" s="194" t="s">
        <v>75</v>
      </c>
      <c r="C255" s="196">
        <v>461</v>
      </c>
      <c r="D255" s="11">
        <v>456</v>
      </c>
      <c r="E255" s="11">
        <v>502</v>
      </c>
      <c r="F255" s="11">
        <v>503</v>
      </c>
      <c r="G255" s="11">
        <v>495</v>
      </c>
      <c r="H255" s="11">
        <v>489</v>
      </c>
      <c r="I255" s="11">
        <v>539</v>
      </c>
      <c r="J255" s="11">
        <v>516</v>
      </c>
      <c r="K255" s="11">
        <v>526</v>
      </c>
      <c r="L255" s="11">
        <v>537</v>
      </c>
      <c r="M255" s="11">
        <v>534</v>
      </c>
      <c r="N255" s="11">
        <v>511</v>
      </c>
      <c r="O255" s="11">
        <v>512</v>
      </c>
      <c r="P255" s="11">
        <v>521</v>
      </c>
      <c r="Q255" s="11">
        <v>584</v>
      </c>
      <c r="R255" s="195">
        <v>7686</v>
      </c>
      <c r="T255">
        <v>255</v>
      </c>
    </row>
    <row r="256" spans="1:20" x14ac:dyDescent="0.25">
      <c r="A256" s="16"/>
      <c r="B256" s="194" t="s">
        <v>10</v>
      </c>
      <c r="C256" s="196">
        <v>1058</v>
      </c>
      <c r="D256" s="11">
        <v>1071</v>
      </c>
      <c r="E256" s="11">
        <v>1075</v>
      </c>
      <c r="F256" s="11">
        <v>1098</v>
      </c>
      <c r="G256" s="11">
        <v>1083</v>
      </c>
      <c r="H256" s="11">
        <v>1066</v>
      </c>
      <c r="I256" s="11">
        <v>1063</v>
      </c>
      <c r="J256" s="11">
        <v>1122</v>
      </c>
      <c r="K256" s="11">
        <v>1105</v>
      </c>
      <c r="L256" s="11">
        <v>1104</v>
      </c>
      <c r="M256" s="11">
        <v>1112</v>
      </c>
      <c r="N256" s="11">
        <v>1141</v>
      </c>
      <c r="O256" s="11">
        <v>1123</v>
      </c>
      <c r="P256" s="11">
        <v>1111</v>
      </c>
      <c r="Q256" s="11">
        <v>1087</v>
      </c>
      <c r="R256" s="195">
        <v>16419</v>
      </c>
      <c r="T256">
        <v>256</v>
      </c>
    </row>
    <row r="257" spans="1:20" x14ac:dyDescent="0.25">
      <c r="A257" s="16"/>
      <c r="B257" s="194" t="s">
        <v>15</v>
      </c>
      <c r="C257" s="196">
        <v>847</v>
      </c>
      <c r="D257" s="11">
        <v>837</v>
      </c>
      <c r="E257" s="11">
        <v>845</v>
      </c>
      <c r="F257" s="11">
        <v>871</v>
      </c>
      <c r="G257" s="11">
        <v>853</v>
      </c>
      <c r="H257" s="11">
        <v>837</v>
      </c>
      <c r="I257" s="11">
        <v>845</v>
      </c>
      <c r="J257" s="11">
        <v>850</v>
      </c>
      <c r="K257" s="11">
        <v>888</v>
      </c>
      <c r="L257" s="11">
        <v>877</v>
      </c>
      <c r="M257" s="11">
        <v>880</v>
      </c>
      <c r="N257" s="11">
        <v>888</v>
      </c>
      <c r="O257" s="11">
        <v>839</v>
      </c>
      <c r="P257" s="11">
        <v>843</v>
      </c>
      <c r="Q257" s="11">
        <v>825</v>
      </c>
      <c r="R257" s="195">
        <v>12825</v>
      </c>
      <c r="T257">
        <v>257</v>
      </c>
    </row>
    <row r="258" spans="1:20" x14ac:dyDescent="0.25">
      <c r="A258" s="16"/>
      <c r="B258" s="194" t="s">
        <v>18</v>
      </c>
      <c r="C258" s="196">
        <v>1370</v>
      </c>
      <c r="D258" s="11">
        <v>1526</v>
      </c>
      <c r="E258" s="11">
        <v>1431</v>
      </c>
      <c r="F258" s="11">
        <v>1593</v>
      </c>
      <c r="G258" s="11">
        <v>1472</v>
      </c>
      <c r="H258" s="11">
        <v>1498</v>
      </c>
      <c r="I258" s="11">
        <v>1460</v>
      </c>
      <c r="J258" s="11">
        <v>1655</v>
      </c>
      <c r="K258" s="11">
        <v>1458</v>
      </c>
      <c r="L258" s="11">
        <v>1531</v>
      </c>
      <c r="M258" s="11">
        <v>1511</v>
      </c>
      <c r="N258" s="11">
        <v>1656</v>
      </c>
      <c r="O258" s="11">
        <v>1526</v>
      </c>
      <c r="P258" s="11">
        <v>1593</v>
      </c>
      <c r="Q258" s="11">
        <v>1462</v>
      </c>
      <c r="R258" s="195">
        <v>22742</v>
      </c>
      <c r="T258">
        <v>258</v>
      </c>
    </row>
    <row r="259" spans="1:20" x14ac:dyDescent="0.25">
      <c r="A259" s="16"/>
      <c r="B259" s="194" t="s">
        <v>77</v>
      </c>
      <c r="C259" s="196">
        <v>305</v>
      </c>
      <c r="D259" s="11">
        <v>319</v>
      </c>
      <c r="E259" s="11">
        <v>304</v>
      </c>
      <c r="F259" s="11">
        <v>349</v>
      </c>
      <c r="G259" s="11">
        <v>334</v>
      </c>
      <c r="H259" s="11">
        <v>320</v>
      </c>
      <c r="I259" s="11">
        <v>344</v>
      </c>
      <c r="J259" s="11">
        <v>376</v>
      </c>
      <c r="K259" s="11">
        <v>366</v>
      </c>
      <c r="L259" s="11">
        <v>352</v>
      </c>
      <c r="M259" s="11">
        <v>372</v>
      </c>
      <c r="N259" s="11">
        <v>375</v>
      </c>
      <c r="O259" s="11">
        <v>372</v>
      </c>
      <c r="P259" s="11">
        <v>373</v>
      </c>
      <c r="Q259" s="11">
        <v>392</v>
      </c>
      <c r="R259" s="195">
        <v>5253</v>
      </c>
      <c r="T259">
        <v>259</v>
      </c>
    </row>
    <row r="260" spans="1:20" x14ac:dyDescent="0.25">
      <c r="A260" s="16"/>
      <c r="B260" s="194" t="s">
        <v>44</v>
      </c>
      <c r="C260" s="196">
        <v>92</v>
      </c>
      <c r="D260" s="11">
        <v>94</v>
      </c>
      <c r="E260" s="11">
        <v>114</v>
      </c>
      <c r="F260" s="11">
        <v>99</v>
      </c>
      <c r="G260" s="11">
        <v>87</v>
      </c>
      <c r="H260" s="11">
        <v>107</v>
      </c>
      <c r="I260" s="11">
        <v>98</v>
      </c>
      <c r="J260" s="11">
        <v>119</v>
      </c>
      <c r="K260" s="11">
        <v>98</v>
      </c>
      <c r="L260" s="11">
        <v>107</v>
      </c>
      <c r="M260" s="11">
        <v>107</v>
      </c>
      <c r="N260" s="11">
        <v>95</v>
      </c>
      <c r="O260" s="11">
        <v>73</v>
      </c>
      <c r="P260" s="11">
        <v>87</v>
      </c>
      <c r="Q260" s="11">
        <v>86</v>
      </c>
      <c r="R260" s="195">
        <v>1463</v>
      </c>
      <c r="T260">
        <v>260</v>
      </c>
    </row>
    <row r="261" spans="1:20" x14ac:dyDescent="0.25">
      <c r="A261" s="16"/>
      <c r="B261" s="194" t="s">
        <v>71</v>
      </c>
      <c r="C261" s="196">
        <v>303</v>
      </c>
      <c r="D261" s="11">
        <v>314</v>
      </c>
      <c r="E261" s="11">
        <v>313</v>
      </c>
      <c r="F261" s="11">
        <v>319</v>
      </c>
      <c r="G261" s="11">
        <v>310</v>
      </c>
      <c r="H261" s="11">
        <v>313</v>
      </c>
      <c r="I261" s="11">
        <v>300</v>
      </c>
      <c r="J261" s="11">
        <v>348</v>
      </c>
      <c r="K261" s="11">
        <v>329</v>
      </c>
      <c r="L261" s="11">
        <v>294</v>
      </c>
      <c r="M261" s="11">
        <v>289</v>
      </c>
      <c r="N261" s="11">
        <v>325</v>
      </c>
      <c r="O261" s="11">
        <v>300</v>
      </c>
      <c r="P261" s="11">
        <v>302</v>
      </c>
      <c r="Q261" s="11">
        <v>323</v>
      </c>
      <c r="R261" s="195">
        <v>4682</v>
      </c>
      <c r="T261">
        <v>261</v>
      </c>
    </row>
    <row r="262" spans="1:20" x14ac:dyDescent="0.25">
      <c r="A262" s="16"/>
      <c r="B262" s="194" t="s">
        <v>52</v>
      </c>
      <c r="C262" s="196">
        <v>65</v>
      </c>
      <c r="D262" s="11">
        <v>86</v>
      </c>
      <c r="E262" s="11">
        <v>74</v>
      </c>
      <c r="F262" s="11">
        <v>79</v>
      </c>
      <c r="G262" s="11">
        <v>83</v>
      </c>
      <c r="H262" s="11">
        <v>77</v>
      </c>
      <c r="I262" s="11">
        <v>80</v>
      </c>
      <c r="J262" s="11">
        <v>80</v>
      </c>
      <c r="K262" s="11">
        <v>70</v>
      </c>
      <c r="L262" s="11">
        <v>87</v>
      </c>
      <c r="M262" s="11">
        <v>78</v>
      </c>
      <c r="N262" s="11">
        <v>86</v>
      </c>
      <c r="O262" s="11">
        <v>70</v>
      </c>
      <c r="P262" s="11">
        <v>73</v>
      </c>
      <c r="Q262" s="11">
        <v>68</v>
      </c>
      <c r="R262" s="195">
        <v>1156</v>
      </c>
      <c r="T262">
        <v>262</v>
      </c>
    </row>
    <row r="263" spans="1:20" x14ac:dyDescent="0.25">
      <c r="A263" s="16"/>
      <c r="B263" s="194" t="s">
        <v>20</v>
      </c>
      <c r="C263" s="196">
        <v>596</v>
      </c>
      <c r="D263" s="11">
        <v>603</v>
      </c>
      <c r="E263" s="11">
        <v>546</v>
      </c>
      <c r="F263" s="11">
        <v>557</v>
      </c>
      <c r="G263" s="11">
        <v>561</v>
      </c>
      <c r="H263" s="11">
        <v>575</v>
      </c>
      <c r="I263" s="11">
        <v>554</v>
      </c>
      <c r="J263" s="11">
        <v>574</v>
      </c>
      <c r="K263" s="11">
        <v>540</v>
      </c>
      <c r="L263" s="11">
        <v>568</v>
      </c>
      <c r="M263" s="11">
        <v>563</v>
      </c>
      <c r="N263" s="11">
        <v>519</v>
      </c>
      <c r="O263" s="11">
        <v>536</v>
      </c>
      <c r="P263" s="11">
        <v>578</v>
      </c>
      <c r="Q263" s="11">
        <v>513</v>
      </c>
      <c r="R263" s="195">
        <v>8383</v>
      </c>
      <c r="T263">
        <v>263</v>
      </c>
    </row>
    <row r="264" spans="1:20" x14ac:dyDescent="0.25">
      <c r="A264" s="16"/>
      <c r="B264" s="194" t="s">
        <v>95</v>
      </c>
      <c r="C264" s="196">
        <v>1192</v>
      </c>
      <c r="D264" s="11">
        <v>1218</v>
      </c>
      <c r="E264" s="11">
        <v>1196</v>
      </c>
      <c r="F264" s="11">
        <v>1189</v>
      </c>
      <c r="G264" s="11">
        <v>1212</v>
      </c>
      <c r="H264" s="11">
        <v>1240</v>
      </c>
      <c r="I264" s="11">
        <v>1214</v>
      </c>
      <c r="J264" s="11">
        <v>1351</v>
      </c>
      <c r="K264" s="11">
        <v>1300</v>
      </c>
      <c r="L264" s="11">
        <v>1239</v>
      </c>
      <c r="M264" s="11">
        <v>1262</v>
      </c>
      <c r="N264" s="11">
        <v>1334</v>
      </c>
      <c r="O264" s="11">
        <v>1282</v>
      </c>
      <c r="P264" s="11">
        <v>1229</v>
      </c>
      <c r="Q264" s="11">
        <v>1228</v>
      </c>
      <c r="R264" s="195">
        <v>18686</v>
      </c>
      <c r="T264">
        <v>264</v>
      </c>
    </row>
    <row r="265" spans="1:20" x14ac:dyDescent="0.25">
      <c r="A265" s="16"/>
      <c r="B265" s="194" t="s">
        <v>30</v>
      </c>
      <c r="C265" s="196">
        <v>146</v>
      </c>
      <c r="D265" s="11">
        <v>151</v>
      </c>
      <c r="E265" s="11">
        <v>153</v>
      </c>
      <c r="F265" s="11">
        <v>157</v>
      </c>
      <c r="G265" s="11">
        <v>144</v>
      </c>
      <c r="H265" s="11">
        <v>103</v>
      </c>
      <c r="I265" s="11">
        <v>115</v>
      </c>
      <c r="J265" s="11">
        <v>147</v>
      </c>
      <c r="K265" s="11">
        <v>114</v>
      </c>
      <c r="L265" s="11">
        <v>121</v>
      </c>
      <c r="M265" s="11">
        <v>110</v>
      </c>
      <c r="N265" s="11">
        <v>125</v>
      </c>
      <c r="O265" s="11">
        <v>119</v>
      </c>
      <c r="P265" s="11">
        <v>118</v>
      </c>
      <c r="Q265" s="11">
        <v>142</v>
      </c>
      <c r="R265" s="195">
        <v>1965</v>
      </c>
      <c r="T265">
        <v>265</v>
      </c>
    </row>
    <row r="266" spans="1:20" x14ac:dyDescent="0.25">
      <c r="A266" s="16"/>
      <c r="B266" s="194" t="s">
        <v>58</v>
      </c>
      <c r="C266" s="196">
        <v>37</v>
      </c>
      <c r="D266" s="11">
        <v>37</v>
      </c>
      <c r="E266" s="11">
        <v>36</v>
      </c>
      <c r="F266" s="11">
        <v>40</v>
      </c>
      <c r="G266" s="11">
        <v>39</v>
      </c>
      <c r="H266" s="11"/>
      <c r="I266" s="11">
        <v>34</v>
      </c>
      <c r="J266" s="11">
        <v>36</v>
      </c>
      <c r="K266" s="11">
        <v>34</v>
      </c>
      <c r="L266" s="11">
        <v>37</v>
      </c>
      <c r="M266" s="11">
        <v>33</v>
      </c>
      <c r="N266" s="11"/>
      <c r="O266" s="11">
        <v>42</v>
      </c>
      <c r="P266" s="11">
        <v>42</v>
      </c>
      <c r="Q266" s="11">
        <v>41</v>
      </c>
      <c r="R266" s="195">
        <v>488</v>
      </c>
      <c r="T266">
        <v>266</v>
      </c>
    </row>
    <row r="267" spans="1:20" x14ac:dyDescent="0.25">
      <c r="A267" s="16"/>
      <c r="B267" s="194" t="s">
        <v>145</v>
      </c>
      <c r="C267" s="196">
        <v>12302</v>
      </c>
      <c r="D267" s="11">
        <v>12878</v>
      </c>
      <c r="E267" s="11">
        <v>13104</v>
      </c>
      <c r="F267" s="11">
        <v>13171</v>
      </c>
      <c r="G267" s="11">
        <v>12341</v>
      </c>
      <c r="H267" s="11">
        <v>12460</v>
      </c>
      <c r="I267" s="11">
        <v>12508</v>
      </c>
      <c r="J267" s="11">
        <v>12684</v>
      </c>
      <c r="K267" s="11">
        <v>12221</v>
      </c>
      <c r="L267" s="11">
        <v>12494</v>
      </c>
      <c r="M267" s="11">
        <v>12564</v>
      </c>
      <c r="N267" s="11">
        <v>12821</v>
      </c>
      <c r="O267" s="11">
        <v>12822</v>
      </c>
      <c r="P267" s="11">
        <v>12987</v>
      </c>
      <c r="Q267" s="11">
        <v>12954</v>
      </c>
      <c r="R267" s="195">
        <v>190311</v>
      </c>
      <c r="T267">
        <v>267</v>
      </c>
    </row>
    <row r="268" spans="1:20" x14ac:dyDescent="0.25">
      <c r="A268" s="16"/>
      <c r="B268" s="194" t="s">
        <v>146</v>
      </c>
      <c r="C268" s="196">
        <v>8084</v>
      </c>
      <c r="D268" s="11">
        <v>8231</v>
      </c>
      <c r="E268" s="11">
        <v>8192</v>
      </c>
      <c r="F268" s="11">
        <v>8469</v>
      </c>
      <c r="G268" s="11">
        <v>8152</v>
      </c>
      <c r="H268" s="11">
        <v>8103</v>
      </c>
      <c r="I268" s="11">
        <v>8194</v>
      </c>
      <c r="J268" s="11">
        <v>8513</v>
      </c>
      <c r="K268" s="11">
        <v>8098</v>
      </c>
      <c r="L268" s="11">
        <v>8335</v>
      </c>
      <c r="M268" s="11">
        <v>8249</v>
      </c>
      <c r="N268" s="11">
        <v>8418</v>
      </c>
      <c r="O268" s="11">
        <v>8024</v>
      </c>
      <c r="P268" s="11">
        <v>8230</v>
      </c>
      <c r="Q268" s="11">
        <v>8459</v>
      </c>
      <c r="R268" s="195">
        <v>123751</v>
      </c>
      <c r="T268">
        <v>268</v>
      </c>
    </row>
    <row r="269" spans="1:20" x14ac:dyDescent="0.25">
      <c r="A269" s="16"/>
      <c r="B269" s="194" t="s">
        <v>147</v>
      </c>
      <c r="C269" s="196">
        <v>16740</v>
      </c>
      <c r="D269" s="11">
        <v>17365</v>
      </c>
      <c r="E269" s="11">
        <v>17556</v>
      </c>
      <c r="F269" s="11">
        <v>17836</v>
      </c>
      <c r="G269" s="11">
        <v>16841</v>
      </c>
      <c r="H269" s="11">
        <v>16879</v>
      </c>
      <c r="I269" s="11">
        <v>16992</v>
      </c>
      <c r="J269" s="11">
        <v>17457</v>
      </c>
      <c r="K269" s="11">
        <v>16736</v>
      </c>
      <c r="L269" s="11">
        <v>17127</v>
      </c>
      <c r="M269" s="11">
        <v>17177</v>
      </c>
      <c r="N269" s="11">
        <v>17509</v>
      </c>
      <c r="O269" s="11">
        <v>17279</v>
      </c>
      <c r="P269" s="11">
        <v>17544</v>
      </c>
      <c r="Q269" s="11">
        <v>17779</v>
      </c>
      <c r="R269" s="195">
        <v>258817</v>
      </c>
      <c r="T269">
        <v>269</v>
      </c>
    </row>
    <row r="270" spans="1:20" x14ac:dyDescent="0.25">
      <c r="A270" s="16"/>
      <c r="B270" s="194" t="s">
        <v>278</v>
      </c>
      <c r="C270" s="196">
        <v>320</v>
      </c>
      <c r="D270" s="11">
        <v>339</v>
      </c>
      <c r="E270" s="11">
        <v>344</v>
      </c>
      <c r="F270" s="11">
        <v>344</v>
      </c>
      <c r="G270" s="11">
        <v>326</v>
      </c>
      <c r="H270" s="11">
        <v>344</v>
      </c>
      <c r="I270" s="11">
        <v>347</v>
      </c>
      <c r="J270" s="11">
        <v>369</v>
      </c>
      <c r="K270" s="11">
        <v>338</v>
      </c>
      <c r="L270" s="11">
        <v>338</v>
      </c>
      <c r="M270" s="11">
        <v>315</v>
      </c>
      <c r="N270" s="11">
        <v>315</v>
      </c>
      <c r="O270" s="11">
        <v>320</v>
      </c>
      <c r="P270" s="11">
        <v>315</v>
      </c>
      <c r="Q270" s="11">
        <v>340</v>
      </c>
      <c r="R270" s="195">
        <v>5014</v>
      </c>
      <c r="T270">
        <v>270</v>
      </c>
    </row>
    <row r="271" spans="1:20" x14ac:dyDescent="0.25">
      <c r="A271" s="16"/>
      <c r="B271" s="194" t="s">
        <v>281</v>
      </c>
      <c r="C271" s="196">
        <v>3265</v>
      </c>
      <c r="D271" s="11">
        <v>3344</v>
      </c>
      <c r="E271" s="11">
        <v>3421</v>
      </c>
      <c r="F271" s="11">
        <v>3495</v>
      </c>
      <c r="G271" s="11">
        <v>3334</v>
      </c>
      <c r="H271" s="11">
        <v>3261</v>
      </c>
      <c r="I271" s="11">
        <v>3473</v>
      </c>
      <c r="J271" s="11">
        <v>3601</v>
      </c>
      <c r="K271" s="11">
        <v>3485</v>
      </c>
      <c r="L271" s="11">
        <v>3544</v>
      </c>
      <c r="M271" s="11">
        <v>3572</v>
      </c>
      <c r="N271" s="11">
        <v>3662</v>
      </c>
      <c r="O271" s="11">
        <v>3539</v>
      </c>
      <c r="P271" s="11">
        <v>3609</v>
      </c>
      <c r="Q271" s="11">
        <v>3829</v>
      </c>
      <c r="R271" s="195">
        <v>52434</v>
      </c>
      <c r="T271">
        <v>271</v>
      </c>
    </row>
    <row r="272" spans="1:20" x14ac:dyDescent="0.25">
      <c r="A272" s="16"/>
      <c r="B272" s="194" t="s">
        <v>282</v>
      </c>
      <c r="C272" s="196">
        <v>104</v>
      </c>
      <c r="D272" s="11">
        <v>91</v>
      </c>
      <c r="E272" s="11">
        <v>98</v>
      </c>
      <c r="F272" s="11">
        <v>100</v>
      </c>
      <c r="G272" s="11">
        <v>103</v>
      </c>
      <c r="H272" s="11">
        <v>107</v>
      </c>
      <c r="I272" s="11">
        <v>111</v>
      </c>
      <c r="J272" s="11">
        <v>125</v>
      </c>
      <c r="K272" s="11">
        <v>98</v>
      </c>
      <c r="L272" s="11">
        <v>108</v>
      </c>
      <c r="M272" s="11">
        <v>119</v>
      </c>
      <c r="N272" s="11">
        <v>134</v>
      </c>
      <c r="O272" s="11">
        <v>127</v>
      </c>
      <c r="P272" s="11">
        <v>159</v>
      </c>
      <c r="Q272" s="11">
        <v>135</v>
      </c>
      <c r="R272" s="195">
        <v>1719</v>
      </c>
      <c r="T272">
        <v>272</v>
      </c>
    </row>
    <row r="273" spans="1:20" x14ac:dyDescent="0.25">
      <c r="A273" s="16"/>
      <c r="B273" s="194" t="s">
        <v>274</v>
      </c>
      <c r="C273" s="196">
        <v>96</v>
      </c>
      <c r="D273" s="11">
        <v>107</v>
      </c>
      <c r="E273" s="11">
        <v>84</v>
      </c>
      <c r="F273" s="11">
        <v>96</v>
      </c>
      <c r="G273" s="11">
        <v>98</v>
      </c>
      <c r="H273" s="11">
        <v>88</v>
      </c>
      <c r="I273" s="11">
        <v>107</v>
      </c>
      <c r="J273" s="11">
        <v>137</v>
      </c>
      <c r="K273" s="11">
        <v>177</v>
      </c>
      <c r="L273" s="11">
        <v>114</v>
      </c>
      <c r="M273" s="11">
        <v>85</v>
      </c>
      <c r="N273" s="11">
        <v>70</v>
      </c>
      <c r="O273" s="11">
        <v>50</v>
      </c>
      <c r="P273" s="11">
        <v>64</v>
      </c>
      <c r="Q273" s="11">
        <v>59</v>
      </c>
      <c r="R273" s="195">
        <v>1432</v>
      </c>
      <c r="T273">
        <v>273</v>
      </c>
    </row>
    <row r="274" spans="1:20" x14ac:dyDescent="0.25">
      <c r="A274" s="16"/>
      <c r="B274" s="194" t="s">
        <v>283</v>
      </c>
      <c r="C274" s="196">
        <v>45</v>
      </c>
      <c r="D274" s="11">
        <v>44</v>
      </c>
      <c r="E274" s="11">
        <v>50</v>
      </c>
      <c r="F274" s="11">
        <v>56</v>
      </c>
      <c r="G274" s="11">
        <v>52</v>
      </c>
      <c r="H274" s="11">
        <v>44</v>
      </c>
      <c r="I274" s="11">
        <v>42</v>
      </c>
      <c r="J274" s="11">
        <v>63</v>
      </c>
      <c r="K274" s="11">
        <v>50</v>
      </c>
      <c r="L274" s="11">
        <v>48</v>
      </c>
      <c r="M274" s="11">
        <v>55</v>
      </c>
      <c r="N274" s="11">
        <v>62</v>
      </c>
      <c r="O274" s="11">
        <v>63</v>
      </c>
      <c r="P274" s="11">
        <v>53</v>
      </c>
      <c r="Q274" s="11">
        <v>65</v>
      </c>
      <c r="R274" s="195">
        <v>792</v>
      </c>
      <c r="T274">
        <v>274</v>
      </c>
    </row>
    <row r="275" spans="1:20" x14ac:dyDescent="0.25">
      <c r="A275" s="16"/>
      <c r="B275" s="194" t="s">
        <v>287</v>
      </c>
      <c r="C275" s="196"/>
      <c r="D275" s="11"/>
      <c r="E275" s="11">
        <v>36</v>
      </c>
      <c r="F275" s="11">
        <v>35</v>
      </c>
      <c r="G275" s="11"/>
      <c r="H275" s="11"/>
      <c r="I275" s="11"/>
      <c r="J275" s="11"/>
      <c r="K275" s="11"/>
      <c r="L275" s="11"/>
      <c r="M275" s="11"/>
      <c r="N275" s="11"/>
      <c r="O275" s="11"/>
      <c r="P275" s="11">
        <v>37</v>
      </c>
      <c r="Q275" s="11"/>
      <c r="R275" s="195">
        <v>108</v>
      </c>
      <c r="T275">
        <v>275</v>
      </c>
    </row>
    <row r="276" spans="1:20" x14ac:dyDescent="0.25">
      <c r="A276" s="16"/>
      <c r="B276" s="194" t="s">
        <v>275</v>
      </c>
      <c r="C276" s="196">
        <v>194</v>
      </c>
      <c r="D276" s="11">
        <v>217</v>
      </c>
      <c r="E276" s="11">
        <v>207</v>
      </c>
      <c r="F276" s="11">
        <v>260</v>
      </c>
      <c r="G276" s="11">
        <v>214</v>
      </c>
      <c r="H276" s="11">
        <v>223</v>
      </c>
      <c r="I276" s="11">
        <v>196</v>
      </c>
      <c r="J276" s="11">
        <v>251</v>
      </c>
      <c r="K276" s="11">
        <v>193</v>
      </c>
      <c r="L276" s="11">
        <v>217</v>
      </c>
      <c r="M276" s="11">
        <v>200</v>
      </c>
      <c r="N276" s="11">
        <v>248</v>
      </c>
      <c r="O276" s="11">
        <v>210</v>
      </c>
      <c r="P276" s="11">
        <v>247</v>
      </c>
      <c r="Q276" s="11">
        <v>221</v>
      </c>
      <c r="R276" s="195">
        <v>3298</v>
      </c>
      <c r="T276">
        <v>276</v>
      </c>
    </row>
    <row r="277" spans="1:20" x14ac:dyDescent="0.25">
      <c r="A277" s="16"/>
      <c r="B277" s="194" t="s">
        <v>276</v>
      </c>
      <c r="C277" s="196">
        <v>62</v>
      </c>
      <c r="D277" s="11">
        <v>70</v>
      </c>
      <c r="E277" s="11">
        <v>77</v>
      </c>
      <c r="F277" s="11">
        <v>93</v>
      </c>
      <c r="G277" s="11">
        <v>75</v>
      </c>
      <c r="H277" s="11">
        <v>80</v>
      </c>
      <c r="I277" s="11">
        <v>61</v>
      </c>
      <c r="J277" s="11">
        <v>72</v>
      </c>
      <c r="K277" s="11">
        <v>61</v>
      </c>
      <c r="L277" s="11">
        <v>61</v>
      </c>
      <c r="M277" s="11">
        <v>66</v>
      </c>
      <c r="N277" s="11">
        <v>63</v>
      </c>
      <c r="O277" s="11">
        <v>59</v>
      </c>
      <c r="P277" s="11">
        <v>62</v>
      </c>
      <c r="Q277" s="11">
        <v>71</v>
      </c>
      <c r="R277" s="195">
        <v>1033</v>
      </c>
      <c r="T277">
        <v>277</v>
      </c>
    </row>
    <row r="278" spans="1:20" x14ac:dyDescent="0.25">
      <c r="A278" s="16"/>
      <c r="B278" s="194" t="s">
        <v>277</v>
      </c>
      <c r="C278" s="196">
        <v>87</v>
      </c>
      <c r="D278" s="11">
        <v>96</v>
      </c>
      <c r="E278" s="11">
        <v>96</v>
      </c>
      <c r="F278" s="11">
        <v>99</v>
      </c>
      <c r="G278" s="11">
        <v>98</v>
      </c>
      <c r="H278" s="11">
        <v>95</v>
      </c>
      <c r="I278" s="11">
        <v>86</v>
      </c>
      <c r="J278" s="11">
        <v>106</v>
      </c>
      <c r="K278" s="11">
        <v>83</v>
      </c>
      <c r="L278" s="11">
        <v>85</v>
      </c>
      <c r="M278" s="11">
        <v>78</v>
      </c>
      <c r="N278" s="11">
        <v>81</v>
      </c>
      <c r="O278" s="11">
        <v>60</v>
      </c>
      <c r="P278" s="11">
        <v>86</v>
      </c>
      <c r="Q278" s="11">
        <v>90</v>
      </c>
      <c r="R278" s="195">
        <v>1326</v>
      </c>
      <c r="T278">
        <v>278</v>
      </c>
    </row>
    <row r="279" spans="1:20" x14ac:dyDescent="0.25">
      <c r="A279" s="16"/>
      <c r="B279" s="194" t="s">
        <v>279</v>
      </c>
      <c r="C279" s="196">
        <v>53</v>
      </c>
      <c r="D279" s="11">
        <v>50</v>
      </c>
      <c r="E279" s="11">
        <v>55</v>
      </c>
      <c r="F279" s="11">
        <v>54</v>
      </c>
      <c r="G279" s="11">
        <v>49</v>
      </c>
      <c r="H279" s="11">
        <v>48</v>
      </c>
      <c r="I279" s="11">
        <v>57</v>
      </c>
      <c r="J279" s="11">
        <v>55</v>
      </c>
      <c r="K279" s="11">
        <v>53</v>
      </c>
      <c r="L279" s="11">
        <v>54</v>
      </c>
      <c r="M279" s="11">
        <v>56</v>
      </c>
      <c r="N279" s="11">
        <v>64</v>
      </c>
      <c r="O279" s="11">
        <v>46</v>
      </c>
      <c r="P279" s="11">
        <v>55</v>
      </c>
      <c r="Q279" s="11">
        <v>60</v>
      </c>
      <c r="R279" s="195">
        <v>809</v>
      </c>
      <c r="T279">
        <v>279</v>
      </c>
    </row>
    <row r="280" spans="1:20" x14ac:dyDescent="0.25">
      <c r="A280" s="16"/>
      <c r="B280" s="194" t="s">
        <v>280</v>
      </c>
      <c r="C280" s="196">
        <v>95</v>
      </c>
      <c r="D280" s="11">
        <v>107</v>
      </c>
      <c r="E280" s="11">
        <v>98</v>
      </c>
      <c r="F280" s="11">
        <v>104</v>
      </c>
      <c r="G280" s="11">
        <v>91</v>
      </c>
      <c r="H280" s="11">
        <v>102</v>
      </c>
      <c r="I280" s="11">
        <v>100</v>
      </c>
      <c r="J280" s="11">
        <v>114</v>
      </c>
      <c r="K280" s="11">
        <v>97</v>
      </c>
      <c r="L280" s="11">
        <v>110</v>
      </c>
      <c r="M280" s="11">
        <v>120</v>
      </c>
      <c r="N280" s="11">
        <v>115</v>
      </c>
      <c r="O280" s="11">
        <v>124</v>
      </c>
      <c r="P280" s="11">
        <v>126</v>
      </c>
      <c r="Q280" s="11">
        <v>138</v>
      </c>
      <c r="R280" s="195">
        <v>1641</v>
      </c>
      <c r="T280">
        <v>280</v>
      </c>
    </row>
    <row r="281" spans="1:20" x14ac:dyDescent="0.25">
      <c r="A281" s="16"/>
      <c r="B281" s="194" t="s">
        <v>291</v>
      </c>
      <c r="C281" s="196">
        <v>94</v>
      </c>
      <c r="D281" s="11">
        <v>93</v>
      </c>
      <c r="E281" s="11">
        <v>90</v>
      </c>
      <c r="F281" s="11">
        <v>92</v>
      </c>
      <c r="G281" s="11">
        <v>98</v>
      </c>
      <c r="H281" s="11">
        <v>82</v>
      </c>
      <c r="I281" s="11">
        <v>89</v>
      </c>
      <c r="J281" s="11">
        <v>109</v>
      </c>
      <c r="K281" s="11">
        <v>95</v>
      </c>
      <c r="L281" s="11">
        <v>95</v>
      </c>
      <c r="M281" s="11">
        <v>97</v>
      </c>
      <c r="N281" s="11">
        <v>109</v>
      </c>
      <c r="O281" s="11">
        <v>92</v>
      </c>
      <c r="P281" s="11">
        <v>105</v>
      </c>
      <c r="Q281" s="11">
        <v>105</v>
      </c>
      <c r="R281" s="195">
        <v>1445</v>
      </c>
      <c r="T281">
        <v>281</v>
      </c>
    </row>
    <row r="282" spans="1:20" x14ac:dyDescent="0.25">
      <c r="A282" s="16"/>
      <c r="B282" s="194" t="s">
        <v>288</v>
      </c>
      <c r="C282" s="196">
        <v>41</v>
      </c>
      <c r="D282" s="11">
        <v>41</v>
      </c>
      <c r="E282" s="11">
        <v>36</v>
      </c>
      <c r="F282" s="11">
        <v>40</v>
      </c>
      <c r="G282" s="11">
        <v>30</v>
      </c>
      <c r="H282" s="11">
        <v>47</v>
      </c>
      <c r="I282" s="11">
        <v>51</v>
      </c>
      <c r="J282" s="11">
        <v>44</v>
      </c>
      <c r="K282" s="11">
        <v>53</v>
      </c>
      <c r="L282" s="11">
        <v>51</v>
      </c>
      <c r="M282" s="11">
        <v>50</v>
      </c>
      <c r="N282" s="11">
        <v>61</v>
      </c>
      <c r="O282" s="11">
        <v>48</v>
      </c>
      <c r="P282" s="11">
        <v>48</v>
      </c>
      <c r="Q282" s="11">
        <v>51</v>
      </c>
      <c r="R282" s="195">
        <v>692</v>
      </c>
      <c r="T282">
        <v>282</v>
      </c>
    </row>
    <row r="283" spans="1:20" x14ac:dyDescent="0.25">
      <c r="A283" s="16"/>
      <c r="B283" s="194" t="s">
        <v>290</v>
      </c>
      <c r="C283" s="196"/>
      <c r="D283" s="11"/>
      <c r="E283" s="11"/>
      <c r="F283" s="11">
        <v>35</v>
      </c>
      <c r="G283" s="11"/>
      <c r="H283" s="11"/>
      <c r="I283" s="11">
        <v>32</v>
      </c>
      <c r="J283" s="11">
        <v>30</v>
      </c>
      <c r="K283" s="11"/>
      <c r="L283" s="11"/>
      <c r="M283" s="11"/>
      <c r="N283" s="11"/>
      <c r="O283" s="11"/>
      <c r="P283" s="11"/>
      <c r="Q283" s="11"/>
      <c r="R283" s="195">
        <v>97</v>
      </c>
      <c r="T283">
        <v>283</v>
      </c>
    </row>
    <row r="284" spans="1:20" x14ac:dyDescent="0.25">
      <c r="A284" s="5" t="s">
        <v>110</v>
      </c>
      <c r="B284" s="3"/>
      <c r="C284" s="8">
        <v>75423</v>
      </c>
      <c r="D284" s="9">
        <v>77621</v>
      </c>
      <c r="E284" s="9">
        <v>78467</v>
      </c>
      <c r="F284" s="9">
        <v>79936</v>
      </c>
      <c r="G284" s="9">
        <v>76731</v>
      </c>
      <c r="H284" s="9">
        <v>76527</v>
      </c>
      <c r="I284" s="9">
        <v>77580</v>
      </c>
      <c r="J284" s="9">
        <v>79859</v>
      </c>
      <c r="K284" s="9">
        <v>77193</v>
      </c>
      <c r="L284" s="9">
        <v>78364</v>
      </c>
      <c r="M284" s="9">
        <v>78415</v>
      </c>
      <c r="N284" s="9">
        <v>79999</v>
      </c>
      <c r="O284" s="9">
        <v>77787</v>
      </c>
      <c r="P284" s="9">
        <v>79096</v>
      </c>
      <c r="Q284" s="9">
        <v>79873</v>
      </c>
      <c r="R284" s="10">
        <v>1172871</v>
      </c>
      <c r="T284">
        <v>284</v>
      </c>
    </row>
    <row r="285" spans="1:20" x14ac:dyDescent="0.25">
      <c r="A285" s="5" t="s">
        <v>83</v>
      </c>
      <c r="B285" s="5" t="s">
        <v>79</v>
      </c>
      <c r="C285" s="8">
        <v>185</v>
      </c>
      <c r="D285" s="9">
        <v>203</v>
      </c>
      <c r="E285" s="9">
        <v>209</v>
      </c>
      <c r="F285" s="9">
        <v>192</v>
      </c>
      <c r="G285" s="9">
        <v>177</v>
      </c>
      <c r="H285" s="9">
        <v>195</v>
      </c>
      <c r="I285" s="9">
        <v>204</v>
      </c>
      <c r="J285" s="9">
        <v>215</v>
      </c>
      <c r="K285" s="9">
        <v>188</v>
      </c>
      <c r="L285" s="9">
        <v>186</v>
      </c>
      <c r="M285" s="9">
        <v>184</v>
      </c>
      <c r="N285" s="9">
        <v>193</v>
      </c>
      <c r="O285" s="9">
        <v>172</v>
      </c>
      <c r="P285" s="9">
        <v>194</v>
      </c>
      <c r="Q285" s="9">
        <v>192</v>
      </c>
      <c r="R285" s="10">
        <v>2889</v>
      </c>
      <c r="T285">
        <v>285</v>
      </c>
    </row>
    <row r="286" spans="1:20" x14ac:dyDescent="0.25">
      <c r="A286" s="16"/>
      <c r="B286" s="194" t="s">
        <v>17</v>
      </c>
      <c r="C286" s="196">
        <v>108</v>
      </c>
      <c r="D286" s="11">
        <v>101</v>
      </c>
      <c r="E286" s="11">
        <v>99</v>
      </c>
      <c r="F286" s="11">
        <v>102</v>
      </c>
      <c r="G286" s="11">
        <v>101</v>
      </c>
      <c r="H286" s="11">
        <v>105</v>
      </c>
      <c r="I286" s="11">
        <v>109</v>
      </c>
      <c r="J286" s="11">
        <v>108</v>
      </c>
      <c r="K286" s="11">
        <v>110</v>
      </c>
      <c r="L286" s="11">
        <v>108</v>
      </c>
      <c r="M286" s="11">
        <v>112</v>
      </c>
      <c r="N286" s="11">
        <v>106</v>
      </c>
      <c r="O286" s="11">
        <v>106</v>
      </c>
      <c r="P286" s="11">
        <v>109</v>
      </c>
      <c r="Q286" s="11">
        <v>104</v>
      </c>
      <c r="R286" s="195">
        <v>1588</v>
      </c>
      <c r="T286">
        <v>286</v>
      </c>
    </row>
    <row r="287" spans="1:20" x14ac:dyDescent="0.25">
      <c r="A287" s="16"/>
      <c r="B287" s="194" t="s">
        <v>66</v>
      </c>
      <c r="C287" s="196">
        <v>44</v>
      </c>
      <c r="D287" s="11">
        <v>33</v>
      </c>
      <c r="E287" s="11">
        <v>43</v>
      </c>
      <c r="F287" s="11">
        <v>35</v>
      </c>
      <c r="G287" s="11">
        <v>38</v>
      </c>
      <c r="H287" s="11">
        <v>36</v>
      </c>
      <c r="I287" s="11">
        <v>40</v>
      </c>
      <c r="J287" s="11">
        <v>36</v>
      </c>
      <c r="K287" s="11">
        <v>34</v>
      </c>
      <c r="L287" s="11">
        <v>39</v>
      </c>
      <c r="M287" s="11">
        <v>32</v>
      </c>
      <c r="N287" s="11">
        <v>37</v>
      </c>
      <c r="O287" s="11">
        <v>35</v>
      </c>
      <c r="P287" s="11">
        <v>37</v>
      </c>
      <c r="Q287" s="11">
        <v>35</v>
      </c>
      <c r="R287" s="195">
        <v>554</v>
      </c>
      <c r="T287">
        <v>287</v>
      </c>
    </row>
    <row r="288" spans="1:20" x14ac:dyDescent="0.25">
      <c r="A288" s="16"/>
      <c r="B288" s="194" t="s">
        <v>11</v>
      </c>
      <c r="C288" s="196">
        <v>209</v>
      </c>
      <c r="D288" s="11">
        <v>211</v>
      </c>
      <c r="E288" s="11">
        <v>208</v>
      </c>
      <c r="F288" s="11">
        <v>208</v>
      </c>
      <c r="G288" s="11">
        <v>213</v>
      </c>
      <c r="H288" s="11">
        <v>217</v>
      </c>
      <c r="I288" s="11">
        <v>208</v>
      </c>
      <c r="J288" s="11">
        <v>203</v>
      </c>
      <c r="K288" s="11">
        <v>214</v>
      </c>
      <c r="L288" s="11">
        <v>202</v>
      </c>
      <c r="M288" s="11">
        <v>202</v>
      </c>
      <c r="N288" s="11">
        <v>201</v>
      </c>
      <c r="O288" s="11">
        <v>204</v>
      </c>
      <c r="P288" s="11">
        <v>210</v>
      </c>
      <c r="Q288" s="11">
        <v>192</v>
      </c>
      <c r="R288" s="195">
        <v>3102</v>
      </c>
      <c r="T288">
        <v>288</v>
      </c>
    </row>
    <row r="289" spans="1:20" x14ac:dyDescent="0.25">
      <c r="A289" s="16"/>
      <c r="B289" s="194" t="s">
        <v>56</v>
      </c>
      <c r="C289" s="196">
        <v>81</v>
      </c>
      <c r="D289" s="11">
        <v>77</v>
      </c>
      <c r="E289" s="11">
        <v>75</v>
      </c>
      <c r="F289" s="11">
        <v>79</v>
      </c>
      <c r="G289" s="11">
        <v>81</v>
      </c>
      <c r="H289" s="11">
        <v>82</v>
      </c>
      <c r="I289" s="11">
        <v>76</v>
      </c>
      <c r="J289" s="11">
        <v>69</v>
      </c>
      <c r="K289" s="11">
        <v>72</v>
      </c>
      <c r="L289" s="11">
        <v>73</v>
      </c>
      <c r="M289" s="11">
        <v>66</v>
      </c>
      <c r="N289" s="11">
        <v>64</v>
      </c>
      <c r="O289" s="11">
        <v>61</v>
      </c>
      <c r="P289" s="11">
        <v>65</v>
      </c>
      <c r="Q289" s="11">
        <v>65</v>
      </c>
      <c r="R289" s="195">
        <v>1086</v>
      </c>
      <c r="T289">
        <v>289</v>
      </c>
    </row>
    <row r="290" spans="1:20" x14ac:dyDescent="0.25">
      <c r="A290" s="16"/>
      <c r="B290" s="194" t="s">
        <v>29</v>
      </c>
      <c r="C290" s="196">
        <v>49</v>
      </c>
      <c r="D290" s="11">
        <v>45</v>
      </c>
      <c r="E290" s="11">
        <v>43</v>
      </c>
      <c r="F290" s="11">
        <v>40</v>
      </c>
      <c r="G290" s="11">
        <v>43</v>
      </c>
      <c r="H290" s="11">
        <v>48</v>
      </c>
      <c r="I290" s="11">
        <v>41</v>
      </c>
      <c r="J290" s="11">
        <v>39</v>
      </c>
      <c r="K290" s="11">
        <v>42</v>
      </c>
      <c r="L290" s="11">
        <v>46</v>
      </c>
      <c r="M290" s="11">
        <v>47</v>
      </c>
      <c r="N290" s="11">
        <v>42</v>
      </c>
      <c r="O290" s="11">
        <v>41</v>
      </c>
      <c r="P290" s="11">
        <v>53</v>
      </c>
      <c r="Q290" s="11">
        <v>48</v>
      </c>
      <c r="R290" s="195">
        <v>667</v>
      </c>
      <c r="T290">
        <v>290</v>
      </c>
    </row>
    <row r="291" spans="1:20" x14ac:dyDescent="0.25">
      <c r="A291" s="16"/>
      <c r="B291" s="194" t="s">
        <v>47</v>
      </c>
      <c r="C291" s="196">
        <v>125</v>
      </c>
      <c r="D291" s="11">
        <v>131</v>
      </c>
      <c r="E291" s="11">
        <v>135</v>
      </c>
      <c r="F291" s="11">
        <v>113</v>
      </c>
      <c r="G291" s="11">
        <v>115</v>
      </c>
      <c r="H291" s="11">
        <v>122</v>
      </c>
      <c r="I291" s="11">
        <v>125</v>
      </c>
      <c r="J291" s="11">
        <v>130</v>
      </c>
      <c r="K291" s="11">
        <v>123</v>
      </c>
      <c r="L291" s="11">
        <v>129</v>
      </c>
      <c r="M291" s="11">
        <v>117</v>
      </c>
      <c r="N291" s="11">
        <v>126</v>
      </c>
      <c r="O291" s="11">
        <v>120</v>
      </c>
      <c r="P291" s="11">
        <v>129</v>
      </c>
      <c r="Q291" s="11">
        <v>133</v>
      </c>
      <c r="R291" s="195">
        <v>1873</v>
      </c>
      <c r="T291">
        <v>291</v>
      </c>
    </row>
    <row r="292" spans="1:20" x14ac:dyDescent="0.25">
      <c r="A292" s="16"/>
      <c r="B292" s="194" t="s">
        <v>57</v>
      </c>
      <c r="C292" s="196"/>
      <c r="D292" s="11"/>
      <c r="E292" s="11"/>
      <c r="F292" s="11"/>
      <c r="G292" s="11"/>
      <c r="H292" s="11"/>
      <c r="I292" s="11"/>
      <c r="J292" s="11"/>
      <c r="K292" s="11"/>
      <c r="L292" s="11"/>
      <c r="M292" s="11"/>
      <c r="N292" s="11"/>
      <c r="O292" s="11"/>
      <c r="P292" s="11">
        <v>31</v>
      </c>
      <c r="Q292" s="11">
        <v>30</v>
      </c>
      <c r="R292" s="195">
        <v>61</v>
      </c>
      <c r="T292">
        <v>292</v>
      </c>
    </row>
    <row r="293" spans="1:20" x14ac:dyDescent="0.25">
      <c r="A293" s="16"/>
      <c r="B293" s="194" t="s">
        <v>74</v>
      </c>
      <c r="C293" s="196">
        <v>172</v>
      </c>
      <c r="D293" s="11">
        <v>179</v>
      </c>
      <c r="E293" s="11">
        <v>174</v>
      </c>
      <c r="F293" s="11">
        <v>171</v>
      </c>
      <c r="G293" s="11">
        <v>164</v>
      </c>
      <c r="H293" s="11">
        <v>175</v>
      </c>
      <c r="I293" s="11">
        <v>175</v>
      </c>
      <c r="J293" s="11">
        <v>161</v>
      </c>
      <c r="K293" s="11">
        <v>163</v>
      </c>
      <c r="L293" s="11">
        <v>161</v>
      </c>
      <c r="M293" s="11">
        <v>166</v>
      </c>
      <c r="N293" s="11">
        <v>163</v>
      </c>
      <c r="O293" s="11">
        <v>177</v>
      </c>
      <c r="P293" s="11">
        <v>162</v>
      </c>
      <c r="Q293" s="11">
        <v>162</v>
      </c>
      <c r="R293" s="195">
        <v>2525</v>
      </c>
      <c r="T293">
        <v>293</v>
      </c>
    </row>
    <row r="294" spans="1:20" x14ac:dyDescent="0.25">
      <c r="A294" s="16"/>
      <c r="B294" s="194" t="s">
        <v>33</v>
      </c>
      <c r="C294" s="196"/>
      <c r="D294" s="11"/>
      <c r="E294" s="11"/>
      <c r="F294" s="11"/>
      <c r="G294" s="11">
        <v>30</v>
      </c>
      <c r="H294" s="11"/>
      <c r="I294" s="11">
        <v>30</v>
      </c>
      <c r="J294" s="11">
        <v>30</v>
      </c>
      <c r="K294" s="11"/>
      <c r="L294" s="11"/>
      <c r="M294" s="11"/>
      <c r="N294" s="11">
        <v>32</v>
      </c>
      <c r="O294" s="11">
        <v>32</v>
      </c>
      <c r="P294" s="11">
        <v>31</v>
      </c>
      <c r="Q294" s="11">
        <v>32</v>
      </c>
      <c r="R294" s="195">
        <v>217</v>
      </c>
      <c r="T294">
        <v>294</v>
      </c>
    </row>
    <row r="295" spans="1:20" x14ac:dyDescent="0.25">
      <c r="A295" s="16"/>
      <c r="B295" s="194" t="s">
        <v>60</v>
      </c>
      <c r="C295" s="196">
        <v>47</v>
      </c>
      <c r="D295" s="11">
        <v>31</v>
      </c>
      <c r="E295" s="11">
        <v>41</v>
      </c>
      <c r="F295" s="11">
        <v>41</v>
      </c>
      <c r="G295" s="11">
        <v>38</v>
      </c>
      <c r="H295" s="11">
        <v>34</v>
      </c>
      <c r="I295" s="11">
        <v>48</v>
      </c>
      <c r="J295" s="11">
        <v>41</v>
      </c>
      <c r="K295" s="11">
        <v>41</v>
      </c>
      <c r="L295" s="11">
        <v>40</v>
      </c>
      <c r="M295" s="11">
        <v>39</v>
      </c>
      <c r="N295" s="11">
        <v>38</v>
      </c>
      <c r="O295" s="11">
        <v>36</v>
      </c>
      <c r="P295" s="11">
        <v>43</v>
      </c>
      <c r="Q295" s="11">
        <v>38</v>
      </c>
      <c r="R295" s="195">
        <v>596</v>
      </c>
      <c r="T295">
        <v>295</v>
      </c>
    </row>
    <row r="296" spans="1:20" x14ac:dyDescent="0.25">
      <c r="A296" s="16"/>
      <c r="B296" s="194" t="s">
        <v>25</v>
      </c>
      <c r="C296" s="196">
        <v>116</v>
      </c>
      <c r="D296" s="11">
        <v>127</v>
      </c>
      <c r="E296" s="11">
        <v>125</v>
      </c>
      <c r="F296" s="11">
        <v>121</v>
      </c>
      <c r="G296" s="11">
        <v>127</v>
      </c>
      <c r="H296" s="11">
        <v>138</v>
      </c>
      <c r="I296" s="11">
        <v>135</v>
      </c>
      <c r="J296" s="11">
        <v>143</v>
      </c>
      <c r="K296" s="11">
        <v>131</v>
      </c>
      <c r="L296" s="11">
        <v>134</v>
      </c>
      <c r="M296" s="11">
        <v>126</v>
      </c>
      <c r="N296" s="11">
        <v>130</v>
      </c>
      <c r="O296" s="11">
        <v>137</v>
      </c>
      <c r="P296" s="11">
        <v>130</v>
      </c>
      <c r="Q296" s="11">
        <v>125</v>
      </c>
      <c r="R296" s="195">
        <v>1945</v>
      </c>
      <c r="T296">
        <v>296</v>
      </c>
    </row>
    <row r="297" spans="1:20" x14ac:dyDescent="0.25">
      <c r="A297" s="16"/>
      <c r="B297" s="194" t="s">
        <v>7</v>
      </c>
      <c r="C297" s="196">
        <v>150</v>
      </c>
      <c r="D297" s="11">
        <v>162</v>
      </c>
      <c r="E297" s="11">
        <v>144</v>
      </c>
      <c r="F297" s="11">
        <v>149</v>
      </c>
      <c r="G297" s="11">
        <v>148</v>
      </c>
      <c r="H297" s="11">
        <v>144</v>
      </c>
      <c r="I297" s="11">
        <v>150</v>
      </c>
      <c r="J297" s="11">
        <v>150</v>
      </c>
      <c r="K297" s="11">
        <v>155</v>
      </c>
      <c r="L297" s="11">
        <v>147</v>
      </c>
      <c r="M297" s="11">
        <v>147</v>
      </c>
      <c r="N297" s="11">
        <v>147</v>
      </c>
      <c r="O297" s="11">
        <v>156</v>
      </c>
      <c r="P297" s="11">
        <v>152</v>
      </c>
      <c r="Q297" s="11">
        <v>143</v>
      </c>
      <c r="R297" s="195">
        <v>2244</v>
      </c>
      <c r="T297">
        <v>297</v>
      </c>
    </row>
    <row r="298" spans="1:20" x14ac:dyDescent="0.25">
      <c r="A298" s="16"/>
      <c r="B298" s="194" t="s">
        <v>36</v>
      </c>
      <c r="C298" s="196">
        <v>62</v>
      </c>
      <c r="D298" s="11">
        <v>55</v>
      </c>
      <c r="E298" s="11">
        <v>53</v>
      </c>
      <c r="F298" s="11">
        <v>53</v>
      </c>
      <c r="G298" s="11">
        <v>55</v>
      </c>
      <c r="H298" s="11">
        <v>56</v>
      </c>
      <c r="I298" s="11">
        <v>53</v>
      </c>
      <c r="J298" s="11">
        <v>46</v>
      </c>
      <c r="K298" s="11">
        <v>55</v>
      </c>
      <c r="L298" s="11">
        <v>60</v>
      </c>
      <c r="M298" s="11">
        <v>43</v>
      </c>
      <c r="N298" s="11">
        <v>56</v>
      </c>
      <c r="O298" s="11">
        <v>59</v>
      </c>
      <c r="P298" s="11">
        <v>60</v>
      </c>
      <c r="Q298" s="11">
        <v>48</v>
      </c>
      <c r="R298" s="195">
        <v>814</v>
      </c>
      <c r="T298">
        <v>298</v>
      </c>
    </row>
    <row r="299" spans="1:20" x14ac:dyDescent="0.25">
      <c r="A299" s="16"/>
      <c r="B299" s="194" t="s">
        <v>21</v>
      </c>
      <c r="C299" s="196">
        <v>33</v>
      </c>
      <c r="D299" s="11">
        <v>35</v>
      </c>
      <c r="E299" s="11">
        <v>36</v>
      </c>
      <c r="F299" s="11">
        <v>33</v>
      </c>
      <c r="G299" s="11">
        <v>39</v>
      </c>
      <c r="H299" s="11">
        <v>34</v>
      </c>
      <c r="I299" s="11">
        <v>42</v>
      </c>
      <c r="J299" s="11">
        <v>38</v>
      </c>
      <c r="K299" s="11">
        <v>44</v>
      </c>
      <c r="L299" s="11">
        <v>45</v>
      </c>
      <c r="M299" s="11">
        <v>38</v>
      </c>
      <c r="N299" s="11">
        <v>34</v>
      </c>
      <c r="O299" s="11">
        <v>42</v>
      </c>
      <c r="P299" s="11">
        <v>44</v>
      </c>
      <c r="Q299" s="11">
        <v>40</v>
      </c>
      <c r="R299" s="195">
        <v>577</v>
      </c>
      <c r="T299">
        <v>299</v>
      </c>
    </row>
    <row r="300" spans="1:20" x14ac:dyDescent="0.25">
      <c r="A300" s="16"/>
      <c r="B300" s="194" t="s">
        <v>16</v>
      </c>
      <c r="C300" s="196">
        <v>99</v>
      </c>
      <c r="D300" s="11">
        <v>101</v>
      </c>
      <c r="E300" s="11">
        <v>98</v>
      </c>
      <c r="F300" s="11">
        <v>102</v>
      </c>
      <c r="G300" s="11">
        <v>105</v>
      </c>
      <c r="H300" s="11">
        <v>107</v>
      </c>
      <c r="I300" s="11">
        <v>98</v>
      </c>
      <c r="J300" s="11">
        <v>100</v>
      </c>
      <c r="K300" s="11">
        <v>104</v>
      </c>
      <c r="L300" s="11">
        <v>97</v>
      </c>
      <c r="M300" s="11">
        <v>93</v>
      </c>
      <c r="N300" s="11">
        <v>106</v>
      </c>
      <c r="O300" s="11">
        <v>107</v>
      </c>
      <c r="P300" s="11">
        <v>105</v>
      </c>
      <c r="Q300" s="11">
        <v>107</v>
      </c>
      <c r="R300" s="195">
        <v>1529</v>
      </c>
      <c r="T300">
        <v>300</v>
      </c>
    </row>
    <row r="301" spans="1:20" x14ac:dyDescent="0.25">
      <c r="A301" s="16"/>
      <c r="B301" s="194" t="s">
        <v>2</v>
      </c>
      <c r="C301" s="196">
        <v>285</v>
      </c>
      <c r="D301" s="11">
        <v>292</v>
      </c>
      <c r="E301" s="11">
        <v>282</v>
      </c>
      <c r="F301" s="11">
        <v>282</v>
      </c>
      <c r="G301" s="11">
        <v>281</v>
      </c>
      <c r="H301" s="11">
        <v>277</v>
      </c>
      <c r="I301" s="11">
        <v>288</v>
      </c>
      <c r="J301" s="11">
        <v>291</v>
      </c>
      <c r="K301" s="11">
        <v>278</v>
      </c>
      <c r="L301" s="11">
        <v>282</v>
      </c>
      <c r="M301" s="11">
        <v>278</v>
      </c>
      <c r="N301" s="11">
        <v>283</v>
      </c>
      <c r="O301" s="11">
        <v>280</v>
      </c>
      <c r="P301" s="11">
        <v>283</v>
      </c>
      <c r="Q301" s="11">
        <v>258</v>
      </c>
      <c r="R301" s="195">
        <v>4220</v>
      </c>
      <c r="T301">
        <v>301</v>
      </c>
    </row>
    <row r="302" spans="1:20" x14ac:dyDescent="0.25">
      <c r="A302" s="16"/>
      <c r="B302" s="194" t="s">
        <v>4</v>
      </c>
      <c r="C302" s="196">
        <v>291</v>
      </c>
      <c r="D302" s="11">
        <v>300</v>
      </c>
      <c r="E302" s="11">
        <v>302</v>
      </c>
      <c r="F302" s="11">
        <v>298</v>
      </c>
      <c r="G302" s="11">
        <v>289</v>
      </c>
      <c r="H302" s="11">
        <v>294</v>
      </c>
      <c r="I302" s="11">
        <v>289</v>
      </c>
      <c r="J302" s="11">
        <v>304</v>
      </c>
      <c r="K302" s="11">
        <v>304</v>
      </c>
      <c r="L302" s="11">
        <v>299</v>
      </c>
      <c r="M302" s="11">
        <v>296</v>
      </c>
      <c r="N302" s="11">
        <v>296</v>
      </c>
      <c r="O302" s="11">
        <v>287</v>
      </c>
      <c r="P302" s="11">
        <v>287</v>
      </c>
      <c r="Q302" s="11">
        <v>280</v>
      </c>
      <c r="R302" s="195">
        <v>4416</v>
      </c>
      <c r="T302">
        <v>302</v>
      </c>
    </row>
    <row r="303" spans="1:20" x14ac:dyDescent="0.25">
      <c r="A303" s="16"/>
      <c r="B303" s="194" t="s">
        <v>38</v>
      </c>
      <c r="C303" s="196"/>
      <c r="D303" s="11"/>
      <c r="E303" s="11"/>
      <c r="F303" s="11"/>
      <c r="G303" s="11"/>
      <c r="H303" s="11"/>
      <c r="I303" s="11"/>
      <c r="J303" s="11">
        <v>30</v>
      </c>
      <c r="K303" s="11"/>
      <c r="L303" s="11"/>
      <c r="M303" s="11"/>
      <c r="N303" s="11"/>
      <c r="O303" s="11"/>
      <c r="P303" s="11"/>
      <c r="Q303" s="11"/>
      <c r="R303" s="195">
        <v>30</v>
      </c>
      <c r="T303">
        <v>303</v>
      </c>
    </row>
    <row r="304" spans="1:20" x14ac:dyDescent="0.25">
      <c r="A304" s="16"/>
      <c r="B304" s="194" t="s">
        <v>8</v>
      </c>
      <c r="C304" s="196">
        <v>79</v>
      </c>
      <c r="D304" s="11">
        <v>80</v>
      </c>
      <c r="E304" s="11">
        <v>80</v>
      </c>
      <c r="F304" s="11">
        <v>76</v>
      </c>
      <c r="G304" s="11">
        <v>85</v>
      </c>
      <c r="H304" s="11">
        <v>87</v>
      </c>
      <c r="I304" s="11">
        <v>81</v>
      </c>
      <c r="J304" s="11">
        <v>81</v>
      </c>
      <c r="K304" s="11">
        <v>85</v>
      </c>
      <c r="L304" s="11">
        <v>84</v>
      </c>
      <c r="M304" s="11">
        <v>76</v>
      </c>
      <c r="N304" s="11">
        <v>82</v>
      </c>
      <c r="O304" s="11">
        <v>82</v>
      </c>
      <c r="P304" s="11">
        <v>88</v>
      </c>
      <c r="Q304" s="11">
        <v>84</v>
      </c>
      <c r="R304" s="195">
        <v>1230</v>
      </c>
      <c r="T304">
        <v>304</v>
      </c>
    </row>
    <row r="305" spans="1:20" x14ac:dyDescent="0.25">
      <c r="A305" s="16"/>
      <c r="B305" s="194" t="s">
        <v>78</v>
      </c>
      <c r="C305" s="196">
        <v>108</v>
      </c>
      <c r="D305" s="11">
        <v>123</v>
      </c>
      <c r="E305" s="11">
        <v>116</v>
      </c>
      <c r="F305" s="11">
        <v>113</v>
      </c>
      <c r="G305" s="11">
        <v>106</v>
      </c>
      <c r="H305" s="11">
        <v>119</v>
      </c>
      <c r="I305" s="11">
        <v>127</v>
      </c>
      <c r="J305" s="11">
        <v>126</v>
      </c>
      <c r="K305" s="11">
        <v>113</v>
      </c>
      <c r="L305" s="11">
        <v>104</v>
      </c>
      <c r="M305" s="11">
        <v>123</v>
      </c>
      <c r="N305" s="11">
        <v>104</v>
      </c>
      <c r="O305" s="11">
        <v>117</v>
      </c>
      <c r="P305" s="11">
        <v>114</v>
      </c>
      <c r="Q305" s="11">
        <v>114</v>
      </c>
      <c r="R305" s="195">
        <v>1727</v>
      </c>
      <c r="T305">
        <v>305</v>
      </c>
    </row>
    <row r="306" spans="1:20" x14ac:dyDescent="0.25">
      <c r="A306" s="16"/>
      <c r="B306" s="194" t="s">
        <v>27</v>
      </c>
      <c r="C306" s="196">
        <v>88</v>
      </c>
      <c r="D306" s="11">
        <v>90</v>
      </c>
      <c r="E306" s="11">
        <v>91</v>
      </c>
      <c r="F306" s="11">
        <v>89</v>
      </c>
      <c r="G306" s="11">
        <v>94</v>
      </c>
      <c r="H306" s="11">
        <v>94</v>
      </c>
      <c r="I306" s="11">
        <v>91</v>
      </c>
      <c r="J306" s="11">
        <v>94</v>
      </c>
      <c r="K306" s="11">
        <v>92</v>
      </c>
      <c r="L306" s="11">
        <v>94</v>
      </c>
      <c r="M306" s="11">
        <v>87</v>
      </c>
      <c r="N306" s="11">
        <v>90</v>
      </c>
      <c r="O306" s="11">
        <v>89</v>
      </c>
      <c r="P306" s="11">
        <v>90</v>
      </c>
      <c r="Q306" s="11">
        <v>86</v>
      </c>
      <c r="R306" s="195">
        <v>1359</v>
      </c>
      <c r="T306">
        <v>306</v>
      </c>
    </row>
    <row r="307" spans="1:20" x14ac:dyDescent="0.25">
      <c r="A307" s="16"/>
      <c r="B307" s="194" t="s">
        <v>13</v>
      </c>
      <c r="C307" s="196"/>
      <c r="D307" s="11"/>
      <c r="E307" s="11"/>
      <c r="F307" s="11"/>
      <c r="G307" s="11">
        <v>31</v>
      </c>
      <c r="H307" s="11">
        <v>33</v>
      </c>
      <c r="I307" s="11"/>
      <c r="J307" s="11">
        <v>30</v>
      </c>
      <c r="K307" s="11">
        <v>32</v>
      </c>
      <c r="L307" s="11">
        <v>33</v>
      </c>
      <c r="M307" s="11">
        <v>33</v>
      </c>
      <c r="N307" s="11">
        <v>34</v>
      </c>
      <c r="O307" s="11"/>
      <c r="P307" s="11">
        <v>36</v>
      </c>
      <c r="Q307" s="11">
        <v>31</v>
      </c>
      <c r="R307" s="195">
        <v>293</v>
      </c>
      <c r="T307">
        <v>307</v>
      </c>
    </row>
    <row r="308" spans="1:20" x14ac:dyDescent="0.25">
      <c r="A308" s="16"/>
      <c r="B308" s="194" t="s">
        <v>70</v>
      </c>
      <c r="C308" s="196">
        <v>133</v>
      </c>
      <c r="D308" s="11">
        <v>139</v>
      </c>
      <c r="E308" s="11">
        <v>127</v>
      </c>
      <c r="F308" s="11">
        <v>138</v>
      </c>
      <c r="G308" s="11">
        <v>139</v>
      </c>
      <c r="H308" s="11">
        <v>130</v>
      </c>
      <c r="I308" s="11">
        <v>145</v>
      </c>
      <c r="J308" s="11">
        <v>124</v>
      </c>
      <c r="K308" s="11">
        <v>125</v>
      </c>
      <c r="L308" s="11">
        <v>143</v>
      </c>
      <c r="M308" s="11">
        <v>148</v>
      </c>
      <c r="N308" s="11">
        <v>127</v>
      </c>
      <c r="O308" s="11">
        <v>141</v>
      </c>
      <c r="P308" s="11">
        <v>146</v>
      </c>
      <c r="Q308" s="11">
        <v>148</v>
      </c>
      <c r="R308" s="195">
        <v>2053</v>
      </c>
      <c r="T308">
        <v>308</v>
      </c>
    </row>
    <row r="309" spans="1:20" x14ac:dyDescent="0.25">
      <c r="A309" s="16"/>
      <c r="B309" s="194" t="s">
        <v>72</v>
      </c>
      <c r="C309" s="196">
        <v>39</v>
      </c>
      <c r="D309" s="11">
        <v>38</v>
      </c>
      <c r="E309" s="11">
        <v>43</v>
      </c>
      <c r="F309" s="11">
        <v>44</v>
      </c>
      <c r="G309" s="11">
        <v>46</v>
      </c>
      <c r="H309" s="11">
        <v>40</v>
      </c>
      <c r="I309" s="11">
        <v>41</v>
      </c>
      <c r="J309" s="11">
        <v>40</v>
      </c>
      <c r="K309" s="11">
        <v>42</v>
      </c>
      <c r="L309" s="11">
        <v>37</v>
      </c>
      <c r="M309" s="11">
        <v>44</v>
      </c>
      <c r="N309" s="11">
        <v>40</v>
      </c>
      <c r="O309" s="11">
        <v>38</v>
      </c>
      <c r="P309" s="11">
        <v>43</v>
      </c>
      <c r="Q309" s="11">
        <v>39</v>
      </c>
      <c r="R309" s="195">
        <v>614</v>
      </c>
      <c r="T309">
        <v>309</v>
      </c>
    </row>
    <row r="310" spans="1:20" x14ac:dyDescent="0.25">
      <c r="A310" s="16"/>
      <c r="B310" s="194" t="s">
        <v>6</v>
      </c>
      <c r="C310" s="196">
        <v>267</v>
      </c>
      <c r="D310" s="11">
        <v>262</v>
      </c>
      <c r="E310" s="11">
        <v>278</v>
      </c>
      <c r="F310" s="11">
        <v>260</v>
      </c>
      <c r="G310" s="11">
        <v>250</v>
      </c>
      <c r="H310" s="11">
        <v>240</v>
      </c>
      <c r="I310" s="11">
        <v>258</v>
      </c>
      <c r="J310" s="11">
        <v>260</v>
      </c>
      <c r="K310" s="11">
        <v>265</v>
      </c>
      <c r="L310" s="11">
        <v>266</v>
      </c>
      <c r="M310" s="11">
        <v>264</v>
      </c>
      <c r="N310" s="11">
        <v>263</v>
      </c>
      <c r="O310" s="11">
        <v>261</v>
      </c>
      <c r="P310" s="11">
        <v>254</v>
      </c>
      <c r="Q310" s="11">
        <v>261</v>
      </c>
      <c r="R310" s="195">
        <v>3909</v>
      </c>
      <c r="T310">
        <v>310</v>
      </c>
    </row>
    <row r="311" spans="1:20" x14ac:dyDescent="0.25">
      <c r="A311" s="16"/>
      <c r="B311" s="194" t="s">
        <v>62</v>
      </c>
      <c r="C311" s="196">
        <v>83</v>
      </c>
      <c r="D311" s="11">
        <v>77</v>
      </c>
      <c r="E311" s="11">
        <v>70</v>
      </c>
      <c r="F311" s="11">
        <v>84</v>
      </c>
      <c r="G311" s="11">
        <v>84</v>
      </c>
      <c r="H311" s="11">
        <v>80</v>
      </c>
      <c r="I311" s="11">
        <v>84</v>
      </c>
      <c r="J311" s="11">
        <v>71</v>
      </c>
      <c r="K311" s="11">
        <v>79</v>
      </c>
      <c r="L311" s="11">
        <v>81</v>
      </c>
      <c r="M311" s="11">
        <v>76</v>
      </c>
      <c r="N311" s="11">
        <v>80</v>
      </c>
      <c r="O311" s="11">
        <v>73</v>
      </c>
      <c r="P311" s="11">
        <v>77</v>
      </c>
      <c r="Q311" s="11">
        <v>86</v>
      </c>
      <c r="R311" s="195">
        <v>1185</v>
      </c>
      <c r="T311">
        <v>311</v>
      </c>
    </row>
    <row r="312" spans="1:20" x14ac:dyDescent="0.25">
      <c r="A312" s="16"/>
      <c r="B312" s="194" t="s">
        <v>5</v>
      </c>
      <c r="C312" s="196">
        <v>209</v>
      </c>
      <c r="D312" s="11">
        <v>214</v>
      </c>
      <c r="E312" s="11">
        <v>214</v>
      </c>
      <c r="F312" s="11">
        <v>204</v>
      </c>
      <c r="G312" s="11">
        <v>204</v>
      </c>
      <c r="H312" s="11">
        <v>207</v>
      </c>
      <c r="I312" s="11">
        <v>204</v>
      </c>
      <c r="J312" s="11">
        <v>210</v>
      </c>
      <c r="K312" s="11">
        <v>206</v>
      </c>
      <c r="L312" s="11">
        <v>212</v>
      </c>
      <c r="M312" s="11">
        <v>192</v>
      </c>
      <c r="N312" s="11">
        <v>208</v>
      </c>
      <c r="O312" s="11">
        <v>209</v>
      </c>
      <c r="P312" s="11">
        <v>199</v>
      </c>
      <c r="Q312" s="11">
        <v>201</v>
      </c>
      <c r="R312" s="195">
        <v>3093</v>
      </c>
      <c r="T312">
        <v>312</v>
      </c>
    </row>
    <row r="313" spans="1:20" x14ac:dyDescent="0.25">
      <c r="A313" s="16"/>
      <c r="B313" s="194" t="s">
        <v>76</v>
      </c>
      <c r="C313" s="196">
        <v>119</v>
      </c>
      <c r="D313" s="11">
        <v>110</v>
      </c>
      <c r="E313" s="11">
        <v>115</v>
      </c>
      <c r="F313" s="11">
        <v>121</v>
      </c>
      <c r="G313" s="11">
        <v>121</v>
      </c>
      <c r="H313" s="11">
        <v>129</v>
      </c>
      <c r="I313" s="11">
        <v>125</v>
      </c>
      <c r="J313" s="11">
        <v>125</v>
      </c>
      <c r="K313" s="11">
        <v>113</v>
      </c>
      <c r="L313" s="11">
        <v>108</v>
      </c>
      <c r="M313" s="11">
        <v>113</v>
      </c>
      <c r="N313" s="11">
        <v>115</v>
      </c>
      <c r="O313" s="11">
        <v>127</v>
      </c>
      <c r="P313" s="11">
        <v>123</v>
      </c>
      <c r="Q313" s="11">
        <v>110</v>
      </c>
      <c r="R313" s="195">
        <v>1774</v>
      </c>
      <c r="T313">
        <v>313</v>
      </c>
    </row>
    <row r="314" spans="1:20" x14ac:dyDescent="0.25">
      <c r="A314" s="16"/>
      <c r="B314" s="194" t="s">
        <v>63</v>
      </c>
      <c r="C314" s="196">
        <v>31</v>
      </c>
      <c r="D314" s="11">
        <v>33</v>
      </c>
      <c r="E314" s="11"/>
      <c r="F314" s="11"/>
      <c r="G314" s="11"/>
      <c r="H314" s="11">
        <v>31</v>
      </c>
      <c r="I314" s="11"/>
      <c r="J314" s="11"/>
      <c r="K314" s="11">
        <v>32</v>
      </c>
      <c r="L314" s="11"/>
      <c r="M314" s="11"/>
      <c r="N314" s="11"/>
      <c r="O314" s="11"/>
      <c r="P314" s="11"/>
      <c r="Q314" s="11"/>
      <c r="R314" s="195">
        <v>127</v>
      </c>
      <c r="T314">
        <v>314</v>
      </c>
    </row>
    <row r="315" spans="1:20" x14ac:dyDescent="0.25">
      <c r="A315" s="16"/>
      <c r="B315" s="194" t="s">
        <v>43</v>
      </c>
      <c r="C315" s="196"/>
      <c r="D315" s="11"/>
      <c r="E315" s="11"/>
      <c r="F315" s="11"/>
      <c r="G315" s="11"/>
      <c r="H315" s="11">
        <v>31</v>
      </c>
      <c r="I315" s="11"/>
      <c r="J315" s="11">
        <v>30</v>
      </c>
      <c r="K315" s="11"/>
      <c r="L315" s="11"/>
      <c r="M315" s="11"/>
      <c r="N315" s="11"/>
      <c r="O315" s="11"/>
      <c r="P315" s="11"/>
      <c r="Q315" s="11"/>
      <c r="R315" s="195">
        <v>61</v>
      </c>
      <c r="T315">
        <v>315</v>
      </c>
    </row>
    <row r="316" spans="1:20" x14ac:dyDescent="0.25">
      <c r="A316" s="16"/>
      <c r="B316" s="194" t="s">
        <v>65</v>
      </c>
      <c r="C316" s="196">
        <v>31</v>
      </c>
      <c r="D316" s="11">
        <v>35</v>
      </c>
      <c r="E316" s="11">
        <v>39</v>
      </c>
      <c r="F316" s="11">
        <v>34</v>
      </c>
      <c r="G316" s="11">
        <v>36</v>
      </c>
      <c r="H316" s="11">
        <v>33</v>
      </c>
      <c r="I316" s="11">
        <v>33</v>
      </c>
      <c r="J316" s="11">
        <v>34</v>
      </c>
      <c r="K316" s="11">
        <v>36</v>
      </c>
      <c r="L316" s="11">
        <v>34</v>
      </c>
      <c r="M316" s="11">
        <v>32</v>
      </c>
      <c r="N316" s="11">
        <v>34</v>
      </c>
      <c r="O316" s="11">
        <v>37</v>
      </c>
      <c r="P316" s="11"/>
      <c r="Q316" s="11">
        <v>30</v>
      </c>
      <c r="R316" s="195">
        <v>478</v>
      </c>
      <c r="T316">
        <v>316</v>
      </c>
    </row>
    <row r="317" spans="1:20" x14ac:dyDescent="0.25">
      <c r="A317" s="16"/>
      <c r="B317" s="194" t="s">
        <v>22</v>
      </c>
      <c r="C317" s="196">
        <v>32</v>
      </c>
      <c r="D317" s="11">
        <v>31</v>
      </c>
      <c r="E317" s="11"/>
      <c r="F317" s="11"/>
      <c r="G317" s="11">
        <v>30</v>
      </c>
      <c r="H317" s="11"/>
      <c r="I317" s="11">
        <v>32</v>
      </c>
      <c r="J317" s="11">
        <v>32</v>
      </c>
      <c r="K317" s="11"/>
      <c r="L317" s="11"/>
      <c r="M317" s="11">
        <v>36</v>
      </c>
      <c r="N317" s="11">
        <v>36</v>
      </c>
      <c r="O317" s="11">
        <v>37</v>
      </c>
      <c r="P317" s="11">
        <v>38</v>
      </c>
      <c r="Q317" s="11">
        <v>34</v>
      </c>
      <c r="R317" s="195">
        <v>338</v>
      </c>
      <c r="T317">
        <v>317</v>
      </c>
    </row>
    <row r="318" spans="1:20" x14ac:dyDescent="0.25">
      <c r="A318" s="16"/>
      <c r="B318" s="194" t="s">
        <v>61</v>
      </c>
      <c r="C318" s="196"/>
      <c r="D318" s="11"/>
      <c r="E318" s="11"/>
      <c r="F318" s="11"/>
      <c r="G318" s="11"/>
      <c r="H318" s="11">
        <v>32</v>
      </c>
      <c r="I318" s="11"/>
      <c r="J318" s="11"/>
      <c r="K318" s="11"/>
      <c r="L318" s="11"/>
      <c r="M318" s="11"/>
      <c r="N318" s="11"/>
      <c r="O318" s="11"/>
      <c r="P318" s="11"/>
      <c r="Q318" s="11"/>
      <c r="R318" s="195">
        <v>32</v>
      </c>
      <c r="T318">
        <v>318</v>
      </c>
    </row>
    <row r="319" spans="1:20" x14ac:dyDescent="0.25">
      <c r="A319" s="16"/>
      <c r="B319" s="194" t="s">
        <v>23</v>
      </c>
      <c r="C319" s="196">
        <v>50</v>
      </c>
      <c r="D319" s="11">
        <v>45</v>
      </c>
      <c r="E319" s="11">
        <v>40</v>
      </c>
      <c r="F319" s="11">
        <v>44</v>
      </c>
      <c r="G319" s="11">
        <v>40</v>
      </c>
      <c r="H319" s="11">
        <v>52</v>
      </c>
      <c r="I319" s="11">
        <v>41</v>
      </c>
      <c r="J319" s="11">
        <v>51</v>
      </c>
      <c r="K319" s="11">
        <v>49</v>
      </c>
      <c r="L319" s="11">
        <v>49</v>
      </c>
      <c r="M319" s="11">
        <v>48</v>
      </c>
      <c r="N319" s="11">
        <v>49</v>
      </c>
      <c r="O319" s="11">
        <v>48</v>
      </c>
      <c r="P319" s="11">
        <v>44</v>
      </c>
      <c r="Q319" s="11">
        <v>37</v>
      </c>
      <c r="R319" s="195">
        <v>687</v>
      </c>
      <c r="T319">
        <v>319</v>
      </c>
    </row>
    <row r="320" spans="1:20" x14ac:dyDescent="0.25">
      <c r="A320" s="16"/>
      <c r="B320" s="194" t="s">
        <v>12</v>
      </c>
      <c r="C320" s="196"/>
      <c r="D320" s="11"/>
      <c r="E320" s="11"/>
      <c r="F320" s="11"/>
      <c r="G320" s="11"/>
      <c r="H320" s="11"/>
      <c r="I320" s="11"/>
      <c r="J320" s="11"/>
      <c r="K320" s="11"/>
      <c r="L320" s="11"/>
      <c r="M320" s="11">
        <v>31</v>
      </c>
      <c r="N320" s="11"/>
      <c r="O320" s="11">
        <v>31</v>
      </c>
      <c r="P320" s="11">
        <v>35</v>
      </c>
      <c r="Q320" s="11"/>
      <c r="R320" s="195">
        <v>97</v>
      </c>
      <c r="T320">
        <v>320</v>
      </c>
    </row>
    <row r="321" spans="1:20" x14ac:dyDescent="0.25">
      <c r="A321" s="16"/>
      <c r="B321" s="194" t="s">
        <v>19</v>
      </c>
      <c r="C321" s="196">
        <v>51</v>
      </c>
      <c r="D321" s="11">
        <v>47</v>
      </c>
      <c r="E321" s="11">
        <v>52</v>
      </c>
      <c r="F321" s="11">
        <v>53</v>
      </c>
      <c r="G321" s="11">
        <v>53</v>
      </c>
      <c r="H321" s="11">
        <v>60</v>
      </c>
      <c r="I321" s="11">
        <v>55</v>
      </c>
      <c r="J321" s="11">
        <v>63</v>
      </c>
      <c r="K321" s="11">
        <v>56</v>
      </c>
      <c r="L321" s="11">
        <v>56</v>
      </c>
      <c r="M321" s="11">
        <v>54</v>
      </c>
      <c r="N321" s="11">
        <v>62</v>
      </c>
      <c r="O321" s="11">
        <v>51</v>
      </c>
      <c r="P321" s="11">
        <v>61</v>
      </c>
      <c r="Q321" s="11">
        <v>57</v>
      </c>
      <c r="R321" s="195">
        <v>831</v>
      </c>
      <c r="T321">
        <v>321</v>
      </c>
    </row>
    <row r="322" spans="1:20" x14ac:dyDescent="0.25">
      <c r="A322" s="16"/>
      <c r="B322" s="194" t="s">
        <v>48</v>
      </c>
      <c r="C322" s="196">
        <v>49</v>
      </c>
      <c r="D322" s="11">
        <v>44</v>
      </c>
      <c r="E322" s="11">
        <v>54</v>
      </c>
      <c r="F322" s="11">
        <v>44</v>
      </c>
      <c r="G322" s="11">
        <v>50</v>
      </c>
      <c r="H322" s="11">
        <v>50</v>
      </c>
      <c r="I322" s="11">
        <v>54</v>
      </c>
      <c r="J322" s="11">
        <v>63</v>
      </c>
      <c r="K322" s="11">
        <v>45</v>
      </c>
      <c r="L322" s="11">
        <v>51</v>
      </c>
      <c r="M322" s="11">
        <v>53</v>
      </c>
      <c r="N322" s="11">
        <v>47</v>
      </c>
      <c r="O322" s="11">
        <v>42</v>
      </c>
      <c r="P322" s="11">
        <v>57</v>
      </c>
      <c r="Q322" s="11">
        <v>50</v>
      </c>
      <c r="R322" s="195">
        <v>753</v>
      </c>
      <c r="T322">
        <v>322</v>
      </c>
    </row>
    <row r="323" spans="1:20" x14ac:dyDescent="0.25">
      <c r="A323" s="16"/>
      <c r="B323" s="194" t="s">
        <v>3</v>
      </c>
      <c r="C323" s="196">
        <v>259</v>
      </c>
      <c r="D323" s="11">
        <v>258</v>
      </c>
      <c r="E323" s="11">
        <v>275</v>
      </c>
      <c r="F323" s="11">
        <v>265</v>
      </c>
      <c r="G323" s="11">
        <v>257</v>
      </c>
      <c r="H323" s="11">
        <v>263</v>
      </c>
      <c r="I323" s="11">
        <v>261</v>
      </c>
      <c r="J323" s="11">
        <v>274</v>
      </c>
      <c r="K323" s="11">
        <v>270</v>
      </c>
      <c r="L323" s="11">
        <v>268</v>
      </c>
      <c r="M323" s="11">
        <v>253</v>
      </c>
      <c r="N323" s="11">
        <v>265</v>
      </c>
      <c r="O323" s="11">
        <v>260</v>
      </c>
      <c r="P323" s="11">
        <v>259</v>
      </c>
      <c r="Q323" s="11">
        <v>246</v>
      </c>
      <c r="R323" s="195">
        <v>3933</v>
      </c>
      <c r="T323">
        <v>323</v>
      </c>
    </row>
    <row r="324" spans="1:20" x14ac:dyDescent="0.25">
      <c r="A324" s="16"/>
      <c r="B324" s="194" t="s">
        <v>80</v>
      </c>
      <c r="C324" s="196">
        <v>57</v>
      </c>
      <c r="D324" s="11">
        <v>59</v>
      </c>
      <c r="E324" s="11">
        <v>68</v>
      </c>
      <c r="F324" s="11">
        <v>70</v>
      </c>
      <c r="G324" s="11">
        <v>58</v>
      </c>
      <c r="H324" s="11">
        <v>71</v>
      </c>
      <c r="I324" s="11">
        <v>71</v>
      </c>
      <c r="J324" s="11">
        <v>67</v>
      </c>
      <c r="K324" s="11">
        <v>60</v>
      </c>
      <c r="L324" s="11">
        <v>58</v>
      </c>
      <c r="M324" s="11">
        <v>68</v>
      </c>
      <c r="N324" s="11">
        <v>67</v>
      </c>
      <c r="O324" s="11">
        <v>68</v>
      </c>
      <c r="P324" s="11">
        <v>67</v>
      </c>
      <c r="Q324" s="11">
        <v>82</v>
      </c>
      <c r="R324" s="195">
        <v>991</v>
      </c>
      <c r="T324">
        <v>324</v>
      </c>
    </row>
    <row r="325" spans="1:20" x14ac:dyDescent="0.25">
      <c r="A325" s="16"/>
      <c r="B325" s="194" t="s">
        <v>39</v>
      </c>
      <c r="C325" s="196">
        <v>62</v>
      </c>
      <c r="D325" s="11">
        <v>56</v>
      </c>
      <c r="E325" s="11">
        <v>68</v>
      </c>
      <c r="F325" s="11">
        <v>67</v>
      </c>
      <c r="G325" s="11">
        <v>68</v>
      </c>
      <c r="H325" s="11">
        <v>60</v>
      </c>
      <c r="I325" s="11">
        <v>51</v>
      </c>
      <c r="J325" s="11">
        <v>66</v>
      </c>
      <c r="K325" s="11">
        <v>55</v>
      </c>
      <c r="L325" s="11">
        <v>52</v>
      </c>
      <c r="M325" s="11">
        <v>55</v>
      </c>
      <c r="N325" s="11">
        <v>43</v>
      </c>
      <c r="O325" s="11">
        <v>49</v>
      </c>
      <c r="P325" s="11">
        <v>42</v>
      </c>
      <c r="Q325" s="11">
        <v>53</v>
      </c>
      <c r="R325" s="195">
        <v>847</v>
      </c>
      <c r="T325">
        <v>325</v>
      </c>
    </row>
    <row r="326" spans="1:20" x14ac:dyDescent="0.25">
      <c r="A326" s="16"/>
      <c r="B326" s="194" t="s">
        <v>14</v>
      </c>
      <c r="C326" s="196">
        <v>193</v>
      </c>
      <c r="D326" s="11">
        <v>215</v>
      </c>
      <c r="E326" s="11">
        <v>192</v>
      </c>
      <c r="F326" s="11">
        <v>195</v>
      </c>
      <c r="G326" s="11">
        <v>186</v>
      </c>
      <c r="H326" s="11">
        <v>201</v>
      </c>
      <c r="I326" s="11">
        <v>204</v>
      </c>
      <c r="J326" s="11">
        <v>177</v>
      </c>
      <c r="K326" s="11">
        <v>179</v>
      </c>
      <c r="L326" s="11">
        <v>198</v>
      </c>
      <c r="M326" s="11">
        <v>182</v>
      </c>
      <c r="N326" s="11">
        <v>169</v>
      </c>
      <c r="O326" s="11">
        <v>174</v>
      </c>
      <c r="P326" s="11">
        <v>178</v>
      </c>
      <c r="Q326" s="11">
        <v>183</v>
      </c>
      <c r="R326" s="195">
        <v>2826</v>
      </c>
      <c r="T326">
        <v>326</v>
      </c>
    </row>
    <row r="327" spans="1:20" x14ac:dyDescent="0.25">
      <c r="A327" s="16"/>
      <c r="B327" s="194" t="s">
        <v>68</v>
      </c>
      <c r="C327" s="196"/>
      <c r="D327" s="11">
        <v>33</v>
      </c>
      <c r="E327" s="11">
        <v>37</v>
      </c>
      <c r="F327" s="11">
        <v>33</v>
      </c>
      <c r="G327" s="11">
        <v>38</v>
      </c>
      <c r="H327" s="11"/>
      <c r="I327" s="11">
        <v>30</v>
      </c>
      <c r="J327" s="11">
        <v>40</v>
      </c>
      <c r="K327" s="11">
        <v>33</v>
      </c>
      <c r="L327" s="11">
        <v>43</v>
      </c>
      <c r="M327" s="11">
        <v>38</v>
      </c>
      <c r="N327" s="11">
        <v>33</v>
      </c>
      <c r="O327" s="11">
        <v>36</v>
      </c>
      <c r="P327" s="11">
        <v>34</v>
      </c>
      <c r="Q327" s="11">
        <v>31</v>
      </c>
      <c r="R327" s="195">
        <v>459</v>
      </c>
      <c r="T327">
        <v>327</v>
      </c>
    </row>
    <row r="328" spans="1:20" x14ac:dyDescent="0.25">
      <c r="A328" s="16"/>
      <c r="B328" s="194" t="s">
        <v>69</v>
      </c>
      <c r="C328" s="196">
        <v>37</v>
      </c>
      <c r="D328" s="11">
        <v>36</v>
      </c>
      <c r="E328" s="11"/>
      <c r="F328" s="11">
        <v>34</v>
      </c>
      <c r="G328" s="11">
        <v>30</v>
      </c>
      <c r="H328" s="11">
        <v>38</v>
      </c>
      <c r="I328" s="11">
        <v>36</v>
      </c>
      <c r="J328" s="11">
        <v>36</v>
      </c>
      <c r="K328" s="11"/>
      <c r="L328" s="11"/>
      <c r="M328" s="11"/>
      <c r="N328" s="11">
        <v>32</v>
      </c>
      <c r="O328" s="11">
        <v>35</v>
      </c>
      <c r="P328" s="11">
        <v>36</v>
      </c>
      <c r="Q328" s="11"/>
      <c r="R328" s="195">
        <v>350</v>
      </c>
      <c r="T328">
        <v>328</v>
      </c>
    </row>
    <row r="329" spans="1:20" x14ac:dyDescent="0.25">
      <c r="A329" s="16"/>
      <c r="B329" s="194" t="s">
        <v>24</v>
      </c>
      <c r="C329" s="196">
        <v>166</v>
      </c>
      <c r="D329" s="11">
        <v>165</v>
      </c>
      <c r="E329" s="11">
        <v>163</v>
      </c>
      <c r="F329" s="11">
        <v>163</v>
      </c>
      <c r="G329" s="11">
        <v>167</v>
      </c>
      <c r="H329" s="11">
        <v>177</v>
      </c>
      <c r="I329" s="11">
        <v>172</v>
      </c>
      <c r="J329" s="11">
        <v>175</v>
      </c>
      <c r="K329" s="11">
        <v>184</v>
      </c>
      <c r="L329" s="11">
        <v>186</v>
      </c>
      <c r="M329" s="11">
        <v>181</v>
      </c>
      <c r="N329" s="11">
        <v>182</v>
      </c>
      <c r="O329" s="11">
        <v>177</v>
      </c>
      <c r="P329" s="11">
        <v>178</v>
      </c>
      <c r="Q329" s="11">
        <v>182</v>
      </c>
      <c r="R329" s="195">
        <v>2618</v>
      </c>
      <c r="T329">
        <v>329</v>
      </c>
    </row>
    <row r="330" spans="1:20" x14ac:dyDescent="0.25">
      <c r="A330" s="16"/>
      <c r="B330" s="194" t="s">
        <v>9</v>
      </c>
      <c r="C330" s="196">
        <v>103</v>
      </c>
      <c r="D330" s="11">
        <v>106</v>
      </c>
      <c r="E330" s="11">
        <v>105</v>
      </c>
      <c r="F330" s="11">
        <v>94</v>
      </c>
      <c r="G330" s="11">
        <v>106</v>
      </c>
      <c r="H330" s="11">
        <v>100</v>
      </c>
      <c r="I330" s="11">
        <v>105</v>
      </c>
      <c r="J330" s="11">
        <v>103</v>
      </c>
      <c r="K330" s="11">
        <v>99</v>
      </c>
      <c r="L330" s="11">
        <v>98</v>
      </c>
      <c r="M330" s="11">
        <v>101</v>
      </c>
      <c r="N330" s="11">
        <v>109</v>
      </c>
      <c r="O330" s="11">
        <v>109</v>
      </c>
      <c r="P330" s="11">
        <v>106</v>
      </c>
      <c r="Q330" s="11">
        <v>107</v>
      </c>
      <c r="R330" s="195">
        <v>1551</v>
      </c>
      <c r="T330">
        <v>330</v>
      </c>
    </row>
    <row r="331" spans="1:20" x14ac:dyDescent="0.25">
      <c r="A331" s="16"/>
      <c r="B331" s="194" t="s">
        <v>67</v>
      </c>
      <c r="C331" s="196">
        <v>55</v>
      </c>
      <c r="D331" s="11">
        <v>56</v>
      </c>
      <c r="E331" s="11">
        <v>59</v>
      </c>
      <c r="F331" s="11">
        <v>60</v>
      </c>
      <c r="G331" s="11">
        <v>60</v>
      </c>
      <c r="H331" s="11">
        <v>67</v>
      </c>
      <c r="I331" s="11">
        <v>61</v>
      </c>
      <c r="J331" s="11">
        <v>67</v>
      </c>
      <c r="K331" s="11">
        <v>61</v>
      </c>
      <c r="L331" s="11">
        <v>63</v>
      </c>
      <c r="M331" s="11">
        <v>62</v>
      </c>
      <c r="N331" s="11">
        <v>71</v>
      </c>
      <c r="O331" s="11">
        <v>57</v>
      </c>
      <c r="P331" s="11">
        <v>64</v>
      </c>
      <c r="Q331" s="11">
        <v>53</v>
      </c>
      <c r="R331" s="195">
        <v>916</v>
      </c>
      <c r="T331">
        <v>331</v>
      </c>
    </row>
    <row r="332" spans="1:20" x14ac:dyDescent="0.25">
      <c r="A332" s="16"/>
      <c r="B332" s="194" t="s">
        <v>28</v>
      </c>
      <c r="C332" s="196">
        <v>63</v>
      </c>
      <c r="D332" s="11">
        <v>69</v>
      </c>
      <c r="E332" s="11">
        <v>67</v>
      </c>
      <c r="F332" s="11">
        <v>74</v>
      </c>
      <c r="G332" s="11">
        <v>83</v>
      </c>
      <c r="H332" s="11">
        <v>80</v>
      </c>
      <c r="I332" s="11">
        <v>74</v>
      </c>
      <c r="J332" s="11">
        <v>79</v>
      </c>
      <c r="K332" s="11">
        <v>81</v>
      </c>
      <c r="L332" s="11">
        <v>80</v>
      </c>
      <c r="M332" s="11">
        <v>84</v>
      </c>
      <c r="N332" s="11">
        <v>90</v>
      </c>
      <c r="O332" s="11">
        <v>84</v>
      </c>
      <c r="P332" s="11">
        <v>81</v>
      </c>
      <c r="Q332" s="11">
        <v>85</v>
      </c>
      <c r="R332" s="195">
        <v>1174</v>
      </c>
      <c r="T332">
        <v>332</v>
      </c>
    </row>
    <row r="333" spans="1:20" x14ac:dyDescent="0.25">
      <c r="A333" s="16"/>
      <c r="B333" s="194" t="s">
        <v>31</v>
      </c>
      <c r="C333" s="196">
        <v>85</v>
      </c>
      <c r="D333" s="11">
        <v>76</v>
      </c>
      <c r="E333" s="11">
        <v>82</v>
      </c>
      <c r="F333" s="11">
        <v>70</v>
      </c>
      <c r="G333" s="11">
        <v>69</v>
      </c>
      <c r="H333" s="11">
        <v>79</v>
      </c>
      <c r="I333" s="11">
        <v>72</v>
      </c>
      <c r="J333" s="11">
        <v>69</v>
      </c>
      <c r="K333" s="11">
        <v>62</v>
      </c>
      <c r="L333" s="11">
        <v>60</v>
      </c>
      <c r="M333" s="11">
        <v>58</v>
      </c>
      <c r="N333" s="11">
        <v>59</v>
      </c>
      <c r="O333" s="11">
        <v>57</v>
      </c>
      <c r="P333" s="11">
        <v>65</v>
      </c>
      <c r="Q333" s="11">
        <v>64</v>
      </c>
      <c r="R333" s="195">
        <v>1027</v>
      </c>
      <c r="T333">
        <v>333</v>
      </c>
    </row>
    <row r="334" spans="1:20" x14ac:dyDescent="0.25">
      <c r="A334" s="16"/>
      <c r="B334" s="194" t="s">
        <v>64</v>
      </c>
      <c r="C334" s="196">
        <v>86</v>
      </c>
      <c r="D334" s="11">
        <v>80</v>
      </c>
      <c r="E334" s="11">
        <v>84</v>
      </c>
      <c r="F334" s="11">
        <v>88</v>
      </c>
      <c r="G334" s="11">
        <v>93</v>
      </c>
      <c r="H334" s="11">
        <v>83</v>
      </c>
      <c r="I334" s="11">
        <v>94</v>
      </c>
      <c r="J334" s="11">
        <v>91</v>
      </c>
      <c r="K334" s="11">
        <v>88</v>
      </c>
      <c r="L334" s="11">
        <v>101</v>
      </c>
      <c r="M334" s="11">
        <v>84</v>
      </c>
      <c r="N334" s="11">
        <v>103</v>
      </c>
      <c r="O334" s="11">
        <v>85</v>
      </c>
      <c r="P334" s="11">
        <v>93</v>
      </c>
      <c r="Q334" s="11">
        <v>95</v>
      </c>
      <c r="R334" s="195">
        <v>1348</v>
      </c>
      <c r="T334">
        <v>334</v>
      </c>
    </row>
    <row r="335" spans="1:20" x14ac:dyDescent="0.25">
      <c r="A335" s="16"/>
      <c r="B335" s="194" t="s">
        <v>73</v>
      </c>
      <c r="C335" s="196">
        <v>149</v>
      </c>
      <c r="D335" s="11">
        <v>156</v>
      </c>
      <c r="E335" s="11">
        <v>163</v>
      </c>
      <c r="F335" s="11">
        <v>141</v>
      </c>
      <c r="G335" s="11">
        <v>153</v>
      </c>
      <c r="H335" s="11">
        <v>142</v>
      </c>
      <c r="I335" s="11">
        <v>149</v>
      </c>
      <c r="J335" s="11">
        <v>138</v>
      </c>
      <c r="K335" s="11">
        <v>146</v>
      </c>
      <c r="L335" s="11">
        <v>150</v>
      </c>
      <c r="M335" s="11">
        <v>153</v>
      </c>
      <c r="N335" s="11">
        <v>149</v>
      </c>
      <c r="O335" s="11">
        <v>134</v>
      </c>
      <c r="P335" s="11">
        <v>138</v>
      </c>
      <c r="Q335" s="11">
        <v>130</v>
      </c>
      <c r="R335" s="195">
        <v>2191</v>
      </c>
      <c r="T335">
        <v>335</v>
      </c>
    </row>
    <row r="336" spans="1:20" x14ac:dyDescent="0.25">
      <c r="A336" s="16"/>
      <c r="B336" s="194" t="s">
        <v>26</v>
      </c>
      <c r="C336" s="196">
        <v>56</v>
      </c>
      <c r="D336" s="11">
        <v>49</v>
      </c>
      <c r="E336" s="11">
        <v>49</v>
      </c>
      <c r="F336" s="11">
        <v>50</v>
      </c>
      <c r="G336" s="11">
        <v>52</v>
      </c>
      <c r="H336" s="11">
        <v>56</v>
      </c>
      <c r="I336" s="11">
        <v>57</v>
      </c>
      <c r="J336" s="11">
        <v>54</v>
      </c>
      <c r="K336" s="11">
        <v>56</v>
      </c>
      <c r="L336" s="11">
        <v>58</v>
      </c>
      <c r="M336" s="11">
        <v>53</v>
      </c>
      <c r="N336" s="11">
        <v>55</v>
      </c>
      <c r="O336" s="11">
        <v>59</v>
      </c>
      <c r="P336" s="11">
        <v>65</v>
      </c>
      <c r="Q336" s="11">
        <v>55</v>
      </c>
      <c r="R336" s="195">
        <v>824</v>
      </c>
      <c r="T336">
        <v>336</v>
      </c>
    </row>
    <row r="337" spans="1:20" x14ac:dyDescent="0.25">
      <c r="A337" s="16"/>
      <c r="B337" s="194" t="s">
        <v>32</v>
      </c>
      <c r="C337" s="196">
        <v>49</v>
      </c>
      <c r="D337" s="11">
        <v>48</v>
      </c>
      <c r="E337" s="11">
        <v>45</v>
      </c>
      <c r="F337" s="11">
        <v>45</v>
      </c>
      <c r="G337" s="11">
        <v>42</v>
      </c>
      <c r="H337" s="11">
        <v>47</v>
      </c>
      <c r="I337" s="11">
        <v>40</v>
      </c>
      <c r="J337" s="11">
        <v>50</v>
      </c>
      <c r="K337" s="11">
        <v>57</v>
      </c>
      <c r="L337" s="11">
        <v>52</v>
      </c>
      <c r="M337" s="11">
        <v>47</v>
      </c>
      <c r="N337" s="11">
        <v>52</v>
      </c>
      <c r="O337" s="11">
        <v>59</v>
      </c>
      <c r="P337" s="11">
        <v>53</v>
      </c>
      <c r="Q337" s="11">
        <v>45</v>
      </c>
      <c r="R337" s="195">
        <v>731</v>
      </c>
      <c r="T337">
        <v>337</v>
      </c>
    </row>
    <row r="338" spans="1:20" x14ac:dyDescent="0.25">
      <c r="A338" s="16"/>
      <c r="B338" s="194" t="s">
        <v>46</v>
      </c>
      <c r="C338" s="196">
        <v>128</v>
      </c>
      <c r="D338" s="11">
        <v>131</v>
      </c>
      <c r="E338" s="11">
        <v>117</v>
      </c>
      <c r="F338" s="11">
        <v>119</v>
      </c>
      <c r="G338" s="11">
        <v>116</v>
      </c>
      <c r="H338" s="11">
        <v>126</v>
      </c>
      <c r="I338" s="11">
        <v>117</v>
      </c>
      <c r="J338" s="11">
        <v>125</v>
      </c>
      <c r="K338" s="11">
        <v>110</v>
      </c>
      <c r="L338" s="11">
        <v>120</v>
      </c>
      <c r="M338" s="11">
        <v>113</v>
      </c>
      <c r="N338" s="11">
        <v>102</v>
      </c>
      <c r="O338" s="11">
        <v>84</v>
      </c>
      <c r="P338" s="11">
        <v>105</v>
      </c>
      <c r="Q338" s="11">
        <v>107</v>
      </c>
      <c r="R338" s="195">
        <v>1720</v>
      </c>
      <c r="T338">
        <v>338</v>
      </c>
    </row>
    <row r="339" spans="1:20" x14ac:dyDescent="0.25">
      <c r="A339" s="16"/>
      <c r="B339" s="194" t="s">
        <v>75</v>
      </c>
      <c r="C339" s="196">
        <v>91</v>
      </c>
      <c r="D339" s="11">
        <v>92</v>
      </c>
      <c r="E339" s="11">
        <v>90</v>
      </c>
      <c r="F339" s="11">
        <v>91</v>
      </c>
      <c r="G339" s="11">
        <v>96</v>
      </c>
      <c r="H339" s="11">
        <v>101</v>
      </c>
      <c r="I339" s="11">
        <v>99</v>
      </c>
      <c r="J339" s="11">
        <v>105</v>
      </c>
      <c r="K339" s="11">
        <v>101</v>
      </c>
      <c r="L339" s="11">
        <v>101</v>
      </c>
      <c r="M339" s="11">
        <v>103</v>
      </c>
      <c r="N339" s="11">
        <v>103</v>
      </c>
      <c r="O339" s="11">
        <v>99</v>
      </c>
      <c r="P339" s="11">
        <v>94</v>
      </c>
      <c r="Q339" s="11">
        <v>99</v>
      </c>
      <c r="R339" s="195">
        <v>1465</v>
      </c>
      <c r="T339">
        <v>339</v>
      </c>
    </row>
    <row r="340" spans="1:20" x14ac:dyDescent="0.25">
      <c r="A340" s="16"/>
      <c r="B340" s="194" t="s">
        <v>10</v>
      </c>
      <c r="C340" s="196">
        <v>234</v>
      </c>
      <c r="D340" s="11">
        <v>217</v>
      </c>
      <c r="E340" s="11">
        <v>220</v>
      </c>
      <c r="F340" s="11">
        <v>227</v>
      </c>
      <c r="G340" s="11">
        <v>226</v>
      </c>
      <c r="H340" s="11">
        <v>220</v>
      </c>
      <c r="I340" s="11">
        <v>220</v>
      </c>
      <c r="J340" s="11">
        <v>228</v>
      </c>
      <c r="K340" s="11">
        <v>235</v>
      </c>
      <c r="L340" s="11">
        <v>227</v>
      </c>
      <c r="M340" s="11">
        <v>233</v>
      </c>
      <c r="N340" s="11">
        <v>225</v>
      </c>
      <c r="O340" s="11">
        <v>230</v>
      </c>
      <c r="P340" s="11">
        <v>235</v>
      </c>
      <c r="Q340" s="11">
        <v>231</v>
      </c>
      <c r="R340" s="195">
        <v>3408</v>
      </c>
      <c r="T340">
        <v>340</v>
      </c>
    </row>
    <row r="341" spans="1:20" x14ac:dyDescent="0.25">
      <c r="A341" s="16"/>
      <c r="B341" s="194" t="s">
        <v>15</v>
      </c>
      <c r="C341" s="196">
        <v>163</v>
      </c>
      <c r="D341" s="11">
        <v>177</v>
      </c>
      <c r="E341" s="11">
        <v>167</v>
      </c>
      <c r="F341" s="11">
        <v>180</v>
      </c>
      <c r="G341" s="11">
        <v>172</v>
      </c>
      <c r="H341" s="11">
        <v>171</v>
      </c>
      <c r="I341" s="11">
        <v>162</v>
      </c>
      <c r="J341" s="11">
        <v>164</v>
      </c>
      <c r="K341" s="11">
        <v>166</v>
      </c>
      <c r="L341" s="11">
        <v>173</v>
      </c>
      <c r="M341" s="11">
        <v>169</v>
      </c>
      <c r="N341" s="11">
        <v>167</v>
      </c>
      <c r="O341" s="11">
        <v>163</v>
      </c>
      <c r="P341" s="11">
        <v>165</v>
      </c>
      <c r="Q341" s="11">
        <v>161</v>
      </c>
      <c r="R341" s="195">
        <v>2520</v>
      </c>
      <c r="T341">
        <v>341</v>
      </c>
    </row>
    <row r="342" spans="1:20" x14ac:dyDescent="0.25">
      <c r="A342" s="16"/>
      <c r="B342" s="194" t="s">
        <v>18</v>
      </c>
      <c r="C342" s="196">
        <v>148</v>
      </c>
      <c r="D342" s="11">
        <v>153</v>
      </c>
      <c r="E342" s="11">
        <v>149</v>
      </c>
      <c r="F342" s="11">
        <v>161</v>
      </c>
      <c r="G342" s="11">
        <v>160</v>
      </c>
      <c r="H342" s="11">
        <v>166</v>
      </c>
      <c r="I342" s="11">
        <v>157</v>
      </c>
      <c r="J342" s="11">
        <v>147</v>
      </c>
      <c r="K342" s="11">
        <v>157</v>
      </c>
      <c r="L342" s="11">
        <v>157</v>
      </c>
      <c r="M342" s="11">
        <v>162</v>
      </c>
      <c r="N342" s="11">
        <v>155</v>
      </c>
      <c r="O342" s="11">
        <v>146</v>
      </c>
      <c r="P342" s="11">
        <v>148</v>
      </c>
      <c r="Q342" s="11">
        <v>145</v>
      </c>
      <c r="R342" s="195">
        <v>2311</v>
      </c>
      <c r="T342">
        <v>342</v>
      </c>
    </row>
    <row r="343" spans="1:20" x14ac:dyDescent="0.25">
      <c r="A343" s="16"/>
      <c r="B343" s="194" t="s">
        <v>77</v>
      </c>
      <c r="C343" s="196">
        <v>71</v>
      </c>
      <c r="D343" s="11">
        <v>65</v>
      </c>
      <c r="E343" s="11">
        <v>77</v>
      </c>
      <c r="F343" s="11">
        <v>74</v>
      </c>
      <c r="G343" s="11">
        <v>71</v>
      </c>
      <c r="H343" s="11">
        <v>65</v>
      </c>
      <c r="I343" s="11">
        <v>68</v>
      </c>
      <c r="J343" s="11">
        <v>64</v>
      </c>
      <c r="K343" s="11">
        <v>60</v>
      </c>
      <c r="L343" s="11">
        <v>58</v>
      </c>
      <c r="M343" s="11">
        <v>65</v>
      </c>
      <c r="N343" s="11">
        <v>65</v>
      </c>
      <c r="O343" s="11">
        <v>67</v>
      </c>
      <c r="P343" s="11">
        <v>63</v>
      </c>
      <c r="Q343" s="11">
        <v>70</v>
      </c>
      <c r="R343" s="195">
        <v>1003</v>
      </c>
      <c r="T343">
        <v>343</v>
      </c>
    </row>
    <row r="344" spans="1:20" x14ac:dyDescent="0.25">
      <c r="A344" s="16"/>
      <c r="B344" s="194" t="s">
        <v>71</v>
      </c>
      <c r="C344" s="196">
        <v>65</v>
      </c>
      <c r="D344" s="11">
        <v>74</v>
      </c>
      <c r="E344" s="11">
        <v>78</v>
      </c>
      <c r="F344" s="11">
        <v>72</v>
      </c>
      <c r="G344" s="11">
        <v>70</v>
      </c>
      <c r="H344" s="11">
        <v>70</v>
      </c>
      <c r="I344" s="11">
        <v>72</v>
      </c>
      <c r="J344" s="11">
        <v>70</v>
      </c>
      <c r="K344" s="11">
        <v>68</v>
      </c>
      <c r="L344" s="11">
        <v>67</v>
      </c>
      <c r="M344" s="11">
        <v>71</v>
      </c>
      <c r="N344" s="11">
        <v>72</v>
      </c>
      <c r="O344" s="11">
        <v>71</v>
      </c>
      <c r="P344" s="11">
        <v>61</v>
      </c>
      <c r="Q344" s="11">
        <v>62</v>
      </c>
      <c r="R344" s="195">
        <v>1043</v>
      </c>
      <c r="T344">
        <v>344</v>
      </c>
    </row>
    <row r="345" spans="1:20" x14ac:dyDescent="0.25">
      <c r="A345" s="16"/>
      <c r="B345" s="194" t="s">
        <v>20</v>
      </c>
      <c r="C345" s="196">
        <v>132</v>
      </c>
      <c r="D345" s="11">
        <v>117</v>
      </c>
      <c r="E345" s="11">
        <v>122</v>
      </c>
      <c r="F345" s="11">
        <v>117</v>
      </c>
      <c r="G345" s="11">
        <v>115</v>
      </c>
      <c r="H345" s="11">
        <v>116</v>
      </c>
      <c r="I345" s="11">
        <v>119</v>
      </c>
      <c r="J345" s="11">
        <v>116</v>
      </c>
      <c r="K345" s="11">
        <v>112</v>
      </c>
      <c r="L345" s="11">
        <v>115</v>
      </c>
      <c r="M345" s="11">
        <v>115</v>
      </c>
      <c r="N345" s="11">
        <v>113</v>
      </c>
      <c r="O345" s="11">
        <v>123</v>
      </c>
      <c r="P345" s="11">
        <v>117</v>
      </c>
      <c r="Q345" s="11">
        <v>112</v>
      </c>
      <c r="R345" s="195">
        <v>1761</v>
      </c>
      <c r="T345">
        <v>345</v>
      </c>
    </row>
    <row r="346" spans="1:20" x14ac:dyDescent="0.25">
      <c r="A346" s="16"/>
      <c r="B346" s="194" t="s">
        <v>95</v>
      </c>
      <c r="C346" s="196">
        <v>162</v>
      </c>
      <c r="D346" s="11">
        <v>194</v>
      </c>
      <c r="E346" s="11">
        <v>181</v>
      </c>
      <c r="F346" s="11">
        <v>182</v>
      </c>
      <c r="G346" s="11">
        <v>200</v>
      </c>
      <c r="H346" s="11">
        <v>168</v>
      </c>
      <c r="I346" s="11">
        <v>181</v>
      </c>
      <c r="J346" s="11">
        <v>208</v>
      </c>
      <c r="K346" s="11">
        <v>192</v>
      </c>
      <c r="L346" s="11">
        <v>186</v>
      </c>
      <c r="M346" s="11">
        <v>186</v>
      </c>
      <c r="N346" s="11">
        <v>192</v>
      </c>
      <c r="O346" s="11">
        <v>194</v>
      </c>
      <c r="P346" s="11">
        <v>177</v>
      </c>
      <c r="Q346" s="11">
        <v>183</v>
      </c>
      <c r="R346" s="195">
        <v>2786</v>
      </c>
      <c r="T346">
        <v>346</v>
      </c>
    </row>
    <row r="347" spans="1:20" x14ac:dyDescent="0.25">
      <c r="A347" s="16"/>
      <c r="B347" s="194" t="s">
        <v>30</v>
      </c>
      <c r="C347" s="196"/>
      <c r="D347" s="11">
        <v>30</v>
      </c>
      <c r="E347" s="11">
        <v>30</v>
      </c>
      <c r="F347" s="11">
        <v>34</v>
      </c>
      <c r="G347" s="11"/>
      <c r="H347" s="11">
        <v>30</v>
      </c>
      <c r="I347" s="11"/>
      <c r="J347" s="11"/>
      <c r="K347" s="11"/>
      <c r="L347" s="11"/>
      <c r="M347" s="11"/>
      <c r="N347" s="11">
        <v>30</v>
      </c>
      <c r="O347" s="11"/>
      <c r="P347" s="11"/>
      <c r="Q347" s="11"/>
      <c r="R347" s="195">
        <v>154</v>
      </c>
      <c r="T347">
        <v>347</v>
      </c>
    </row>
    <row r="348" spans="1:20" x14ac:dyDescent="0.25">
      <c r="A348" s="16"/>
      <c r="B348" s="194" t="s">
        <v>145</v>
      </c>
      <c r="C348" s="196">
        <v>1615</v>
      </c>
      <c r="D348" s="11">
        <v>1644</v>
      </c>
      <c r="E348" s="11">
        <v>1688</v>
      </c>
      <c r="F348" s="11">
        <v>1661</v>
      </c>
      <c r="G348" s="11">
        <v>1582</v>
      </c>
      <c r="H348" s="11">
        <v>1636</v>
      </c>
      <c r="I348" s="11">
        <v>1646</v>
      </c>
      <c r="J348" s="11">
        <v>1638</v>
      </c>
      <c r="K348" s="11">
        <v>1619</v>
      </c>
      <c r="L348" s="11">
        <v>1638</v>
      </c>
      <c r="M348" s="11">
        <v>1640</v>
      </c>
      <c r="N348" s="11">
        <v>1671</v>
      </c>
      <c r="O348" s="11">
        <v>1694</v>
      </c>
      <c r="P348" s="11">
        <v>1696</v>
      </c>
      <c r="Q348" s="11">
        <v>1675</v>
      </c>
      <c r="R348" s="195">
        <v>24743</v>
      </c>
      <c r="T348">
        <v>348</v>
      </c>
    </row>
    <row r="349" spans="1:20" x14ac:dyDescent="0.25">
      <c r="A349" s="16"/>
      <c r="B349" s="194" t="s">
        <v>146</v>
      </c>
      <c r="C349" s="196">
        <v>982</v>
      </c>
      <c r="D349" s="11">
        <v>1047</v>
      </c>
      <c r="E349" s="11">
        <v>1023</v>
      </c>
      <c r="F349" s="11">
        <v>1017</v>
      </c>
      <c r="G349" s="11">
        <v>1000</v>
      </c>
      <c r="H349" s="11">
        <v>1035</v>
      </c>
      <c r="I349" s="11">
        <v>1019</v>
      </c>
      <c r="J349" s="11">
        <v>973</v>
      </c>
      <c r="K349" s="11">
        <v>943</v>
      </c>
      <c r="L349" s="11">
        <v>993</v>
      </c>
      <c r="M349" s="11">
        <v>972</v>
      </c>
      <c r="N349" s="11">
        <v>990</v>
      </c>
      <c r="O349" s="11">
        <v>955</v>
      </c>
      <c r="P349" s="11">
        <v>969</v>
      </c>
      <c r="Q349" s="11">
        <v>974</v>
      </c>
      <c r="R349" s="195">
        <v>14892</v>
      </c>
      <c r="T349">
        <v>349</v>
      </c>
    </row>
    <row r="350" spans="1:20" x14ac:dyDescent="0.25">
      <c r="A350" s="16"/>
      <c r="B350" s="194" t="s">
        <v>147</v>
      </c>
      <c r="C350" s="196">
        <v>1944</v>
      </c>
      <c r="D350" s="11">
        <v>2020</v>
      </c>
      <c r="E350" s="11">
        <v>2037</v>
      </c>
      <c r="F350" s="11">
        <v>2005</v>
      </c>
      <c r="G350" s="11">
        <v>1941</v>
      </c>
      <c r="H350" s="11">
        <v>1994</v>
      </c>
      <c r="I350" s="11">
        <v>1995</v>
      </c>
      <c r="J350" s="11">
        <v>1953</v>
      </c>
      <c r="K350" s="11">
        <v>1904</v>
      </c>
      <c r="L350" s="11">
        <v>1971</v>
      </c>
      <c r="M350" s="11">
        <v>1961</v>
      </c>
      <c r="N350" s="11">
        <v>2003</v>
      </c>
      <c r="O350" s="11">
        <v>2011</v>
      </c>
      <c r="P350" s="11">
        <v>2018</v>
      </c>
      <c r="Q350" s="11">
        <v>2005</v>
      </c>
      <c r="R350" s="195">
        <v>29762</v>
      </c>
      <c r="T350">
        <v>350</v>
      </c>
    </row>
    <row r="351" spans="1:20" x14ac:dyDescent="0.25">
      <c r="A351" s="16"/>
      <c r="B351" s="194" t="s">
        <v>278</v>
      </c>
      <c r="C351" s="196">
        <v>93</v>
      </c>
      <c r="D351" s="11">
        <v>108</v>
      </c>
      <c r="E351" s="11">
        <v>104</v>
      </c>
      <c r="F351" s="11">
        <v>96</v>
      </c>
      <c r="G351" s="11">
        <v>85</v>
      </c>
      <c r="H351" s="11">
        <v>96</v>
      </c>
      <c r="I351" s="11">
        <v>93</v>
      </c>
      <c r="J351" s="11">
        <v>98</v>
      </c>
      <c r="K351" s="11">
        <v>79</v>
      </c>
      <c r="L351" s="11">
        <v>90</v>
      </c>
      <c r="M351" s="11">
        <v>87</v>
      </c>
      <c r="N351" s="11">
        <v>93</v>
      </c>
      <c r="O351" s="11">
        <v>88</v>
      </c>
      <c r="P351" s="11">
        <v>92</v>
      </c>
      <c r="Q351" s="11">
        <v>81</v>
      </c>
      <c r="R351" s="195">
        <v>1383</v>
      </c>
      <c r="T351">
        <v>351</v>
      </c>
    </row>
    <row r="352" spans="1:20" x14ac:dyDescent="0.25">
      <c r="A352" s="16"/>
      <c r="B352" s="194" t="s">
        <v>281</v>
      </c>
      <c r="C352" s="196">
        <v>401</v>
      </c>
      <c r="D352" s="11">
        <v>414</v>
      </c>
      <c r="E352" s="11">
        <v>416</v>
      </c>
      <c r="F352" s="11">
        <v>421</v>
      </c>
      <c r="G352" s="11">
        <v>389</v>
      </c>
      <c r="H352" s="11">
        <v>420</v>
      </c>
      <c r="I352" s="11">
        <v>414</v>
      </c>
      <c r="J352" s="11">
        <v>400</v>
      </c>
      <c r="K352" s="11">
        <v>395</v>
      </c>
      <c r="L352" s="11">
        <v>395</v>
      </c>
      <c r="M352" s="11">
        <v>411</v>
      </c>
      <c r="N352" s="11">
        <v>417</v>
      </c>
      <c r="O352" s="11">
        <v>407</v>
      </c>
      <c r="P352" s="11">
        <v>422</v>
      </c>
      <c r="Q352" s="11">
        <v>408</v>
      </c>
      <c r="R352" s="195">
        <v>6130</v>
      </c>
      <c r="T352">
        <v>352</v>
      </c>
    </row>
    <row r="353" spans="1:20" x14ac:dyDescent="0.25">
      <c r="A353" s="16"/>
      <c r="B353" s="194" t="s">
        <v>282</v>
      </c>
      <c r="C353" s="196">
        <v>34</v>
      </c>
      <c r="D353" s="11"/>
      <c r="E353" s="11">
        <v>36</v>
      </c>
      <c r="F353" s="11">
        <v>33</v>
      </c>
      <c r="G353" s="11">
        <v>38</v>
      </c>
      <c r="H353" s="11">
        <v>37</v>
      </c>
      <c r="I353" s="11">
        <v>37</v>
      </c>
      <c r="J353" s="11">
        <v>41</v>
      </c>
      <c r="K353" s="11">
        <v>33</v>
      </c>
      <c r="L353" s="11">
        <v>38</v>
      </c>
      <c r="M353" s="11">
        <v>44</v>
      </c>
      <c r="N353" s="11">
        <v>41</v>
      </c>
      <c r="O353" s="11">
        <v>41</v>
      </c>
      <c r="P353" s="11">
        <v>41</v>
      </c>
      <c r="Q353" s="11">
        <v>37</v>
      </c>
      <c r="R353" s="195">
        <v>531</v>
      </c>
      <c r="T353">
        <v>353</v>
      </c>
    </row>
    <row r="354" spans="1:20" x14ac:dyDescent="0.25">
      <c r="A354" s="16"/>
      <c r="B354" s="194" t="s">
        <v>274</v>
      </c>
      <c r="C354" s="196"/>
      <c r="D354" s="11"/>
      <c r="E354" s="11"/>
      <c r="F354" s="11"/>
      <c r="G354" s="11"/>
      <c r="H354" s="11"/>
      <c r="I354" s="11"/>
      <c r="J354" s="11"/>
      <c r="K354" s="11">
        <v>31</v>
      </c>
      <c r="L354" s="11"/>
      <c r="M354" s="11"/>
      <c r="N354" s="11">
        <v>35</v>
      </c>
      <c r="O354" s="11">
        <v>35</v>
      </c>
      <c r="P354" s="11"/>
      <c r="Q354" s="11">
        <v>30</v>
      </c>
      <c r="R354" s="195">
        <v>131</v>
      </c>
      <c r="T354">
        <v>354</v>
      </c>
    </row>
    <row r="355" spans="1:20" x14ac:dyDescent="0.25">
      <c r="A355" s="16"/>
      <c r="B355" s="194" t="s">
        <v>275</v>
      </c>
      <c r="C355" s="196"/>
      <c r="D355" s="11"/>
      <c r="E355" s="11"/>
      <c r="F355" s="11">
        <v>34</v>
      </c>
      <c r="G355" s="11"/>
      <c r="H355" s="11">
        <v>33</v>
      </c>
      <c r="I355" s="11"/>
      <c r="J355" s="11">
        <v>34</v>
      </c>
      <c r="K355" s="11">
        <v>31</v>
      </c>
      <c r="L355" s="11">
        <v>32</v>
      </c>
      <c r="M355" s="11"/>
      <c r="N355" s="11">
        <v>34</v>
      </c>
      <c r="O355" s="11"/>
      <c r="P355" s="11"/>
      <c r="Q355" s="11"/>
      <c r="R355" s="195">
        <v>198</v>
      </c>
      <c r="T355">
        <v>355</v>
      </c>
    </row>
    <row r="356" spans="1:20" x14ac:dyDescent="0.25">
      <c r="A356" s="5" t="s">
        <v>111</v>
      </c>
      <c r="B356" s="3"/>
      <c r="C356" s="8">
        <v>11108</v>
      </c>
      <c r="D356" s="9">
        <v>11396</v>
      </c>
      <c r="E356" s="9">
        <v>11378</v>
      </c>
      <c r="F356" s="9">
        <v>11296</v>
      </c>
      <c r="G356" s="9">
        <v>11136</v>
      </c>
      <c r="H356" s="9">
        <v>11460</v>
      </c>
      <c r="I356" s="9">
        <v>11358</v>
      </c>
      <c r="J356" s="9">
        <v>11418</v>
      </c>
      <c r="K356" s="9">
        <v>11095</v>
      </c>
      <c r="L356" s="9">
        <v>11228</v>
      </c>
      <c r="M356" s="9">
        <v>11147</v>
      </c>
      <c r="N356" s="9">
        <v>11412</v>
      </c>
      <c r="O356" s="9">
        <v>11286</v>
      </c>
      <c r="P356" s="9">
        <v>11392</v>
      </c>
      <c r="Q356" s="9">
        <v>11191</v>
      </c>
      <c r="R356" s="10">
        <v>169301</v>
      </c>
      <c r="T356">
        <v>356</v>
      </c>
    </row>
    <row r="357" spans="1:20" x14ac:dyDescent="0.25">
      <c r="A357" s="5" t="s">
        <v>85</v>
      </c>
      <c r="B357" s="5" t="s">
        <v>35</v>
      </c>
      <c r="C357" s="8">
        <v>47</v>
      </c>
      <c r="D357" s="9">
        <v>41</v>
      </c>
      <c r="E357" s="9">
        <v>47</v>
      </c>
      <c r="F357" s="9">
        <v>50</v>
      </c>
      <c r="G357" s="9">
        <v>50</v>
      </c>
      <c r="H357" s="9">
        <v>44</v>
      </c>
      <c r="I357" s="9">
        <v>49</v>
      </c>
      <c r="J357" s="9">
        <v>41</v>
      </c>
      <c r="K357" s="9">
        <v>50</v>
      </c>
      <c r="L357" s="9">
        <v>49</v>
      </c>
      <c r="M357" s="9">
        <v>34</v>
      </c>
      <c r="N357" s="9">
        <v>45</v>
      </c>
      <c r="O357" s="9">
        <v>40</v>
      </c>
      <c r="P357" s="9">
        <v>34</v>
      </c>
      <c r="Q357" s="9">
        <v>35</v>
      </c>
      <c r="R357" s="10">
        <v>656</v>
      </c>
      <c r="T357">
        <v>357</v>
      </c>
    </row>
    <row r="358" spans="1:20" x14ac:dyDescent="0.25">
      <c r="A358" s="16"/>
      <c r="B358" s="194" t="s">
        <v>41</v>
      </c>
      <c r="C358" s="196">
        <v>45</v>
      </c>
      <c r="D358" s="11">
        <v>46</v>
      </c>
      <c r="E358" s="11">
        <v>36</v>
      </c>
      <c r="F358" s="11">
        <v>41</v>
      </c>
      <c r="G358" s="11">
        <v>47</v>
      </c>
      <c r="H358" s="11">
        <v>46</v>
      </c>
      <c r="I358" s="11">
        <v>35</v>
      </c>
      <c r="J358" s="11">
        <v>49</v>
      </c>
      <c r="K358" s="11">
        <v>35</v>
      </c>
      <c r="L358" s="11">
        <v>36</v>
      </c>
      <c r="M358" s="11">
        <v>33</v>
      </c>
      <c r="N358" s="11">
        <v>32</v>
      </c>
      <c r="O358" s="11"/>
      <c r="P358" s="11"/>
      <c r="Q358" s="11"/>
      <c r="R358" s="195">
        <v>481</v>
      </c>
      <c r="T358">
        <v>358</v>
      </c>
    </row>
    <row r="359" spans="1:20" x14ac:dyDescent="0.25">
      <c r="A359" s="16"/>
      <c r="B359" s="194" t="s">
        <v>59</v>
      </c>
      <c r="C359" s="196">
        <v>80</v>
      </c>
      <c r="D359" s="11">
        <v>76</v>
      </c>
      <c r="E359" s="11">
        <v>82</v>
      </c>
      <c r="F359" s="11">
        <v>75</v>
      </c>
      <c r="G359" s="11">
        <v>84</v>
      </c>
      <c r="H359" s="11">
        <v>66</v>
      </c>
      <c r="I359" s="11">
        <v>67</v>
      </c>
      <c r="J359" s="11">
        <v>64</v>
      </c>
      <c r="K359" s="11">
        <v>70</v>
      </c>
      <c r="L359" s="11">
        <v>78</v>
      </c>
      <c r="M359" s="11">
        <v>73</v>
      </c>
      <c r="N359" s="11">
        <v>71</v>
      </c>
      <c r="O359" s="11">
        <v>75</v>
      </c>
      <c r="P359" s="11">
        <v>73</v>
      </c>
      <c r="Q359" s="11">
        <v>77</v>
      </c>
      <c r="R359" s="195">
        <v>1111</v>
      </c>
      <c r="T359">
        <v>359</v>
      </c>
    </row>
    <row r="360" spans="1:20" x14ac:dyDescent="0.25">
      <c r="A360" s="16"/>
      <c r="B360" s="194" t="s">
        <v>79</v>
      </c>
      <c r="C360" s="196">
        <v>760</v>
      </c>
      <c r="D360" s="11">
        <v>803</v>
      </c>
      <c r="E360" s="11">
        <v>832</v>
      </c>
      <c r="F360" s="11">
        <v>797</v>
      </c>
      <c r="G360" s="11">
        <v>711</v>
      </c>
      <c r="H360" s="11">
        <v>755</v>
      </c>
      <c r="I360" s="11">
        <v>772</v>
      </c>
      <c r="J360" s="11">
        <v>762</v>
      </c>
      <c r="K360" s="11">
        <v>703</v>
      </c>
      <c r="L360" s="11">
        <v>752</v>
      </c>
      <c r="M360" s="11">
        <v>745</v>
      </c>
      <c r="N360" s="11">
        <v>728</v>
      </c>
      <c r="O360" s="11">
        <v>707</v>
      </c>
      <c r="P360" s="11">
        <v>749</v>
      </c>
      <c r="Q360" s="11">
        <v>792</v>
      </c>
      <c r="R360" s="195">
        <v>11368</v>
      </c>
      <c r="T360">
        <v>360</v>
      </c>
    </row>
    <row r="361" spans="1:20" x14ac:dyDescent="0.25">
      <c r="A361" s="16"/>
      <c r="B361" s="194" t="s">
        <v>17</v>
      </c>
      <c r="C361" s="196">
        <v>464</v>
      </c>
      <c r="D361" s="11">
        <v>453</v>
      </c>
      <c r="E361" s="11">
        <v>470</v>
      </c>
      <c r="F361" s="11">
        <v>492</v>
      </c>
      <c r="G361" s="11">
        <v>474</v>
      </c>
      <c r="H361" s="11">
        <v>484</v>
      </c>
      <c r="I361" s="11">
        <v>491</v>
      </c>
      <c r="J361" s="11">
        <v>484</v>
      </c>
      <c r="K361" s="11">
        <v>493</v>
      </c>
      <c r="L361" s="11">
        <v>497</v>
      </c>
      <c r="M361" s="11">
        <v>494</v>
      </c>
      <c r="N361" s="11">
        <v>494</v>
      </c>
      <c r="O361" s="11">
        <v>500</v>
      </c>
      <c r="P361" s="11">
        <v>512</v>
      </c>
      <c r="Q361" s="11">
        <v>497</v>
      </c>
      <c r="R361" s="195">
        <v>7299</v>
      </c>
      <c r="T361">
        <v>361</v>
      </c>
    </row>
    <row r="362" spans="1:20" x14ac:dyDescent="0.25">
      <c r="A362" s="16"/>
      <c r="B362" s="194" t="s">
        <v>66</v>
      </c>
      <c r="C362" s="196">
        <v>152</v>
      </c>
      <c r="D362" s="11">
        <v>153</v>
      </c>
      <c r="E362" s="11">
        <v>151</v>
      </c>
      <c r="F362" s="11">
        <v>145</v>
      </c>
      <c r="G362" s="11">
        <v>142</v>
      </c>
      <c r="H362" s="11">
        <v>144</v>
      </c>
      <c r="I362" s="11">
        <v>131</v>
      </c>
      <c r="J362" s="11">
        <v>140</v>
      </c>
      <c r="K362" s="11">
        <v>133</v>
      </c>
      <c r="L362" s="11">
        <v>155</v>
      </c>
      <c r="M362" s="11">
        <v>124</v>
      </c>
      <c r="N362" s="11">
        <v>124</v>
      </c>
      <c r="O362" s="11">
        <v>130</v>
      </c>
      <c r="P362" s="11">
        <v>140</v>
      </c>
      <c r="Q362" s="11">
        <v>130</v>
      </c>
      <c r="R362" s="195">
        <v>2094</v>
      </c>
      <c r="T362">
        <v>362</v>
      </c>
    </row>
    <row r="363" spans="1:20" x14ac:dyDescent="0.25">
      <c r="A363" s="16"/>
      <c r="B363" s="194" t="s">
        <v>11</v>
      </c>
      <c r="C363" s="196">
        <v>857</v>
      </c>
      <c r="D363" s="11">
        <v>834</v>
      </c>
      <c r="E363" s="11">
        <v>836</v>
      </c>
      <c r="F363" s="11">
        <v>829</v>
      </c>
      <c r="G363" s="11">
        <v>845</v>
      </c>
      <c r="H363" s="11">
        <v>824</v>
      </c>
      <c r="I363" s="11">
        <v>834</v>
      </c>
      <c r="J363" s="11">
        <v>832</v>
      </c>
      <c r="K363" s="11">
        <v>852</v>
      </c>
      <c r="L363" s="11">
        <v>841</v>
      </c>
      <c r="M363" s="11">
        <v>855</v>
      </c>
      <c r="N363" s="11">
        <v>863</v>
      </c>
      <c r="O363" s="11">
        <v>880</v>
      </c>
      <c r="P363" s="11">
        <v>864</v>
      </c>
      <c r="Q363" s="11">
        <v>840</v>
      </c>
      <c r="R363" s="195">
        <v>12686</v>
      </c>
      <c r="T363">
        <v>363</v>
      </c>
    </row>
    <row r="364" spans="1:20" x14ac:dyDescent="0.25">
      <c r="A364" s="16"/>
      <c r="B364" s="194" t="s">
        <v>56</v>
      </c>
      <c r="C364" s="196">
        <v>218</v>
      </c>
      <c r="D364" s="11">
        <v>245</v>
      </c>
      <c r="E364" s="11">
        <v>239</v>
      </c>
      <c r="F364" s="11">
        <v>232</v>
      </c>
      <c r="G364" s="11">
        <v>226</v>
      </c>
      <c r="H364" s="11">
        <v>237</v>
      </c>
      <c r="I364" s="11">
        <v>244</v>
      </c>
      <c r="J364" s="11">
        <v>233</v>
      </c>
      <c r="K364" s="11">
        <v>225</v>
      </c>
      <c r="L364" s="11">
        <v>226</v>
      </c>
      <c r="M364" s="11">
        <v>209</v>
      </c>
      <c r="N364" s="11">
        <v>211</v>
      </c>
      <c r="O364" s="11">
        <v>198</v>
      </c>
      <c r="P364" s="11">
        <v>223</v>
      </c>
      <c r="Q364" s="11">
        <v>226</v>
      </c>
      <c r="R364" s="195">
        <v>3392</v>
      </c>
      <c r="T364">
        <v>364</v>
      </c>
    </row>
    <row r="365" spans="1:20" x14ac:dyDescent="0.25">
      <c r="A365" s="16"/>
      <c r="B365" s="194" t="s">
        <v>29</v>
      </c>
      <c r="C365" s="196">
        <v>237</v>
      </c>
      <c r="D365" s="11">
        <v>240</v>
      </c>
      <c r="E365" s="11">
        <v>234</v>
      </c>
      <c r="F365" s="11">
        <v>250</v>
      </c>
      <c r="G365" s="11">
        <v>245</v>
      </c>
      <c r="H365" s="11">
        <v>254</v>
      </c>
      <c r="I365" s="11">
        <v>260</v>
      </c>
      <c r="J365" s="11">
        <v>244</v>
      </c>
      <c r="K365" s="11">
        <v>251</v>
      </c>
      <c r="L365" s="11">
        <v>259</v>
      </c>
      <c r="M365" s="11">
        <v>247</v>
      </c>
      <c r="N365" s="11">
        <v>253</v>
      </c>
      <c r="O365" s="11">
        <v>255</v>
      </c>
      <c r="P365" s="11">
        <v>243</v>
      </c>
      <c r="Q365" s="11">
        <v>250</v>
      </c>
      <c r="R365" s="195">
        <v>3722</v>
      </c>
      <c r="T365">
        <v>365</v>
      </c>
    </row>
    <row r="366" spans="1:20" x14ac:dyDescent="0.25">
      <c r="A366" s="16"/>
      <c r="B366" s="194" t="s">
        <v>47</v>
      </c>
      <c r="C366" s="196">
        <v>530</v>
      </c>
      <c r="D366" s="11">
        <v>556</v>
      </c>
      <c r="E366" s="11">
        <v>542</v>
      </c>
      <c r="F366" s="11">
        <v>530</v>
      </c>
      <c r="G366" s="11">
        <v>530</v>
      </c>
      <c r="H366" s="11">
        <v>511</v>
      </c>
      <c r="I366" s="11">
        <v>508</v>
      </c>
      <c r="J366" s="11">
        <v>524</v>
      </c>
      <c r="K366" s="11">
        <v>515</v>
      </c>
      <c r="L366" s="11">
        <v>547</v>
      </c>
      <c r="M366" s="11">
        <v>523</v>
      </c>
      <c r="N366" s="11">
        <v>549</v>
      </c>
      <c r="O366" s="11">
        <v>520</v>
      </c>
      <c r="P366" s="11">
        <v>549</v>
      </c>
      <c r="Q366" s="11">
        <v>571</v>
      </c>
      <c r="R366" s="195">
        <v>8005</v>
      </c>
      <c r="T366">
        <v>366</v>
      </c>
    </row>
    <row r="367" spans="1:20" x14ac:dyDescent="0.25">
      <c r="A367" s="16"/>
      <c r="B367" s="194" t="s">
        <v>57</v>
      </c>
      <c r="C367" s="196">
        <v>104</v>
      </c>
      <c r="D367" s="11">
        <v>111</v>
      </c>
      <c r="E367" s="11">
        <v>102</v>
      </c>
      <c r="F367" s="11">
        <v>102</v>
      </c>
      <c r="G367" s="11">
        <v>102</v>
      </c>
      <c r="H367" s="11">
        <v>102</v>
      </c>
      <c r="I367" s="11">
        <v>110</v>
      </c>
      <c r="J367" s="11">
        <v>124</v>
      </c>
      <c r="K367" s="11">
        <v>104</v>
      </c>
      <c r="L367" s="11">
        <v>109</v>
      </c>
      <c r="M367" s="11">
        <v>116</v>
      </c>
      <c r="N367" s="11">
        <v>128</v>
      </c>
      <c r="O367" s="11">
        <v>121</v>
      </c>
      <c r="P367" s="11">
        <v>113</v>
      </c>
      <c r="Q367" s="11">
        <v>127</v>
      </c>
      <c r="R367" s="195">
        <v>1675</v>
      </c>
      <c r="T367">
        <v>367</v>
      </c>
    </row>
    <row r="368" spans="1:20" x14ac:dyDescent="0.25">
      <c r="A368" s="16"/>
      <c r="B368" s="194" t="s">
        <v>74</v>
      </c>
      <c r="C368" s="196">
        <v>576</v>
      </c>
      <c r="D368" s="11">
        <v>608</v>
      </c>
      <c r="E368" s="11">
        <v>617</v>
      </c>
      <c r="F368" s="11">
        <v>633</v>
      </c>
      <c r="G368" s="11">
        <v>601</v>
      </c>
      <c r="H368" s="11">
        <v>613</v>
      </c>
      <c r="I368" s="11">
        <v>647</v>
      </c>
      <c r="J368" s="11">
        <v>647</v>
      </c>
      <c r="K368" s="11">
        <v>607</v>
      </c>
      <c r="L368" s="11">
        <v>644</v>
      </c>
      <c r="M368" s="11">
        <v>647</v>
      </c>
      <c r="N368" s="11">
        <v>635</v>
      </c>
      <c r="O368" s="11">
        <v>645</v>
      </c>
      <c r="P368" s="11">
        <v>642</v>
      </c>
      <c r="Q368" s="11">
        <v>660</v>
      </c>
      <c r="R368" s="195">
        <v>9422</v>
      </c>
      <c r="T368">
        <v>368</v>
      </c>
    </row>
    <row r="369" spans="1:20" x14ac:dyDescent="0.25">
      <c r="A369" s="16"/>
      <c r="B369" s="194" t="s">
        <v>53</v>
      </c>
      <c r="C369" s="196">
        <v>75</v>
      </c>
      <c r="D369" s="11">
        <v>92</v>
      </c>
      <c r="E369" s="11">
        <v>99</v>
      </c>
      <c r="F369" s="11">
        <v>88</v>
      </c>
      <c r="G369" s="11">
        <v>84</v>
      </c>
      <c r="H369" s="11">
        <v>90</v>
      </c>
      <c r="I369" s="11">
        <v>89</v>
      </c>
      <c r="J369" s="11">
        <v>86</v>
      </c>
      <c r="K369" s="11">
        <v>94</v>
      </c>
      <c r="L369" s="11">
        <v>83</v>
      </c>
      <c r="M369" s="11">
        <v>89</v>
      </c>
      <c r="N369" s="11">
        <v>85</v>
      </c>
      <c r="O369" s="11">
        <v>74</v>
      </c>
      <c r="P369" s="11">
        <v>80</v>
      </c>
      <c r="Q369" s="11">
        <v>75</v>
      </c>
      <c r="R369" s="195">
        <v>1283</v>
      </c>
      <c r="T369">
        <v>369</v>
      </c>
    </row>
    <row r="370" spans="1:20" x14ac:dyDescent="0.25">
      <c r="A370" s="16"/>
      <c r="B370" s="194" t="s">
        <v>49</v>
      </c>
      <c r="C370" s="196"/>
      <c r="D370" s="11"/>
      <c r="E370" s="11"/>
      <c r="F370" s="11"/>
      <c r="G370" s="11"/>
      <c r="H370" s="11"/>
      <c r="I370" s="11"/>
      <c r="J370" s="11"/>
      <c r="K370" s="11"/>
      <c r="L370" s="11">
        <v>30</v>
      </c>
      <c r="M370" s="11"/>
      <c r="N370" s="11"/>
      <c r="O370" s="11"/>
      <c r="P370" s="11"/>
      <c r="Q370" s="11"/>
      <c r="R370" s="195">
        <v>30</v>
      </c>
      <c r="T370">
        <v>370</v>
      </c>
    </row>
    <row r="371" spans="1:20" x14ac:dyDescent="0.25">
      <c r="A371" s="16"/>
      <c r="B371" s="194" t="s">
        <v>33</v>
      </c>
      <c r="C371" s="196"/>
      <c r="D371" s="11"/>
      <c r="E371" s="11">
        <v>117</v>
      </c>
      <c r="F371" s="11">
        <v>117</v>
      </c>
      <c r="G371" s="11">
        <v>131</v>
      </c>
      <c r="H371" s="11">
        <v>142</v>
      </c>
      <c r="I371" s="11">
        <v>144</v>
      </c>
      <c r="J371" s="11">
        <v>148</v>
      </c>
      <c r="K371" s="11">
        <v>157</v>
      </c>
      <c r="L371" s="11">
        <v>171</v>
      </c>
      <c r="M371" s="11">
        <v>163</v>
      </c>
      <c r="N371" s="11">
        <v>156</v>
      </c>
      <c r="O371" s="11">
        <v>163</v>
      </c>
      <c r="P371" s="11">
        <v>167</v>
      </c>
      <c r="Q371" s="11">
        <v>161</v>
      </c>
      <c r="R371" s="195">
        <v>1937</v>
      </c>
      <c r="T371">
        <v>371</v>
      </c>
    </row>
    <row r="372" spans="1:20" x14ac:dyDescent="0.25">
      <c r="A372" s="16"/>
      <c r="B372" s="194" t="s">
        <v>60</v>
      </c>
      <c r="C372" s="196">
        <v>258</v>
      </c>
      <c r="D372" s="11">
        <v>251</v>
      </c>
      <c r="E372" s="11">
        <v>268</v>
      </c>
      <c r="F372" s="11">
        <v>272</v>
      </c>
      <c r="G372" s="11">
        <v>291</v>
      </c>
      <c r="H372" s="11">
        <v>288</v>
      </c>
      <c r="I372" s="11">
        <v>282</v>
      </c>
      <c r="J372" s="11">
        <v>280</v>
      </c>
      <c r="K372" s="11">
        <v>276</v>
      </c>
      <c r="L372" s="11">
        <v>266</v>
      </c>
      <c r="M372" s="11">
        <v>276</v>
      </c>
      <c r="N372" s="11">
        <v>280</v>
      </c>
      <c r="O372" s="11">
        <v>279</v>
      </c>
      <c r="P372" s="11">
        <v>272</v>
      </c>
      <c r="Q372" s="11">
        <v>257</v>
      </c>
      <c r="R372" s="195">
        <v>4096</v>
      </c>
      <c r="T372">
        <v>372</v>
      </c>
    </row>
    <row r="373" spans="1:20" x14ac:dyDescent="0.25">
      <c r="A373" s="16"/>
      <c r="B373" s="194" t="s">
        <v>25</v>
      </c>
      <c r="C373" s="196">
        <v>553</v>
      </c>
      <c r="D373" s="11">
        <v>555</v>
      </c>
      <c r="E373" s="11">
        <v>556</v>
      </c>
      <c r="F373" s="11">
        <v>571</v>
      </c>
      <c r="G373" s="11">
        <v>595</v>
      </c>
      <c r="H373" s="11">
        <v>589</v>
      </c>
      <c r="I373" s="11">
        <v>598</v>
      </c>
      <c r="J373" s="11">
        <v>600</v>
      </c>
      <c r="K373" s="11">
        <v>597</v>
      </c>
      <c r="L373" s="11">
        <v>614</v>
      </c>
      <c r="M373" s="11">
        <v>608</v>
      </c>
      <c r="N373" s="11">
        <v>630</v>
      </c>
      <c r="O373" s="11">
        <v>612</v>
      </c>
      <c r="P373" s="11">
        <v>616</v>
      </c>
      <c r="Q373" s="11">
        <v>598</v>
      </c>
      <c r="R373" s="195">
        <v>8892</v>
      </c>
      <c r="T373">
        <v>373</v>
      </c>
    </row>
    <row r="374" spans="1:20" x14ac:dyDescent="0.25">
      <c r="A374" s="16"/>
      <c r="B374" s="194" t="s">
        <v>7</v>
      </c>
      <c r="C374" s="196">
        <v>697</v>
      </c>
      <c r="D374" s="11">
        <v>689</v>
      </c>
      <c r="E374" s="11">
        <v>707</v>
      </c>
      <c r="F374" s="11">
        <v>700</v>
      </c>
      <c r="G374" s="11">
        <v>717</v>
      </c>
      <c r="H374" s="11">
        <v>724</v>
      </c>
      <c r="I374" s="11">
        <v>735</v>
      </c>
      <c r="J374" s="11">
        <v>726</v>
      </c>
      <c r="K374" s="11">
        <v>765</v>
      </c>
      <c r="L374" s="11">
        <v>743</v>
      </c>
      <c r="M374" s="11">
        <v>735</v>
      </c>
      <c r="N374" s="11">
        <v>740</v>
      </c>
      <c r="O374" s="11">
        <v>725</v>
      </c>
      <c r="P374" s="11">
        <v>685</v>
      </c>
      <c r="Q374" s="11">
        <v>696</v>
      </c>
      <c r="R374" s="195">
        <v>10784</v>
      </c>
      <c r="T374">
        <v>374</v>
      </c>
    </row>
    <row r="375" spans="1:20" x14ac:dyDescent="0.25">
      <c r="A375" s="16"/>
      <c r="B375" s="194" t="s">
        <v>51</v>
      </c>
      <c r="C375" s="196">
        <v>38</v>
      </c>
      <c r="D375" s="11">
        <v>37</v>
      </c>
      <c r="E375" s="11">
        <v>39</v>
      </c>
      <c r="F375" s="11">
        <v>39</v>
      </c>
      <c r="G375" s="11">
        <v>36</v>
      </c>
      <c r="H375" s="11">
        <v>35</v>
      </c>
      <c r="I375" s="11">
        <v>34</v>
      </c>
      <c r="J375" s="11">
        <v>40</v>
      </c>
      <c r="K375" s="11">
        <v>41</v>
      </c>
      <c r="L375" s="11">
        <v>45</v>
      </c>
      <c r="M375" s="11">
        <v>41</v>
      </c>
      <c r="N375" s="11">
        <v>42</v>
      </c>
      <c r="O375" s="11">
        <v>46</v>
      </c>
      <c r="P375" s="11">
        <v>45</v>
      </c>
      <c r="Q375" s="11">
        <v>45</v>
      </c>
      <c r="R375" s="195">
        <v>603</v>
      </c>
      <c r="T375">
        <v>375</v>
      </c>
    </row>
    <row r="376" spans="1:20" x14ac:dyDescent="0.25">
      <c r="A376" s="16"/>
      <c r="B376" s="194" t="s">
        <v>55</v>
      </c>
      <c r="C376" s="196">
        <v>30</v>
      </c>
      <c r="D376" s="11"/>
      <c r="E376" s="11">
        <v>37</v>
      </c>
      <c r="F376" s="11">
        <v>31</v>
      </c>
      <c r="G376" s="11">
        <v>32</v>
      </c>
      <c r="H376" s="11">
        <v>32</v>
      </c>
      <c r="I376" s="11">
        <v>32</v>
      </c>
      <c r="J376" s="11">
        <v>35</v>
      </c>
      <c r="K376" s="11"/>
      <c r="L376" s="11"/>
      <c r="M376" s="11"/>
      <c r="N376" s="11">
        <v>30</v>
      </c>
      <c r="O376" s="11"/>
      <c r="P376" s="11"/>
      <c r="Q376" s="11"/>
      <c r="R376" s="195">
        <v>259</v>
      </c>
      <c r="T376">
        <v>376</v>
      </c>
    </row>
    <row r="377" spans="1:20" x14ac:dyDescent="0.25">
      <c r="A377" s="16"/>
      <c r="B377" s="194" t="s">
        <v>36</v>
      </c>
      <c r="C377" s="196">
        <v>234</v>
      </c>
      <c r="D377" s="11">
        <v>236</v>
      </c>
      <c r="E377" s="11">
        <v>213</v>
      </c>
      <c r="F377" s="11">
        <v>228</v>
      </c>
      <c r="G377" s="11">
        <v>226</v>
      </c>
      <c r="H377" s="11">
        <v>233</v>
      </c>
      <c r="I377" s="11">
        <v>231</v>
      </c>
      <c r="J377" s="11">
        <v>222</v>
      </c>
      <c r="K377" s="11">
        <v>220</v>
      </c>
      <c r="L377" s="11">
        <v>215</v>
      </c>
      <c r="M377" s="11">
        <v>213</v>
      </c>
      <c r="N377" s="11">
        <v>218</v>
      </c>
      <c r="O377" s="11">
        <v>223</v>
      </c>
      <c r="P377" s="11">
        <v>226</v>
      </c>
      <c r="Q377" s="11">
        <v>205</v>
      </c>
      <c r="R377" s="195">
        <v>3343</v>
      </c>
      <c r="T377">
        <v>377</v>
      </c>
    </row>
    <row r="378" spans="1:20" x14ac:dyDescent="0.25">
      <c r="A378" s="16"/>
      <c r="B378" s="194" t="s">
        <v>21</v>
      </c>
      <c r="C378" s="196">
        <v>200</v>
      </c>
      <c r="D378" s="11">
        <v>215</v>
      </c>
      <c r="E378" s="11">
        <v>233</v>
      </c>
      <c r="F378" s="11">
        <v>226</v>
      </c>
      <c r="G378" s="11">
        <v>227</v>
      </c>
      <c r="H378" s="11">
        <v>257</v>
      </c>
      <c r="I378" s="11">
        <v>245</v>
      </c>
      <c r="J378" s="11">
        <v>240</v>
      </c>
      <c r="K378" s="11">
        <v>250</v>
      </c>
      <c r="L378" s="11">
        <v>248</v>
      </c>
      <c r="M378" s="11">
        <v>254</v>
      </c>
      <c r="N378" s="11">
        <v>234</v>
      </c>
      <c r="O378" s="11">
        <v>246</v>
      </c>
      <c r="P378" s="11">
        <v>257</v>
      </c>
      <c r="Q378" s="11">
        <v>243</v>
      </c>
      <c r="R378" s="195">
        <v>3575</v>
      </c>
      <c r="T378">
        <v>378</v>
      </c>
    </row>
    <row r="379" spans="1:20" x14ac:dyDescent="0.25">
      <c r="A379" s="16"/>
      <c r="B379" s="194" t="s">
        <v>16</v>
      </c>
      <c r="C379" s="196">
        <v>560</v>
      </c>
      <c r="D379" s="11">
        <v>565</v>
      </c>
      <c r="E379" s="11">
        <v>548</v>
      </c>
      <c r="F379" s="11">
        <v>558</v>
      </c>
      <c r="G379" s="11">
        <v>578</v>
      </c>
      <c r="H379" s="11">
        <v>568</v>
      </c>
      <c r="I379" s="11">
        <v>563</v>
      </c>
      <c r="J379" s="11">
        <v>558</v>
      </c>
      <c r="K379" s="11">
        <v>590</v>
      </c>
      <c r="L379" s="11">
        <v>580</v>
      </c>
      <c r="M379" s="11">
        <v>565</v>
      </c>
      <c r="N379" s="11">
        <v>556</v>
      </c>
      <c r="O379" s="11">
        <v>567</v>
      </c>
      <c r="P379" s="11">
        <v>561</v>
      </c>
      <c r="Q379" s="11">
        <v>525</v>
      </c>
      <c r="R379" s="195">
        <v>8442</v>
      </c>
      <c r="T379">
        <v>379</v>
      </c>
    </row>
    <row r="380" spans="1:20" x14ac:dyDescent="0.25">
      <c r="A380" s="16"/>
      <c r="B380" s="194" t="s">
        <v>2</v>
      </c>
      <c r="C380" s="196">
        <v>1158</v>
      </c>
      <c r="D380" s="11">
        <v>1143</v>
      </c>
      <c r="E380" s="11">
        <v>1165</v>
      </c>
      <c r="F380" s="11">
        <v>1170</v>
      </c>
      <c r="G380" s="11">
        <v>1164</v>
      </c>
      <c r="H380" s="11">
        <v>1156</v>
      </c>
      <c r="I380" s="11">
        <v>1166</v>
      </c>
      <c r="J380" s="11">
        <v>1199</v>
      </c>
      <c r="K380" s="11">
        <v>1207</v>
      </c>
      <c r="L380" s="11">
        <v>1178</v>
      </c>
      <c r="M380" s="11">
        <v>1187</v>
      </c>
      <c r="N380" s="11">
        <v>1211</v>
      </c>
      <c r="O380" s="11">
        <v>1164</v>
      </c>
      <c r="P380" s="11">
        <v>1151</v>
      </c>
      <c r="Q380" s="11">
        <v>1129</v>
      </c>
      <c r="R380" s="195">
        <v>17548</v>
      </c>
      <c r="T380">
        <v>380</v>
      </c>
    </row>
    <row r="381" spans="1:20" x14ac:dyDescent="0.25">
      <c r="A381" s="16"/>
      <c r="B381" s="194" t="s">
        <v>4</v>
      </c>
      <c r="C381" s="196">
        <v>1244</v>
      </c>
      <c r="D381" s="11">
        <v>1228</v>
      </c>
      <c r="E381" s="11">
        <v>1276</v>
      </c>
      <c r="F381" s="11">
        <v>1261</v>
      </c>
      <c r="G381" s="11">
        <v>1224</v>
      </c>
      <c r="H381" s="11">
        <v>1215</v>
      </c>
      <c r="I381" s="11">
        <v>1245</v>
      </c>
      <c r="J381" s="11">
        <v>1263</v>
      </c>
      <c r="K381" s="11">
        <v>1260</v>
      </c>
      <c r="L381" s="11">
        <v>1241</v>
      </c>
      <c r="M381" s="11">
        <v>1257</v>
      </c>
      <c r="N381" s="11">
        <v>1269</v>
      </c>
      <c r="O381" s="11">
        <v>1257</v>
      </c>
      <c r="P381" s="11">
        <v>1242</v>
      </c>
      <c r="Q381" s="11">
        <v>1241</v>
      </c>
      <c r="R381" s="195">
        <v>18723</v>
      </c>
      <c r="T381">
        <v>381</v>
      </c>
    </row>
    <row r="382" spans="1:20" x14ac:dyDescent="0.25">
      <c r="A382" s="16"/>
      <c r="B382" s="194" t="s">
        <v>38</v>
      </c>
      <c r="C382" s="196">
        <v>93</v>
      </c>
      <c r="D382" s="11">
        <v>108</v>
      </c>
      <c r="E382" s="11">
        <v>115</v>
      </c>
      <c r="F382" s="11">
        <v>99</v>
      </c>
      <c r="G382" s="11">
        <v>111</v>
      </c>
      <c r="H382" s="11">
        <v>92</v>
      </c>
      <c r="I382" s="11">
        <v>87</v>
      </c>
      <c r="J382" s="11">
        <v>103</v>
      </c>
      <c r="K382" s="11">
        <v>89</v>
      </c>
      <c r="L382" s="11">
        <v>88</v>
      </c>
      <c r="M382" s="11">
        <v>99</v>
      </c>
      <c r="N382" s="11">
        <v>97</v>
      </c>
      <c r="O382" s="11">
        <v>106</v>
      </c>
      <c r="P382" s="11">
        <v>88</v>
      </c>
      <c r="Q382" s="11">
        <v>85</v>
      </c>
      <c r="R382" s="195">
        <v>1460</v>
      </c>
      <c r="T382">
        <v>382</v>
      </c>
    </row>
    <row r="383" spans="1:20" x14ac:dyDescent="0.25">
      <c r="A383" s="16"/>
      <c r="B383" s="194" t="s">
        <v>8</v>
      </c>
      <c r="C383" s="196">
        <v>412</v>
      </c>
      <c r="D383" s="11">
        <v>419</v>
      </c>
      <c r="E383" s="11">
        <v>435</v>
      </c>
      <c r="F383" s="11">
        <v>435</v>
      </c>
      <c r="G383" s="11">
        <v>438</v>
      </c>
      <c r="H383" s="11">
        <v>467</v>
      </c>
      <c r="I383" s="11">
        <v>467</v>
      </c>
      <c r="J383" s="11">
        <v>455</v>
      </c>
      <c r="K383" s="11">
        <v>442</v>
      </c>
      <c r="L383" s="11">
        <v>450</v>
      </c>
      <c r="M383" s="11">
        <v>399</v>
      </c>
      <c r="N383" s="11">
        <v>444</v>
      </c>
      <c r="O383" s="11">
        <v>436</v>
      </c>
      <c r="P383" s="11">
        <v>450</v>
      </c>
      <c r="Q383" s="11">
        <v>423</v>
      </c>
      <c r="R383" s="195">
        <v>6572</v>
      </c>
      <c r="T383">
        <v>383</v>
      </c>
    </row>
    <row r="384" spans="1:20" x14ac:dyDescent="0.25">
      <c r="A384" s="16"/>
      <c r="B384" s="194" t="s">
        <v>78</v>
      </c>
      <c r="C384" s="196">
        <v>531</v>
      </c>
      <c r="D384" s="11">
        <v>564</v>
      </c>
      <c r="E384" s="11">
        <v>577</v>
      </c>
      <c r="F384" s="11">
        <v>570</v>
      </c>
      <c r="G384" s="11">
        <v>517</v>
      </c>
      <c r="H384" s="11">
        <v>585</v>
      </c>
      <c r="I384" s="11">
        <v>580</v>
      </c>
      <c r="J384" s="11">
        <v>565</v>
      </c>
      <c r="K384" s="11">
        <v>539</v>
      </c>
      <c r="L384" s="11">
        <v>577</v>
      </c>
      <c r="M384" s="11">
        <v>575</v>
      </c>
      <c r="N384" s="11">
        <v>570</v>
      </c>
      <c r="O384" s="11">
        <v>552</v>
      </c>
      <c r="P384" s="11">
        <v>599</v>
      </c>
      <c r="Q384" s="11">
        <v>609</v>
      </c>
      <c r="R384" s="195">
        <v>8510</v>
      </c>
      <c r="T384">
        <v>384</v>
      </c>
    </row>
    <row r="385" spans="1:20" x14ac:dyDescent="0.25">
      <c r="A385" s="16"/>
      <c r="B385" s="194" t="s">
        <v>27</v>
      </c>
      <c r="C385" s="196">
        <v>384</v>
      </c>
      <c r="D385" s="11">
        <v>405</v>
      </c>
      <c r="E385" s="11">
        <v>400</v>
      </c>
      <c r="F385" s="11">
        <v>394</v>
      </c>
      <c r="G385" s="11">
        <v>398</v>
      </c>
      <c r="H385" s="11">
        <v>404</v>
      </c>
      <c r="I385" s="11">
        <v>409</v>
      </c>
      <c r="J385" s="11">
        <v>425</v>
      </c>
      <c r="K385" s="11">
        <v>413</v>
      </c>
      <c r="L385" s="11">
        <v>422</v>
      </c>
      <c r="M385" s="11">
        <v>441</v>
      </c>
      <c r="N385" s="11">
        <v>446</v>
      </c>
      <c r="O385" s="11">
        <v>446</v>
      </c>
      <c r="P385" s="11">
        <v>442</v>
      </c>
      <c r="Q385" s="11">
        <v>439</v>
      </c>
      <c r="R385" s="195">
        <v>6268</v>
      </c>
      <c r="T385">
        <v>385</v>
      </c>
    </row>
    <row r="386" spans="1:20" x14ac:dyDescent="0.25">
      <c r="A386" s="16"/>
      <c r="B386" s="194" t="s">
        <v>13</v>
      </c>
      <c r="C386" s="196">
        <v>167</v>
      </c>
      <c r="D386" s="11">
        <v>192</v>
      </c>
      <c r="E386" s="11">
        <v>194</v>
      </c>
      <c r="F386" s="11">
        <v>220</v>
      </c>
      <c r="G386" s="11">
        <v>190</v>
      </c>
      <c r="H386" s="11">
        <v>202</v>
      </c>
      <c r="I386" s="11">
        <v>204</v>
      </c>
      <c r="J386" s="11">
        <v>226</v>
      </c>
      <c r="K386" s="11">
        <v>190</v>
      </c>
      <c r="L386" s="11">
        <v>207</v>
      </c>
      <c r="M386" s="11">
        <v>207</v>
      </c>
      <c r="N386" s="11">
        <v>231</v>
      </c>
      <c r="O386" s="11">
        <v>213</v>
      </c>
      <c r="P386" s="11">
        <v>234</v>
      </c>
      <c r="Q386" s="11">
        <v>235</v>
      </c>
      <c r="R386" s="195">
        <v>3112</v>
      </c>
      <c r="T386">
        <v>386</v>
      </c>
    </row>
    <row r="387" spans="1:20" x14ac:dyDescent="0.25">
      <c r="A387" s="16"/>
      <c r="B387" s="194" t="s">
        <v>70</v>
      </c>
      <c r="C387" s="196">
        <v>523</v>
      </c>
      <c r="D387" s="11">
        <v>508</v>
      </c>
      <c r="E387" s="11">
        <v>507</v>
      </c>
      <c r="F387" s="11">
        <v>524</v>
      </c>
      <c r="G387" s="11">
        <v>504</v>
      </c>
      <c r="H387" s="11">
        <v>522</v>
      </c>
      <c r="I387" s="11">
        <v>515</v>
      </c>
      <c r="J387" s="11">
        <v>532</v>
      </c>
      <c r="K387" s="11">
        <v>524</v>
      </c>
      <c r="L387" s="11">
        <v>540</v>
      </c>
      <c r="M387" s="11">
        <v>535</v>
      </c>
      <c r="N387" s="11">
        <v>527</v>
      </c>
      <c r="O387" s="11">
        <v>553</v>
      </c>
      <c r="P387" s="11">
        <v>559</v>
      </c>
      <c r="Q387" s="11">
        <v>564</v>
      </c>
      <c r="R387" s="195">
        <v>7937</v>
      </c>
      <c r="T387">
        <v>387</v>
      </c>
    </row>
    <row r="388" spans="1:20" x14ac:dyDescent="0.25">
      <c r="A388" s="16"/>
      <c r="B388" s="194" t="s">
        <v>72</v>
      </c>
      <c r="C388" s="196">
        <v>162</v>
      </c>
      <c r="D388" s="11">
        <v>176</v>
      </c>
      <c r="E388" s="11">
        <v>194</v>
      </c>
      <c r="F388" s="11">
        <v>183</v>
      </c>
      <c r="G388" s="11">
        <v>156</v>
      </c>
      <c r="H388" s="11">
        <v>160</v>
      </c>
      <c r="I388" s="11">
        <v>162</v>
      </c>
      <c r="J388" s="11">
        <v>159</v>
      </c>
      <c r="K388" s="11">
        <v>158</v>
      </c>
      <c r="L388" s="11">
        <v>160</v>
      </c>
      <c r="M388" s="11">
        <v>149</v>
      </c>
      <c r="N388" s="11">
        <v>160</v>
      </c>
      <c r="O388" s="11">
        <v>151</v>
      </c>
      <c r="P388" s="11">
        <v>171</v>
      </c>
      <c r="Q388" s="11">
        <v>163</v>
      </c>
      <c r="R388" s="195">
        <v>2464</v>
      </c>
      <c r="T388">
        <v>388</v>
      </c>
    </row>
    <row r="389" spans="1:20" x14ac:dyDescent="0.25">
      <c r="A389" s="16"/>
      <c r="B389" s="194" t="s">
        <v>6</v>
      </c>
      <c r="C389" s="196">
        <v>1341</v>
      </c>
      <c r="D389" s="11">
        <v>1315</v>
      </c>
      <c r="E389" s="11">
        <v>1354</v>
      </c>
      <c r="F389" s="11">
        <v>1352</v>
      </c>
      <c r="G389" s="11">
        <v>1327</v>
      </c>
      <c r="H389" s="11">
        <v>1321</v>
      </c>
      <c r="I389" s="11">
        <v>1344</v>
      </c>
      <c r="J389" s="11">
        <v>1372</v>
      </c>
      <c r="K389" s="11">
        <v>1370</v>
      </c>
      <c r="L389" s="11">
        <v>1385</v>
      </c>
      <c r="M389" s="11">
        <v>1389</v>
      </c>
      <c r="N389" s="11">
        <v>1416</v>
      </c>
      <c r="O389" s="11">
        <v>1365</v>
      </c>
      <c r="P389" s="11">
        <v>1350</v>
      </c>
      <c r="Q389" s="11">
        <v>1313</v>
      </c>
      <c r="R389" s="195">
        <v>20314</v>
      </c>
      <c r="T389">
        <v>389</v>
      </c>
    </row>
    <row r="390" spans="1:20" x14ac:dyDescent="0.25">
      <c r="A390" s="16"/>
      <c r="B390" s="194" t="s">
        <v>62</v>
      </c>
      <c r="C390" s="196">
        <v>355</v>
      </c>
      <c r="D390" s="11">
        <v>367</v>
      </c>
      <c r="E390" s="11">
        <v>341</v>
      </c>
      <c r="F390" s="11">
        <v>370</v>
      </c>
      <c r="G390" s="11">
        <v>346</v>
      </c>
      <c r="H390" s="11">
        <v>329</v>
      </c>
      <c r="I390" s="11">
        <v>327</v>
      </c>
      <c r="J390" s="11">
        <v>348</v>
      </c>
      <c r="K390" s="11">
        <v>349</v>
      </c>
      <c r="L390" s="11">
        <v>333</v>
      </c>
      <c r="M390" s="11">
        <v>344</v>
      </c>
      <c r="N390" s="11">
        <v>367</v>
      </c>
      <c r="O390" s="11">
        <v>358</v>
      </c>
      <c r="P390" s="11">
        <v>376</v>
      </c>
      <c r="Q390" s="11">
        <v>397</v>
      </c>
      <c r="R390" s="195">
        <v>5307</v>
      </c>
      <c r="T390">
        <v>390</v>
      </c>
    </row>
    <row r="391" spans="1:20" x14ac:dyDescent="0.25">
      <c r="A391" s="16"/>
      <c r="B391" s="194" t="s">
        <v>5</v>
      </c>
      <c r="C391" s="196">
        <v>881</v>
      </c>
      <c r="D391" s="11">
        <v>906</v>
      </c>
      <c r="E391" s="11">
        <v>895</v>
      </c>
      <c r="F391" s="11">
        <v>910</v>
      </c>
      <c r="G391" s="11">
        <v>895</v>
      </c>
      <c r="H391" s="11">
        <v>917</v>
      </c>
      <c r="I391" s="11">
        <v>912</v>
      </c>
      <c r="J391" s="11">
        <v>920</v>
      </c>
      <c r="K391" s="11">
        <v>936</v>
      </c>
      <c r="L391" s="11">
        <v>949</v>
      </c>
      <c r="M391" s="11">
        <v>932</v>
      </c>
      <c r="N391" s="11">
        <v>929</v>
      </c>
      <c r="O391" s="11">
        <v>929</v>
      </c>
      <c r="P391" s="11">
        <v>922</v>
      </c>
      <c r="Q391" s="11">
        <v>890</v>
      </c>
      <c r="R391" s="195">
        <v>13723</v>
      </c>
      <c r="T391">
        <v>391</v>
      </c>
    </row>
    <row r="392" spans="1:20" x14ac:dyDescent="0.25">
      <c r="A392" s="16"/>
      <c r="B392" s="194" t="s">
        <v>37</v>
      </c>
      <c r="C392" s="196"/>
      <c r="D392" s="11"/>
      <c r="E392" s="11"/>
      <c r="F392" s="11"/>
      <c r="G392" s="11"/>
      <c r="H392" s="11"/>
      <c r="I392" s="11"/>
      <c r="J392" s="11"/>
      <c r="K392" s="11"/>
      <c r="L392" s="11">
        <v>36</v>
      </c>
      <c r="M392" s="11"/>
      <c r="N392" s="11">
        <v>32</v>
      </c>
      <c r="O392" s="11">
        <v>30</v>
      </c>
      <c r="P392" s="11"/>
      <c r="Q392" s="11"/>
      <c r="R392" s="195">
        <v>98</v>
      </c>
      <c r="T392">
        <v>392</v>
      </c>
    </row>
    <row r="393" spans="1:20" x14ac:dyDescent="0.25">
      <c r="A393" s="16"/>
      <c r="B393" s="194" t="s">
        <v>76</v>
      </c>
      <c r="C393" s="196">
        <v>436</v>
      </c>
      <c r="D393" s="11">
        <v>432</v>
      </c>
      <c r="E393" s="11">
        <v>398</v>
      </c>
      <c r="F393" s="11">
        <v>416</v>
      </c>
      <c r="G393" s="11">
        <v>421</v>
      </c>
      <c r="H393" s="11">
        <v>431</v>
      </c>
      <c r="I393" s="11">
        <v>400</v>
      </c>
      <c r="J393" s="11">
        <v>445</v>
      </c>
      <c r="K393" s="11">
        <v>407</v>
      </c>
      <c r="L393" s="11">
        <v>396</v>
      </c>
      <c r="M393" s="11">
        <v>411</v>
      </c>
      <c r="N393" s="11">
        <v>392</v>
      </c>
      <c r="O393" s="11">
        <v>440</v>
      </c>
      <c r="P393" s="11">
        <v>426</v>
      </c>
      <c r="Q393" s="11">
        <v>444</v>
      </c>
      <c r="R393" s="195">
        <v>6295</v>
      </c>
      <c r="T393">
        <v>393</v>
      </c>
    </row>
    <row r="394" spans="1:20" x14ac:dyDescent="0.25">
      <c r="A394" s="16"/>
      <c r="B394" s="194" t="s">
        <v>63</v>
      </c>
      <c r="C394" s="196">
        <v>107</v>
      </c>
      <c r="D394" s="11">
        <v>118</v>
      </c>
      <c r="E394" s="11">
        <v>116</v>
      </c>
      <c r="F394" s="11">
        <v>97</v>
      </c>
      <c r="G394" s="11">
        <v>107</v>
      </c>
      <c r="H394" s="11">
        <v>113</v>
      </c>
      <c r="I394" s="11">
        <v>101</v>
      </c>
      <c r="J394" s="11">
        <v>122</v>
      </c>
      <c r="K394" s="11">
        <v>100</v>
      </c>
      <c r="L394" s="11">
        <v>108</v>
      </c>
      <c r="M394" s="11">
        <v>108</v>
      </c>
      <c r="N394" s="11">
        <v>97</v>
      </c>
      <c r="O394" s="11">
        <v>99</v>
      </c>
      <c r="P394" s="11">
        <v>121</v>
      </c>
      <c r="Q394" s="11">
        <v>104</v>
      </c>
      <c r="R394" s="195">
        <v>1618</v>
      </c>
      <c r="T394">
        <v>394</v>
      </c>
    </row>
    <row r="395" spans="1:20" x14ac:dyDescent="0.25">
      <c r="A395" s="16"/>
      <c r="B395" s="194" t="s">
        <v>43</v>
      </c>
      <c r="C395" s="196">
        <v>131</v>
      </c>
      <c r="D395" s="11">
        <v>149</v>
      </c>
      <c r="E395" s="11">
        <v>148</v>
      </c>
      <c r="F395" s="11">
        <v>140</v>
      </c>
      <c r="G395" s="11">
        <v>133</v>
      </c>
      <c r="H395" s="11">
        <v>138</v>
      </c>
      <c r="I395" s="11">
        <v>138</v>
      </c>
      <c r="J395" s="11">
        <v>136</v>
      </c>
      <c r="K395" s="11">
        <v>137</v>
      </c>
      <c r="L395" s="11">
        <v>137</v>
      </c>
      <c r="M395" s="11">
        <v>145</v>
      </c>
      <c r="N395" s="11">
        <v>141</v>
      </c>
      <c r="O395" s="11">
        <v>103</v>
      </c>
      <c r="P395" s="11">
        <v>119</v>
      </c>
      <c r="Q395" s="11">
        <v>119</v>
      </c>
      <c r="R395" s="195">
        <v>2014</v>
      </c>
      <c r="T395">
        <v>395</v>
      </c>
    </row>
    <row r="396" spans="1:20" x14ac:dyDescent="0.25">
      <c r="A396" s="16"/>
      <c r="B396" s="194" t="s">
        <v>65</v>
      </c>
      <c r="C396" s="196">
        <v>154</v>
      </c>
      <c r="D396" s="11">
        <v>148</v>
      </c>
      <c r="E396" s="11">
        <v>161</v>
      </c>
      <c r="F396" s="11">
        <v>162</v>
      </c>
      <c r="G396" s="11">
        <v>150</v>
      </c>
      <c r="H396" s="11">
        <v>171</v>
      </c>
      <c r="I396" s="11">
        <v>157</v>
      </c>
      <c r="J396" s="11">
        <v>174</v>
      </c>
      <c r="K396" s="11">
        <v>185</v>
      </c>
      <c r="L396" s="11">
        <v>170</v>
      </c>
      <c r="M396" s="11">
        <v>145</v>
      </c>
      <c r="N396" s="11">
        <v>174</v>
      </c>
      <c r="O396" s="11">
        <v>160</v>
      </c>
      <c r="P396" s="11">
        <v>186</v>
      </c>
      <c r="Q396" s="11">
        <v>180</v>
      </c>
      <c r="R396" s="195">
        <v>2477</v>
      </c>
      <c r="T396">
        <v>396</v>
      </c>
    </row>
    <row r="397" spans="1:20" x14ac:dyDescent="0.25">
      <c r="A397" s="16"/>
      <c r="B397" s="194" t="s">
        <v>22</v>
      </c>
      <c r="C397" s="196">
        <v>205</v>
      </c>
      <c r="D397" s="11">
        <v>227</v>
      </c>
      <c r="E397" s="11">
        <v>218</v>
      </c>
      <c r="F397" s="11">
        <v>209</v>
      </c>
      <c r="G397" s="11">
        <v>219</v>
      </c>
      <c r="H397" s="11">
        <v>222</v>
      </c>
      <c r="I397" s="11">
        <v>224</v>
      </c>
      <c r="J397" s="11">
        <v>231</v>
      </c>
      <c r="K397" s="11">
        <v>229</v>
      </c>
      <c r="L397" s="11">
        <v>226</v>
      </c>
      <c r="M397" s="11">
        <v>235</v>
      </c>
      <c r="N397" s="11">
        <v>251</v>
      </c>
      <c r="O397" s="11">
        <v>223</v>
      </c>
      <c r="P397" s="11">
        <v>226</v>
      </c>
      <c r="Q397" s="11">
        <v>238</v>
      </c>
      <c r="R397" s="195">
        <v>3383</v>
      </c>
      <c r="T397">
        <v>397</v>
      </c>
    </row>
    <row r="398" spans="1:20" x14ac:dyDescent="0.25">
      <c r="A398" s="16"/>
      <c r="B398" s="194" t="s">
        <v>61</v>
      </c>
      <c r="C398" s="196">
        <v>109</v>
      </c>
      <c r="D398" s="11">
        <v>120</v>
      </c>
      <c r="E398" s="11">
        <v>103</v>
      </c>
      <c r="F398" s="11">
        <v>110</v>
      </c>
      <c r="G398" s="11">
        <v>96</v>
      </c>
      <c r="H398" s="11">
        <v>127</v>
      </c>
      <c r="I398" s="11">
        <v>99</v>
      </c>
      <c r="J398" s="11">
        <v>105</v>
      </c>
      <c r="K398" s="11">
        <v>95</v>
      </c>
      <c r="L398" s="11">
        <v>116</v>
      </c>
      <c r="M398" s="11">
        <v>98</v>
      </c>
      <c r="N398" s="11">
        <v>117</v>
      </c>
      <c r="O398" s="11">
        <v>109</v>
      </c>
      <c r="P398" s="11">
        <v>109</v>
      </c>
      <c r="Q398" s="11">
        <v>117</v>
      </c>
      <c r="R398" s="195">
        <v>1630</v>
      </c>
      <c r="T398">
        <v>398</v>
      </c>
    </row>
    <row r="399" spans="1:20" x14ac:dyDescent="0.25">
      <c r="A399" s="16"/>
      <c r="B399" s="194" t="s">
        <v>23</v>
      </c>
      <c r="C399" s="196">
        <v>245</v>
      </c>
      <c r="D399" s="11">
        <v>250</v>
      </c>
      <c r="E399" s="11">
        <v>274</v>
      </c>
      <c r="F399" s="11">
        <v>253</v>
      </c>
      <c r="G399" s="11">
        <v>263</v>
      </c>
      <c r="H399" s="11">
        <v>270</v>
      </c>
      <c r="I399" s="11">
        <v>256</v>
      </c>
      <c r="J399" s="11">
        <v>278</v>
      </c>
      <c r="K399" s="11">
        <v>285</v>
      </c>
      <c r="L399" s="11">
        <v>293</v>
      </c>
      <c r="M399" s="11">
        <v>276</v>
      </c>
      <c r="N399" s="11">
        <v>304</v>
      </c>
      <c r="O399" s="11">
        <v>281</v>
      </c>
      <c r="P399" s="11">
        <v>287</v>
      </c>
      <c r="Q399" s="11">
        <v>291</v>
      </c>
      <c r="R399" s="195">
        <v>4106</v>
      </c>
      <c r="T399">
        <v>399</v>
      </c>
    </row>
    <row r="400" spans="1:20" x14ac:dyDescent="0.25">
      <c r="A400" s="16"/>
      <c r="B400" s="194" t="s">
        <v>12</v>
      </c>
      <c r="C400" s="196">
        <v>134</v>
      </c>
      <c r="D400" s="11">
        <v>140</v>
      </c>
      <c r="E400" s="11">
        <v>136</v>
      </c>
      <c r="F400" s="11">
        <v>133</v>
      </c>
      <c r="G400" s="11">
        <v>154</v>
      </c>
      <c r="H400" s="11">
        <v>144</v>
      </c>
      <c r="I400" s="11">
        <v>149</v>
      </c>
      <c r="J400" s="11">
        <v>159</v>
      </c>
      <c r="K400" s="11">
        <v>154</v>
      </c>
      <c r="L400" s="11">
        <v>150</v>
      </c>
      <c r="M400" s="11">
        <v>158</v>
      </c>
      <c r="N400" s="11">
        <v>159</v>
      </c>
      <c r="O400" s="11">
        <v>160</v>
      </c>
      <c r="P400" s="11">
        <v>158</v>
      </c>
      <c r="Q400" s="11">
        <v>153</v>
      </c>
      <c r="R400" s="195">
        <v>2241</v>
      </c>
      <c r="T400">
        <v>400</v>
      </c>
    </row>
    <row r="401" spans="1:20" x14ac:dyDescent="0.25">
      <c r="A401" s="16"/>
      <c r="B401" s="194" t="s">
        <v>19</v>
      </c>
      <c r="C401" s="196">
        <v>298</v>
      </c>
      <c r="D401" s="11">
        <v>337</v>
      </c>
      <c r="E401" s="11">
        <v>322</v>
      </c>
      <c r="F401" s="11">
        <v>336</v>
      </c>
      <c r="G401" s="11">
        <v>334</v>
      </c>
      <c r="H401" s="11">
        <v>348</v>
      </c>
      <c r="I401" s="11">
        <v>336</v>
      </c>
      <c r="J401" s="11">
        <v>336</v>
      </c>
      <c r="K401" s="11">
        <v>343</v>
      </c>
      <c r="L401" s="11">
        <v>342</v>
      </c>
      <c r="M401" s="11">
        <v>348</v>
      </c>
      <c r="N401" s="11">
        <v>350</v>
      </c>
      <c r="O401" s="11">
        <v>335</v>
      </c>
      <c r="P401" s="11">
        <v>325</v>
      </c>
      <c r="Q401" s="11">
        <v>311</v>
      </c>
      <c r="R401" s="195">
        <v>5001</v>
      </c>
      <c r="T401">
        <v>401</v>
      </c>
    </row>
    <row r="402" spans="1:20" x14ac:dyDescent="0.25">
      <c r="A402" s="16"/>
      <c r="B402" s="194" t="s">
        <v>45</v>
      </c>
      <c r="C402" s="196">
        <v>64</v>
      </c>
      <c r="D402" s="11">
        <v>81</v>
      </c>
      <c r="E402" s="11">
        <v>63</v>
      </c>
      <c r="F402" s="11">
        <v>62</v>
      </c>
      <c r="G402" s="11">
        <v>67</v>
      </c>
      <c r="H402" s="11">
        <v>64</v>
      </c>
      <c r="I402" s="11">
        <v>83</v>
      </c>
      <c r="J402" s="11">
        <v>78</v>
      </c>
      <c r="K402" s="11">
        <v>63</v>
      </c>
      <c r="L402" s="11">
        <v>64</v>
      </c>
      <c r="M402" s="11">
        <v>68</v>
      </c>
      <c r="N402" s="11">
        <v>81</v>
      </c>
      <c r="O402" s="11">
        <v>59</v>
      </c>
      <c r="P402" s="11">
        <v>66</v>
      </c>
      <c r="Q402" s="11">
        <v>72</v>
      </c>
      <c r="R402" s="195">
        <v>1035</v>
      </c>
      <c r="T402">
        <v>402</v>
      </c>
    </row>
    <row r="403" spans="1:20" x14ac:dyDescent="0.25">
      <c r="A403" s="16"/>
      <c r="B403" s="194" t="s">
        <v>48</v>
      </c>
      <c r="C403" s="196">
        <v>190</v>
      </c>
      <c r="D403" s="11">
        <v>192</v>
      </c>
      <c r="E403" s="11">
        <v>180</v>
      </c>
      <c r="F403" s="11">
        <v>196</v>
      </c>
      <c r="G403" s="11">
        <v>181</v>
      </c>
      <c r="H403" s="11">
        <v>191</v>
      </c>
      <c r="I403" s="11">
        <v>194</v>
      </c>
      <c r="J403" s="11">
        <v>192</v>
      </c>
      <c r="K403" s="11">
        <v>196</v>
      </c>
      <c r="L403" s="11">
        <v>192</v>
      </c>
      <c r="M403" s="11">
        <v>206</v>
      </c>
      <c r="N403" s="11">
        <v>189</v>
      </c>
      <c r="O403" s="11">
        <v>206</v>
      </c>
      <c r="P403" s="11">
        <v>200</v>
      </c>
      <c r="Q403" s="11">
        <v>192</v>
      </c>
      <c r="R403" s="195">
        <v>2897</v>
      </c>
      <c r="T403">
        <v>403</v>
      </c>
    </row>
    <row r="404" spans="1:20" x14ac:dyDescent="0.25">
      <c r="A404" s="16"/>
      <c r="B404" s="194" t="s">
        <v>34</v>
      </c>
      <c r="C404" s="196">
        <v>99</v>
      </c>
      <c r="D404" s="11">
        <v>114</v>
      </c>
      <c r="E404" s="11">
        <v>104</v>
      </c>
      <c r="F404" s="11">
        <v>109</v>
      </c>
      <c r="G404" s="11">
        <v>102</v>
      </c>
      <c r="H404" s="11">
        <v>110</v>
      </c>
      <c r="I404" s="11">
        <v>106</v>
      </c>
      <c r="J404" s="11">
        <v>120</v>
      </c>
      <c r="K404" s="11">
        <v>99</v>
      </c>
      <c r="L404" s="11">
        <v>110</v>
      </c>
      <c r="M404" s="11">
        <v>106</v>
      </c>
      <c r="N404" s="11">
        <v>100</v>
      </c>
      <c r="O404" s="11">
        <v>109</v>
      </c>
      <c r="P404" s="11">
        <v>115</v>
      </c>
      <c r="Q404" s="11">
        <v>110</v>
      </c>
      <c r="R404" s="195">
        <v>1613</v>
      </c>
      <c r="T404">
        <v>404</v>
      </c>
    </row>
    <row r="405" spans="1:20" x14ac:dyDescent="0.25">
      <c r="A405" s="16"/>
      <c r="B405" s="194" t="s">
        <v>3</v>
      </c>
      <c r="C405" s="196">
        <v>1103</v>
      </c>
      <c r="D405" s="11">
        <v>1123</v>
      </c>
      <c r="E405" s="11">
        <v>1116</v>
      </c>
      <c r="F405" s="11">
        <v>1149</v>
      </c>
      <c r="G405" s="11">
        <v>1098</v>
      </c>
      <c r="H405" s="11">
        <v>1111</v>
      </c>
      <c r="I405" s="11">
        <v>1130</v>
      </c>
      <c r="J405" s="11">
        <v>1146</v>
      </c>
      <c r="K405" s="11">
        <v>1128</v>
      </c>
      <c r="L405" s="11">
        <v>1136</v>
      </c>
      <c r="M405" s="11">
        <v>1142</v>
      </c>
      <c r="N405" s="11">
        <v>1160</v>
      </c>
      <c r="O405" s="11">
        <v>1145</v>
      </c>
      <c r="P405" s="11">
        <v>1129</v>
      </c>
      <c r="Q405" s="11">
        <v>1100</v>
      </c>
      <c r="R405" s="195">
        <v>16916</v>
      </c>
      <c r="T405">
        <v>405</v>
      </c>
    </row>
    <row r="406" spans="1:20" x14ac:dyDescent="0.25">
      <c r="A406" s="16"/>
      <c r="B406" s="194" t="s">
        <v>80</v>
      </c>
      <c r="C406" s="196">
        <v>302</v>
      </c>
      <c r="D406" s="11">
        <v>342</v>
      </c>
      <c r="E406" s="11">
        <v>344</v>
      </c>
      <c r="F406" s="11">
        <v>351</v>
      </c>
      <c r="G406" s="11">
        <v>307</v>
      </c>
      <c r="H406" s="11">
        <v>341</v>
      </c>
      <c r="I406" s="11">
        <v>344</v>
      </c>
      <c r="J406" s="11">
        <v>357</v>
      </c>
      <c r="K406" s="11">
        <v>324</v>
      </c>
      <c r="L406" s="11">
        <v>311</v>
      </c>
      <c r="M406" s="11">
        <v>353</v>
      </c>
      <c r="N406" s="11">
        <v>324</v>
      </c>
      <c r="O406" s="11">
        <v>306</v>
      </c>
      <c r="P406" s="11">
        <v>334</v>
      </c>
      <c r="Q406" s="11">
        <v>383</v>
      </c>
      <c r="R406" s="195">
        <v>5023</v>
      </c>
      <c r="T406">
        <v>406</v>
      </c>
    </row>
    <row r="407" spans="1:20" x14ac:dyDescent="0.25">
      <c r="A407" s="16"/>
      <c r="B407" s="194" t="s">
        <v>39</v>
      </c>
      <c r="C407" s="196">
        <v>266</v>
      </c>
      <c r="D407" s="11">
        <v>284</v>
      </c>
      <c r="E407" s="11">
        <v>298</v>
      </c>
      <c r="F407" s="11">
        <v>275</v>
      </c>
      <c r="G407" s="11">
        <v>269</v>
      </c>
      <c r="H407" s="11">
        <v>283</v>
      </c>
      <c r="I407" s="11">
        <v>274</v>
      </c>
      <c r="J407" s="11">
        <v>289</v>
      </c>
      <c r="K407" s="11">
        <v>254</v>
      </c>
      <c r="L407" s="11">
        <v>247</v>
      </c>
      <c r="M407" s="11">
        <v>224</v>
      </c>
      <c r="N407" s="11">
        <v>244</v>
      </c>
      <c r="O407" s="11">
        <v>207</v>
      </c>
      <c r="P407" s="11">
        <v>208</v>
      </c>
      <c r="Q407" s="11">
        <v>184</v>
      </c>
      <c r="R407" s="195">
        <v>3806</v>
      </c>
      <c r="T407">
        <v>407</v>
      </c>
    </row>
    <row r="408" spans="1:20" x14ac:dyDescent="0.25">
      <c r="A408" s="16"/>
      <c r="B408" s="194" t="s">
        <v>14</v>
      </c>
      <c r="C408" s="196">
        <v>703</v>
      </c>
      <c r="D408" s="11">
        <v>755</v>
      </c>
      <c r="E408" s="11">
        <v>689</v>
      </c>
      <c r="F408" s="11">
        <v>725</v>
      </c>
      <c r="G408" s="11">
        <v>683</v>
      </c>
      <c r="H408" s="11">
        <v>706</v>
      </c>
      <c r="I408" s="11">
        <v>703</v>
      </c>
      <c r="J408" s="11">
        <v>726</v>
      </c>
      <c r="K408" s="11">
        <v>677</v>
      </c>
      <c r="L408" s="11">
        <v>685</v>
      </c>
      <c r="M408" s="11">
        <v>649</v>
      </c>
      <c r="N408" s="11">
        <v>677</v>
      </c>
      <c r="O408" s="11">
        <v>640</v>
      </c>
      <c r="P408" s="11">
        <v>690</v>
      </c>
      <c r="Q408" s="11">
        <v>667</v>
      </c>
      <c r="R408" s="195">
        <v>10375</v>
      </c>
      <c r="T408">
        <v>408</v>
      </c>
    </row>
    <row r="409" spans="1:20" x14ac:dyDescent="0.25">
      <c r="A409" s="16"/>
      <c r="B409" s="194" t="s">
        <v>68</v>
      </c>
      <c r="C409" s="196">
        <v>163</v>
      </c>
      <c r="D409" s="11">
        <v>162</v>
      </c>
      <c r="E409" s="11">
        <v>152</v>
      </c>
      <c r="F409" s="11">
        <v>166</v>
      </c>
      <c r="G409" s="11">
        <v>157</v>
      </c>
      <c r="H409" s="11">
        <v>163</v>
      </c>
      <c r="I409" s="11">
        <v>167</v>
      </c>
      <c r="J409" s="11">
        <v>150</v>
      </c>
      <c r="K409" s="11">
        <v>146</v>
      </c>
      <c r="L409" s="11">
        <v>162</v>
      </c>
      <c r="M409" s="11">
        <v>157</v>
      </c>
      <c r="N409" s="11">
        <v>157</v>
      </c>
      <c r="O409" s="11">
        <v>152</v>
      </c>
      <c r="P409" s="11">
        <v>154</v>
      </c>
      <c r="Q409" s="11">
        <v>146</v>
      </c>
      <c r="R409" s="195">
        <v>2354</v>
      </c>
      <c r="T409">
        <v>409</v>
      </c>
    </row>
    <row r="410" spans="1:20" x14ac:dyDescent="0.25">
      <c r="A410" s="16"/>
      <c r="B410" s="194" t="s">
        <v>69</v>
      </c>
      <c r="C410" s="196">
        <v>194</v>
      </c>
      <c r="D410" s="11">
        <v>186</v>
      </c>
      <c r="E410" s="11">
        <v>176</v>
      </c>
      <c r="F410" s="11">
        <v>182</v>
      </c>
      <c r="G410" s="11">
        <v>177</v>
      </c>
      <c r="H410" s="11">
        <v>183</v>
      </c>
      <c r="I410" s="11">
        <v>181</v>
      </c>
      <c r="J410" s="11">
        <v>184</v>
      </c>
      <c r="K410" s="11">
        <v>166</v>
      </c>
      <c r="L410" s="11">
        <v>183</v>
      </c>
      <c r="M410" s="11">
        <v>191</v>
      </c>
      <c r="N410" s="11">
        <v>178</v>
      </c>
      <c r="O410" s="11">
        <v>180</v>
      </c>
      <c r="P410" s="11">
        <v>197</v>
      </c>
      <c r="Q410" s="11">
        <v>185</v>
      </c>
      <c r="R410" s="195">
        <v>2743</v>
      </c>
      <c r="T410">
        <v>410</v>
      </c>
    </row>
    <row r="411" spans="1:20" x14ac:dyDescent="0.25">
      <c r="A411" s="16"/>
      <c r="B411" s="194" t="s">
        <v>50</v>
      </c>
      <c r="C411" s="196"/>
      <c r="D411" s="11"/>
      <c r="E411" s="11"/>
      <c r="F411" s="11"/>
      <c r="G411" s="11"/>
      <c r="H411" s="11"/>
      <c r="I411" s="11"/>
      <c r="J411" s="11"/>
      <c r="K411" s="11"/>
      <c r="L411" s="11"/>
      <c r="M411" s="11">
        <v>33</v>
      </c>
      <c r="N411" s="11">
        <v>30</v>
      </c>
      <c r="O411" s="11">
        <v>30</v>
      </c>
      <c r="P411" s="11"/>
      <c r="Q411" s="11"/>
      <c r="R411" s="195">
        <v>93</v>
      </c>
      <c r="T411">
        <v>411</v>
      </c>
    </row>
    <row r="412" spans="1:20" x14ac:dyDescent="0.25">
      <c r="A412" s="16"/>
      <c r="B412" s="194" t="s">
        <v>24</v>
      </c>
      <c r="C412" s="196">
        <v>742</v>
      </c>
      <c r="D412" s="11">
        <v>754</v>
      </c>
      <c r="E412" s="11">
        <v>777</v>
      </c>
      <c r="F412" s="11">
        <v>777</v>
      </c>
      <c r="G412" s="11">
        <v>779</v>
      </c>
      <c r="H412" s="11">
        <v>785</v>
      </c>
      <c r="I412" s="11">
        <v>804</v>
      </c>
      <c r="J412" s="11">
        <v>810</v>
      </c>
      <c r="K412" s="11">
        <v>811</v>
      </c>
      <c r="L412" s="11">
        <v>833</v>
      </c>
      <c r="M412" s="11">
        <v>828</v>
      </c>
      <c r="N412" s="11">
        <v>819</v>
      </c>
      <c r="O412" s="11">
        <v>805</v>
      </c>
      <c r="P412" s="11">
        <v>800</v>
      </c>
      <c r="Q412" s="11">
        <v>806</v>
      </c>
      <c r="R412" s="195">
        <v>11930</v>
      </c>
      <c r="T412">
        <v>412</v>
      </c>
    </row>
    <row r="413" spans="1:20" x14ac:dyDescent="0.25">
      <c r="A413" s="16"/>
      <c r="B413" s="194" t="s">
        <v>9</v>
      </c>
      <c r="C413" s="196">
        <v>527</v>
      </c>
      <c r="D413" s="11">
        <v>503</v>
      </c>
      <c r="E413" s="11">
        <v>523</v>
      </c>
      <c r="F413" s="11">
        <v>550</v>
      </c>
      <c r="G413" s="11">
        <v>570</v>
      </c>
      <c r="H413" s="11">
        <v>573</v>
      </c>
      <c r="I413" s="11">
        <v>557</v>
      </c>
      <c r="J413" s="11">
        <v>563</v>
      </c>
      <c r="K413" s="11">
        <v>573</v>
      </c>
      <c r="L413" s="11">
        <v>569</v>
      </c>
      <c r="M413" s="11">
        <v>550</v>
      </c>
      <c r="N413" s="11">
        <v>554</v>
      </c>
      <c r="O413" s="11">
        <v>571</v>
      </c>
      <c r="P413" s="11">
        <v>570</v>
      </c>
      <c r="Q413" s="11">
        <v>561</v>
      </c>
      <c r="R413" s="195">
        <v>8314</v>
      </c>
      <c r="T413">
        <v>413</v>
      </c>
    </row>
    <row r="414" spans="1:20" x14ac:dyDescent="0.25">
      <c r="A414" s="16"/>
      <c r="B414" s="194" t="s">
        <v>67</v>
      </c>
      <c r="C414" s="196">
        <v>225</v>
      </c>
      <c r="D414" s="11">
        <v>214</v>
      </c>
      <c r="E414" s="11">
        <v>211</v>
      </c>
      <c r="F414" s="11">
        <v>227</v>
      </c>
      <c r="G414" s="11">
        <v>206</v>
      </c>
      <c r="H414" s="11">
        <v>208</v>
      </c>
      <c r="I414" s="11">
        <v>199</v>
      </c>
      <c r="J414" s="11">
        <v>214</v>
      </c>
      <c r="K414" s="11">
        <v>215</v>
      </c>
      <c r="L414" s="11">
        <v>222</v>
      </c>
      <c r="M414" s="11">
        <v>194</v>
      </c>
      <c r="N414" s="11">
        <v>228</v>
      </c>
      <c r="O414" s="11">
        <v>236</v>
      </c>
      <c r="P414" s="11">
        <v>208</v>
      </c>
      <c r="Q414" s="11">
        <v>198</v>
      </c>
      <c r="R414" s="195">
        <v>3205</v>
      </c>
      <c r="T414">
        <v>414</v>
      </c>
    </row>
    <row r="415" spans="1:20" x14ac:dyDescent="0.25">
      <c r="A415" s="16"/>
      <c r="B415" s="194" t="s">
        <v>28</v>
      </c>
      <c r="C415" s="196">
        <v>317</v>
      </c>
      <c r="D415" s="11">
        <v>317</v>
      </c>
      <c r="E415" s="11">
        <v>330</v>
      </c>
      <c r="F415" s="11">
        <v>318</v>
      </c>
      <c r="G415" s="11">
        <v>332</v>
      </c>
      <c r="H415" s="11">
        <v>349</v>
      </c>
      <c r="I415" s="11">
        <v>347</v>
      </c>
      <c r="J415" s="11">
        <v>358</v>
      </c>
      <c r="K415" s="11">
        <v>372</v>
      </c>
      <c r="L415" s="11">
        <v>369</v>
      </c>
      <c r="M415" s="11">
        <v>376</v>
      </c>
      <c r="N415" s="11">
        <v>380</v>
      </c>
      <c r="O415" s="11">
        <v>386</v>
      </c>
      <c r="P415" s="11">
        <v>362</v>
      </c>
      <c r="Q415" s="11">
        <v>368</v>
      </c>
      <c r="R415" s="195">
        <v>5281</v>
      </c>
      <c r="T415">
        <v>415</v>
      </c>
    </row>
    <row r="416" spans="1:20" x14ac:dyDescent="0.25">
      <c r="A416" s="16"/>
      <c r="B416" s="194" t="s">
        <v>31</v>
      </c>
      <c r="C416" s="196">
        <v>296</v>
      </c>
      <c r="D416" s="11">
        <v>309</v>
      </c>
      <c r="E416" s="11">
        <v>303</v>
      </c>
      <c r="F416" s="11">
        <v>300</v>
      </c>
      <c r="G416" s="11">
        <v>270</v>
      </c>
      <c r="H416" s="11">
        <v>260</v>
      </c>
      <c r="I416" s="11">
        <v>272</v>
      </c>
      <c r="J416" s="11">
        <v>256</v>
      </c>
      <c r="K416" s="11">
        <v>203</v>
      </c>
      <c r="L416" s="11">
        <v>237</v>
      </c>
      <c r="M416" s="11">
        <v>230</v>
      </c>
      <c r="N416" s="11">
        <v>218</v>
      </c>
      <c r="O416" s="11">
        <v>197</v>
      </c>
      <c r="P416" s="11">
        <v>233</v>
      </c>
      <c r="Q416" s="11">
        <v>221</v>
      </c>
      <c r="R416" s="195">
        <v>3805</v>
      </c>
      <c r="T416">
        <v>416</v>
      </c>
    </row>
    <row r="417" spans="1:20" x14ac:dyDescent="0.25">
      <c r="A417" s="16"/>
      <c r="B417" s="194" t="s">
        <v>64</v>
      </c>
      <c r="C417" s="196">
        <v>407</v>
      </c>
      <c r="D417" s="11">
        <v>408</v>
      </c>
      <c r="E417" s="11">
        <v>370</v>
      </c>
      <c r="F417" s="11">
        <v>399</v>
      </c>
      <c r="G417" s="11">
        <v>387</v>
      </c>
      <c r="H417" s="11">
        <v>391</v>
      </c>
      <c r="I417" s="11">
        <v>389</v>
      </c>
      <c r="J417" s="11">
        <v>384</v>
      </c>
      <c r="K417" s="11">
        <v>371</v>
      </c>
      <c r="L417" s="11">
        <v>388</v>
      </c>
      <c r="M417" s="11">
        <v>386</v>
      </c>
      <c r="N417" s="11">
        <v>374</v>
      </c>
      <c r="O417" s="11">
        <v>384</v>
      </c>
      <c r="P417" s="11">
        <v>395</v>
      </c>
      <c r="Q417" s="11">
        <v>358</v>
      </c>
      <c r="R417" s="195">
        <v>5791</v>
      </c>
      <c r="T417">
        <v>417</v>
      </c>
    </row>
    <row r="418" spans="1:20" x14ac:dyDescent="0.25">
      <c r="A418" s="16"/>
      <c r="B418" s="194" t="s">
        <v>73</v>
      </c>
      <c r="C418" s="196">
        <v>508</v>
      </c>
      <c r="D418" s="11">
        <v>545</v>
      </c>
      <c r="E418" s="11">
        <v>511</v>
      </c>
      <c r="F418" s="11">
        <v>538</v>
      </c>
      <c r="G418" s="11">
        <v>522</v>
      </c>
      <c r="H418" s="11">
        <v>521</v>
      </c>
      <c r="I418" s="11">
        <v>531</v>
      </c>
      <c r="J418" s="11">
        <v>509</v>
      </c>
      <c r="K418" s="11">
        <v>512</v>
      </c>
      <c r="L418" s="11">
        <v>509</v>
      </c>
      <c r="M418" s="11">
        <v>495</v>
      </c>
      <c r="N418" s="11">
        <v>497</v>
      </c>
      <c r="O418" s="11">
        <v>514</v>
      </c>
      <c r="P418" s="11">
        <v>488</v>
      </c>
      <c r="Q418" s="11">
        <v>517</v>
      </c>
      <c r="R418" s="195">
        <v>7717</v>
      </c>
      <c r="T418">
        <v>418</v>
      </c>
    </row>
    <row r="419" spans="1:20" x14ac:dyDescent="0.25">
      <c r="A419" s="16"/>
      <c r="B419" s="194" t="s">
        <v>26</v>
      </c>
      <c r="C419" s="196">
        <v>249</v>
      </c>
      <c r="D419" s="11">
        <v>264</v>
      </c>
      <c r="E419" s="11">
        <v>267</v>
      </c>
      <c r="F419" s="11">
        <v>257</v>
      </c>
      <c r="G419" s="11">
        <v>287</v>
      </c>
      <c r="H419" s="11">
        <v>279</v>
      </c>
      <c r="I419" s="11">
        <v>269</v>
      </c>
      <c r="J419" s="11">
        <v>305</v>
      </c>
      <c r="K419" s="11">
        <v>303</v>
      </c>
      <c r="L419" s="11">
        <v>305</v>
      </c>
      <c r="M419" s="11">
        <v>303</v>
      </c>
      <c r="N419" s="11">
        <v>298</v>
      </c>
      <c r="O419" s="11">
        <v>297</v>
      </c>
      <c r="P419" s="11">
        <v>301</v>
      </c>
      <c r="Q419" s="11">
        <v>274</v>
      </c>
      <c r="R419" s="195">
        <v>4258</v>
      </c>
      <c r="T419">
        <v>419</v>
      </c>
    </row>
    <row r="420" spans="1:20" x14ac:dyDescent="0.25">
      <c r="A420" s="16"/>
      <c r="B420" s="194" t="s">
        <v>32</v>
      </c>
      <c r="C420" s="196">
        <v>197</v>
      </c>
      <c r="D420" s="11">
        <v>215</v>
      </c>
      <c r="E420" s="11">
        <v>217</v>
      </c>
      <c r="F420" s="11">
        <v>220</v>
      </c>
      <c r="G420" s="11">
        <v>232</v>
      </c>
      <c r="H420" s="11">
        <v>234</v>
      </c>
      <c r="I420" s="11">
        <v>222</v>
      </c>
      <c r="J420" s="11">
        <v>238</v>
      </c>
      <c r="K420" s="11">
        <v>252</v>
      </c>
      <c r="L420" s="11">
        <v>260</v>
      </c>
      <c r="M420" s="11">
        <v>246</v>
      </c>
      <c r="N420" s="11">
        <v>257</v>
      </c>
      <c r="O420" s="11">
        <v>264</v>
      </c>
      <c r="P420" s="11">
        <v>254</v>
      </c>
      <c r="Q420" s="11">
        <v>238</v>
      </c>
      <c r="R420" s="195">
        <v>3546</v>
      </c>
      <c r="T420">
        <v>420</v>
      </c>
    </row>
    <row r="421" spans="1:20" x14ac:dyDescent="0.25">
      <c r="A421" s="16"/>
      <c r="B421" s="194" t="s">
        <v>46</v>
      </c>
      <c r="C421" s="196">
        <v>564</v>
      </c>
      <c r="D421" s="11">
        <v>596</v>
      </c>
      <c r="E421" s="11">
        <v>627</v>
      </c>
      <c r="F421" s="11">
        <v>587</v>
      </c>
      <c r="G421" s="11">
        <v>530</v>
      </c>
      <c r="H421" s="11">
        <v>550</v>
      </c>
      <c r="I421" s="11">
        <v>579</v>
      </c>
      <c r="J421" s="11">
        <v>572</v>
      </c>
      <c r="K421" s="11">
        <v>540</v>
      </c>
      <c r="L421" s="11">
        <v>560</v>
      </c>
      <c r="M421" s="11">
        <v>526</v>
      </c>
      <c r="N421" s="11">
        <v>543</v>
      </c>
      <c r="O421" s="11">
        <v>491</v>
      </c>
      <c r="P421" s="11">
        <v>511</v>
      </c>
      <c r="Q421" s="11">
        <v>538</v>
      </c>
      <c r="R421" s="195">
        <v>8314</v>
      </c>
      <c r="T421">
        <v>421</v>
      </c>
    </row>
    <row r="422" spans="1:20" x14ac:dyDescent="0.25">
      <c r="A422" s="16"/>
      <c r="B422" s="194" t="s">
        <v>75</v>
      </c>
      <c r="C422" s="196">
        <v>331</v>
      </c>
      <c r="D422" s="11">
        <v>328</v>
      </c>
      <c r="E422" s="11">
        <v>333</v>
      </c>
      <c r="F422" s="11">
        <v>328</v>
      </c>
      <c r="G422" s="11">
        <v>323</v>
      </c>
      <c r="H422" s="11">
        <v>343</v>
      </c>
      <c r="I422" s="11">
        <v>338</v>
      </c>
      <c r="J422" s="11">
        <v>341</v>
      </c>
      <c r="K422" s="11">
        <v>329</v>
      </c>
      <c r="L422" s="11">
        <v>367</v>
      </c>
      <c r="M422" s="11">
        <v>361</v>
      </c>
      <c r="N422" s="11">
        <v>353</v>
      </c>
      <c r="O422" s="11">
        <v>350</v>
      </c>
      <c r="P422" s="11">
        <v>353</v>
      </c>
      <c r="Q422" s="11">
        <v>363</v>
      </c>
      <c r="R422" s="195">
        <v>5141</v>
      </c>
      <c r="T422">
        <v>422</v>
      </c>
    </row>
    <row r="423" spans="1:20" x14ac:dyDescent="0.25">
      <c r="A423" s="16"/>
      <c r="B423" s="194" t="s">
        <v>10</v>
      </c>
      <c r="C423" s="196">
        <v>942</v>
      </c>
      <c r="D423" s="11">
        <v>930</v>
      </c>
      <c r="E423" s="11">
        <v>950</v>
      </c>
      <c r="F423" s="11">
        <v>976</v>
      </c>
      <c r="G423" s="11">
        <v>960</v>
      </c>
      <c r="H423" s="11">
        <v>938</v>
      </c>
      <c r="I423" s="11">
        <v>962</v>
      </c>
      <c r="J423" s="11">
        <v>991</v>
      </c>
      <c r="K423" s="11">
        <v>965</v>
      </c>
      <c r="L423" s="11">
        <v>997</v>
      </c>
      <c r="M423" s="11">
        <v>974</v>
      </c>
      <c r="N423" s="11">
        <v>990</v>
      </c>
      <c r="O423" s="11">
        <v>999</v>
      </c>
      <c r="P423" s="11">
        <v>992</v>
      </c>
      <c r="Q423" s="11">
        <v>971</v>
      </c>
      <c r="R423" s="195">
        <v>14537</v>
      </c>
      <c r="T423">
        <v>423</v>
      </c>
    </row>
    <row r="424" spans="1:20" x14ac:dyDescent="0.25">
      <c r="A424" s="16"/>
      <c r="B424" s="194" t="s">
        <v>15</v>
      </c>
      <c r="C424" s="196">
        <v>786</v>
      </c>
      <c r="D424" s="11">
        <v>793</v>
      </c>
      <c r="E424" s="11">
        <v>776</v>
      </c>
      <c r="F424" s="11">
        <v>796</v>
      </c>
      <c r="G424" s="11">
        <v>793</v>
      </c>
      <c r="H424" s="11">
        <v>783</v>
      </c>
      <c r="I424" s="11">
        <v>789</v>
      </c>
      <c r="J424" s="11">
        <v>787</v>
      </c>
      <c r="K424" s="11">
        <v>826</v>
      </c>
      <c r="L424" s="11">
        <v>825</v>
      </c>
      <c r="M424" s="11">
        <v>799</v>
      </c>
      <c r="N424" s="11">
        <v>815</v>
      </c>
      <c r="O424" s="11">
        <v>810</v>
      </c>
      <c r="P424" s="11">
        <v>780</v>
      </c>
      <c r="Q424" s="11">
        <v>763</v>
      </c>
      <c r="R424" s="195">
        <v>11921</v>
      </c>
      <c r="T424">
        <v>424</v>
      </c>
    </row>
    <row r="425" spans="1:20" x14ac:dyDescent="0.25">
      <c r="A425" s="16"/>
      <c r="B425" s="194" t="s">
        <v>18</v>
      </c>
      <c r="C425" s="196">
        <v>641</v>
      </c>
      <c r="D425" s="11">
        <v>694</v>
      </c>
      <c r="E425" s="11">
        <v>704</v>
      </c>
      <c r="F425" s="11">
        <v>695</v>
      </c>
      <c r="G425" s="11">
        <v>684</v>
      </c>
      <c r="H425" s="11">
        <v>691</v>
      </c>
      <c r="I425" s="11">
        <v>696</v>
      </c>
      <c r="J425" s="11">
        <v>706</v>
      </c>
      <c r="K425" s="11">
        <v>707</v>
      </c>
      <c r="L425" s="11">
        <v>690</v>
      </c>
      <c r="M425" s="11">
        <v>695</v>
      </c>
      <c r="N425" s="11">
        <v>716</v>
      </c>
      <c r="O425" s="11">
        <v>713</v>
      </c>
      <c r="P425" s="11">
        <v>727</v>
      </c>
      <c r="Q425" s="11">
        <v>676</v>
      </c>
      <c r="R425" s="195">
        <v>10435</v>
      </c>
      <c r="T425">
        <v>425</v>
      </c>
    </row>
    <row r="426" spans="1:20" x14ac:dyDescent="0.25">
      <c r="A426" s="16"/>
      <c r="B426" s="194" t="s">
        <v>77</v>
      </c>
      <c r="C426" s="196">
        <v>239</v>
      </c>
      <c r="D426" s="11">
        <v>269</v>
      </c>
      <c r="E426" s="11">
        <v>284</v>
      </c>
      <c r="F426" s="11">
        <v>269</v>
      </c>
      <c r="G426" s="11">
        <v>244</v>
      </c>
      <c r="H426" s="11">
        <v>253</v>
      </c>
      <c r="I426" s="11">
        <v>250</v>
      </c>
      <c r="J426" s="11">
        <v>286</v>
      </c>
      <c r="K426" s="11">
        <v>258</v>
      </c>
      <c r="L426" s="11">
        <v>240</v>
      </c>
      <c r="M426" s="11">
        <v>254</v>
      </c>
      <c r="N426" s="11">
        <v>272</v>
      </c>
      <c r="O426" s="11">
        <v>253</v>
      </c>
      <c r="P426" s="11">
        <v>261</v>
      </c>
      <c r="Q426" s="11">
        <v>283</v>
      </c>
      <c r="R426" s="195">
        <v>3915</v>
      </c>
      <c r="T426">
        <v>426</v>
      </c>
    </row>
    <row r="427" spans="1:20" x14ac:dyDescent="0.25">
      <c r="A427" s="16"/>
      <c r="B427" s="194" t="s">
        <v>44</v>
      </c>
      <c r="C427" s="196">
        <v>51</v>
      </c>
      <c r="D427" s="11">
        <v>58</v>
      </c>
      <c r="E427" s="11">
        <v>64</v>
      </c>
      <c r="F427" s="11">
        <v>60</v>
      </c>
      <c r="G427" s="11">
        <v>48</v>
      </c>
      <c r="H427" s="11">
        <v>56</v>
      </c>
      <c r="I427" s="11">
        <v>53</v>
      </c>
      <c r="J427" s="11">
        <v>51</v>
      </c>
      <c r="K427" s="11">
        <v>55</v>
      </c>
      <c r="L427" s="11">
        <v>46</v>
      </c>
      <c r="M427" s="11">
        <v>44</v>
      </c>
      <c r="N427" s="11">
        <v>45</v>
      </c>
      <c r="O427" s="11">
        <v>49</v>
      </c>
      <c r="P427" s="11">
        <v>44</v>
      </c>
      <c r="Q427" s="11">
        <v>39</v>
      </c>
      <c r="R427" s="195">
        <v>763</v>
      </c>
      <c r="T427">
        <v>427</v>
      </c>
    </row>
    <row r="428" spans="1:20" x14ac:dyDescent="0.25">
      <c r="A428" s="16"/>
      <c r="B428" s="194" t="s">
        <v>71</v>
      </c>
      <c r="C428" s="196">
        <v>293</v>
      </c>
      <c r="D428" s="11">
        <v>322</v>
      </c>
      <c r="E428" s="11">
        <v>310</v>
      </c>
      <c r="F428" s="11">
        <v>281</v>
      </c>
      <c r="G428" s="11">
        <v>287</v>
      </c>
      <c r="H428" s="11">
        <v>297</v>
      </c>
      <c r="I428" s="11">
        <v>295</v>
      </c>
      <c r="J428" s="11">
        <v>305</v>
      </c>
      <c r="K428" s="11">
        <v>276</v>
      </c>
      <c r="L428" s="11">
        <v>294</v>
      </c>
      <c r="M428" s="11">
        <v>296</v>
      </c>
      <c r="N428" s="11">
        <v>270</v>
      </c>
      <c r="O428" s="11">
        <v>288</v>
      </c>
      <c r="P428" s="11">
        <v>308</v>
      </c>
      <c r="Q428" s="11">
        <v>300</v>
      </c>
      <c r="R428" s="195">
        <v>4422</v>
      </c>
      <c r="T428">
        <v>428</v>
      </c>
    </row>
    <row r="429" spans="1:20" x14ac:dyDescent="0.25">
      <c r="A429" s="16"/>
      <c r="B429" s="194" t="s">
        <v>52</v>
      </c>
      <c r="C429" s="196">
        <v>74</v>
      </c>
      <c r="D429" s="11">
        <v>74</v>
      </c>
      <c r="E429" s="11">
        <v>92</v>
      </c>
      <c r="F429" s="11">
        <v>77</v>
      </c>
      <c r="G429" s="11">
        <v>71</v>
      </c>
      <c r="H429" s="11">
        <v>72</v>
      </c>
      <c r="I429" s="11">
        <v>85</v>
      </c>
      <c r="J429" s="11">
        <v>82</v>
      </c>
      <c r="K429" s="11">
        <v>66</v>
      </c>
      <c r="L429" s="11">
        <v>76</v>
      </c>
      <c r="M429" s="11">
        <v>73</v>
      </c>
      <c r="N429" s="11">
        <v>68</v>
      </c>
      <c r="O429" s="11">
        <v>67</v>
      </c>
      <c r="P429" s="11">
        <v>72</v>
      </c>
      <c r="Q429" s="11">
        <v>66</v>
      </c>
      <c r="R429" s="195">
        <v>1115</v>
      </c>
      <c r="T429">
        <v>429</v>
      </c>
    </row>
    <row r="430" spans="1:20" x14ac:dyDescent="0.25">
      <c r="A430" s="16"/>
      <c r="B430" s="194" t="s">
        <v>20</v>
      </c>
      <c r="C430" s="196">
        <v>502</v>
      </c>
      <c r="D430" s="11">
        <v>532</v>
      </c>
      <c r="E430" s="11">
        <v>522</v>
      </c>
      <c r="F430" s="11">
        <v>509</v>
      </c>
      <c r="G430" s="11">
        <v>499</v>
      </c>
      <c r="H430" s="11">
        <v>493</v>
      </c>
      <c r="I430" s="11">
        <v>489</v>
      </c>
      <c r="J430" s="11">
        <v>509</v>
      </c>
      <c r="K430" s="11">
        <v>485</v>
      </c>
      <c r="L430" s="11">
        <v>501</v>
      </c>
      <c r="M430" s="11">
        <v>490</v>
      </c>
      <c r="N430" s="11">
        <v>500</v>
      </c>
      <c r="O430" s="11">
        <v>466</v>
      </c>
      <c r="P430" s="11">
        <v>505</v>
      </c>
      <c r="Q430" s="11">
        <v>467</v>
      </c>
      <c r="R430" s="195">
        <v>7469</v>
      </c>
      <c r="T430">
        <v>430</v>
      </c>
    </row>
    <row r="431" spans="1:20" x14ac:dyDescent="0.25">
      <c r="A431" s="16"/>
      <c r="B431" s="194" t="s">
        <v>95</v>
      </c>
      <c r="C431" s="196">
        <v>729</v>
      </c>
      <c r="D431" s="11">
        <v>757</v>
      </c>
      <c r="E431" s="11">
        <v>735</v>
      </c>
      <c r="F431" s="11">
        <v>763</v>
      </c>
      <c r="G431" s="11">
        <v>747</v>
      </c>
      <c r="H431" s="11">
        <v>765</v>
      </c>
      <c r="I431" s="11">
        <v>744</v>
      </c>
      <c r="J431" s="11">
        <v>808</v>
      </c>
      <c r="K431" s="11">
        <v>777</v>
      </c>
      <c r="L431" s="11">
        <v>764</v>
      </c>
      <c r="M431" s="11">
        <v>750</v>
      </c>
      <c r="N431" s="11">
        <v>776</v>
      </c>
      <c r="O431" s="11">
        <v>772</v>
      </c>
      <c r="P431" s="11">
        <v>777</v>
      </c>
      <c r="Q431" s="11">
        <v>775</v>
      </c>
      <c r="R431" s="195">
        <v>11439</v>
      </c>
      <c r="T431">
        <v>431</v>
      </c>
    </row>
    <row r="432" spans="1:20" x14ac:dyDescent="0.25">
      <c r="A432" s="16"/>
      <c r="B432" s="194" t="s">
        <v>30</v>
      </c>
      <c r="C432" s="196">
        <v>109</v>
      </c>
      <c r="D432" s="11">
        <v>126</v>
      </c>
      <c r="E432" s="11">
        <v>128</v>
      </c>
      <c r="F432" s="11">
        <v>136</v>
      </c>
      <c r="G432" s="11">
        <v>94</v>
      </c>
      <c r="H432" s="11">
        <v>106</v>
      </c>
      <c r="I432" s="11">
        <v>82</v>
      </c>
      <c r="J432" s="11">
        <v>90</v>
      </c>
      <c r="K432" s="11">
        <v>77</v>
      </c>
      <c r="L432" s="11">
        <v>85</v>
      </c>
      <c r="M432" s="11">
        <v>92</v>
      </c>
      <c r="N432" s="11">
        <v>95</v>
      </c>
      <c r="O432" s="11">
        <v>76</v>
      </c>
      <c r="P432" s="11">
        <v>94</v>
      </c>
      <c r="Q432" s="11">
        <v>101</v>
      </c>
      <c r="R432" s="195">
        <v>1491</v>
      </c>
      <c r="T432">
        <v>432</v>
      </c>
    </row>
    <row r="433" spans="1:20" x14ac:dyDescent="0.25">
      <c r="A433" s="16"/>
      <c r="B433" s="194" t="s">
        <v>58</v>
      </c>
      <c r="C433" s="196"/>
      <c r="D433" s="11">
        <v>34</v>
      </c>
      <c r="E433" s="11">
        <v>37</v>
      </c>
      <c r="F433" s="11">
        <v>43</v>
      </c>
      <c r="G433" s="11">
        <v>34</v>
      </c>
      <c r="H433" s="11">
        <v>32</v>
      </c>
      <c r="I433" s="11">
        <v>31</v>
      </c>
      <c r="J433" s="11">
        <v>34</v>
      </c>
      <c r="K433" s="11">
        <v>33</v>
      </c>
      <c r="L433" s="11">
        <v>41</v>
      </c>
      <c r="M433" s="11">
        <v>33</v>
      </c>
      <c r="N433" s="11">
        <v>37</v>
      </c>
      <c r="O433" s="11">
        <v>31</v>
      </c>
      <c r="P433" s="11"/>
      <c r="Q433" s="11">
        <v>35</v>
      </c>
      <c r="R433" s="195">
        <v>455</v>
      </c>
      <c r="T433">
        <v>433</v>
      </c>
    </row>
    <row r="434" spans="1:20" x14ac:dyDescent="0.25">
      <c r="A434" s="16"/>
      <c r="B434" s="194" t="s">
        <v>54</v>
      </c>
      <c r="C434" s="196"/>
      <c r="D434" s="11"/>
      <c r="E434" s="11">
        <v>32</v>
      </c>
      <c r="F434" s="11"/>
      <c r="G434" s="11"/>
      <c r="H434" s="11"/>
      <c r="I434" s="11"/>
      <c r="J434" s="11"/>
      <c r="K434" s="11"/>
      <c r="L434" s="11"/>
      <c r="M434" s="11"/>
      <c r="N434" s="11"/>
      <c r="O434" s="11"/>
      <c r="P434" s="11"/>
      <c r="Q434" s="11"/>
      <c r="R434" s="195">
        <v>32</v>
      </c>
      <c r="T434">
        <v>434</v>
      </c>
    </row>
    <row r="435" spans="1:20" x14ac:dyDescent="0.25">
      <c r="A435" s="16"/>
      <c r="B435" s="194" t="s">
        <v>145</v>
      </c>
      <c r="C435" s="196">
        <v>7928</v>
      </c>
      <c r="D435" s="11">
        <v>8170</v>
      </c>
      <c r="E435" s="11">
        <v>8268</v>
      </c>
      <c r="F435" s="11">
        <v>8282</v>
      </c>
      <c r="G435" s="11">
        <v>7950</v>
      </c>
      <c r="H435" s="11">
        <v>8066</v>
      </c>
      <c r="I435" s="11">
        <v>8025</v>
      </c>
      <c r="J435" s="11">
        <v>8106</v>
      </c>
      <c r="K435" s="11">
        <v>7926</v>
      </c>
      <c r="L435" s="11">
        <v>8105</v>
      </c>
      <c r="M435" s="11">
        <v>8072</v>
      </c>
      <c r="N435" s="11">
        <v>8189</v>
      </c>
      <c r="O435" s="11">
        <v>8313</v>
      </c>
      <c r="P435" s="11">
        <v>8404</v>
      </c>
      <c r="Q435" s="11">
        <v>8368</v>
      </c>
      <c r="R435" s="195">
        <v>122172</v>
      </c>
      <c r="T435">
        <v>435</v>
      </c>
    </row>
    <row r="436" spans="1:20" x14ac:dyDescent="0.25">
      <c r="A436" s="16"/>
      <c r="B436" s="194" t="s">
        <v>146</v>
      </c>
      <c r="C436" s="196">
        <v>4221</v>
      </c>
      <c r="D436" s="11">
        <v>4408</v>
      </c>
      <c r="E436" s="11">
        <v>4336</v>
      </c>
      <c r="F436" s="11">
        <v>4350</v>
      </c>
      <c r="G436" s="11">
        <v>4205</v>
      </c>
      <c r="H436" s="11">
        <v>4275</v>
      </c>
      <c r="I436" s="11">
        <v>4234</v>
      </c>
      <c r="J436" s="11">
        <v>4289</v>
      </c>
      <c r="K436" s="11">
        <v>4189</v>
      </c>
      <c r="L436" s="11">
        <v>4251</v>
      </c>
      <c r="M436" s="11">
        <v>4261</v>
      </c>
      <c r="N436" s="11">
        <v>4311</v>
      </c>
      <c r="O436" s="11">
        <v>4229</v>
      </c>
      <c r="P436" s="11">
        <v>4323</v>
      </c>
      <c r="Q436" s="11">
        <v>4362</v>
      </c>
      <c r="R436" s="195">
        <v>64244</v>
      </c>
      <c r="T436">
        <v>436</v>
      </c>
    </row>
    <row r="437" spans="1:20" x14ac:dyDescent="0.25">
      <c r="A437" s="16"/>
      <c r="B437" s="194" t="s">
        <v>147</v>
      </c>
      <c r="C437" s="196">
        <v>9290</v>
      </c>
      <c r="D437" s="11">
        <v>9632</v>
      </c>
      <c r="E437" s="11">
        <v>9684</v>
      </c>
      <c r="F437" s="11">
        <v>9670</v>
      </c>
      <c r="G437" s="11">
        <v>9344</v>
      </c>
      <c r="H437" s="11">
        <v>9466</v>
      </c>
      <c r="I437" s="11">
        <v>9366</v>
      </c>
      <c r="J437" s="11">
        <v>9517</v>
      </c>
      <c r="K437" s="11">
        <v>9274</v>
      </c>
      <c r="L437" s="11">
        <v>9509</v>
      </c>
      <c r="M437" s="11">
        <v>9457</v>
      </c>
      <c r="N437" s="11">
        <v>9614</v>
      </c>
      <c r="O437" s="11">
        <v>9653</v>
      </c>
      <c r="P437" s="11">
        <v>9781</v>
      </c>
      <c r="Q437" s="11">
        <v>9827</v>
      </c>
      <c r="R437" s="195">
        <v>143084</v>
      </c>
      <c r="T437">
        <v>437</v>
      </c>
    </row>
    <row r="438" spans="1:20" x14ac:dyDescent="0.25">
      <c r="A438" s="16"/>
      <c r="B438" s="194" t="s">
        <v>278</v>
      </c>
      <c r="C438" s="196">
        <v>327</v>
      </c>
      <c r="D438" s="11">
        <v>383</v>
      </c>
      <c r="E438" s="11">
        <v>387</v>
      </c>
      <c r="F438" s="11">
        <v>346</v>
      </c>
      <c r="G438" s="11">
        <v>331</v>
      </c>
      <c r="H438" s="11">
        <v>367</v>
      </c>
      <c r="I438" s="11">
        <v>355</v>
      </c>
      <c r="J438" s="11">
        <v>357</v>
      </c>
      <c r="K438" s="11">
        <v>334</v>
      </c>
      <c r="L438" s="11">
        <v>356</v>
      </c>
      <c r="M438" s="11">
        <v>334</v>
      </c>
      <c r="N438" s="11">
        <v>319</v>
      </c>
      <c r="O438" s="11">
        <v>323</v>
      </c>
      <c r="P438" s="11">
        <v>335</v>
      </c>
      <c r="Q438" s="11">
        <v>348</v>
      </c>
      <c r="R438" s="195">
        <v>5202</v>
      </c>
      <c r="T438">
        <v>438</v>
      </c>
    </row>
    <row r="439" spans="1:20" x14ac:dyDescent="0.25">
      <c r="A439" s="16"/>
      <c r="B439" s="194" t="s">
        <v>281</v>
      </c>
      <c r="C439" s="196">
        <v>1609</v>
      </c>
      <c r="D439" s="11">
        <v>1612</v>
      </c>
      <c r="E439" s="11">
        <v>1630</v>
      </c>
      <c r="F439" s="11">
        <v>1667</v>
      </c>
      <c r="G439" s="11">
        <v>1586</v>
      </c>
      <c r="H439" s="11">
        <v>1625</v>
      </c>
      <c r="I439" s="11">
        <v>1629</v>
      </c>
      <c r="J439" s="11">
        <v>1616</v>
      </c>
      <c r="K439" s="11">
        <v>1643</v>
      </c>
      <c r="L439" s="11">
        <v>1677</v>
      </c>
      <c r="M439" s="11">
        <v>1689</v>
      </c>
      <c r="N439" s="11">
        <v>1705</v>
      </c>
      <c r="O439" s="11">
        <v>1683</v>
      </c>
      <c r="P439" s="11">
        <v>1676</v>
      </c>
      <c r="Q439" s="11">
        <v>1756</v>
      </c>
      <c r="R439" s="195">
        <v>24803</v>
      </c>
      <c r="T439">
        <v>439</v>
      </c>
    </row>
    <row r="440" spans="1:20" x14ac:dyDescent="0.25">
      <c r="A440" s="16"/>
      <c r="B440" s="194" t="s">
        <v>282</v>
      </c>
      <c r="C440" s="196">
        <v>125</v>
      </c>
      <c r="D440" s="11">
        <v>125</v>
      </c>
      <c r="E440" s="11">
        <v>134</v>
      </c>
      <c r="F440" s="11">
        <v>136</v>
      </c>
      <c r="G440" s="11">
        <v>129</v>
      </c>
      <c r="H440" s="11">
        <v>141</v>
      </c>
      <c r="I440" s="11">
        <v>146</v>
      </c>
      <c r="J440" s="11">
        <v>143</v>
      </c>
      <c r="K440" s="11">
        <v>149</v>
      </c>
      <c r="L440" s="11">
        <v>149</v>
      </c>
      <c r="M440" s="11">
        <v>164</v>
      </c>
      <c r="N440" s="11">
        <v>145</v>
      </c>
      <c r="O440" s="11">
        <v>139</v>
      </c>
      <c r="P440" s="11">
        <v>169</v>
      </c>
      <c r="Q440" s="11">
        <v>166</v>
      </c>
      <c r="R440" s="195">
        <v>2160</v>
      </c>
      <c r="T440">
        <v>440</v>
      </c>
    </row>
    <row r="441" spans="1:20" x14ac:dyDescent="0.25">
      <c r="A441" s="16"/>
      <c r="B441" s="194" t="s">
        <v>274</v>
      </c>
      <c r="C441" s="196">
        <v>64</v>
      </c>
      <c r="D441" s="11">
        <v>74</v>
      </c>
      <c r="E441" s="11">
        <v>83</v>
      </c>
      <c r="F441" s="11">
        <v>78</v>
      </c>
      <c r="G441" s="11">
        <v>72</v>
      </c>
      <c r="H441" s="11">
        <v>79</v>
      </c>
      <c r="I441" s="11">
        <v>82</v>
      </c>
      <c r="J441" s="11">
        <v>73</v>
      </c>
      <c r="K441" s="11">
        <v>63</v>
      </c>
      <c r="L441" s="11">
        <v>75</v>
      </c>
      <c r="M441" s="11">
        <v>76</v>
      </c>
      <c r="N441" s="11">
        <v>63</v>
      </c>
      <c r="O441" s="11">
        <v>57</v>
      </c>
      <c r="P441" s="11">
        <v>60</v>
      </c>
      <c r="Q441" s="11">
        <v>55</v>
      </c>
      <c r="R441" s="195">
        <v>1054</v>
      </c>
      <c r="T441">
        <v>441</v>
      </c>
    </row>
    <row r="442" spans="1:20" x14ac:dyDescent="0.25">
      <c r="A442" s="16"/>
      <c r="B442" s="194" t="s">
        <v>283</v>
      </c>
      <c r="C442" s="196">
        <v>56</v>
      </c>
      <c r="D442" s="11">
        <v>59</v>
      </c>
      <c r="E442" s="11">
        <v>57</v>
      </c>
      <c r="F442" s="11">
        <v>64</v>
      </c>
      <c r="G442" s="11">
        <v>64</v>
      </c>
      <c r="H442" s="11">
        <v>68</v>
      </c>
      <c r="I442" s="11">
        <v>59</v>
      </c>
      <c r="J442" s="11">
        <v>63</v>
      </c>
      <c r="K442" s="11">
        <v>57</v>
      </c>
      <c r="L442" s="11">
        <v>57</v>
      </c>
      <c r="M442" s="11">
        <v>61</v>
      </c>
      <c r="N442" s="11">
        <v>60</v>
      </c>
      <c r="O442" s="11">
        <v>65</v>
      </c>
      <c r="P442" s="11">
        <v>72</v>
      </c>
      <c r="Q442" s="11">
        <v>56</v>
      </c>
      <c r="R442" s="195">
        <v>918</v>
      </c>
      <c r="T442">
        <v>442</v>
      </c>
    </row>
    <row r="443" spans="1:20" x14ac:dyDescent="0.25">
      <c r="A443" s="16"/>
      <c r="B443" s="194" t="s">
        <v>287</v>
      </c>
      <c r="C443" s="196">
        <v>37</v>
      </c>
      <c r="D443" s="11">
        <v>42</v>
      </c>
      <c r="E443" s="11">
        <v>31</v>
      </c>
      <c r="F443" s="11">
        <v>35</v>
      </c>
      <c r="G443" s="11"/>
      <c r="H443" s="11">
        <v>33</v>
      </c>
      <c r="I443" s="11"/>
      <c r="J443" s="11"/>
      <c r="K443" s="11"/>
      <c r="L443" s="11">
        <v>37</v>
      </c>
      <c r="M443" s="11"/>
      <c r="N443" s="11">
        <v>40</v>
      </c>
      <c r="O443" s="11"/>
      <c r="P443" s="11">
        <v>39</v>
      </c>
      <c r="Q443" s="11"/>
      <c r="R443" s="195">
        <v>294</v>
      </c>
      <c r="T443">
        <v>443</v>
      </c>
    </row>
    <row r="444" spans="1:20" x14ac:dyDescent="0.25">
      <c r="A444" s="16"/>
      <c r="B444" s="194" t="s">
        <v>275</v>
      </c>
      <c r="C444" s="196">
        <v>148</v>
      </c>
      <c r="D444" s="11">
        <v>156</v>
      </c>
      <c r="E444" s="11">
        <v>152</v>
      </c>
      <c r="F444" s="11">
        <v>174</v>
      </c>
      <c r="G444" s="11">
        <v>150</v>
      </c>
      <c r="H444" s="11">
        <v>152</v>
      </c>
      <c r="I444" s="11">
        <v>141</v>
      </c>
      <c r="J444" s="11">
        <v>167</v>
      </c>
      <c r="K444" s="11">
        <v>143</v>
      </c>
      <c r="L444" s="11">
        <v>165</v>
      </c>
      <c r="M444" s="11">
        <v>141</v>
      </c>
      <c r="N444" s="11">
        <v>171</v>
      </c>
      <c r="O444" s="11">
        <v>141</v>
      </c>
      <c r="P444" s="11">
        <v>134</v>
      </c>
      <c r="Q444" s="11">
        <v>134</v>
      </c>
      <c r="R444" s="195">
        <v>2269</v>
      </c>
      <c r="T444">
        <v>444</v>
      </c>
    </row>
    <row r="445" spans="1:20" x14ac:dyDescent="0.25">
      <c r="A445" s="16"/>
      <c r="B445" s="194" t="s">
        <v>276</v>
      </c>
      <c r="C445" s="196">
        <v>53</v>
      </c>
      <c r="D445" s="11">
        <v>55</v>
      </c>
      <c r="E445" s="11">
        <v>66</v>
      </c>
      <c r="F445" s="11">
        <v>85</v>
      </c>
      <c r="G445" s="11">
        <v>70</v>
      </c>
      <c r="H445" s="11">
        <v>73</v>
      </c>
      <c r="I445" s="11">
        <v>46</v>
      </c>
      <c r="J445" s="11">
        <v>65</v>
      </c>
      <c r="K445" s="11">
        <v>63</v>
      </c>
      <c r="L445" s="11">
        <v>50</v>
      </c>
      <c r="M445" s="11">
        <v>59</v>
      </c>
      <c r="N445" s="11">
        <v>60</v>
      </c>
      <c r="O445" s="11">
        <v>52</v>
      </c>
      <c r="P445" s="11">
        <v>58</v>
      </c>
      <c r="Q445" s="11">
        <v>55</v>
      </c>
      <c r="R445" s="195">
        <v>910</v>
      </c>
      <c r="T445">
        <v>445</v>
      </c>
    </row>
    <row r="446" spans="1:20" x14ac:dyDescent="0.25">
      <c r="A446" s="16"/>
      <c r="B446" s="194" t="s">
        <v>277</v>
      </c>
      <c r="C446" s="196">
        <v>60</v>
      </c>
      <c r="D446" s="11">
        <v>62</v>
      </c>
      <c r="E446" s="11">
        <v>68</v>
      </c>
      <c r="F446" s="11">
        <v>71</v>
      </c>
      <c r="G446" s="11">
        <v>56</v>
      </c>
      <c r="H446" s="11">
        <v>71</v>
      </c>
      <c r="I446" s="11">
        <v>67</v>
      </c>
      <c r="J446" s="11">
        <v>60</v>
      </c>
      <c r="K446" s="11">
        <v>52</v>
      </c>
      <c r="L446" s="11">
        <v>61</v>
      </c>
      <c r="M446" s="11">
        <v>53</v>
      </c>
      <c r="N446" s="11">
        <v>52</v>
      </c>
      <c r="O446" s="11">
        <v>50</v>
      </c>
      <c r="P446" s="11">
        <v>57</v>
      </c>
      <c r="Q446" s="11">
        <v>65</v>
      </c>
      <c r="R446" s="195">
        <v>905</v>
      </c>
      <c r="T446">
        <v>446</v>
      </c>
    </row>
    <row r="447" spans="1:20" x14ac:dyDescent="0.25">
      <c r="A447" s="16"/>
      <c r="B447" s="194" t="s">
        <v>279</v>
      </c>
      <c r="C447" s="196">
        <v>55</v>
      </c>
      <c r="D447" s="11">
        <v>56</v>
      </c>
      <c r="E447" s="11">
        <v>62</v>
      </c>
      <c r="F447" s="11">
        <v>51</v>
      </c>
      <c r="G447" s="11">
        <v>59</v>
      </c>
      <c r="H447" s="11">
        <v>62</v>
      </c>
      <c r="I447" s="11">
        <v>63</v>
      </c>
      <c r="J447" s="11">
        <v>51</v>
      </c>
      <c r="K447" s="11">
        <v>57</v>
      </c>
      <c r="L447" s="11">
        <v>59</v>
      </c>
      <c r="M447" s="11">
        <v>62</v>
      </c>
      <c r="N447" s="11">
        <v>53</v>
      </c>
      <c r="O447" s="11">
        <v>53</v>
      </c>
      <c r="P447" s="11">
        <v>62</v>
      </c>
      <c r="Q447" s="11">
        <v>59</v>
      </c>
      <c r="R447" s="195">
        <v>864</v>
      </c>
      <c r="T447">
        <v>447</v>
      </c>
    </row>
    <row r="448" spans="1:20" x14ac:dyDescent="0.25">
      <c r="A448" s="16"/>
      <c r="B448" s="194" t="s">
        <v>280</v>
      </c>
      <c r="C448" s="196">
        <v>98</v>
      </c>
      <c r="D448" s="11">
        <v>98</v>
      </c>
      <c r="E448" s="11">
        <v>99</v>
      </c>
      <c r="F448" s="11">
        <v>105</v>
      </c>
      <c r="G448" s="11">
        <v>91</v>
      </c>
      <c r="H448" s="11">
        <v>94</v>
      </c>
      <c r="I448" s="11">
        <v>109</v>
      </c>
      <c r="J448" s="11">
        <v>104</v>
      </c>
      <c r="K448" s="11">
        <v>108</v>
      </c>
      <c r="L448" s="11">
        <v>105</v>
      </c>
      <c r="M448" s="11">
        <v>109</v>
      </c>
      <c r="N448" s="11">
        <v>111</v>
      </c>
      <c r="O448" s="11">
        <v>113</v>
      </c>
      <c r="P448" s="11">
        <v>117</v>
      </c>
      <c r="Q448" s="11">
        <v>118</v>
      </c>
      <c r="R448" s="195">
        <v>1579</v>
      </c>
      <c r="T448">
        <v>448</v>
      </c>
    </row>
    <row r="449" spans="1:20" x14ac:dyDescent="0.25">
      <c r="A449" s="16"/>
      <c r="B449" s="194" t="s">
        <v>291</v>
      </c>
      <c r="C449" s="196">
        <v>117</v>
      </c>
      <c r="D449" s="11">
        <v>107</v>
      </c>
      <c r="E449" s="11">
        <v>116</v>
      </c>
      <c r="F449" s="11">
        <v>101</v>
      </c>
      <c r="G449" s="11">
        <v>114</v>
      </c>
      <c r="H449" s="11">
        <v>106</v>
      </c>
      <c r="I449" s="11">
        <v>111</v>
      </c>
      <c r="J449" s="11">
        <v>118</v>
      </c>
      <c r="K449" s="11">
        <v>111</v>
      </c>
      <c r="L449" s="11">
        <v>115</v>
      </c>
      <c r="M449" s="11">
        <v>119</v>
      </c>
      <c r="N449" s="11">
        <v>113</v>
      </c>
      <c r="O449" s="11">
        <v>116</v>
      </c>
      <c r="P449" s="11">
        <v>118</v>
      </c>
      <c r="Q449" s="11">
        <v>112</v>
      </c>
      <c r="R449" s="195">
        <v>1694</v>
      </c>
      <c r="T449">
        <v>449</v>
      </c>
    </row>
    <row r="450" spans="1:20" x14ac:dyDescent="0.25">
      <c r="A450" s="16"/>
      <c r="B450" s="194" t="s">
        <v>288</v>
      </c>
      <c r="C450" s="196"/>
      <c r="D450" s="11"/>
      <c r="E450" s="11"/>
      <c r="F450" s="11"/>
      <c r="G450" s="11"/>
      <c r="H450" s="11"/>
      <c r="I450" s="11"/>
      <c r="J450" s="11"/>
      <c r="K450" s="11"/>
      <c r="L450" s="11">
        <v>32</v>
      </c>
      <c r="M450" s="11">
        <v>33</v>
      </c>
      <c r="N450" s="11">
        <v>32</v>
      </c>
      <c r="O450" s="11">
        <v>34</v>
      </c>
      <c r="P450" s="11"/>
      <c r="Q450" s="11">
        <v>33</v>
      </c>
      <c r="R450" s="195">
        <v>164</v>
      </c>
      <c r="T450">
        <v>450</v>
      </c>
    </row>
    <row r="451" spans="1:20" x14ac:dyDescent="0.25">
      <c r="A451" s="16"/>
      <c r="B451" s="194" t="s">
        <v>286</v>
      </c>
      <c r="C451" s="196"/>
      <c r="D451" s="11"/>
      <c r="E451" s="11">
        <v>31</v>
      </c>
      <c r="F451" s="11">
        <v>31</v>
      </c>
      <c r="G451" s="11"/>
      <c r="H451" s="11">
        <v>30</v>
      </c>
      <c r="I451" s="11"/>
      <c r="J451" s="11"/>
      <c r="K451" s="11"/>
      <c r="L451" s="11"/>
      <c r="M451" s="11">
        <v>31</v>
      </c>
      <c r="N451" s="11"/>
      <c r="O451" s="11"/>
      <c r="P451" s="11"/>
      <c r="Q451" s="11"/>
      <c r="R451" s="195">
        <v>123</v>
      </c>
      <c r="T451">
        <v>451</v>
      </c>
    </row>
    <row r="452" spans="1:20" x14ac:dyDescent="0.25">
      <c r="A452" s="5" t="s">
        <v>112</v>
      </c>
      <c r="B452" s="3"/>
      <c r="C452" s="8">
        <v>51786</v>
      </c>
      <c r="D452" s="9">
        <v>53378</v>
      </c>
      <c r="E452" s="9">
        <v>53763</v>
      </c>
      <c r="F452" s="9">
        <v>53917</v>
      </c>
      <c r="G452" s="9">
        <v>52282</v>
      </c>
      <c r="H452" s="9">
        <v>53211</v>
      </c>
      <c r="I452" s="9">
        <v>52977</v>
      </c>
      <c r="J452" s="9">
        <v>53802</v>
      </c>
      <c r="K452" s="9">
        <v>52668</v>
      </c>
      <c r="L452" s="9">
        <v>53763</v>
      </c>
      <c r="M452" s="9">
        <v>53327</v>
      </c>
      <c r="N452" s="9">
        <v>54071</v>
      </c>
      <c r="O452" s="9">
        <v>53550</v>
      </c>
      <c r="P452" s="9">
        <v>54125</v>
      </c>
      <c r="Q452" s="9">
        <v>53926</v>
      </c>
      <c r="R452" s="10">
        <v>800546</v>
      </c>
      <c r="T452">
        <v>452</v>
      </c>
    </row>
    <row r="453" spans="1:20" x14ac:dyDescent="0.25">
      <c r="A453" s="5" t="s">
        <v>84</v>
      </c>
      <c r="B453" s="5" t="s">
        <v>79</v>
      </c>
      <c r="C453" s="8">
        <v>109</v>
      </c>
      <c r="D453" s="9">
        <v>116</v>
      </c>
      <c r="E453" s="9">
        <v>123</v>
      </c>
      <c r="F453" s="9">
        <v>120</v>
      </c>
      <c r="G453" s="9">
        <v>104</v>
      </c>
      <c r="H453" s="9">
        <v>111</v>
      </c>
      <c r="I453" s="9">
        <v>112</v>
      </c>
      <c r="J453" s="9">
        <v>128</v>
      </c>
      <c r="K453" s="9">
        <v>102</v>
      </c>
      <c r="L453" s="9">
        <v>97</v>
      </c>
      <c r="M453" s="9">
        <v>110</v>
      </c>
      <c r="N453" s="9">
        <v>104</v>
      </c>
      <c r="O453" s="9">
        <v>104</v>
      </c>
      <c r="P453" s="9">
        <v>104</v>
      </c>
      <c r="Q453" s="9">
        <v>131</v>
      </c>
      <c r="R453" s="10">
        <v>1675</v>
      </c>
      <c r="T453">
        <v>453</v>
      </c>
    </row>
    <row r="454" spans="1:20" x14ac:dyDescent="0.25">
      <c r="A454" s="16"/>
      <c r="B454" s="194" t="s">
        <v>17</v>
      </c>
      <c r="C454" s="196">
        <v>67</v>
      </c>
      <c r="D454" s="11">
        <v>62</v>
      </c>
      <c r="E454" s="11">
        <v>71</v>
      </c>
      <c r="F454" s="11">
        <v>72</v>
      </c>
      <c r="G454" s="11">
        <v>68</v>
      </c>
      <c r="H454" s="11">
        <v>62</v>
      </c>
      <c r="I454" s="11">
        <v>65</v>
      </c>
      <c r="J454" s="11">
        <v>63</v>
      </c>
      <c r="K454" s="11">
        <v>66</v>
      </c>
      <c r="L454" s="11">
        <v>75</v>
      </c>
      <c r="M454" s="11">
        <v>71</v>
      </c>
      <c r="N454" s="11">
        <v>71</v>
      </c>
      <c r="O454" s="11">
        <v>75</v>
      </c>
      <c r="P454" s="11">
        <v>75</v>
      </c>
      <c r="Q454" s="11">
        <v>82</v>
      </c>
      <c r="R454" s="195">
        <v>1045</v>
      </c>
      <c r="T454">
        <v>454</v>
      </c>
    </row>
    <row r="455" spans="1:20" x14ac:dyDescent="0.25">
      <c r="A455" s="16"/>
      <c r="B455" s="194" t="s">
        <v>11</v>
      </c>
      <c r="C455" s="196">
        <v>128</v>
      </c>
      <c r="D455" s="11">
        <v>134</v>
      </c>
      <c r="E455" s="11">
        <v>137</v>
      </c>
      <c r="F455" s="11">
        <v>126</v>
      </c>
      <c r="G455" s="11">
        <v>127</v>
      </c>
      <c r="H455" s="11">
        <v>124</v>
      </c>
      <c r="I455" s="11">
        <v>130</v>
      </c>
      <c r="J455" s="11">
        <v>128</v>
      </c>
      <c r="K455" s="11">
        <v>131</v>
      </c>
      <c r="L455" s="11">
        <v>133</v>
      </c>
      <c r="M455" s="11">
        <v>124</v>
      </c>
      <c r="N455" s="11">
        <v>133</v>
      </c>
      <c r="O455" s="11">
        <v>131</v>
      </c>
      <c r="P455" s="11">
        <v>127</v>
      </c>
      <c r="Q455" s="11">
        <v>128</v>
      </c>
      <c r="R455" s="195">
        <v>1941</v>
      </c>
      <c r="T455">
        <v>455</v>
      </c>
    </row>
    <row r="456" spans="1:20" x14ac:dyDescent="0.25">
      <c r="A456" s="16"/>
      <c r="B456" s="194" t="s">
        <v>56</v>
      </c>
      <c r="C456" s="196"/>
      <c r="D456" s="11">
        <v>38</v>
      </c>
      <c r="E456" s="11">
        <v>36</v>
      </c>
      <c r="F456" s="11">
        <v>31</v>
      </c>
      <c r="G456" s="11">
        <v>38</v>
      </c>
      <c r="H456" s="11">
        <v>39</v>
      </c>
      <c r="I456" s="11">
        <v>31</v>
      </c>
      <c r="J456" s="11">
        <v>40</v>
      </c>
      <c r="K456" s="11"/>
      <c r="L456" s="11">
        <v>31</v>
      </c>
      <c r="M456" s="11">
        <v>31</v>
      </c>
      <c r="N456" s="11">
        <v>31</v>
      </c>
      <c r="O456" s="11"/>
      <c r="P456" s="11"/>
      <c r="Q456" s="11"/>
      <c r="R456" s="195">
        <v>346</v>
      </c>
      <c r="T456">
        <v>456</v>
      </c>
    </row>
    <row r="457" spans="1:20" x14ac:dyDescent="0.25">
      <c r="A457" s="16"/>
      <c r="B457" s="194" t="s">
        <v>29</v>
      </c>
      <c r="C457" s="196"/>
      <c r="D457" s="11">
        <v>33</v>
      </c>
      <c r="E457" s="11"/>
      <c r="F457" s="11">
        <v>39</v>
      </c>
      <c r="G457" s="11">
        <v>36</v>
      </c>
      <c r="H457" s="11">
        <v>37</v>
      </c>
      <c r="I457" s="11"/>
      <c r="J457" s="11">
        <v>36</v>
      </c>
      <c r="K457" s="11">
        <v>35</v>
      </c>
      <c r="L457" s="11">
        <v>37</v>
      </c>
      <c r="M457" s="11">
        <v>36</v>
      </c>
      <c r="N457" s="11">
        <v>34</v>
      </c>
      <c r="O457" s="11">
        <v>38</v>
      </c>
      <c r="P457" s="11">
        <v>34</v>
      </c>
      <c r="Q457" s="11">
        <v>40</v>
      </c>
      <c r="R457" s="195">
        <v>435</v>
      </c>
      <c r="T457">
        <v>457</v>
      </c>
    </row>
    <row r="458" spans="1:20" x14ac:dyDescent="0.25">
      <c r="A458" s="16"/>
      <c r="B458" s="194" t="s">
        <v>47</v>
      </c>
      <c r="C458" s="196">
        <v>72</v>
      </c>
      <c r="D458" s="11">
        <v>79</v>
      </c>
      <c r="E458" s="11">
        <v>74</v>
      </c>
      <c r="F458" s="11">
        <v>68</v>
      </c>
      <c r="G458" s="11">
        <v>82</v>
      </c>
      <c r="H458" s="11">
        <v>77</v>
      </c>
      <c r="I458" s="11">
        <v>71</v>
      </c>
      <c r="J458" s="11">
        <v>76</v>
      </c>
      <c r="K458" s="11">
        <v>93</v>
      </c>
      <c r="L458" s="11">
        <v>88</v>
      </c>
      <c r="M458" s="11">
        <v>93</v>
      </c>
      <c r="N458" s="11">
        <v>96</v>
      </c>
      <c r="O458" s="11">
        <v>102</v>
      </c>
      <c r="P458" s="11">
        <v>100</v>
      </c>
      <c r="Q458" s="11">
        <v>100</v>
      </c>
      <c r="R458" s="195">
        <v>1271</v>
      </c>
      <c r="T458">
        <v>458</v>
      </c>
    </row>
    <row r="459" spans="1:20" x14ac:dyDescent="0.25">
      <c r="A459" s="16"/>
      <c r="B459" s="194" t="s">
        <v>74</v>
      </c>
      <c r="C459" s="196">
        <v>65</v>
      </c>
      <c r="D459" s="11">
        <v>74</v>
      </c>
      <c r="E459" s="11">
        <v>79</v>
      </c>
      <c r="F459" s="11">
        <v>80</v>
      </c>
      <c r="G459" s="11">
        <v>82</v>
      </c>
      <c r="H459" s="11">
        <v>84</v>
      </c>
      <c r="I459" s="11">
        <v>87</v>
      </c>
      <c r="J459" s="11">
        <v>84</v>
      </c>
      <c r="K459" s="11">
        <v>86</v>
      </c>
      <c r="L459" s="11">
        <v>83</v>
      </c>
      <c r="M459" s="11">
        <v>80</v>
      </c>
      <c r="N459" s="11">
        <v>85</v>
      </c>
      <c r="O459" s="11">
        <v>74</v>
      </c>
      <c r="P459" s="11">
        <v>81</v>
      </c>
      <c r="Q459" s="11">
        <v>85</v>
      </c>
      <c r="R459" s="195">
        <v>1209</v>
      </c>
      <c r="T459">
        <v>459</v>
      </c>
    </row>
    <row r="460" spans="1:20" x14ac:dyDescent="0.25">
      <c r="A460" s="16"/>
      <c r="B460" s="194" t="s">
        <v>60</v>
      </c>
      <c r="C460" s="196">
        <v>39</v>
      </c>
      <c r="D460" s="11">
        <v>35</v>
      </c>
      <c r="E460" s="11">
        <v>31</v>
      </c>
      <c r="F460" s="11">
        <v>32</v>
      </c>
      <c r="G460" s="11">
        <v>35</v>
      </c>
      <c r="H460" s="11">
        <v>35</v>
      </c>
      <c r="I460" s="11">
        <v>31</v>
      </c>
      <c r="J460" s="11">
        <v>33</v>
      </c>
      <c r="K460" s="11">
        <v>36</v>
      </c>
      <c r="L460" s="11">
        <v>32</v>
      </c>
      <c r="M460" s="11">
        <v>35</v>
      </c>
      <c r="N460" s="11">
        <v>40</v>
      </c>
      <c r="O460" s="11">
        <v>36</v>
      </c>
      <c r="P460" s="11">
        <v>35</v>
      </c>
      <c r="Q460" s="11">
        <v>38</v>
      </c>
      <c r="R460" s="195">
        <v>523</v>
      </c>
      <c r="T460">
        <v>460</v>
      </c>
    </row>
    <row r="461" spans="1:20" x14ac:dyDescent="0.25">
      <c r="A461" s="16"/>
      <c r="B461" s="194" t="s">
        <v>25</v>
      </c>
      <c r="C461" s="196">
        <v>63</v>
      </c>
      <c r="D461" s="11">
        <v>69</v>
      </c>
      <c r="E461" s="11">
        <v>71</v>
      </c>
      <c r="F461" s="11">
        <v>68</v>
      </c>
      <c r="G461" s="11">
        <v>66</v>
      </c>
      <c r="H461" s="11">
        <v>66</v>
      </c>
      <c r="I461" s="11">
        <v>73</v>
      </c>
      <c r="J461" s="11">
        <v>68</v>
      </c>
      <c r="K461" s="11">
        <v>78</v>
      </c>
      <c r="L461" s="11">
        <v>71</v>
      </c>
      <c r="M461" s="11">
        <v>71</v>
      </c>
      <c r="N461" s="11">
        <v>68</v>
      </c>
      <c r="O461" s="11">
        <v>76</v>
      </c>
      <c r="P461" s="11">
        <v>73</v>
      </c>
      <c r="Q461" s="11">
        <v>70</v>
      </c>
      <c r="R461" s="195">
        <v>1051</v>
      </c>
      <c r="T461">
        <v>461</v>
      </c>
    </row>
    <row r="462" spans="1:20" x14ac:dyDescent="0.25">
      <c r="A462" s="16"/>
      <c r="B462" s="194" t="s">
        <v>7</v>
      </c>
      <c r="C462" s="196">
        <v>112</v>
      </c>
      <c r="D462" s="11">
        <v>111</v>
      </c>
      <c r="E462" s="11">
        <v>114</v>
      </c>
      <c r="F462" s="11">
        <v>111</v>
      </c>
      <c r="G462" s="11">
        <v>119</v>
      </c>
      <c r="H462" s="11">
        <v>119</v>
      </c>
      <c r="I462" s="11">
        <v>121</v>
      </c>
      <c r="J462" s="11">
        <v>111</v>
      </c>
      <c r="K462" s="11">
        <v>116</v>
      </c>
      <c r="L462" s="11">
        <v>118</v>
      </c>
      <c r="M462" s="11">
        <v>113</v>
      </c>
      <c r="N462" s="11">
        <v>111</v>
      </c>
      <c r="O462" s="11">
        <v>110</v>
      </c>
      <c r="P462" s="11">
        <v>113</v>
      </c>
      <c r="Q462" s="11">
        <v>128</v>
      </c>
      <c r="R462" s="195">
        <v>1727</v>
      </c>
      <c r="T462">
        <v>462</v>
      </c>
    </row>
    <row r="463" spans="1:20" x14ac:dyDescent="0.25">
      <c r="A463" s="16"/>
      <c r="B463" s="194" t="s">
        <v>21</v>
      </c>
      <c r="C463" s="196"/>
      <c r="D463" s="11"/>
      <c r="E463" s="11"/>
      <c r="F463" s="11"/>
      <c r="G463" s="11"/>
      <c r="H463" s="11"/>
      <c r="I463" s="11">
        <v>30</v>
      </c>
      <c r="J463" s="11">
        <v>30</v>
      </c>
      <c r="K463" s="11">
        <v>31</v>
      </c>
      <c r="L463" s="11">
        <v>37</v>
      </c>
      <c r="M463" s="11">
        <v>30</v>
      </c>
      <c r="N463" s="11">
        <v>30</v>
      </c>
      <c r="O463" s="11">
        <v>36</v>
      </c>
      <c r="P463" s="11">
        <v>35</v>
      </c>
      <c r="Q463" s="11">
        <v>31</v>
      </c>
      <c r="R463" s="195">
        <v>290</v>
      </c>
      <c r="T463">
        <v>463</v>
      </c>
    </row>
    <row r="464" spans="1:20" x14ac:dyDescent="0.25">
      <c r="A464" s="16"/>
      <c r="B464" s="194" t="s">
        <v>16</v>
      </c>
      <c r="C464" s="196">
        <v>80</v>
      </c>
      <c r="D464" s="11">
        <v>85</v>
      </c>
      <c r="E464" s="11">
        <v>88</v>
      </c>
      <c r="F464" s="11">
        <v>91</v>
      </c>
      <c r="G464" s="11">
        <v>86</v>
      </c>
      <c r="H464" s="11">
        <v>84</v>
      </c>
      <c r="I464" s="11">
        <v>94</v>
      </c>
      <c r="J464" s="11">
        <v>82</v>
      </c>
      <c r="K464" s="11">
        <v>89</v>
      </c>
      <c r="L464" s="11">
        <v>77</v>
      </c>
      <c r="M464" s="11">
        <v>81</v>
      </c>
      <c r="N464" s="11">
        <v>86</v>
      </c>
      <c r="O464" s="11">
        <v>84</v>
      </c>
      <c r="P464" s="11">
        <v>83</v>
      </c>
      <c r="Q464" s="11">
        <v>91</v>
      </c>
      <c r="R464" s="195">
        <v>1281</v>
      </c>
      <c r="T464">
        <v>464</v>
      </c>
    </row>
    <row r="465" spans="1:20" x14ac:dyDescent="0.25">
      <c r="A465" s="16"/>
      <c r="B465" s="194" t="s">
        <v>2</v>
      </c>
      <c r="C465" s="196">
        <v>187</v>
      </c>
      <c r="D465" s="11">
        <v>193</v>
      </c>
      <c r="E465" s="11">
        <v>190</v>
      </c>
      <c r="F465" s="11">
        <v>185</v>
      </c>
      <c r="G465" s="11">
        <v>189</v>
      </c>
      <c r="H465" s="11">
        <v>183</v>
      </c>
      <c r="I465" s="11">
        <v>176</v>
      </c>
      <c r="J465" s="11">
        <v>174</v>
      </c>
      <c r="K465" s="11">
        <v>188</v>
      </c>
      <c r="L465" s="11">
        <v>182</v>
      </c>
      <c r="M465" s="11">
        <v>185</v>
      </c>
      <c r="N465" s="11">
        <v>184</v>
      </c>
      <c r="O465" s="11">
        <v>197</v>
      </c>
      <c r="P465" s="11">
        <v>186</v>
      </c>
      <c r="Q465" s="11">
        <v>174</v>
      </c>
      <c r="R465" s="195">
        <v>2773</v>
      </c>
      <c r="T465">
        <v>465</v>
      </c>
    </row>
    <row r="466" spans="1:20" x14ac:dyDescent="0.25">
      <c r="A466" s="16"/>
      <c r="B466" s="194" t="s">
        <v>4</v>
      </c>
      <c r="C466" s="196">
        <v>178</v>
      </c>
      <c r="D466" s="11">
        <v>174</v>
      </c>
      <c r="E466" s="11">
        <v>175</v>
      </c>
      <c r="F466" s="11">
        <v>175</v>
      </c>
      <c r="G466" s="11">
        <v>175</v>
      </c>
      <c r="H466" s="11">
        <v>167</v>
      </c>
      <c r="I466" s="11">
        <v>175</v>
      </c>
      <c r="J466" s="11">
        <v>161</v>
      </c>
      <c r="K466" s="11">
        <v>174</v>
      </c>
      <c r="L466" s="11">
        <v>173</v>
      </c>
      <c r="M466" s="11">
        <v>175</v>
      </c>
      <c r="N466" s="11">
        <v>174</v>
      </c>
      <c r="O466" s="11">
        <v>189</v>
      </c>
      <c r="P466" s="11">
        <v>185</v>
      </c>
      <c r="Q466" s="11">
        <v>179</v>
      </c>
      <c r="R466" s="195">
        <v>2629</v>
      </c>
      <c r="T466">
        <v>466</v>
      </c>
    </row>
    <row r="467" spans="1:20" x14ac:dyDescent="0.25">
      <c r="A467" s="16"/>
      <c r="B467" s="194" t="s">
        <v>8</v>
      </c>
      <c r="C467" s="196">
        <v>45</v>
      </c>
      <c r="D467" s="11">
        <v>49</v>
      </c>
      <c r="E467" s="11">
        <v>51</v>
      </c>
      <c r="F467" s="11">
        <v>47</v>
      </c>
      <c r="G467" s="11">
        <v>45</v>
      </c>
      <c r="H467" s="11">
        <v>50</v>
      </c>
      <c r="I467" s="11">
        <v>47</v>
      </c>
      <c r="J467" s="11">
        <v>53</v>
      </c>
      <c r="K467" s="11">
        <v>57</v>
      </c>
      <c r="L467" s="11">
        <v>49</v>
      </c>
      <c r="M467" s="11">
        <v>47</v>
      </c>
      <c r="N467" s="11">
        <v>54</v>
      </c>
      <c r="O467" s="11">
        <v>51</v>
      </c>
      <c r="P467" s="11">
        <v>47</v>
      </c>
      <c r="Q467" s="11">
        <v>49</v>
      </c>
      <c r="R467" s="195">
        <v>741</v>
      </c>
      <c r="T467">
        <v>467</v>
      </c>
    </row>
    <row r="468" spans="1:20" x14ac:dyDescent="0.25">
      <c r="A468" s="16"/>
      <c r="B468" s="194" t="s">
        <v>78</v>
      </c>
      <c r="C468" s="196">
        <v>63</v>
      </c>
      <c r="D468" s="11">
        <v>66</v>
      </c>
      <c r="E468" s="11">
        <v>62</v>
      </c>
      <c r="F468" s="11">
        <v>69</v>
      </c>
      <c r="G468" s="11">
        <v>59</v>
      </c>
      <c r="H468" s="11">
        <v>65</v>
      </c>
      <c r="I468" s="11">
        <v>64</v>
      </c>
      <c r="J468" s="11">
        <v>69</v>
      </c>
      <c r="K468" s="11">
        <v>73</v>
      </c>
      <c r="L468" s="11">
        <v>61</v>
      </c>
      <c r="M468" s="11">
        <v>65</v>
      </c>
      <c r="N468" s="11">
        <v>61</v>
      </c>
      <c r="O468" s="11">
        <v>59</v>
      </c>
      <c r="P468" s="11">
        <v>67</v>
      </c>
      <c r="Q468" s="11">
        <v>62</v>
      </c>
      <c r="R468" s="195">
        <v>965</v>
      </c>
      <c r="T468">
        <v>468</v>
      </c>
    </row>
    <row r="469" spans="1:20" x14ac:dyDescent="0.25">
      <c r="A469" s="16"/>
      <c r="B469" s="194" t="s">
        <v>27</v>
      </c>
      <c r="C469" s="196">
        <v>39</v>
      </c>
      <c r="D469" s="11">
        <v>41</v>
      </c>
      <c r="E469" s="11">
        <v>43</v>
      </c>
      <c r="F469" s="11">
        <v>47</v>
      </c>
      <c r="G469" s="11">
        <v>44</v>
      </c>
      <c r="H469" s="11">
        <v>49</v>
      </c>
      <c r="I469" s="11">
        <v>36</v>
      </c>
      <c r="J469" s="11">
        <v>45</v>
      </c>
      <c r="K469" s="11">
        <v>47</v>
      </c>
      <c r="L469" s="11">
        <v>46</v>
      </c>
      <c r="M469" s="11">
        <v>49</v>
      </c>
      <c r="N469" s="11">
        <v>50</v>
      </c>
      <c r="O469" s="11">
        <v>54</v>
      </c>
      <c r="P469" s="11">
        <v>51</v>
      </c>
      <c r="Q469" s="11">
        <v>55</v>
      </c>
      <c r="R469" s="195">
        <v>696</v>
      </c>
      <c r="T469">
        <v>469</v>
      </c>
    </row>
    <row r="470" spans="1:20" x14ac:dyDescent="0.25">
      <c r="A470" s="16"/>
      <c r="B470" s="194" t="s">
        <v>13</v>
      </c>
      <c r="C470" s="196"/>
      <c r="D470" s="11">
        <v>36</v>
      </c>
      <c r="E470" s="11"/>
      <c r="F470" s="11"/>
      <c r="G470" s="11">
        <v>33</v>
      </c>
      <c r="H470" s="11">
        <v>31</v>
      </c>
      <c r="I470" s="11">
        <v>32</v>
      </c>
      <c r="J470" s="11">
        <v>31</v>
      </c>
      <c r="K470" s="11">
        <v>30</v>
      </c>
      <c r="L470" s="11"/>
      <c r="M470" s="11"/>
      <c r="N470" s="11"/>
      <c r="O470" s="11">
        <v>33</v>
      </c>
      <c r="P470" s="11">
        <v>36</v>
      </c>
      <c r="Q470" s="11">
        <v>32</v>
      </c>
      <c r="R470" s="195">
        <v>294</v>
      </c>
      <c r="T470">
        <v>470</v>
      </c>
    </row>
    <row r="471" spans="1:20" x14ac:dyDescent="0.25">
      <c r="A471" s="16"/>
      <c r="B471" s="194" t="s">
        <v>70</v>
      </c>
      <c r="C471" s="196">
        <v>50</v>
      </c>
      <c r="D471" s="11">
        <v>53</v>
      </c>
      <c r="E471" s="11">
        <v>52</v>
      </c>
      <c r="F471" s="11">
        <v>54</v>
      </c>
      <c r="G471" s="11">
        <v>52</v>
      </c>
      <c r="H471" s="11">
        <v>48</v>
      </c>
      <c r="I471" s="11">
        <v>54</v>
      </c>
      <c r="J471" s="11">
        <v>57</v>
      </c>
      <c r="K471" s="11">
        <v>59</v>
      </c>
      <c r="L471" s="11">
        <v>63</v>
      </c>
      <c r="M471" s="11">
        <v>57</v>
      </c>
      <c r="N471" s="11">
        <v>54</v>
      </c>
      <c r="O471" s="11">
        <v>54</v>
      </c>
      <c r="P471" s="11">
        <v>64</v>
      </c>
      <c r="Q471" s="11">
        <v>62</v>
      </c>
      <c r="R471" s="195">
        <v>833</v>
      </c>
      <c r="T471">
        <v>471</v>
      </c>
    </row>
    <row r="472" spans="1:20" x14ac:dyDescent="0.25">
      <c r="A472" s="16"/>
      <c r="B472" s="194" t="s">
        <v>6</v>
      </c>
      <c r="C472" s="196">
        <v>991</v>
      </c>
      <c r="D472" s="11">
        <v>988</v>
      </c>
      <c r="E472" s="11">
        <v>1013</v>
      </c>
      <c r="F472" s="11">
        <v>1020</v>
      </c>
      <c r="G472" s="11">
        <v>1000</v>
      </c>
      <c r="H472" s="11">
        <v>1004</v>
      </c>
      <c r="I472" s="11">
        <v>1003</v>
      </c>
      <c r="J472" s="11">
        <v>1012</v>
      </c>
      <c r="K472" s="11">
        <v>1015</v>
      </c>
      <c r="L472" s="11">
        <v>1017</v>
      </c>
      <c r="M472" s="11">
        <v>1017</v>
      </c>
      <c r="N472" s="11">
        <v>1019</v>
      </c>
      <c r="O472" s="11">
        <v>984</v>
      </c>
      <c r="P472" s="11">
        <v>972</v>
      </c>
      <c r="Q472" s="11">
        <v>959</v>
      </c>
      <c r="R472" s="195">
        <v>15014</v>
      </c>
      <c r="T472">
        <v>472</v>
      </c>
    </row>
    <row r="473" spans="1:20" x14ac:dyDescent="0.25">
      <c r="A473" s="16"/>
      <c r="B473" s="194" t="s">
        <v>62</v>
      </c>
      <c r="C473" s="196">
        <v>43</v>
      </c>
      <c r="D473" s="11">
        <v>38</v>
      </c>
      <c r="E473" s="11">
        <v>45</v>
      </c>
      <c r="F473" s="11">
        <v>39</v>
      </c>
      <c r="G473" s="11">
        <v>42</v>
      </c>
      <c r="H473" s="11">
        <v>51</v>
      </c>
      <c r="I473" s="11">
        <v>40</v>
      </c>
      <c r="J473" s="11">
        <v>45</v>
      </c>
      <c r="K473" s="11">
        <v>38</v>
      </c>
      <c r="L473" s="11">
        <v>46</v>
      </c>
      <c r="M473" s="11">
        <v>37</v>
      </c>
      <c r="N473" s="11">
        <v>45</v>
      </c>
      <c r="O473" s="11">
        <v>45</v>
      </c>
      <c r="P473" s="11">
        <v>40</v>
      </c>
      <c r="Q473" s="11">
        <v>42</v>
      </c>
      <c r="R473" s="195">
        <v>636</v>
      </c>
      <c r="T473">
        <v>473</v>
      </c>
    </row>
    <row r="474" spans="1:20" x14ac:dyDescent="0.25">
      <c r="A474" s="16"/>
      <c r="B474" s="194" t="s">
        <v>5</v>
      </c>
      <c r="C474" s="196">
        <v>118</v>
      </c>
      <c r="D474" s="11">
        <v>120</v>
      </c>
      <c r="E474" s="11">
        <v>105</v>
      </c>
      <c r="F474" s="11">
        <v>114</v>
      </c>
      <c r="G474" s="11">
        <v>115</v>
      </c>
      <c r="H474" s="11">
        <v>110</v>
      </c>
      <c r="I474" s="11">
        <v>106</v>
      </c>
      <c r="J474" s="11">
        <v>114</v>
      </c>
      <c r="K474" s="11">
        <v>120</v>
      </c>
      <c r="L474" s="11">
        <v>107</v>
      </c>
      <c r="M474" s="11">
        <v>119</v>
      </c>
      <c r="N474" s="11">
        <v>113</v>
      </c>
      <c r="O474" s="11">
        <v>123</v>
      </c>
      <c r="P474" s="11">
        <v>122</v>
      </c>
      <c r="Q474" s="11">
        <v>111</v>
      </c>
      <c r="R474" s="195">
        <v>1717</v>
      </c>
      <c r="T474">
        <v>474</v>
      </c>
    </row>
    <row r="475" spans="1:20" x14ac:dyDescent="0.25">
      <c r="A475" s="16"/>
      <c r="B475" s="194" t="s">
        <v>76</v>
      </c>
      <c r="C475" s="196">
        <v>64</v>
      </c>
      <c r="D475" s="11">
        <v>62</v>
      </c>
      <c r="E475" s="11">
        <v>59</v>
      </c>
      <c r="F475" s="11">
        <v>59</v>
      </c>
      <c r="G475" s="11">
        <v>64</v>
      </c>
      <c r="H475" s="11">
        <v>63</v>
      </c>
      <c r="I475" s="11">
        <v>67</v>
      </c>
      <c r="J475" s="11">
        <v>76</v>
      </c>
      <c r="K475" s="11">
        <v>64</v>
      </c>
      <c r="L475" s="11">
        <v>67</v>
      </c>
      <c r="M475" s="11">
        <v>74</v>
      </c>
      <c r="N475" s="11">
        <v>58</v>
      </c>
      <c r="O475" s="11">
        <v>58</v>
      </c>
      <c r="P475" s="11">
        <v>59</v>
      </c>
      <c r="Q475" s="11">
        <v>62</v>
      </c>
      <c r="R475" s="195">
        <v>956</v>
      </c>
      <c r="T475">
        <v>475</v>
      </c>
    </row>
    <row r="476" spans="1:20" x14ac:dyDescent="0.25">
      <c r="A476" s="16"/>
      <c r="B476" s="194" t="s">
        <v>43</v>
      </c>
      <c r="C476" s="196"/>
      <c r="D476" s="11"/>
      <c r="E476" s="11"/>
      <c r="F476" s="11">
        <v>35</v>
      </c>
      <c r="G476" s="11"/>
      <c r="H476" s="11"/>
      <c r="I476" s="11"/>
      <c r="J476" s="11"/>
      <c r="K476" s="11"/>
      <c r="L476" s="11"/>
      <c r="M476" s="11"/>
      <c r="N476" s="11"/>
      <c r="O476" s="11"/>
      <c r="P476" s="11"/>
      <c r="Q476" s="11"/>
      <c r="R476" s="195">
        <v>35</v>
      </c>
      <c r="T476">
        <v>476</v>
      </c>
    </row>
    <row r="477" spans="1:20" x14ac:dyDescent="0.25">
      <c r="A477" s="16"/>
      <c r="B477" s="194" t="s">
        <v>22</v>
      </c>
      <c r="C477" s="196">
        <v>33</v>
      </c>
      <c r="D477" s="11">
        <v>37</v>
      </c>
      <c r="E477" s="11"/>
      <c r="F477" s="11">
        <v>31</v>
      </c>
      <c r="G477" s="11">
        <v>32</v>
      </c>
      <c r="H477" s="11">
        <v>34</v>
      </c>
      <c r="I477" s="11">
        <v>30</v>
      </c>
      <c r="J477" s="11">
        <v>31</v>
      </c>
      <c r="K477" s="11">
        <v>35</v>
      </c>
      <c r="L477" s="11">
        <v>33</v>
      </c>
      <c r="M477" s="11">
        <v>33</v>
      </c>
      <c r="N477" s="11">
        <v>32</v>
      </c>
      <c r="O477" s="11">
        <v>36</v>
      </c>
      <c r="P477" s="11">
        <v>39</v>
      </c>
      <c r="Q477" s="11">
        <v>41</v>
      </c>
      <c r="R477" s="195">
        <v>477</v>
      </c>
      <c r="T477">
        <v>477</v>
      </c>
    </row>
    <row r="478" spans="1:20" x14ac:dyDescent="0.25">
      <c r="A478" s="16"/>
      <c r="B478" s="194" t="s">
        <v>23</v>
      </c>
      <c r="C478" s="196">
        <v>33</v>
      </c>
      <c r="D478" s="11">
        <v>38</v>
      </c>
      <c r="E478" s="11">
        <v>37</v>
      </c>
      <c r="F478" s="11">
        <v>32</v>
      </c>
      <c r="G478" s="11">
        <v>34</v>
      </c>
      <c r="H478" s="11">
        <v>30</v>
      </c>
      <c r="I478" s="11">
        <v>38</v>
      </c>
      <c r="J478" s="11">
        <v>36</v>
      </c>
      <c r="K478" s="11">
        <v>38</v>
      </c>
      <c r="L478" s="11">
        <v>42</v>
      </c>
      <c r="M478" s="11">
        <v>39</v>
      </c>
      <c r="N478" s="11">
        <v>42</v>
      </c>
      <c r="O478" s="11">
        <v>40</v>
      </c>
      <c r="P478" s="11">
        <v>40</v>
      </c>
      <c r="Q478" s="11">
        <v>45</v>
      </c>
      <c r="R478" s="195">
        <v>564</v>
      </c>
      <c r="T478">
        <v>478</v>
      </c>
    </row>
    <row r="479" spans="1:20" x14ac:dyDescent="0.25">
      <c r="A479" s="16"/>
      <c r="B479" s="194" t="s">
        <v>19</v>
      </c>
      <c r="C479" s="196">
        <v>33</v>
      </c>
      <c r="D479" s="11">
        <v>46</v>
      </c>
      <c r="E479" s="11">
        <v>44</v>
      </c>
      <c r="F479" s="11">
        <v>44</v>
      </c>
      <c r="G479" s="11">
        <v>38</v>
      </c>
      <c r="H479" s="11">
        <v>42</v>
      </c>
      <c r="I479" s="11">
        <v>42</v>
      </c>
      <c r="J479" s="11">
        <v>39</v>
      </c>
      <c r="K479" s="11">
        <v>45</v>
      </c>
      <c r="L479" s="11">
        <v>41</v>
      </c>
      <c r="M479" s="11">
        <v>39</v>
      </c>
      <c r="N479" s="11">
        <v>42</v>
      </c>
      <c r="O479" s="11">
        <v>45</v>
      </c>
      <c r="P479" s="11">
        <v>44</v>
      </c>
      <c r="Q479" s="11">
        <v>43</v>
      </c>
      <c r="R479" s="195">
        <v>627</v>
      </c>
      <c r="T479">
        <v>479</v>
      </c>
    </row>
    <row r="480" spans="1:20" x14ac:dyDescent="0.25">
      <c r="A480" s="16"/>
      <c r="B480" s="194" t="s">
        <v>3</v>
      </c>
      <c r="C480" s="196">
        <v>192</v>
      </c>
      <c r="D480" s="11">
        <v>190</v>
      </c>
      <c r="E480" s="11">
        <v>202</v>
      </c>
      <c r="F480" s="11">
        <v>194</v>
      </c>
      <c r="G480" s="11">
        <v>191</v>
      </c>
      <c r="H480" s="11">
        <v>191</v>
      </c>
      <c r="I480" s="11">
        <v>195</v>
      </c>
      <c r="J480" s="11">
        <v>183</v>
      </c>
      <c r="K480" s="11">
        <v>197</v>
      </c>
      <c r="L480" s="11">
        <v>199</v>
      </c>
      <c r="M480" s="11">
        <v>200</v>
      </c>
      <c r="N480" s="11">
        <v>184</v>
      </c>
      <c r="O480" s="11">
        <v>199</v>
      </c>
      <c r="P480" s="11">
        <v>199</v>
      </c>
      <c r="Q480" s="11">
        <v>200</v>
      </c>
      <c r="R480" s="195">
        <v>2916</v>
      </c>
      <c r="T480">
        <v>480</v>
      </c>
    </row>
    <row r="481" spans="1:20" x14ac:dyDescent="0.25">
      <c r="A481" s="16"/>
      <c r="B481" s="194" t="s">
        <v>80</v>
      </c>
      <c r="C481" s="196">
        <v>47</v>
      </c>
      <c r="D481" s="11">
        <v>48</v>
      </c>
      <c r="E481" s="11">
        <v>53</v>
      </c>
      <c r="F481" s="11">
        <v>60</v>
      </c>
      <c r="G481" s="11">
        <v>49</v>
      </c>
      <c r="H481" s="11">
        <v>55</v>
      </c>
      <c r="I481" s="11">
        <v>62</v>
      </c>
      <c r="J481" s="11">
        <v>59</v>
      </c>
      <c r="K481" s="11">
        <v>47</v>
      </c>
      <c r="L481" s="11">
        <v>55</v>
      </c>
      <c r="M481" s="11">
        <v>50</v>
      </c>
      <c r="N481" s="11">
        <v>53</v>
      </c>
      <c r="O481" s="11">
        <v>58</v>
      </c>
      <c r="P481" s="11">
        <v>59</v>
      </c>
      <c r="Q481" s="11">
        <v>60</v>
      </c>
      <c r="R481" s="195">
        <v>815</v>
      </c>
      <c r="T481">
        <v>481</v>
      </c>
    </row>
    <row r="482" spans="1:20" x14ac:dyDescent="0.25">
      <c r="A482" s="16"/>
      <c r="B482" s="194" t="s">
        <v>39</v>
      </c>
      <c r="C482" s="196">
        <v>35</v>
      </c>
      <c r="D482" s="11">
        <v>32</v>
      </c>
      <c r="E482" s="11">
        <v>33</v>
      </c>
      <c r="F482" s="11">
        <v>30</v>
      </c>
      <c r="G482" s="11">
        <v>41</v>
      </c>
      <c r="H482" s="11">
        <v>36</v>
      </c>
      <c r="I482" s="11">
        <v>41</v>
      </c>
      <c r="J482" s="11">
        <v>39</v>
      </c>
      <c r="K482" s="11">
        <v>32</v>
      </c>
      <c r="L482" s="11">
        <v>30</v>
      </c>
      <c r="M482" s="11">
        <v>30</v>
      </c>
      <c r="N482" s="11">
        <v>30</v>
      </c>
      <c r="O482" s="11"/>
      <c r="P482" s="11"/>
      <c r="Q482" s="11"/>
      <c r="R482" s="195">
        <v>409</v>
      </c>
      <c r="T482">
        <v>482</v>
      </c>
    </row>
    <row r="483" spans="1:20" x14ac:dyDescent="0.25">
      <c r="A483" s="16"/>
      <c r="B483" s="194" t="s">
        <v>14</v>
      </c>
      <c r="C483" s="196">
        <v>86</v>
      </c>
      <c r="D483" s="11">
        <v>90</v>
      </c>
      <c r="E483" s="11">
        <v>93</v>
      </c>
      <c r="F483" s="11">
        <v>87</v>
      </c>
      <c r="G483" s="11">
        <v>86</v>
      </c>
      <c r="H483" s="11">
        <v>87</v>
      </c>
      <c r="I483" s="11">
        <v>85</v>
      </c>
      <c r="J483" s="11">
        <v>85</v>
      </c>
      <c r="K483" s="11">
        <v>84</v>
      </c>
      <c r="L483" s="11">
        <v>93</v>
      </c>
      <c r="M483" s="11">
        <v>83</v>
      </c>
      <c r="N483" s="11">
        <v>85</v>
      </c>
      <c r="O483" s="11">
        <v>77</v>
      </c>
      <c r="P483" s="11">
        <v>83</v>
      </c>
      <c r="Q483" s="11">
        <v>81</v>
      </c>
      <c r="R483" s="195">
        <v>1285</v>
      </c>
      <c r="T483">
        <v>483</v>
      </c>
    </row>
    <row r="484" spans="1:20" x14ac:dyDescent="0.25">
      <c r="A484" s="16"/>
      <c r="B484" s="194" t="s">
        <v>24</v>
      </c>
      <c r="C484" s="196">
        <v>100</v>
      </c>
      <c r="D484" s="11">
        <v>108</v>
      </c>
      <c r="E484" s="11">
        <v>102</v>
      </c>
      <c r="F484" s="11">
        <v>103</v>
      </c>
      <c r="G484" s="11">
        <v>113</v>
      </c>
      <c r="H484" s="11">
        <v>110</v>
      </c>
      <c r="I484" s="11">
        <v>104</v>
      </c>
      <c r="J484" s="11">
        <v>114</v>
      </c>
      <c r="K484" s="11">
        <v>123</v>
      </c>
      <c r="L484" s="11">
        <v>112</v>
      </c>
      <c r="M484" s="11">
        <v>119</v>
      </c>
      <c r="N484" s="11">
        <v>115</v>
      </c>
      <c r="O484" s="11">
        <v>111</v>
      </c>
      <c r="P484" s="11">
        <v>102</v>
      </c>
      <c r="Q484" s="11">
        <v>116</v>
      </c>
      <c r="R484" s="195">
        <v>1652</v>
      </c>
      <c r="T484">
        <v>484</v>
      </c>
    </row>
    <row r="485" spans="1:20" x14ac:dyDescent="0.25">
      <c r="A485" s="16"/>
      <c r="B485" s="194" t="s">
        <v>9</v>
      </c>
      <c r="C485" s="196">
        <v>67</v>
      </c>
      <c r="D485" s="11">
        <v>62</v>
      </c>
      <c r="E485" s="11">
        <v>64</v>
      </c>
      <c r="F485" s="11">
        <v>70</v>
      </c>
      <c r="G485" s="11">
        <v>74</v>
      </c>
      <c r="H485" s="11">
        <v>74</v>
      </c>
      <c r="I485" s="11">
        <v>67</v>
      </c>
      <c r="J485" s="11">
        <v>75</v>
      </c>
      <c r="K485" s="11">
        <v>69</v>
      </c>
      <c r="L485" s="11">
        <v>78</v>
      </c>
      <c r="M485" s="11">
        <v>66</v>
      </c>
      <c r="N485" s="11">
        <v>65</v>
      </c>
      <c r="O485" s="11">
        <v>66</v>
      </c>
      <c r="P485" s="11">
        <v>71</v>
      </c>
      <c r="Q485" s="11">
        <v>73</v>
      </c>
      <c r="R485" s="195">
        <v>1041</v>
      </c>
      <c r="T485">
        <v>485</v>
      </c>
    </row>
    <row r="486" spans="1:20" x14ac:dyDescent="0.25">
      <c r="A486" s="16"/>
      <c r="B486" s="194" t="s">
        <v>67</v>
      </c>
      <c r="C486" s="196"/>
      <c r="D486" s="11"/>
      <c r="E486" s="11"/>
      <c r="F486" s="11"/>
      <c r="G486" s="11"/>
      <c r="H486" s="11"/>
      <c r="I486" s="11"/>
      <c r="J486" s="11"/>
      <c r="K486" s="11">
        <v>30</v>
      </c>
      <c r="L486" s="11"/>
      <c r="M486" s="11"/>
      <c r="N486" s="11"/>
      <c r="O486" s="11"/>
      <c r="P486" s="11"/>
      <c r="Q486" s="11"/>
      <c r="R486" s="195">
        <v>30</v>
      </c>
      <c r="T486">
        <v>486</v>
      </c>
    </row>
    <row r="487" spans="1:20" x14ac:dyDescent="0.25">
      <c r="A487" s="16"/>
      <c r="B487" s="194" t="s">
        <v>28</v>
      </c>
      <c r="C487" s="196">
        <v>44</v>
      </c>
      <c r="D487" s="11">
        <v>34</v>
      </c>
      <c r="E487" s="11">
        <v>42</v>
      </c>
      <c r="F487" s="11">
        <v>36</v>
      </c>
      <c r="G487" s="11">
        <v>43</v>
      </c>
      <c r="H487" s="11">
        <v>51</v>
      </c>
      <c r="I487" s="11">
        <v>40</v>
      </c>
      <c r="J487" s="11">
        <v>45</v>
      </c>
      <c r="K487" s="11">
        <v>49</v>
      </c>
      <c r="L487" s="11">
        <v>48</v>
      </c>
      <c r="M487" s="11">
        <v>43</v>
      </c>
      <c r="N487" s="11">
        <v>46</v>
      </c>
      <c r="O487" s="11">
        <v>54</v>
      </c>
      <c r="P487" s="11">
        <v>43</v>
      </c>
      <c r="Q487" s="11">
        <v>42</v>
      </c>
      <c r="R487" s="195">
        <v>660</v>
      </c>
      <c r="T487">
        <v>487</v>
      </c>
    </row>
    <row r="488" spans="1:20" x14ac:dyDescent="0.25">
      <c r="A488" s="16"/>
      <c r="B488" s="194" t="s">
        <v>31</v>
      </c>
      <c r="C488" s="196">
        <v>30</v>
      </c>
      <c r="D488" s="11">
        <v>41</v>
      </c>
      <c r="E488" s="11">
        <v>44</v>
      </c>
      <c r="F488" s="11">
        <v>35</v>
      </c>
      <c r="G488" s="11">
        <v>46</v>
      </c>
      <c r="H488" s="11">
        <v>35</v>
      </c>
      <c r="I488" s="11">
        <v>34</v>
      </c>
      <c r="J488" s="11">
        <v>35</v>
      </c>
      <c r="K488" s="11"/>
      <c r="L488" s="11">
        <v>30</v>
      </c>
      <c r="M488" s="11">
        <v>30</v>
      </c>
      <c r="N488" s="11">
        <v>31</v>
      </c>
      <c r="O488" s="11"/>
      <c r="P488" s="11"/>
      <c r="Q488" s="11"/>
      <c r="R488" s="195">
        <v>391</v>
      </c>
      <c r="T488">
        <v>488</v>
      </c>
    </row>
    <row r="489" spans="1:20" x14ac:dyDescent="0.25">
      <c r="A489" s="16"/>
      <c r="B489" s="194" t="s">
        <v>64</v>
      </c>
      <c r="C489" s="196">
        <v>56</v>
      </c>
      <c r="D489" s="11">
        <v>49</v>
      </c>
      <c r="E489" s="11">
        <v>56</v>
      </c>
      <c r="F489" s="11">
        <v>47</v>
      </c>
      <c r="G489" s="11">
        <v>55</v>
      </c>
      <c r="H489" s="11">
        <v>49</v>
      </c>
      <c r="I489" s="11">
        <v>46</v>
      </c>
      <c r="J489" s="11">
        <v>45</v>
      </c>
      <c r="K489" s="11">
        <v>61</v>
      </c>
      <c r="L489" s="11">
        <v>50</v>
      </c>
      <c r="M489" s="11">
        <v>53</v>
      </c>
      <c r="N489" s="11">
        <v>59</v>
      </c>
      <c r="O489" s="11">
        <v>54</v>
      </c>
      <c r="P489" s="11">
        <v>53</v>
      </c>
      <c r="Q489" s="11">
        <v>49</v>
      </c>
      <c r="R489" s="195">
        <v>782</v>
      </c>
      <c r="T489">
        <v>489</v>
      </c>
    </row>
    <row r="490" spans="1:20" x14ac:dyDescent="0.25">
      <c r="A490" s="16"/>
      <c r="B490" s="194" t="s">
        <v>73</v>
      </c>
      <c r="C490" s="196">
        <v>54</v>
      </c>
      <c r="D490" s="11">
        <v>65</v>
      </c>
      <c r="E490" s="11">
        <v>64</v>
      </c>
      <c r="F490" s="11">
        <v>58</v>
      </c>
      <c r="G490" s="11">
        <v>63</v>
      </c>
      <c r="H490" s="11">
        <v>60</v>
      </c>
      <c r="I490" s="11">
        <v>61</v>
      </c>
      <c r="J490" s="11">
        <v>55</v>
      </c>
      <c r="K490" s="11">
        <v>61</v>
      </c>
      <c r="L490" s="11">
        <v>58</v>
      </c>
      <c r="M490" s="11">
        <v>63</v>
      </c>
      <c r="N490" s="11">
        <v>64</v>
      </c>
      <c r="O490" s="11">
        <v>61</v>
      </c>
      <c r="P490" s="11">
        <v>69</v>
      </c>
      <c r="Q490" s="11">
        <v>63</v>
      </c>
      <c r="R490" s="195">
        <v>919</v>
      </c>
      <c r="T490">
        <v>490</v>
      </c>
    </row>
    <row r="491" spans="1:20" x14ac:dyDescent="0.25">
      <c r="A491" s="16"/>
      <c r="B491" s="194" t="s">
        <v>26</v>
      </c>
      <c r="C491" s="196"/>
      <c r="D491" s="11"/>
      <c r="E491" s="11"/>
      <c r="F491" s="11">
        <v>31</v>
      </c>
      <c r="G491" s="11">
        <v>32</v>
      </c>
      <c r="H491" s="11">
        <v>33</v>
      </c>
      <c r="I491" s="11">
        <v>30</v>
      </c>
      <c r="J491" s="11">
        <v>34</v>
      </c>
      <c r="K491" s="11">
        <v>35</v>
      </c>
      <c r="L491" s="11">
        <v>35</v>
      </c>
      <c r="M491" s="11">
        <v>39</v>
      </c>
      <c r="N491" s="11">
        <v>35</v>
      </c>
      <c r="O491" s="11">
        <v>38</v>
      </c>
      <c r="P491" s="11">
        <v>37</v>
      </c>
      <c r="Q491" s="11">
        <v>36</v>
      </c>
      <c r="R491" s="195">
        <v>415</v>
      </c>
      <c r="T491">
        <v>491</v>
      </c>
    </row>
    <row r="492" spans="1:20" x14ac:dyDescent="0.25">
      <c r="A492" s="16"/>
      <c r="B492" s="194" t="s">
        <v>32</v>
      </c>
      <c r="C492" s="196"/>
      <c r="D492" s="11"/>
      <c r="E492" s="11"/>
      <c r="F492" s="11"/>
      <c r="G492" s="11"/>
      <c r="H492" s="11"/>
      <c r="I492" s="11"/>
      <c r="J492" s="11"/>
      <c r="K492" s="11">
        <v>33</v>
      </c>
      <c r="L492" s="11">
        <v>30</v>
      </c>
      <c r="M492" s="11"/>
      <c r="N492" s="11"/>
      <c r="O492" s="11">
        <v>34</v>
      </c>
      <c r="P492" s="11">
        <v>32</v>
      </c>
      <c r="Q492" s="11">
        <v>32</v>
      </c>
      <c r="R492" s="195">
        <v>161</v>
      </c>
      <c r="T492">
        <v>492</v>
      </c>
    </row>
    <row r="493" spans="1:20" x14ac:dyDescent="0.25">
      <c r="A493" s="16"/>
      <c r="B493" s="194" t="s">
        <v>46</v>
      </c>
      <c r="C493" s="196">
        <v>62</v>
      </c>
      <c r="D493" s="11">
        <v>67</v>
      </c>
      <c r="E493" s="11">
        <v>70</v>
      </c>
      <c r="F493" s="11">
        <v>63</v>
      </c>
      <c r="G493" s="11">
        <v>64</v>
      </c>
      <c r="H493" s="11">
        <v>65</v>
      </c>
      <c r="I493" s="11">
        <v>66</v>
      </c>
      <c r="J493" s="11">
        <v>70</v>
      </c>
      <c r="K493" s="11">
        <v>58</v>
      </c>
      <c r="L493" s="11">
        <v>65</v>
      </c>
      <c r="M493" s="11">
        <v>60</v>
      </c>
      <c r="N493" s="11">
        <v>60</v>
      </c>
      <c r="O493" s="11">
        <v>60</v>
      </c>
      <c r="P493" s="11">
        <v>70</v>
      </c>
      <c r="Q493" s="11">
        <v>67</v>
      </c>
      <c r="R493" s="195">
        <v>967</v>
      </c>
      <c r="T493">
        <v>493</v>
      </c>
    </row>
    <row r="494" spans="1:20" x14ac:dyDescent="0.25">
      <c r="A494" s="16"/>
      <c r="B494" s="194" t="s">
        <v>75</v>
      </c>
      <c r="C494" s="196">
        <v>34</v>
      </c>
      <c r="D494" s="11">
        <v>38</v>
      </c>
      <c r="E494" s="11">
        <v>40</v>
      </c>
      <c r="F494" s="11">
        <v>37</v>
      </c>
      <c r="G494" s="11">
        <v>37</v>
      </c>
      <c r="H494" s="11">
        <v>35</v>
      </c>
      <c r="I494" s="11">
        <v>39</v>
      </c>
      <c r="J494" s="11">
        <v>36</v>
      </c>
      <c r="K494" s="11">
        <v>39</v>
      </c>
      <c r="L494" s="11">
        <v>42</v>
      </c>
      <c r="M494" s="11">
        <v>39</v>
      </c>
      <c r="N494" s="11">
        <v>36</v>
      </c>
      <c r="O494" s="11">
        <v>35</v>
      </c>
      <c r="P494" s="11">
        <v>45</v>
      </c>
      <c r="Q494" s="11">
        <v>43</v>
      </c>
      <c r="R494" s="195">
        <v>575</v>
      </c>
      <c r="T494">
        <v>494</v>
      </c>
    </row>
    <row r="495" spans="1:20" x14ac:dyDescent="0.25">
      <c r="A495" s="16"/>
      <c r="B495" s="194" t="s">
        <v>10</v>
      </c>
      <c r="C495" s="196">
        <v>119</v>
      </c>
      <c r="D495" s="11">
        <v>118</v>
      </c>
      <c r="E495" s="11">
        <v>128</v>
      </c>
      <c r="F495" s="11">
        <v>130</v>
      </c>
      <c r="G495" s="11">
        <v>123</v>
      </c>
      <c r="H495" s="11">
        <v>121</v>
      </c>
      <c r="I495" s="11">
        <v>127</v>
      </c>
      <c r="J495" s="11">
        <v>130</v>
      </c>
      <c r="K495" s="11">
        <v>143</v>
      </c>
      <c r="L495" s="11">
        <v>139</v>
      </c>
      <c r="M495" s="11">
        <v>139</v>
      </c>
      <c r="N495" s="11">
        <v>133</v>
      </c>
      <c r="O495" s="11">
        <v>146</v>
      </c>
      <c r="P495" s="11">
        <v>137</v>
      </c>
      <c r="Q495" s="11">
        <v>135</v>
      </c>
      <c r="R495" s="195">
        <v>1968</v>
      </c>
      <c r="T495">
        <v>495</v>
      </c>
    </row>
    <row r="496" spans="1:20" x14ac:dyDescent="0.25">
      <c r="A496" s="16"/>
      <c r="B496" s="194" t="s">
        <v>15</v>
      </c>
      <c r="C496" s="196">
        <v>98</v>
      </c>
      <c r="D496" s="11">
        <v>104</v>
      </c>
      <c r="E496" s="11">
        <v>100</v>
      </c>
      <c r="F496" s="11">
        <v>103</v>
      </c>
      <c r="G496" s="11">
        <v>110</v>
      </c>
      <c r="H496" s="11">
        <v>105</v>
      </c>
      <c r="I496" s="11">
        <v>99</v>
      </c>
      <c r="J496" s="11">
        <v>94</v>
      </c>
      <c r="K496" s="11">
        <v>104</v>
      </c>
      <c r="L496" s="11">
        <v>111</v>
      </c>
      <c r="M496" s="11">
        <v>104</v>
      </c>
      <c r="N496" s="11">
        <v>104</v>
      </c>
      <c r="O496" s="11">
        <v>109</v>
      </c>
      <c r="P496" s="11">
        <v>114</v>
      </c>
      <c r="Q496" s="11">
        <v>112</v>
      </c>
      <c r="R496" s="195">
        <v>1571</v>
      </c>
      <c r="T496">
        <v>496</v>
      </c>
    </row>
    <row r="497" spans="1:20" x14ac:dyDescent="0.25">
      <c r="A497" s="16"/>
      <c r="B497" s="194" t="s">
        <v>18</v>
      </c>
      <c r="C497" s="196">
        <v>81</v>
      </c>
      <c r="D497" s="11">
        <v>90</v>
      </c>
      <c r="E497" s="11">
        <v>86</v>
      </c>
      <c r="F497" s="11">
        <v>84</v>
      </c>
      <c r="G497" s="11">
        <v>78</v>
      </c>
      <c r="H497" s="11">
        <v>81</v>
      </c>
      <c r="I497" s="11">
        <v>78</v>
      </c>
      <c r="J497" s="11">
        <v>86</v>
      </c>
      <c r="K497" s="11">
        <v>90</v>
      </c>
      <c r="L497" s="11">
        <v>85</v>
      </c>
      <c r="M497" s="11">
        <v>83</v>
      </c>
      <c r="N497" s="11">
        <v>95</v>
      </c>
      <c r="O497" s="11">
        <v>88</v>
      </c>
      <c r="P497" s="11">
        <v>89</v>
      </c>
      <c r="Q497" s="11">
        <v>89</v>
      </c>
      <c r="R497" s="195">
        <v>1283</v>
      </c>
      <c r="T497">
        <v>497</v>
      </c>
    </row>
    <row r="498" spans="1:20" x14ac:dyDescent="0.25">
      <c r="A498" s="16"/>
      <c r="B498" s="194" t="s">
        <v>77</v>
      </c>
      <c r="C498" s="196">
        <v>34</v>
      </c>
      <c r="D498" s="11">
        <v>34</v>
      </c>
      <c r="E498" s="11">
        <v>36</v>
      </c>
      <c r="F498" s="11">
        <v>31</v>
      </c>
      <c r="G498" s="11"/>
      <c r="H498" s="11"/>
      <c r="I498" s="11"/>
      <c r="J498" s="11"/>
      <c r="K498" s="11"/>
      <c r="L498" s="11">
        <v>33</v>
      </c>
      <c r="M498" s="11">
        <v>33</v>
      </c>
      <c r="N498" s="11">
        <v>32</v>
      </c>
      <c r="O498" s="11"/>
      <c r="P498" s="11">
        <v>36</v>
      </c>
      <c r="Q498" s="11">
        <v>33</v>
      </c>
      <c r="R498" s="195">
        <v>302</v>
      </c>
      <c r="T498">
        <v>498</v>
      </c>
    </row>
    <row r="499" spans="1:20" x14ac:dyDescent="0.25">
      <c r="A499" s="16"/>
      <c r="B499" s="194" t="s">
        <v>71</v>
      </c>
      <c r="C499" s="196">
        <v>40</v>
      </c>
      <c r="D499" s="11">
        <v>50</v>
      </c>
      <c r="E499" s="11">
        <v>38</v>
      </c>
      <c r="F499" s="11">
        <v>41</v>
      </c>
      <c r="G499" s="11">
        <v>40</v>
      </c>
      <c r="H499" s="11">
        <v>44</v>
      </c>
      <c r="I499" s="11">
        <v>43</v>
      </c>
      <c r="J499" s="11">
        <v>40</v>
      </c>
      <c r="K499" s="11">
        <v>37</v>
      </c>
      <c r="L499" s="11">
        <v>34</v>
      </c>
      <c r="M499" s="11">
        <v>38</v>
      </c>
      <c r="N499" s="11">
        <v>36</v>
      </c>
      <c r="O499" s="11">
        <v>33</v>
      </c>
      <c r="P499" s="11">
        <v>39</v>
      </c>
      <c r="Q499" s="11">
        <v>39</v>
      </c>
      <c r="R499" s="195">
        <v>592</v>
      </c>
      <c r="T499">
        <v>499</v>
      </c>
    </row>
    <row r="500" spans="1:20" x14ac:dyDescent="0.25">
      <c r="A500" s="16"/>
      <c r="B500" s="194" t="s">
        <v>20</v>
      </c>
      <c r="C500" s="196">
        <v>49</v>
      </c>
      <c r="D500" s="11">
        <v>44</v>
      </c>
      <c r="E500" s="11">
        <v>37</v>
      </c>
      <c r="F500" s="11">
        <v>41</v>
      </c>
      <c r="G500" s="11">
        <v>43</v>
      </c>
      <c r="H500" s="11">
        <v>46</v>
      </c>
      <c r="I500" s="11">
        <v>47</v>
      </c>
      <c r="J500" s="11">
        <v>52</v>
      </c>
      <c r="K500" s="11">
        <v>48</v>
      </c>
      <c r="L500" s="11">
        <v>50</v>
      </c>
      <c r="M500" s="11">
        <v>43</v>
      </c>
      <c r="N500" s="11">
        <v>45</v>
      </c>
      <c r="O500" s="11">
        <v>42</v>
      </c>
      <c r="P500" s="11">
        <v>55</v>
      </c>
      <c r="Q500" s="11">
        <v>48</v>
      </c>
      <c r="R500" s="195">
        <v>690</v>
      </c>
      <c r="T500">
        <v>500</v>
      </c>
    </row>
    <row r="501" spans="1:20" x14ac:dyDescent="0.25">
      <c r="A501" s="16"/>
      <c r="B501" s="194" t="s">
        <v>95</v>
      </c>
      <c r="C501" s="196">
        <v>72</v>
      </c>
      <c r="D501" s="11">
        <v>75</v>
      </c>
      <c r="E501" s="11">
        <v>71</v>
      </c>
      <c r="F501" s="11">
        <v>73</v>
      </c>
      <c r="G501" s="11">
        <v>75</v>
      </c>
      <c r="H501" s="11">
        <v>66</v>
      </c>
      <c r="I501" s="11">
        <v>79</v>
      </c>
      <c r="J501" s="11">
        <v>81</v>
      </c>
      <c r="K501" s="11">
        <v>74</v>
      </c>
      <c r="L501" s="11">
        <v>76</v>
      </c>
      <c r="M501" s="11">
        <v>70</v>
      </c>
      <c r="N501" s="11">
        <v>78</v>
      </c>
      <c r="O501" s="11">
        <v>73</v>
      </c>
      <c r="P501" s="11">
        <v>79</v>
      </c>
      <c r="Q501" s="11">
        <v>75</v>
      </c>
      <c r="R501" s="195">
        <v>1117</v>
      </c>
      <c r="T501">
        <v>501</v>
      </c>
    </row>
    <row r="502" spans="1:20" x14ac:dyDescent="0.25">
      <c r="A502" s="16"/>
      <c r="B502" s="194" t="s">
        <v>145</v>
      </c>
      <c r="C502" s="196">
        <v>5564</v>
      </c>
      <c r="D502" s="11">
        <v>5647</v>
      </c>
      <c r="E502" s="11">
        <v>5729</v>
      </c>
      <c r="F502" s="11">
        <v>5801</v>
      </c>
      <c r="G502" s="11">
        <v>5528</v>
      </c>
      <c r="H502" s="11">
        <v>5610</v>
      </c>
      <c r="I502" s="11">
        <v>5646</v>
      </c>
      <c r="J502" s="11">
        <v>5679</v>
      </c>
      <c r="K502" s="11">
        <v>5545</v>
      </c>
      <c r="L502" s="11">
        <v>5653</v>
      </c>
      <c r="M502" s="11">
        <v>5660</v>
      </c>
      <c r="N502" s="11">
        <v>5701</v>
      </c>
      <c r="O502" s="11">
        <v>5721</v>
      </c>
      <c r="P502" s="11">
        <v>5744</v>
      </c>
      <c r="Q502" s="11">
        <v>5843</v>
      </c>
      <c r="R502" s="195">
        <v>85071</v>
      </c>
      <c r="T502">
        <v>502</v>
      </c>
    </row>
    <row r="503" spans="1:20" x14ac:dyDescent="0.25">
      <c r="A503" s="16"/>
      <c r="B503" s="194" t="s">
        <v>146</v>
      </c>
      <c r="C503" s="196">
        <v>559</v>
      </c>
      <c r="D503" s="11">
        <v>598</v>
      </c>
      <c r="E503" s="11">
        <v>580</v>
      </c>
      <c r="F503" s="11">
        <v>580</v>
      </c>
      <c r="G503" s="11">
        <v>564</v>
      </c>
      <c r="H503" s="11">
        <v>570</v>
      </c>
      <c r="I503" s="11">
        <v>577</v>
      </c>
      <c r="J503" s="11">
        <v>601</v>
      </c>
      <c r="K503" s="11">
        <v>587</v>
      </c>
      <c r="L503" s="11">
        <v>597</v>
      </c>
      <c r="M503" s="11">
        <v>599</v>
      </c>
      <c r="N503" s="11">
        <v>618</v>
      </c>
      <c r="O503" s="11">
        <v>584</v>
      </c>
      <c r="P503" s="11">
        <v>600</v>
      </c>
      <c r="Q503" s="11">
        <v>610</v>
      </c>
      <c r="R503" s="195">
        <v>8824</v>
      </c>
      <c r="T503">
        <v>503</v>
      </c>
    </row>
    <row r="504" spans="1:20" x14ac:dyDescent="0.25">
      <c r="A504" s="16"/>
      <c r="B504" s="194" t="s">
        <v>147</v>
      </c>
      <c r="C504" s="196">
        <v>5700</v>
      </c>
      <c r="D504" s="11">
        <v>5779</v>
      </c>
      <c r="E504" s="11">
        <v>5865</v>
      </c>
      <c r="F504" s="11">
        <v>5930</v>
      </c>
      <c r="G504" s="11">
        <v>5666</v>
      </c>
      <c r="H504" s="11">
        <v>5746</v>
      </c>
      <c r="I504" s="11">
        <v>5790</v>
      </c>
      <c r="J504" s="11">
        <v>5825</v>
      </c>
      <c r="K504" s="11">
        <v>5696</v>
      </c>
      <c r="L504" s="11">
        <v>5786</v>
      </c>
      <c r="M504" s="11">
        <v>5799</v>
      </c>
      <c r="N504" s="11">
        <v>5856</v>
      </c>
      <c r="O504" s="11">
        <v>5855</v>
      </c>
      <c r="P504" s="11">
        <v>5888</v>
      </c>
      <c r="Q504" s="11">
        <v>5990</v>
      </c>
      <c r="R504" s="195">
        <v>87171</v>
      </c>
      <c r="T504">
        <v>504</v>
      </c>
    </row>
    <row r="505" spans="1:20" x14ac:dyDescent="0.25">
      <c r="A505" s="16"/>
      <c r="B505" s="194" t="s">
        <v>278</v>
      </c>
      <c r="C505" s="196">
        <v>48</v>
      </c>
      <c r="D505" s="11">
        <v>55</v>
      </c>
      <c r="E505" s="11">
        <v>43</v>
      </c>
      <c r="F505" s="11">
        <v>57</v>
      </c>
      <c r="G505" s="11">
        <v>52</v>
      </c>
      <c r="H505" s="11">
        <v>54</v>
      </c>
      <c r="I505" s="11">
        <v>49</v>
      </c>
      <c r="J505" s="11">
        <v>62</v>
      </c>
      <c r="K505" s="11">
        <v>49</v>
      </c>
      <c r="L505" s="11">
        <v>57</v>
      </c>
      <c r="M505" s="11">
        <v>50</v>
      </c>
      <c r="N505" s="11">
        <v>57</v>
      </c>
      <c r="O505" s="11">
        <v>51</v>
      </c>
      <c r="P505" s="11">
        <v>50</v>
      </c>
      <c r="Q505" s="11">
        <v>54</v>
      </c>
      <c r="R505" s="195">
        <v>788</v>
      </c>
      <c r="T505">
        <v>505</v>
      </c>
    </row>
    <row r="506" spans="1:20" x14ac:dyDescent="0.25">
      <c r="A506" s="16"/>
      <c r="B506" s="194" t="s">
        <v>281</v>
      </c>
      <c r="C506" s="196">
        <v>209</v>
      </c>
      <c r="D506" s="11">
        <v>219</v>
      </c>
      <c r="E506" s="11">
        <v>224</v>
      </c>
      <c r="F506" s="11">
        <v>218</v>
      </c>
      <c r="G506" s="11">
        <v>210</v>
      </c>
      <c r="H506" s="11">
        <v>226</v>
      </c>
      <c r="I506" s="11">
        <v>216</v>
      </c>
      <c r="J506" s="11">
        <v>239</v>
      </c>
      <c r="K506" s="11">
        <v>244</v>
      </c>
      <c r="L506" s="11">
        <v>259</v>
      </c>
      <c r="M506" s="11">
        <v>235</v>
      </c>
      <c r="N506" s="11">
        <v>259</v>
      </c>
      <c r="O506" s="11">
        <v>258</v>
      </c>
      <c r="P506" s="11">
        <v>264</v>
      </c>
      <c r="Q506" s="11">
        <v>279</v>
      </c>
      <c r="R506" s="195">
        <v>3559</v>
      </c>
      <c r="T506">
        <v>506</v>
      </c>
    </row>
    <row r="507" spans="1:20" x14ac:dyDescent="0.25">
      <c r="A507" s="5" t="s">
        <v>113</v>
      </c>
      <c r="B507" s="3"/>
      <c r="C507" s="8">
        <v>15992</v>
      </c>
      <c r="D507" s="9">
        <v>16414</v>
      </c>
      <c r="E507" s="9">
        <v>16500</v>
      </c>
      <c r="F507" s="9">
        <v>16729</v>
      </c>
      <c r="G507" s="9">
        <v>16148</v>
      </c>
      <c r="H507" s="9">
        <v>16315</v>
      </c>
      <c r="I507" s="9">
        <v>16376</v>
      </c>
      <c r="J507" s="9">
        <v>16586</v>
      </c>
      <c r="K507" s="9">
        <v>16381</v>
      </c>
      <c r="L507" s="9">
        <v>16611</v>
      </c>
      <c r="M507" s="9">
        <v>16539</v>
      </c>
      <c r="N507" s="9">
        <v>16694</v>
      </c>
      <c r="O507" s="9">
        <v>16641</v>
      </c>
      <c r="P507" s="9">
        <v>16770</v>
      </c>
      <c r="Q507" s="9">
        <v>17009</v>
      </c>
      <c r="R507" s="10">
        <v>247705</v>
      </c>
      <c r="T507">
        <v>507</v>
      </c>
    </row>
    <row r="508" spans="1:20" x14ac:dyDescent="0.25">
      <c r="A508" s="5" t="s">
        <v>86</v>
      </c>
      <c r="B508" s="5" t="s">
        <v>35</v>
      </c>
      <c r="C508" s="8">
        <v>46</v>
      </c>
      <c r="D508" s="9">
        <v>53</v>
      </c>
      <c r="E508" s="9">
        <v>51</v>
      </c>
      <c r="F508" s="9">
        <v>46</v>
      </c>
      <c r="G508" s="9">
        <v>41</v>
      </c>
      <c r="H508" s="9">
        <v>47</v>
      </c>
      <c r="I508" s="9">
        <v>53</v>
      </c>
      <c r="J508" s="9">
        <v>45</v>
      </c>
      <c r="K508" s="9">
        <v>50</v>
      </c>
      <c r="L508" s="9">
        <v>48</v>
      </c>
      <c r="M508" s="9">
        <v>54</v>
      </c>
      <c r="N508" s="9">
        <v>41</v>
      </c>
      <c r="O508" s="9">
        <v>52</v>
      </c>
      <c r="P508" s="9">
        <v>56</v>
      </c>
      <c r="Q508" s="9">
        <v>47</v>
      </c>
      <c r="R508" s="10">
        <v>730</v>
      </c>
      <c r="T508">
        <v>508</v>
      </c>
    </row>
    <row r="509" spans="1:20" x14ac:dyDescent="0.25">
      <c r="A509" s="16"/>
      <c r="B509" s="194" t="s">
        <v>41</v>
      </c>
      <c r="C509" s="196">
        <v>110</v>
      </c>
      <c r="D509" s="11">
        <v>146</v>
      </c>
      <c r="E509" s="11">
        <v>125</v>
      </c>
      <c r="F509" s="11">
        <v>149</v>
      </c>
      <c r="G509" s="11">
        <v>115</v>
      </c>
      <c r="H509" s="11">
        <v>117</v>
      </c>
      <c r="I509" s="11">
        <v>136</v>
      </c>
      <c r="J509" s="11">
        <v>131</v>
      </c>
      <c r="K509" s="11">
        <v>121</v>
      </c>
      <c r="L509" s="11">
        <v>110</v>
      </c>
      <c r="M509" s="11">
        <v>99</v>
      </c>
      <c r="N509" s="11">
        <v>112</v>
      </c>
      <c r="O509" s="11">
        <v>85</v>
      </c>
      <c r="P509" s="11">
        <v>90</v>
      </c>
      <c r="Q509" s="11">
        <v>73</v>
      </c>
      <c r="R509" s="195">
        <v>1719</v>
      </c>
      <c r="T509">
        <v>509</v>
      </c>
    </row>
    <row r="510" spans="1:20" x14ac:dyDescent="0.25">
      <c r="A510" s="16"/>
      <c r="B510" s="194" t="s">
        <v>59</v>
      </c>
      <c r="C510" s="196">
        <v>56</v>
      </c>
      <c r="D510" s="11">
        <v>46</v>
      </c>
      <c r="E510" s="11">
        <v>46</v>
      </c>
      <c r="F510" s="11">
        <v>44</v>
      </c>
      <c r="G510" s="11">
        <v>42</v>
      </c>
      <c r="H510" s="11">
        <v>36</v>
      </c>
      <c r="I510" s="11">
        <v>51</v>
      </c>
      <c r="J510" s="11">
        <v>39</v>
      </c>
      <c r="K510" s="11">
        <v>40</v>
      </c>
      <c r="L510" s="11">
        <v>45</v>
      </c>
      <c r="M510" s="11">
        <v>41</v>
      </c>
      <c r="N510" s="11">
        <v>37</v>
      </c>
      <c r="O510" s="11">
        <v>39</v>
      </c>
      <c r="P510" s="11">
        <v>43</v>
      </c>
      <c r="Q510" s="11">
        <v>40</v>
      </c>
      <c r="R510" s="195">
        <v>645</v>
      </c>
      <c r="T510">
        <v>510</v>
      </c>
    </row>
    <row r="511" spans="1:20" x14ac:dyDescent="0.25">
      <c r="A511" s="16"/>
      <c r="B511" s="194" t="s">
        <v>79</v>
      </c>
      <c r="C511" s="196">
        <v>446</v>
      </c>
      <c r="D511" s="11">
        <v>454</v>
      </c>
      <c r="E511" s="11">
        <v>497</v>
      </c>
      <c r="F511" s="11">
        <v>456</v>
      </c>
      <c r="G511" s="11">
        <v>449</v>
      </c>
      <c r="H511" s="11">
        <v>451</v>
      </c>
      <c r="I511" s="11">
        <v>468</v>
      </c>
      <c r="J511" s="11">
        <v>441</v>
      </c>
      <c r="K511" s="11">
        <v>407</v>
      </c>
      <c r="L511" s="11">
        <v>456</v>
      </c>
      <c r="M511" s="11">
        <v>443</v>
      </c>
      <c r="N511" s="11">
        <v>441</v>
      </c>
      <c r="O511" s="11">
        <v>404</v>
      </c>
      <c r="P511" s="11">
        <v>440</v>
      </c>
      <c r="Q511" s="11">
        <v>462</v>
      </c>
      <c r="R511" s="195">
        <v>6715</v>
      </c>
      <c r="T511">
        <v>511</v>
      </c>
    </row>
    <row r="512" spans="1:20" x14ac:dyDescent="0.25">
      <c r="A512" s="16"/>
      <c r="B512" s="194" t="s">
        <v>17</v>
      </c>
      <c r="C512" s="196">
        <v>225</v>
      </c>
      <c r="D512" s="11">
        <v>218</v>
      </c>
      <c r="E512" s="11">
        <v>220</v>
      </c>
      <c r="F512" s="11">
        <v>216</v>
      </c>
      <c r="G512" s="11">
        <v>233</v>
      </c>
      <c r="H512" s="11">
        <v>216</v>
      </c>
      <c r="I512" s="11">
        <v>225</v>
      </c>
      <c r="J512" s="11">
        <v>230</v>
      </c>
      <c r="K512" s="11">
        <v>215</v>
      </c>
      <c r="L512" s="11">
        <v>220</v>
      </c>
      <c r="M512" s="11">
        <v>221</v>
      </c>
      <c r="N512" s="11">
        <v>233</v>
      </c>
      <c r="O512" s="11">
        <v>223</v>
      </c>
      <c r="P512" s="11">
        <v>221</v>
      </c>
      <c r="Q512" s="11">
        <v>218</v>
      </c>
      <c r="R512" s="195">
        <v>3334</v>
      </c>
      <c r="T512">
        <v>512</v>
      </c>
    </row>
    <row r="513" spans="1:20" x14ac:dyDescent="0.25">
      <c r="A513" s="16"/>
      <c r="B513" s="194" t="s">
        <v>66</v>
      </c>
      <c r="C513" s="196">
        <v>86</v>
      </c>
      <c r="D513" s="11">
        <v>74</v>
      </c>
      <c r="E513" s="11">
        <v>67</v>
      </c>
      <c r="F513" s="11">
        <v>82</v>
      </c>
      <c r="G513" s="11">
        <v>74</v>
      </c>
      <c r="H513" s="11">
        <v>81</v>
      </c>
      <c r="I513" s="11">
        <v>79</v>
      </c>
      <c r="J513" s="11">
        <v>76</v>
      </c>
      <c r="K513" s="11">
        <v>72</v>
      </c>
      <c r="L513" s="11">
        <v>62</v>
      </c>
      <c r="M513" s="11">
        <v>76</v>
      </c>
      <c r="N513" s="11">
        <v>69</v>
      </c>
      <c r="O513" s="11">
        <v>63</v>
      </c>
      <c r="P513" s="11">
        <v>76</v>
      </c>
      <c r="Q513" s="11">
        <v>66</v>
      </c>
      <c r="R513" s="195">
        <v>1103</v>
      </c>
      <c r="T513">
        <v>513</v>
      </c>
    </row>
    <row r="514" spans="1:20" x14ac:dyDescent="0.25">
      <c r="A514" s="16"/>
      <c r="B514" s="194" t="s">
        <v>11</v>
      </c>
      <c r="C514" s="196">
        <v>374</v>
      </c>
      <c r="D514" s="11">
        <v>361</v>
      </c>
      <c r="E514" s="11">
        <v>374</v>
      </c>
      <c r="F514" s="11">
        <v>381</v>
      </c>
      <c r="G514" s="11">
        <v>378</v>
      </c>
      <c r="H514" s="11">
        <v>382</v>
      </c>
      <c r="I514" s="11">
        <v>368</v>
      </c>
      <c r="J514" s="11">
        <v>388</v>
      </c>
      <c r="K514" s="11">
        <v>374</v>
      </c>
      <c r="L514" s="11">
        <v>370</v>
      </c>
      <c r="M514" s="11">
        <v>358</v>
      </c>
      <c r="N514" s="11">
        <v>378</v>
      </c>
      <c r="O514" s="11">
        <v>365</v>
      </c>
      <c r="P514" s="11">
        <v>377</v>
      </c>
      <c r="Q514" s="11">
        <v>373</v>
      </c>
      <c r="R514" s="195">
        <v>5601</v>
      </c>
      <c r="T514">
        <v>514</v>
      </c>
    </row>
    <row r="515" spans="1:20" x14ac:dyDescent="0.25">
      <c r="A515" s="16"/>
      <c r="B515" s="194" t="s">
        <v>56</v>
      </c>
      <c r="C515" s="196">
        <v>208</v>
      </c>
      <c r="D515" s="11">
        <v>202</v>
      </c>
      <c r="E515" s="11">
        <v>197</v>
      </c>
      <c r="F515" s="11">
        <v>195</v>
      </c>
      <c r="G515" s="11">
        <v>188</v>
      </c>
      <c r="H515" s="11">
        <v>190</v>
      </c>
      <c r="I515" s="11">
        <v>209</v>
      </c>
      <c r="J515" s="11">
        <v>198</v>
      </c>
      <c r="K515" s="11">
        <v>186</v>
      </c>
      <c r="L515" s="11">
        <v>175</v>
      </c>
      <c r="M515" s="11">
        <v>164</v>
      </c>
      <c r="N515" s="11">
        <v>162</v>
      </c>
      <c r="O515" s="11">
        <v>150</v>
      </c>
      <c r="P515" s="11">
        <v>155</v>
      </c>
      <c r="Q515" s="11">
        <v>143</v>
      </c>
      <c r="R515" s="195">
        <v>2722</v>
      </c>
      <c r="T515">
        <v>515</v>
      </c>
    </row>
    <row r="516" spans="1:20" x14ac:dyDescent="0.25">
      <c r="A516" s="16"/>
      <c r="B516" s="194" t="s">
        <v>29</v>
      </c>
      <c r="C516" s="196">
        <v>100</v>
      </c>
      <c r="D516" s="11">
        <v>120</v>
      </c>
      <c r="E516" s="11">
        <v>103</v>
      </c>
      <c r="F516" s="11">
        <v>109</v>
      </c>
      <c r="G516" s="11">
        <v>107</v>
      </c>
      <c r="H516" s="11">
        <v>107</v>
      </c>
      <c r="I516" s="11">
        <v>105</v>
      </c>
      <c r="J516" s="11">
        <v>109</v>
      </c>
      <c r="K516" s="11">
        <v>93</v>
      </c>
      <c r="L516" s="11">
        <v>103</v>
      </c>
      <c r="M516" s="11">
        <v>104</v>
      </c>
      <c r="N516" s="11">
        <v>103</v>
      </c>
      <c r="O516" s="11">
        <v>105</v>
      </c>
      <c r="P516" s="11">
        <v>106</v>
      </c>
      <c r="Q516" s="11">
        <v>106</v>
      </c>
      <c r="R516" s="195">
        <v>1580</v>
      </c>
      <c r="T516">
        <v>516</v>
      </c>
    </row>
    <row r="517" spans="1:20" x14ac:dyDescent="0.25">
      <c r="A517" s="16"/>
      <c r="B517" s="194" t="s">
        <v>40</v>
      </c>
      <c r="C517" s="196">
        <v>45</v>
      </c>
      <c r="D517" s="11">
        <v>41</v>
      </c>
      <c r="E517" s="11">
        <v>48</v>
      </c>
      <c r="F517" s="11">
        <v>33</v>
      </c>
      <c r="G517" s="11">
        <v>38</v>
      </c>
      <c r="H517" s="11">
        <v>33</v>
      </c>
      <c r="I517" s="11">
        <v>35</v>
      </c>
      <c r="J517" s="11">
        <v>30</v>
      </c>
      <c r="K517" s="11"/>
      <c r="L517" s="11"/>
      <c r="M517" s="11">
        <v>30</v>
      </c>
      <c r="N517" s="11"/>
      <c r="O517" s="11"/>
      <c r="P517" s="11">
        <v>30</v>
      </c>
      <c r="Q517" s="11"/>
      <c r="R517" s="195">
        <v>363</v>
      </c>
      <c r="T517">
        <v>517</v>
      </c>
    </row>
    <row r="518" spans="1:20" x14ac:dyDescent="0.25">
      <c r="A518" s="16"/>
      <c r="B518" s="194" t="s">
        <v>47</v>
      </c>
      <c r="C518" s="196">
        <v>363</v>
      </c>
      <c r="D518" s="11">
        <v>415</v>
      </c>
      <c r="E518" s="11">
        <v>411</v>
      </c>
      <c r="F518" s="11">
        <v>421</v>
      </c>
      <c r="G518" s="11">
        <v>392</v>
      </c>
      <c r="H518" s="11">
        <v>417</v>
      </c>
      <c r="I518" s="11">
        <v>420</v>
      </c>
      <c r="J518" s="11">
        <v>427</v>
      </c>
      <c r="K518" s="11">
        <v>399</v>
      </c>
      <c r="L518" s="11">
        <v>405</v>
      </c>
      <c r="M518" s="11">
        <v>394</v>
      </c>
      <c r="N518" s="11">
        <v>385</v>
      </c>
      <c r="O518" s="11">
        <v>370</v>
      </c>
      <c r="P518" s="11">
        <v>417</v>
      </c>
      <c r="Q518" s="11">
        <v>432</v>
      </c>
      <c r="R518" s="195">
        <v>6068</v>
      </c>
      <c r="T518">
        <v>518</v>
      </c>
    </row>
    <row r="519" spans="1:20" x14ac:dyDescent="0.25">
      <c r="A519" s="16"/>
      <c r="B519" s="194" t="s">
        <v>57</v>
      </c>
      <c r="C519" s="196">
        <v>74</v>
      </c>
      <c r="D519" s="11">
        <v>65</v>
      </c>
      <c r="E519" s="11">
        <v>69</v>
      </c>
      <c r="F519" s="11">
        <v>61</v>
      </c>
      <c r="G519" s="11">
        <v>56</v>
      </c>
      <c r="H519" s="11">
        <v>68</v>
      </c>
      <c r="I519" s="11">
        <v>60</v>
      </c>
      <c r="J519" s="11">
        <v>57</v>
      </c>
      <c r="K519" s="11">
        <v>54</v>
      </c>
      <c r="L519" s="11">
        <v>53</v>
      </c>
      <c r="M519" s="11">
        <v>57</v>
      </c>
      <c r="N519" s="11">
        <v>60</v>
      </c>
      <c r="O519" s="11">
        <v>52</v>
      </c>
      <c r="P519" s="11">
        <v>62</v>
      </c>
      <c r="Q519" s="11">
        <v>65</v>
      </c>
      <c r="R519" s="195">
        <v>913</v>
      </c>
      <c r="T519">
        <v>519</v>
      </c>
    </row>
    <row r="520" spans="1:20" x14ac:dyDescent="0.25">
      <c r="A520" s="16"/>
      <c r="B520" s="194" t="s">
        <v>74</v>
      </c>
      <c r="C520" s="196">
        <v>312</v>
      </c>
      <c r="D520" s="11">
        <v>318</v>
      </c>
      <c r="E520" s="11">
        <v>347</v>
      </c>
      <c r="F520" s="11">
        <v>338</v>
      </c>
      <c r="G520" s="11">
        <v>338</v>
      </c>
      <c r="H520" s="11">
        <v>361</v>
      </c>
      <c r="I520" s="11">
        <v>367</v>
      </c>
      <c r="J520" s="11">
        <v>361</v>
      </c>
      <c r="K520" s="11">
        <v>334</v>
      </c>
      <c r="L520" s="11">
        <v>332</v>
      </c>
      <c r="M520" s="11">
        <v>349</v>
      </c>
      <c r="N520" s="11">
        <v>333</v>
      </c>
      <c r="O520" s="11">
        <v>335</v>
      </c>
      <c r="P520" s="11">
        <v>341</v>
      </c>
      <c r="Q520" s="11">
        <v>362</v>
      </c>
      <c r="R520" s="195">
        <v>5128</v>
      </c>
      <c r="T520">
        <v>520</v>
      </c>
    </row>
    <row r="521" spans="1:20" x14ac:dyDescent="0.25">
      <c r="A521" s="16"/>
      <c r="B521" s="194" t="s">
        <v>53</v>
      </c>
      <c r="C521" s="196">
        <v>42</v>
      </c>
      <c r="D521" s="11">
        <v>53</v>
      </c>
      <c r="E521" s="11">
        <v>46</v>
      </c>
      <c r="F521" s="11">
        <v>47</v>
      </c>
      <c r="G521" s="11">
        <v>43</v>
      </c>
      <c r="H521" s="11">
        <v>46</v>
      </c>
      <c r="I521" s="11">
        <v>48</v>
      </c>
      <c r="J521" s="11">
        <v>49</v>
      </c>
      <c r="K521" s="11">
        <v>43</v>
      </c>
      <c r="L521" s="11">
        <v>38</v>
      </c>
      <c r="M521" s="11">
        <v>45</v>
      </c>
      <c r="N521" s="11">
        <v>43</v>
      </c>
      <c r="O521" s="11">
        <v>43</v>
      </c>
      <c r="P521" s="11">
        <v>42</v>
      </c>
      <c r="Q521" s="11">
        <v>44</v>
      </c>
      <c r="R521" s="195">
        <v>672</v>
      </c>
      <c r="T521">
        <v>521</v>
      </c>
    </row>
    <row r="522" spans="1:20" x14ac:dyDescent="0.25">
      <c r="A522" s="16"/>
      <c r="B522" s="194" t="s">
        <v>33</v>
      </c>
      <c r="C522" s="196"/>
      <c r="D522" s="11"/>
      <c r="E522" s="11">
        <v>40</v>
      </c>
      <c r="F522" s="11">
        <v>47</v>
      </c>
      <c r="G522" s="11">
        <v>55</v>
      </c>
      <c r="H522" s="11">
        <v>52</v>
      </c>
      <c r="I522" s="11">
        <v>59</v>
      </c>
      <c r="J522" s="11">
        <v>58</v>
      </c>
      <c r="K522" s="11">
        <v>66</v>
      </c>
      <c r="L522" s="11">
        <v>60</v>
      </c>
      <c r="M522" s="11">
        <v>68</v>
      </c>
      <c r="N522" s="11">
        <v>67</v>
      </c>
      <c r="O522" s="11">
        <v>67</v>
      </c>
      <c r="P522" s="11">
        <v>77</v>
      </c>
      <c r="Q522" s="11">
        <v>77</v>
      </c>
      <c r="R522" s="195">
        <v>793</v>
      </c>
      <c r="T522">
        <v>522</v>
      </c>
    </row>
    <row r="523" spans="1:20" x14ac:dyDescent="0.25">
      <c r="A523" s="16"/>
      <c r="B523" s="194" t="s">
        <v>60</v>
      </c>
      <c r="C523" s="196">
        <v>97</v>
      </c>
      <c r="D523" s="11">
        <v>97</v>
      </c>
      <c r="E523" s="11">
        <v>100</v>
      </c>
      <c r="F523" s="11">
        <v>114</v>
      </c>
      <c r="G523" s="11">
        <v>102</v>
      </c>
      <c r="H523" s="11">
        <v>104</v>
      </c>
      <c r="I523" s="11">
        <v>101</v>
      </c>
      <c r="J523" s="11">
        <v>106</v>
      </c>
      <c r="K523" s="11">
        <v>96</v>
      </c>
      <c r="L523" s="11">
        <v>99</v>
      </c>
      <c r="M523" s="11">
        <v>88</v>
      </c>
      <c r="N523" s="11">
        <v>102</v>
      </c>
      <c r="O523" s="11">
        <v>98</v>
      </c>
      <c r="P523" s="11">
        <v>107</v>
      </c>
      <c r="Q523" s="11">
        <v>96</v>
      </c>
      <c r="R523" s="195">
        <v>1507</v>
      </c>
      <c r="T523">
        <v>523</v>
      </c>
    </row>
    <row r="524" spans="1:20" x14ac:dyDescent="0.25">
      <c r="A524" s="16"/>
      <c r="B524" s="194" t="s">
        <v>25</v>
      </c>
      <c r="C524" s="196">
        <v>213</v>
      </c>
      <c r="D524" s="11">
        <v>222</v>
      </c>
      <c r="E524" s="11">
        <v>220</v>
      </c>
      <c r="F524" s="11">
        <v>229</v>
      </c>
      <c r="G524" s="11">
        <v>212</v>
      </c>
      <c r="H524" s="11">
        <v>226</v>
      </c>
      <c r="I524" s="11">
        <v>207</v>
      </c>
      <c r="J524" s="11">
        <v>231</v>
      </c>
      <c r="K524" s="11">
        <v>234</v>
      </c>
      <c r="L524" s="11">
        <v>227</v>
      </c>
      <c r="M524" s="11">
        <v>220</v>
      </c>
      <c r="N524" s="11">
        <v>232</v>
      </c>
      <c r="O524" s="11">
        <v>234</v>
      </c>
      <c r="P524" s="11">
        <v>229</v>
      </c>
      <c r="Q524" s="11">
        <v>236</v>
      </c>
      <c r="R524" s="195">
        <v>3372</v>
      </c>
      <c r="T524">
        <v>524</v>
      </c>
    </row>
    <row r="525" spans="1:20" x14ac:dyDescent="0.25">
      <c r="A525" s="16"/>
      <c r="B525" s="194" t="s">
        <v>7</v>
      </c>
      <c r="C525" s="196">
        <v>344</v>
      </c>
      <c r="D525" s="11">
        <v>361</v>
      </c>
      <c r="E525" s="11">
        <v>365</v>
      </c>
      <c r="F525" s="11">
        <v>358</v>
      </c>
      <c r="G525" s="11">
        <v>369</v>
      </c>
      <c r="H525" s="11">
        <v>374</v>
      </c>
      <c r="I525" s="11">
        <v>356</v>
      </c>
      <c r="J525" s="11">
        <v>369</v>
      </c>
      <c r="K525" s="11">
        <v>378</v>
      </c>
      <c r="L525" s="11">
        <v>353</v>
      </c>
      <c r="M525" s="11">
        <v>366</v>
      </c>
      <c r="N525" s="11">
        <v>368</v>
      </c>
      <c r="O525" s="11">
        <v>344</v>
      </c>
      <c r="P525" s="11">
        <v>353</v>
      </c>
      <c r="Q525" s="11">
        <v>347</v>
      </c>
      <c r="R525" s="195">
        <v>5405</v>
      </c>
      <c r="T525">
        <v>525</v>
      </c>
    </row>
    <row r="526" spans="1:20" x14ac:dyDescent="0.25">
      <c r="A526" s="16"/>
      <c r="B526" s="194" t="s">
        <v>36</v>
      </c>
      <c r="C526" s="196">
        <v>150</v>
      </c>
      <c r="D526" s="11">
        <v>149</v>
      </c>
      <c r="E526" s="11">
        <v>118</v>
      </c>
      <c r="F526" s="11">
        <v>149</v>
      </c>
      <c r="G526" s="11">
        <v>141</v>
      </c>
      <c r="H526" s="11">
        <v>138</v>
      </c>
      <c r="I526" s="11">
        <v>130</v>
      </c>
      <c r="J526" s="11">
        <v>145</v>
      </c>
      <c r="K526" s="11">
        <v>137</v>
      </c>
      <c r="L526" s="11">
        <v>151</v>
      </c>
      <c r="M526" s="11">
        <v>105</v>
      </c>
      <c r="N526" s="11">
        <v>133</v>
      </c>
      <c r="O526" s="11">
        <v>134</v>
      </c>
      <c r="P526" s="11">
        <v>134</v>
      </c>
      <c r="Q526" s="11">
        <v>144</v>
      </c>
      <c r="R526" s="195">
        <v>2058</v>
      </c>
      <c r="T526">
        <v>526</v>
      </c>
    </row>
    <row r="527" spans="1:20" x14ac:dyDescent="0.25">
      <c r="A527" s="16"/>
      <c r="B527" s="194" t="s">
        <v>21</v>
      </c>
      <c r="C527" s="196">
        <v>91</v>
      </c>
      <c r="D527" s="11">
        <v>100</v>
      </c>
      <c r="E527" s="11">
        <v>102</v>
      </c>
      <c r="F527" s="11">
        <v>110</v>
      </c>
      <c r="G527" s="11">
        <v>109</v>
      </c>
      <c r="H527" s="11">
        <v>109</v>
      </c>
      <c r="I527" s="11">
        <v>105</v>
      </c>
      <c r="J527" s="11">
        <v>107</v>
      </c>
      <c r="K527" s="11">
        <v>98</v>
      </c>
      <c r="L527" s="11">
        <v>99</v>
      </c>
      <c r="M527" s="11">
        <v>100</v>
      </c>
      <c r="N527" s="11">
        <v>98</v>
      </c>
      <c r="O527" s="11">
        <v>109</v>
      </c>
      <c r="P527" s="11">
        <v>102</v>
      </c>
      <c r="Q527" s="11">
        <v>98</v>
      </c>
      <c r="R527" s="195">
        <v>1537</v>
      </c>
      <c r="T527">
        <v>527</v>
      </c>
    </row>
    <row r="528" spans="1:20" x14ac:dyDescent="0.25">
      <c r="A528" s="16"/>
      <c r="B528" s="194" t="s">
        <v>16</v>
      </c>
      <c r="C528" s="196">
        <v>222</v>
      </c>
      <c r="D528" s="11">
        <v>239</v>
      </c>
      <c r="E528" s="11">
        <v>236</v>
      </c>
      <c r="F528" s="11">
        <v>222</v>
      </c>
      <c r="G528" s="11">
        <v>234</v>
      </c>
      <c r="H528" s="11">
        <v>226</v>
      </c>
      <c r="I528" s="11">
        <v>225</v>
      </c>
      <c r="J528" s="11">
        <v>229</v>
      </c>
      <c r="K528" s="11">
        <v>223</v>
      </c>
      <c r="L528" s="11">
        <v>229</v>
      </c>
      <c r="M528" s="11">
        <v>217</v>
      </c>
      <c r="N528" s="11">
        <v>224</v>
      </c>
      <c r="O528" s="11">
        <v>226</v>
      </c>
      <c r="P528" s="11">
        <v>230</v>
      </c>
      <c r="Q528" s="11">
        <v>221</v>
      </c>
      <c r="R528" s="195">
        <v>3403</v>
      </c>
      <c r="T528">
        <v>528</v>
      </c>
    </row>
    <row r="529" spans="1:20" x14ac:dyDescent="0.25">
      <c r="A529" s="16"/>
      <c r="B529" s="194" t="s">
        <v>2</v>
      </c>
      <c r="C529" s="196">
        <v>582</v>
      </c>
      <c r="D529" s="11">
        <v>597</v>
      </c>
      <c r="E529" s="11">
        <v>579</v>
      </c>
      <c r="F529" s="11">
        <v>591</v>
      </c>
      <c r="G529" s="11">
        <v>601</v>
      </c>
      <c r="H529" s="11">
        <v>587</v>
      </c>
      <c r="I529" s="11">
        <v>584</v>
      </c>
      <c r="J529" s="11">
        <v>597</v>
      </c>
      <c r="K529" s="11">
        <v>606</v>
      </c>
      <c r="L529" s="11">
        <v>588</v>
      </c>
      <c r="M529" s="11">
        <v>582</v>
      </c>
      <c r="N529" s="11">
        <v>598</v>
      </c>
      <c r="O529" s="11">
        <v>586</v>
      </c>
      <c r="P529" s="11">
        <v>584</v>
      </c>
      <c r="Q529" s="11">
        <v>572</v>
      </c>
      <c r="R529" s="195">
        <v>8834</v>
      </c>
      <c r="T529">
        <v>529</v>
      </c>
    </row>
    <row r="530" spans="1:20" x14ac:dyDescent="0.25">
      <c r="A530" s="16"/>
      <c r="B530" s="194" t="s">
        <v>4</v>
      </c>
      <c r="C530" s="196">
        <v>579</v>
      </c>
      <c r="D530" s="11">
        <v>569</v>
      </c>
      <c r="E530" s="11">
        <v>586</v>
      </c>
      <c r="F530" s="11">
        <v>589</v>
      </c>
      <c r="G530" s="11">
        <v>578</v>
      </c>
      <c r="H530" s="11">
        <v>571</v>
      </c>
      <c r="I530" s="11">
        <v>585</v>
      </c>
      <c r="J530" s="11">
        <v>596</v>
      </c>
      <c r="K530" s="11">
        <v>578</v>
      </c>
      <c r="L530" s="11">
        <v>579</v>
      </c>
      <c r="M530" s="11">
        <v>565</v>
      </c>
      <c r="N530" s="11">
        <v>578</v>
      </c>
      <c r="O530" s="11">
        <v>574</v>
      </c>
      <c r="P530" s="11">
        <v>582</v>
      </c>
      <c r="Q530" s="11">
        <v>549</v>
      </c>
      <c r="R530" s="195">
        <v>8658</v>
      </c>
      <c r="T530">
        <v>530</v>
      </c>
    </row>
    <row r="531" spans="1:20" x14ac:dyDescent="0.25">
      <c r="A531" s="16"/>
      <c r="B531" s="194" t="s">
        <v>38</v>
      </c>
      <c r="C531" s="196">
        <v>70</v>
      </c>
      <c r="D531" s="11">
        <v>78</v>
      </c>
      <c r="E531" s="11">
        <v>66</v>
      </c>
      <c r="F531" s="11">
        <v>77</v>
      </c>
      <c r="G531" s="11">
        <v>83</v>
      </c>
      <c r="H531" s="11">
        <v>85</v>
      </c>
      <c r="I531" s="11">
        <v>73</v>
      </c>
      <c r="J531" s="11">
        <v>78</v>
      </c>
      <c r="K531" s="11">
        <v>70</v>
      </c>
      <c r="L531" s="11">
        <v>69</v>
      </c>
      <c r="M531" s="11">
        <v>75</v>
      </c>
      <c r="N531" s="11">
        <v>73</v>
      </c>
      <c r="O531" s="11">
        <v>66</v>
      </c>
      <c r="P531" s="11">
        <v>74</v>
      </c>
      <c r="Q531" s="11">
        <v>65</v>
      </c>
      <c r="R531" s="195">
        <v>1102</v>
      </c>
      <c r="T531">
        <v>531</v>
      </c>
    </row>
    <row r="532" spans="1:20" x14ac:dyDescent="0.25">
      <c r="A532" s="16"/>
      <c r="B532" s="194" t="s">
        <v>8</v>
      </c>
      <c r="C532" s="196">
        <v>170</v>
      </c>
      <c r="D532" s="11">
        <v>154</v>
      </c>
      <c r="E532" s="11">
        <v>169</v>
      </c>
      <c r="F532" s="11">
        <v>176</v>
      </c>
      <c r="G532" s="11">
        <v>172</v>
      </c>
      <c r="H532" s="11">
        <v>174</v>
      </c>
      <c r="I532" s="11">
        <v>185</v>
      </c>
      <c r="J532" s="11">
        <v>174</v>
      </c>
      <c r="K532" s="11">
        <v>166</v>
      </c>
      <c r="L532" s="11">
        <v>183</v>
      </c>
      <c r="M532" s="11">
        <v>144</v>
      </c>
      <c r="N532" s="11">
        <v>163</v>
      </c>
      <c r="O532" s="11">
        <v>164</v>
      </c>
      <c r="P532" s="11">
        <v>174</v>
      </c>
      <c r="Q532" s="11">
        <v>168</v>
      </c>
      <c r="R532" s="195">
        <v>2536</v>
      </c>
      <c r="T532">
        <v>532</v>
      </c>
    </row>
    <row r="533" spans="1:20" x14ac:dyDescent="0.25">
      <c r="A533" s="16"/>
      <c r="B533" s="194" t="s">
        <v>78</v>
      </c>
      <c r="C533" s="196">
        <v>281</v>
      </c>
      <c r="D533" s="11">
        <v>316</v>
      </c>
      <c r="E533" s="11">
        <v>340</v>
      </c>
      <c r="F533" s="11">
        <v>311</v>
      </c>
      <c r="G533" s="11">
        <v>291</v>
      </c>
      <c r="H533" s="11">
        <v>311</v>
      </c>
      <c r="I533" s="11">
        <v>304</v>
      </c>
      <c r="J533" s="11">
        <v>313</v>
      </c>
      <c r="K533" s="11">
        <v>294</v>
      </c>
      <c r="L533" s="11">
        <v>295</v>
      </c>
      <c r="M533" s="11">
        <v>284</v>
      </c>
      <c r="N533" s="11">
        <v>286</v>
      </c>
      <c r="O533" s="11">
        <v>282</v>
      </c>
      <c r="P533" s="11">
        <v>294</v>
      </c>
      <c r="Q533" s="11">
        <v>306</v>
      </c>
      <c r="R533" s="195">
        <v>4508</v>
      </c>
      <c r="T533">
        <v>533</v>
      </c>
    </row>
    <row r="534" spans="1:20" x14ac:dyDescent="0.25">
      <c r="A534" s="16"/>
      <c r="B534" s="194" t="s">
        <v>27</v>
      </c>
      <c r="C534" s="196">
        <v>186</v>
      </c>
      <c r="D534" s="11">
        <v>186</v>
      </c>
      <c r="E534" s="11">
        <v>188</v>
      </c>
      <c r="F534" s="11">
        <v>177</v>
      </c>
      <c r="G534" s="11">
        <v>185</v>
      </c>
      <c r="H534" s="11">
        <v>193</v>
      </c>
      <c r="I534" s="11">
        <v>177</v>
      </c>
      <c r="J534" s="11">
        <v>192</v>
      </c>
      <c r="K534" s="11">
        <v>180</v>
      </c>
      <c r="L534" s="11">
        <v>188</v>
      </c>
      <c r="M534" s="11">
        <v>181</v>
      </c>
      <c r="N534" s="11">
        <v>201</v>
      </c>
      <c r="O534" s="11">
        <v>197</v>
      </c>
      <c r="P534" s="11">
        <v>197</v>
      </c>
      <c r="Q534" s="11">
        <v>194</v>
      </c>
      <c r="R534" s="195">
        <v>2822</v>
      </c>
      <c r="T534">
        <v>534</v>
      </c>
    </row>
    <row r="535" spans="1:20" x14ac:dyDescent="0.25">
      <c r="A535" s="16"/>
      <c r="B535" s="194" t="s">
        <v>13</v>
      </c>
      <c r="C535" s="196">
        <v>84</v>
      </c>
      <c r="D535" s="11">
        <v>87</v>
      </c>
      <c r="E535" s="11">
        <v>70</v>
      </c>
      <c r="F535" s="11">
        <v>90</v>
      </c>
      <c r="G535" s="11">
        <v>82</v>
      </c>
      <c r="H535" s="11">
        <v>81</v>
      </c>
      <c r="I535" s="11">
        <v>90</v>
      </c>
      <c r="J535" s="11">
        <v>90</v>
      </c>
      <c r="K535" s="11">
        <v>88</v>
      </c>
      <c r="L535" s="11">
        <v>95</v>
      </c>
      <c r="M535" s="11">
        <v>78</v>
      </c>
      <c r="N535" s="11">
        <v>103</v>
      </c>
      <c r="O535" s="11">
        <v>78</v>
      </c>
      <c r="P535" s="11">
        <v>96</v>
      </c>
      <c r="Q535" s="11">
        <v>90</v>
      </c>
      <c r="R535" s="195">
        <v>1302</v>
      </c>
      <c r="T535">
        <v>535</v>
      </c>
    </row>
    <row r="536" spans="1:20" x14ac:dyDescent="0.25">
      <c r="A536" s="16"/>
      <c r="B536" s="194" t="s">
        <v>70</v>
      </c>
      <c r="C536" s="196">
        <v>231</v>
      </c>
      <c r="D536" s="11">
        <v>232</v>
      </c>
      <c r="E536" s="11">
        <v>236</v>
      </c>
      <c r="F536" s="11">
        <v>249</v>
      </c>
      <c r="G536" s="11">
        <v>241</v>
      </c>
      <c r="H536" s="11">
        <v>235</v>
      </c>
      <c r="I536" s="11">
        <v>245</v>
      </c>
      <c r="J536" s="11">
        <v>258</v>
      </c>
      <c r="K536" s="11">
        <v>235</v>
      </c>
      <c r="L536" s="11">
        <v>236</v>
      </c>
      <c r="M536" s="11">
        <v>218</v>
      </c>
      <c r="N536" s="11">
        <v>228</v>
      </c>
      <c r="O536" s="11">
        <v>234</v>
      </c>
      <c r="P536" s="11">
        <v>243</v>
      </c>
      <c r="Q536" s="11">
        <v>254</v>
      </c>
      <c r="R536" s="195">
        <v>3575</v>
      </c>
      <c r="T536">
        <v>536</v>
      </c>
    </row>
    <row r="537" spans="1:20" x14ac:dyDescent="0.25">
      <c r="A537" s="16"/>
      <c r="B537" s="194" t="s">
        <v>72</v>
      </c>
      <c r="C537" s="196">
        <v>86</v>
      </c>
      <c r="D537" s="11">
        <v>94</v>
      </c>
      <c r="E537" s="11">
        <v>100</v>
      </c>
      <c r="F537" s="11">
        <v>92</v>
      </c>
      <c r="G537" s="11">
        <v>83</v>
      </c>
      <c r="H537" s="11">
        <v>87</v>
      </c>
      <c r="I537" s="11">
        <v>81</v>
      </c>
      <c r="J537" s="11">
        <v>85</v>
      </c>
      <c r="K537" s="11">
        <v>96</v>
      </c>
      <c r="L537" s="11">
        <v>70</v>
      </c>
      <c r="M537" s="11">
        <v>74</v>
      </c>
      <c r="N537" s="11">
        <v>72</v>
      </c>
      <c r="O537" s="11">
        <v>68</v>
      </c>
      <c r="P537" s="11">
        <v>83</v>
      </c>
      <c r="Q537" s="11">
        <v>77</v>
      </c>
      <c r="R537" s="195">
        <v>1248</v>
      </c>
      <c r="T537">
        <v>537</v>
      </c>
    </row>
    <row r="538" spans="1:20" x14ac:dyDescent="0.25">
      <c r="A538" s="16"/>
      <c r="B538" s="194" t="s">
        <v>6</v>
      </c>
      <c r="C538" s="196">
        <v>530</v>
      </c>
      <c r="D538" s="11">
        <v>530</v>
      </c>
      <c r="E538" s="11">
        <v>543</v>
      </c>
      <c r="F538" s="11">
        <v>545</v>
      </c>
      <c r="G538" s="11">
        <v>533</v>
      </c>
      <c r="H538" s="11">
        <v>541</v>
      </c>
      <c r="I538" s="11">
        <v>529</v>
      </c>
      <c r="J538" s="11">
        <v>536</v>
      </c>
      <c r="K538" s="11">
        <v>538</v>
      </c>
      <c r="L538" s="11">
        <v>547</v>
      </c>
      <c r="M538" s="11">
        <v>531</v>
      </c>
      <c r="N538" s="11">
        <v>542</v>
      </c>
      <c r="O538" s="11">
        <v>537</v>
      </c>
      <c r="P538" s="11">
        <v>527</v>
      </c>
      <c r="Q538" s="11">
        <v>507</v>
      </c>
      <c r="R538" s="195">
        <v>8016</v>
      </c>
      <c r="T538">
        <v>538</v>
      </c>
    </row>
    <row r="539" spans="1:20" x14ac:dyDescent="0.25">
      <c r="A539" s="16"/>
      <c r="B539" s="194" t="s">
        <v>62</v>
      </c>
      <c r="C539" s="196">
        <v>170</v>
      </c>
      <c r="D539" s="11">
        <v>173</v>
      </c>
      <c r="E539" s="11">
        <v>169</v>
      </c>
      <c r="F539" s="11">
        <v>166</v>
      </c>
      <c r="G539" s="11">
        <v>159</v>
      </c>
      <c r="H539" s="11">
        <v>157</v>
      </c>
      <c r="I539" s="11">
        <v>157</v>
      </c>
      <c r="J539" s="11">
        <v>154</v>
      </c>
      <c r="K539" s="11">
        <v>144</v>
      </c>
      <c r="L539" s="11">
        <v>141</v>
      </c>
      <c r="M539" s="11">
        <v>151</v>
      </c>
      <c r="N539" s="11">
        <v>151</v>
      </c>
      <c r="O539" s="11">
        <v>151</v>
      </c>
      <c r="P539" s="11">
        <v>149</v>
      </c>
      <c r="Q539" s="11">
        <v>179</v>
      </c>
      <c r="R539" s="195">
        <v>2371</v>
      </c>
      <c r="T539">
        <v>539</v>
      </c>
    </row>
    <row r="540" spans="1:20" x14ac:dyDescent="0.25">
      <c r="A540" s="16"/>
      <c r="B540" s="194" t="s">
        <v>5</v>
      </c>
      <c r="C540" s="196">
        <v>441</v>
      </c>
      <c r="D540" s="11">
        <v>446</v>
      </c>
      <c r="E540" s="11">
        <v>440</v>
      </c>
      <c r="F540" s="11">
        <v>445</v>
      </c>
      <c r="G540" s="11">
        <v>454</v>
      </c>
      <c r="H540" s="11">
        <v>443</v>
      </c>
      <c r="I540" s="11">
        <v>449</v>
      </c>
      <c r="J540" s="11">
        <v>454</v>
      </c>
      <c r="K540" s="11">
        <v>462</v>
      </c>
      <c r="L540" s="11">
        <v>450</v>
      </c>
      <c r="M540" s="11">
        <v>431</v>
      </c>
      <c r="N540" s="11">
        <v>445</v>
      </c>
      <c r="O540" s="11">
        <v>430</v>
      </c>
      <c r="P540" s="11">
        <v>447</v>
      </c>
      <c r="Q540" s="11">
        <v>433</v>
      </c>
      <c r="R540" s="195">
        <v>6670</v>
      </c>
      <c r="T540">
        <v>540</v>
      </c>
    </row>
    <row r="541" spans="1:20" x14ac:dyDescent="0.25">
      <c r="A541" s="16"/>
      <c r="B541" s="194" t="s">
        <v>37</v>
      </c>
      <c r="C541" s="196">
        <v>65</v>
      </c>
      <c r="D541" s="11">
        <v>48</v>
      </c>
      <c r="E541" s="11">
        <v>38</v>
      </c>
      <c r="F541" s="11">
        <v>49</v>
      </c>
      <c r="G541" s="11">
        <v>38</v>
      </c>
      <c r="H541" s="11">
        <v>33</v>
      </c>
      <c r="I541" s="11">
        <v>47</v>
      </c>
      <c r="J541" s="11">
        <v>62</v>
      </c>
      <c r="K541" s="11">
        <v>71</v>
      </c>
      <c r="L541" s="11">
        <v>47</v>
      </c>
      <c r="M541" s="11">
        <v>62</v>
      </c>
      <c r="N541" s="11">
        <v>61</v>
      </c>
      <c r="O541" s="11">
        <v>57</v>
      </c>
      <c r="P541" s="11">
        <v>37</v>
      </c>
      <c r="Q541" s="11">
        <v>35</v>
      </c>
      <c r="R541" s="195">
        <v>750</v>
      </c>
      <c r="T541">
        <v>541</v>
      </c>
    </row>
    <row r="542" spans="1:20" x14ac:dyDescent="0.25">
      <c r="A542" s="16"/>
      <c r="B542" s="194" t="s">
        <v>76</v>
      </c>
      <c r="C542" s="196">
        <v>303</v>
      </c>
      <c r="D542" s="11">
        <v>307</v>
      </c>
      <c r="E542" s="11">
        <v>336</v>
      </c>
      <c r="F542" s="11">
        <v>306</v>
      </c>
      <c r="G542" s="11">
        <v>292</v>
      </c>
      <c r="H542" s="11">
        <v>292</v>
      </c>
      <c r="I542" s="11">
        <v>299</v>
      </c>
      <c r="J542" s="11">
        <v>308</v>
      </c>
      <c r="K542" s="11">
        <v>287</v>
      </c>
      <c r="L542" s="11">
        <v>285</v>
      </c>
      <c r="M542" s="11">
        <v>320</v>
      </c>
      <c r="N542" s="11">
        <v>310</v>
      </c>
      <c r="O542" s="11">
        <v>293</v>
      </c>
      <c r="P542" s="11">
        <v>302</v>
      </c>
      <c r="Q542" s="11">
        <v>338</v>
      </c>
      <c r="R542" s="195">
        <v>4578</v>
      </c>
      <c r="T542">
        <v>542</v>
      </c>
    </row>
    <row r="543" spans="1:20" x14ac:dyDescent="0.25">
      <c r="A543" s="16"/>
      <c r="B543" s="194" t="s">
        <v>63</v>
      </c>
      <c r="C543" s="196">
        <v>43</v>
      </c>
      <c r="D543" s="11">
        <v>60</v>
      </c>
      <c r="E543" s="11">
        <v>50</v>
      </c>
      <c r="F543" s="11">
        <v>47</v>
      </c>
      <c r="G543" s="11">
        <v>44</v>
      </c>
      <c r="H543" s="11">
        <v>47</v>
      </c>
      <c r="I543" s="11">
        <v>42</v>
      </c>
      <c r="J543" s="11">
        <v>43</v>
      </c>
      <c r="K543" s="11">
        <v>51</v>
      </c>
      <c r="L543" s="11">
        <v>46</v>
      </c>
      <c r="M543" s="11">
        <v>40</v>
      </c>
      <c r="N543" s="11">
        <v>40</v>
      </c>
      <c r="O543" s="11">
        <v>46</v>
      </c>
      <c r="P543" s="11">
        <v>50</v>
      </c>
      <c r="Q543" s="11">
        <v>44</v>
      </c>
      <c r="R543" s="195">
        <v>693</v>
      </c>
      <c r="T543">
        <v>543</v>
      </c>
    </row>
    <row r="544" spans="1:20" x14ac:dyDescent="0.25">
      <c r="A544" s="16"/>
      <c r="B544" s="194" t="s">
        <v>43</v>
      </c>
      <c r="C544" s="196">
        <v>63</v>
      </c>
      <c r="D544" s="11">
        <v>66</v>
      </c>
      <c r="E544" s="11">
        <v>63</v>
      </c>
      <c r="F544" s="11">
        <v>70</v>
      </c>
      <c r="G544" s="11">
        <v>72</v>
      </c>
      <c r="H544" s="11">
        <v>60</v>
      </c>
      <c r="I544" s="11">
        <v>66</v>
      </c>
      <c r="J544" s="11">
        <v>69</v>
      </c>
      <c r="K544" s="11">
        <v>58</v>
      </c>
      <c r="L544" s="11">
        <v>59</v>
      </c>
      <c r="M544" s="11">
        <v>50</v>
      </c>
      <c r="N544" s="11">
        <v>54</v>
      </c>
      <c r="O544" s="11">
        <v>43</v>
      </c>
      <c r="P544" s="11">
        <v>45</v>
      </c>
      <c r="Q544" s="11">
        <v>47</v>
      </c>
      <c r="R544" s="195">
        <v>885</v>
      </c>
      <c r="T544">
        <v>544</v>
      </c>
    </row>
    <row r="545" spans="1:20" x14ac:dyDescent="0.25">
      <c r="A545" s="16"/>
      <c r="B545" s="194" t="s">
        <v>65</v>
      </c>
      <c r="C545" s="196">
        <v>70</v>
      </c>
      <c r="D545" s="11">
        <v>73</v>
      </c>
      <c r="E545" s="11">
        <v>66</v>
      </c>
      <c r="F545" s="11">
        <v>80</v>
      </c>
      <c r="G545" s="11">
        <v>69</v>
      </c>
      <c r="H545" s="11">
        <v>65</v>
      </c>
      <c r="I545" s="11">
        <v>77</v>
      </c>
      <c r="J545" s="11">
        <v>75</v>
      </c>
      <c r="K545" s="11">
        <v>77</v>
      </c>
      <c r="L545" s="11">
        <v>73</v>
      </c>
      <c r="M545" s="11">
        <v>83</v>
      </c>
      <c r="N545" s="11">
        <v>77</v>
      </c>
      <c r="O545" s="11">
        <v>73</v>
      </c>
      <c r="P545" s="11">
        <v>85</v>
      </c>
      <c r="Q545" s="11">
        <v>81</v>
      </c>
      <c r="R545" s="195">
        <v>1124</v>
      </c>
      <c r="T545">
        <v>545</v>
      </c>
    </row>
    <row r="546" spans="1:20" x14ac:dyDescent="0.25">
      <c r="A546" s="16"/>
      <c r="B546" s="194" t="s">
        <v>22</v>
      </c>
      <c r="C546" s="196">
        <v>88</v>
      </c>
      <c r="D546" s="11">
        <v>98</v>
      </c>
      <c r="E546" s="11">
        <v>92</v>
      </c>
      <c r="F546" s="11">
        <v>94</v>
      </c>
      <c r="G546" s="11">
        <v>98</v>
      </c>
      <c r="H546" s="11">
        <v>87</v>
      </c>
      <c r="I546" s="11">
        <v>93</v>
      </c>
      <c r="J546" s="11">
        <v>89</v>
      </c>
      <c r="K546" s="11">
        <v>89</v>
      </c>
      <c r="L546" s="11">
        <v>93</v>
      </c>
      <c r="M546" s="11">
        <v>85</v>
      </c>
      <c r="N546" s="11">
        <v>86</v>
      </c>
      <c r="O546" s="11">
        <v>92</v>
      </c>
      <c r="P546" s="11">
        <v>100</v>
      </c>
      <c r="Q546" s="11">
        <v>95</v>
      </c>
      <c r="R546" s="195">
        <v>1379</v>
      </c>
      <c r="T546">
        <v>546</v>
      </c>
    </row>
    <row r="547" spans="1:20" x14ac:dyDescent="0.25">
      <c r="A547" s="16"/>
      <c r="B547" s="194" t="s">
        <v>61</v>
      </c>
      <c r="C547" s="196">
        <v>53</v>
      </c>
      <c r="D547" s="11">
        <v>53</v>
      </c>
      <c r="E547" s="11">
        <v>48</v>
      </c>
      <c r="F547" s="11">
        <v>59</v>
      </c>
      <c r="G547" s="11">
        <v>48</v>
      </c>
      <c r="H547" s="11">
        <v>47</v>
      </c>
      <c r="I547" s="11">
        <v>51</v>
      </c>
      <c r="J547" s="11">
        <v>46</v>
      </c>
      <c r="K547" s="11">
        <v>44</v>
      </c>
      <c r="L547" s="11">
        <v>52</v>
      </c>
      <c r="M547" s="11">
        <v>42</v>
      </c>
      <c r="N547" s="11">
        <v>54</v>
      </c>
      <c r="O547" s="11">
        <v>52</v>
      </c>
      <c r="P547" s="11">
        <v>45</v>
      </c>
      <c r="Q547" s="11">
        <v>51</v>
      </c>
      <c r="R547" s="195">
        <v>745</v>
      </c>
      <c r="T547">
        <v>547</v>
      </c>
    </row>
    <row r="548" spans="1:20" x14ac:dyDescent="0.25">
      <c r="A548" s="16"/>
      <c r="B548" s="194" t="s">
        <v>23</v>
      </c>
      <c r="C548" s="196">
        <v>110</v>
      </c>
      <c r="D548" s="11">
        <v>108</v>
      </c>
      <c r="E548" s="11">
        <v>98</v>
      </c>
      <c r="F548" s="11">
        <v>111</v>
      </c>
      <c r="G548" s="11">
        <v>114</v>
      </c>
      <c r="H548" s="11">
        <v>102</v>
      </c>
      <c r="I548" s="11">
        <v>111</v>
      </c>
      <c r="J548" s="11">
        <v>113</v>
      </c>
      <c r="K548" s="11">
        <v>108</v>
      </c>
      <c r="L548" s="11">
        <v>107</v>
      </c>
      <c r="M548" s="11">
        <v>102</v>
      </c>
      <c r="N548" s="11">
        <v>113</v>
      </c>
      <c r="O548" s="11">
        <v>111</v>
      </c>
      <c r="P548" s="11">
        <v>114</v>
      </c>
      <c r="Q548" s="11">
        <v>111</v>
      </c>
      <c r="R548" s="195">
        <v>1633</v>
      </c>
      <c r="T548">
        <v>548</v>
      </c>
    </row>
    <row r="549" spans="1:20" x14ac:dyDescent="0.25">
      <c r="A549" s="16"/>
      <c r="B549" s="194" t="s">
        <v>12</v>
      </c>
      <c r="C549" s="196">
        <v>70</v>
      </c>
      <c r="D549" s="11">
        <v>76</v>
      </c>
      <c r="E549" s="11">
        <v>77</v>
      </c>
      <c r="F549" s="11">
        <v>76</v>
      </c>
      <c r="G549" s="11">
        <v>70</v>
      </c>
      <c r="H549" s="11">
        <v>63</v>
      </c>
      <c r="I549" s="11">
        <v>76</v>
      </c>
      <c r="J549" s="11">
        <v>79</v>
      </c>
      <c r="K549" s="11">
        <v>59</v>
      </c>
      <c r="L549" s="11">
        <v>66</v>
      </c>
      <c r="M549" s="11">
        <v>64</v>
      </c>
      <c r="N549" s="11">
        <v>70</v>
      </c>
      <c r="O549" s="11">
        <v>63</v>
      </c>
      <c r="P549" s="11">
        <v>65</v>
      </c>
      <c r="Q549" s="11">
        <v>62</v>
      </c>
      <c r="R549" s="195">
        <v>1036</v>
      </c>
      <c r="T549">
        <v>549</v>
      </c>
    </row>
    <row r="550" spans="1:20" x14ac:dyDescent="0.25">
      <c r="A550" s="16"/>
      <c r="B550" s="194" t="s">
        <v>19</v>
      </c>
      <c r="C550" s="196">
        <v>104</v>
      </c>
      <c r="D550" s="11">
        <v>120</v>
      </c>
      <c r="E550" s="11">
        <v>116</v>
      </c>
      <c r="F550" s="11">
        <v>120</v>
      </c>
      <c r="G550" s="11">
        <v>126</v>
      </c>
      <c r="H550" s="11">
        <v>112</v>
      </c>
      <c r="I550" s="11">
        <v>121</v>
      </c>
      <c r="J550" s="11">
        <v>122</v>
      </c>
      <c r="K550" s="11">
        <v>112</v>
      </c>
      <c r="L550" s="11">
        <v>98</v>
      </c>
      <c r="M550" s="11">
        <v>102</v>
      </c>
      <c r="N550" s="11">
        <v>118</v>
      </c>
      <c r="O550" s="11">
        <v>111</v>
      </c>
      <c r="P550" s="11">
        <v>109</v>
      </c>
      <c r="Q550" s="11">
        <v>108</v>
      </c>
      <c r="R550" s="195">
        <v>1699</v>
      </c>
      <c r="T550">
        <v>550</v>
      </c>
    </row>
    <row r="551" spans="1:20" x14ac:dyDescent="0.25">
      <c r="A551" s="16"/>
      <c r="B551" s="194" t="s">
        <v>45</v>
      </c>
      <c r="C551" s="196">
        <v>31</v>
      </c>
      <c r="D551" s="11">
        <v>35</v>
      </c>
      <c r="E551" s="11">
        <v>33</v>
      </c>
      <c r="F551" s="11">
        <v>38</v>
      </c>
      <c r="G551" s="11">
        <v>30</v>
      </c>
      <c r="H551" s="11">
        <v>41</v>
      </c>
      <c r="I551" s="11">
        <v>38</v>
      </c>
      <c r="J551" s="11">
        <v>37</v>
      </c>
      <c r="K551" s="11">
        <v>38</v>
      </c>
      <c r="L551" s="11">
        <v>41</v>
      </c>
      <c r="M551" s="11">
        <v>34</v>
      </c>
      <c r="N551" s="11">
        <v>30</v>
      </c>
      <c r="O551" s="11">
        <v>39</v>
      </c>
      <c r="P551" s="11">
        <v>36</v>
      </c>
      <c r="Q551" s="11">
        <v>39</v>
      </c>
      <c r="R551" s="195">
        <v>540</v>
      </c>
      <c r="T551">
        <v>551</v>
      </c>
    </row>
    <row r="552" spans="1:20" x14ac:dyDescent="0.25">
      <c r="A552" s="16"/>
      <c r="B552" s="194" t="s">
        <v>48</v>
      </c>
      <c r="C552" s="196">
        <v>86</v>
      </c>
      <c r="D552" s="11">
        <v>90</v>
      </c>
      <c r="E552" s="11">
        <v>94</v>
      </c>
      <c r="F552" s="11">
        <v>87</v>
      </c>
      <c r="G552" s="11">
        <v>99</v>
      </c>
      <c r="H552" s="11">
        <v>98</v>
      </c>
      <c r="I552" s="11">
        <v>97</v>
      </c>
      <c r="J552" s="11">
        <v>93</v>
      </c>
      <c r="K552" s="11">
        <v>108</v>
      </c>
      <c r="L552" s="11">
        <v>101</v>
      </c>
      <c r="M552" s="11">
        <v>94</v>
      </c>
      <c r="N552" s="11">
        <v>95</v>
      </c>
      <c r="O552" s="11">
        <v>90</v>
      </c>
      <c r="P552" s="11">
        <v>93</v>
      </c>
      <c r="Q552" s="11">
        <v>93</v>
      </c>
      <c r="R552" s="195">
        <v>1418</v>
      </c>
      <c r="T552">
        <v>552</v>
      </c>
    </row>
    <row r="553" spans="1:20" x14ac:dyDescent="0.25">
      <c r="A553" s="16"/>
      <c r="B553" s="194" t="s">
        <v>34</v>
      </c>
      <c r="C553" s="196">
        <v>44</v>
      </c>
      <c r="D553" s="11">
        <v>42</v>
      </c>
      <c r="E553" s="11">
        <v>37</v>
      </c>
      <c r="F553" s="11">
        <v>47</v>
      </c>
      <c r="G553" s="11">
        <v>53</v>
      </c>
      <c r="H553" s="11">
        <v>58</v>
      </c>
      <c r="I553" s="11">
        <v>51</v>
      </c>
      <c r="J553" s="11">
        <v>51</v>
      </c>
      <c r="K553" s="11">
        <v>49</v>
      </c>
      <c r="L553" s="11">
        <v>43</v>
      </c>
      <c r="M553" s="11">
        <v>34</v>
      </c>
      <c r="N553" s="11">
        <v>37</v>
      </c>
      <c r="O553" s="11">
        <v>51</v>
      </c>
      <c r="P553" s="11">
        <v>53</v>
      </c>
      <c r="Q553" s="11">
        <v>39</v>
      </c>
      <c r="R553" s="195">
        <v>689</v>
      </c>
      <c r="T553">
        <v>553</v>
      </c>
    </row>
    <row r="554" spans="1:20" x14ac:dyDescent="0.25">
      <c r="A554" s="16"/>
      <c r="B554" s="194" t="s">
        <v>3</v>
      </c>
      <c r="C554" s="196">
        <v>527</v>
      </c>
      <c r="D554" s="11">
        <v>545</v>
      </c>
      <c r="E554" s="11">
        <v>541</v>
      </c>
      <c r="F554" s="11">
        <v>550</v>
      </c>
      <c r="G554" s="11">
        <v>539</v>
      </c>
      <c r="H554" s="11">
        <v>536</v>
      </c>
      <c r="I554" s="11">
        <v>550</v>
      </c>
      <c r="J554" s="11">
        <v>557</v>
      </c>
      <c r="K554" s="11">
        <v>534</v>
      </c>
      <c r="L554" s="11">
        <v>543</v>
      </c>
      <c r="M554" s="11">
        <v>546</v>
      </c>
      <c r="N554" s="11">
        <v>545</v>
      </c>
      <c r="O554" s="11">
        <v>529</v>
      </c>
      <c r="P554" s="11">
        <v>537</v>
      </c>
      <c r="Q554" s="11">
        <v>540</v>
      </c>
      <c r="R554" s="195">
        <v>8119</v>
      </c>
      <c r="T554">
        <v>554</v>
      </c>
    </row>
    <row r="555" spans="1:20" x14ac:dyDescent="0.25">
      <c r="A555" s="16"/>
      <c r="B555" s="194" t="s">
        <v>80</v>
      </c>
      <c r="C555" s="196">
        <v>149</v>
      </c>
      <c r="D555" s="11">
        <v>162</v>
      </c>
      <c r="E555" s="11">
        <v>189</v>
      </c>
      <c r="F555" s="11">
        <v>183</v>
      </c>
      <c r="G555" s="11">
        <v>151</v>
      </c>
      <c r="H555" s="11">
        <v>156</v>
      </c>
      <c r="I555" s="11">
        <v>176</v>
      </c>
      <c r="J555" s="11">
        <v>173</v>
      </c>
      <c r="K555" s="11">
        <v>136</v>
      </c>
      <c r="L555" s="11">
        <v>153</v>
      </c>
      <c r="M555" s="11">
        <v>154</v>
      </c>
      <c r="N555" s="11">
        <v>159</v>
      </c>
      <c r="O555" s="11">
        <v>136</v>
      </c>
      <c r="P555" s="11">
        <v>142</v>
      </c>
      <c r="Q555" s="11">
        <v>181</v>
      </c>
      <c r="R555" s="195">
        <v>2400</v>
      </c>
      <c r="T555">
        <v>555</v>
      </c>
    </row>
    <row r="556" spans="1:20" x14ac:dyDescent="0.25">
      <c r="A556" s="16"/>
      <c r="B556" s="194" t="s">
        <v>39</v>
      </c>
      <c r="C556" s="196">
        <v>185</v>
      </c>
      <c r="D556" s="11">
        <v>199</v>
      </c>
      <c r="E556" s="11">
        <v>176</v>
      </c>
      <c r="F556" s="11">
        <v>207</v>
      </c>
      <c r="G556" s="11">
        <v>188</v>
      </c>
      <c r="H556" s="11">
        <v>182</v>
      </c>
      <c r="I556" s="11">
        <v>185</v>
      </c>
      <c r="J556" s="11">
        <v>186</v>
      </c>
      <c r="K556" s="11">
        <v>166</v>
      </c>
      <c r="L556" s="11">
        <v>173</v>
      </c>
      <c r="M556" s="11">
        <v>161</v>
      </c>
      <c r="N556" s="11">
        <v>161</v>
      </c>
      <c r="O556" s="11">
        <v>152</v>
      </c>
      <c r="P556" s="11">
        <v>139</v>
      </c>
      <c r="Q556" s="11">
        <v>136</v>
      </c>
      <c r="R556" s="195">
        <v>2596</v>
      </c>
      <c r="T556">
        <v>556</v>
      </c>
    </row>
    <row r="557" spans="1:20" x14ac:dyDescent="0.25">
      <c r="A557" s="16"/>
      <c r="B557" s="194" t="s">
        <v>14</v>
      </c>
      <c r="C557" s="196">
        <v>628</v>
      </c>
      <c r="D557" s="11">
        <v>622</v>
      </c>
      <c r="E557" s="11">
        <v>609</v>
      </c>
      <c r="F557" s="11">
        <v>622</v>
      </c>
      <c r="G557" s="11">
        <v>619</v>
      </c>
      <c r="H557" s="11">
        <v>596</v>
      </c>
      <c r="I557" s="11">
        <v>610</v>
      </c>
      <c r="J557" s="11">
        <v>648</v>
      </c>
      <c r="K557" s="11">
        <v>591</v>
      </c>
      <c r="L557" s="11">
        <v>602</v>
      </c>
      <c r="M557" s="11">
        <v>591</v>
      </c>
      <c r="N557" s="11">
        <v>565</v>
      </c>
      <c r="O557" s="11">
        <v>578</v>
      </c>
      <c r="P557" s="11">
        <v>577</v>
      </c>
      <c r="Q557" s="11">
        <v>573</v>
      </c>
      <c r="R557" s="195">
        <v>9031</v>
      </c>
      <c r="T557">
        <v>557</v>
      </c>
    </row>
    <row r="558" spans="1:20" x14ac:dyDescent="0.25">
      <c r="A558" s="16"/>
      <c r="B558" s="194" t="s">
        <v>68</v>
      </c>
      <c r="C558" s="196">
        <v>94</v>
      </c>
      <c r="D558" s="11">
        <v>95</v>
      </c>
      <c r="E558" s="11">
        <v>96</v>
      </c>
      <c r="F558" s="11">
        <v>84</v>
      </c>
      <c r="G558" s="11">
        <v>88</v>
      </c>
      <c r="H558" s="11">
        <v>103</v>
      </c>
      <c r="I558" s="11">
        <v>94</v>
      </c>
      <c r="J558" s="11">
        <v>104</v>
      </c>
      <c r="K558" s="11">
        <v>89</v>
      </c>
      <c r="L558" s="11">
        <v>90</v>
      </c>
      <c r="M558" s="11">
        <v>87</v>
      </c>
      <c r="N558" s="11">
        <v>107</v>
      </c>
      <c r="O558" s="11">
        <v>104</v>
      </c>
      <c r="P558" s="11">
        <v>97</v>
      </c>
      <c r="Q558" s="11">
        <v>92</v>
      </c>
      <c r="R558" s="195">
        <v>1424</v>
      </c>
      <c r="T558">
        <v>558</v>
      </c>
    </row>
    <row r="559" spans="1:20" x14ac:dyDescent="0.25">
      <c r="A559" s="16"/>
      <c r="B559" s="194" t="s">
        <v>69</v>
      </c>
      <c r="C559" s="196">
        <v>55</v>
      </c>
      <c r="D559" s="11">
        <v>61</v>
      </c>
      <c r="E559" s="11">
        <v>69</v>
      </c>
      <c r="F559" s="11">
        <v>58</v>
      </c>
      <c r="G559" s="11">
        <v>57</v>
      </c>
      <c r="H559" s="11">
        <v>64</v>
      </c>
      <c r="I559" s="11">
        <v>60</v>
      </c>
      <c r="J559" s="11">
        <v>59</v>
      </c>
      <c r="K559" s="11">
        <v>57</v>
      </c>
      <c r="L559" s="11">
        <v>59</v>
      </c>
      <c r="M559" s="11">
        <v>61</v>
      </c>
      <c r="N559" s="11">
        <v>67</v>
      </c>
      <c r="O559" s="11">
        <v>57</v>
      </c>
      <c r="P559" s="11">
        <v>67</v>
      </c>
      <c r="Q559" s="11">
        <v>56</v>
      </c>
      <c r="R559" s="195">
        <v>907</v>
      </c>
      <c r="T559">
        <v>559</v>
      </c>
    </row>
    <row r="560" spans="1:20" x14ac:dyDescent="0.25">
      <c r="A560" s="16"/>
      <c r="B560" s="194" t="s">
        <v>24</v>
      </c>
      <c r="C560" s="196">
        <v>291</v>
      </c>
      <c r="D560" s="11">
        <v>287</v>
      </c>
      <c r="E560" s="11">
        <v>298</v>
      </c>
      <c r="F560" s="11">
        <v>298</v>
      </c>
      <c r="G560" s="11">
        <v>311</v>
      </c>
      <c r="H560" s="11">
        <v>319</v>
      </c>
      <c r="I560" s="11">
        <v>299</v>
      </c>
      <c r="J560" s="11">
        <v>302</v>
      </c>
      <c r="K560" s="11">
        <v>311</v>
      </c>
      <c r="L560" s="11">
        <v>320</v>
      </c>
      <c r="M560" s="11">
        <v>305</v>
      </c>
      <c r="N560" s="11">
        <v>328</v>
      </c>
      <c r="O560" s="11">
        <v>310</v>
      </c>
      <c r="P560" s="11">
        <v>323</v>
      </c>
      <c r="Q560" s="11">
        <v>322</v>
      </c>
      <c r="R560" s="195">
        <v>4624</v>
      </c>
      <c r="T560">
        <v>560</v>
      </c>
    </row>
    <row r="561" spans="1:20" x14ac:dyDescent="0.25">
      <c r="A561" s="16"/>
      <c r="B561" s="194" t="s">
        <v>9</v>
      </c>
      <c r="C561" s="196">
        <v>211</v>
      </c>
      <c r="D561" s="11">
        <v>213</v>
      </c>
      <c r="E561" s="11">
        <v>211</v>
      </c>
      <c r="F561" s="11">
        <v>216</v>
      </c>
      <c r="G561" s="11">
        <v>228</v>
      </c>
      <c r="H561" s="11">
        <v>226</v>
      </c>
      <c r="I561" s="11">
        <v>219</v>
      </c>
      <c r="J561" s="11">
        <v>232</v>
      </c>
      <c r="K561" s="11">
        <v>216</v>
      </c>
      <c r="L561" s="11">
        <v>212</v>
      </c>
      <c r="M561" s="11">
        <v>205</v>
      </c>
      <c r="N561" s="11">
        <v>220</v>
      </c>
      <c r="O561" s="11">
        <v>221</v>
      </c>
      <c r="P561" s="11">
        <v>216</v>
      </c>
      <c r="Q561" s="11">
        <v>212</v>
      </c>
      <c r="R561" s="195">
        <v>3258</v>
      </c>
      <c r="T561">
        <v>561</v>
      </c>
    </row>
    <row r="562" spans="1:20" x14ac:dyDescent="0.25">
      <c r="A562" s="16"/>
      <c r="B562" s="194" t="s">
        <v>67</v>
      </c>
      <c r="C562" s="196">
        <v>129</v>
      </c>
      <c r="D562" s="11">
        <v>133</v>
      </c>
      <c r="E562" s="11">
        <v>147</v>
      </c>
      <c r="F562" s="11">
        <v>130</v>
      </c>
      <c r="G562" s="11">
        <v>145</v>
      </c>
      <c r="H562" s="11">
        <v>137</v>
      </c>
      <c r="I562" s="11">
        <v>135</v>
      </c>
      <c r="J562" s="11">
        <v>152</v>
      </c>
      <c r="K562" s="11">
        <v>154</v>
      </c>
      <c r="L562" s="11">
        <v>140</v>
      </c>
      <c r="M562" s="11">
        <v>132</v>
      </c>
      <c r="N562" s="11">
        <v>127</v>
      </c>
      <c r="O562" s="11">
        <v>129</v>
      </c>
      <c r="P562" s="11">
        <v>137</v>
      </c>
      <c r="Q562" s="11">
        <v>110</v>
      </c>
      <c r="R562" s="195">
        <v>2037</v>
      </c>
      <c r="T562">
        <v>562</v>
      </c>
    </row>
    <row r="563" spans="1:20" x14ac:dyDescent="0.25">
      <c r="A563" s="16"/>
      <c r="B563" s="194" t="s">
        <v>28</v>
      </c>
      <c r="C563" s="196">
        <v>164</v>
      </c>
      <c r="D563" s="11">
        <v>165</v>
      </c>
      <c r="E563" s="11">
        <v>159</v>
      </c>
      <c r="F563" s="11">
        <v>168</v>
      </c>
      <c r="G563" s="11">
        <v>161</v>
      </c>
      <c r="H563" s="11">
        <v>164</v>
      </c>
      <c r="I563" s="11">
        <v>176</v>
      </c>
      <c r="J563" s="11">
        <v>177</v>
      </c>
      <c r="K563" s="11">
        <v>167</v>
      </c>
      <c r="L563" s="11">
        <v>173</v>
      </c>
      <c r="M563" s="11">
        <v>180</v>
      </c>
      <c r="N563" s="11">
        <v>170</v>
      </c>
      <c r="O563" s="11">
        <v>186</v>
      </c>
      <c r="P563" s="11">
        <v>183</v>
      </c>
      <c r="Q563" s="11">
        <v>184</v>
      </c>
      <c r="R563" s="195">
        <v>2577</v>
      </c>
      <c r="T563">
        <v>563</v>
      </c>
    </row>
    <row r="564" spans="1:20" x14ac:dyDescent="0.25">
      <c r="A564" s="16"/>
      <c r="B564" s="194" t="s">
        <v>31</v>
      </c>
      <c r="C564" s="196">
        <v>169</v>
      </c>
      <c r="D564" s="11">
        <v>192</v>
      </c>
      <c r="E564" s="11">
        <v>189</v>
      </c>
      <c r="F564" s="11">
        <v>185</v>
      </c>
      <c r="G564" s="11">
        <v>175</v>
      </c>
      <c r="H564" s="11">
        <v>189</v>
      </c>
      <c r="I564" s="11">
        <v>178</v>
      </c>
      <c r="J564" s="11">
        <v>164</v>
      </c>
      <c r="K564" s="11">
        <v>129</v>
      </c>
      <c r="L564" s="11">
        <v>145</v>
      </c>
      <c r="M564" s="11">
        <v>147</v>
      </c>
      <c r="N564" s="11">
        <v>139</v>
      </c>
      <c r="O564" s="11">
        <v>129</v>
      </c>
      <c r="P564" s="11">
        <v>137</v>
      </c>
      <c r="Q564" s="11">
        <v>149</v>
      </c>
      <c r="R564" s="195">
        <v>2416</v>
      </c>
      <c r="T564">
        <v>564</v>
      </c>
    </row>
    <row r="565" spans="1:20" x14ac:dyDescent="0.25">
      <c r="A565" s="16"/>
      <c r="B565" s="194" t="s">
        <v>64</v>
      </c>
      <c r="C565" s="196">
        <v>178</v>
      </c>
      <c r="D565" s="11">
        <v>205</v>
      </c>
      <c r="E565" s="11">
        <v>180</v>
      </c>
      <c r="F565" s="11">
        <v>198</v>
      </c>
      <c r="G565" s="11">
        <v>193</v>
      </c>
      <c r="H565" s="11">
        <v>205</v>
      </c>
      <c r="I565" s="11">
        <v>189</v>
      </c>
      <c r="J565" s="11">
        <v>191</v>
      </c>
      <c r="K565" s="11">
        <v>192</v>
      </c>
      <c r="L565" s="11">
        <v>202</v>
      </c>
      <c r="M565" s="11">
        <v>187</v>
      </c>
      <c r="N565" s="11">
        <v>205</v>
      </c>
      <c r="O565" s="11">
        <v>195</v>
      </c>
      <c r="P565" s="11">
        <v>204</v>
      </c>
      <c r="Q565" s="11">
        <v>185</v>
      </c>
      <c r="R565" s="195">
        <v>2909</v>
      </c>
      <c r="T565">
        <v>565</v>
      </c>
    </row>
    <row r="566" spans="1:20" x14ac:dyDescent="0.25">
      <c r="A566" s="16"/>
      <c r="B566" s="194" t="s">
        <v>73</v>
      </c>
      <c r="C566" s="196">
        <v>425</v>
      </c>
      <c r="D566" s="11">
        <v>443</v>
      </c>
      <c r="E566" s="11">
        <v>437</v>
      </c>
      <c r="F566" s="11">
        <v>447</v>
      </c>
      <c r="G566" s="11">
        <v>423</v>
      </c>
      <c r="H566" s="11">
        <v>413</v>
      </c>
      <c r="I566" s="11">
        <v>422</v>
      </c>
      <c r="J566" s="11">
        <v>432</v>
      </c>
      <c r="K566" s="11">
        <v>405</v>
      </c>
      <c r="L566" s="11">
        <v>402</v>
      </c>
      <c r="M566" s="11">
        <v>389</v>
      </c>
      <c r="N566" s="11">
        <v>392</v>
      </c>
      <c r="O566" s="11">
        <v>380</v>
      </c>
      <c r="P566" s="11">
        <v>392</v>
      </c>
      <c r="Q566" s="11">
        <v>396</v>
      </c>
      <c r="R566" s="195">
        <v>6198</v>
      </c>
      <c r="T566">
        <v>566</v>
      </c>
    </row>
    <row r="567" spans="1:20" x14ac:dyDescent="0.25">
      <c r="A567" s="16"/>
      <c r="B567" s="194" t="s">
        <v>26</v>
      </c>
      <c r="C567" s="196">
        <v>100</v>
      </c>
      <c r="D567" s="11">
        <v>97</v>
      </c>
      <c r="E567" s="11">
        <v>108</v>
      </c>
      <c r="F567" s="11">
        <v>107</v>
      </c>
      <c r="G567" s="11">
        <v>99</v>
      </c>
      <c r="H567" s="11">
        <v>102</v>
      </c>
      <c r="I567" s="11">
        <v>108</v>
      </c>
      <c r="J567" s="11">
        <v>120</v>
      </c>
      <c r="K567" s="11">
        <v>110</v>
      </c>
      <c r="L567" s="11">
        <v>104</v>
      </c>
      <c r="M567" s="11">
        <v>105</v>
      </c>
      <c r="N567" s="11">
        <v>111</v>
      </c>
      <c r="O567" s="11">
        <v>113</v>
      </c>
      <c r="P567" s="11">
        <v>121</v>
      </c>
      <c r="Q567" s="11">
        <v>114</v>
      </c>
      <c r="R567" s="195">
        <v>1619</v>
      </c>
      <c r="T567">
        <v>567</v>
      </c>
    </row>
    <row r="568" spans="1:20" x14ac:dyDescent="0.25">
      <c r="A568" s="16"/>
      <c r="B568" s="194" t="s">
        <v>32</v>
      </c>
      <c r="C568" s="196">
        <v>94</v>
      </c>
      <c r="D568" s="11">
        <v>84</v>
      </c>
      <c r="E568" s="11">
        <v>87</v>
      </c>
      <c r="F568" s="11">
        <v>82</v>
      </c>
      <c r="G568" s="11">
        <v>97</v>
      </c>
      <c r="H568" s="11">
        <v>96</v>
      </c>
      <c r="I568" s="11">
        <v>96</v>
      </c>
      <c r="J568" s="11">
        <v>101</v>
      </c>
      <c r="K568" s="11">
        <v>89</v>
      </c>
      <c r="L568" s="11">
        <v>97</v>
      </c>
      <c r="M568" s="11">
        <v>96</v>
      </c>
      <c r="N568" s="11">
        <v>95</v>
      </c>
      <c r="O568" s="11">
        <v>98</v>
      </c>
      <c r="P568" s="11">
        <v>99</v>
      </c>
      <c r="Q568" s="11">
        <v>100</v>
      </c>
      <c r="R568" s="195">
        <v>1411</v>
      </c>
      <c r="T568">
        <v>568</v>
      </c>
    </row>
    <row r="569" spans="1:20" x14ac:dyDescent="0.25">
      <c r="A569" s="16"/>
      <c r="B569" s="194" t="s">
        <v>46</v>
      </c>
      <c r="C569" s="196">
        <v>244</v>
      </c>
      <c r="D569" s="11">
        <v>256</v>
      </c>
      <c r="E569" s="11">
        <v>271</v>
      </c>
      <c r="F569" s="11">
        <v>261</v>
      </c>
      <c r="G569" s="11">
        <v>248</v>
      </c>
      <c r="H569" s="11">
        <v>245</v>
      </c>
      <c r="I569" s="11">
        <v>254</v>
      </c>
      <c r="J569" s="11">
        <v>258</v>
      </c>
      <c r="K569" s="11">
        <v>228</v>
      </c>
      <c r="L569" s="11">
        <v>238</v>
      </c>
      <c r="M569" s="11">
        <v>226</v>
      </c>
      <c r="N569" s="11">
        <v>221</v>
      </c>
      <c r="O569" s="11">
        <v>195</v>
      </c>
      <c r="P569" s="11">
        <v>225</v>
      </c>
      <c r="Q569" s="11">
        <v>224</v>
      </c>
      <c r="R569" s="195">
        <v>3594</v>
      </c>
      <c r="T569">
        <v>569</v>
      </c>
    </row>
    <row r="570" spans="1:20" x14ac:dyDescent="0.25">
      <c r="A570" s="16"/>
      <c r="B570" s="194" t="s">
        <v>75</v>
      </c>
      <c r="C570" s="196">
        <v>203</v>
      </c>
      <c r="D570" s="11">
        <v>208</v>
      </c>
      <c r="E570" s="11">
        <v>210</v>
      </c>
      <c r="F570" s="11">
        <v>231</v>
      </c>
      <c r="G570" s="11">
        <v>223</v>
      </c>
      <c r="H570" s="11">
        <v>231</v>
      </c>
      <c r="I570" s="11">
        <v>218</v>
      </c>
      <c r="J570" s="11">
        <v>236</v>
      </c>
      <c r="K570" s="11">
        <v>231</v>
      </c>
      <c r="L570" s="11">
        <v>229</v>
      </c>
      <c r="M570" s="11">
        <v>223</v>
      </c>
      <c r="N570" s="11">
        <v>231</v>
      </c>
      <c r="O570" s="11">
        <v>212</v>
      </c>
      <c r="P570" s="11">
        <v>214</v>
      </c>
      <c r="Q570" s="11">
        <v>234</v>
      </c>
      <c r="R570" s="195">
        <v>3334</v>
      </c>
      <c r="T570">
        <v>570</v>
      </c>
    </row>
    <row r="571" spans="1:20" x14ac:dyDescent="0.25">
      <c r="A571" s="16"/>
      <c r="B571" s="194" t="s">
        <v>10</v>
      </c>
      <c r="C571" s="196">
        <v>436</v>
      </c>
      <c r="D571" s="11">
        <v>408</v>
      </c>
      <c r="E571" s="11">
        <v>427</v>
      </c>
      <c r="F571" s="11">
        <v>440</v>
      </c>
      <c r="G571" s="11">
        <v>443</v>
      </c>
      <c r="H571" s="11">
        <v>449</v>
      </c>
      <c r="I571" s="11">
        <v>432</v>
      </c>
      <c r="J571" s="11">
        <v>470</v>
      </c>
      <c r="K571" s="11">
        <v>482</v>
      </c>
      <c r="L571" s="11">
        <v>454</v>
      </c>
      <c r="M571" s="11">
        <v>433</v>
      </c>
      <c r="N571" s="11">
        <v>463</v>
      </c>
      <c r="O571" s="11">
        <v>459</v>
      </c>
      <c r="P571" s="11">
        <v>464</v>
      </c>
      <c r="Q571" s="11">
        <v>459</v>
      </c>
      <c r="R571" s="195">
        <v>6719</v>
      </c>
      <c r="T571">
        <v>571</v>
      </c>
    </row>
    <row r="572" spans="1:20" x14ac:dyDescent="0.25">
      <c r="A572" s="16"/>
      <c r="B572" s="194" t="s">
        <v>15</v>
      </c>
      <c r="C572" s="196">
        <v>348</v>
      </c>
      <c r="D572" s="11">
        <v>349</v>
      </c>
      <c r="E572" s="11">
        <v>341</v>
      </c>
      <c r="F572" s="11">
        <v>340</v>
      </c>
      <c r="G572" s="11">
        <v>345</v>
      </c>
      <c r="H572" s="11">
        <v>344</v>
      </c>
      <c r="I572" s="11">
        <v>340</v>
      </c>
      <c r="J572" s="11">
        <v>346</v>
      </c>
      <c r="K572" s="11">
        <v>338</v>
      </c>
      <c r="L572" s="11">
        <v>339</v>
      </c>
      <c r="M572" s="11">
        <v>324</v>
      </c>
      <c r="N572" s="11">
        <v>335</v>
      </c>
      <c r="O572" s="11">
        <v>318</v>
      </c>
      <c r="P572" s="11">
        <v>337</v>
      </c>
      <c r="Q572" s="11">
        <v>332</v>
      </c>
      <c r="R572" s="195">
        <v>5076</v>
      </c>
      <c r="T572">
        <v>572</v>
      </c>
    </row>
    <row r="573" spans="1:20" x14ac:dyDescent="0.25">
      <c r="A573" s="16"/>
      <c r="B573" s="194" t="s">
        <v>18</v>
      </c>
      <c r="C573" s="196">
        <v>319</v>
      </c>
      <c r="D573" s="11">
        <v>347</v>
      </c>
      <c r="E573" s="11">
        <v>335</v>
      </c>
      <c r="F573" s="11">
        <v>377</v>
      </c>
      <c r="G573" s="11">
        <v>335</v>
      </c>
      <c r="H573" s="11">
        <v>350</v>
      </c>
      <c r="I573" s="11">
        <v>349</v>
      </c>
      <c r="J573" s="11">
        <v>387</v>
      </c>
      <c r="K573" s="11">
        <v>376</v>
      </c>
      <c r="L573" s="11">
        <v>334</v>
      </c>
      <c r="M573" s="11">
        <v>371</v>
      </c>
      <c r="N573" s="11">
        <v>371</v>
      </c>
      <c r="O573" s="11">
        <v>344</v>
      </c>
      <c r="P573" s="11">
        <v>346</v>
      </c>
      <c r="Q573" s="11">
        <v>346</v>
      </c>
      <c r="R573" s="195">
        <v>5287</v>
      </c>
      <c r="T573">
        <v>573</v>
      </c>
    </row>
    <row r="574" spans="1:20" x14ac:dyDescent="0.25">
      <c r="A574" s="16"/>
      <c r="B574" s="194" t="s">
        <v>77</v>
      </c>
      <c r="C574" s="196">
        <v>145</v>
      </c>
      <c r="D574" s="11">
        <v>158</v>
      </c>
      <c r="E574" s="11">
        <v>168</v>
      </c>
      <c r="F574" s="11">
        <v>180</v>
      </c>
      <c r="G574" s="11">
        <v>156</v>
      </c>
      <c r="H574" s="11">
        <v>174</v>
      </c>
      <c r="I574" s="11">
        <v>154</v>
      </c>
      <c r="J574" s="11">
        <v>168</v>
      </c>
      <c r="K574" s="11">
        <v>145</v>
      </c>
      <c r="L574" s="11">
        <v>154</v>
      </c>
      <c r="M574" s="11">
        <v>176</v>
      </c>
      <c r="N574" s="11">
        <v>168</v>
      </c>
      <c r="O574" s="11">
        <v>163</v>
      </c>
      <c r="P574" s="11">
        <v>160</v>
      </c>
      <c r="Q574" s="11">
        <v>172</v>
      </c>
      <c r="R574" s="195">
        <v>2441</v>
      </c>
      <c r="T574">
        <v>574</v>
      </c>
    </row>
    <row r="575" spans="1:20" x14ac:dyDescent="0.25">
      <c r="A575" s="16"/>
      <c r="B575" s="194" t="s">
        <v>44</v>
      </c>
      <c r="C575" s="196">
        <v>38</v>
      </c>
      <c r="D575" s="11">
        <v>34</v>
      </c>
      <c r="E575" s="11">
        <v>37</v>
      </c>
      <c r="F575" s="11">
        <v>43</v>
      </c>
      <c r="G575" s="11">
        <v>36</v>
      </c>
      <c r="H575" s="11">
        <v>43</v>
      </c>
      <c r="I575" s="11">
        <v>39</v>
      </c>
      <c r="J575" s="11">
        <v>33</v>
      </c>
      <c r="K575" s="11"/>
      <c r="L575" s="11"/>
      <c r="M575" s="11"/>
      <c r="N575" s="11"/>
      <c r="O575" s="11"/>
      <c r="P575" s="11"/>
      <c r="Q575" s="11"/>
      <c r="R575" s="195">
        <v>303</v>
      </c>
      <c r="T575">
        <v>575</v>
      </c>
    </row>
    <row r="576" spans="1:20" x14ac:dyDescent="0.25">
      <c r="A576" s="16"/>
      <c r="B576" s="194" t="s">
        <v>71</v>
      </c>
      <c r="C576" s="196">
        <v>144</v>
      </c>
      <c r="D576" s="11">
        <v>148</v>
      </c>
      <c r="E576" s="11">
        <v>143</v>
      </c>
      <c r="F576" s="11">
        <v>150</v>
      </c>
      <c r="G576" s="11">
        <v>163</v>
      </c>
      <c r="H576" s="11">
        <v>146</v>
      </c>
      <c r="I576" s="11">
        <v>132</v>
      </c>
      <c r="J576" s="11">
        <v>159</v>
      </c>
      <c r="K576" s="11">
        <v>150</v>
      </c>
      <c r="L576" s="11">
        <v>141</v>
      </c>
      <c r="M576" s="11">
        <v>148</v>
      </c>
      <c r="N576" s="11">
        <v>145</v>
      </c>
      <c r="O576" s="11">
        <v>148</v>
      </c>
      <c r="P576" s="11">
        <v>138</v>
      </c>
      <c r="Q576" s="11">
        <v>143</v>
      </c>
      <c r="R576" s="195">
        <v>2198</v>
      </c>
      <c r="T576">
        <v>576</v>
      </c>
    </row>
    <row r="577" spans="1:20" x14ac:dyDescent="0.25">
      <c r="A577" s="16"/>
      <c r="B577" s="194" t="s">
        <v>52</v>
      </c>
      <c r="C577" s="196">
        <v>44</v>
      </c>
      <c r="D577" s="11">
        <v>56</v>
      </c>
      <c r="E577" s="11">
        <v>66</v>
      </c>
      <c r="F577" s="11">
        <v>52</v>
      </c>
      <c r="G577" s="11">
        <v>50</v>
      </c>
      <c r="H577" s="11">
        <v>60</v>
      </c>
      <c r="I577" s="11">
        <v>62</v>
      </c>
      <c r="J577" s="11">
        <v>49</v>
      </c>
      <c r="K577" s="11">
        <v>55</v>
      </c>
      <c r="L577" s="11">
        <v>56</v>
      </c>
      <c r="M577" s="11">
        <v>51</v>
      </c>
      <c r="N577" s="11">
        <v>62</v>
      </c>
      <c r="O577" s="11">
        <v>55</v>
      </c>
      <c r="P577" s="11">
        <v>57</v>
      </c>
      <c r="Q577" s="11">
        <v>62</v>
      </c>
      <c r="R577" s="195">
        <v>837</v>
      </c>
      <c r="T577">
        <v>577</v>
      </c>
    </row>
    <row r="578" spans="1:20" x14ac:dyDescent="0.25">
      <c r="A578" s="16"/>
      <c r="B578" s="194" t="s">
        <v>20</v>
      </c>
      <c r="C578" s="196">
        <v>206</v>
      </c>
      <c r="D578" s="11">
        <v>197</v>
      </c>
      <c r="E578" s="11">
        <v>214</v>
      </c>
      <c r="F578" s="11">
        <v>203</v>
      </c>
      <c r="G578" s="11">
        <v>185</v>
      </c>
      <c r="H578" s="11">
        <v>193</v>
      </c>
      <c r="I578" s="11">
        <v>187</v>
      </c>
      <c r="J578" s="11">
        <v>211</v>
      </c>
      <c r="K578" s="11">
        <v>215</v>
      </c>
      <c r="L578" s="11">
        <v>217</v>
      </c>
      <c r="M578" s="11">
        <v>199</v>
      </c>
      <c r="N578" s="11">
        <v>195</v>
      </c>
      <c r="O578" s="11">
        <v>185</v>
      </c>
      <c r="P578" s="11">
        <v>199</v>
      </c>
      <c r="Q578" s="11">
        <v>187</v>
      </c>
      <c r="R578" s="195">
        <v>2993</v>
      </c>
      <c r="T578">
        <v>578</v>
      </c>
    </row>
    <row r="579" spans="1:20" x14ac:dyDescent="0.25">
      <c r="A579" s="16"/>
      <c r="B579" s="194" t="s">
        <v>95</v>
      </c>
      <c r="C579" s="196">
        <v>415</v>
      </c>
      <c r="D579" s="11">
        <v>405</v>
      </c>
      <c r="E579" s="11">
        <v>427</v>
      </c>
      <c r="F579" s="11">
        <v>419</v>
      </c>
      <c r="G579" s="11">
        <v>427</v>
      </c>
      <c r="H579" s="11">
        <v>447</v>
      </c>
      <c r="I579" s="11">
        <v>443</v>
      </c>
      <c r="J579" s="11">
        <v>464</v>
      </c>
      <c r="K579" s="11">
        <v>462</v>
      </c>
      <c r="L579" s="11">
        <v>454</v>
      </c>
      <c r="M579" s="11">
        <v>446</v>
      </c>
      <c r="N579" s="11">
        <v>453</v>
      </c>
      <c r="O579" s="11">
        <v>443</v>
      </c>
      <c r="P579" s="11">
        <v>439</v>
      </c>
      <c r="Q579" s="11">
        <v>419</v>
      </c>
      <c r="R579" s="195">
        <v>6563</v>
      </c>
      <c r="T579">
        <v>579</v>
      </c>
    </row>
    <row r="580" spans="1:20" x14ac:dyDescent="0.25">
      <c r="A580" s="16"/>
      <c r="B580" s="194" t="s">
        <v>30</v>
      </c>
      <c r="C580" s="196">
        <v>54</v>
      </c>
      <c r="D580" s="11">
        <v>58</v>
      </c>
      <c r="E580" s="11">
        <v>59</v>
      </c>
      <c r="F580" s="11">
        <v>70</v>
      </c>
      <c r="G580" s="11">
        <v>42</v>
      </c>
      <c r="H580" s="11">
        <v>47</v>
      </c>
      <c r="I580" s="11">
        <v>44</v>
      </c>
      <c r="J580" s="11">
        <v>44</v>
      </c>
      <c r="K580" s="11">
        <v>42</v>
      </c>
      <c r="L580" s="11">
        <v>43</v>
      </c>
      <c r="M580" s="11">
        <v>42</v>
      </c>
      <c r="N580" s="11">
        <v>43</v>
      </c>
      <c r="O580" s="11">
        <v>37</v>
      </c>
      <c r="P580" s="11">
        <v>56</v>
      </c>
      <c r="Q580" s="11">
        <v>48</v>
      </c>
      <c r="R580" s="195">
        <v>729</v>
      </c>
      <c r="T580">
        <v>580</v>
      </c>
    </row>
    <row r="581" spans="1:20" x14ac:dyDescent="0.25">
      <c r="A581" s="16"/>
      <c r="B581" s="194" t="s">
        <v>58</v>
      </c>
      <c r="C581" s="196"/>
      <c r="D581" s="11">
        <v>30</v>
      </c>
      <c r="E581" s="11">
        <v>30</v>
      </c>
      <c r="F581" s="11"/>
      <c r="G581" s="11"/>
      <c r="H581" s="11"/>
      <c r="I581" s="11"/>
      <c r="J581" s="11"/>
      <c r="K581" s="11"/>
      <c r="L581" s="11"/>
      <c r="M581" s="11"/>
      <c r="N581" s="11"/>
      <c r="O581" s="11"/>
      <c r="P581" s="11"/>
      <c r="Q581" s="11"/>
      <c r="R581" s="195">
        <v>60</v>
      </c>
      <c r="T581">
        <v>581</v>
      </c>
    </row>
    <row r="582" spans="1:20" x14ac:dyDescent="0.25">
      <c r="A582" s="16"/>
      <c r="B582" s="194" t="s">
        <v>54</v>
      </c>
      <c r="C582" s="196"/>
      <c r="D582" s="11"/>
      <c r="E582" s="11"/>
      <c r="F582" s="11">
        <v>30</v>
      </c>
      <c r="G582" s="11"/>
      <c r="H582" s="11"/>
      <c r="I582" s="11"/>
      <c r="J582" s="11"/>
      <c r="K582" s="11"/>
      <c r="L582" s="11"/>
      <c r="M582" s="11"/>
      <c r="N582" s="11"/>
      <c r="O582" s="11"/>
      <c r="P582" s="11"/>
      <c r="Q582" s="11"/>
      <c r="R582" s="195">
        <v>30</v>
      </c>
      <c r="T582">
        <v>582</v>
      </c>
    </row>
    <row r="583" spans="1:20" x14ac:dyDescent="0.25">
      <c r="A583" s="16"/>
      <c r="B583" s="194" t="s">
        <v>145</v>
      </c>
      <c r="C583" s="196">
        <v>3606</v>
      </c>
      <c r="D583" s="11">
        <v>3698</v>
      </c>
      <c r="E583" s="11">
        <v>3773</v>
      </c>
      <c r="F583" s="11">
        <v>3768</v>
      </c>
      <c r="G583" s="11">
        <v>3620</v>
      </c>
      <c r="H583" s="11">
        <v>3637</v>
      </c>
      <c r="I583" s="11">
        <v>3645</v>
      </c>
      <c r="J583" s="11">
        <v>3735</v>
      </c>
      <c r="K583" s="11">
        <v>3612</v>
      </c>
      <c r="L583" s="11">
        <v>3635</v>
      </c>
      <c r="M583" s="11">
        <v>3584</v>
      </c>
      <c r="N583" s="11">
        <v>3715</v>
      </c>
      <c r="O583" s="11">
        <v>3717</v>
      </c>
      <c r="P583" s="11">
        <v>3770</v>
      </c>
      <c r="Q583" s="11">
        <v>3758</v>
      </c>
      <c r="R583" s="195">
        <v>55273</v>
      </c>
      <c r="T583">
        <v>583</v>
      </c>
    </row>
    <row r="584" spans="1:20" x14ac:dyDescent="0.25">
      <c r="A584" s="16"/>
      <c r="B584" s="194" t="s">
        <v>146</v>
      </c>
      <c r="C584" s="196">
        <v>2413</v>
      </c>
      <c r="D584" s="11">
        <v>2448</v>
      </c>
      <c r="E584" s="11">
        <v>2426</v>
      </c>
      <c r="F584" s="11">
        <v>2470</v>
      </c>
      <c r="G584" s="11">
        <v>2379</v>
      </c>
      <c r="H584" s="11">
        <v>2426</v>
      </c>
      <c r="I584" s="11">
        <v>2451</v>
      </c>
      <c r="J584" s="11">
        <v>2482</v>
      </c>
      <c r="K584" s="11">
        <v>2435</v>
      </c>
      <c r="L584" s="11">
        <v>2445</v>
      </c>
      <c r="M584" s="11">
        <v>2430</v>
      </c>
      <c r="N584" s="11">
        <v>2455</v>
      </c>
      <c r="O584" s="11">
        <v>2357</v>
      </c>
      <c r="P584" s="11">
        <v>2406</v>
      </c>
      <c r="Q584" s="11">
        <v>2459</v>
      </c>
      <c r="R584" s="195">
        <v>36482</v>
      </c>
      <c r="T584">
        <v>584</v>
      </c>
    </row>
    <row r="585" spans="1:20" x14ac:dyDescent="0.25">
      <c r="A585" s="16"/>
      <c r="B585" s="194" t="s">
        <v>147</v>
      </c>
      <c r="C585" s="196">
        <v>4611</v>
      </c>
      <c r="D585" s="11">
        <v>4720</v>
      </c>
      <c r="E585" s="11">
        <v>4747</v>
      </c>
      <c r="F585" s="11">
        <v>4798</v>
      </c>
      <c r="G585" s="11">
        <v>4599</v>
      </c>
      <c r="H585" s="11">
        <v>4665</v>
      </c>
      <c r="I585" s="11">
        <v>4674</v>
      </c>
      <c r="J585" s="11">
        <v>4790</v>
      </c>
      <c r="K585" s="11">
        <v>4608</v>
      </c>
      <c r="L585" s="11">
        <v>4640</v>
      </c>
      <c r="M585" s="11">
        <v>4579</v>
      </c>
      <c r="N585" s="11">
        <v>4734</v>
      </c>
      <c r="O585" s="11">
        <v>4689</v>
      </c>
      <c r="P585" s="11">
        <v>4738</v>
      </c>
      <c r="Q585" s="11">
        <v>4809</v>
      </c>
      <c r="R585" s="195">
        <v>70401</v>
      </c>
      <c r="T585">
        <v>585</v>
      </c>
    </row>
    <row r="586" spans="1:20" x14ac:dyDescent="0.25">
      <c r="A586" s="16"/>
      <c r="B586" s="194" t="s">
        <v>278</v>
      </c>
      <c r="C586" s="196">
        <v>220</v>
      </c>
      <c r="D586" s="11">
        <v>249</v>
      </c>
      <c r="E586" s="11">
        <v>229</v>
      </c>
      <c r="F586" s="11">
        <v>225</v>
      </c>
      <c r="G586" s="11">
        <v>216</v>
      </c>
      <c r="H586" s="11">
        <v>222</v>
      </c>
      <c r="I586" s="11">
        <v>220</v>
      </c>
      <c r="J586" s="11">
        <v>219</v>
      </c>
      <c r="K586" s="11">
        <v>212</v>
      </c>
      <c r="L586" s="11">
        <v>229</v>
      </c>
      <c r="M586" s="11">
        <v>218</v>
      </c>
      <c r="N586" s="11">
        <v>208</v>
      </c>
      <c r="O586" s="11">
        <v>200</v>
      </c>
      <c r="P586" s="11">
        <v>232</v>
      </c>
      <c r="Q586" s="11">
        <v>213</v>
      </c>
      <c r="R586" s="195">
        <v>3312</v>
      </c>
      <c r="T586">
        <v>586</v>
      </c>
    </row>
    <row r="587" spans="1:20" x14ac:dyDescent="0.25">
      <c r="A587" s="16"/>
      <c r="B587" s="194" t="s">
        <v>281</v>
      </c>
      <c r="C587" s="196">
        <v>1035</v>
      </c>
      <c r="D587" s="11">
        <v>1074</v>
      </c>
      <c r="E587" s="11">
        <v>1053</v>
      </c>
      <c r="F587" s="11">
        <v>1094</v>
      </c>
      <c r="G587" s="11">
        <v>1050</v>
      </c>
      <c r="H587" s="11">
        <v>1098</v>
      </c>
      <c r="I587" s="11">
        <v>1103</v>
      </c>
      <c r="J587" s="11">
        <v>1115</v>
      </c>
      <c r="K587" s="11">
        <v>1101</v>
      </c>
      <c r="L587" s="11">
        <v>1103</v>
      </c>
      <c r="M587" s="11">
        <v>1107</v>
      </c>
      <c r="N587" s="11">
        <v>1097</v>
      </c>
      <c r="O587" s="11">
        <v>1058</v>
      </c>
      <c r="P587" s="11">
        <v>1100</v>
      </c>
      <c r="Q587" s="11">
        <v>1122</v>
      </c>
      <c r="R587" s="195">
        <v>16310</v>
      </c>
      <c r="T587">
        <v>587</v>
      </c>
    </row>
    <row r="588" spans="1:20" x14ac:dyDescent="0.25">
      <c r="A588" s="16"/>
      <c r="B588" s="194" t="s">
        <v>282</v>
      </c>
      <c r="C588" s="196">
        <v>73</v>
      </c>
      <c r="D588" s="11">
        <v>73</v>
      </c>
      <c r="E588" s="11">
        <v>95</v>
      </c>
      <c r="F588" s="11">
        <v>89</v>
      </c>
      <c r="G588" s="11">
        <v>88</v>
      </c>
      <c r="H588" s="11">
        <v>97</v>
      </c>
      <c r="I588" s="11">
        <v>87</v>
      </c>
      <c r="J588" s="11">
        <v>85</v>
      </c>
      <c r="K588" s="11">
        <v>85</v>
      </c>
      <c r="L588" s="11">
        <v>88</v>
      </c>
      <c r="M588" s="11">
        <v>84</v>
      </c>
      <c r="N588" s="11">
        <v>94</v>
      </c>
      <c r="O588" s="11">
        <v>85</v>
      </c>
      <c r="P588" s="11">
        <v>78</v>
      </c>
      <c r="Q588" s="11">
        <v>75</v>
      </c>
      <c r="R588" s="195">
        <v>1276</v>
      </c>
      <c r="T588">
        <v>588</v>
      </c>
    </row>
    <row r="589" spans="1:20" x14ac:dyDescent="0.25">
      <c r="A589" s="16"/>
      <c r="B589" s="194" t="s">
        <v>274</v>
      </c>
      <c r="C589" s="196">
        <v>133</v>
      </c>
      <c r="D589" s="11">
        <v>141</v>
      </c>
      <c r="E589" s="11">
        <v>137</v>
      </c>
      <c r="F589" s="11">
        <v>126</v>
      </c>
      <c r="G589" s="11">
        <v>115</v>
      </c>
      <c r="H589" s="11">
        <v>137</v>
      </c>
      <c r="I589" s="11">
        <v>123</v>
      </c>
      <c r="J589" s="11">
        <v>125</v>
      </c>
      <c r="K589" s="11">
        <v>125</v>
      </c>
      <c r="L589" s="11">
        <v>137</v>
      </c>
      <c r="M589" s="11">
        <v>125</v>
      </c>
      <c r="N589" s="11">
        <v>124</v>
      </c>
      <c r="O589" s="11">
        <v>116</v>
      </c>
      <c r="P589" s="11">
        <v>113</v>
      </c>
      <c r="Q589" s="11">
        <v>131</v>
      </c>
      <c r="R589" s="195">
        <v>1908</v>
      </c>
      <c r="T589">
        <v>589</v>
      </c>
    </row>
    <row r="590" spans="1:20" x14ac:dyDescent="0.25">
      <c r="A590" s="16"/>
      <c r="B590" s="194" t="s">
        <v>275</v>
      </c>
      <c r="C590" s="196">
        <v>46</v>
      </c>
      <c r="D590" s="11">
        <v>53</v>
      </c>
      <c r="E590" s="11">
        <v>48</v>
      </c>
      <c r="F590" s="11">
        <v>61</v>
      </c>
      <c r="G590" s="11">
        <v>50</v>
      </c>
      <c r="H590" s="11">
        <v>49</v>
      </c>
      <c r="I590" s="11">
        <v>49</v>
      </c>
      <c r="J590" s="11">
        <v>51</v>
      </c>
      <c r="K590" s="11">
        <v>48</v>
      </c>
      <c r="L590" s="11">
        <v>47</v>
      </c>
      <c r="M590" s="11">
        <v>45</v>
      </c>
      <c r="N590" s="11">
        <v>53</v>
      </c>
      <c r="O590" s="11">
        <v>53</v>
      </c>
      <c r="P590" s="11">
        <v>49</v>
      </c>
      <c r="Q590" s="11">
        <v>43</v>
      </c>
      <c r="R590" s="195">
        <v>745</v>
      </c>
      <c r="T590">
        <v>590</v>
      </c>
    </row>
    <row r="591" spans="1:20" x14ac:dyDescent="0.25">
      <c r="A591" s="16"/>
      <c r="B591" s="194" t="s">
        <v>276</v>
      </c>
      <c r="C591" s="196">
        <v>53</v>
      </c>
      <c r="D591" s="11">
        <v>58</v>
      </c>
      <c r="E591" s="11">
        <v>67</v>
      </c>
      <c r="F591" s="11">
        <v>77</v>
      </c>
      <c r="G591" s="11">
        <v>66</v>
      </c>
      <c r="H591" s="11">
        <v>71</v>
      </c>
      <c r="I591" s="11">
        <v>45</v>
      </c>
      <c r="J591" s="11">
        <v>54</v>
      </c>
      <c r="K591" s="11">
        <v>52</v>
      </c>
      <c r="L591" s="11">
        <v>54</v>
      </c>
      <c r="M591" s="11">
        <v>57</v>
      </c>
      <c r="N591" s="11">
        <v>52</v>
      </c>
      <c r="O591" s="11">
        <v>51</v>
      </c>
      <c r="P591" s="11">
        <v>48</v>
      </c>
      <c r="Q591" s="11">
        <v>51</v>
      </c>
      <c r="R591" s="195">
        <v>856</v>
      </c>
      <c r="T591">
        <v>591</v>
      </c>
    </row>
    <row r="592" spans="1:20" x14ac:dyDescent="0.25">
      <c r="A592" s="16"/>
      <c r="B592" s="194" t="s">
        <v>277</v>
      </c>
      <c r="C592" s="196">
        <v>73</v>
      </c>
      <c r="D592" s="11">
        <v>72</v>
      </c>
      <c r="E592" s="11">
        <v>67</v>
      </c>
      <c r="F592" s="11">
        <v>63</v>
      </c>
      <c r="G592" s="11">
        <v>64</v>
      </c>
      <c r="H592" s="11">
        <v>74</v>
      </c>
      <c r="I592" s="11">
        <v>65</v>
      </c>
      <c r="J592" s="11">
        <v>79</v>
      </c>
      <c r="K592" s="11">
        <v>69</v>
      </c>
      <c r="L592" s="11">
        <v>76</v>
      </c>
      <c r="M592" s="11">
        <v>76</v>
      </c>
      <c r="N592" s="11">
        <v>70</v>
      </c>
      <c r="O592" s="11">
        <v>72</v>
      </c>
      <c r="P592" s="11">
        <v>76</v>
      </c>
      <c r="Q592" s="11">
        <v>80</v>
      </c>
      <c r="R592" s="195">
        <v>1076</v>
      </c>
      <c r="T592">
        <v>592</v>
      </c>
    </row>
    <row r="593" spans="1:20" x14ac:dyDescent="0.25">
      <c r="A593" s="16"/>
      <c r="B593" s="194" t="s">
        <v>279</v>
      </c>
      <c r="C593" s="196"/>
      <c r="D593" s="11">
        <v>33</v>
      </c>
      <c r="E593" s="11"/>
      <c r="F593" s="11"/>
      <c r="G593" s="11"/>
      <c r="H593" s="11">
        <v>32</v>
      </c>
      <c r="I593" s="11">
        <v>30</v>
      </c>
      <c r="J593" s="11">
        <v>34</v>
      </c>
      <c r="K593" s="11">
        <v>34</v>
      </c>
      <c r="L593" s="11">
        <v>30</v>
      </c>
      <c r="M593" s="11"/>
      <c r="N593" s="11"/>
      <c r="O593" s="11"/>
      <c r="P593" s="11"/>
      <c r="Q593" s="11"/>
      <c r="R593" s="195">
        <v>193</v>
      </c>
      <c r="T593">
        <v>593</v>
      </c>
    </row>
    <row r="594" spans="1:20" x14ac:dyDescent="0.25">
      <c r="A594" s="16"/>
      <c r="B594" s="194" t="s">
        <v>280</v>
      </c>
      <c r="C594" s="196">
        <v>34</v>
      </c>
      <c r="D594" s="11">
        <v>37</v>
      </c>
      <c r="E594" s="11">
        <v>40</v>
      </c>
      <c r="F594" s="11">
        <v>43</v>
      </c>
      <c r="G594" s="11"/>
      <c r="H594" s="11">
        <v>42</v>
      </c>
      <c r="I594" s="11">
        <v>39</v>
      </c>
      <c r="J594" s="11">
        <v>40</v>
      </c>
      <c r="K594" s="11">
        <v>40</v>
      </c>
      <c r="L594" s="11">
        <v>44</v>
      </c>
      <c r="M594" s="11">
        <v>48</v>
      </c>
      <c r="N594" s="11">
        <v>55</v>
      </c>
      <c r="O594" s="11">
        <v>43</v>
      </c>
      <c r="P594" s="11">
        <v>57</v>
      </c>
      <c r="Q594" s="11">
        <v>47</v>
      </c>
      <c r="R594" s="195">
        <v>609</v>
      </c>
      <c r="T594">
        <v>594</v>
      </c>
    </row>
    <row r="595" spans="1:20" x14ac:dyDescent="0.25">
      <c r="A595" s="16"/>
      <c r="B595" s="194" t="s">
        <v>291</v>
      </c>
      <c r="C595" s="196">
        <v>34</v>
      </c>
      <c r="D595" s="11">
        <v>33</v>
      </c>
      <c r="E595" s="11">
        <v>32</v>
      </c>
      <c r="F595" s="11">
        <v>39</v>
      </c>
      <c r="G595" s="11"/>
      <c r="H595" s="11">
        <v>34</v>
      </c>
      <c r="I595" s="11">
        <v>40</v>
      </c>
      <c r="J595" s="11">
        <v>37</v>
      </c>
      <c r="K595" s="11">
        <v>35</v>
      </c>
      <c r="L595" s="11">
        <v>35</v>
      </c>
      <c r="M595" s="11">
        <v>32</v>
      </c>
      <c r="N595" s="11">
        <v>38</v>
      </c>
      <c r="O595" s="11">
        <v>41</v>
      </c>
      <c r="P595" s="11">
        <v>35</v>
      </c>
      <c r="Q595" s="11">
        <v>39</v>
      </c>
      <c r="R595" s="195">
        <v>504</v>
      </c>
      <c r="T595">
        <v>595</v>
      </c>
    </row>
    <row r="596" spans="1:20" x14ac:dyDescent="0.25">
      <c r="A596" s="16"/>
      <c r="B596" s="194" t="s">
        <v>286</v>
      </c>
      <c r="C596" s="196"/>
      <c r="D596" s="11"/>
      <c r="E596" s="11"/>
      <c r="F596" s="11"/>
      <c r="G596" s="11"/>
      <c r="H596" s="11"/>
      <c r="I596" s="11"/>
      <c r="J596" s="11"/>
      <c r="K596" s="11">
        <v>34</v>
      </c>
      <c r="L596" s="11">
        <v>38</v>
      </c>
      <c r="M596" s="11">
        <v>34</v>
      </c>
      <c r="N596" s="11"/>
      <c r="O596" s="11"/>
      <c r="P596" s="11"/>
      <c r="Q596" s="11"/>
      <c r="R596" s="195">
        <v>106</v>
      </c>
      <c r="T596">
        <v>596</v>
      </c>
    </row>
    <row r="597" spans="1:20" x14ac:dyDescent="0.25">
      <c r="A597" s="16"/>
      <c r="B597" s="194" t="s">
        <v>284</v>
      </c>
      <c r="C597" s="196">
        <v>46</v>
      </c>
      <c r="D597" s="11">
        <v>48</v>
      </c>
      <c r="E597" s="11">
        <v>55</v>
      </c>
      <c r="F597" s="11">
        <v>48</v>
      </c>
      <c r="G597" s="11">
        <v>39</v>
      </c>
      <c r="H597" s="11">
        <v>45</v>
      </c>
      <c r="I597" s="11">
        <v>54</v>
      </c>
      <c r="J597" s="11">
        <v>58</v>
      </c>
      <c r="K597" s="11">
        <v>43</v>
      </c>
      <c r="L597" s="11">
        <v>54</v>
      </c>
      <c r="M597" s="11">
        <v>45</v>
      </c>
      <c r="N597" s="11">
        <v>45</v>
      </c>
      <c r="O597" s="11">
        <v>49</v>
      </c>
      <c r="P597" s="11">
        <v>35</v>
      </c>
      <c r="Q597" s="11">
        <v>33</v>
      </c>
      <c r="R597" s="195">
        <v>697</v>
      </c>
      <c r="T597">
        <v>597</v>
      </c>
    </row>
    <row r="598" spans="1:20" x14ac:dyDescent="0.25">
      <c r="A598" s="16"/>
      <c r="B598" s="194" t="s">
        <v>285</v>
      </c>
      <c r="C598" s="196">
        <v>55</v>
      </c>
      <c r="D598" s="11">
        <v>69</v>
      </c>
      <c r="E598" s="11">
        <v>65</v>
      </c>
      <c r="F598" s="11">
        <v>50</v>
      </c>
      <c r="G598" s="11">
        <v>56</v>
      </c>
      <c r="H598" s="11">
        <v>71</v>
      </c>
      <c r="I598" s="11">
        <v>49</v>
      </c>
      <c r="J598" s="11">
        <v>52</v>
      </c>
      <c r="K598" s="11">
        <v>42</v>
      </c>
      <c r="L598" s="11">
        <v>32</v>
      </c>
      <c r="M598" s="11"/>
      <c r="N598" s="11"/>
      <c r="O598" s="11"/>
      <c r="P598" s="11"/>
      <c r="Q598" s="11"/>
      <c r="R598" s="195">
        <v>541</v>
      </c>
      <c r="T598">
        <v>598</v>
      </c>
    </row>
    <row r="599" spans="1:20" x14ac:dyDescent="0.25">
      <c r="A599" s="5" t="s">
        <v>114</v>
      </c>
      <c r="B599" s="3"/>
      <c r="C599" s="8">
        <v>26571</v>
      </c>
      <c r="D599" s="9">
        <v>27335</v>
      </c>
      <c r="E599" s="9">
        <v>27474</v>
      </c>
      <c r="F599" s="9">
        <v>27781</v>
      </c>
      <c r="G599" s="9">
        <v>26800</v>
      </c>
      <c r="H599" s="9">
        <v>27268</v>
      </c>
      <c r="I599" s="9">
        <v>27260</v>
      </c>
      <c r="J599" s="9">
        <v>27919</v>
      </c>
      <c r="K599" s="9">
        <v>26873</v>
      </c>
      <c r="L599" s="9">
        <v>26948</v>
      </c>
      <c r="M599" s="9">
        <v>26474</v>
      </c>
      <c r="N599" s="9">
        <v>27024</v>
      </c>
      <c r="O599" s="9">
        <v>26393</v>
      </c>
      <c r="P599" s="9">
        <v>27015</v>
      </c>
      <c r="Q599" s="9">
        <v>27023</v>
      </c>
      <c r="R599" s="10">
        <v>406158</v>
      </c>
      <c r="T599">
        <v>599</v>
      </c>
    </row>
    <row r="600" spans="1:20" x14ac:dyDescent="0.25">
      <c r="A600" s="5" t="s">
        <v>87</v>
      </c>
      <c r="B600" s="5" t="s">
        <v>35</v>
      </c>
      <c r="C600" s="8">
        <v>71</v>
      </c>
      <c r="D600" s="9">
        <v>91</v>
      </c>
      <c r="E600" s="9">
        <v>63</v>
      </c>
      <c r="F600" s="9">
        <v>68</v>
      </c>
      <c r="G600" s="9">
        <v>78</v>
      </c>
      <c r="H600" s="9">
        <v>79</v>
      </c>
      <c r="I600" s="9">
        <v>76</v>
      </c>
      <c r="J600" s="9">
        <v>76</v>
      </c>
      <c r="K600" s="9">
        <v>83</v>
      </c>
      <c r="L600" s="9">
        <v>76</v>
      </c>
      <c r="M600" s="9">
        <v>76</v>
      </c>
      <c r="N600" s="9">
        <v>70</v>
      </c>
      <c r="O600" s="9">
        <v>77</v>
      </c>
      <c r="P600" s="9">
        <v>68</v>
      </c>
      <c r="Q600" s="9">
        <v>73</v>
      </c>
      <c r="R600" s="10">
        <v>1125</v>
      </c>
      <c r="T600">
        <v>600</v>
      </c>
    </row>
    <row r="601" spans="1:20" x14ac:dyDescent="0.25">
      <c r="A601" s="16"/>
      <c r="B601" s="194" t="s">
        <v>41</v>
      </c>
      <c r="C601" s="196">
        <v>69</v>
      </c>
      <c r="D601" s="11">
        <v>69</v>
      </c>
      <c r="E601" s="11">
        <v>65</v>
      </c>
      <c r="F601" s="11">
        <v>68</v>
      </c>
      <c r="G601" s="11">
        <v>67</v>
      </c>
      <c r="H601" s="11">
        <v>71</v>
      </c>
      <c r="I601" s="11">
        <v>72</v>
      </c>
      <c r="J601" s="11">
        <v>69</v>
      </c>
      <c r="K601" s="11">
        <v>61</v>
      </c>
      <c r="L601" s="11">
        <v>61</v>
      </c>
      <c r="M601" s="11">
        <v>56</v>
      </c>
      <c r="N601" s="11">
        <v>47</v>
      </c>
      <c r="O601" s="11">
        <v>38</v>
      </c>
      <c r="P601" s="11">
        <v>49</v>
      </c>
      <c r="Q601" s="11">
        <v>45</v>
      </c>
      <c r="R601" s="195">
        <v>907</v>
      </c>
      <c r="T601">
        <v>601</v>
      </c>
    </row>
    <row r="602" spans="1:20" x14ac:dyDescent="0.25">
      <c r="A602" s="16"/>
      <c r="B602" s="194" t="s">
        <v>59</v>
      </c>
      <c r="C602" s="196">
        <v>114</v>
      </c>
      <c r="D602" s="11">
        <v>128</v>
      </c>
      <c r="E602" s="11">
        <v>129</v>
      </c>
      <c r="F602" s="11">
        <v>126</v>
      </c>
      <c r="G602" s="11">
        <v>111</v>
      </c>
      <c r="H602" s="11">
        <v>117</v>
      </c>
      <c r="I602" s="11">
        <v>100</v>
      </c>
      <c r="J602" s="11">
        <v>114</v>
      </c>
      <c r="K602" s="11">
        <v>99</v>
      </c>
      <c r="L602" s="11">
        <v>119</v>
      </c>
      <c r="M602" s="11">
        <v>118</v>
      </c>
      <c r="N602" s="11">
        <v>105</v>
      </c>
      <c r="O602" s="11">
        <v>98</v>
      </c>
      <c r="P602" s="11">
        <v>110</v>
      </c>
      <c r="Q602" s="11">
        <v>123</v>
      </c>
      <c r="R602" s="195">
        <v>1711</v>
      </c>
      <c r="T602">
        <v>602</v>
      </c>
    </row>
    <row r="603" spans="1:20" x14ac:dyDescent="0.25">
      <c r="A603" s="16"/>
      <c r="B603" s="194" t="s">
        <v>79</v>
      </c>
      <c r="C603" s="196">
        <v>1436</v>
      </c>
      <c r="D603" s="11">
        <v>1489</v>
      </c>
      <c r="E603" s="11">
        <v>1515</v>
      </c>
      <c r="F603" s="11">
        <v>1444</v>
      </c>
      <c r="G603" s="11">
        <v>1297</v>
      </c>
      <c r="H603" s="11">
        <v>1368</v>
      </c>
      <c r="I603" s="11">
        <v>1441</v>
      </c>
      <c r="J603" s="11">
        <v>1423</v>
      </c>
      <c r="K603" s="11">
        <v>1283</v>
      </c>
      <c r="L603" s="11">
        <v>1341</v>
      </c>
      <c r="M603" s="11">
        <v>1372</v>
      </c>
      <c r="N603" s="11">
        <v>1380</v>
      </c>
      <c r="O603" s="11">
        <v>1262</v>
      </c>
      <c r="P603" s="11">
        <v>1389</v>
      </c>
      <c r="Q603" s="11">
        <v>1442</v>
      </c>
      <c r="R603" s="195">
        <v>20882</v>
      </c>
      <c r="T603">
        <v>603</v>
      </c>
    </row>
    <row r="604" spans="1:20" x14ac:dyDescent="0.25">
      <c r="A604" s="16"/>
      <c r="B604" s="194" t="s">
        <v>17</v>
      </c>
      <c r="C604" s="196">
        <v>819</v>
      </c>
      <c r="D604" s="11">
        <v>844</v>
      </c>
      <c r="E604" s="11">
        <v>817</v>
      </c>
      <c r="F604" s="11">
        <v>788</v>
      </c>
      <c r="G604" s="11">
        <v>799</v>
      </c>
      <c r="H604" s="11">
        <v>790</v>
      </c>
      <c r="I604" s="11">
        <v>813</v>
      </c>
      <c r="J604" s="11">
        <v>800</v>
      </c>
      <c r="K604" s="11">
        <v>845</v>
      </c>
      <c r="L604" s="11">
        <v>842</v>
      </c>
      <c r="M604" s="11">
        <v>822</v>
      </c>
      <c r="N604" s="11">
        <v>839</v>
      </c>
      <c r="O604" s="11">
        <v>859</v>
      </c>
      <c r="P604" s="11">
        <v>833</v>
      </c>
      <c r="Q604" s="11">
        <v>828</v>
      </c>
      <c r="R604" s="195">
        <v>12338</v>
      </c>
      <c r="T604">
        <v>604</v>
      </c>
    </row>
    <row r="605" spans="1:20" x14ac:dyDescent="0.25">
      <c r="A605" s="16"/>
      <c r="B605" s="194" t="s">
        <v>66</v>
      </c>
      <c r="C605" s="196">
        <v>272</v>
      </c>
      <c r="D605" s="11">
        <v>265</v>
      </c>
      <c r="E605" s="11">
        <v>260</v>
      </c>
      <c r="F605" s="11">
        <v>231</v>
      </c>
      <c r="G605" s="11">
        <v>246</v>
      </c>
      <c r="H605" s="11">
        <v>239</v>
      </c>
      <c r="I605" s="11">
        <v>255</v>
      </c>
      <c r="J605" s="11">
        <v>237</v>
      </c>
      <c r="K605" s="11">
        <v>257</v>
      </c>
      <c r="L605" s="11">
        <v>240</v>
      </c>
      <c r="M605" s="11">
        <v>219</v>
      </c>
      <c r="N605" s="11">
        <v>214</v>
      </c>
      <c r="O605" s="11">
        <v>234</v>
      </c>
      <c r="P605" s="11">
        <v>233</v>
      </c>
      <c r="Q605" s="11">
        <v>227</v>
      </c>
      <c r="R605" s="195">
        <v>3629</v>
      </c>
      <c r="T605">
        <v>605</v>
      </c>
    </row>
    <row r="606" spans="1:20" x14ac:dyDescent="0.25">
      <c r="A606" s="16"/>
      <c r="B606" s="194" t="s">
        <v>11</v>
      </c>
      <c r="C606" s="196">
        <v>1334</v>
      </c>
      <c r="D606" s="11">
        <v>1342</v>
      </c>
      <c r="E606" s="11">
        <v>1338</v>
      </c>
      <c r="F606" s="11">
        <v>1349</v>
      </c>
      <c r="G606" s="11">
        <v>1359</v>
      </c>
      <c r="H606" s="11">
        <v>1329</v>
      </c>
      <c r="I606" s="11">
        <v>1327</v>
      </c>
      <c r="J606" s="11">
        <v>1348</v>
      </c>
      <c r="K606" s="11">
        <v>1355</v>
      </c>
      <c r="L606" s="11">
        <v>1395</v>
      </c>
      <c r="M606" s="11">
        <v>1353</v>
      </c>
      <c r="N606" s="11">
        <v>1360</v>
      </c>
      <c r="O606" s="11">
        <v>1349</v>
      </c>
      <c r="P606" s="11">
        <v>1360</v>
      </c>
      <c r="Q606" s="11">
        <v>1299</v>
      </c>
      <c r="R606" s="195">
        <v>20197</v>
      </c>
      <c r="T606">
        <v>606</v>
      </c>
    </row>
    <row r="607" spans="1:20" x14ac:dyDescent="0.25">
      <c r="A607" s="16"/>
      <c r="B607" s="194" t="s">
        <v>56</v>
      </c>
      <c r="C607" s="196">
        <v>373</v>
      </c>
      <c r="D607" s="11">
        <v>397</v>
      </c>
      <c r="E607" s="11">
        <v>402</v>
      </c>
      <c r="F607" s="11">
        <v>357</v>
      </c>
      <c r="G607" s="11">
        <v>358</v>
      </c>
      <c r="H607" s="11">
        <v>371</v>
      </c>
      <c r="I607" s="11">
        <v>373</v>
      </c>
      <c r="J607" s="11">
        <v>354</v>
      </c>
      <c r="K607" s="11">
        <v>351</v>
      </c>
      <c r="L607" s="11">
        <v>351</v>
      </c>
      <c r="M607" s="11">
        <v>300</v>
      </c>
      <c r="N607" s="11">
        <v>298</v>
      </c>
      <c r="O607" s="11">
        <v>281</v>
      </c>
      <c r="P607" s="11">
        <v>298</v>
      </c>
      <c r="Q607" s="11">
        <v>315</v>
      </c>
      <c r="R607" s="195">
        <v>5179</v>
      </c>
      <c r="T607">
        <v>607</v>
      </c>
    </row>
    <row r="608" spans="1:20" x14ac:dyDescent="0.25">
      <c r="A608" s="16"/>
      <c r="B608" s="194" t="s">
        <v>29</v>
      </c>
      <c r="C608" s="196">
        <v>362</v>
      </c>
      <c r="D608" s="11">
        <v>369</v>
      </c>
      <c r="E608" s="11">
        <v>363</v>
      </c>
      <c r="F608" s="11">
        <v>361</v>
      </c>
      <c r="G608" s="11">
        <v>382</v>
      </c>
      <c r="H608" s="11">
        <v>388</v>
      </c>
      <c r="I608" s="11">
        <v>392</v>
      </c>
      <c r="J608" s="11">
        <v>408</v>
      </c>
      <c r="K608" s="11">
        <v>413</v>
      </c>
      <c r="L608" s="11">
        <v>424</v>
      </c>
      <c r="M608" s="11">
        <v>429</v>
      </c>
      <c r="N608" s="11">
        <v>409</v>
      </c>
      <c r="O608" s="11">
        <v>418</v>
      </c>
      <c r="P608" s="11">
        <v>417</v>
      </c>
      <c r="Q608" s="11">
        <v>422</v>
      </c>
      <c r="R608" s="195">
        <v>5957</v>
      </c>
      <c r="T608">
        <v>608</v>
      </c>
    </row>
    <row r="609" spans="1:20" x14ac:dyDescent="0.25">
      <c r="A609" s="16"/>
      <c r="B609" s="194" t="s">
        <v>40</v>
      </c>
      <c r="C609" s="196">
        <v>33</v>
      </c>
      <c r="D609" s="11"/>
      <c r="E609" s="11"/>
      <c r="F609" s="11"/>
      <c r="G609" s="11">
        <v>34</v>
      </c>
      <c r="H609" s="11">
        <v>32</v>
      </c>
      <c r="I609" s="11">
        <v>33</v>
      </c>
      <c r="J609" s="11"/>
      <c r="K609" s="11">
        <v>30</v>
      </c>
      <c r="L609" s="11">
        <v>31</v>
      </c>
      <c r="M609" s="11">
        <v>38</v>
      </c>
      <c r="N609" s="11">
        <v>32</v>
      </c>
      <c r="O609" s="11"/>
      <c r="P609" s="11"/>
      <c r="Q609" s="11"/>
      <c r="R609" s="195">
        <v>263</v>
      </c>
      <c r="T609">
        <v>609</v>
      </c>
    </row>
    <row r="610" spans="1:20" x14ac:dyDescent="0.25">
      <c r="A610" s="16"/>
      <c r="B610" s="194" t="s">
        <v>47</v>
      </c>
      <c r="C610" s="196">
        <v>946</v>
      </c>
      <c r="D610" s="11">
        <v>1015</v>
      </c>
      <c r="E610" s="11">
        <v>961</v>
      </c>
      <c r="F610" s="11">
        <v>960</v>
      </c>
      <c r="G610" s="11">
        <v>918</v>
      </c>
      <c r="H610" s="11">
        <v>981</v>
      </c>
      <c r="I610" s="11">
        <v>959</v>
      </c>
      <c r="J610" s="11">
        <v>977</v>
      </c>
      <c r="K610" s="11">
        <v>938</v>
      </c>
      <c r="L610" s="11">
        <v>1011</v>
      </c>
      <c r="M610" s="11">
        <v>956</v>
      </c>
      <c r="N610" s="11">
        <v>946</v>
      </c>
      <c r="O610" s="11">
        <v>975</v>
      </c>
      <c r="P610" s="11">
        <v>1039</v>
      </c>
      <c r="Q610" s="11">
        <v>1043</v>
      </c>
      <c r="R610" s="195">
        <v>14625</v>
      </c>
      <c r="T610">
        <v>610</v>
      </c>
    </row>
    <row r="611" spans="1:20" x14ac:dyDescent="0.25">
      <c r="A611" s="16"/>
      <c r="B611" s="194" t="s">
        <v>57</v>
      </c>
      <c r="C611" s="196">
        <v>187</v>
      </c>
      <c r="D611" s="11">
        <v>190</v>
      </c>
      <c r="E611" s="11">
        <v>196</v>
      </c>
      <c r="F611" s="11">
        <v>190</v>
      </c>
      <c r="G611" s="11">
        <v>180</v>
      </c>
      <c r="H611" s="11">
        <v>183</v>
      </c>
      <c r="I611" s="11">
        <v>188</v>
      </c>
      <c r="J611" s="11">
        <v>194</v>
      </c>
      <c r="K611" s="11">
        <v>192</v>
      </c>
      <c r="L611" s="11">
        <v>190</v>
      </c>
      <c r="M611" s="11">
        <v>193</v>
      </c>
      <c r="N611" s="11">
        <v>204</v>
      </c>
      <c r="O611" s="11">
        <v>207</v>
      </c>
      <c r="P611" s="11">
        <v>218</v>
      </c>
      <c r="Q611" s="11">
        <v>199</v>
      </c>
      <c r="R611" s="195">
        <v>2911</v>
      </c>
      <c r="T611">
        <v>611</v>
      </c>
    </row>
    <row r="612" spans="1:20" x14ac:dyDescent="0.25">
      <c r="A612" s="16"/>
      <c r="B612" s="194" t="s">
        <v>74</v>
      </c>
      <c r="C612" s="196">
        <v>897</v>
      </c>
      <c r="D612" s="11">
        <v>957</v>
      </c>
      <c r="E612" s="11">
        <v>963</v>
      </c>
      <c r="F612" s="11">
        <v>960</v>
      </c>
      <c r="G612" s="11">
        <v>908</v>
      </c>
      <c r="H612" s="11">
        <v>932</v>
      </c>
      <c r="I612" s="11">
        <v>911</v>
      </c>
      <c r="J612" s="11">
        <v>946</v>
      </c>
      <c r="K612" s="11">
        <v>941</v>
      </c>
      <c r="L612" s="11">
        <v>969</v>
      </c>
      <c r="M612" s="11">
        <v>940</v>
      </c>
      <c r="N612" s="11">
        <v>982</v>
      </c>
      <c r="O612" s="11">
        <v>923</v>
      </c>
      <c r="P612" s="11">
        <v>955</v>
      </c>
      <c r="Q612" s="11">
        <v>979</v>
      </c>
      <c r="R612" s="195">
        <v>14163</v>
      </c>
      <c r="T612">
        <v>612</v>
      </c>
    </row>
    <row r="613" spans="1:20" x14ac:dyDescent="0.25">
      <c r="A613" s="16"/>
      <c r="B613" s="194" t="s">
        <v>53</v>
      </c>
      <c r="C613" s="196">
        <v>109</v>
      </c>
      <c r="D613" s="11">
        <v>136</v>
      </c>
      <c r="E613" s="11">
        <v>137</v>
      </c>
      <c r="F613" s="11">
        <v>140</v>
      </c>
      <c r="G613" s="11">
        <v>130</v>
      </c>
      <c r="H613" s="11">
        <v>146</v>
      </c>
      <c r="I613" s="11">
        <v>141</v>
      </c>
      <c r="J613" s="11">
        <v>152</v>
      </c>
      <c r="K613" s="11">
        <v>122</v>
      </c>
      <c r="L613" s="11">
        <v>134</v>
      </c>
      <c r="M613" s="11">
        <v>130</v>
      </c>
      <c r="N613" s="11">
        <v>131</v>
      </c>
      <c r="O613" s="11">
        <v>125</v>
      </c>
      <c r="P613" s="11">
        <v>117</v>
      </c>
      <c r="Q613" s="11">
        <v>137</v>
      </c>
      <c r="R613" s="195">
        <v>1987</v>
      </c>
      <c r="T613">
        <v>613</v>
      </c>
    </row>
    <row r="614" spans="1:20" x14ac:dyDescent="0.25">
      <c r="A614" s="16"/>
      <c r="B614" s="194" t="s">
        <v>49</v>
      </c>
      <c r="C614" s="196">
        <v>43</v>
      </c>
      <c r="D614" s="11">
        <v>30</v>
      </c>
      <c r="E614" s="11">
        <v>36</v>
      </c>
      <c r="F614" s="11">
        <v>39</v>
      </c>
      <c r="G614" s="11">
        <v>40</v>
      </c>
      <c r="H614" s="11">
        <v>47</v>
      </c>
      <c r="I614" s="11">
        <v>39</v>
      </c>
      <c r="J614" s="11">
        <v>38</v>
      </c>
      <c r="K614" s="11">
        <v>37</v>
      </c>
      <c r="L614" s="11">
        <v>54</v>
      </c>
      <c r="M614" s="11">
        <v>59</v>
      </c>
      <c r="N614" s="11">
        <v>55</v>
      </c>
      <c r="O614" s="11">
        <v>44</v>
      </c>
      <c r="P614" s="11">
        <v>56</v>
      </c>
      <c r="Q614" s="11">
        <v>55</v>
      </c>
      <c r="R614" s="195">
        <v>672</v>
      </c>
      <c r="T614">
        <v>614</v>
      </c>
    </row>
    <row r="615" spans="1:20" x14ac:dyDescent="0.25">
      <c r="A615" s="16"/>
      <c r="B615" s="194" t="s">
        <v>33</v>
      </c>
      <c r="C615" s="196"/>
      <c r="D615" s="11"/>
      <c r="E615" s="11">
        <v>191</v>
      </c>
      <c r="F615" s="11">
        <v>195</v>
      </c>
      <c r="G615" s="11">
        <v>227</v>
      </c>
      <c r="H615" s="11">
        <v>237</v>
      </c>
      <c r="I615" s="11">
        <v>229</v>
      </c>
      <c r="J615" s="11">
        <v>245</v>
      </c>
      <c r="K615" s="11">
        <v>270</v>
      </c>
      <c r="L615" s="11">
        <v>266</v>
      </c>
      <c r="M615" s="11">
        <v>264</v>
      </c>
      <c r="N615" s="11">
        <v>267</v>
      </c>
      <c r="O615" s="11">
        <v>275</v>
      </c>
      <c r="P615" s="11">
        <v>270</v>
      </c>
      <c r="Q615" s="11">
        <v>257</v>
      </c>
      <c r="R615" s="195">
        <v>3193</v>
      </c>
      <c r="T615">
        <v>615</v>
      </c>
    </row>
    <row r="616" spans="1:20" x14ac:dyDescent="0.25">
      <c r="A616" s="16"/>
      <c r="B616" s="194" t="s">
        <v>60</v>
      </c>
      <c r="C616" s="196">
        <v>359</v>
      </c>
      <c r="D616" s="11">
        <v>348</v>
      </c>
      <c r="E616" s="11">
        <v>371</v>
      </c>
      <c r="F616" s="11">
        <v>380</v>
      </c>
      <c r="G616" s="11">
        <v>388</v>
      </c>
      <c r="H616" s="11">
        <v>377</v>
      </c>
      <c r="I616" s="11">
        <v>384</v>
      </c>
      <c r="J616" s="11">
        <v>373</v>
      </c>
      <c r="K616" s="11">
        <v>385</v>
      </c>
      <c r="L616" s="11">
        <v>389</v>
      </c>
      <c r="M616" s="11">
        <v>373</v>
      </c>
      <c r="N616" s="11">
        <v>373</v>
      </c>
      <c r="O616" s="11">
        <v>391</v>
      </c>
      <c r="P616" s="11">
        <v>368</v>
      </c>
      <c r="Q616" s="11">
        <v>397</v>
      </c>
      <c r="R616" s="195">
        <v>5656</v>
      </c>
      <c r="T616">
        <v>616</v>
      </c>
    </row>
    <row r="617" spans="1:20" x14ac:dyDescent="0.25">
      <c r="A617" s="16"/>
      <c r="B617" s="194" t="s">
        <v>25</v>
      </c>
      <c r="C617" s="196">
        <v>887</v>
      </c>
      <c r="D617" s="11">
        <v>893</v>
      </c>
      <c r="E617" s="11">
        <v>905</v>
      </c>
      <c r="F617" s="11">
        <v>919</v>
      </c>
      <c r="G617" s="11">
        <v>899</v>
      </c>
      <c r="H617" s="11">
        <v>927</v>
      </c>
      <c r="I617" s="11">
        <v>939</v>
      </c>
      <c r="J617" s="11">
        <v>899</v>
      </c>
      <c r="K617" s="11">
        <v>922</v>
      </c>
      <c r="L617" s="11">
        <v>944</v>
      </c>
      <c r="M617" s="11">
        <v>954</v>
      </c>
      <c r="N617" s="11">
        <v>960</v>
      </c>
      <c r="O617" s="11">
        <v>959</v>
      </c>
      <c r="P617" s="11">
        <v>959</v>
      </c>
      <c r="Q617" s="11">
        <v>942</v>
      </c>
      <c r="R617" s="195">
        <v>13908</v>
      </c>
      <c r="T617">
        <v>617</v>
      </c>
    </row>
    <row r="618" spans="1:20" x14ac:dyDescent="0.25">
      <c r="A618" s="16"/>
      <c r="B618" s="194" t="s">
        <v>7</v>
      </c>
      <c r="C618" s="196">
        <v>1113</v>
      </c>
      <c r="D618" s="11">
        <v>1117</v>
      </c>
      <c r="E618" s="11">
        <v>1097</v>
      </c>
      <c r="F618" s="11">
        <v>1088</v>
      </c>
      <c r="G618" s="11">
        <v>1132</v>
      </c>
      <c r="H618" s="11">
        <v>1091</v>
      </c>
      <c r="I618" s="11">
        <v>1132</v>
      </c>
      <c r="J618" s="11">
        <v>1116</v>
      </c>
      <c r="K618" s="11">
        <v>1161</v>
      </c>
      <c r="L618" s="11">
        <v>1091</v>
      </c>
      <c r="M618" s="11">
        <v>1142</v>
      </c>
      <c r="N618" s="11">
        <v>1128</v>
      </c>
      <c r="O618" s="11">
        <v>1130</v>
      </c>
      <c r="P618" s="11">
        <v>1104</v>
      </c>
      <c r="Q618" s="11">
        <v>1096</v>
      </c>
      <c r="R618" s="195">
        <v>16738</v>
      </c>
      <c r="T618">
        <v>618</v>
      </c>
    </row>
    <row r="619" spans="1:20" x14ac:dyDescent="0.25">
      <c r="A619" s="16"/>
      <c r="B619" s="194" t="s">
        <v>51</v>
      </c>
      <c r="C619" s="196">
        <v>33</v>
      </c>
      <c r="D619" s="11">
        <v>36</v>
      </c>
      <c r="E619" s="11">
        <v>36</v>
      </c>
      <c r="F619" s="11">
        <v>42</v>
      </c>
      <c r="G619" s="11">
        <v>38</v>
      </c>
      <c r="H619" s="11">
        <v>33</v>
      </c>
      <c r="I619" s="11">
        <v>30</v>
      </c>
      <c r="J619" s="11">
        <v>33</v>
      </c>
      <c r="K619" s="11">
        <v>33</v>
      </c>
      <c r="L619" s="11">
        <v>35</v>
      </c>
      <c r="M619" s="11">
        <v>41</v>
      </c>
      <c r="N619" s="11">
        <v>40</v>
      </c>
      <c r="O619" s="11">
        <v>38</v>
      </c>
      <c r="P619" s="11">
        <v>41</v>
      </c>
      <c r="Q619" s="11">
        <v>49</v>
      </c>
      <c r="R619" s="195">
        <v>558</v>
      </c>
      <c r="T619">
        <v>619</v>
      </c>
    </row>
    <row r="620" spans="1:20" x14ac:dyDescent="0.25">
      <c r="A620" s="16"/>
      <c r="B620" s="194" t="s">
        <v>55</v>
      </c>
      <c r="C620" s="196">
        <v>52</v>
      </c>
      <c r="D620" s="11">
        <v>47</v>
      </c>
      <c r="E620" s="11">
        <v>59</v>
      </c>
      <c r="F620" s="11">
        <v>66</v>
      </c>
      <c r="G620" s="11">
        <v>45</v>
      </c>
      <c r="H620" s="11">
        <v>46</v>
      </c>
      <c r="I620" s="11">
        <v>48</v>
      </c>
      <c r="J620" s="11">
        <v>55</v>
      </c>
      <c r="K620" s="11">
        <v>49</v>
      </c>
      <c r="L620" s="11">
        <v>50</v>
      </c>
      <c r="M620" s="11">
        <v>44</v>
      </c>
      <c r="N620" s="11">
        <v>46</v>
      </c>
      <c r="O620" s="11">
        <v>42</v>
      </c>
      <c r="P620" s="11">
        <v>43</v>
      </c>
      <c r="Q620" s="11">
        <v>44</v>
      </c>
      <c r="R620" s="195">
        <v>736</v>
      </c>
      <c r="T620">
        <v>620</v>
      </c>
    </row>
    <row r="621" spans="1:20" x14ac:dyDescent="0.25">
      <c r="A621" s="16"/>
      <c r="B621" s="194" t="s">
        <v>36</v>
      </c>
      <c r="C621" s="196">
        <v>342</v>
      </c>
      <c r="D621" s="11">
        <v>383</v>
      </c>
      <c r="E621" s="11">
        <v>329</v>
      </c>
      <c r="F621" s="11">
        <v>338</v>
      </c>
      <c r="G621" s="11">
        <v>360</v>
      </c>
      <c r="H621" s="11">
        <v>359</v>
      </c>
      <c r="I621" s="11">
        <v>326</v>
      </c>
      <c r="J621" s="11">
        <v>379</v>
      </c>
      <c r="K621" s="11">
        <v>362</v>
      </c>
      <c r="L621" s="11">
        <v>364</v>
      </c>
      <c r="M621" s="11">
        <v>349</v>
      </c>
      <c r="N621" s="11">
        <v>343</v>
      </c>
      <c r="O621" s="11">
        <v>336</v>
      </c>
      <c r="P621" s="11">
        <v>344</v>
      </c>
      <c r="Q621" s="11">
        <v>325</v>
      </c>
      <c r="R621" s="195">
        <v>5239</v>
      </c>
      <c r="T621">
        <v>621</v>
      </c>
    </row>
    <row r="622" spans="1:20" x14ac:dyDescent="0.25">
      <c r="A622" s="16"/>
      <c r="B622" s="194" t="s">
        <v>21</v>
      </c>
      <c r="C622" s="196">
        <v>345</v>
      </c>
      <c r="D622" s="11">
        <v>364</v>
      </c>
      <c r="E622" s="11">
        <v>377</v>
      </c>
      <c r="F622" s="11">
        <v>366</v>
      </c>
      <c r="G622" s="11">
        <v>370</v>
      </c>
      <c r="H622" s="11">
        <v>377</v>
      </c>
      <c r="I622" s="11">
        <v>371</v>
      </c>
      <c r="J622" s="11">
        <v>354</v>
      </c>
      <c r="K622" s="11">
        <v>388</v>
      </c>
      <c r="L622" s="11">
        <v>405</v>
      </c>
      <c r="M622" s="11">
        <v>398</v>
      </c>
      <c r="N622" s="11">
        <v>417</v>
      </c>
      <c r="O622" s="11">
        <v>408</v>
      </c>
      <c r="P622" s="11">
        <v>440</v>
      </c>
      <c r="Q622" s="11">
        <v>421</v>
      </c>
      <c r="R622" s="195">
        <v>5801</v>
      </c>
      <c r="T622">
        <v>622</v>
      </c>
    </row>
    <row r="623" spans="1:20" x14ac:dyDescent="0.25">
      <c r="A623" s="16"/>
      <c r="B623" s="194" t="s">
        <v>42</v>
      </c>
      <c r="C623" s="196">
        <v>48</v>
      </c>
      <c r="D623" s="11">
        <v>65</v>
      </c>
      <c r="E623" s="11">
        <v>69</v>
      </c>
      <c r="F623" s="11">
        <v>57</v>
      </c>
      <c r="G623" s="11">
        <v>67</v>
      </c>
      <c r="H623" s="11">
        <v>66</v>
      </c>
      <c r="I623" s="11">
        <v>58</v>
      </c>
      <c r="J623" s="11">
        <v>54</v>
      </c>
      <c r="K623" s="11">
        <v>48</v>
      </c>
      <c r="L623" s="11">
        <v>48</v>
      </c>
      <c r="M623" s="11">
        <v>58</v>
      </c>
      <c r="N623" s="11">
        <v>64</v>
      </c>
      <c r="O623" s="11">
        <v>57</v>
      </c>
      <c r="P623" s="11">
        <v>55</v>
      </c>
      <c r="Q623" s="11">
        <v>62</v>
      </c>
      <c r="R623" s="195">
        <v>876</v>
      </c>
      <c r="T623">
        <v>623</v>
      </c>
    </row>
    <row r="624" spans="1:20" x14ac:dyDescent="0.25">
      <c r="A624" s="16"/>
      <c r="B624" s="194" t="s">
        <v>16</v>
      </c>
      <c r="C624" s="196">
        <v>867</v>
      </c>
      <c r="D624" s="11">
        <v>869</v>
      </c>
      <c r="E624" s="11">
        <v>883</v>
      </c>
      <c r="F624" s="11">
        <v>871</v>
      </c>
      <c r="G624" s="11">
        <v>871</v>
      </c>
      <c r="H624" s="11">
        <v>861</v>
      </c>
      <c r="I624" s="11">
        <v>865</v>
      </c>
      <c r="J624" s="11">
        <v>884</v>
      </c>
      <c r="K624" s="11">
        <v>901</v>
      </c>
      <c r="L624" s="11">
        <v>898</v>
      </c>
      <c r="M624" s="11">
        <v>885</v>
      </c>
      <c r="N624" s="11">
        <v>896</v>
      </c>
      <c r="O624" s="11">
        <v>883</v>
      </c>
      <c r="P624" s="11">
        <v>868</v>
      </c>
      <c r="Q624" s="11">
        <v>850</v>
      </c>
      <c r="R624" s="195">
        <v>13152</v>
      </c>
      <c r="T624">
        <v>624</v>
      </c>
    </row>
    <row r="625" spans="1:20" x14ac:dyDescent="0.25">
      <c r="A625" s="16"/>
      <c r="B625" s="194" t="s">
        <v>2</v>
      </c>
      <c r="C625" s="196">
        <v>1832</v>
      </c>
      <c r="D625" s="11">
        <v>1848</v>
      </c>
      <c r="E625" s="11">
        <v>1849</v>
      </c>
      <c r="F625" s="11">
        <v>1877</v>
      </c>
      <c r="G625" s="11">
        <v>1855</v>
      </c>
      <c r="H625" s="11">
        <v>1850</v>
      </c>
      <c r="I625" s="11">
        <v>1859</v>
      </c>
      <c r="J625" s="11">
        <v>1884</v>
      </c>
      <c r="K625" s="11">
        <v>1904</v>
      </c>
      <c r="L625" s="11">
        <v>1875</v>
      </c>
      <c r="M625" s="11">
        <v>1892</v>
      </c>
      <c r="N625" s="11">
        <v>1901</v>
      </c>
      <c r="O625" s="11">
        <v>1844</v>
      </c>
      <c r="P625" s="11">
        <v>1835</v>
      </c>
      <c r="Q625" s="11">
        <v>1789</v>
      </c>
      <c r="R625" s="195">
        <v>27894</v>
      </c>
      <c r="T625">
        <v>625</v>
      </c>
    </row>
    <row r="626" spans="1:20" x14ac:dyDescent="0.25">
      <c r="A626" s="16"/>
      <c r="B626" s="194" t="s">
        <v>4</v>
      </c>
      <c r="C626" s="196">
        <v>1977</v>
      </c>
      <c r="D626" s="11">
        <v>1962</v>
      </c>
      <c r="E626" s="11">
        <v>2011</v>
      </c>
      <c r="F626" s="11">
        <v>1993</v>
      </c>
      <c r="G626" s="11">
        <v>1954</v>
      </c>
      <c r="H626" s="11">
        <v>1962</v>
      </c>
      <c r="I626" s="11">
        <v>1989</v>
      </c>
      <c r="J626" s="11">
        <v>1971</v>
      </c>
      <c r="K626" s="11">
        <v>1975</v>
      </c>
      <c r="L626" s="11">
        <v>1999</v>
      </c>
      <c r="M626" s="11">
        <v>2009</v>
      </c>
      <c r="N626" s="11">
        <v>2013</v>
      </c>
      <c r="O626" s="11">
        <v>1956</v>
      </c>
      <c r="P626" s="11">
        <v>1941</v>
      </c>
      <c r="Q626" s="11">
        <v>1925</v>
      </c>
      <c r="R626" s="195">
        <v>29637</v>
      </c>
      <c r="T626">
        <v>626</v>
      </c>
    </row>
    <row r="627" spans="1:20" x14ac:dyDescent="0.25">
      <c r="A627" s="16"/>
      <c r="B627" s="194" t="s">
        <v>38</v>
      </c>
      <c r="C627" s="196">
        <v>163</v>
      </c>
      <c r="D627" s="11">
        <v>157</v>
      </c>
      <c r="E627" s="11">
        <v>161</v>
      </c>
      <c r="F627" s="11">
        <v>163</v>
      </c>
      <c r="G627" s="11">
        <v>155</v>
      </c>
      <c r="H627" s="11">
        <v>140</v>
      </c>
      <c r="I627" s="11">
        <v>131</v>
      </c>
      <c r="J627" s="11">
        <v>146</v>
      </c>
      <c r="K627" s="11">
        <v>129</v>
      </c>
      <c r="L627" s="11">
        <v>118</v>
      </c>
      <c r="M627" s="11">
        <v>140</v>
      </c>
      <c r="N627" s="11">
        <v>135</v>
      </c>
      <c r="O627" s="11">
        <v>129</v>
      </c>
      <c r="P627" s="11">
        <v>138</v>
      </c>
      <c r="Q627" s="11">
        <v>155</v>
      </c>
      <c r="R627" s="195">
        <v>2160</v>
      </c>
      <c r="T627">
        <v>627</v>
      </c>
    </row>
    <row r="628" spans="1:20" x14ac:dyDescent="0.25">
      <c r="A628" s="16"/>
      <c r="B628" s="194" t="s">
        <v>8</v>
      </c>
      <c r="C628" s="196">
        <v>692</v>
      </c>
      <c r="D628" s="11">
        <v>727</v>
      </c>
      <c r="E628" s="11">
        <v>723</v>
      </c>
      <c r="F628" s="11">
        <v>748</v>
      </c>
      <c r="G628" s="11">
        <v>699</v>
      </c>
      <c r="H628" s="11">
        <v>725</v>
      </c>
      <c r="I628" s="11">
        <v>733</v>
      </c>
      <c r="J628" s="11">
        <v>752</v>
      </c>
      <c r="K628" s="11">
        <v>763</v>
      </c>
      <c r="L628" s="11">
        <v>756</v>
      </c>
      <c r="M628" s="11">
        <v>626</v>
      </c>
      <c r="N628" s="11">
        <v>743</v>
      </c>
      <c r="O628" s="11">
        <v>739</v>
      </c>
      <c r="P628" s="11">
        <v>751</v>
      </c>
      <c r="Q628" s="11">
        <v>711</v>
      </c>
      <c r="R628" s="195">
        <v>10888</v>
      </c>
      <c r="T628">
        <v>628</v>
      </c>
    </row>
    <row r="629" spans="1:20" x14ac:dyDescent="0.25">
      <c r="A629" s="16"/>
      <c r="B629" s="194" t="s">
        <v>78</v>
      </c>
      <c r="C629" s="196">
        <v>1077</v>
      </c>
      <c r="D629" s="11">
        <v>1105</v>
      </c>
      <c r="E629" s="11">
        <v>1130</v>
      </c>
      <c r="F629" s="11">
        <v>1170</v>
      </c>
      <c r="G629" s="11">
        <v>1084</v>
      </c>
      <c r="H629" s="11">
        <v>1085</v>
      </c>
      <c r="I629" s="11">
        <v>1123</v>
      </c>
      <c r="J629" s="11">
        <v>1135</v>
      </c>
      <c r="K629" s="11">
        <v>1056</v>
      </c>
      <c r="L629" s="11">
        <v>1084</v>
      </c>
      <c r="M629" s="11">
        <v>1092</v>
      </c>
      <c r="N629" s="11">
        <v>1125</v>
      </c>
      <c r="O629" s="11">
        <v>1072</v>
      </c>
      <c r="P629" s="11">
        <v>1156</v>
      </c>
      <c r="Q629" s="11">
        <v>1166</v>
      </c>
      <c r="R629" s="195">
        <v>16660</v>
      </c>
      <c r="T629">
        <v>629</v>
      </c>
    </row>
    <row r="630" spans="1:20" x14ac:dyDescent="0.25">
      <c r="A630" s="16"/>
      <c r="B630" s="194" t="s">
        <v>27</v>
      </c>
      <c r="C630" s="196">
        <v>652</v>
      </c>
      <c r="D630" s="11">
        <v>676</v>
      </c>
      <c r="E630" s="11">
        <v>688</v>
      </c>
      <c r="F630" s="11">
        <v>676</v>
      </c>
      <c r="G630" s="11">
        <v>698</v>
      </c>
      <c r="H630" s="11">
        <v>700</v>
      </c>
      <c r="I630" s="11">
        <v>711</v>
      </c>
      <c r="J630" s="11">
        <v>717</v>
      </c>
      <c r="K630" s="11">
        <v>719</v>
      </c>
      <c r="L630" s="11">
        <v>751</v>
      </c>
      <c r="M630" s="11">
        <v>732</v>
      </c>
      <c r="N630" s="11">
        <v>727</v>
      </c>
      <c r="O630" s="11">
        <v>714</v>
      </c>
      <c r="P630" s="11">
        <v>771</v>
      </c>
      <c r="Q630" s="11">
        <v>733</v>
      </c>
      <c r="R630" s="195">
        <v>10665</v>
      </c>
      <c r="T630">
        <v>630</v>
      </c>
    </row>
    <row r="631" spans="1:20" x14ac:dyDescent="0.25">
      <c r="A631" s="16"/>
      <c r="B631" s="194" t="s">
        <v>13</v>
      </c>
      <c r="C631" s="196">
        <v>293</v>
      </c>
      <c r="D631" s="11">
        <v>310</v>
      </c>
      <c r="E631" s="11">
        <v>304</v>
      </c>
      <c r="F631" s="11">
        <v>313</v>
      </c>
      <c r="G631" s="11">
        <v>290</v>
      </c>
      <c r="H631" s="11">
        <v>323</v>
      </c>
      <c r="I631" s="11">
        <v>296</v>
      </c>
      <c r="J631" s="11">
        <v>307</v>
      </c>
      <c r="K631" s="11">
        <v>280</v>
      </c>
      <c r="L631" s="11">
        <v>319</v>
      </c>
      <c r="M631" s="11">
        <v>297</v>
      </c>
      <c r="N631" s="11">
        <v>328</v>
      </c>
      <c r="O631" s="11">
        <v>305</v>
      </c>
      <c r="P631" s="11">
        <v>343</v>
      </c>
      <c r="Q631" s="11">
        <v>365</v>
      </c>
      <c r="R631" s="195">
        <v>4673</v>
      </c>
      <c r="T631">
        <v>631</v>
      </c>
    </row>
    <row r="632" spans="1:20" x14ac:dyDescent="0.25">
      <c r="A632" s="16"/>
      <c r="B632" s="194" t="s">
        <v>70</v>
      </c>
      <c r="C632" s="196">
        <v>879</v>
      </c>
      <c r="D632" s="11">
        <v>845</v>
      </c>
      <c r="E632" s="11">
        <v>840</v>
      </c>
      <c r="F632" s="11">
        <v>854</v>
      </c>
      <c r="G632" s="11">
        <v>814</v>
      </c>
      <c r="H632" s="11">
        <v>819</v>
      </c>
      <c r="I632" s="11">
        <v>839</v>
      </c>
      <c r="J632" s="11">
        <v>830</v>
      </c>
      <c r="K632" s="11">
        <v>837</v>
      </c>
      <c r="L632" s="11">
        <v>836</v>
      </c>
      <c r="M632" s="11">
        <v>826</v>
      </c>
      <c r="N632" s="11">
        <v>819</v>
      </c>
      <c r="O632" s="11">
        <v>839</v>
      </c>
      <c r="P632" s="11">
        <v>870</v>
      </c>
      <c r="Q632" s="11">
        <v>896</v>
      </c>
      <c r="R632" s="195">
        <v>12643</v>
      </c>
      <c r="T632">
        <v>632</v>
      </c>
    </row>
    <row r="633" spans="1:20" x14ac:dyDescent="0.25">
      <c r="A633" s="16"/>
      <c r="B633" s="194" t="s">
        <v>72</v>
      </c>
      <c r="C633" s="196">
        <v>228</v>
      </c>
      <c r="D633" s="11">
        <v>235</v>
      </c>
      <c r="E633" s="11">
        <v>224</v>
      </c>
      <c r="F633" s="11">
        <v>230</v>
      </c>
      <c r="G633" s="11">
        <v>220</v>
      </c>
      <c r="H633" s="11">
        <v>196</v>
      </c>
      <c r="I633" s="11">
        <v>211</v>
      </c>
      <c r="J633" s="11">
        <v>238</v>
      </c>
      <c r="K633" s="11">
        <v>211</v>
      </c>
      <c r="L633" s="11">
        <v>203</v>
      </c>
      <c r="M633" s="11">
        <v>206</v>
      </c>
      <c r="N633" s="11">
        <v>221</v>
      </c>
      <c r="O633" s="11">
        <v>202</v>
      </c>
      <c r="P633" s="11">
        <v>240</v>
      </c>
      <c r="Q633" s="11">
        <v>228</v>
      </c>
      <c r="R633" s="195">
        <v>3293</v>
      </c>
      <c r="T633">
        <v>633</v>
      </c>
    </row>
    <row r="634" spans="1:20" x14ac:dyDescent="0.25">
      <c r="A634" s="16"/>
      <c r="B634" s="194" t="s">
        <v>6</v>
      </c>
      <c r="C634" s="196">
        <v>1821</v>
      </c>
      <c r="D634" s="11">
        <v>1836</v>
      </c>
      <c r="E634" s="11">
        <v>1852</v>
      </c>
      <c r="F634" s="11">
        <v>1858</v>
      </c>
      <c r="G634" s="11">
        <v>1828</v>
      </c>
      <c r="H634" s="11">
        <v>1806</v>
      </c>
      <c r="I634" s="11">
        <v>1852</v>
      </c>
      <c r="J634" s="11">
        <v>1853</v>
      </c>
      <c r="K634" s="11">
        <v>1863</v>
      </c>
      <c r="L634" s="11">
        <v>1863</v>
      </c>
      <c r="M634" s="11">
        <v>1901</v>
      </c>
      <c r="N634" s="11">
        <v>1879</v>
      </c>
      <c r="O634" s="11">
        <v>1852</v>
      </c>
      <c r="P634" s="11">
        <v>1831</v>
      </c>
      <c r="Q634" s="11">
        <v>1792</v>
      </c>
      <c r="R634" s="195">
        <v>27687</v>
      </c>
      <c r="T634">
        <v>634</v>
      </c>
    </row>
    <row r="635" spans="1:20" x14ac:dyDescent="0.25">
      <c r="A635" s="16"/>
      <c r="B635" s="194" t="s">
        <v>62</v>
      </c>
      <c r="C635" s="196">
        <v>603</v>
      </c>
      <c r="D635" s="11">
        <v>639</v>
      </c>
      <c r="E635" s="11">
        <v>608</v>
      </c>
      <c r="F635" s="11">
        <v>636</v>
      </c>
      <c r="G635" s="11">
        <v>639</v>
      </c>
      <c r="H635" s="11">
        <v>602</v>
      </c>
      <c r="I635" s="11">
        <v>610</v>
      </c>
      <c r="J635" s="11">
        <v>617</v>
      </c>
      <c r="K635" s="11">
        <v>601</v>
      </c>
      <c r="L635" s="11">
        <v>619</v>
      </c>
      <c r="M635" s="11">
        <v>628</v>
      </c>
      <c r="N635" s="11">
        <v>627</v>
      </c>
      <c r="O635" s="11">
        <v>640</v>
      </c>
      <c r="P635" s="11">
        <v>674</v>
      </c>
      <c r="Q635" s="11">
        <v>676</v>
      </c>
      <c r="R635" s="195">
        <v>9419</v>
      </c>
      <c r="T635">
        <v>635</v>
      </c>
    </row>
    <row r="636" spans="1:20" x14ac:dyDescent="0.25">
      <c r="A636" s="16"/>
      <c r="B636" s="194" t="s">
        <v>5</v>
      </c>
      <c r="C636" s="196">
        <v>1445</v>
      </c>
      <c r="D636" s="11">
        <v>1437</v>
      </c>
      <c r="E636" s="11">
        <v>1425</v>
      </c>
      <c r="F636" s="11">
        <v>1444</v>
      </c>
      <c r="G636" s="11">
        <v>1420</v>
      </c>
      <c r="H636" s="11">
        <v>1423</v>
      </c>
      <c r="I636" s="11">
        <v>1442</v>
      </c>
      <c r="J636" s="11">
        <v>1459</v>
      </c>
      <c r="K636" s="11">
        <v>1483</v>
      </c>
      <c r="L636" s="11">
        <v>1483</v>
      </c>
      <c r="M636" s="11">
        <v>1478</v>
      </c>
      <c r="N636" s="11">
        <v>1530</v>
      </c>
      <c r="O636" s="11">
        <v>1491</v>
      </c>
      <c r="P636" s="11">
        <v>1479</v>
      </c>
      <c r="Q636" s="11">
        <v>1425</v>
      </c>
      <c r="R636" s="195">
        <v>21864</v>
      </c>
      <c r="T636">
        <v>636</v>
      </c>
    </row>
    <row r="637" spans="1:20" x14ac:dyDescent="0.25">
      <c r="A637" s="16"/>
      <c r="B637" s="194" t="s">
        <v>37</v>
      </c>
      <c r="C637" s="196">
        <v>41</v>
      </c>
      <c r="D637" s="11">
        <v>40</v>
      </c>
      <c r="E637" s="11">
        <v>44</v>
      </c>
      <c r="F637" s="11">
        <v>48</v>
      </c>
      <c r="G637" s="11">
        <v>42</v>
      </c>
      <c r="H637" s="11">
        <v>47</v>
      </c>
      <c r="I637" s="11">
        <v>34</v>
      </c>
      <c r="J637" s="11">
        <v>51</v>
      </c>
      <c r="K637" s="11">
        <v>33</v>
      </c>
      <c r="L637" s="11">
        <v>42</v>
      </c>
      <c r="M637" s="11">
        <v>42</v>
      </c>
      <c r="N637" s="11">
        <v>52</v>
      </c>
      <c r="O637" s="11">
        <v>37</v>
      </c>
      <c r="P637" s="11">
        <v>38</v>
      </c>
      <c r="Q637" s="11">
        <v>38</v>
      </c>
      <c r="R637" s="195">
        <v>629</v>
      </c>
      <c r="T637">
        <v>637</v>
      </c>
    </row>
    <row r="638" spans="1:20" x14ac:dyDescent="0.25">
      <c r="A638" s="16"/>
      <c r="B638" s="194" t="s">
        <v>76</v>
      </c>
      <c r="C638" s="196">
        <v>954</v>
      </c>
      <c r="D638" s="11">
        <v>907</v>
      </c>
      <c r="E638" s="11">
        <v>946</v>
      </c>
      <c r="F638" s="11">
        <v>919</v>
      </c>
      <c r="G638" s="11">
        <v>928</v>
      </c>
      <c r="H638" s="11">
        <v>883</v>
      </c>
      <c r="I638" s="11">
        <v>897</v>
      </c>
      <c r="J638" s="11">
        <v>886</v>
      </c>
      <c r="K638" s="11">
        <v>865</v>
      </c>
      <c r="L638" s="11">
        <v>871</v>
      </c>
      <c r="M638" s="11">
        <v>858</v>
      </c>
      <c r="N638" s="11">
        <v>864</v>
      </c>
      <c r="O638" s="11">
        <v>916</v>
      </c>
      <c r="P638" s="11">
        <v>889</v>
      </c>
      <c r="Q638" s="11">
        <v>955</v>
      </c>
      <c r="R638" s="195">
        <v>13538</v>
      </c>
      <c r="T638">
        <v>638</v>
      </c>
    </row>
    <row r="639" spans="1:20" x14ac:dyDescent="0.25">
      <c r="A639" s="16"/>
      <c r="B639" s="194" t="s">
        <v>63</v>
      </c>
      <c r="C639" s="196">
        <v>188</v>
      </c>
      <c r="D639" s="11">
        <v>183</v>
      </c>
      <c r="E639" s="11">
        <v>179</v>
      </c>
      <c r="F639" s="11">
        <v>218</v>
      </c>
      <c r="G639" s="11">
        <v>208</v>
      </c>
      <c r="H639" s="11">
        <v>209</v>
      </c>
      <c r="I639" s="11">
        <v>199</v>
      </c>
      <c r="J639" s="11">
        <v>191</v>
      </c>
      <c r="K639" s="11">
        <v>187</v>
      </c>
      <c r="L639" s="11">
        <v>221</v>
      </c>
      <c r="M639" s="11">
        <v>201</v>
      </c>
      <c r="N639" s="11">
        <v>180</v>
      </c>
      <c r="O639" s="11">
        <v>209</v>
      </c>
      <c r="P639" s="11">
        <v>204</v>
      </c>
      <c r="Q639" s="11">
        <v>194</v>
      </c>
      <c r="R639" s="195">
        <v>2971</v>
      </c>
      <c r="T639">
        <v>639</v>
      </c>
    </row>
    <row r="640" spans="1:20" x14ac:dyDescent="0.25">
      <c r="A640" s="16"/>
      <c r="B640" s="194" t="s">
        <v>43</v>
      </c>
      <c r="C640" s="196">
        <v>244</v>
      </c>
      <c r="D640" s="11">
        <v>273</v>
      </c>
      <c r="E640" s="11">
        <v>268</v>
      </c>
      <c r="F640" s="11">
        <v>277</v>
      </c>
      <c r="G640" s="11">
        <v>248</v>
      </c>
      <c r="H640" s="11">
        <v>256</v>
      </c>
      <c r="I640" s="11">
        <v>242</v>
      </c>
      <c r="J640" s="11">
        <v>250</v>
      </c>
      <c r="K640" s="11">
        <v>250</v>
      </c>
      <c r="L640" s="11">
        <v>233</v>
      </c>
      <c r="M640" s="11">
        <v>251</v>
      </c>
      <c r="N640" s="11">
        <v>214</v>
      </c>
      <c r="O640" s="11">
        <v>190</v>
      </c>
      <c r="P640" s="11">
        <v>232</v>
      </c>
      <c r="Q640" s="11">
        <v>226</v>
      </c>
      <c r="R640" s="195">
        <v>3654</v>
      </c>
      <c r="T640">
        <v>640</v>
      </c>
    </row>
    <row r="641" spans="1:20" x14ac:dyDescent="0.25">
      <c r="A641" s="16"/>
      <c r="B641" s="194" t="s">
        <v>65</v>
      </c>
      <c r="C641" s="196">
        <v>278</v>
      </c>
      <c r="D641" s="11">
        <v>275</v>
      </c>
      <c r="E641" s="11">
        <v>251</v>
      </c>
      <c r="F641" s="11">
        <v>284</v>
      </c>
      <c r="G641" s="11">
        <v>288</v>
      </c>
      <c r="H641" s="11">
        <v>295</v>
      </c>
      <c r="I641" s="11">
        <v>261</v>
      </c>
      <c r="J641" s="11">
        <v>266</v>
      </c>
      <c r="K641" s="11">
        <v>287</v>
      </c>
      <c r="L641" s="11">
        <v>286</v>
      </c>
      <c r="M641" s="11">
        <v>246</v>
      </c>
      <c r="N641" s="11">
        <v>279</v>
      </c>
      <c r="O641" s="11">
        <v>291</v>
      </c>
      <c r="P641" s="11">
        <v>287</v>
      </c>
      <c r="Q641" s="11">
        <v>265</v>
      </c>
      <c r="R641" s="195">
        <v>4139</v>
      </c>
      <c r="T641">
        <v>641</v>
      </c>
    </row>
    <row r="642" spans="1:20" x14ac:dyDescent="0.25">
      <c r="A642" s="16"/>
      <c r="B642" s="194" t="s">
        <v>22</v>
      </c>
      <c r="C642" s="196">
        <v>312</v>
      </c>
      <c r="D642" s="11">
        <v>329</v>
      </c>
      <c r="E642" s="11">
        <v>347</v>
      </c>
      <c r="F642" s="11">
        <v>361</v>
      </c>
      <c r="G642" s="11">
        <v>364</v>
      </c>
      <c r="H642" s="11">
        <v>334</v>
      </c>
      <c r="I642" s="11">
        <v>340</v>
      </c>
      <c r="J642" s="11">
        <v>348</v>
      </c>
      <c r="K642" s="11">
        <v>364</v>
      </c>
      <c r="L642" s="11">
        <v>368</v>
      </c>
      <c r="M642" s="11">
        <v>355</v>
      </c>
      <c r="N642" s="11">
        <v>370</v>
      </c>
      <c r="O642" s="11">
        <v>360</v>
      </c>
      <c r="P642" s="11">
        <v>367</v>
      </c>
      <c r="Q642" s="11">
        <v>356</v>
      </c>
      <c r="R642" s="195">
        <v>5275</v>
      </c>
      <c r="T642">
        <v>642</v>
      </c>
    </row>
    <row r="643" spans="1:20" x14ac:dyDescent="0.25">
      <c r="A643" s="16"/>
      <c r="B643" s="194" t="s">
        <v>61</v>
      </c>
      <c r="C643" s="196">
        <v>182</v>
      </c>
      <c r="D643" s="11">
        <v>197</v>
      </c>
      <c r="E643" s="11">
        <v>182</v>
      </c>
      <c r="F643" s="11">
        <v>190</v>
      </c>
      <c r="G643" s="11">
        <v>191</v>
      </c>
      <c r="H643" s="11">
        <v>182</v>
      </c>
      <c r="I643" s="11">
        <v>168</v>
      </c>
      <c r="J643" s="11">
        <v>182</v>
      </c>
      <c r="K643" s="11">
        <v>167</v>
      </c>
      <c r="L643" s="11">
        <v>186</v>
      </c>
      <c r="M643" s="11">
        <v>148</v>
      </c>
      <c r="N643" s="11">
        <v>170</v>
      </c>
      <c r="O643" s="11">
        <v>180</v>
      </c>
      <c r="P643" s="11">
        <v>175</v>
      </c>
      <c r="Q643" s="11">
        <v>188</v>
      </c>
      <c r="R643" s="195">
        <v>2688</v>
      </c>
      <c r="T643">
        <v>643</v>
      </c>
    </row>
    <row r="644" spans="1:20" x14ac:dyDescent="0.25">
      <c r="A644" s="16"/>
      <c r="B644" s="194" t="s">
        <v>23</v>
      </c>
      <c r="C644" s="196">
        <v>379</v>
      </c>
      <c r="D644" s="11">
        <v>378</v>
      </c>
      <c r="E644" s="11">
        <v>386</v>
      </c>
      <c r="F644" s="11">
        <v>395</v>
      </c>
      <c r="G644" s="11">
        <v>397</v>
      </c>
      <c r="H644" s="11">
        <v>394</v>
      </c>
      <c r="I644" s="11">
        <v>405</v>
      </c>
      <c r="J644" s="11">
        <v>409</v>
      </c>
      <c r="K644" s="11">
        <v>400</v>
      </c>
      <c r="L644" s="11">
        <v>456</v>
      </c>
      <c r="M644" s="11">
        <v>433</v>
      </c>
      <c r="N644" s="11">
        <v>441</v>
      </c>
      <c r="O644" s="11">
        <v>419</v>
      </c>
      <c r="P644" s="11">
        <v>423</v>
      </c>
      <c r="Q644" s="11">
        <v>433</v>
      </c>
      <c r="R644" s="195">
        <v>6148</v>
      </c>
      <c r="T644">
        <v>644</v>
      </c>
    </row>
    <row r="645" spans="1:20" x14ac:dyDescent="0.25">
      <c r="A645" s="16"/>
      <c r="B645" s="194" t="s">
        <v>12</v>
      </c>
      <c r="C645" s="196">
        <v>251</v>
      </c>
      <c r="D645" s="11">
        <v>248</v>
      </c>
      <c r="E645" s="11">
        <v>255</v>
      </c>
      <c r="F645" s="11">
        <v>249</v>
      </c>
      <c r="G645" s="11">
        <v>250</v>
      </c>
      <c r="H645" s="11">
        <v>249</v>
      </c>
      <c r="I645" s="11">
        <v>262</v>
      </c>
      <c r="J645" s="11">
        <v>249</v>
      </c>
      <c r="K645" s="11">
        <v>269</v>
      </c>
      <c r="L645" s="11">
        <v>268</v>
      </c>
      <c r="M645" s="11">
        <v>257</v>
      </c>
      <c r="N645" s="11">
        <v>279</v>
      </c>
      <c r="O645" s="11">
        <v>265</v>
      </c>
      <c r="P645" s="11">
        <v>256</v>
      </c>
      <c r="Q645" s="11">
        <v>263</v>
      </c>
      <c r="R645" s="195">
        <v>3870</v>
      </c>
      <c r="T645">
        <v>645</v>
      </c>
    </row>
    <row r="646" spans="1:20" x14ac:dyDescent="0.25">
      <c r="A646" s="16"/>
      <c r="B646" s="194" t="s">
        <v>19</v>
      </c>
      <c r="C646" s="196">
        <v>454</v>
      </c>
      <c r="D646" s="11">
        <v>489</v>
      </c>
      <c r="E646" s="11">
        <v>495</v>
      </c>
      <c r="F646" s="11">
        <v>500</v>
      </c>
      <c r="G646" s="11">
        <v>492</v>
      </c>
      <c r="H646" s="11">
        <v>472</v>
      </c>
      <c r="I646" s="11">
        <v>464</v>
      </c>
      <c r="J646" s="11">
        <v>479</v>
      </c>
      <c r="K646" s="11">
        <v>488</v>
      </c>
      <c r="L646" s="11">
        <v>501</v>
      </c>
      <c r="M646" s="11">
        <v>460</v>
      </c>
      <c r="N646" s="11">
        <v>513</v>
      </c>
      <c r="O646" s="11">
        <v>476</v>
      </c>
      <c r="P646" s="11">
        <v>495</v>
      </c>
      <c r="Q646" s="11">
        <v>461</v>
      </c>
      <c r="R646" s="195">
        <v>7239</v>
      </c>
      <c r="T646">
        <v>646</v>
      </c>
    </row>
    <row r="647" spans="1:20" x14ac:dyDescent="0.25">
      <c r="A647" s="16"/>
      <c r="B647" s="194" t="s">
        <v>45</v>
      </c>
      <c r="C647" s="196">
        <v>107</v>
      </c>
      <c r="D647" s="11">
        <v>115</v>
      </c>
      <c r="E647" s="11">
        <v>113</v>
      </c>
      <c r="F647" s="11">
        <v>133</v>
      </c>
      <c r="G647" s="11">
        <v>109</v>
      </c>
      <c r="H647" s="11">
        <v>120</v>
      </c>
      <c r="I647" s="11">
        <v>122</v>
      </c>
      <c r="J647" s="11">
        <v>105</v>
      </c>
      <c r="K647" s="11">
        <v>99</v>
      </c>
      <c r="L647" s="11">
        <v>104</v>
      </c>
      <c r="M647" s="11">
        <v>113</v>
      </c>
      <c r="N647" s="11">
        <v>126</v>
      </c>
      <c r="O647" s="11">
        <v>99</v>
      </c>
      <c r="P647" s="11">
        <v>119</v>
      </c>
      <c r="Q647" s="11">
        <v>108</v>
      </c>
      <c r="R647" s="195">
        <v>1692</v>
      </c>
      <c r="T647">
        <v>647</v>
      </c>
    </row>
    <row r="648" spans="1:20" x14ac:dyDescent="0.25">
      <c r="A648" s="16"/>
      <c r="B648" s="194" t="s">
        <v>48</v>
      </c>
      <c r="C648" s="196">
        <v>256</v>
      </c>
      <c r="D648" s="11">
        <v>269</v>
      </c>
      <c r="E648" s="11">
        <v>287</v>
      </c>
      <c r="F648" s="11">
        <v>285</v>
      </c>
      <c r="G648" s="11">
        <v>265</v>
      </c>
      <c r="H648" s="11">
        <v>289</v>
      </c>
      <c r="I648" s="11">
        <v>271</v>
      </c>
      <c r="J648" s="11">
        <v>276</v>
      </c>
      <c r="K648" s="11">
        <v>281</v>
      </c>
      <c r="L648" s="11">
        <v>286</v>
      </c>
      <c r="M648" s="11">
        <v>281</v>
      </c>
      <c r="N648" s="11">
        <v>283</v>
      </c>
      <c r="O648" s="11">
        <v>262</v>
      </c>
      <c r="P648" s="11">
        <v>289</v>
      </c>
      <c r="Q648" s="11">
        <v>296</v>
      </c>
      <c r="R648" s="195">
        <v>4176</v>
      </c>
      <c r="T648">
        <v>648</v>
      </c>
    </row>
    <row r="649" spans="1:20" x14ac:dyDescent="0.25">
      <c r="A649" s="16"/>
      <c r="B649" s="194" t="s">
        <v>34</v>
      </c>
      <c r="C649" s="196">
        <v>153</v>
      </c>
      <c r="D649" s="11">
        <v>156</v>
      </c>
      <c r="E649" s="11">
        <v>151</v>
      </c>
      <c r="F649" s="11">
        <v>137</v>
      </c>
      <c r="G649" s="11">
        <v>141</v>
      </c>
      <c r="H649" s="11">
        <v>158</v>
      </c>
      <c r="I649" s="11">
        <v>136</v>
      </c>
      <c r="J649" s="11">
        <v>153</v>
      </c>
      <c r="K649" s="11">
        <v>146</v>
      </c>
      <c r="L649" s="11">
        <v>153</v>
      </c>
      <c r="M649" s="11">
        <v>135</v>
      </c>
      <c r="N649" s="11">
        <v>139</v>
      </c>
      <c r="O649" s="11">
        <v>145</v>
      </c>
      <c r="P649" s="11">
        <v>152</v>
      </c>
      <c r="Q649" s="11">
        <v>153</v>
      </c>
      <c r="R649" s="195">
        <v>2208</v>
      </c>
      <c r="T649">
        <v>649</v>
      </c>
    </row>
    <row r="650" spans="1:20" x14ac:dyDescent="0.25">
      <c r="A650" s="16"/>
      <c r="B650" s="194" t="s">
        <v>3</v>
      </c>
      <c r="C650" s="196">
        <v>1706</v>
      </c>
      <c r="D650" s="11">
        <v>1750</v>
      </c>
      <c r="E650" s="11">
        <v>1747</v>
      </c>
      <c r="F650" s="11">
        <v>1763</v>
      </c>
      <c r="G650" s="11">
        <v>1754</v>
      </c>
      <c r="H650" s="11">
        <v>1721</v>
      </c>
      <c r="I650" s="11">
        <v>1713</v>
      </c>
      <c r="J650" s="11">
        <v>1733</v>
      </c>
      <c r="K650" s="11">
        <v>1774</v>
      </c>
      <c r="L650" s="11">
        <v>1768</v>
      </c>
      <c r="M650" s="11">
        <v>1783</v>
      </c>
      <c r="N650" s="11">
        <v>1784</v>
      </c>
      <c r="O650" s="11">
        <v>1760</v>
      </c>
      <c r="P650" s="11">
        <v>1748</v>
      </c>
      <c r="Q650" s="11">
        <v>1725</v>
      </c>
      <c r="R650" s="195">
        <v>26229</v>
      </c>
      <c r="T650">
        <v>650</v>
      </c>
    </row>
    <row r="651" spans="1:20" x14ac:dyDescent="0.25">
      <c r="A651" s="16"/>
      <c r="B651" s="194" t="s">
        <v>80</v>
      </c>
      <c r="C651" s="196">
        <v>511</v>
      </c>
      <c r="D651" s="11">
        <v>563</v>
      </c>
      <c r="E651" s="11">
        <v>616</v>
      </c>
      <c r="F651" s="11">
        <v>611</v>
      </c>
      <c r="G651" s="11">
        <v>538</v>
      </c>
      <c r="H651" s="11">
        <v>578</v>
      </c>
      <c r="I651" s="11">
        <v>594</v>
      </c>
      <c r="J651" s="11">
        <v>594</v>
      </c>
      <c r="K651" s="11">
        <v>501</v>
      </c>
      <c r="L651" s="11">
        <v>562</v>
      </c>
      <c r="M651" s="11">
        <v>545</v>
      </c>
      <c r="N651" s="11">
        <v>572</v>
      </c>
      <c r="O651" s="11">
        <v>515</v>
      </c>
      <c r="P651" s="11">
        <v>574</v>
      </c>
      <c r="Q651" s="11">
        <v>644</v>
      </c>
      <c r="R651" s="195">
        <v>8518</v>
      </c>
      <c r="T651">
        <v>651</v>
      </c>
    </row>
    <row r="652" spans="1:20" x14ac:dyDescent="0.25">
      <c r="A652" s="16"/>
      <c r="B652" s="194" t="s">
        <v>39</v>
      </c>
      <c r="C652" s="196">
        <v>468</v>
      </c>
      <c r="D652" s="11">
        <v>456</v>
      </c>
      <c r="E652" s="11">
        <v>460</v>
      </c>
      <c r="F652" s="11">
        <v>436</v>
      </c>
      <c r="G652" s="11">
        <v>453</v>
      </c>
      <c r="H652" s="11">
        <v>427</v>
      </c>
      <c r="I652" s="11">
        <v>469</v>
      </c>
      <c r="J652" s="11">
        <v>431</v>
      </c>
      <c r="K652" s="11">
        <v>388</v>
      </c>
      <c r="L652" s="11">
        <v>400</v>
      </c>
      <c r="M652" s="11">
        <v>408</v>
      </c>
      <c r="N652" s="11">
        <v>363</v>
      </c>
      <c r="O652" s="11">
        <v>314</v>
      </c>
      <c r="P652" s="11">
        <v>339</v>
      </c>
      <c r="Q652" s="11">
        <v>329</v>
      </c>
      <c r="R652" s="195">
        <v>6141</v>
      </c>
      <c r="T652">
        <v>652</v>
      </c>
    </row>
    <row r="653" spans="1:20" x14ac:dyDescent="0.25">
      <c r="A653" s="16"/>
      <c r="B653" s="194" t="s">
        <v>14</v>
      </c>
      <c r="C653" s="196">
        <v>1264</v>
      </c>
      <c r="D653" s="11">
        <v>1288</v>
      </c>
      <c r="E653" s="11">
        <v>1207</v>
      </c>
      <c r="F653" s="11">
        <v>1211</v>
      </c>
      <c r="G653" s="11">
        <v>1235</v>
      </c>
      <c r="H653" s="11">
        <v>1227</v>
      </c>
      <c r="I653" s="11">
        <v>1137</v>
      </c>
      <c r="J653" s="11">
        <v>1245</v>
      </c>
      <c r="K653" s="11">
        <v>1208</v>
      </c>
      <c r="L653" s="11">
        <v>1181</v>
      </c>
      <c r="M653" s="11">
        <v>1098</v>
      </c>
      <c r="N653" s="11">
        <v>1120</v>
      </c>
      <c r="O653" s="11">
        <v>1155</v>
      </c>
      <c r="P653" s="11">
        <v>1206</v>
      </c>
      <c r="Q653" s="11">
        <v>1151</v>
      </c>
      <c r="R653" s="195">
        <v>17933</v>
      </c>
      <c r="T653">
        <v>653</v>
      </c>
    </row>
    <row r="654" spans="1:20" x14ac:dyDescent="0.25">
      <c r="A654" s="16"/>
      <c r="B654" s="194" t="s">
        <v>68</v>
      </c>
      <c r="C654" s="196">
        <v>261</v>
      </c>
      <c r="D654" s="11">
        <v>268</v>
      </c>
      <c r="E654" s="11">
        <v>262</v>
      </c>
      <c r="F654" s="11">
        <v>259</v>
      </c>
      <c r="G654" s="11">
        <v>255</v>
      </c>
      <c r="H654" s="11">
        <v>264</v>
      </c>
      <c r="I654" s="11">
        <v>246</v>
      </c>
      <c r="J654" s="11">
        <v>245</v>
      </c>
      <c r="K654" s="11">
        <v>241</v>
      </c>
      <c r="L654" s="11">
        <v>253</v>
      </c>
      <c r="M654" s="11">
        <v>244</v>
      </c>
      <c r="N654" s="11">
        <v>248</v>
      </c>
      <c r="O654" s="11">
        <v>229</v>
      </c>
      <c r="P654" s="11">
        <v>231</v>
      </c>
      <c r="Q654" s="11">
        <v>234</v>
      </c>
      <c r="R654" s="195">
        <v>3740</v>
      </c>
      <c r="T654">
        <v>654</v>
      </c>
    </row>
    <row r="655" spans="1:20" x14ac:dyDescent="0.25">
      <c r="A655" s="16"/>
      <c r="B655" s="194" t="s">
        <v>69</v>
      </c>
      <c r="C655" s="196">
        <v>163</v>
      </c>
      <c r="D655" s="11">
        <v>199</v>
      </c>
      <c r="E655" s="11">
        <v>207</v>
      </c>
      <c r="F655" s="11">
        <v>196</v>
      </c>
      <c r="G655" s="11">
        <v>203</v>
      </c>
      <c r="H655" s="11">
        <v>199</v>
      </c>
      <c r="I655" s="11">
        <v>197</v>
      </c>
      <c r="J655" s="11">
        <v>196</v>
      </c>
      <c r="K655" s="11">
        <v>209</v>
      </c>
      <c r="L655" s="11">
        <v>220</v>
      </c>
      <c r="M655" s="11">
        <v>201</v>
      </c>
      <c r="N655" s="11">
        <v>196</v>
      </c>
      <c r="O655" s="11">
        <v>203</v>
      </c>
      <c r="P655" s="11">
        <v>207</v>
      </c>
      <c r="Q655" s="11">
        <v>226</v>
      </c>
      <c r="R655" s="195">
        <v>3022</v>
      </c>
      <c r="T655">
        <v>655</v>
      </c>
    </row>
    <row r="656" spans="1:20" x14ac:dyDescent="0.25">
      <c r="A656" s="16"/>
      <c r="B656" s="194" t="s">
        <v>50</v>
      </c>
      <c r="C656" s="196">
        <v>47</v>
      </c>
      <c r="D656" s="11">
        <v>53</v>
      </c>
      <c r="E656" s="11">
        <v>54</v>
      </c>
      <c r="F656" s="11">
        <v>56</v>
      </c>
      <c r="G656" s="11">
        <v>49</v>
      </c>
      <c r="H656" s="11">
        <v>53</v>
      </c>
      <c r="I656" s="11">
        <v>56</v>
      </c>
      <c r="J656" s="11">
        <v>62</v>
      </c>
      <c r="K656" s="11">
        <v>54</v>
      </c>
      <c r="L656" s="11">
        <v>51</v>
      </c>
      <c r="M656" s="11">
        <v>55</v>
      </c>
      <c r="N656" s="11">
        <v>61</v>
      </c>
      <c r="O656" s="11">
        <v>53</v>
      </c>
      <c r="P656" s="11">
        <v>60</v>
      </c>
      <c r="Q656" s="11">
        <v>57</v>
      </c>
      <c r="R656" s="195">
        <v>821</v>
      </c>
      <c r="T656">
        <v>656</v>
      </c>
    </row>
    <row r="657" spans="1:20" x14ac:dyDescent="0.25">
      <c r="A657" s="16"/>
      <c r="B657" s="194" t="s">
        <v>24</v>
      </c>
      <c r="C657" s="196">
        <v>1060</v>
      </c>
      <c r="D657" s="11">
        <v>1064</v>
      </c>
      <c r="E657" s="11">
        <v>1092</v>
      </c>
      <c r="F657" s="11">
        <v>1116</v>
      </c>
      <c r="G657" s="11">
        <v>1108</v>
      </c>
      <c r="H657" s="11">
        <v>1112</v>
      </c>
      <c r="I657" s="11">
        <v>1129</v>
      </c>
      <c r="J657" s="11">
        <v>1108</v>
      </c>
      <c r="K657" s="11">
        <v>1131</v>
      </c>
      <c r="L657" s="11">
        <v>1153</v>
      </c>
      <c r="M657" s="11">
        <v>1164</v>
      </c>
      <c r="N657" s="11">
        <v>1178</v>
      </c>
      <c r="O657" s="11">
        <v>1148</v>
      </c>
      <c r="P657" s="11">
        <v>1172</v>
      </c>
      <c r="Q657" s="11">
        <v>1137</v>
      </c>
      <c r="R657" s="195">
        <v>16872</v>
      </c>
      <c r="T657">
        <v>657</v>
      </c>
    </row>
    <row r="658" spans="1:20" x14ac:dyDescent="0.25">
      <c r="A658" s="16"/>
      <c r="B658" s="194" t="s">
        <v>9</v>
      </c>
      <c r="C658" s="196">
        <v>827</v>
      </c>
      <c r="D658" s="11">
        <v>844</v>
      </c>
      <c r="E658" s="11">
        <v>854</v>
      </c>
      <c r="F658" s="11">
        <v>877</v>
      </c>
      <c r="G658" s="11">
        <v>859</v>
      </c>
      <c r="H658" s="11">
        <v>842</v>
      </c>
      <c r="I658" s="11">
        <v>829</v>
      </c>
      <c r="J658" s="11">
        <v>858</v>
      </c>
      <c r="K658" s="11">
        <v>861</v>
      </c>
      <c r="L658" s="11">
        <v>880</v>
      </c>
      <c r="M658" s="11">
        <v>852</v>
      </c>
      <c r="N658" s="11">
        <v>857</v>
      </c>
      <c r="O658" s="11">
        <v>850</v>
      </c>
      <c r="P658" s="11">
        <v>852</v>
      </c>
      <c r="Q658" s="11">
        <v>819</v>
      </c>
      <c r="R658" s="195">
        <v>12761</v>
      </c>
      <c r="T658">
        <v>658</v>
      </c>
    </row>
    <row r="659" spans="1:20" x14ac:dyDescent="0.25">
      <c r="A659" s="16"/>
      <c r="B659" s="194" t="s">
        <v>67</v>
      </c>
      <c r="C659" s="196">
        <v>375</v>
      </c>
      <c r="D659" s="11">
        <v>377</v>
      </c>
      <c r="E659" s="11">
        <v>353</v>
      </c>
      <c r="F659" s="11">
        <v>340</v>
      </c>
      <c r="G659" s="11">
        <v>360</v>
      </c>
      <c r="H659" s="11">
        <v>381</v>
      </c>
      <c r="I659" s="11">
        <v>372</v>
      </c>
      <c r="J659" s="11">
        <v>377</v>
      </c>
      <c r="K659" s="11">
        <v>356</v>
      </c>
      <c r="L659" s="11">
        <v>386</v>
      </c>
      <c r="M659" s="11">
        <v>326</v>
      </c>
      <c r="N659" s="11">
        <v>358</v>
      </c>
      <c r="O659" s="11">
        <v>337</v>
      </c>
      <c r="P659" s="11">
        <v>342</v>
      </c>
      <c r="Q659" s="11">
        <v>331</v>
      </c>
      <c r="R659" s="195">
        <v>5371</v>
      </c>
      <c r="T659">
        <v>659</v>
      </c>
    </row>
    <row r="660" spans="1:20" x14ac:dyDescent="0.25">
      <c r="A660" s="16"/>
      <c r="B660" s="194" t="s">
        <v>28</v>
      </c>
      <c r="C660" s="196">
        <v>503</v>
      </c>
      <c r="D660" s="11">
        <v>517</v>
      </c>
      <c r="E660" s="11">
        <v>537</v>
      </c>
      <c r="F660" s="11">
        <v>559</v>
      </c>
      <c r="G660" s="11">
        <v>562</v>
      </c>
      <c r="H660" s="11">
        <v>566</v>
      </c>
      <c r="I660" s="11">
        <v>586</v>
      </c>
      <c r="J660" s="11">
        <v>597</v>
      </c>
      <c r="K660" s="11">
        <v>607</v>
      </c>
      <c r="L660" s="11">
        <v>608</v>
      </c>
      <c r="M660" s="11">
        <v>618</v>
      </c>
      <c r="N660" s="11">
        <v>620</v>
      </c>
      <c r="O660" s="11">
        <v>610</v>
      </c>
      <c r="P660" s="11">
        <v>614</v>
      </c>
      <c r="Q660" s="11">
        <v>608</v>
      </c>
      <c r="R660" s="195">
        <v>8712</v>
      </c>
      <c r="T660">
        <v>660</v>
      </c>
    </row>
    <row r="661" spans="1:20" x14ac:dyDescent="0.25">
      <c r="A661" s="16"/>
      <c r="B661" s="194" t="s">
        <v>31</v>
      </c>
      <c r="C661" s="196">
        <v>516</v>
      </c>
      <c r="D661" s="11">
        <v>559</v>
      </c>
      <c r="E661" s="11">
        <v>554</v>
      </c>
      <c r="F661" s="11">
        <v>576</v>
      </c>
      <c r="G661" s="11">
        <v>513</v>
      </c>
      <c r="H661" s="11">
        <v>496</v>
      </c>
      <c r="I661" s="11">
        <v>512</v>
      </c>
      <c r="J661" s="11">
        <v>475</v>
      </c>
      <c r="K661" s="11">
        <v>393</v>
      </c>
      <c r="L661" s="11">
        <v>420</v>
      </c>
      <c r="M661" s="11">
        <v>370</v>
      </c>
      <c r="N661" s="11">
        <v>402</v>
      </c>
      <c r="O661" s="11">
        <v>369</v>
      </c>
      <c r="P661" s="11">
        <v>389</v>
      </c>
      <c r="Q661" s="11">
        <v>402</v>
      </c>
      <c r="R661" s="195">
        <v>6946</v>
      </c>
      <c r="T661">
        <v>661</v>
      </c>
    </row>
    <row r="662" spans="1:20" x14ac:dyDescent="0.25">
      <c r="A662" s="16"/>
      <c r="B662" s="194" t="s">
        <v>64</v>
      </c>
      <c r="C662" s="196">
        <v>601</v>
      </c>
      <c r="D662" s="11">
        <v>594</v>
      </c>
      <c r="E662" s="11">
        <v>573</v>
      </c>
      <c r="F662" s="11">
        <v>613</v>
      </c>
      <c r="G662" s="11">
        <v>589</v>
      </c>
      <c r="H662" s="11">
        <v>592</v>
      </c>
      <c r="I662" s="11">
        <v>565</v>
      </c>
      <c r="J662" s="11">
        <v>575</v>
      </c>
      <c r="K662" s="11">
        <v>576</v>
      </c>
      <c r="L662" s="11">
        <v>630</v>
      </c>
      <c r="M662" s="11">
        <v>567</v>
      </c>
      <c r="N662" s="11">
        <v>562</v>
      </c>
      <c r="O662" s="11">
        <v>600</v>
      </c>
      <c r="P662" s="11">
        <v>594</v>
      </c>
      <c r="Q662" s="11">
        <v>541</v>
      </c>
      <c r="R662" s="195">
        <v>8772</v>
      </c>
      <c r="T662">
        <v>662</v>
      </c>
    </row>
    <row r="663" spans="1:20" x14ac:dyDescent="0.25">
      <c r="A663" s="16"/>
      <c r="B663" s="194" t="s">
        <v>73</v>
      </c>
      <c r="C663" s="196">
        <v>972</v>
      </c>
      <c r="D663" s="11">
        <v>1019</v>
      </c>
      <c r="E663" s="11">
        <v>1001</v>
      </c>
      <c r="F663" s="11">
        <v>1003</v>
      </c>
      <c r="G663" s="11">
        <v>958</v>
      </c>
      <c r="H663" s="11">
        <v>965</v>
      </c>
      <c r="I663" s="11">
        <v>984</v>
      </c>
      <c r="J663" s="11">
        <v>1032</v>
      </c>
      <c r="K663" s="11">
        <v>970</v>
      </c>
      <c r="L663" s="11">
        <v>1048</v>
      </c>
      <c r="M663" s="11">
        <v>942</v>
      </c>
      <c r="N663" s="11">
        <v>958</v>
      </c>
      <c r="O663" s="11">
        <v>949</v>
      </c>
      <c r="P663" s="11">
        <v>944</v>
      </c>
      <c r="Q663" s="11">
        <v>1008</v>
      </c>
      <c r="R663" s="195">
        <v>14753</v>
      </c>
      <c r="T663">
        <v>663</v>
      </c>
    </row>
    <row r="664" spans="1:20" x14ac:dyDescent="0.25">
      <c r="A664" s="16"/>
      <c r="B664" s="194" t="s">
        <v>26</v>
      </c>
      <c r="C664" s="196">
        <v>382</v>
      </c>
      <c r="D664" s="11">
        <v>399</v>
      </c>
      <c r="E664" s="11">
        <v>409</v>
      </c>
      <c r="F664" s="11">
        <v>424</v>
      </c>
      <c r="G664" s="11">
        <v>428</v>
      </c>
      <c r="H664" s="11">
        <v>430</v>
      </c>
      <c r="I664" s="11">
        <v>427</v>
      </c>
      <c r="J664" s="11">
        <v>441</v>
      </c>
      <c r="K664" s="11">
        <v>440</v>
      </c>
      <c r="L664" s="11">
        <v>458</v>
      </c>
      <c r="M664" s="11">
        <v>463</v>
      </c>
      <c r="N664" s="11">
        <v>462</v>
      </c>
      <c r="O664" s="11">
        <v>470</v>
      </c>
      <c r="P664" s="11">
        <v>489</v>
      </c>
      <c r="Q664" s="11">
        <v>470</v>
      </c>
      <c r="R664" s="195">
        <v>6592</v>
      </c>
      <c r="T664">
        <v>664</v>
      </c>
    </row>
    <row r="665" spans="1:20" x14ac:dyDescent="0.25">
      <c r="A665" s="16"/>
      <c r="B665" s="194" t="s">
        <v>32</v>
      </c>
      <c r="C665" s="196">
        <v>396</v>
      </c>
      <c r="D665" s="11">
        <v>406</v>
      </c>
      <c r="E665" s="11">
        <v>397</v>
      </c>
      <c r="F665" s="11">
        <v>422</v>
      </c>
      <c r="G665" s="11">
        <v>431</v>
      </c>
      <c r="H665" s="11">
        <v>426</v>
      </c>
      <c r="I665" s="11">
        <v>419</v>
      </c>
      <c r="J665" s="11">
        <v>421</v>
      </c>
      <c r="K665" s="11">
        <v>438</v>
      </c>
      <c r="L665" s="11">
        <v>448</v>
      </c>
      <c r="M665" s="11">
        <v>419</v>
      </c>
      <c r="N665" s="11">
        <v>463</v>
      </c>
      <c r="O665" s="11">
        <v>460</v>
      </c>
      <c r="P665" s="11">
        <v>445</v>
      </c>
      <c r="Q665" s="11">
        <v>426</v>
      </c>
      <c r="R665" s="195">
        <v>6417</v>
      </c>
      <c r="T665">
        <v>665</v>
      </c>
    </row>
    <row r="666" spans="1:20" x14ac:dyDescent="0.25">
      <c r="A666" s="16"/>
      <c r="B666" s="194" t="s">
        <v>46</v>
      </c>
      <c r="C666" s="196">
        <v>965</v>
      </c>
      <c r="D666" s="11">
        <v>1057</v>
      </c>
      <c r="E666" s="11">
        <v>1034</v>
      </c>
      <c r="F666" s="11">
        <v>1026</v>
      </c>
      <c r="G666" s="11">
        <v>971</v>
      </c>
      <c r="H666" s="11">
        <v>1016</v>
      </c>
      <c r="I666" s="11">
        <v>961</v>
      </c>
      <c r="J666" s="11">
        <v>1005</v>
      </c>
      <c r="K666" s="11">
        <v>928</v>
      </c>
      <c r="L666" s="11">
        <v>995</v>
      </c>
      <c r="M666" s="11">
        <v>990</v>
      </c>
      <c r="N666" s="11">
        <v>942</v>
      </c>
      <c r="O666" s="11">
        <v>885</v>
      </c>
      <c r="P666" s="11">
        <v>952</v>
      </c>
      <c r="Q666" s="11">
        <v>978</v>
      </c>
      <c r="R666" s="195">
        <v>14705</v>
      </c>
      <c r="T666">
        <v>666</v>
      </c>
    </row>
    <row r="667" spans="1:20" x14ac:dyDescent="0.25">
      <c r="A667" s="16"/>
      <c r="B667" s="194" t="s">
        <v>75</v>
      </c>
      <c r="C667" s="196">
        <v>624</v>
      </c>
      <c r="D667" s="11">
        <v>623</v>
      </c>
      <c r="E667" s="11">
        <v>616</v>
      </c>
      <c r="F667" s="11">
        <v>612</v>
      </c>
      <c r="G667" s="11">
        <v>623</v>
      </c>
      <c r="H667" s="11">
        <v>665</v>
      </c>
      <c r="I667" s="11">
        <v>630</v>
      </c>
      <c r="J667" s="11">
        <v>654</v>
      </c>
      <c r="K667" s="11">
        <v>604</v>
      </c>
      <c r="L667" s="11">
        <v>637</v>
      </c>
      <c r="M667" s="11">
        <v>609</v>
      </c>
      <c r="N667" s="11">
        <v>654</v>
      </c>
      <c r="O667" s="11">
        <v>618</v>
      </c>
      <c r="P667" s="11">
        <v>683</v>
      </c>
      <c r="Q667" s="11">
        <v>675</v>
      </c>
      <c r="R667" s="195">
        <v>9527</v>
      </c>
      <c r="T667">
        <v>667</v>
      </c>
    </row>
    <row r="668" spans="1:20" x14ac:dyDescent="0.25">
      <c r="A668" s="16"/>
      <c r="B668" s="194" t="s">
        <v>10</v>
      </c>
      <c r="C668" s="196">
        <v>1506</v>
      </c>
      <c r="D668" s="11">
        <v>1494</v>
      </c>
      <c r="E668" s="11">
        <v>1471</v>
      </c>
      <c r="F668" s="11">
        <v>1503</v>
      </c>
      <c r="G668" s="11">
        <v>1483</v>
      </c>
      <c r="H668" s="11">
        <v>1490</v>
      </c>
      <c r="I668" s="11">
        <v>1469</v>
      </c>
      <c r="J668" s="11">
        <v>1526</v>
      </c>
      <c r="K668" s="11">
        <v>1535</v>
      </c>
      <c r="L668" s="11">
        <v>1525</v>
      </c>
      <c r="M668" s="11">
        <v>1550</v>
      </c>
      <c r="N668" s="11">
        <v>1556</v>
      </c>
      <c r="O668" s="11">
        <v>1572</v>
      </c>
      <c r="P668" s="11">
        <v>1546</v>
      </c>
      <c r="Q668" s="11">
        <v>1498</v>
      </c>
      <c r="R668" s="195">
        <v>22724</v>
      </c>
      <c r="T668">
        <v>668</v>
      </c>
    </row>
    <row r="669" spans="1:20" x14ac:dyDescent="0.25">
      <c r="A669" s="16"/>
      <c r="B669" s="194" t="s">
        <v>15</v>
      </c>
      <c r="C669" s="196">
        <v>1246</v>
      </c>
      <c r="D669" s="11">
        <v>1239</v>
      </c>
      <c r="E669" s="11">
        <v>1228</v>
      </c>
      <c r="F669" s="11">
        <v>1276</v>
      </c>
      <c r="G669" s="11">
        <v>1269</v>
      </c>
      <c r="H669" s="11">
        <v>1267</v>
      </c>
      <c r="I669" s="11">
        <v>1241</v>
      </c>
      <c r="J669" s="11">
        <v>1240</v>
      </c>
      <c r="K669" s="11">
        <v>1297</v>
      </c>
      <c r="L669" s="11">
        <v>1280</v>
      </c>
      <c r="M669" s="11">
        <v>1257</v>
      </c>
      <c r="N669" s="11">
        <v>1286</v>
      </c>
      <c r="O669" s="11">
        <v>1263</v>
      </c>
      <c r="P669" s="11">
        <v>1267</v>
      </c>
      <c r="Q669" s="11">
        <v>1211</v>
      </c>
      <c r="R669" s="195">
        <v>18867</v>
      </c>
      <c r="T669">
        <v>669</v>
      </c>
    </row>
    <row r="670" spans="1:20" x14ac:dyDescent="0.25">
      <c r="A670" s="16"/>
      <c r="B670" s="194" t="s">
        <v>18</v>
      </c>
      <c r="C670" s="196">
        <v>1431</v>
      </c>
      <c r="D670" s="11">
        <v>1447</v>
      </c>
      <c r="E670" s="11">
        <v>1520</v>
      </c>
      <c r="F670" s="11">
        <v>1526</v>
      </c>
      <c r="G670" s="11">
        <v>1407</v>
      </c>
      <c r="H670" s="11">
        <v>1447</v>
      </c>
      <c r="I670" s="11">
        <v>1464</v>
      </c>
      <c r="J670" s="11">
        <v>1473</v>
      </c>
      <c r="K670" s="11">
        <v>1441</v>
      </c>
      <c r="L670" s="11">
        <v>1453</v>
      </c>
      <c r="M670" s="11">
        <v>1422</v>
      </c>
      <c r="N670" s="11">
        <v>1500</v>
      </c>
      <c r="O670" s="11">
        <v>1450</v>
      </c>
      <c r="P670" s="11">
        <v>1526</v>
      </c>
      <c r="Q670" s="11">
        <v>1464</v>
      </c>
      <c r="R670" s="195">
        <v>21971</v>
      </c>
      <c r="T670">
        <v>670</v>
      </c>
    </row>
    <row r="671" spans="1:20" x14ac:dyDescent="0.25">
      <c r="A671" s="16"/>
      <c r="B671" s="194" t="s">
        <v>77</v>
      </c>
      <c r="C671" s="196">
        <v>450</v>
      </c>
      <c r="D671" s="11">
        <v>478</v>
      </c>
      <c r="E671" s="11">
        <v>509</v>
      </c>
      <c r="F671" s="11">
        <v>507</v>
      </c>
      <c r="G671" s="11">
        <v>456</v>
      </c>
      <c r="H671" s="11">
        <v>490</v>
      </c>
      <c r="I671" s="11">
        <v>499</v>
      </c>
      <c r="J671" s="11">
        <v>510</v>
      </c>
      <c r="K671" s="11">
        <v>470</v>
      </c>
      <c r="L671" s="11">
        <v>480</v>
      </c>
      <c r="M671" s="11">
        <v>507</v>
      </c>
      <c r="N671" s="11">
        <v>505</v>
      </c>
      <c r="O671" s="11">
        <v>468</v>
      </c>
      <c r="P671" s="11">
        <v>520</v>
      </c>
      <c r="Q671" s="11">
        <v>539</v>
      </c>
      <c r="R671" s="195">
        <v>7388</v>
      </c>
      <c r="T671">
        <v>671</v>
      </c>
    </row>
    <row r="672" spans="1:20" x14ac:dyDescent="0.25">
      <c r="A672" s="16"/>
      <c r="B672" s="194" t="s">
        <v>44</v>
      </c>
      <c r="C672" s="196">
        <v>94</v>
      </c>
      <c r="D672" s="11">
        <v>98</v>
      </c>
      <c r="E672" s="11">
        <v>118</v>
      </c>
      <c r="F672" s="11">
        <v>114</v>
      </c>
      <c r="G672" s="11">
        <v>87</v>
      </c>
      <c r="H672" s="11">
        <v>99</v>
      </c>
      <c r="I672" s="11">
        <v>94</v>
      </c>
      <c r="J672" s="11">
        <v>104</v>
      </c>
      <c r="K672" s="11">
        <v>83</v>
      </c>
      <c r="L672" s="11">
        <v>85</v>
      </c>
      <c r="M672" s="11">
        <v>78</v>
      </c>
      <c r="N672" s="11">
        <v>81</v>
      </c>
      <c r="O672" s="11">
        <v>85</v>
      </c>
      <c r="P672" s="11">
        <v>93</v>
      </c>
      <c r="Q672" s="11">
        <v>86</v>
      </c>
      <c r="R672" s="195">
        <v>1399</v>
      </c>
      <c r="T672">
        <v>672</v>
      </c>
    </row>
    <row r="673" spans="1:20" x14ac:dyDescent="0.25">
      <c r="A673" s="16"/>
      <c r="B673" s="194" t="s">
        <v>71</v>
      </c>
      <c r="C673" s="196">
        <v>490</v>
      </c>
      <c r="D673" s="11">
        <v>478</v>
      </c>
      <c r="E673" s="11">
        <v>501</v>
      </c>
      <c r="F673" s="11">
        <v>475</v>
      </c>
      <c r="G673" s="11">
        <v>457</v>
      </c>
      <c r="H673" s="11">
        <v>476</v>
      </c>
      <c r="I673" s="11">
        <v>488</v>
      </c>
      <c r="J673" s="11">
        <v>471</v>
      </c>
      <c r="K673" s="11">
        <v>443</v>
      </c>
      <c r="L673" s="11">
        <v>464</v>
      </c>
      <c r="M673" s="11">
        <v>473</v>
      </c>
      <c r="N673" s="11">
        <v>460</v>
      </c>
      <c r="O673" s="11">
        <v>464</v>
      </c>
      <c r="P673" s="11">
        <v>452</v>
      </c>
      <c r="Q673" s="11">
        <v>455</v>
      </c>
      <c r="R673" s="195">
        <v>7047</v>
      </c>
      <c r="T673">
        <v>673</v>
      </c>
    </row>
    <row r="674" spans="1:20" x14ac:dyDescent="0.25">
      <c r="A674" s="16"/>
      <c r="B674" s="194" t="s">
        <v>52</v>
      </c>
      <c r="C674" s="196">
        <v>91</v>
      </c>
      <c r="D674" s="11">
        <v>92</v>
      </c>
      <c r="E674" s="11">
        <v>93</v>
      </c>
      <c r="F674" s="11">
        <v>100</v>
      </c>
      <c r="G674" s="11">
        <v>83</v>
      </c>
      <c r="H674" s="11">
        <v>103</v>
      </c>
      <c r="I674" s="11">
        <v>88</v>
      </c>
      <c r="J674" s="11">
        <v>89</v>
      </c>
      <c r="K674" s="11">
        <v>89</v>
      </c>
      <c r="L674" s="11">
        <v>96</v>
      </c>
      <c r="M674" s="11">
        <v>86</v>
      </c>
      <c r="N674" s="11">
        <v>99</v>
      </c>
      <c r="O674" s="11">
        <v>88</v>
      </c>
      <c r="P674" s="11">
        <v>79</v>
      </c>
      <c r="Q674" s="11">
        <v>82</v>
      </c>
      <c r="R674" s="195">
        <v>1358</v>
      </c>
      <c r="T674">
        <v>674</v>
      </c>
    </row>
    <row r="675" spans="1:20" x14ac:dyDescent="0.25">
      <c r="A675" s="16"/>
      <c r="B675" s="194" t="s">
        <v>20</v>
      </c>
      <c r="C675" s="196">
        <v>782</v>
      </c>
      <c r="D675" s="11">
        <v>861</v>
      </c>
      <c r="E675" s="11">
        <v>772</v>
      </c>
      <c r="F675" s="11">
        <v>815</v>
      </c>
      <c r="G675" s="11">
        <v>804</v>
      </c>
      <c r="H675" s="11">
        <v>817</v>
      </c>
      <c r="I675" s="11">
        <v>767</v>
      </c>
      <c r="J675" s="11">
        <v>813</v>
      </c>
      <c r="K675" s="11">
        <v>823</v>
      </c>
      <c r="L675" s="11">
        <v>816</v>
      </c>
      <c r="M675" s="11">
        <v>766</v>
      </c>
      <c r="N675" s="11">
        <v>765</v>
      </c>
      <c r="O675" s="11">
        <v>783</v>
      </c>
      <c r="P675" s="11">
        <v>819</v>
      </c>
      <c r="Q675" s="11">
        <v>714</v>
      </c>
      <c r="R675" s="195">
        <v>11917</v>
      </c>
      <c r="T675">
        <v>675</v>
      </c>
    </row>
    <row r="676" spans="1:20" x14ac:dyDescent="0.25">
      <c r="A676" s="16"/>
      <c r="B676" s="194" t="s">
        <v>95</v>
      </c>
      <c r="C676" s="196">
        <v>1224</v>
      </c>
      <c r="D676" s="11">
        <v>1218</v>
      </c>
      <c r="E676" s="11">
        <v>1223</v>
      </c>
      <c r="F676" s="11">
        <v>1228</v>
      </c>
      <c r="G676" s="11">
        <v>1233</v>
      </c>
      <c r="H676" s="11">
        <v>1229</v>
      </c>
      <c r="I676" s="11">
        <v>1174</v>
      </c>
      <c r="J676" s="11">
        <v>1308</v>
      </c>
      <c r="K676" s="11">
        <v>1249</v>
      </c>
      <c r="L676" s="11">
        <v>1250</v>
      </c>
      <c r="M676" s="11">
        <v>1214</v>
      </c>
      <c r="N676" s="11">
        <v>1290</v>
      </c>
      <c r="O676" s="11">
        <v>1274</v>
      </c>
      <c r="P676" s="11">
        <v>1245</v>
      </c>
      <c r="Q676" s="11">
        <v>1251</v>
      </c>
      <c r="R676" s="195">
        <v>18610</v>
      </c>
      <c r="T676">
        <v>676</v>
      </c>
    </row>
    <row r="677" spans="1:20" x14ac:dyDescent="0.25">
      <c r="A677" s="16"/>
      <c r="B677" s="194" t="s">
        <v>30</v>
      </c>
      <c r="C677" s="196">
        <v>197</v>
      </c>
      <c r="D677" s="11">
        <v>215</v>
      </c>
      <c r="E677" s="11">
        <v>219</v>
      </c>
      <c r="F677" s="11">
        <v>211</v>
      </c>
      <c r="G677" s="11">
        <v>163</v>
      </c>
      <c r="H677" s="11">
        <v>169</v>
      </c>
      <c r="I677" s="11">
        <v>163</v>
      </c>
      <c r="J677" s="11">
        <v>183</v>
      </c>
      <c r="K677" s="11">
        <v>148</v>
      </c>
      <c r="L677" s="11">
        <v>156</v>
      </c>
      <c r="M677" s="11">
        <v>161</v>
      </c>
      <c r="N677" s="11">
        <v>150</v>
      </c>
      <c r="O677" s="11">
        <v>158</v>
      </c>
      <c r="P677" s="11">
        <v>185</v>
      </c>
      <c r="Q677" s="11">
        <v>175</v>
      </c>
      <c r="R677" s="195">
        <v>2653</v>
      </c>
      <c r="T677">
        <v>677</v>
      </c>
    </row>
    <row r="678" spans="1:20" x14ac:dyDescent="0.25">
      <c r="A678" s="16"/>
      <c r="B678" s="194" t="s">
        <v>58</v>
      </c>
      <c r="C678" s="196">
        <v>54</v>
      </c>
      <c r="D678" s="11">
        <v>48</v>
      </c>
      <c r="E678" s="11">
        <v>55</v>
      </c>
      <c r="F678" s="11">
        <v>57</v>
      </c>
      <c r="G678" s="11">
        <v>43</v>
      </c>
      <c r="H678" s="11">
        <v>60</v>
      </c>
      <c r="I678" s="11">
        <v>48</v>
      </c>
      <c r="J678" s="11">
        <v>50</v>
      </c>
      <c r="K678" s="11">
        <v>51</v>
      </c>
      <c r="L678" s="11">
        <v>54</v>
      </c>
      <c r="M678" s="11">
        <v>46</v>
      </c>
      <c r="N678" s="11">
        <v>45</v>
      </c>
      <c r="O678" s="11">
        <v>54</v>
      </c>
      <c r="P678" s="11">
        <v>48</v>
      </c>
      <c r="Q678" s="11">
        <v>49</v>
      </c>
      <c r="R678" s="195">
        <v>762</v>
      </c>
      <c r="T678">
        <v>678</v>
      </c>
    </row>
    <row r="679" spans="1:20" x14ac:dyDescent="0.25">
      <c r="A679" s="16"/>
      <c r="B679" s="194" t="s">
        <v>54</v>
      </c>
      <c r="C679" s="196">
        <v>44</v>
      </c>
      <c r="D679" s="11">
        <v>39</v>
      </c>
      <c r="E679" s="11">
        <v>46</v>
      </c>
      <c r="F679" s="11">
        <v>37</v>
      </c>
      <c r="G679" s="11">
        <v>37</v>
      </c>
      <c r="H679" s="11"/>
      <c r="I679" s="11">
        <v>41</v>
      </c>
      <c r="J679" s="11">
        <v>39</v>
      </c>
      <c r="K679" s="11"/>
      <c r="L679" s="11">
        <v>32</v>
      </c>
      <c r="M679" s="11"/>
      <c r="N679" s="11">
        <v>30</v>
      </c>
      <c r="O679" s="11">
        <v>30</v>
      </c>
      <c r="P679" s="11"/>
      <c r="Q679" s="11"/>
      <c r="R679" s="195">
        <v>375</v>
      </c>
      <c r="T679">
        <v>679</v>
      </c>
    </row>
    <row r="680" spans="1:20" x14ac:dyDescent="0.25">
      <c r="A680" s="16"/>
      <c r="B680" s="194" t="s">
        <v>145</v>
      </c>
      <c r="C680" s="196">
        <v>14048</v>
      </c>
      <c r="D680" s="11">
        <v>14478</v>
      </c>
      <c r="E680" s="11">
        <v>14658</v>
      </c>
      <c r="F680" s="11">
        <v>14649</v>
      </c>
      <c r="G680" s="11">
        <v>14021</v>
      </c>
      <c r="H680" s="11">
        <v>14210</v>
      </c>
      <c r="I680" s="11">
        <v>14192</v>
      </c>
      <c r="J680" s="11">
        <v>14360</v>
      </c>
      <c r="K680" s="11">
        <v>13921</v>
      </c>
      <c r="L680" s="11">
        <v>14055</v>
      </c>
      <c r="M680" s="11">
        <v>14104</v>
      </c>
      <c r="N680" s="11">
        <v>14343</v>
      </c>
      <c r="O680" s="11">
        <v>14474</v>
      </c>
      <c r="P680" s="11">
        <v>14554</v>
      </c>
      <c r="Q680" s="11">
        <v>14385</v>
      </c>
      <c r="R680" s="195">
        <v>214452</v>
      </c>
      <c r="T680">
        <v>680</v>
      </c>
    </row>
    <row r="681" spans="1:20" x14ac:dyDescent="0.25">
      <c r="A681" s="16"/>
      <c r="B681" s="194" t="s">
        <v>146</v>
      </c>
      <c r="C681" s="196">
        <v>7784</v>
      </c>
      <c r="D681" s="11">
        <v>7907</v>
      </c>
      <c r="E681" s="11">
        <v>7838</v>
      </c>
      <c r="F681" s="11">
        <v>7910</v>
      </c>
      <c r="G681" s="11">
        <v>7685</v>
      </c>
      <c r="H681" s="11">
        <v>7743</v>
      </c>
      <c r="I681" s="11">
        <v>7739</v>
      </c>
      <c r="J681" s="11">
        <v>7844</v>
      </c>
      <c r="K681" s="11">
        <v>7602</v>
      </c>
      <c r="L681" s="11">
        <v>7735</v>
      </c>
      <c r="M681" s="11">
        <v>7671</v>
      </c>
      <c r="N681" s="11">
        <v>7762</v>
      </c>
      <c r="O681" s="11">
        <v>7656</v>
      </c>
      <c r="P681" s="11">
        <v>7896</v>
      </c>
      <c r="Q681" s="11">
        <v>7877</v>
      </c>
      <c r="R681" s="195">
        <v>116649</v>
      </c>
      <c r="T681">
        <v>681</v>
      </c>
    </row>
    <row r="682" spans="1:20" x14ac:dyDescent="0.25">
      <c r="A682" s="16"/>
      <c r="B682" s="194" t="s">
        <v>147</v>
      </c>
      <c r="C682" s="196">
        <v>16933</v>
      </c>
      <c r="D682" s="11">
        <v>17407</v>
      </c>
      <c r="E682" s="11">
        <v>17538</v>
      </c>
      <c r="F682" s="11">
        <v>17580</v>
      </c>
      <c r="G682" s="11">
        <v>16852</v>
      </c>
      <c r="H682" s="11">
        <v>17060</v>
      </c>
      <c r="I682" s="11">
        <v>17027</v>
      </c>
      <c r="J682" s="11">
        <v>17270</v>
      </c>
      <c r="K682" s="11">
        <v>16735</v>
      </c>
      <c r="L682" s="11">
        <v>16894</v>
      </c>
      <c r="M682" s="11">
        <v>16959</v>
      </c>
      <c r="N682" s="11">
        <v>17254</v>
      </c>
      <c r="O682" s="11">
        <v>17304</v>
      </c>
      <c r="P682" s="11">
        <v>17526</v>
      </c>
      <c r="Q682" s="11">
        <v>17390</v>
      </c>
      <c r="R682" s="195">
        <v>257729</v>
      </c>
      <c r="T682">
        <v>682</v>
      </c>
    </row>
    <row r="683" spans="1:20" x14ac:dyDescent="0.25">
      <c r="A683" s="16"/>
      <c r="B683" s="194" t="s">
        <v>278</v>
      </c>
      <c r="C683" s="196">
        <v>604</v>
      </c>
      <c r="D683" s="11">
        <v>629</v>
      </c>
      <c r="E683" s="11">
        <v>580</v>
      </c>
      <c r="F683" s="11">
        <v>604</v>
      </c>
      <c r="G683" s="11">
        <v>563</v>
      </c>
      <c r="H683" s="11">
        <v>623</v>
      </c>
      <c r="I683" s="11">
        <v>612</v>
      </c>
      <c r="J683" s="11">
        <v>622</v>
      </c>
      <c r="K683" s="11">
        <v>591</v>
      </c>
      <c r="L683" s="11">
        <v>571</v>
      </c>
      <c r="M683" s="11">
        <v>572</v>
      </c>
      <c r="N683" s="11">
        <v>561</v>
      </c>
      <c r="O683" s="11">
        <v>527</v>
      </c>
      <c r="P683" s="11">
        <v>566</v>
      </c>
      <c r="Q683" s="11">
        <v>553</v>
      </c>
      <c r="R683" s="195">
        <v>8778</v>
      </c>
      <c r="T683">
        <v>683</v>
      </c>
    </row>
    <row r="684" spans="1:20" x14ac:dyDescent="0.25">
      <c r="A684" s="16"/>
      <c r="B684" s="194" t="s">
        <v>281</v>
      </c>
      <c r="C684" s="196">
        <v>3393</v>
      </c>
      <c r="D684" s="11">
        <v>3419</v>
      </c>
      <c r="E684" s="11">
        <v>3415</v>
      </c>
      <c r="F684" s="11">
        <v>3426</v>
      </c>
      <c r="G684" s="11">
        <v>3335</v>
      </c>
      <c r="H684" s="11">
        <v>3462</v>
      </c>
      <c r="I684" s="11">
        <v>3457</v>
      </c>
      <c r="J684" s="11">
        <v>3521</v>
      </c>
      <c r="K684" s="11">
        <v>3454</v>
      </c>
      <c r="L684" s="11">
        <v>3516</v>
      </c>
      <c r="M684" s="11">
        <v>3504</v>
      </c>
      <c r="N684" s="11">
        <v>3605</v>
      </c>
      <c r="O684" s="11">
        <v>3565</v>
      </c>
      <c r="P684" s="11">
        <v>3699</v>
      </c>
      <c r="Q684" s="11">
        <v>3769</v>
      </c>
      <c r="R684" s="195">
        <v>52540</v>
      </c>
      <c r="T684">
        <v>684</v>
      </c>
    </row>
    <row r="685" spans="1:20" x14ac:dyDescent="0.25">
      <c r="A685" s="16"/>
      <c r="B685" s="194" t="s">
        <v>282</v>
      </c>
      <c r="C685" s="196">
        <v>182</v>
      </c>
      <c r="D685" s="11">
        <v>196</v>
      </c>
      <c r="E685" s="11">
        <v>207</v>
      </c>
      <c r="F685" s="11">
        <v>219</v>
      </c>
      <c r="G685" s="11">
        <v>182</v>
      </c>
      <c r="H685" s="11">
        <v>201</v>
      </c>
      <c r="I685" s="11">
        <v>210</v>
      </c>
      <c r="J685" s="11">
        <v>233</v>
      </c>
      <c r="K685" s="11">
        <v>205</v>
      </c>
      <c r="L685" s="11">
        <v>206</v>
      </c>
      <c r="M685" s="11">
        <v>229</v>
      </c>
      <c r="N685" s="11">
        <v>231</v>
      </c>
      <c r="O685" s="11">
        <v>227</v>
      </c>
      <c r="P685" s="11">
        <v>265</v>
      </c>
      <c r="Q685" s="11">
        <v>244</v>
      </c>
      <c r="R685" s="195">
        <v>3237</v>
      </c>
      <c r="T685">
        <v>685</v>
      </c>
    </row>
    <row r="686" spans="1:20" x14ac:dyDescent="0.25">
      <c r="A686" s="16"/>
      <c r="B686" s="194" t="s">
        <v>274</v>
      </c>
      <c r="C686" s="196">
        <v>109</v>
      </c>
      <c r="D686" s="11">
        <v>103</v>
      </c>
      <c r="E686" s="11">
        <v>105</v>
      </c>
      <c r="F686" s="11">
        <v>94</v>
      </c>
      <c r="G686" s="11">
        <v>102</v>
      </c>
      <c r="H686" s="11">
        <v>94</v>
      </c>
      <c r="I686" s="11">
        <v>101</v>
      </c>
      <c r="J686" s="11">
        <v>118</v>
      </c>
      <c r="K686" s="11">
        <v>106</v>
      </c>
      <c r="L686" s="11">
        <v>99</v>
      </c>
      <c r="M686" s="11">
        <v>107</v>
      </c>
      <c r="N686" s="11">
        <v>92</v>
      </c>
      <c r="O686" s="11">
        <v>73</v>
      </c>
      <c r="P686" s="11">
        <v>79</v>
      </c>
      <c r="Q686" s="11">
        <v>87</v>
      </c>
      <c r="R686" s="195">
        <v>1469</v>
      </c>
      <c r="T686">
        <v>686</v>
      </c>
    </row>
    <row r="687" spans="1:20" x14ac:dyDescent="0.25">
      <c r="A687" s="16"/>
      <c r="B687" s="194" t="s">
        <v>283</v>
      </c>
      <c r="C687" s="196">
        <v>62</v>
      </c>
      <c r="D687" s="11">
        <v>76</v>
      </c>
      <c r="E687" s="11">
        <v>78</v>
      </c>
      <c r="F687" s="11">
        <v>73</v>
      </c>
      <c r="G687" s="11">
        <v>76</v>
      </c>
      <c r="H687" s="11">
        <v>76</v>
      </c>
      <c r="I687" s="11">
        <v>77</v>
      </c>
      <c r="J687" s="11">
        <v>73</v>
      </c>
      <c r="K687" s="11">
        <v>82</v>
      </c>
      <c r="L687" s="11">
        <v>76</v>
      </c>
      <c r="M687" s="11">
        <v>74</v>
      </c>
      <c r="N687" s="11">
        <v>74</v>
      </c>
      <c r="O687" s="11">
        <v>74</v>
      </c>
      <c r="P687" s="11">
        <v>88</v>
      </c>
      <c r="Q687" s="11">
        <v>87</v>
      </c>
      <c r="R687" s="195">
        <v>1146</v>
      </c>
      <c r="T687">
        <v>687</v>
      </c>
    </row>
    <row r="688" spans="1:20" x14ac:dyDescent="0.25">
      <c r="A688" s="16"/>
      <c r="B688" s="194" t="s">
        <v>287</v>
      </c>
      <c r="C688" s="196">
        <v>44</v>
      </c>
      <c r="D688" s="11">
        <v>42</v>
      </c>
      <c r="E688" s="11">
        <v>37</v>
      </c>
      <c r="F688" s="11">
        <v>46</v>
      </c>
      <c r="G688" s="11">
        <v>34</v>
      </c>
      <c r="H688" s="11">
        <v>41</v>
      </c>
      <c r="I688" s="11">
        <v>43</v>
      </c>
      <c r="J688" s="11">
        <v>44</v>
      </c>
      <c r="K688" s="11">
        <v>37</v>
      </c>
      <c r="L688" s="11">
        <v>45</v>
      </c>
      <c r="M688" s="11">
        <v>41</v>
      </c>
      <c r="N688" s="11">
        <v>44</v>
      </c>
      <c r="O688" s="11">
        <v>53</v>
      </c>
      <c r="P688" s="11">
        <v>52</v>
      </c>
      <c r="Q688" s="11">
        <v>43</v>
      </c>
      <c r="R688" s="195">
        <v>646</v>
      </c>
      <c r="T688">
        <v>688</v>
      </c>
    </row>
    <row r="689" spans="1:20" x14ac:dyDescent="0.25">
      <c r="A689" s="16"/>
      <c r="B689" s="194" t="s">
        <v>275</v>
      </c>
      <c r="C689" s="196">
        <v>199</v>
      </c>
      <c r="D689" s="11">
        <v>207</v>
      </c>
      <c r="E689" s="11">
        <v>202</v>
      </c>
      <c r="F689" s="11">
        <v>235</v>
      </c>
      <c r="G689" s="11">
        <v>214</v>
      </c>
      <c r="H689" s="11">
        <v>211</v>
      </c>
      <c r="I689" s="11">
        <v>193</v>
      </c>
      <c r="J689" s="11">
        <v>248</v>
      </c>
      <c r="K689" s="11">
        <v>230</v>
      </c>
      <c r="L689" s="11">
        <v>236</v>
      </c>
      <c r="M689" s="11">
        <v>211</v>
      </c>
      <c r="N689" s="11">
        <v>249</v>
      </c>
      <c r="O689" s="11">
        <v>225</v>
      </c>
      <c r="P689" s="11">
        <v>228</v>
      </c>
      <c r="Q689" s="11">
        <v>213</v>
      </c>
      <c r="R689" s="195">
        <v>3301</v>
      </c>
      <c r="T689">
        <v>689</v>
      </c>
    </row>
    <row r="690" spans="1:20" x14ac:dyDescent="0.25">
      <c r="A690" s="16"/>
      <c r="B690" s="194" t="s">
        <v>276</v>
      </c>
      <c r="C690" s="196">
        <v>83</v>
      </c>
      <c r="D690" s="11">
        <v>101</v>
      </c>
      <c r="E690" s="11">
        <v>108</v>
      </c>
      <c r="F690" s="11">
        <v>117</v>
      </c>
      <c r="G690" s="11">
        <v>111</v>
      </c>
      <c r="H690" s="11">
        <v>91</v>
      </c>
      <c r="I690" s="11">
        <v>75</v>
      </c>
      <c r="J690" s="11">
        <v>106</v>
      </c>
      <c r="K690" s="11">
        <v>101</v>
      </c>
      <c r="L690" s="11">
        <v>82</v>
      </c>
      <c r="M690" s="11">
        <v>89</v>
      </c>
      <c r="N690" s="11">
        <v>94</v>
      </c>
      <c r="O690" s="11">
        <v>82</v>
      </c>
      <c r="P690" s="11">
        <v>90</v>
      </c>
      <c r="Q690" s="11">
        <v>96</v>
      </c>
      <c r="R690" s="195">
        <v>1426</v>
      </c>
      <c r="T690">
        <v>690</v>
      </c>
    </row>
    <row r="691" spans="1:20" x14ac:dyDescent="0.25">
      <c r="A691" s="16"/>
      <c r="B691" s="194" t="s">
        <v>277</v>
      </c>
      <c r="C691" s="196">
        <v>129</v>
      </c>
      <c r="D691" s="11">
        <v>142</v>
      </c>
      <c r="E691" s="11">
        <v>147</v>
      </c>
      <c r="F691" s="11">
        <v>132</v>
      </c>
      <c r="G691" s="11">
        <v>121</v>
      </c>
      <c r="H691" s="11">
        <v>120</v>
      </c>
      <c r="I691" s="11">
        <v>121</v>
      </c>
      <c r="J691" s="11">
        <v>133</v>
      </c>
      <c r="K691" s="11">
        <v>93</v>
      </c>
      <c r="L691" s="11">
        <v>124</v>
      </c>
      <c r="M691" s="11">
        <v>122</v>
      </c>
      <c r="N691" s="11">
        <v>98</v>
      </c>
      <c r="O691" s="11">
        <v>100</v>
      </c>
      <c r="P691" s="11">
        <v>110</v>
      </c>
      <c r="Q691" s="11">
        <v>123</v>
      </c>
      <c r="R691" s="195">
        <v>1815</v>
      </c>
      <c r="T691">
        <v>691</v>
      </c>
    </row>
    <row r="692" spans="1:20" x14ac:dyDescent="0.25">
      <c r="A692" s="16"/>
      <c r="B692" s="194" t="s">
        <v>279</v>
      </c>
      <c r="C692" s="196">
        <v>90</v>
      </c>
      <c r="D692" s="11">
        <v>86</v>
      </c>
      <c r="E692" s="11">
        <v>100</v>
      </c>
      <c r="F692" s="11">
        <v>95</v>
      </c>
      <c r="G692" s="11">
        <v>101</v>
      </c>
      <c r="H692" s="11">
        <v>87</v>
      </c>
      <c r="I692" s="11">
        <v>100</v>
      </c>
      <c r="J692" s="11">
        <v>115</v>
      </c>
      <c r="K692" s="11">
        <v>106</v>
      </c>
      <c r="L692" s="11">
        <v>94</v>
      </c>
      <c r="M692" s="11">
        <v>95</v>
      </c>
      <c r="N692" s="11">
        <v>108</v>
      </c>
      <c r="O692" s="11">
        <v>88</v>
      </c>
      <c r="P692" s="11">
        <v>110</v>
      </c>
      <c r="Q692" s="11">
        <v>106</v>
      </c>
      <c r="R692" s="195">
        <v>1481</v>
      </c>
      <c r="T692">
        <v>692</v>
      </c>
    </row>
    <row r="693" spans="1:20" x14ac:dyDescent="0.25">
      <c r="A693" s="16"/>
      <c r="B693" s="194" t="s">
        <v>280</v>
      </c>
      <c r="C693" s="196">
        <v>165</v>
      </c>
      <c r="D693" s="11">
        <v>165</v>
      </c>
      <c r="E693" s="11">
        <v>171</v>
      </c>
      <c r="F693" s="11">
        <v>181</v>
      </c>
      <c r="G693" s="11">
        <v>169</v>
      </c>
      <c r="H693" s="11">
        <v>165</v>
      </c>
      <c r="I693" s="11">
        <v>153</v>
      </c>
      <c r="J693" s="11">
        <v>167</v>
      </c>
      <c r="K693" s="11">
        <v>168</v>
      </c>
      <c r="L693" s="11">
        <v>171</v>
      </c>
      <c r="M693" s="11">
        <v>166</v>
      </c>
      <c r="N693" s="11">
        <v>175</v>
      </c>
      <c r="O693" s="11">
        <v>173</v>
      </c>
      <c r="P693" s="11">
        <v>186</v>
      </c>
      <c r="Q693" s="11">
        <v>183</v>
      </c>
      <c r="R693" s="195">
        <v>2558</v>
      </c>
      <c r="T693">
        <v>693</v>
      </c>
    </row>
    <row r="694" spans="1:20" x14ac:dyDescent="0.25">
      <c r="A694" s="16"/>
      <c r="B694" s="194" t="s">
        <v>291</v>
      </c>
      <c r="C694" s="196">
        <v>141</v>
      </c>
      <c r="D694" s="11">
        <v>150</v>
      </c>
      <c r="E694" s="11">
        <v>152</v>
      </c>
      <c r="F694" s="11">
        <v>132</v>
      </c>
      <c r="G694" s="11">
        <v>146</v>
      </c>
      <c r="H694" s="11">
        <v>128</v>
      </c>
      <c r="I694" s="11">
        <v>151</v>
      </c>
      <c r="J694" s="11">
        <v>162</v>
      </c>
      <c r="K694" s="11">
        <v>135</v>
      </c>
      <c r="L694" s="11">
        <v>148</v>
      </c>
      <c r="M694" s="11">
        <v>137</v>
      </c>
      <c r="N694" s="11">
        <v>159</v>
      </c>
      <c r="O694" s="11">
        <v>150</v>
      </c>
      <c r="P694" s="11">
        <v>152</v>
      </c>
      <c r="Q694" s="11">
        <v>158</v>
      </c>
      <c r="R694" s="195">
        <v>2201</v>
      </c>
      <c r="T694">
        <v>694</v>
      </c>
    </row>
    <row r="695" spans="1:20" x14ac:dyDescent="0.25">
      <c r="A695" s="16"/>
      <c r="B695" s="194" t="s">
        <v>288</v>
      </c>
      <c r="C695" s="196">
        <v>41</v>
      </c>
      <c r="D695" s="11">
        <v>57</v>
      </c>
      <c r="E695" s="11">
        <v>57</v>
      </c>
      <c r="F695" s="11">
        <v>50</v>
      </c>
      <c r="G695" s="11">
        <v>55</v>
      </c>
      <c r="H695" s="11">
        <v>53</v>
      </c>
      <c r="I695" s="11">
        <v>47</v>
      </c>
      <c r="J695" s="11">
        <v>62</v>
      </c>
      <c r="K695" s="11">
        <v>47</v>
      </c>
      <c r="L695" s="11">
        <v>54</v>
      </c>
      <c r="M695" s="11">
        <v>47</v>
      </c>
      <c r="N695" s="11">
        <v>45</v>
      </c>
      <c r="O695" s="11">
        <v>52</v>
      </c>
      <c r="P695" s="11">
        <v>51</v>
      </c>
      <c r="Q695" s="11">
        <v>65</v>
      </c>
      <c r="R695" s="195">
        <v>783</v>
      </c>
      <c r="T695">
        <v>695</v>
      </c>
    </row>
    <row r="696" spans="1:20" x14ac:dyDescent="0.25">
      <c r="A696" s="16"/>
      <c r="B696" s="194" t="s">
        <v>286</v>
      </c>
      <c r="C696" s="196">
        <v>52</v>
      </c>
      <c r="D696" s="11">
        <v>53</v>
      </c>
      <c r="E696" s="11">
        <v>49</v>
      </c>
      <c r="F696" s="11">
        <v>64</v>
      </c>
      <c r="G696" s="11">
        <v>41</v>
      </c>
      <c r="H696" s="11">
        <v>55</v>
      </c>
      <c r="I696" s="11">
        <v>57</v>
      </c>
      <c r="J696" s="11">
        <v>67</v>
      </c>
      <c r="K696" s="11">
        <v>48</v>
      </c>
      <c r="L696" s="11">
        <v>50</v>
      </c>
      <c r="M696" s="11">
        <v>69</v>
      </c>
      <c r="N696" s="11">
        <v>54</v>
      </c>
      <c r="O696" s="11">
        <v>39</v>
      </c>
      <c r="P696" s="11">
        <v>49</v>
      </c>
      <c r="Q696" s="11">
        <v>44</v>
      </c>
      <c r="R696" s="195">
        <v>791</v>
      </c>
      <c r="T696">
        <v>696</v>
      </c>
    </row>
    <row r="697" spans="1:20" x14ac:dyDescent="0.25">
      <c r="A697" s="16"/>
      <c r="B697" s="194" t="s">
        <v>289</v>
      </c>
      <c r="C697" s="196">
        <v>30</v>
      </c>
      <c r="D697" s="11">
        <v>30</v>
      </c>
      <c r="E697" s="11"/>
      <c r="F697" s="11"/>
      <c r="G697" s="11"/>
      <c r="H697" s="11"/>
      <c r="I697" s="11"/>
      <c r="J697" s="11"/>
      <c r="K697" s="11"/>
      <c r="L697" s="11">
        <v>30</v>
      </c>
      <c r="M697" s="11">
        <v>34</v>
      </c>
      <c r="N697" s="11"/>
      <c r="O697" s="11"/>
      <c r="P697" s="11">
        <v>30</v>
      </c>
      <c r="Q697" s="11">
        <v>31</v>
      </c>
      <c r="R697" s="195">
        <v>185</v>
      </c>
      <c r="T697">
        <v>697</v>
      </c>
    </row>
    <row r="698" spans="1:20" x14ac:dyDescent="0.25">
      <c r="A698" s="16"/>
      <c r="B698" s="194" t="s">
        <v>290</v>
      </c>
      <c r="C698" s="196">
        <v>37</v>
      </c>
      <c r="D698" s="11">
        <v>37</v>
      </c>
      <c r="E698" s="11">
        <v>39</v>
      </c>
      <c r="F698" s="11">
        <v>43</v>
      </c>
      <c r="G698" s="11">
        <v>42</v>
      </c>
      <c r="H698" s="11">
        <v>40</v>
      </c>
      <c r="I698" s="11">
        <v>37</v>
      </c>
      <c r="J698" s="11">
        <v>37</v>
      </c>
      <c r="K698" s="11">
        <v>34</v>
      </c>
      <c r="L698" s="11">
        <v>44</v>
      </c>
      <c r="M698" s="11">
        <v>41</v>
      </c>
      <c r="N698" s="11">
        <v>43</v>
      </c>
      <c r="O698" s="11">
        <v>43</v>
      </c>
      <c r="P698" s="11">
        <v>50</v>
      </c>
      <c r="Q698" s="11">
        <v>38</v>
      </c>
      <c r="R698" s="195">
        <v>605</v>
      </c>
      <c r="T698">
        <v>698</v>
      </c>
    </row>
    <row r="699" spans="1:20" x14ac:dyDescent="0.25">
      <c r="A699" s="16"/>
      <c r="B699" s="194" t="s">
        <v>284</v>
      </c>
      <c r="C699" s="196"/>
      <c r="D699" s="11"/>
      <c r="E699" s="11"/>
      <c r="F699" s="11"/>
      <c r="G699" s="11"/>
      <c r="H699" s="11"/>
      <c r="I699" s="11"/>
      <c r="J699" s="11"/>
      <c r="K699" s="11"/>
      <c r="L699" s="11"/>
      <c r="M699" s="11"/>
      <c r="N699" s="11">
        <v>30</v>
      </c>
      <c r="O699" s="11"/>
      <c r="P699" s="11"/>
      <c r="Q699" s="11"/>
      <c r="R699" s="195">
        <v>30</v>
      </c>
      <c r="T699">
        <v>699</v>
      </c>
    </row>
    <row r="700" spans="1:20" x14ac:dyDescent="0.25">
      <c r="A700" s="5" t="s">
        <v>115</v>
      </c>
      <c r="B700" s="3"/>
      <c r="C700" s="8">
        <v>89948</v>
      </c>
      <c r="D700" s="9">
        <v>92108</v>
      </c>
      <c r="E700" s="9">
        <v>92490</v>
      </c>
      <c r="F700" s="9">
        <v>92960</v>
      </c>
      <c r="G700" s="9">
        <v>90144</v>
      </c>
      <c r="H700" s="9">
        <v>91033</v>
      </c>
      <c r="I700" s="9">
        <v>90853</v>
      </c>
      <c r="J700" s="9">
        <v>92319</v>
      </c>
      <c r="K700" s="9">
        <v>90186</v>
      </c>
      <c r="L700" s="9">
        <v>91628</v>
      </c>
      <c r="M700" s="9">
        <v>90662</v>
      </c>
      <c r="N700" s="9">
        <v>92152</v>
      </c>
      <c r="O700" s="9">
        <v>91160</v>
      </c>
      <c r="P700" s="9">
        <v>92991</v>
      </c>
      <c r="Q700" s="9">
        <v>92204</v>
      </c>
      <c r="R700" s="10">
        <v>1372838</v>
      </c>
      <c r="T700">
        <v>700</v>
      </c>
    </row>
    <row r="701" spans="1:20" x14ac:dyDescent="0.25">
      <c r="A701" s="5" t="s">
        <v>88</v>
      </c>
      <c r="B701" s="5" t="s">
        <v>35</v>
      </c>
      <c r="C701" s="8"/>
      <c r="D701" s="9"/>
      <c r="E701" s="9"/>
      <c r="F701" s="9"/>
      <c r="G701" s="9"/>
      <c r="H701" s="9"/>
      <c r="I701" s="9"/>
      <c r="J701" s="9"/>
      <c r="K701" s="9">
        <v>31</v>
      </c>
      <c r="L701" s="9"/>
      <c r="M701" s="9"/>
      <c r="N701" s="9"/>
      <c r="O701" s="9"/>
      <c r="P701" s="9"/>
      <c r="Q701" s="9"/>
      <c r="R701" s="10">
        <v>31</v>
      </c>
      <c r="T701">
        <v>701</v>
      </c>
    </row>
    <row r="702" spans="1:20" x14ac:dyDescent="0.25">
      <c r="A702" s="16"/>
      <c r="B702" s="194" t="s">
        <v>41</v>
      </c>
      <c r="C702" s="196"/>
      <c r="D702" s="11"/>
      <c r="E702" s="11"/>
      <c r="F702" s="11"/>
      <c r="G702" s="11">
        <v>30</v>
      </c>
      <c r="H702" s="11"/>
      <c r="I702" s="11"/>
      <c r="J702" s="11"/>
      <c r="K702" s="11"/>
      <c r="L702" s="11"/>
      <c r="M702" s="11"/>
      <c r="N702" s="11"/>
      <c r="O702" s="11"/>
      <c r="P702" s="11"/>
      <c r="Q702" s="11"/>
      <c r="R702" s="195">
        <v>30</v>
      </c>
      <c r="T702">
        <v>702</v>
      </c>
    </row>
    <row r="703" spans="1:20" x14ac:dyDescent="0.25">
      <c r="A703" s="16"/>
      <c r="B703" s="194" t="s">
        <v>59</v>
      </c>
      <c r="C703" s="196">
        <v>48</v>
      </c>
      <c r="D703" s="11">
        <v>48</v>
      </c>
      <c r="E703" s="11">
        <v>52</v>
      </c>
      <c r="F703" s="11">
        <v>46</v>
      </c>
      <c r="G703" s="11">
        <v>53</v>
      </c>
      <c r="H703" s="11">
        <v>42</v>
      </c>
      <c r="I703" s="11">
        <v>47</v>
      </c>
      <c r="J703" s="11">
        <v>40</v>
      </c>
      <c r="K703" s="11">
        <v>41</v>
      </c>
      <c r="L703" s="11">
        <v>52</v>
      </c>
      <c r="M703" s="11">
        <v>39</v>
      </c>
      <c r="N703" s="11">
        <v>49</v>
      </c>
      <c r="O703" s="11">
        <v>41</v>
      </c>
      <c r="P703" s="11">
        <v>51</v>
      </c>
      <c r="Q703" s="11">
        <v>53</v>
      </c>
      <c r="R703" s="195">
        <v>702</v>
      </c>
      <c r="T703">
        <v>703</v>
      </c>
    </row>
    <row r="704" spans="1:20" x14ac:dyDescent="0.25">
      <c r="A704" s="16"/>
      <c r="B704" s="194" t="s">
        <v>79</v>
      </c>
      <c r="C704" s="196">
        <v>681</v>
      </c>
      <c r="D704" s="11">
        <v>731</v>
      </c>
      <c r="E704" s="11">
        <v>755</v>
      </c>
      <c r="F704" s="11">
        <v>719</v>
      </c>
      <c r="G704" s="11">
        <v>654</v>
      </c>
      <c r="H704" s="11">
        <v>685</v>
      </c>
      <c r="I704" s="11">
        <v>752</v>
      </c>
      <c r="J704" s="11">
        <v>744</v>
      </c>
      <c r="K704" s="11">
        <v>653</v>
      </c>
      <c r="L704" s="11">
        <v>708</v>
      </c>
      <c r="M704" s="11">
        <v>713</v>
      </c>
      <c r="N704" s="11">
        <v>679</v>
      </c>
      <c r="O704" s="11">
        <v>687</v>
      </c>
      <c r="P704" s="11">
        <v>685</v>
      </c>
      <c r="Q704" s="11">
        <v>756</v>
      </c>
      <c r="R704" s="195">
        <v>10602</v>
      </c>
      <c r="T704">
        <v>704</v>
      </c>
    </row>
    <row r="705" spans="1:20" x14ac:dyDescent="0.25">
      <c r="A705" s="16"/>
      <c r="B705" s="194" t="s">
        <v>17</v>
      </c>
      <c r="C705" s="196">
        <v>357</v>
      </c>
      <c r="D705" s="11">
        <v>352</v>
      </c>
      <c r="E705" s="11">
        <v>371</v>
      </c>
      <c r="F705" s="11">
        <v>368</v>
      </c>
      <c r="G705" s="11">
        <v>371</v>
      </c>
      <c r="H705" s="11">
        <v>370</v>
      </c>
      <c r="I705" s="11">
        <v>366</v>
      </c>
      <c r="J705" s="11">
        <v>364</v>
      </c>
      <c r="K705" s="11">
        <v>385</v>
      </c>
      <c r="L705" s="11">
        <v>379</v>
      </c>
      <c r="M705" s="11">
        <v>386</v>
      </c>
      <c r="N705" s="11">
        <v>380</v>
      </c>
      <c r="O705" s="11">
        <v>380</v>
      </c>
      <c r="P705" s="11">
        <v>388</v>
      </c>
      <c r="Q705" s="11">
        <v>369</v>
      </c>
      <c r="R705" s="195">
        <v>5586</v>
      </c>
      <c r="T705">
        <v>705</v>
      </c>
    </row>
    <row r="706" spans="1:20" x14ac:dyDescent="0.25">
      <c r="A706" s="16"/>
      <c r="B706" s="194" t="s">
        <v>66</v>
      </c>
      <c r="C706" s="196">
        <v>100</v>
      </c>
      <c r="D706" s="11">
        <v>114</v>
      </c>
      <c r="E706" s="11">
        <v>116</v>
      </c>
      <c r="F706" s="11">
        <v>107</v>
      </c>
      <c r="G706" s="11">
        <v>104</v>
      </c>
      <c r="H706" s="11">
        <v>106</v>
      </c>
      <c r="I706" s="11">
        <v>84</v>
      </c>
      <c r="J706" s="11">
        <v>87</v>
      </c>
      <c r="K706" s="11">
        <v>99</v>
      </c>
      <c r="L706" s="11">
        <v>102</v>
      </c>
      <c r="M706" s="11">
        <v>96</v>
      </c>
      <c r="N706" s="11">
        <v>103</v>
      </c>
      <c r="O706" s="11">
        <v>90</v>
      </c>
      <c r="P706" s="11">
        <v>103</v>
      </c>
      <c r="Q706" s="11">
        <v>100</v>
      </c>
      <c r="R706" s="195">
        <v>1511</v>
      </c>
      <c r="T706">
        <v>706</v>
      </c>
    </row>
    <row r="707" spans="1:20" x14ac:dyDescent="0.25">
      <c r="A707" s="16"/>
      <c r="B707" s="194" t="s">
        <v>11</v>
      </c>
      <c r="C707" s="196">
        <v>605</v>
      </c>
      <c r="D707" s="11">
        <v>578</v>
      </c>
      <c r="E707" s="11">
        <v>581</v>
      </c>
      <c r="F707" s="11">
        <v>609</v>
      </c>
      <c r="G707" s="11">
        <v>607</v>
      </c>
      <c r="H707" s="11">
        <v>594</v>
      </c>
      <c r="I707" s="11">
        <v>584</v>
      </c>
      <c r="J707" s="11">
        <v>611</v>
      </c>
      <c r="K707" s="11">
        <v>601</v>
      </c>
      <c r="L707" s="11">
        <v>614</v>
      </c>
      <c r="M707" s="11">
        <v>603</v>
      </c>
      <c r="N707" s="11">
        <v>595</v>
      </c>
      <c r="O707" s="11">
        <v>603</v>
      </c>
      <c r="P707" s="11">
        <v>600</v>
      </c>
      <c r="Q707" s="11">
        <v>582</v>
      </c>
      <c r="R707" s="195">
        <v>8967</v>
      </c>
      <c r="T707">
        <v>707</v>
      </c>
    </row>
    <row r="708" spans="1:20" x14ac:dyDescent="0.25">
      <c r="A708" s="16"/>
      <c r="B708" s="194" t="s">
        <v>56</v>
      </c>
      <c r="C708" s="196">
        <v>175</v>
      </c>
      <c r="D708" s="11">
        <v>177</v>
      </c>
      <c r="E708" s="11">
        <v>178</v>
      </c>
      <c r="F708" s="11">
        <v>181</v>
      </c>
      <c r="G708" s="11">
        <v>169</v>
      </c>
      <c r="H708" s="11">
        <v>161</v>
      </c>
      <c r="I708" s="11">
        <v>172</v>
      </c>
      <c r="J708" s="11">
        <v>172</v>
      </c>
      <c r="K708" s="11">
        <v>144</v>
      </c>
      <c r="L708" s="11">
        <v>153</v>
      </c>
      <c r="M708" s="11">
        <v>146</v>
      </c>
      <c r="N708" s="11">
        <v>142</v>
      </c>
      <c r="O708" s="11">
        <v>137</v>
      </c>
      <c r="P708" s="11">
        <v>135</v>
      </c>
      <c r="Q708" s="11">
        <v>139</v>
      </c>
      <c r="R708" s="195">
        <v>2381</v>
      </c>
      <c r="T708">
        <v>708</v>
      </c>
    </row>
    <row r="709" spans="1:20" x14ac:dyDescent="0.25">
      <c r="A709" s="16"/>
      <c r="B709" s="194" t="s">
        <v>29</v>
      </c>
      <c r="C709" s="196">
        <v>163</v>
      </c>
      <c r="D709" s="11">
        <v>172</v>
      </c>
      <c r="E709" s="11">
        <v>179</v>
      </c>
      <c r="F709" s="11">
        <v>160</v>
      </c>
      <c r="G709" s="11">
        <v>177</v>
      </c>
      <c r="H709" s="11">
        <v>174</v>
      </c>
      <c r="I709" s="11">
        <v>161</v>
      </c>
      <c r="J709" s="11">
        <v>177</v>
      </c>
      <c r="K709" s="11">
        <v>189</v>
      </c>
      <c r="L709" s="11">
        <v>193</v>
      </c>
      <c r="M709" s="11">
        <v>194</v>
      </c>
      <c r="N709" s="11">
        <v>207</v>
      </c>
      <c r="O709" s="11">
        <v>199</v>
      </c>
      <c r="P709" s="11">
        <v>215</v>
      </c>
      <c r="Q709" s="11">
        <v>206</v>
      </c>
      <c r="R709" s="195">
        <v>2766</v>
      </c>
      <c r="T709">
        <v>709</v>
      </c>
    </row>
    <row r="710" spans="1:20" x14ac:dyDescent="0.25">
      <c r="A710" s="16"/>
      <c r="B710" s="194" t="s">
        <v>47</v>
      </c>
      <c r="C710" s="196">
        <v>476</v>
      </c>
      <c r="D710" s="11">
        <v>525</v>
      </c>
      <c r="E710" s="11">
        <v>508</v>
      </c>
      <c r="F710" s="11">
        <v>502</v>
      </c>
      <c r="G710" s="11">
        <v>463</v>
      </c>
      <c r="H710" s="11">
        <v>488</v>
      </c>
      <c r="I710" s="11">
        <v>503</v>
      </c>
      <c r="J710" s="11">
        <v>487</v>
      </c>
      <c r="K710" s="11">
        <v>486</v>
      </c>
      <c r="L710" s="11">
        <v>512</v>
      </c>
      <c r="M710" s="11">
        <v>492</v>
      </c>
      <c r="N710" s="11">
        <v>500</v>
      </c>
      <c r="O710" s="11">
        <v>488</v>
      </c>
      <c r="P710" s="11">
        <v>552</v>
      </c>
      <c r="Q710" s="11">
        <v>554</v>
      </c>
      <c r="R710" s="195">
        <v>7536</v>
      </c>
      <c r="T710">
        <v>710</v>
      </c>
    </row>
    <row r="711" spans="1:20" x14ac:dyDescent="0.25">
      <c r="A711" s="16"/>
      <c r="B711" s="194" t="s">
        <v>57</v>
      </c>
      <c r="C711" s="196">
        <v>72</v>
      </c>
      <c r="D711" s="11">
        <v>80</v>
      </c>
      <c r="E711" s="11">
        <v>92</v>
      </c>
      <c r="F711" s="11">
        <v>74</v>
      </c>
      <c r="G711" s="11">
        <v>72</v>
      </c>
      <c r="H711" s="11">
        <v>75</v>
      </c>
      <c r="I711" s="11">
        <v>93</v>
      </c>
      <c r="J711" s="11">
        <v>94</v>
      </c>
      <c r="K711" s="11">
        <v>80</v>
      </c>
      <c r="L711" s="11">
        <v>89</v>
      </c>
      <c r="M711" s="11">
        <v>94</v>
      </c>
      <c r="N711" s="11">
        <v>100</v>
      </c>
      <c r="O711" s="11">
        <v>83</v>
      </c>
      <c r="P711" s="11">
        <v>96</v>
      </c>
      <c r="Q711" s="11">
        <v>97</v>
      </c>
      <c r="R711" s="195">
        <v>1291</v>
      </c>
      <c r="T711">
        <v>711</v>
      </c>
    </row>
    <row r="712" spans="1:20" x14ac:dyDescent="0.25">
      <c r="A712" s="16"/>
      <c r="B712" s="194" t="s">
        <v>74</v>
      </c>
      <c r="C712" s="196">
        <v>423</v>
      </c>
      <c r="D712" s="11">
        <v>430</v>
      </c>
      <c r="E712" s="11">
        <v>450</v>
      </c>
      <c r="F712" s="11">
        <v>443</v>
      </c>
      <c r="G712" s="11">
        <v>442</v>
      </c>
      <c r="H712" s="11">
        <v>441</v>
      </c>
      <c r="I712" s="11">
        <v>445</v>
      </c>
      <c r="J712" s="11">
        <v>433</v>
      </c>
      <c r="K712" s="11">
        <v>424</v>
      </c>
      <c r="L712" s="11">
        <v>453</v>
      </c>
      <c r="M712" s="11">
        <v>450</v>
      </c>
      <c r="N712" s="11">
        <v>436</v>
      </c>
      <c r="O712" s="11">
        <v>435</v>
      </c>
      <c r="P712" s="11">
        <v>471</v>
      </c>
      <c r="Q712" s="11">
        <v>478</v>
      </c>
      <c r="R712" s="195">
        <v>6654</v>
      </c>
      <c r="T712">
        <v>712</v>
      </c>
    </row>
    <row r="713" spans="1:20" x14ac:dyDescent="0.25">
      <c r="A713" s="16"/>
      <c r="B713" s="194" t="s">
        <v>53</v>
      </c>
      <c r="C713" s="196">
        <v>49</v>
      </c>
      <c r="D713" s="11">
        <v>50</v>
      </c>
      <c r="E713" s="11">
        <v>51</v>
      </c>
      <c r="F713" s="11">
        <v>50</v>
      </c>
      <c r="G713" s="11">
        <v>35</v>
      </c>
      <c r="H713" s="11">
        <v>45</v>
      </c>
      <c r="I713" s="11">
        <v>56</v>
      </c>
      <c r="J713" s="11">
        <v>52</v>
      </c>
      <c r="K713" s="11">
        <v>46</v>
      </c>
      <c r="L713" s="11">
        <v>44</v>
      </c>
      <c r="M713" s="11">
        <v>44</v>
      </c>
      <c r="N713" s="11">
        <v>41</v>
      </c>
      <c r="O713" s="11">
        <v>48</v>
      </c>
      <c r="P713" s="11">
        <v>39</v>
      </c>
      <c r="Q713" s="11">
        <v>47</v>
      </c>
      <c r="R713" s="195">
        <v>697</v>
      </c>
      <c r="T713">
        <v>713</v>
      </c>
    </row>
    <row r="714" spans="1:20" x14ac:dyDescent="0.25">
      <c r="A714" s="16"/>
      <c r="B714" s="194" t="s">
        <v>33</v>
      </c>
      <c r="C714" s="196"/>
      <c r="D714" s="11"/>
      <c r="E714" s="11">
        <v>86</v>
      </c>
      <c r="F714" s="11">
        <v>84</v>
      </c>
      <c r="G714" s="11">
        <v>103</v>
      </c>
      <c r="H714" s="11">
        <v>107</v>
      </c>
      <c r="I714" s="11">
        <v>115</v>
      </c>
      <c r="J714" s="11">
        <v>115</v>
      </c>
      <c r="K714" s="11">
        <v>120</v>
      </c>
      <c r="L714" s="11">
        <v>123</v>
      </c>
      <c r="M714" s="11">
        <v>121</v>
      </c>
      <c r="N714" s="11">
        <v>133</v>
      </c>
      <c r="O714" s="11">
        <v>137</v>
      </c>
      <c r="P714" s="11">
        <v>148</v>
      </c>
      <c r="Q714" s="11">
        <v>142</v>
      </c>
      <c r="R714" s="195">
        <v>1534</v>
      </c>
      <c r="T714">
        <v>714</v>
      </c>
    </row>
    <row r="715" spans="1:20" x14ac:dyDescent="0.25">
      <c r="A715" s="16"/>
      <c r="B715" s="194" t="s">
        <v>60</v>
      </c>
      <c r="C715" s="196">
        <v>163</v>
      </c>
      <c r="D715" s="11">
        <v>165</v>
      </c>
      <c r="E715" s="11">
        <v>176</v>
      </c>
      <c r="F715" s="11">
        <v>180</v>
      </c>
      <c r="G715" s="11">
        <v>179</v>
      </c>
      <c r="H715" s="11">
        <v>184</v>
      </c>
      <c r="I715" s="11">
        <v>179</v>
      </c>
      <c r="J715" s="11">
        <v>185</v>
      </c>
      <c r="K715" s="11">
        <v>185</v>
      </c>
      <c r="L715" s="11">
        <v>195</v>
      </c>
      <c r="M715" s="11">
        <v>181</v>
      </c>
      <c r="N715" s="11">
        <v>187</v>
      </c>
      <c r="O715" s="11">
        <v>182</v>
      </c>
      <c r="P715" s="11">
        <v>178</v>
      </c>
      <c r="Q715" s="11">
        <v>192</v>
      </c>
      <c r="R715" s="195">
        <v>2711</v>
      </c>
      <c r="T715">
        <v>715</v>
      </c>
    </row>
    <row r="716" spans="1:20" x14ac:dyDescent="0.25">
      <c r="A716" s="16"/>
      <c r="B716" s="194" t="s">
        <v>25</v>
      </c>
      <c r="C716" s="196">
        <v>390</v>
      </c>
      <c r="D716" s="11">
        <v>409</v>
      </c>
      <c r="E716" s="11">
        <v>414</v>
      </c>
      <c r="F716" s="11">
        <v>430</v>
      </c>
      <c r="G716" s="11">
        <v>411</v>
      </c>
      <c r="H716" s="11">
        <v>419</v>
      </c>
      <c r="I716" s="11">
        <v>433</v>
      </c>
      <c r="J716" s="11">
        <v>438</v>
      </c>
      <c r="K716" s="11">
        <v>430</v>
      </c>
      <c r="L716" s="11">
        <v>461</v>
      </c>
      <c r="M716" s="11">
        <v>454</v>
      </c>
      <c r="N716" s="11">
        <v>442</v>
      </c>
      <c r="O716" s="11">
        <v>443</v>
      </c>
      <c r="P716" s="11">
        <v>448</v>
      </c>
      <c r="Q716" s="11">
        <v>442</v>
      </c>
      <c r="R716" s="195">
        <v>6464</v>
      </c>
      <c r="T716">
        <v>716</v>
      </c>
    </row>
    <row r="717" spans="1:20" x14ac:dyDescent="0.25">
      <c r="A717" s="16"/>
      <c r="B717" s="194" t="s">
        <v>7</v>
      </c>
      <c r="C717" s="196">
        <v>508</v>
      </c>
      <c r="D717" s="11">
        <v>508</v>
      </c>
      <c r="E717" s="11">
        <v>517</v>
      </c>
      <c r="F717" s="11">
        <v>521</v>
      </c>
      <c r="G717" s="11">
        <v>529</v>
      </c>
      <c r="H717" s="11">
        <v>516</v>
      </c>
      <c r="I717" s="11">
        <v>520</v>
      </c>
      <c r="J717" s="11">
        <v>525</v>
      </c>
      <c r="K717" s="11">
        <v>544</v>
      </c>
      <c r="L717" s="11">
        <v>536</v>
      </c>
      <c r="M717" s="11">
        <v>532</v>
      </c>
      <c r="N717" s="11">
        <v>540</v>
      </c>
      <c r="O717" s="11">
        <v>562</v>
      </c>
      <c r="P717" s="11">
        <v>533</v>
      </c>
      <c r="Q717" s="11">
        <v>542</v>
      </c>
      <c r="R717" s="195">
        <v>7933</v>
      </c>
      <c r="T717">
        <v>717</v>
      </c>
    </row>
    <row r="718" spans="1:20" x14ac:dyDescent="0.25">
      <c r="A718" s="16"/>
      <c r="B718" s="194" t="s">
        <v>36</v>
      </c>
      <c r="C718" s="196">
        <v>130</v>
      </c>
      <c r="D718" s="11">
        <v>131</v>
      </c>
      <c r="E718" s="11">
        <v>125</v>
      </c>
      <c r="F718" s="11">
        <v>125</v>
      </c>
      <c r="G718" s="11">
        <v>119</v>
      </c>
      <c r="H718" s="11">
        <v>134</v>
      </c>
      <c r="I718" s="11">
        <v>121</v>
      </c>
      <c r="J718" s="11">
        <v>131</v>
      </c>
      <c r="K718" s="11">
        <v>125</v>
      </c>
      <c r="L718" s="11">
        <v>141</v>
      </c>
      <c r="M718" s="11">
        <v>118</v>
      </c>
      <c r="N718" s="11">
        <v>125</v>
      </c>
      <c r="O718" s="11">
        <v>102</v>
      </c>
      <c r="P718" s="11">
        <v>131</v>
      </c>
      <c r="Q718" s="11">
        <v>120</v>
      </c>
      <c r="R718" s="195">
        <v>1878</v>
      </c>
      <c r="T718">
        <v>718</v>
      </c>
    </row>
    <row r="719" spans="1:20" x14ac:dyDescent="0.25">
      <c r="A719" s="16"/>
      <c r="B719" s="194" t="s">
        <v>21</v>
      </c>
      <c r="C719" s="196">
        <v>158</v>
      </c>
      <c r="D719" s="11">
        <v>169</v>
      </c>
      <c r="E719" s="11">
        <v>166</v>
      </c>
      <c r="F719" s="11">
        <v>164</v>
      </c>
      <c r="G719" s="11">
        <v>179</v>
      </c>
      <c r="H719" s="11">
        <v>178</v>
      </c>
      <c r="I719" s="11">
        <v>175</v>
      </c>
      <c r="J719" s="11">
        <v>172</v>
      </c>
      <c r="K719" s="11">
        <v>187</v>
      </c>
      <c r="L719" s="11">
        <v>199</v>
      </c>
      <c r="M719" s="11">
        <v>195</v>
      </c>
      <c r="N719" s="11">
        <v>179</v>
      </c>
      <c r="O719" s="11">
        <v>199</v>
      </c>
      <c r="P719" s="11">
        <v>196</v>
      </c>
      <c r="Q719" s="11">
        <v>199</v>
      </c>
      <c r="R719" s="195">
        <v>2715</v>
      </c>
      <c r="T719">
        <v>719</v>
      </c>
    </row>
    <row r="720" spans="1:20" x14ac:dyDescent="0.25">
      <c r="A720" s="16"/>
      <c r="B720" s="194" t="s">
        <v>16</v>
      </c>
      <c r="C720" s="196">
        <v>370</v>
      </c>
      <c r="D720" s="11">
        <v>387</v>
      </c>
      <c r="E720" s="11">
        <v>403</v>
      </c>
      <c r="F720" s="11">
        <v>411</v>
      </c>
      <c r="G720" s="11">
        <v>398</v>
      </c>
      <c r="H720" s="11">
        <v>402</v>
      </c>
      <c r="I720" s="11">
        <v>396</v>
      </c>
      <c r="J720" s="11">
        <v>396</v>
      </c>
      <c r="K720" s="11">
        <v>413</v>
      </c>
      <c r="L720" s="11">
        <v>411</v>
      </c>
      <c r="M720" s="11">
        <v>416</v>
      </c>
      <c r="N720" s="11">
        <v>389</v>
      </c>
      <c r="O720" s="11">
        <v>403</v>
      </c>
      <c r="P720" s="11">
        <v>411</v>
      </c>
      <c r="Q720" s="11">
        <v>408</v>
      </c>
      <c r="R720" s="195">
        <v>6014</v>
      </c>
      <c r="T720">
        <v>720</v>
      </c>
    </row>
    <row r="721" spans="1:20" x14ac:dyDescent="0.25">
      <c r="A721" s="16"/>
      <c r="B721" s="194" t="s">
        <v>2</v>
      </c>
      <c r="C721" s="196">
        <v>850</v>
      </c>
      <c r="D721" s="11">
        <v>837</v>
      </c>
      <c r="E721" s="11">
        <v>853</v>
      </c>
      <c r="F721" s="11">
        <v>876</v>
      </c>
      <c r="G721" s="11">
        <v>862</v>
      </c>
      <c r="H721" s="11">
        <v>847</v>
      </c>
      <c r="I721" s="11">
        <v>849</v>
      </c>
      <c r="J721" s="11">
        <v>867</v>
      </c>
      <c r="K721" s="11">
        <v>879</v>
      </c>
      <c r="L721" s="11">
        <v>880</v>
      </c>
      <c r="M721" s="11">
        <v>895</v>
      </c>
      <c r="N721" s="11">
        <v>880</v>
      </c>
      <c r="O721" s="11">
        <v>879</v>
      </c>
      <c r="P721" s="11">
        <v>874</v>
      </c>
      <c r="Q721" s="11">
        <v>871</v>
      </c>
      <c r="R721" s="195">
        <v>12999</v>
      </c>
      <c r="T721">
        <v>721</v>
      </c>
    </row>
    <row r="722" spans="1:20" x14ac:dyDescent="0.25">
      <c r="A722" s="16"/>
      <c r="B722" s="194" t="s">
        <v>4</v>
      </c>
      <c r="C722" s="196">
        <v>834</v>
      </c>
      <c r="D722" s="11">
        <v>847</v>
      </c>
      <c r="E722" s="11">
        <v>868</v>
      </c>
      <c r="F722" s="11">
        <v>878</v>
      </c>
      <c r="G722" s="11">
        <v>876</v>
      </c>
      <c r="H722" s="11">
        <v>850</v>
      </c>
      <c r="I722" s="11">
        <v>868</v>
      </c>
      <c r="J722" s="11">
        <v>864</v>
      </c>
      <c r="K722" s="11">
        <v>890</v>
      </c>
      <c r="L722" s="11">
        <v>898</v>
      </c>
      <c r="M722" s="11">
        <v>924</v>
      </c>
      <c r="N722" s="11">
        <v>902</v>
      </c>
      <c r="O722" s="11">
        <v>907</v>
      </c>
      <c r="P722" s="11">
        <v>904</v>
      </c>
      <c r="Q722" s="11">
        <v>897</v>
      </c>
      <c r="R722" s="195">
        <v>13207</v>
      </c>
      <c r="T722">
        <v>722</v>
      </c>
    </row>
    <row r="723" spans="1:20" x14ac:dyDescent="0.25">
      <c r="A723" s="16"/>
      <c r="B723" s="194" t="s">
        <v>38</v>
      </c>
      <c r="C723" s="196">
        <v>56</v>
      </c>
      <c r="D723" s="11">
        <v>61</v>
      </c>
      <c r="E723" s="11">
        <v>67</v>
      </c>
      <c r="F723" s="11">
        <v>56</v>
      </c>
      <c r="G723" s="11">
        <v>57</v>
      </c>
      <c r="H723" s="11">
        <v>56</v>
      </c>
      <c r="I723" s="11">
        <v>63</v>
      </c>
      <c r="J723" s="11">
        <v>61</v>
      </c>
      <c r="K723" s="11">
        <v>58</v>
      </c>
      <c r="L723" s="11">
        <v>48</v>
      </c>
      <c r="M723" s="11">
        <v>57</v>
      </c>
      <c r="N723" s="11">
        <v>53</v>
      </c>
      <c r="O723" s="11">
        <v>57</v>
      </c>
      <c r="P723" s="11">
        <v>59</v>
      </c>
      <c r="Q723" s="11">
        <v>55</v>
      </c>
      <c r="R723" s="195">
        <v>864</v>
      </c>
      <c r="T723">
        <v>723</v>
      </c>
    </row>
    <row r="724" spans="1:20" x14ac:dyDescent="0.25">
      <c r="A724" s="16"/>
      <c r="B724" s="194" t="s">
        <v>8</v>
      </c>
      <c r="C724" s="196">
        <v>298</v>
      </c>
      <c r="D724" s="11">
        <v>312</v>
      </c>
      <c r="E724" s="11">
        <v>313</v>
      </c>
      <c r="F724" s="11">
        <v>323</v>
      </c>
      <c r="G724" s="11">
        <v>310</v>
      </c>
      <c r="H724" s="11">
        <v>318</v>
      </c>
      <c r="I724" s="11">
        <v>313</v>
      </c>
      <c r="J724" s="11">
        <v>320</v>
      </c>
      <c r="K724" s="11">
        <v>344</v>
      </c>
      <c r="L724" s="11">
        <v>342</v>
      </c>
      <c r="M724" s="11">
        <v>300</v>
      </c>
      <c r="N724" s="11">
        <v>328</v>
      </c>
      <c r="O724" s="11">
        <v>341</v>
      </c>
      <c r="P724" s="11">
        <v>351</v>
      </c>
      <c r="Q724" s="11">
        <v>334</v>
      </c>
      <c r="R724" s="195">
        <v>4847</v>
      </c>
      <c r="T724">
        <v>724</v>
      </c>
    </row>
    <row r="725" spans="1:20" x14ac:dyDescent="0.25">
      <c r="A725" s="16"/>
      <c r="B725" s="194" t="s">
        <v>78</v>
      </c>
      <c r="C725" s="196">
        <v>458</v>
      </c>
      <c r="D725" s="11">
        <v>466</v>
      </c>
      <c r="E725" s="11">
        <v>487</v>
      </c>
      <c r="F725" s="11">
        <v>485</v>
      </c>
      <c r="G725" s="11">
        <v>479</v>
      </c>
      <c r="H725" s="11">
        <v>481</v>
      </c>
      <c r="I725" s="11">
        <v>484</v>
      </c>
      <c r="J725" s="11">
        <v>476</v>
      </c>
      <c r="K725" s="11">
        <v>488</v>
      </c>
      <c r="L725" s="11">
        <v>490</v>
      </c>
      <c r="M725" s="11">
        <v>481</v>
      </c>
      <c r="N725" s="11">
        <v>489</v>
      </c>
      <c r="O725" s="11">
        <v>482</v>
      </c>
      <c r="P725" s="11">
        <v>503</v>
      </c>
      <c r="Q725" s="11">
        <v>521</v>
      </c>
      <c r="R725" s="195">
        <v>7270</v>
      </c>
      <c r="T725">
        <v>725</v>
      </c>
    </row>
    <row r="726" spans="1:20" x14ac:dyDescent="0.25">
      <c r="A726" s="16"/>
      <c r="B726" s="194" t="s">
        <v>27</v>
      </c>
      <c r="C726" s="196">
        <v>304</v>
      </c>
      <c r="D726" s="11">
        <v>321</v>
      </c>
      <c r="E726" s="11">
        <v>311</v>
      </c>
      <c r="F726" s="11">
        <v>315</v>
      </c>
      <c r="G726" s="11">
        <v>325</v>
      </c>
      <c r="H726" s="11">
        <v>325</v>
      </c>
      <c r="I726" s="11">
        <v>319</v>
      </c>
      <c r="J726" s="11">
        <v>339</v>
      </c>
      <c r="K726" s="11">
        <v>348</v>
      </c>
      <c r="L726" s="11">
        <v>350</v>
      </c>
      <c r="M726" s="11">
        <v>350</v>
      </c>
      <c r="N726" s="11">
        <v>364</v>
      </c>
      <c r="O726" s="11">
        <v>350</v>
      </c>
      <c r="P726" s="11">
        <v>357</v>
      </c>
      <c r="Q726" s="11">
        <v>360</v>
      </c>
      <c r="R726" s="195">
        <v>5038</v>
      </c>
      <c r="T726">
        <v>726</v>
      </c>
    </row>
    <row r="727" spans="1:20" x14ac:dyDescent="0.25">
      <c r="A727" s="16"/>
      <c r="B727" s="194" t="s">
        <v>13</v>
      </c>
      <c r="C727" s="196">
        <v>127</v>
      </c>
      <c r="D727" s="11">
        <v>131</v>
      </c>
      <c r="E727" s="11">
        <v>128</v>
      </c>
      <c r="F727" s="11">
        <v>140</v>
      </c>
      <c r="G727" s="11">
        <v>129</v>
      </c>
      <c r="H727" s="11">
        <v>122</v>
      </c>
      <c r="I727" s="11">
        <v>133</v>
      </c>
      <c r="J727" s="11">
        <v>140</v>
      </c>
      <c r="K727" s="11">
        <v>128</v>
      </c>
      <c r="L727" s="11">
        <v>147</v>
      </c>
      <c r="M727" s="11">
        <v>141</v>
      </c>
      <c r="N727" s="11">
        <v>137</v>
      </c>
      <c r="O727" s="11">
        <v>141</v>
      </c>
      <c r="P727" s="11">
        <v>156</v>
      </c>
      <c r="Q727" s="11">
        <v>166</v>
      </c>
      <c r="R727" s="195">
        <v>2066</v>
      </c>
      <c r="T727">
        <v>727</v>
      </c>
    </row>
    <row r="728" spans="1:20" x14ac:dyDescent="0.25">
      <c r="A728" s="16"/>
      <c r="B728" s="194" t="s">
        <v>70</v>
      </c>
      <c r="C728" s="196">
        <v>372</v>
      </c>
      <c r="D728" s="11">
        <v>371</v>
      </c>
      <c r="E728" s="11">
        <v>382</v>
      </c>
      <c r="F728" s="11">
        <v>354</v>
      </c>
      <c r="G728" s="11">
        <v>357</v>
      </c>
      <c r="H728" s="11">
        <v>369</v>
      </c>
      <c r="I728" s="11">
        <v>352</v>
      </c>
      <c r="J728" s="11">
        <v>367</v>
      </c>
      <c r="K728" s="11">
        <v>368</v>
      </c>
      <c r="L728" s="11">
        <v>373</v>
      </c>
      <c r="M728" s="11">
        <v>380</v>
      </c>
      <c r="N728" s="11">
        <v>359</v>
      </c>
      <c r="O728" s="11">
        <v>367</v>
      </c>
      <c r="P728" s="11">
        <v>399</v>
      </c>
      <c r="Q728" s="11">
        <v>381</v>
      </c>
      <c r="R728" s="195">
        <v>5551</v>
      </c>
      <c r="T728">
        <v>728</v>
      </c>
    </row>
    <row r="729" spans="1:20" x14ac:dyDescent="0.25">
      <c r="A729" s="16"/>
      <c r="B729" s="194" t="s">
        <v>72</v>
      </c>
      <c r="C729" s="196">
        <v>97</v>
      </c>
      <c r="D729" s="11">
        <v>108</v>
      </c>
      <c r="E729" s="11">
        <v>103</v>
      </c>
      <c r="F729" s="11">
        <v>110</v>
      </c>
      <c r="G729" s="11">
        <v>89</v>
      </c>
      <c r="H729" s="11">
        <v>102</v>
      </c>
      <c r="I729" s="11">
        <v>100</v>
      </c>
      <c r="J729" s="11">
        <v>100</v>
      </c>
      <c r="K729" s="11">
        <v>95</v>
      </c>
      <c r="L729" s="11">
        <v>104</v>
      </c>
      <c r="M729" s="11">
        <v>97</v>
      </c>
      <c r="N729" s="11">
        <v>106</v>
      </c>
      <c r="O729" s="11">
        <v>98</v>
      </c>
      <c r="P729" s="11">
        <v>99</v>
      </c>
      <c r="Q729" s="11">
        <v>105</v>
      </c>
      <c r="R729" s="195">
        <v>1513</v>
      </c>
      <c r="T729">
        <v>729</v>
      </c>
    </row>
    <row r="730" spans="1:20" x14ac:dyDescent="0.25">
      <c r="A730" s="16"/>
      <c r="B730" s="194" t="s">
        <v>6</v>
      </c>
      <c r="C730" s="196">
        <v>798</v>
      </c>
      <c r="D730" s="11">
        <v>817</v>
      </c>
      <c r="E730" s="11">
        <v>817</v>
      </c>
      <c r="F730" s="11">
        <v>823</v>
      </c>
      <c r="G730" s="11">
        <v>818</v>
      </c>
      <c r="H730" s="11">
        <v>806</v>
      </c>
      <c r="I730" s="11">
        <v>823</v>
      </c>
      <c r="J730" s="11">
        <v>819</v>
      </c>
      <c r="K730" s="11">
        <v>829</v>
      </c>
      <c r="L730" s="11">
        <v>839</v>
      </c>
      <c r="M730" s="11">
        <v>850</v>
      </c>
      <c r="N730" s="11">
        <v>842</v>
      </c>
      <c r="O730" s="11">
        <v>821</v>
      </c>
      <c r="P730" s="11">
        <v>832</v>
      </c>
      <c r="Q730" s="11">
        <v>827</v>
      </c>
      <c r="R730" s="195">
        <v>12361</v>
      </c>
      <c r="T730">
        <v>730</v>
      </c>
    </row>
    <row r="731" spans="1:20" x14ac:dyDescent="0.25">
      <c r="A731" s="16"/>
      <c r="B731" s="194" t="s">
        <v>62</v>
      </c>
      <c r="C731" s="196">
        <v>236</v>
      </c>
      <c r="D731" s="11">
        <v>257</v>
      </c>
      <c r="E731" s="11">
        <v>256</v>
      </c>
      <c r="F731" s="11">
        <v>262</v>
      </c>
      <c r="G731" s="11">
        <v>252</v>
      </c>
      <c r="H731" s="11">
        <v>239</v>
      </c>
      <c r="I731" s="11">
        <v>237</v>
      </c>
      <c r="J731" s="11">
        <v>232</v>
      </c>
      <c r="K731" s="11">
        <v>260</v>
      </c>
      <c r="L731" s="11">
        <v>241</v>
      </c>
      <c r="M731" s="11">
        <v>244</v>
      </c>
      <c r="N731" s="11">
        <v>254</v>
      </c>
      <c r="O731" s="11">
        <v>271</v>
      </c>
      <c r="P731" s="11">
        <v>262</v>
      </c>
      <c r="Q731" s="11">
        <v>266</v>
      </c>
      <c r="R731" s="195">
        <v>3769</v>
      </c>
      <c r="T731">
        <v>731</v>
      </c>
    </row>
    <row r="732" spans="1:20" x14ac:dyDescent="0.25">
      <c r="A732" s="16"/>
      <c r="B732" s="194" t="s">
        <v>5</v>
      </c>
      <c r="C732" s="196">
        <v>652</v>
      </c>
      <c r="D732" s="11">
        <v>665</v>
      </c>
      <c r="E732" s="11">
        <v>668</v>
      </c>
      <c r="F732" s="11">
        <v>663</v>
      </c>
      <c r="G732" s="11">
        <v>677</v>
      </c>
      <c r="H732" s="11">
        <v>676</v>
      </c>
      <c r="I732" s="11">
        <v>669</v>
      </c>
      <c r="J732" s="11">
        <v>664</v>
      </c>
      <c r="K732" s="11">
        <v>692</v>
      </c>
      <c r="L732" s="11">
        <v>688</v>
      </c>
      <c r="M732" s="11">
        <v>689</v>
      </c>
      <c r="N732" s="11">
        <v>688</v>
      </c>
      <c r="O732" s="11">
        <v>678</v>
      </c>
      <c r="P732" s="11">
        <v>690</v>
      </c>
      <c r="Q732" s="11">
        <v>659</v>
      </c>
      <c r="R732" s="195">
        <v>10118</v>
      </c>
      <c r="T732">
        <v>732</v>
      </c>
    </row>
    <row r="733" spans="1:20" x14ac:dyDescent="0.25">
      <c r="A733" s="16"/>
      <c r="B733" s="194" t="s">
        <v>76</v>
      </c>
      <c r="C733" s="196">
        <v>449</v>
      </c>
      <c r="D733" s="11">
        <v>406</v>
      </c>
      <c r="E733" s="11">
        <v>407</v>
      </c>
      <c r="F733" s="11">
        <v>411</v>
      </c>
      <c r="G733" s="11">
        <v>408</v>
      </c>
      <c r="H733" s="11">
        <v>426</v>
      </c>
      <c r="I733" s="11">
        <v>411</v>
      </c>
      <c r="J733" s="11">
        <v>420</v>
      </c>
      <c r="K733" s="11">
        <v>416</v>
      </c>
      <c r="L733" s="11">
        <v>399</v>
      </c>
      <c r="M733" s="11">
        <v>411</v>
      </c>
      <c r="N733" s="11">
        <v>458</v>
      </c>
      <c r="O733" s="11">
        <v>437</v>
      </c>
      <c r="P733" s="11">
        <v>454</v>
      </c>
      <c r="Q733" s="11">
        <v>466</v>
      </c>
      <c r="R733" s="195">
        <v>6379</v>
      </c>
      <c r="T733">
        <v>733</v>
      </c>
    </row>
    <row r="734" spans="1:20" x14ac:dyDescent="0.25">
      <c r="A734" s="16"/>
      <c r="B734" s="194" t="s">
        <v>63</v>
      </c>
      <c r="C734" s="196">
        <v>80</v>
      </c>
      <c r="D734" s="11">
        <v>83</v>
      </c>
      <c r="E734" s="11">
        <v>80</v>
      </c>
      <c r="F734" s="11">
        <v>72</v>
      </c>
      <c r="G734" s="11">
        <v>77</v>
      </c>
      <c r="H734" s="11">
        <v>81</v>
      </c>
      <c r="I734" s="11">
        <v>71</v>
      </c>
      <c r="J734" s="11">
        <v>72</v>
      </c>
      <c r="K734" s="11">
        <v>74</v>
      </c>
      <c r="L734" s="11">
        <v>89</v>
      </c>
      <c r="M734" s="11">
        <v>80</v>
      </c>
      <c r="N734" s="11">
        <v>79</v>
      </c>
      <c r="O734" s="11">
        <v>71</v>
      </c>
      <c r="P734" s="11">
        <v>79</v>
      </c>
      <c r="Q734" s="11">
        <v>66</v>
      </c>
      <c r="R734" s="195">
        <v>1154</v>
      </c>
      <c r="T734">
        <v>734</v>
      </c>
    </row>
    <row r="735" spans="1:20" x14ac:dyDescent="0.25">
      <c r="A735" s="16"/>
      <c r="B735" s="194" t="s">
        <v>43</v>
      </c>
      <c r="C735" s="196">
        <v>95</v>
      </c>
      <c r="D735" s="11">
        <v>100</v>
      </c>
      <c r="E735" s="11">
        <v>101</v>
      </c>
      <c r="F735" s="11">
        <v>90</v>
      </c>
      <c r="G735" s="11">
        <v>94</v>
      </c>
      <c r="H735" s="11">
        <v>97</v>
      </c>
      <c r="I735" s="11">
        <v>95</v>
      </c>
      <c r="J735" s="11">
        <v>101</v>
      </c>
      <c r="K735" s="11">
        <v>78</v>
      </c>
      <c r="L735" s="11">
        <v>83</v>
      </c>
      <c r="M735" s="11">
        <v>86</v>
      </c>
      <c r="N735" s="11">
        <v>67</v>
      </c>
      <c r="O735" s="11">
        <v>71</v>
      </c>
      <c r="P735" s="11">
        <v>82</v>
      </c>
      <c r="Q735" s="11">
        <v>87</v>
      </c>
      <c r="R735" s="195">
        <v>1327</v>
      </c>
      <c r="T735">
        <v>735</v>
      </c>
    </row>
    <row r="736" spans="1:20" x14ac:dyDescent="0.25">
      <c r="A736" s="16"/>
      <c r="B736" s="194" t="s">
        <v>65</v>
      </c>
      <c r="C736" s="196">
        <v>115</v>
      </c>
      <c r="D736" s="11">
        <v>122</v>
      </c>
      <c r="E736" s="11">
        <v>103</v>
      </c>
      <c r="F736" s="11">
        <v>103</v>
      </c>
      <c r="G736" s="11">
        <v>112</v>
      </c>
      <c r="H736" s="11">
        <v>124</v>
      </c>
      <c r="I736" s="11">
        <v>115</v>
      </c>
      <c r="J736" s="11">
        <v>98</v>
      </c>
      <c r="K736" s="11">
        <v>117</v>
      </c>
      <c r="L736" s="11">
        <v>114</v>
      </c>
      <c r="M736" s="11">
        <v>111</v>
      </c>
      <c r="N736" s="11">
        <v>104</v>
      </c>
      <c r="O736" s="11">
        <v>101</v>
      </c>
      <c r="P736" s="11">
        <v>118</v>
      </c>
      <c r="Q736" s="11">
        <v>109</v>
      </c>
      <c r="R736" s="195">
        <v>1666</v>
      </c>
      <c r="T736">
        <v>736</v>
      </c>
    </row>
    <row r="737" spans="1:20" x14ac:dyDescent="0.25">
      <c r="A737" s="16"/>
      <c r="B737" s="194" t="s">
        <v>22</v>
      </c>
      <c r="C737" s="196">
        <v>158</v>
      </c>
      <c r="D737" s="11">
        <v>153</v>
      </c>
      <c r="E737" s="11">
        <v>160</v>
      </c>
      <c r="F737" s="11">
        <v>149</v>
      </c>
      <c r="G737" s="11">
        <v>156</v>
      </c>
      <c r="H737" s="11">
        <v>168</v>
      </c>
      <c r="I737" s="11">
        <v>155</v>
      </c>
      <c r="J737" s="11">
        <v>158</v>
      </c>
      <c r="K737" s="11">
        <v>172</v>
      </c>
      <c r="L737" s="11">
        <v>163</v>
      </c>
      <c r="M737" s="11">
        <v>150</v>
      </c>
      <c r="N737" s="11">
        <v>170</v>
      </c>
      <c r="O737" s="11">
        <v>175</v>
      </c>
      <c r="P737" s="11">
        <v>179</v>
      </c>
      <c r="Q737" s="11">
        <v>179</v>
      </c>
      <c r="R737" s="195">
        <v>2445</v>
      </c>
      <c r="T737">
        <v>737</v>
      </c>
    </row>
    <row r="738" spans="1:20" x14ac:dyDescent="0.25">
      <c r="A738" s="16"/>
      <c r="B738" s="194" t="s">
        <v>61</v>
      </c>
      <c r="C738" s="196">
        <v>80</v>
      </c>
      <c r="D738" s="11">
        <v>70</v>
      </c>
      <c r="E738" s="11">
        <v>77</v>
      </c>
      <c r="F738" s="11">
        <v>76</v>
      </c>
      <c r="G738" s="11">
        <v>74</v>
      </c>
      <c r="H738" s="11">
        <v>82</v>
      </c>
      <c r="I738" s="11">
        <v>64</v>
      </c>
      <c r="J738" s="11">
        <v>67</v>
      </c>
      <c r="K738" s="11">
        <v>69</v>
      </c>
      <c r="L738" s="11">
        <v>86</v>
      </c>
      <c r="M738" s="11">
        <v>67</v>
      </c>
      <c r="N738" s="11">
        <v>64</v>
      </c>
      <c r="O738" s="11">
        <v>65</v>
      </c>
      <c r="P738" s="11">
        <v>63</v>
      </c>
      <c r="Q738" s="11">
        <v>71</v>
      </c>
      <c r="R738" s="195">
        <v>1075</v>
      </c>
      <c r="T738">
        <v>738</v>
      </c>
    </row>
    <row r="739" spans="1:20" x14ac:dyDescent="0.25">
      <c r="A739" s="16"/>
      <c r="B739" s="194" t="s">
        <v>23</v>
      </c>
      <c r="C739" s="196">
        <v>152</v>
      </c>
      <c r="D739" s="11">
        <v>173</v>
      </c>
      <c r="E739" s="11">
        <v>171</v>
      </c>
      <c r="F739" s="11">
        <v>177</v>
      </c>
      <c r="G739" s="11">
        <v>184</v>
      </c>
      <c r="H739" s="11">
        <v>189</v>
      </c>
      <c r="I739" s="11">
        <v>189</v>
      </c>
      <c r="J739" s="11">
        <v>186</v>
      </c>
      <c r="K739" s="11">
        <v>186</v>
      </c>
      <c r="L739" s="11">
        <v>196</v>
      </c>
      <c r="M739" s="11">
        <v>189</v>
      </c>
      <c r="N739" s="11">
        <v>196</v>
      </c>
      <c r="O739" s="11">
        <v>186</v>
      </c>
      <c r="P739" s="11">
        <v>209</v>
      </c>
      <c r="Q739" s="11">
        <v>211</v>
      </c>
      <c r="R739" s="195">
        <v>2794</v>
      </c>
      <c r="T739">
        <v>739</v>
      </c>
    </row>
    <row r="740" spans="1:20" x14ac:dyDescent="0.25">
      <c r="A740" s="16"/>
      <c r="B740" s="194" t="s">
        <v>12</v>
      </c>
      <c r="C740" s="196">
        <v>114</v>
      </c>
      <c r="D740" s="11">
        <v>118</v>
      </c>
      <c r="E740" s="11">
        <v>116</v>
      </c>
      <c r="F740" s="11">
        <v>132</v>
      </c>
      <c r="G740" s="11">
        <v>119</v>
      </c>
      <c r="H740" s="11">
        <v>120</v>
      </c>
      <c r="I740" s="11">
        <v>121</v>
      </c>
      <c r="J740" s="11">
        <v>124</v>
      </c>
      <c r="K740" s="11">
        <v>127</v>
      </c>
      <c r="L740" s="11">
        <v>128</v>
      </c>
      <c r="M740" s="11">
        <v>139</v>
      </c>
      <c r="N740" s="11">
        <v>131</v>
      </c>
      <c r="O740" s="11">
        <v>122</v>
      </c>
      <c r="P740" s="11">
        <v>128</v>
      </c>
      <c r="Q740" s="11">
        <v>118</v>
      </c>
      <c r="R740" s="195">
        <v>1857</v>
      </c>
      <c r="T740">
        <v>740</v>
      </c>
    </row>
    <row r="741" spans="1:20" x14ac:dyDescent="0.25">
      <c r="A741" s="16"/>
      <c r="B741" s="194" t="s">
        <v>19</v>
      </c>
      <c r="C741" s="196">
        <v>200</v>
      </c>
      <c r="D741" s="11">
        <v>198</v>
      </c>
      <c r="E741" s="11">
        <v>217</v>
      </c>
      <c r="F741" s="11">
        <v>197</v>
      </c>
      <c r="G741" s="11">
        <v>212</v>
      </c>
      <c r="H741" s="11">
        <v>214</v>
      </c>
      <c r="I741" s="11">
        <v>216</v>
      </c>
      <c r="J741" s="11">
        <v>222</v>
      </c>
      <c r="K741" s="11">
        <v>213</v>
      </c>
      <c r="L741" s="11">
        <v>233</v>
      </c>
      <c r="M741" s="11">
        <v>222</v>
      </c>
      <c r="N741" s="11">
        <v>233</v>
      </c>
      <c r="O741" s="11">
        <v>222</v>
      </c>
      <c r="P741" s="11">
        <v>227</v>
      </c>
      <c r="Q741" s="11">
        <v>219</v>
      </c>
      <c r="R741" s="195">
        <v>3245</v>
      </c>
      <c r="T741">
        <v>741</v>
      </c>
    </row>
    <row r="742" spans="1:20" x14ac:dyDescent="0.25">
      <c r="A742" s="16"/>
      <c r="B742" s="194" t="s">
        <v>45</v>
      </c>
      <c r="C742" s="196">
        <v>40</v>
      </c>
      <c r="D742" s="11">
        <v>43</v>
      </c>
      <c r="E742" s="11">
        <v>48</v>
      </c>
      <c r="F742" s="11">
        <v>47</v>
      </c>
      <c r="G742" s="11">
        <v>43</v>
      </c>
      <c r="H742" s="11">
        <v>49</v>
      </c>
      <c r="I742" s="11">
        <v>49</v>
      </c>
      <c r="J742" s="11">
        <v>47</v>
      </c>
      <c r="K742" s="11">
        <v>41</v>
      </c>
      <c r="L742" s="11">
        <v>43</v>
      </c>
      <c r="M742" s="11">
        <v>45</v>
      </c>
      <c r="N742" s="11">
        <v>43</v>
      </c>
      <c r="O742" s="11">
        <v>43</v>
      </c>
      <c r="P742" s="11">
        <v>46</v>
      </c>
      <c r="Q742" s="11">
        <v>54</v>
      </c>
      <c r="R742" s="195">
        <v>681</v>
      </c>
      <c r="T742">
        <v>742</v>
      </c>
    </row>
    <row r="743" spans="1:20" x14ac:dyDescent="0.25">
      <c r="A743" s="16"/>
      <c r="B743" s="194" t="s">
        <v>48</v>
      </c>
      <c r="C743" s="196">
        <v>132</v>
      </c>
      <c r="D743" s="11">
        <v>125</v>
      </c>
      <c r="E743" s="11">
        <v>130</v>
      </c>
      <c r="F743" s="11">
        <v>124</v>
      </c>
      <c r="G743" s="11">
        <v>126</v>
      </c>
      <c r="H743" s="11">
        <v>137</v>
      </c>
      <c r="I743" s="11">
        <v>137</v>
      </c>
      <c r="J743" s="11">
        <v>140</v>
      </c>
      <c r="K743" s="11">
        <v>140</v>
      </c>
      <c r="L743" s="11">
        <v>150</v>
      </c>
      <c r="M743" s="11">
        <v>133</v>
      </c>
      <c r="N743" s="11">
        <v>147</v>
      </c>
      <c r="O743" s="11">
        <v>133</v>
      </c>
      <c r="P743" s="11">
        <v>149</v>
      </c>
      <c r="Q743" s="11">
        <v>152</v>
      </c>
      <c r="R743" s="195">
        <v>2055</v>
      </c>
      <c r="T743">
        <v>743</v>
      </c>
    </row>
    <row r="744" spans="1:20" x14ac:dyDescent="0.25">
      <c r="A744" s="16"/>
      <c r="B744" s="194" t="s">
        <v>34</v>
      </c>
      <c r="C744" s="196">
        <v>58</v>
      </c>
      <c r="D744" s="11">
        <v>54</v>
      </c>
      <c r="E744" s="11">
        <v>50</v>
      </c>
      <c r="F744" s="11">
        <v>57</v>
      </c>
      <c r="G744" s="11">
        <v>48</v>
      </c>
      <c r="H744" s="11">
        <v>50</v>
      </c>
      <c r="I744" s="11">
        <v>51</v>
      </c>
      <c r="J744" s="11">
        <v>51</v>
      </c>
      <c r="K744" s="11">
        <v>50</v>
      </c>
      <c r="L744" s="11">
        <v>52</v>
      </c>
      <c r="M744" s="11">
        <v>42</v>
      </c>
      <c r="N744" s="11">
        <v>39</v>
      </c>
      <c r="O744" s="11">
        <v>48</v>
      </c>
      <c r="P744" s="11">
        <v>49</v>
      </c>
      <c r="Q744" s="11">
        <v>41</v>
      </c>
      <c r="R744" s="195">
        <v>740</v>
      </c>
      <c r="T744">
        <v>744</v>
      </c>
    </row>
    <row r="745" spans="1:20" x14ac:dyDescent="0.25">
      <c r="A745" s="16"/>
      <c r="B745" s="194" t="s">
        <v>3</v>
      </c>
      <c r="C745" s="196">
        <v>773</v>
      </c>
      <c r="D745" s="11">
        <v>760</v>
      </c>
      <c r="E745" s="11">
        <v>766</v>
      </c>
      <c r="F745" s="11">
        <v>784</v>
      </c>
      <c r="G745" s="11">
        <v>774</v>
      </c>
      <c r="H745" s="11">
        <v>797</v>
      </c>
      <c r="I745" s="11">
        <v>787</v>
      </c>
      <c r="J745" s="11">
        <v>797</v>
      </c>
      <c r="K745" s="11">
        <v>806</v>
      </c>
      <c r="L745" s="11">
        <v>788</v>
      </c>
      <c r="M745" s="11">
        <v>803</v>
      </c>
      <c r="N745" s="11">
        <v>804</v>
      </c>
      <c r="O745" s="11">
        <v>807</v>
      </c>
      <c r="P745" s="11">
        <v>806</v>
      </c>
      <c r="Q745" s="11">
        <v>786</v>
      </c>
      <c r="R745" s="195">
        <v>11838</v>
      </c>
      <c r="T745">
        <v>745</v>
      </c>
    </row>
    <row r="746" spans="1:20" x14ac:dyDescent="0.25">
      <c r="A746" s="16"/>
      <c r="B746" s="194" t="s">
        <v>80</v>
      </c>
      <c r="C746" s="196">
        <v>260</v>
      </c>
      <c r="D746" s="11">
        <v>284</v>
      </c>
      <c r="E746" s="11">
        <v>336</v>
      </c>
      <c r="F746" s="11">
        <v>304</v>
      </c>
      <c r="G746" s="11">
        <v>291</v>
      </c>
      <c r="H746" s="11">
        <v>295</v>
      </c>
      <c r="I746" s="11">
        <v>338</v>
      </c>
      <c r="J746" s="11">
        <v>312</v>
      </c>
      <c r="K746" s="11">
        <v>291</v>
      </c>
      <c r="L746" s="11">
        <v>304</v>
      </c>
      <c r="M746" s="11">
        <v>324</v>
      </c>
      <c r="N746" s="11">
        <v>298</v>
      </c>
      <c r="O746" s="11">
        <v>271</v>
      </c>
      <c r="P746" s="11">
        <v>300</v>
      </c>
      <c r="Q746" s="11">
        <v>365</v>
      </c>
      <c r="R746" s="195">
        <v>4573</v>
      </c>
      <c r="T746">
        <v>746</v>
      </c>
    </row>
    <row r="747" spans="1:20" x14ac:dyDescent="0.25">
      <c r="A747" s="16"/>
      <c r="B747" s="194" t="s">
        <v>39</v>
      </c>
      <c r="C747" s="196">
        <v>165</v>
      </c>
      <c r="D747" s="11">
        <v>182</v>
      </c>
      <c r="E747" s="11">
        <v>182</v>
      </c>
      <c r="F747" s="11">
        <v>193</v>
      </c>
      <c r="G747" s="11">
        <v>162</v>
      </c>
      <c r="H747" s="11">
        <v>168</v>
      </c>
      <c r="I747" s="11">
        <v>162</v>
      </c>
      <c r="J747" s="11">
        <v>163</v>
      </c>
      <c r="K747" s="11">
        <v>151</v>
      </c>
      <c r="L747" s="11">
        <v>140</v>
      </c>
      <c r="M747" s="11">
        <v>142</v>
      </c>
      <c r="N747" s="11">
        <v>133</v>
      </c>
      <c r="O747" s="11">
        <v>130</v>
      </c>
      <c r="P747" s="11">
        <v>116</v>
      </c>
      <c r="Q747" s="11">
        <v>114</v>
      </c>
      <c r="R747" s="195">
        <v>2303</v>
      </c>
      <c r="T747">
        <v>747</v>
      </c>
    </row>
    <row r="748" spans="1:20" x14ac:dyDescent="0.25">
      <c r="A748" s="16"/>
      <c r="B748" s="194" t="s">
        <v>14</v>
      </c>
      <c r="C748" s="196">
        <v>564</v>
      </c>
      <c r="D748" s="11">
        <v>610</v>
      </c>
      <c r="E748" s="11">
        <v>568</v>
      </c>
      <c r="F748" s="11">
        <v>573</v>
      </c>
      <c r="G748" s="11">
        <v>549</v>
      </c>
      <c r="H748" s="11">
        <v>605</v>
      </c>
      <c r="I748" s="11">
        <v>581</v>
      </c>
      <c r="J748" s="11">
        <v>588</v>
      </c>
      <c r="K748" s="11">
        <v>565</v>
      </c>
      <c r="L748" s="11">
        <v>567</v>
      </c>
      <c r="M748" s="11">
        <v>545</v>
      </c>
      <c r="N748" s="11">
        <v>578</v>
      </c>
      <c r="O748" s="11">
        <v>562</v>
      </c>
      <c r="P748" s="11">
        <v>593</v>
      </c>
      <c r="Q748" s="11">
        <v>602</v>
      </c>
      <c r="R748" s="195">
        <v>8650</v>
      </c>
      <c r="T748">
        <v>748</v>
      </c>
    </row>
    <row r="749" spans="1:20" x14ac:dyDescent="0.25">
      <c r="A749" s="16"/>
      <c r="B749" s="194" t="s">
        <v>68</v>
      </c>
      <c r="C749" s="196">
        <v>113</v>
      </c>
      <c r="D749" s="11">
        <v>122</v>
      </c>
      <c r="E749" s="11">
        <v>108</v>
      </c>
      <c r="F749" s="11">
        <v>106</v>
      </c>
      <c r="G749" s="11">
        <v>99</v>
      </c>
      <c r="H749" s="11">
        <v>118</v>
      </c>
      <c r="I749" s="11">
        <v>112</v>
      </c>
      <c r="J749" s="11">
        <v>110</v>
      </c>
      <c r="K749" s="11">
        <v>96</v>
      </c>
      <c r="L749" s="11">
        <v>97</v>
      </c>
      <c r="M749" s="11">
        <v>105</v>
      </c>
      <c r="N749" s="11">
        <v>109</v>
      </c>
      <c r="O749" s="11">
        <v>100</v>
      </c>
      <c r="P749" s="11">
        <v>119</v>
      </c>
      <c r="Q749" s="11">
        <v>101</v>
      </c>
      <c r="R749" s="195">
        <v>1615</v>
      </c>
      <c r="T749">
        <v>749</v>
      </c>
    </row>
    <row r="750" spans="1:20" x14ac:dyDescent="0.25">
      <c r="A750" s="16"/>
      <c r="B750" s="194" t="s">
        <v>69</v>
      </c>
      <c r="C750" s="196">
        <v>84</v>
      </c>
      <c r="D750" s="11">
        <v>90</v>
      </c>
      <c r="E750" s="11">
        <v>103</v>
      </c>
      <c r="F750" s="11">
        <v>93</v>
      </c>
      <c r="G750" s="11">
        <v>86</v>
      </c>
      <c r="H750" s="11">
        <v>101</v>
      </c>
      <c r="I750" s="11">
        <v>89</v>
      </c>
      <c r="J750" s="11">
        <v>88</v>
      </c>
      <c r="K750" s="11">
        <v>89</v>
      </c>
      <c r="L750" s="11">
        <v>88</v>
      </c>
      <c r="M750" s="11">
        <v>90</v>
      </c>
      <c r="N750" s="11">
        <v>86</v>
      </c>
      <c r="O750" s="11">
        <v>98</v>
      </c>
      <c r="P750" s="11">
        <v>96</v>
      </c>
      <c r="Q750" s="11">
        <v>112</v>
      </c>
      <c r="R750" s="195">
        <v>1393</v>
      </c>
      <c r="T750">
        <v>750</v>
      </c>
    </row>
    <row r="751" spans="1:20" x14ac:dyDescent="0.25">
      <c r="A751" s="16"/>
      <c r="B751" s="194" t="s">
        <v>24</v>
      </c>
      <c r="C751" s="196">
        <v>488</v>
      </c>
      <c r="D751" s="11">
        <v>508</v>
      </c>
      <c r="E751" s="11">
        <v>508</v>
      </c>
      <c r="F751" s="11">
        <v>528</v>
      </c>
      <c r="G751" s="11">
        <v>540</v>
      </c>
      <c r="H751" s="11">
        <v>527</v>
      </c>
      <c r="I751" s="11">
        <v>529</v>
      </c>
      <c r="J751" s="11">
        <v>535</v>
      </c>
      <c r="K751" s="11">
        <v>549</v>
      </c>
      <c r="L751" s="11">
        <v>556</v>
      </c>
      <c r="M751" s="11">
        <v>546</v>
      </c>
      <c r="N751" s="11">
        <v>548</v>
      </c>
      <c r="O751" s="11">
        <v>570</v>
      </c>
      <c r="P751" s="11">
        <v>572</v>
      </c>
      <c r="Q751" s="11">
        <v>548</v>
      </c>
      <c r="R751" s="195">
        <v>8052</v>
      </c>
      <c r="T751">
        <v>751</v>
      </c>
    </row>
    <row r="752" spans="1:20" x14ac:dyDescent="0.25">
      <c r="A752" s="16"/>
      <c r="B752" s="194" t="s">
        <v>9</v>
      </c>
      <c r="C752" s="196">
        <v>365</v>
      </c>
      <c r="D752" s="11">
        <v>383</v>
      </c>
      <c r="E752" s="11">
        <v>368</v>
      </c>
      <c r="F752" s="11">
        <v>396</v>
      </c>
      <c r="G752" s="11">
        <v>397</v>
      </c>
      <c r="H752" s="11">
        <v>397</v>
      </c>
      <c r="I752" s="11">
        <v>387</v>
      </c>
      <c r="J752" s="11">
        <v>413</v>
      </c>
      <c r="K752" s="11">
        <v>395</v>
      </c>
      <c r="L752" s="11">
        <v>413</v>
      </c>
      <c r="M752" s="11">
        <v>412</v>
      </c>
      <c r="N752" s="11">
        <v>411</v>
      </c>
      <c r="O752" s="11">
        <v>413</v>
      </c>
      <c r="P752" s="11">
        <v>426</v>
      </c>
      <c r="Q752" s="11">
        <v>398</v>
      </c>
      <c r="R752" s="195">
        <v>5974</v>
      </c>
      <c r="T752">
        <v>752</v>
      </c>
    </row>
    <row r="753" spans="1:20" x14ac:dyDescent="0.25">
      <c r="A753" s="16"/>
      <c r="B753" s="194" t="s">
        <v>67</v>
      </c>
      <c r="C753" s="196">
        <v>119</v>
      </c>
      <c r="D753" s="11">
        <v>149</v>
      </c>
      <c r="E753" s="11">
        <v>144</v>
      </c>
      <c r="F753" s="11">
        <v>160</v>
      </c>
      <c r="G753" s="11">
        <v>143</v>
      </c>
      <c r="H753" s="11">
        <v>167</v>
      </c>
      <c r="I753" s="11">
        <v>158</v>
      </c>
      <c r="J753" s="11">
        <v>168</v>
      </c>
      <c r="K753" s="11">
        <v>158</v>
      </c>
      <c r="L753" s="11">
        <v>158</v>
      </c>
      <c r="M753" s="11">
        <v>155</v>
      </c>
      <c r="N753" s="11">
        <v>160</v>
      </c>
      <c r="O753" s="11">
        <v>158</v>
      </c>
      <c r="P753" s="11">
        <v>150</v>
      </c>
      <c r="Q753" s="11">
        <v>152</v>
      </c>
      <c r="R753" s="195">
        <v>2299</v>
      </c>
      <c r="T753">
        <v>753</v>
      </c>
    </row>
    <row r="754" spans="1:20" x14ac:dyDescent="0.25">
      <c r="A754" s="16"/>
      <c r="B754" s="194" t="s">
        <v>28</v>
      </c>
      <c r="C754" s="196">
        <v>247</v>
      </c>
      <c r="D754" s="11">
        <v>246</v>
      </c>
      <c r="E754" s="11">
        <v>239</v>
      </c>
      <c r="F754" s="11">
        <v>257</v>
      </c>
      <c r="G754" s="11">
        <v>265</v>
      </c>
      <c r="H754" s="11">
        <v>265</v>
      </c>
      <c r="I754" s="11">
        <v>258</v>
      </c>
      <c r="J754" s="11">
        <v>279</v>
      </c>
      <c r="K754" s="11">
        <v>269</v>
      </c>
      <c r="L754" s="11">
        <v>288</v>
      </c>
      <c r="M754" s="11">
        <v>293</v>
      </c>
      <c r="N754" s="11">
        <v>292</v>
      </c>
      <c r="O754" s="11">
        <v>300</v>
      </c>
      <c r="P754" s="11">
        <v>288</v>
      </c>
      <c r="Q754" s="11">
        <v>298</v>
      </c>
      <c r="R754" s="195">
        <v>4084</v>
      </c>
      <c r="T754">
        <v>754</v>
      </c>
    </row>
    <row r="755" spans="1:20" x14ac:dyDescent="0.25">
      <c r="A755" s="16"/>
      <c r="B755" s="194" t="s">
        <v>31</v>
      </c>
      <c r="C755" s="196">
        <v>208</v>
      </c>
      <c r="D755" s="11">
        <v>248</v>
      </c>
      <c r="E755" s="11">
        <v>233</v>
      </c>
      <c r="F755" s="11">
        <v>222</v>
      </c>
      <c r="G755" s="11">
        <v>216</v>
      </c>
      <c r="H755" s="11">
        <v>227</v>
      </c>
      <c r="I755" s="11">
        <v>220</v>
      </c>
      <c r="J755" s="11">
        <v>197</v>
      </c>
      <c r="K755" s="11">
        <v>147</v>
      </c>
      <c r="L755" s="11">
        <v>174</v>
      </c>
      <c r="M755" s="11">
        <v>162</v>
      </c>
      <c r="N755" s="11">
        <v>169</v>
      </c>
      <c r="O755" s="11">
        <v>150</v>
      </c>
      <c r="P755" s="11">
        <v>162</v>
      </c>
      <c r="Q755" s="11">
        <v>164</v>
      </c>
      <c r="R755" s="195">
        <v>2899</v>
      </c>
      <c r="T755">
        <v>755</v>
      </c>
    </row>
    <row r="756" spans="1:20" x14ac:dyDescent="0.25">
      <c r="A756" s="16"/>
      <c r="B756" s="194" t="s">
        <v>64</v>
      </c>
      <c r="C756" s="196">
        <v>260</v>
      </c>
      <c r="D756" s="11">
        <v>252</v>
      </c>
      <c r="E756" s="11">
        <v>256</v>
      </c>
      <c r="F756" s="11">
        <v>253</v>
      </c>
      <c r="G756" s="11">
        <v>232</v>
      </c>
      <c r="H756" s="11">
        <v>281</v>
      </c>
      <c r="I756" s="11">
        <v>241</v>
      </c>
      <c r="J756" s="11">
        <v>255</v>
      </c>
      <c r="K756" s="11">
        <v>270</v>
      </c>
      <c r="L756" s="11">
        <v>270</v>
      </c>
      <c r="M756" s="11">
        <v>245</v>
      </c>
      <c r="N756" s="11">
        <v>264</v>
      </c>
      <c r="O756" s="11">
        <v>238</v>
      </c>
      <c r="P756" s="11">
        <v>245</v>
      </c>
      <c r="Q756" s="11">
        <v>228</v>
      </c>
      <c r="R756" s="195">
        <v>3790</v>
      </c>
      <c r="T756">
        <v>756</v>
      </c>
    </row>
    <row r="757" spans="1:20" x14ac:dyDescent="0.25">
      <c r="A757" s="16"/>
      <c r="B757" s="194" t="s">
        <v>73</v>
      </c>
      <c r="C757" s="196">
        <v>437</v>
      </c>
      <c r="D757" s="11">
        <v>470</v>
      </c>
      <c r="E757" s="11">
        <v>472</v>
      </c>
      <c r="F757" s="11">
        <v>455</v>
      </c>
      <c r="G757" s="11">
        <v>433</v>
      </c>
      <c r="H757" s="11">
        <v>439</v>
      </c>
      <c r="I757" s="11">
        <v>454</v>
      </c>
      <c r="J757" s="11">
        <v>459</v>
      </c>
      <c r="K757" s="11">
        <v>438</v>
      </c>
      <c r="L757" s="11">
        <v>463</v>
      </c>
      <c r="M757" s="11">
        <v>468</v>
      </c>
      <c r="N757" s="11">
        <v>469</v>
      </c>
      <c r="O757" s="11">
        <v>445</v>
      </c>
      <c r="P757" s="11">
        <v>454</v>
      </c>
      <c r="Q757" s="11">
        <v>470</v>
      </c>
      <c r="R757" s="195">
        <v>6826</v>
      </c>
      <c r="T757">
        <v>757</v>
      </c>
    </row>
    <row r="758" spans="1:20" x14ac:dyDescent="0.25">
      <c r="A758" s="16"/>
      <c r="B758" s="194" t="s">
        <v>26</v>
      </c>
      <c r="C758" s="196">
        <v>171</v>
      </c>
      <c r="D758" s="11">
        <v>168</v>
      </c>
      <c r="E758" s="11">
        <v>175</v>
      </c>
      <c r="F758" s="11">
        <v>181</v>
      </c>
      <c r="G758" s="11">
        <v>189</v>
      </c>
      <c r="H758" s="11">
        <v>198</v>
      </c>
      <c r="I758" s="11">
        <v>199</v>
      </c>
      <c r="J758" s="11">
        <v>203</v>
      </c>
      <c r="K758" s="11">
        <v>210</v>
      </c>
      <c r="L758" s="11">
        <v>210</v>
      </c>
      <c r="M758" s="11">
        <v>202</v>
      </c>
      <c r="N758" s="11">
        <v>209</v>
      </c>
      <c r="O758" s="11">
        <v>226</v>
      </c>
      <c r="P758" s="11">
        <v>223</v>
      </c>
      <c r="Q758" s="11">
        <v>217</v>
      </c>
      <c r="R758" s="195">
        <v>2981</v>
      </c>
      <c r="T758">
        <v>758</v>
      </c>
    </row>
    <row r="759" spans="1:20" x14ac:dyDescent="0.25">
      <c r="A759" s="16"/>
      <c r="B759" s="194" t="s">
        <v>32</v>
      </c>
      <c r="C759" s="196">
        <v>188</v>
      </c>
      <c r="D759" s="11">
        <v>191</v>
      </c>
      <c r="E759" s="11">
        <v>180</v>
      </c>
      <c r="F759" s="11">
        <v>199</v>
      </c>
      <c r="G759" s="11">
        <v>197</v>
      </c>
      <c r="H759" s="11">
        <v>204</v>
      </c>
      <c r="I759" s="11">
        <v>208</v>
      </c>
      <c r="J759" s="11">
        <v>206</v>
      </c>
      <c r="K759" s="11">
        <v>214</v>
      </c>
      <c r="L759" s="11">
        <v>223</v>
      </c>
      <c r="M759" s="11">
        <v>213</v>
      </c>
      <c r="N759" s="11">
        <v>213</v>
      </c>
      <c r="O759" s="11">
        <v>220</v>
      </c>
      <c r="P759" s="11">
        <v>206</v>
      </c>
      <c r="Q759" s="11">
        <v>217</v>
      </c>
      <c r="R759" s="195">
        <v>3079</v>
      </c>
      <c r="T759">
        <v>759</v>
      </c>
    </row>
    <row r="760" spans="1:20" x14ac:dyDescent="0.25">
      <c r="A760" s="16"/>
      <c r="B760" s="194" t="s">
        <v>46</v>
      </c>
      <c r="C760" s="196">
        <v>407</v>
      </c>
      <c r="D760" s="11">
        <v>456</v>
      </c>
      <c r="E760" s="11">
        <v>456</v>
      </c>
      <c r="F760" s="11">
        <v>437</v>
      </c>
      <c r="G760" s="11">
        <v>413</v>
      </c>
      <c r="H760" s="11">
        <v>413</v>
      </c>
      <c r="I760" s="11">
        <v>431</v>
      </c>
      <c r="J760" s="11">
        <v>443</v>
      </c>
      <c r="K760" s="11">
        <v>399</v>
      </c>
      <c r="L760" s="11">
        <v>395</v>
      </c>
      <c r="M760" s="11">
        <v>422</v>
      </c>
      <c r="N760" s="11">
        <v>397</v>
      </c>
      <c r="O760" s="11">
        <v>355</v>
      </c>
      <c r="P760" s="11">
        <v>398</v>
      </c>
      <c r="Q760" s="11">
        <v>425</v>
      </c>
      <c r="R760" s="195">
        <v>6247</v>
      </c>
      <c r="T760">
        <v>760</v>
      </c>
    </row>
    <row r="761" spans="1:20" x14ac:dyDescent="0.25">
      <c r="A761" s="16"/>
      <c r="B761" s="194" t="s">
        <v>75</v>
      </c>
      <c r="C761" s="196">
        <v>267</v>
      </c>
      <c r="D761" s="11">
        <v>296</v>
      </c>
      <c r="E761" s="11">
        <v>275</v>
      </c>
      <c r="F761" s="11">
        <v>290</v>
      </c>
      <c r="G761" s="11">
        <v>274</v>
      </c>
      <c r="H761" s="11">
        <v>302</v>
      </c>
      <c r="I761" s="11">
        <v>304</v>
      </c>
      <c r="J761" s="11">
        <v>316</v>
      </c>
      <c r="K761" s="11">
        <v>313</v>
      </c>
      <c r="L761" s="11">
        <v>300</v>
      </c>
      <c r="M761" s="11">
        <v>301</v>
      </c>
      <c r="N761" s="11">
        <v>335</v>
      </c>
      <c r="O761" s="11">
        <v>303</v>
      </c>
      <c r="P761" s="11">
        <v>338</v>
      </c>
      <c r="Q761" s="11">
        <v>313</v>
      </c>
      <c r="R761" s="195">
        <v>4527</v>
      </c>
      <c r="T761">
        <v>761</v>
      </c>
    </row>
    <row r="762" spans="1:20" x14ac:dyDescent="0.25">
      <c r="A762" s="16"/>
      <c r="B762" s="194" t="s">
        <v>10</v>
      </c>
      <c r="C762" s="196">
        <v>726</v>
      </c>
      <c r="D762" s="11">
        <v>706</v>
      </c>
      <c r="E762" s="11">
        <v>700</v>
      </c>
      <c r="F762" s="11">
        <v>743</v>
      </c>
      <c r="G762" s="11">
        <v>733</v>
      </c>
      <c r="H762" s="11">
        <v>719</v>
      </c>
      <c r="I762" s="11">
        <v>724</v>
      </c>
      <c r="J762" s="11">
        <v>737</v>
      </c>
      <c r="K762" s="11">
        <v>737</v>
      </c>
      <c r="L762" s="11">
        <v>762</v>
      </c>
      <c r="M762" s="11">
        <v>743</v>
      </c>
      <c r="N762" s="11">
        <v>756</v>
      </c>
      <c r="O762" s="11">
        <v>748</v>
      </c>
      <c r="P762" s="11">
        <v>733</v>
      </c>
      <c r="Q762" s="11">
        <v>754</v>
      </c>
      <c r="R762" s="195">
        <v>11021</v>
      </c>
      <c r="T762">
        <v>762</v>
      </c>
    </row>
    <row r="763" spans="1:20" x14ac:dyDescent="0.25">
      <c r="A763" s="16"/>
      <c r="B763" s="194" t="s">
        <v>15</v>
      </c>
      <c r="C763" s="196">
        <v>559</v>
      </c>
      <c r="D763" s="11">
        <v>579</v>
      </c>
      <c r="E763" s="11">
        <v>547</v>
      </c>
      <c r="F763" s="11">
        <v>574</v>
      </c>
      <c r="G763" s="11">
        <v>567</v>
      </c>
      <c r="H763" s="11">
        <v>558</v>
      </c>
      <c r="I763" s="11">
        <v>565</v>
      </c>
      <c r="J763" s="11">
        <v>578</v>
      </c>
      <c r="K763" s="11">
        <v>583</v>
      </c>
      <c r="L763" s="11">
        <v>590</v>
      </c>
      <c r="M763" s="11">
        <v>589</v>
      </c>
      <c r="N763" s="11">
        <v>600</v>
      </c>
      <c r="O763" s="11">
        <v>575</v>
      </c>
      <c r="P763" s="11">
        <v>599</v>
      </c>
      <c r="Q763" s="11">
        <v>581</v>
      </c>
      <c r="R763" s="195">
        <v>8644</v>
      </c>
      <c r="T763">
        <v>763</v>
      </c>
    </row>
    <row r="764" spans="1:20" x14ac:dyDescent="0.25">
      <c r="A764" s="16"/>
      <c r="B764" s="194" t="s">
        <v>18</v>
      </c>
      <c r="C764" s="196">
        <v>588</v>
      </c>
      <c r="D764" s="11">
        <v>626</v>
      </c>
      <c r="E764" s="11">
        <v>615</v>
      </c>
      <c r="F764" s="11">
        <v>638</v>
      </c>
      <c r="G764" s="11">
        <v>583</v>
      </c>
      <c r="H764" s="11">
        <v>589</v>
      </c>
      <c r="I764" s="11">
        <v>632</v>
      </c>
      <c r="J764" s="11">
        <v>642</v>
      </c>
      <c r="K764" s="11">
        <v>606</v>
      </c>
      <c r="L764" s="11">
        <v>602</v>
      </c>
      <c r="M764" s="11">
        <v>626</v>
      </c>
      <c r="N764" s="11">
        <v>612</v>
      </c>
      <c r="O764" s="11">
        <v>631</v>
      </c>
      <c r="P764" s="11">
        <v>663</v>
      </c>
      <c r="Q764" s="11">
        <v>618</v>
      </c>
      <c r="R764" s="195">
        <v>9271</v>
      </c>
      <c r="T764">
        <v>764</v>
      </c>
    </row>
    <row r="765" spans="1:20" x14ac:dyDescent="0.25">
      <c r="A765" s="16"/>
      <c r="B765" s="194" t="s">
        <v>77</v>
      </c>
      <c r="C765" s="196">
        <v>184</v>
      </c>
      <c r="D765" s="11">
        <v>194</v>
      </c>
      <c r="E765" s="11">
        <v>177</v>
      </c>
      <c r="F765" s="11">
        <v>182</v>
      </c>
      <c r="G765" s="11">
        <v>187</v>
      </c>
      <c r="H765" s="11">
        <v>179</v>
      </c>
      <c r="I765" s="11">
        <v>203</v>
      </c>
      <c r="J765" s="11">
        <v>213</v>
      </c>
      <c r="K765" s="11">
        <v>197</v>
      </c>
      <c r="L765" s="11">
        <v>209</v>
      </c>
      <c r="M765" s="11">
        <v>211</v>
      </c>
      <c r="N765" s="11">
        <v>217</v>
      </c>
      <c r="O765" s="11">
        <v>205</v>
      </c>
      <c r="P765" s="11">
        <v>217</v>
      </c>
      <c r="Q765" s="11">
        <v>234</v>
      </c>
      <c r="R765" s="195">
        <v>3009</v>
      </c>
      <c r="T765">
        <v>765</v>
      </c>
    </row>
    <row r="766" spans="1:20" x14ac:dyDescent="0.25">
      <c r="A766" s="16"/>
      <c r="B766" s="194" t="s">
        <v>44</v>
      </c>
      <c r="C766" s="196">
        <v>37</v>
      </c>
      <c r="D766" s="11">
        <v>40</v>
      </c>
      <c r="E766" s="11">
        <v>48</v>
      </c>
      <c r="F766" s="11">
        <v>44</v>
      </c>
      <c r="G766" s="11">
        <v>38</v>
      </c>
      <c r="H766" s="11">
        <v>38</v>
      </c>
      <c r="I766" s="11">
        <v>39</v>
      </c>
      <c r="J766" s="11">
        <v>36</v>
      </c>
      <c r="K766" s="11">
        <v>40</v>
      </c>
      <c r="L766" s="11">
        <v>32</v>
      </c>
      <c r="M766" s="11"/>
      <c r="N766" s="11">
        <v>36</v>
      </c>
      <c r="O766" s="11">
        <v>34</v>
      </c>
      <c r="P766" s="11"/>
      <c r="Q766" s="11">
        <v>33</v>
      </c>
      <c r="R766" s="195">
        <v>495</v>
      </c>
      <c r="T766">
        <v>766</v>
      </c>
    </row>
    <row r="767" spans="1:20" x14ac:dyDescent="0.25">
      <c r="A767" s="16"/>
      <c r="B767" s="194" t="s">
        <v>71</v>
      </c>
      <c r="C767" s="196">
        <v>220</v>
      </c>
      <c r="D767" s="11">
        <v>222</v>
      </c>
      <c r="E767" s="11">
        <v>213</v>
      </c>
      <c r="F767" s="11">
        <v>209</v>
      </c>
      <c r="G767" s="11">
        <v>199</v>
      </c>
      <c r="H767" s="11">
        <v>209</v>
      </c>
      <c r="I767" s="11">
        <v>221</v>
      </c>
      <c r="J767" s="11">
        <v>214</v>
      </c>
      <c r="K767" s="11">
        <v>214</v>
      </c>
      <c r="L767" s="11">
        <v>223</v>
      </c>
      <c r="M767" s="11">
        <v>231</v>
      </c>
      <c r="N767" s="11">
        <v>222</v>
      </c>
      <c r="O767" s="11">
        <v>203</v>
      </c>
      <c r="P767" s="11">
        <v>209</v>
      </c>
      <c r="Q767" s="11">
        <v>225</v>
      </c>
      <c r="R767" s="195">
        <v>3234</v>
      </c>
      <c r="T767">
        <v>767</v>
      </c>
    </row>
    <row r="768" spans="1:20" x14ac:dyDescent="0.25">
      <c r="A768" s="16"/>
      <c r="B768" s="194" t="s">
        <v>52</v>
      </c>
      <c r="C768" s="196">
        <v>33</v>
      </c>
      <c r="D768" s="11">
        <v>38</v>
      </c>
      <c r="E768" s="11">
        <v>43</v>
      </c>
      <c r="F768" s="11">
        <v>45</v>
      </c>
      <c r="G768" s="11">
        <v>39</v>
      </c>
      <c r="H768" s="11">
        <v>46</v>
      </c>
      <c r="I768" s="11">
        <v>47</v>
      </c>
      <c r="J768" s="11">
        <v>41</v>
      </c>
      <c r="K768" s="11">
        <v>42</v>
      </c>
      <c r="L768" s="11">
        <v>39</v>
      </c>
      <c r="M768" s="11">
        <v>52</v>
      </c>
      <c r="N768" s="11">
        <v>51</v>
      </c>
      <c r="O768" s="11">
        <v>41</v>
      </c>
      <c r="P768" s="11">
        <v>49</v>
      </c>
      <c r="Q768" s="11">
        <v>46</v>
      </c>
      <c r="R768" s="195">
        <v>652</v>
      </c>
      <c r="T768">
        <v>768</v>
      </c>
    </row>
    <row r="769" spans="1:20" x14ac:dyDescent="0.25">
      <c r="A769" s="16"/>
      <c r="B769" s="194" t="s">
        <v>20</v>
      </c>
      <c r="C769" s="196">
        <v>335</v>
      </c>
      <c r="D769" s="11">
        <v>354</v>
      </c>
      <c r="E769" s="11">
        <v>335</v>
      </c>
      <c r="F769" s="11">
        <v>317</v>
      </c>
      <c r="G769" s="11">
        <v>297</v>
      </c>
      <c r="H769" s="11">
        <v>336</v>
      </c>
      <c r="I769" s="11">
        <v>327</v>
      </c>
      <c r="J769" s="11">
        <v>312</v>
      </c>
      <c r="K769" s="11">
        <v>321</v>
      </c>
      <c r="L769" s="11">
        <v>341</v>
      </c>
      <c r="M769" s="11">
        <v>325</v>
      </c>
      <c r="N769" s="11">
        <v>325</v>
      </c>
      <c r="O769" s="11">
        <v>323</v>
      </c>
      <c r="P769" s="11">
        <v>334</v>
      </c>
      <c r="Q769" s="11">
        <v>336</v>
      </c>
      <c r="R769" s="195">
        <v>4918</v>
      </c>
      <c r="T769">
        <v>769</v>
      </c>
    </row>
    <row r="770" spans="1:20" x14ac:dyDescent="0.25">
      <c r="A770" s="16"/>
      <c r="B770" s="194" t="s">
        <v>95</v>
      </c>
      <c r="C770" s="196">
        <v>494</v>
      </c>
      <c r="D770" s="11">
        <v>518</v>
      </c>
      <c r="E770" s="11">
        <v>516</v>
      </c>
      <c r="F770" s="11">
        <v>535</v>
      </c>
      <c r="G770" s="11">
        <v>522</v>
      </c>
      <c r="H770" s="11">
        <v>500</v>
      </c>
      <c r="I770" s="11">
        <v>512</v>
      </c>
      <c r="J770" s="11">
        <v>577</v>
      </c>
      <c r="K770" s="11">
        <v>518</v>
      </c>
      <c r="L770" s="11">
        <v>539</v>
      </c>
      <c r="M770" s="11">
        <v>553</v>
      </c>
      <c r="N770" s="11">
        <v>534</v>
      </c>
      <c r="O770" s="11">
        <v>541</v>
      </c>
      <c r="P770" s="11">
        <v>543</v>
      </c>
      <c r="Q770" s="11">
        <v>521</v>
      </c>
      <c r="R770" s="195">
        <v>7923</v>
      </c>
      <c r="T770">
        <v>770</v>
      </c>
    </row>
    <row r="771" spans="1:20" x14ac:dyDescent="0.25">
      <c r="A771" s="16"/>
      <c r="B771" s="194" t="s">
        <v>30</v>
      </c>
      <c r="C771" s="196">
        <v>73</v>
      </c>
      <c r="D771" s="11">
        <v>79</v>
      </c>
      <c r="E771" s="11">
        <v>85</v>
      </c>
      <c r="F771" s="11">
        <v>83</v>
      </c>
      <c r="G771" s="11">
        <v>72</v>
      </c>
      <c r="H771" s="11">
        <v>64</v>
      </c>
      <c r="I771" s="11">
        <v>79</v>
      </c>
      <c r="J771" s="11">
        <v>70</v>
      </c>
      <c r="K771" s="11">
        <v>63</v>
      </c>
      <c r="L771" s="11">
        <v>69</v>
      </c>
      <c r="M771" s="11">
        <v>69</v>
      </c>
      <c r="N771" s="11">
        <v>68</v>
      </c>
      <c r="O771" s="11">
        <v>64</v>
      </c>
      <c r="P771" s="11">
        <v>63</v>
      </c>
      <c r="Q771" s="11">
        <v>60</v>
      </c>
      <c r="R771" s="195">
        <v>1061</v>
      </c>
      <c r="T771">
        <v>771</v>
      </c>
    </row>
    <row r="772" spans="1:20" x14ac:dyDescent="0.25">
      <c r="A772" s="16"/>
      <c r="B772" s="194" t="s">
        <v>58</v>
      </c>
      <c r="C772" s="196"/>
      <c r="D772" s="11"/>
      <c r="E772" s="11"/>
      <c r="F772" s="11">
        <v>33</v>
      </c>
      <c r="G772" s="11"/>
      <c r="H772" s="11"/>
      <c r="I772" s="11"/>
      <c r="J772" s="11"/>
      <c r="K772" s="11"/>
      <c r="L772" s="11"/>
      <c r="M772" s="11"/>
      <c r="N772" s="11"/>
      <c r="O772" s="11"/>
      <c r="P772" s="11"/>
      <c r="Q772" s="11"/>
      <c r="R772" s="195">
        <v>33</v>
      </c>
      <c r="T772">
        <v>772</v>
      </c>
    </row>
    <row r="773" spans="1:20" x14ac:dyDescent="0.25">
      <c r="A773" s="16"/>
      <c r="B773" s="194" t="s">
        <v>145</v>
      </c>
      <c r="C773" s="196">
        <v>6655</v>
      </c>
      <c r="D773" s="11">
        <v>6883</v>
      </c>
      <c r="E773" s="11">
        <v>7039</v>
      </c>
      <c r="F773" s="11">
        <v>7072</v>
      </c>
      <c r="G773" s="11">
        <v>6748</v>
      </c>
      <c r="H773" s="11">
        <v>6903</v>
      </c>
      <c r="I773" s="11">
        <v>6800</v>
      </c>
      <c r="J773" s="11">
        <v>6909</v>
      </c>
      <c r="K773" s="11">
        <v>6666</v>
      </c>
      <c r="L773" s="11">
        <v>6787</v>
      </c>
      <c r="M773" s="11">
        <v>6913</v>
      </c>
      <c r="N773" s="11">
        <v>6981</v>
      </c>
      <c r="O773" s="11">
        <v>6940</v>
      </c>
      <c r="P773" s="11">
        <v>7153</v>
      </c>
      <c r="Q773" s="11">
        <v>7112</v>
      </c>
      <c r="R773" s="195">
        <v>103561</v>
      </c>
      <c r="T773">
        <v>773</v>
      </c>
    </row>
    <row r="774" spans="1:20" x14ac:dyDescent="0.25">
      <c r="A774" s="16"/>
      <c r="B774" s="194" t="s">
        <v>146</v>
      </c>
      <c r="C774" s="196">
        <v>3470</v>
      </c>
      <c r="D774" s="11">
        <v>3651</v>
      </c>
      <c r="E774" s="11">
        <v>3555</v>
      </c>
      <c r="F774" s="11">
        <v>3593</v>
      </c>
      <c r="G774" s="11">
        <v>3457</v>
      </c>
      <c r="H774" s="11">
        <v>3581</v>
      </c>
      <c r="I774" s="11">
        <v>3606</v>
      </c>
      <c r="J774" s="11">
        <v>3600</v>
      </c>
      <c r="K774" s="11">
        <v>3510</v>
      </c>
      <c r="L774" s="11">
        <v>3576</v>
      </c>
      <c r="M774" s="11">
        <v>3563</v>
      </c>
      <c r="N774" s="11">
        <v>3581</v>
      </c>
      <c r="O774" s="11">
        <v>3571</v>
      </c>
      <c r="P774" s="11">
        <v>3642</v>
      </c>
      <c r="Q774" s="11">
        <v>3683</v>
      </c>
      <c r="R774" s="195">
        <v>53639</v>
      </c>
      <c r="T774">
        <v>774</v>
      </c>
    </row>
    <row r="775" spans="1:20" x14ac:dyDescent="0.25">
      <c r="A775" s="16"/>
      <c r="B775" s="194" t="s">
        <v>147</v>
      </c>
      <c r="C775" s="196">
        <v>7829</v>
      </c>
      <c r="D775" s="11">
        <v>8106</v>
      </c>
      <c r="E775" s="11">
        <v>8221</v>
      </c>
      <c r="F775" s="11">
        <v>8290</v>
      </c>
      <c r="G775" s="11">
        <v>7916</v>
      </c>
      <c r="H775" s="11">
        <v>8109</v>
      </c>
      <c r="I775" s="11">
        <v>8051</v>
      </c>
      <c r="J775" s="11">
        <v>8126</v>
      </c>
      <c r="K775" s="11">
        <v>7889</v>
      </c>
      <c r="L775" s="11">
        <v>8005</v>
      </c>
      <c r="M775" s="11">
        <v>8098</v>
      </c>
      <c r="N775" s="11">
        <v>8206</v>
      </c>
      <c r="O775" s="11">
        <v>8138</v>
      </c>
      <c r="P775" s="11">
        <v>8392</v>
      </c>
      <c r="Q775" s="11">
        <v>8365</v>
      </c>
      <c r="R775" s="195">
        <v>121741</v>
      </c>
      <c r="T775">
        <v>775</v>
      </c>
    </row>
    <row r="776" spans="1:20" x14ac:dyDescent="0.25">
      <c r="A776" s="16"/>
      <c r="B776" s="194" t="s">
        <v>278</v>
      </c>
      <c r="C776" s="196">
        <v>261</v>
      </c>
      <c r="D776" s="11">
        <v>280</v>
      </c>
      <c r="E776" s="11">
        <v>274</v>
      </c>
      <c r="F776" s="11">
        <v>282</v>
      </c>
      <c r="G776" s="11">
        <v>253</v>
      </c>
      <c r="H776" s="11">
        <v>280</v>
      </c>
      <c r="I776" s="11">
        <v>276</v>
      </c>
      <c r="J776" s="11">
        <v>274</v>
      </c>
      <c r="K776" s="11">
        <v>255</v>
      </c>
      <c r="L776" s="11">
        <v>269</v>
      </c>
      <c r="M776" s="11">
        <v>281</v>
      </c>
      <c r="N776" s="11">
        <v>274</v>
      </c>
      <c r="O776" s="11">
        <v>256</v>
      </c>
      <c r="P776" s="11">
        <v>281</v>
      </c>
      <c r="Q776" s="11">
        <v>274</v>
      </c>
      <c r="R776" s="195">
        <v>4070</v>
      </c>
      <c r="T776">
        <v>776</v>
      </c>
    </row>
    <row r="777" spans="1:20" x14ac:dyDescent="0.25">
      <c r="A777" s="16"/>
      <c r="B777" s="194" t="s">
        <v>281</v>
      </c>
      <c r="C777" s="196">
        <v>1582</v>
      </c>
      <c r="D777" s="11">
        <v>1647</v>
      </c>
      <c r="E777" s="11">
        <v>1569</v>
      </c>
      <c r="F777" s="11">
        <v>1650</v>
      </c>
      <c r="G777" s="11">
        <v>1586</v>
      </c>
      <c r="H777" s="11">
        <v>1634</v>
      </c>
      <c r="I777" s="11">
        <v>1680</v>
      </c>
      <c r="J777" s="11">
        <v>1665</v>
      </c>
      <c r="K777" s="11">
        <v>1608</v>
      </c>
      <c r="L777" s="11">
        <v>1723</v>
      </c>
      <c r="M777" s="11">
        <v>1661</v>
      </c>
      <c r="N777" s="11">
        <v>1724</v>
      </c>
      <c r="O777" s="11">
        <v>1683</v>
      </c>
      <c r="P777" s="11">
        <v>1753</v>
      </c>
      <c r="Q777" s="11">
        <v>1777</v>
      </c>
      <c r="R777" s="195">
        <v>24942</v>
      </c>
      <c r="T777">
        <v>777</v>
      </c>
    </row>
    <row r="778" spans="1:20" x14ac:dyDescent="0.25">
      <c r="A778" s="16"/>
      <c r="B778" s="194" t="s">
        <v>282</v>
      </c>
      <c r="C778" s="196">
        <v>74</v>
      </c>
      <c r="D778" s="11">
        <v>85</v>
      </c>
      <c r="E778" s="11">
        <v>89</v>
      </c>
      <c r="F778" s="11">
        <v>94</v>
      </c>
      <c r="G778" s="11">
        <v>94</v>
      </c>
      <c r="H778" s="11">
        <v>85</v>
      </c>
      <c r="I778" s="11">
        <v>94</v>
      </c>
      <c r="J778" s="11">
        <v>97</v>
      </c>
      <c r="K778" s="11">
        <v>93</v>
      </c>
      <c r="L778" s="11">
        <v>104</v>
      </c>
      <c r="M778" s="11">
        <v>107</v>
      </c>
      <c r="N778" s="11">
        <v>122</v>
      </c>
      <c r="O778" s="11">
        <v>98</v>
      </c>
      <c r="P778" s="11">
        <v>112</v>
      </c>
      <c r="Q778" s="11">
        <v>120</v>
      </c>
      <c r="R778" s="195">
        <v>1468</v>
      </c>
      <c r="T778">
        <v>778</v>
      </c>
    </row>
    <row r="779" spans="1:20" x14ac:dyDescent="0.25">
      <c r="A779" s="16"/>
      <c r="B779" s="194" t="s">
        <v>274</v>
      </c>
      <c r="C779" s="196">
        <v>45</v>
      </c>
      <c r="D779" s="11">
        <v>45</v>
      </c>
      <c r="E779" s="11">
        <v>54</v>
      </c>
      <c r="F779" s="11">
        <v>52</v>
      </c>
      <c r="G779" s="11">
        <v>46</v>
      </c>
      <c r="H779" s="11">
        <v>48</v>
      </c>
      <c r="I779" s="11">
        <v>40</v>
      </c>
      <c r="J779" s="11">
        <v>48</v>
      </c>
      <c r="K779" s="11">
        <v>49</v>
      </c>
      <c r="L779" s="11">
        <v>43</v>
      </c>
      <c r="M779" s="11">
        <v>41</v>
      </c>
      <c r="N779" s="11">
        <v>31</v>
      </c>
      <c r="O779" s="11">
        <v>37</v>
      </c>
      <c r="P779" s="11">
        <v>39</v>
      </c>
      <c r="Q779" s="11">
        <v>36</v>
      </c>
      <c r="R779" s="195">
        <v>654</v>
      </c>
      <c r="T779">
        <v>779</v>
      </c>
    </row>
    <row r="780" spans="1:20" x14ac:dyDescent="0.25">
      <c r="A780" s="16"/>
      <c r="B780" s="194" t="s">
        <v>283</v>
      </c>
      <c r="C780" s="196">
        <v>33</v>
      </c>
      <c r="D780" s="11"/>
      <c r="E780" s="11"/>
      <c r="F780" s="11">
        <v>33</v>
      </c>
      <c r="G780" s="11"/>
      <c r="H780" s="11">
        <v>37</v>
      </c>
      <c r="I780" s="11">
        <v>31</v>
      </c>
      <c r="J780" s="11"/>
      <c r="K780" s="11">
        <v>35</v>
      </c>
      <c r="L780" s="11"/>
      <c r="M780" s="11">
        <v>30</v>
      </c>
      <c r="N780" s="11">
        <v>33</v>
      </c>
      <c r="O780" s="11"/>
      <c r="P780" s="11">
        <v>34</v>
      </c>
      <c r="Q780" s="11">
        <v>34</v>
      </c>
      <c r="R780" s="195">
        <v>300</v>
      </c>
      <c r="T780">
        <v>780</v>
      </c>
    </row>
    <row r="781" spans="1:20" x14ac:dyDescent="0.25">
      <c r="A781" s="16"/>
      <c r="B781" s="194" t="s">
        <v>275</v>
      </c>
      <c r="C781" s="196">
        <v>75</v>
      </c>
      <c r="D781" s="11">
        <v>86</v>
      </c>
      <c r="E781" s="11">
        <v>88</v>
      </c>
      <c r="F781" s="11">
        <v>105</v>
      </c>
      <c r="G781" s="11">
        <v>99</v>
      </c>
      <c r="H781" s="11">
        <v>93</v>
      </c>
      <c r="I781" s="11">
        <v>93</v>
      </c>
      <c r="J781" s="11">
        <v>117</v>
      </c>
      <c r="K781" s="11">
        <v>86</v>
      </c>
      <c r="L781" s="11">
        <v>96</v>
      </c>
      <c r="M781" s="11">
        <v>95</v>
      </c>
      <c r="N781" s="11">
        <v>120</v>
      </c>
      <c r="O781" s="11">
        <v>96</v>
      </c>
      <c r="P781" s="11">
        <v>102</v>
      </c>
      <c r="Q781" s="11">
        <v>104</v>
      </c>
      <c r="R781" s="195">
        <v>1455</v>
      </c>
      <c r="T781">
        <v>781</v>
      </c>
    </row>
    <row r="782" spans="1:20" x14ac:dyDescent="0.25">
      <c r="A782" s="16"/>
      <c r="B782" s="194" t="s">
        <v>276</v>
      </c>
      <c r="C782" s="196">
        <v>35</v>
      </c>
      <c r="D782" s="11">
        <v>45</v>
      </c>
      <c r="E782" s="11">
        <v>43</v>
      </c>
      <c r="F782" s="11">
        <v>50</v>
      </c>
      <c r="G782" s="11">
        <v>46</v>
      </c>
      <c r="H782" s="11">
        <v>47</v>
      </c>
      <c r="I782" s="11">
        <v>31</v>
      </c>
      <c r="J782" s="11">
        <v>35</v>
      </c>
      <c r="K782" s="11">
        <v>41</v>
      </c>
      <c r="L782" s="11">
        <v>33</v>
      </c>
      <c r="M782" s="11">
        <v>35</v>
      </c>
      <c r="N782" s="11">
        <v>36</v>
      </c>
      <c r="O782" s="11">
        <v>31</v>
      </c>
      <c r="P782" s="11">
        <v>38</v>
      </c>
      <c r="Q782" s="11">
        <v>36</v>
      </c>
      <c r="R782" s="195">
        <v>582</v>
      </c>
      <c r="T782">
        <v>782</v>
      </c>
    </row>
    <row r="783" spans="1:20" x14ac:dyDescent="0.25">
      <c r="A783" s="16"/>
      <c r="B783" s="194" t="s">
        <v>277</v>
      </c>
      <c r="C783" s="196">
        <v>43</v>
      </c>
      <c r="D783" s="11">
        <v>47</v>
      </c>
      <c r="E783" s="11">
        <v>44</v>
      </c>
      <c r="F783" s="11">
        <v>47</v>
      </c>
      <c r="G783" s="11">
        <v>43</v>
      </c>
      <c r="H783" s="11">
        <v>34</v>
      </c>
      <c r="I783" s="11">
        <v>45</v>
      </c>
      <c r="J783" s="11">
        <v>47</v>
      </c>
      <c r="K783" s="11">
        <v>46</v>
      </c>
      <c r="L783" s="11">
        <v>41</v>
      </c>
      <c r="M783" s="11">
        <v>36</v>
      </c>
      <c r="N783" s="11">
        <v>32</v>
      </c>
      <c r="O783" s="11">
        <v>30</v>
      </c>
      <c r="P783" s="11">
        <v>31</v>
      </c>
      <c r="Q783" s="11"/>
      <c r="R783" s="195">
        <v>566</v>
      </c>
      <c r="T783">
        <v>783</v>
      </c>
    </row>
    <row r="784" spans="1:20" x14ac:dyDescent="0.25">
      <c r="A784" s="16"/>
      <c r="B784" s="194" t="s">
        <v>279</v>
      </c>
      <c r="C784" s="196">
        <v>43</v>
      </c>
      <c r="D784" s="11">
        <v>39</v>
      </c>
      <c r="E784" s="11">
        <v>49</v>
      </c>
      <c r="F784" s="11">
        <v>42</v>
      </c>
      <c r="G784" s="11">
        <v>45</v>
      </c>
      <c r="H784" s="11">
        <v>36</v>
      </c>
      <c r="I784" s="11">
        <v>42</v>
      </c>
      <c r="J784" s="11">
        <v>37</v>
      </c>
      <c r="K784" s="11">
        <v>38</v>
      </c>
      <c r="L784" s="11">
        <v>46</v>
      </c>
      <c r="M784" s="11">
        <v>38</v>
      </c>
      <c r="N784" s="11">
        <v>44</v>
      </c>
      <c r="O784" s="11">
        <v>47</v>
      </c>
      <c r="P784" s="11">
        <v>53</v>
      </c>
      <c r="Q784" s="11">
        <v>47</v>
      </c>
      <c r="R784" s="195">
        <v>646</v>
      </c>
      <c r="T784">
        <v>784</v>
      </c>
    </row>
    <row r="785" spans="1:20" x14ac:dyDescent="0.25">
      <c r="A785" s="16"/>
      <c r="B785" s="194" t="s">
        <v>280</v>
      </c>
      <c r="C785" s="196">
        <v>63</v>
      </c>
      <c r="D785" s="11">
        <v>62</v>
      </c>
      <c r="E785" s="11">
        <v>58</v>
      </c>
      <c r="F785" s="11">
        <v>65</v>
      </c>
      <c r="G785" s="11">
        <v>65</v>
      </c>
      <c r="H785" s="11">
        <v>65</v>
      </c>
      <c r="I785" s="11">
        <v>59</v>
      </c>
      <c r="J785" s="11">
        <v>64</v>
      </c>
      <c r="K785" s="11">
        <v>66</v>
      </c>
      <c r="L785" s="11">
        <v>70</v>
      </c>
      <c r="M785" s="11">
        <v>66</v>
      </c>
      <c r="N785" s="11">
        <v>69</v>
      </c>
      <c r="O785" s="11">
        <v>70</v>
      </c>
      <c r="P785" s="11">
        <v>73</v>
      </c>
      <c r="Q785" s="11">
        <v>74</v>
      </c>
      <c r="R785" s="195">
        <v>989</v>
      </c>
      <c r="T785">
        <v>785</v>
      </c>
    </row>
    <row r="786" spans="1:20" x14ac:dyDescent="0.25">
      <c r="A786" s="16"/>
      <c r="B786" s="194" t="s">
        <v>291</v>
      </c>
      <c r="C786" s="196">
        <v>59</v>
      </c>
      <c r="D786" s="11">
        <v>65</v>
      </c>
      <c r="E786" s="11">
        <v>61</v>
      </c>
      <c r="F786" s="11">
        <v>55</v>
      </c>
      <c r="G786" s="11">
        <v>70</v>
      </c>
      <c r="H786" s="11">
        <v>58</v>
      </c>
      <c r="I786" s="11">
        <v>61</v>
      </c>
      <c r="J786" s="11">
        <v>70</v>
      </c>
      <c r="K786" s="11">
        <v>67</v>
      </c>
      <c r="L786" s="11">
        <v>68</v>
      </c>
      <c r="M786" s="11">
        <v>72</v>
      </c>
      <c r="N786" s="11">
        <v>75</v>
      </c>
      <c r="O786" s="11">
        <v>71</v>
      </c>
      <c r="P786" s="11">
        <v>70</v>
      </c>
      <c r="Q786" s="11">
        <v>78</v>
      </c>
      <c r="R786" s="195">
        <v>1000</v>
      </c>
      <c r="T786">
        <v>786</v>
      </c>
    </row>
    <row r="787" spans="1:20" x14ac:dyDescent="0.25">
      <c r="A787" s="16"/>
      <c r="B787" s="194" t="s">
        <v>286</v>
      </c>
      <c r="C787" s="196">
        <v>31</v>
      </c>
      <c r="D787" s="11"/>
      <c r="E787" s="11">
        <v>31</v>
      </c>
      <c r="F787" s="11">
        <v>35</v>
      </c>
      <c r="G787" s="11"/>
      <c r="H787" s="11">
        <v>31</v>
      </c>
      <c r="I787" s="11">
        <v>44</v>
      </c>
      <c r="J787" s="11">
        <v>30</v>
      </c>
      <c r="K787" s="11"/>
      <c r="L787" s="11"/>
      <c r="M787" s="11">
        <v>41</v>
      </c>
      <c r="N787" s="11">
        <v>31</v>
      </c>
      <c r="O787" s="11"/>
      <c r="P787" s="11"/>
      <c r="Q787" s="11"/>
      <c r="R787" s="195">
        <v>274</v>
      </c>
      <c r="T787">
        <v>787</v>
      </c>
    </row>
    <row r="788" spans="1:20" x14ac:dyDescent="0.25">
      <c r="A788" s="5" t="s">
        <v>116</v>
      </c>
      <c r="B788" s="3"/>
      <c r="C788" s="8">
        <v>40286</v>
      </c>
      <c r="D788" s="9">
        <v>41676</v>
      </c>
      <c r="E788" s="9">
        <v>41956</v>
      </c>
      <c r="F788" s="9">
        <v>42393</v>
      </c>
      <c r="G788" s="9">
        <v>40944</v>
      </c>
      <c r="H788" s="9">
        <v>41832</v>
      </c>
      <c r="I788" s="9">
        <v>41846</v>
      </c>
      <c r="J788" s="9">
        <v>42229</v>
      </c>
      <c r="K788" s="9">
        <v>41375</v>
      </c>
      <c r="L788" s="9">
        <v>42202</v>
      </c>
      <c r="M788" s="9">
        <v>42261</v>
      </c>
      <c r="N788" s="9">
        <v>42615</v>
      </c>
      <c r="O788" s="9">
        <v>42064</v>
      </c>
      <c r="P788" s="9">
        <v>43324</v>
      </c>
      <c r="Q788" s="9">
        <v>43299</v>
      </c>
      <c r="R788" s="10">
        <v>630302</v>
      </c>
      <c r="T788">
        <v>788</v>
      </c>
    </row>
    <row r="789" spans="1:20" x14ac:dyDescent="0.25">
      <c r="A789" s="5" t="s">
        <v>89</v>
      </c>
      <c r="B789" s="5" t="s">
        <v>59</v>
      </c>
      <c r="C789" s="8"/>
      <c r="D789" s="9"/>
      <c r="E789" s="9"/>
      <c r="F789" s="9"/>
      <c r="G789" s="9">
        <v>31</v>
      </c>
      <c r="H789" s="9"/>
      <c r="I789" s="9"/>
      <c r="J789" s="9"/>
      <c r="K789" s="9"/>
      <c r="L789" s="9"/>
      <c r="M789" s="9"/>
      <c r="N789" s="9"/>
      <c r="O789" s="9"/>
      <c r="P789" s="9"/>
      <c r="Q789" s="9"/>
      <c r="R789" s="10">
        <v>31</v>
      </c>
      <c r="T789">
        <v>789</v>
      </c>
    </row>
    <row r="790" spans="1:20" x14ac:dyDescent="0.25">
      <c r="A790" s="16"/>
      <c r="B790" s="194" t="s">
        <v>79</v>
      </c>
      <c r="C790" s="196">
        <v>237</v>
      </c>
      <c r="D790" s="11">
        <v>258</v>
      </c>
      <c r="E790" s="11">
        <v>252</v>
      </c>
      <c r="F790" s="11">
        <v>237</v>
      </c>
      <c r="G790" s="11">
        <v>233</v>
      </c>
      <c r="H790" s="11">
        <v>225</v>
      </c>
      <c r="I790" s="11">
        <v>256</v>
      </c>
      <c r="J790" s="11">
        <v>240</v>
      </c>
      <c r="K790" s="11">
        <v>240</v>
      </c>
      <c r="L790" s="11">
        <v>248</v>
      </c>
      <c r="M790" s="11">
        <v>248</v>
      </c>
      <c r="N790" s="11">
        <v>243</v>
      </c>
      <c r="O790" s="11">
        <v>240</v>
      </c>
      <c r="P790" s="11">
        <v>245</v>
      </c>
      <c r="Q790" s="11">
        <v>251</v>
      </c>
      <c r="R790" s="195">
        <v>3653</v>
      </c>
      <c r="T790">
        <v>790</v>
      </c>
    </row>
    <row r="791" spans="1:20" x14ac:dyDescent="0.25">
      <c r="A791" s="16"/>
      <c r="B791" s="194" t="s">
        <v>17</v>
      </c>
      <c r="C791" s="196">
        <v>137</v>
      </c>
      <c r="D791" s="11">
        <v>144</v>
      </c>
      <c r="E791" s="11">
        <v>133</v>
      </c>
      <c r="F791" s="11">
        <v>140</v>
      </c>
      <c r="G791" s="11">
        <v>144</v>
      </c>
      <c r="H791" s="11">
        <v>148</v>
      </c>
      <c r="I791" s="11">
        <v>138</v>
      </c>
      <c r="J791" s="11">
        <v>132</v>
      </c>
      <c r="K791" s="11">
        <v>158</v>
      </c>
      <c r="L791" s="11">
        <v>154</v>
      </c>
      <c r="M791" s="11">
        <v>148</v>
      </c>
      <c r="N791" s="11">
        <v>146</v>
      </c>
      <c r="O791" s="11">
        <v>153</v>
      </c>
      <c r="P791" s="11">
        <v>150</v>
      </c>
      <c r="Q791" s="11">
        <v>146</v>
      </c>
      <c r="R791" s="195">
        <v>2171</v>
      </c>
      <c r="T791">
        <v>791</v>
      </c>
    </row>
    <row r="792" spans="1:20" x14ac:dyDescent="0.25">
      <c r="A792" s="16"/>
      <c r="B792" s="194" t="s">
        <v>66</v>
      </c>
      <c r="C792" s="196">
        <v>32</v>
      </c>
      <c r="D792" s="11">
        <v>36</v>
      </c>
      <c r="E792" s="11">
        <v>35</v>
      </c>
      <c r="F792" s="11">
        <v>41</v>
      </c>
      <c r="G792" s="11">
        <v>35</v>
      </c>
      <c r="H792" s="11">
        <v>36</v>
      </c>
      <c r="I792" s="11"/>
      <c r="J792" s="11">
        <v>39</v>
      </c>
      <c r="K792" s="11"/>
      <c r="L792" s="11">
        <v>32</v>
      </c>
      <c r="M792" s="11"/>
      <c r="N792" s="11">
        <v>35</v>
      </c>
      <c r="O792" s="11"/>
      <c r="P792" s="11"/>
      <c r="Q792" s="11">
        <v>32</v>
      </c>
      <c r="R792" s="195">
        <v>353</v>
      </c>
      <c r="T792">
        <v>792</v>
      </c>
    </row>
    <row r="793" spans="1:20" x14ac:dyDescent="0.25">
      <c r="A793" s="16"/>
      <c r="B793" s="194" t="s">
        <v>11</v>
      </c>
      <c r="C793" s="196">
        <v>266</v>
      </c>
      <c r="D793" s="11">
        <v>272</v>
      </c>
      <c r="E793" s="11">
        <v>265</v>
      </c>
      <c r="F793" s="11">
        <v>267</v>
      </c>
      <c r="G793" s="11">
        <v>282</v>
      </c>
      <c r="H793" s="11">
        <v>272</v>
      </c>
      <c r="I793" s="11">
        <v>265</v>
      </c>
      <c r="J793" s="11">
        <v>288</v>
      </c>
      <c r="K793" s="11">
        <v>284</v>
      </c>
      <c r="L793" s="11">
        <v>282</v>
      </c>
      <c r="M793" s="11">
        <v>273</v>
      </c>
      <c r="N793" s="11">
        <v>273</v>
      </c>
      <c r="O793" s="11">
        <v>287</v>
      </c>
      <c r="P793" s="11">
        <v>288</v>
      </c>
      <c r="Q793" s="11">
        <v>283</v>
      </c>
      <c r="R793" s="195">
        <v>4147</v>
      </c>
      <c r="T793">
        <v>793</v>
      </c>
    </row>
    <row r="794" spans="1:20" x14ac:dyDescent="0.25">
      <c r="A794" s="16"/>
      <c r="B794" s="194" t="s">
        <v>56</v>
      </c>
      <c r="C794" s="196">
        <v>82</v>
      </c>
      <c r="D794" s="11">
        <v>70</v>
      </c>
      <c r="E794" s="11">
        <v>78</v>
      </c>
      <c r="F794" s="11">
        <v>84</v>
      </c>
      <c r="G794" s="11">
        <v>81</v>
      </c>
      <c r="H794" s="11">
        <v>74</v>
      </c>
      <c r="I794" s="11">
        <v>81</v>
      </c>
      <c r="J794" s="11">
        <v>72</v>
      </c>
      <c r="K794" s="11">
        <v>82</v>
      </c>
      <c r="L794" s="11">
        <v>71</v>
      </c>
      <c r="M794" s="11">
        <v>64</v>
      </c>
      <c r="N794" s="11">
        <v>62</v>
      </c>
      <c r="O794" s="11">
        <v>57</v>
      </c>
      <c r="P794" s="11">
        <v>59</v>
      </c>
      <c r="Q794" s="11">
        <v>64</v>
      </c>
      <c r="R794" s="195">
        <v>1081</v>
      </c>
      <c r="T794">
        <v>794</v>
      </c>
    </row>
    <row r="795" spans="1:20" x14ac:dyDescent="0.25">
      <c r="A795" s="16"/>
      <c r="B795" s="194" t="s">
        <v>29</v>
      </c>
      <c r="C795" s="196">
        <v>52</v>
      </c>
      <c r="D795" s="11">
        <v>53</v>
      </c>
      <c r="E795" s="11">
        <v>53</v>
      </c>
      <c r="F795" s="11">
        <v>55</v>
      </c>
      <c r="G795" s="11">
        <v>62</v>
      </c>
      <c r="H795" s="11">
        <v>66</v>
      </c>
      <c r="I795" s="11">
        <v>52</v>
      </c>
      <c r="J795" s="11">
        <v>59</v>
      </c>
      <c r="K795" s="11">
        <v>62</v>
      </c>
      <c r="L795" s="11">
        <v>64</v>
      </c>
      <c r="M795" s="11">
        <v>69</v>
      </c>
      <c r="N795" s="11">
        <v>73</v>
      </c>
      <c r="O795" s="11">
        <v>69</v>
      </c>
      <c r="P795" s="11">
        <v>66</v>
      </c>
      <c r="Q795" s="11">
        <v>66</v>
      </c>
      <c r="R795" s="195">
        <v>921</v>
      </c>
      <c r="T795">
        <v>795</v>
      </c>
    </row>
    <row r="796" spans="1:20" x14ac:dyDescent="0.25">
      <c r="A796" s="16"/>
      <c r="B796" s="194" t="s">
        <v>47</v>
      </c>
      <c r="C796" s="196">
        <v>171</v>
      </c>
      <c r="D796" s="11">
        <v>173</v>
      </c>
      <c r="E796" s="11">
        <v>167</v>
      </c>
      <c r="F796" s="11">
        <v>178</v>
      </c>
      <c r="G796" s="11">
        <v>169</v>
      </c>
      <c r="H796" s="11">
        <v>162</v>
      </c>
      <c r="I796" s="11">
        <v>168</v>
      </c>
      <c r="J796" s="11">
        <v>177</v>
      </c>
      <c r="K796" s="11">
        <v>158</v>
      </c>
      <c r="L796" s="11">
        <v>169</v>
      </c>
      <c r="M796" s="11">
        <v>164</v>
      </c>
      <c r="N796" s="11">
        <v>176</v>
      </c>
      <c r="O796" s="11">
        <v>173</v>
      </c>
      <c r="P796" s="11">
        <v>178</v>
      </c>
      <c r="Q796" s="11">
        <v>187</v>
      </c>
      <c r="R796" s="195">
        <v>2570</v>
      </c>
      <c r="T796">
        <v>796</v>
      </c>
    </row>
    <row r="797" spans="1:20" x14ac:dyDescent="0.25">
      <c r="A797" s="16"/>
      <c r="B797" s="194" t="s">
        <v>57</v>
      </c>
      <c r="C797" s="196">
        <v>32</v>
      </c>
      <c r="D797" s="11">
        <v>36</v>
      </c>
      <c r="E797" s="11">
        <v>38</v>
      </c>
      <c r="F797" s="11">
        <v>32</v>
      </c>
      <c r="G797" s="11">
        <v>31</v>
      </c>
      <c r="H797" s="11"/>
      <c r="I797" s="11">
        <v>39</v>
      </c>
      <c r="J797" s="11"/>
      <c r="K797" s="11">
        <v>32</v>
      </c>
      <c r="L797" s="11">
        <v>34</v>
      </c>
      <c r="M797" s="11">
        <v>35</v>
      </c>
      <c r="N797" s="11">
        <v>40</v>
      </c>
      <c r="O797" s="11">
        <v>34</v>
      </c>
      <c r="P797" s="11">
        <v>33</v>
      </c>
      <c r="Q797" s="11">
        <v>32</v>
      </c>
      <c r="R797" s="195">
        <v>448</v>
      </c>
      <c r="T797">
        <v>797</v>
      </c>
    </row>
    <row r="798" spans="1:20" x14ac:dyDescent="0.25">
      <c r="A798" s="16"/>
      <c r="B798" s="194" t="s">
        <v>74</v>
      </c>
      <c r="C798" s="196">
        <v>171</v>
      </c>
      <c r="D798" s="11">
        <v>201</v>
      </c>
      <c r="E798" s="11">
        <v>205</v>
      </c>
      <c r="F798" s="11">
        <v>197</v>
      </c>
      <c r="G798" s="11">
        <v>191</v>
      </c>
      <c r="H798" s="11">
        <v>194</v>
      </c>
      <c r="I798" s="11">
        <v>194</v>
      </c>
      <c r="J798" s="11">
        <v>197</v>
      </c>
      <c r="K798" s="11">
        <v>181</v>
      </c>
      <c r="L798" s="11">
        <v>189</v>
      </c>
      <c r="M798" s="11">
        <v>190</v>
      </c>
      <c r="N798" s="11">
        <v>190</v>
      </c>
      <c r="O798" s="11">
        <v>188</v>
      </c>
      <c r="P798" s="11">
        <v>212</v>
      </c>
      <c r="Q798" s="11">
        <v>210</v>
      </c>
      <c r="R798" s="195">
        <v>2910</v>
      </c>
      <c r="T798">
        <v>798</v>
      </c>
    </row>
    <row r="799" spans="1:20" x14ac:dyDescent="0.25">
      <c r="A799" s="16"/>
      <c r="B799" s="194" t="s">
        <v>33</v>
      </c>
      <c r="C799" s="196"/>
      <c r="D799" s="11"/>
      <c r="E799" s="11">
        <v>31</v>
      </c>
      <c r="F799" s="11"/>
      <c r="G799" s="11">
        <v>34</v>
      </c>
      <c r="H799" s="11">
        <v>37</v>
      </c>
      <c r="I799" s="11">
        <v>36</v>
      </c>
      <c r="J799" s="11">
        <v>33</v>
      </c>
      <c r="K799" s="11">
        <v>40</v>
      </c>
      <c r="L799" s="11">
        <v>42</v>
      </c>
      <c r="M799" s="11">
        <v>41</v>
      </c>
      <c r="N799" s="11">
        <v>41</v>
      </c>
      <c r="O799" s="11">
        <v>35</v>
      </c>
      <c r="P799" s="11">
        <v>51</v>
      </c>
      <c r="Q799" s="11">
        <v>48</v>
      </c>
      <c r="R799" s="195">
        <v>469</v>
      </c>
      <c r="T799">
        <v>799</v>
      </c>
    </row>
    <row r="800" spans="1:20" x14ac:dyDescent="0.25">
      <c r="A800" s="16"/>
      <c r="B800" s="194" t="s">
        <v>60</v>
      </c>
      <c r="C800" s="196">
        <v>51</v>
      </c>
      <c r="D800" s="11">
        <v>52</v>
      </c>
      <c r="E800" s="11">
        <v>48</v>
      </c>
      <c r="F800" s="11">
        <v>54</v>
      </c>
      <c r="G800" s="11">
        <v>58</v>
      </c>
      <c r="H800" s="11">
        <v>55</v>
      </c>
      <c r="I800" s="11">
        <v>55</v>
      </c>
      <c r="J800" s="11">
        <v>52</v>
      </c>
      <c r="K800" s="11">
        <v>51</v>
      </c>
      <c r="L800" s="11">
        <v>52</v>
      </c>
      <c r="M800" s="11">
        <v>54</v>
      </c>
      <c r="N800" s="11">
        <v>60</v>
      </c>
      <c r="O800" s="11">
        <v>44</v>
      </c>
      <c r="P800" s="11">
        <v>58</v>
      </c>
      <c r="Q800" s="11">
        <v>57</v>
      </c>
      <c r="R800" s="195">
        <v>801</v>
      </c>
      <c r="T800">
        <v>800</v>
      </c>
    </row>
    <row r="801" spans="1:20" x14ac:dyDescent="0.25">
      <c r="A801" s="16"/>
      <c r="B801" s="194" t="s">
        <v>25</v>
      </c>
      <c r="C801" s="196">
        <v>159</v>
      </c>
      <c r="D801" s="11">
        <v>167</v>
      </c>
      <c r="E801" s="11">
        <v>155</v>
      </c>
      <c r="F801" s="11">
        <v>166</v>
      </c>
      <c r="G801" s="11">
        <v>166</v>
      </c>
      <c r="H801" s="11">
        <v>166</v>
      </c>
      <c r="I801" s="11">
        <v>171</v>
      </c>
      <c r="J801" s="11">
        <v>171</v>
      </c>
      <c r="K801" s="11">
        <v>175</v>
      </c>
      <c r="L801" s="11">
        <v>172</v>
      </c>
      <c r="M801" s="11">
        <v>180</v>
      </c>
      <c r="N801" s="11">
        <v>179</v>
      </c>
      <c r="O801" s="11">
        <v>183</v>
      </c>
      <c r="P801" s="11">
        <v>182</v>
      </c>
      <c r="Q801" s="11">
        <v>188</v>
      </c>
      <c r="R801" s="195">
        <v>2580</v>
      </c>
      <c r="T801">
        <v>801</v>
      </c>
    </row>
    <row r="802" spans="1:20" x14ac:dyDescent="0.25">
      <c r="A802" s="16"/>
      <c r="B802" s="194" t="s">
        <v>7</v>
      </c>
      <c r="C802" s="196">
        <v>197</v>
      </c>
      <c r="D802" s="11">
        <v>201</v>
      </c>
      <c r="E802" s="11">
        <v>200</v>
      </c>
      <c r="F802" s="11">
        <v>214</v>
      </c>
      <c r="G802" s="11">
        <v>201</v>
      </c>
      <c r="H802" s="11">
        <v>206</v>
      </c>
      <c r="I802" s="11">
        <v>202</v>
      </c>
      <c r="J802" s="11">
        <v>197</v>
      </c>
      <c r="K802" s="11">
        <v>199</v>
      </c>
      <c r="L802" s="11">
        <v>200</v>
      </c>
      <c r="M802" s="11">
        <v>198</v>
      </c>
      <c r="N802" s="11">
        <v>205</v>
      </c>
      <c r="O802" s="11">
        <v>197</v>
      </c>
      <c r="P802" s="11">
        <v>211</v>
      </c>
      <c r="Q802" s="11">
        <v>194</v>
      </c>
      <c r="R802" s="195">
        <v>3022</v>
      </c>
      <c r="T802">
        <v>802</v>
      </c>
    </row>
    <row r="803" spans="1:20" x14ac:dyDescent="0.25">
      <c r="A803" s="16"/>
      <c r="B803" s="194" t="s">
        <v>36</v>
      </c>
      <c r="C803" s="196">
        <v>56</v>
      </c>
      <c r="D803" s="11">
        <v>57</v>
      </c>
      <c r="E803" s="11">
        <v>45</v>
      </c>
      <c r="F803" s="11">
        <v>60</v>
      </c>
      <c r="G803" s="11">
        <v>52</v>
      </c>
      <c r="H803" s="11">
        <v>49</v>
      </c>
      <c r="I803" s="11">
        <v>59</v>
      </c>
      <c r="J803" s="11">
        <v>39</v>
      </c>
      <c r="K803" s="11">
        <v>56</v>
      </c>
      <c r="L803" s="11">
        <v>51</v>
      </c>
      <c r="M803" s="11">
        <v>46</v>
      </c>
      <c r="N803" s="11">
        <v>46</v>
      </c>
      <c r="O803" s="11">
        <v>38</v>
      </c>
      <c r="P803" s="11">
        <v>52</v>
      </c>
      <c r="Q803" s="11">
        <v>48</v>
      </c>
      <c r="R803" s="195">
        <v>754</v>
      </c>
      <c r="T803">
        <v>803</v>
      </c>
    </row>
    <row r="804" spans="1:20" x14ac:dyDescent="0.25">
      <c r="A804" s="16"/>
      <c r="B804" s="194" t="s">
        <v>21</v>
      </c>
      <c r="C804" s="196">
        <v>43</v>
      </c>
      <c r="D804" s="11">
        <v>47</v>
      </c>
      <c r="E804" s="11">
        <v>53</v>
      </c>
      <c r="F804" s="11">
        <v>45</v>
      </c>
      <c r="G804" s="11">
        <v>57</v>
      </c>
      <c r="H804" s="11">
        <v>54</v>
      </c>
      <c r="I804" s="11">
        <v>48</v>
      </c>
      <c r="J804" s="11">
        <v>56</v>
      </c>
      <c r="K804" s="11">
        <v>57</v>
      </c>
      <c r="L804" s="11">
        <v>52</v>
      </c>
      <c r="M804" s="11">
        <v>64</v>
      </c>
      <c r="N804" s="11">
        <v>62</v>
      </c>
      <c r="O804" s="11">
        <v>58</v>
      </c>
      <c r="P804" s="11">
        <v>72</v>
      </c>
      <c r="Q804" s="11">
        <v>65</v>
      </c>
      <c r="R804" s="195">
        <v>833</v>
      </c>
      <c r="T804">
        <v>804</v>
      </c>
    </row>
    <row r="805" spans="1:20" x14ac:dyDescent="0.25">
      <c r="A805" s="16"/>
      <c r="B805" s="194" t="s">
        <v>16</v>
      </c>
      <c r="C805" s="196">
        <v>146</v>
      </c>
      <c r="D805" s="11">
        <v>148</v>
      </c>
      <c r="E805" s="11">
        <v>146</v>
      </c>
      <c r="F805" s="11">
        <v>153</v>
      </c>
      <c r="G805" s="11">
        <v>155</v>
      </c>
      <c r="H805" s="11">
        <v>142</v>
      </c>
      <c r="I805" s="11">
        <v>148</v>
      </c>
      <c r="J805" s="11">
        <v>153</v>
      </c>
      <c r="K805" s="11">
        <v>155</v>
      </c>
      <c r="L805" s="11">
        <v>163</v>
      </c>
      <c r="M805" s="11">
        <v>152</v>
      </c>
      <c r="N805" s="11">
        <v>148</v>
      </c>
      <c r="O805" s="11">
        <v>160</v>
      </c>
      <c r="P805" s="11">
        <v>164</v>
      </c>
      <c r="Q805" s="11">
        <v>146</v>
      </c>
      <c r="R805" s="195">
        <v>2279</v>
      </c>
      <c r="T805">
        <v>805</v>
      </c>
    </row>
    <row r="806" spans="1:20" x14ac:dyDescent="0.25">
      <c r="A806" s="16"/>
      <c r="B806" s="194" t="s">
        <v>2</v>
      </c>
      <c r="C806" s="196">
        <v>366</v>
      </c>
      <c r="D806" s="11">
        <v>364</v>
      </c>
      <c r="E806" s="11">
        <v>358</v>
      </c>
      <c r="F806" s="11">
        <v>373</v>
      </c>
      <c r="G806" s="11">
        <v>364</v>
      </c>
      <c r="H806" s="11">
        <v>363</v>
      </c>
      <c r="I806" s="11">
        <v>367</v>
      </c>
      <c r="J806" s="11">
        <v>369</v>
      </c>
      <c r="K806" s="11">
        <v>369</v>
      </c>
      <c r="L806" s="11">
        <v>369</v>
      </c>
      <c r="M806" s="11">
        <v>367</v>
      </c>
      <c r="N806" s="11">
        <v>382</v>
      </c>
      <c r="O806" s="11">
        <v>389</v>
      </c>
      <c r="P806" s="11">
        <v>382</v>
      </c>
      <c r="Q806" s="11">
        <v>373</v>
      </c>
      <c r="R806" s="195">
        <v>5555</v>
      </c>
      <c r="T806">
        <v>806</v>
      </c>
    </row>
    <row r="807" spans="1:20" x14ac:dyDescent="0.25">
      <c r="A807" s="16"/>
      <c r="B807" s="194" t="s">
        <v>4</v>
      </c>
      <c r="C807" s="196">
        <v>375</v>
      </c>
      <c r="D807" s="11">
        <v>376</v>
      </c>
      <c r="E807" s="11">
        <v>382</v>
      </c>
      <c r="F807" s="11">
        <v>381</v>
      </c>
      <c r="G807" s="11">
        <v>382</v>
      </c>
      <c r="H807" s="11">
        <v>382</v>
      </c>
      <c r="I807" s="11">
        <v>381</v>
      </c>
      <c r="J807" s="11">
        <v>377</v>
      </c>
      <c r="K807" s="11">
        <v>377</v>
      </c>
      <c r="L807" s="11">
        <v>382</v>
      </c>
      <c r="M807" s="11">
        <v>392</v>
      </c>
      <c r="N807" s="11">
        <v>382</v>
      </c>
      <c r="O807" s="11">
        <v>392</v>
      </c>
      <c r="P807" s="11">
        <v>396</v>
      </c>
      <c r="Q807" s="11">
        <v>392</v>
      </c>
      <c r="R807" s="195">
        <v>5749</v>
      </c>
      <c r="T807">
        <v>807</v>
      </c>
    </row>
    <row r="808" spans="1:20" x14ac:dyDescent="0.25">
      <c r="A808" s="16"/>
      <c r="B808" s="194" t="s">
        <v>8</v>
      </c>
      <c r="C808" s="196">
        <v>112</v>
      </c>
      <c r="D808" s="11">
        <v>105</v>
      </c>
      <c r="E808" s="11">
        <v>108</v>
      </c>
      <c r="F808" s="11">
        <v>108</v>
      </c>
      <c r="G808" s="11">
        <v>115</v>
      </c>
      <c r="H808" s="11">
        <v>114</v>
      </c>
      <c r="I808" s="11">
        <v>123</v>
      </c>
      <c r="J808" s="11">
        <v>118</v>
      </c>
      <c r="K808" s="11">
        <v>122</v>
      </c>
      <c r="L808" s="11">
        <v>124</v>
      </c>
      <c r="M808" s="11">
        <v>109</v>
      </c>
      <c r="N808" s="11">
        <v>109</v>
      </c>
      <c r="O808" s="11">
        <v>112</v>
      </c>
      <c r="P808" s="11">
        <v>123</v>
      </c>
      <c r="Q808" s="11">
        <v>120</v>
      </c>
      <c r="R808" s="195">
        <v>1722</v>
      </c>
      <c r="T808">
        <v>808</v>
      </c>
    </row>
    <row r="809" spans="1:20" x14ac:dyDescent="0.25">
      <c r="A809" s="16"/>
      <c r="B809" s="194" t="s">
        <v>78</v>
      </c>
      <c r="C809" s="196">
        <v>148</v>
      </c>
      <c r="D809" s="11">
        <v>147</v>
      </c>
      <c r="E809" s="11">
        <v>153</v>
      </c>
      <c r="F809" s="11">
        <v>155</v>
      </c>
      <c r="G809" s="11">
        <v>150</v>
      </c>
      <c r="H809" s="11">
        <v>150</v>
      </c>
      <c r="I809" s="11">
        <v>150</v>
      </c>
      <c r="J809" s="11">
        <v>166</v>
      </c>
      <c r="K809" s="11">
        <v>160</v>
      </c>
      <c r="L809" s="11">
        <v>152</v>
      </c>
      <c r="M809" s="11">
        <v>172</v>
      </c>
      <c r="N809" s="11">
        <v>153</v>
      </c>
      <c r="O809" s="11">
        <v>151</v>
      </c>
      <c r="P809" s="11">
        <v>164</v>
      </c>
      <c r="Q809" s="11">
        <v>177</v>
      </c>
      <c r="R809" s="195">
        <v>2348</v>
      </c>
      <c r="T809">
        <v>809</v>
      </c>
    </row>
    <row r="810" spans="1:20" x14ac:dyDescent="0.25">
      <c r="A810" s="16"/>
      <c r="B810" s="194" t="s">
        <v>27</v>
      </c>
      <c r="C810" s="196">
        <v>110</v>
      </c>
      <c r="D810" s="11">
        <v>103</v>
      </c>
      <c r="E810" s="11">
        <v>114</v>
      </c>
      <c r="F810" s="11">
        <v>120</v>
      </c>
      <c r="G810" s="11">
        <v>118</v>
      </c>
      <c r="H810" s="11">
        <v>117</v>
      </c>
      <c r="I810" s="11">
        <v>118</v>
      </c>
      <c r="J810" s="11">
        <v>125</v>
      </c>
      <c r="K810" s="11">
        <v>131</v>
      </c>
      <c r="L810" s="11">
        <v>120</v>
      </c>
      <c r="M810" s="11">
        <v>125</v>
      </c>
      <c r="N810" s="11">
        <v>126</v>
      </c>
      <c r="O810" s="11">
        <v>112</v>
      </c>
      <c r="P810" s="11">
        <v>134</v>
      </c>
      <c r="Q810" s="11">
        <v>126</v>
      </c>
      <c r="R810" s="195">
        <v>1799</v>
      </c>
      <c r="T810">
        <v>810</v>
      </c>
    </row>
    <row r="811" spans="1:20" x14ac:dyDescent="0.25">
      <c r="A811" s="16"/>
      <c r="B811" s="194" t="s">
        <v>13</v>
      </c>
      <c r="C811" s="196">
        <v>39</v>
      </c>
      <c r="D811" s="11">
        <v>53</v>
      </c>
      <c r="E811" s="11">
        <v>48</v>
      </c>
      <c r="F811" s="11">
        <v>51</v>
      </c>
      <c r="G811" s="11">
        <v>44</v>
      </c>
      <c r="H811" s="11">
        <v>49</v>
      </c>
      <c r="I811" s="11">
        <v>46</v>
      </c>
      <c r="J811" s="11">
        <v>46</v>
      </c>
      <c r="K811" s="11">
        <v>38</v>
      </c>
      <c r="L811" s="11">
        <v>49</v>
      </c>
      <c r="M811" s="11">
        <v>46</v>
      </c>
      <c r="N811" s="11">
        <v>55</v>
      </c>
      <c r="O811" s="11">
        <v>38</v>
      </c>
      <c r="P811" s="11">
        <v>51</v>
      </c>
      <c r="Q811" s="11">
        <v>61</v>
      </c>
      <c r="R811" s="195">
        <v>714</v>
      </c>
      <c r="T811">
        <v>811</v>
      </c>
    </row>
    <row r="812" spans="1:20" x14ac:dyDescent="0.25">
      <c r="A812" s="16"/>
      <c r="B812" s="194" t="s">
        <v>70</v>
      </c>
      <c r="C812" s="196">
        <v>141</v>
      </c>
      <c r="D812" s="11">
        <v>157</v>
      </c>
      <c r="E812" s="11">
        <v>144</v>
      </c>
      <c r="F812" s="11">
        <v>145</v>
      </c>
      <c r="G812" s="11">
        <v>158</v>
      </c>
      <c r="H812" s="11">
        <v>147</v>
      </c>
      <c r="I812" s="11">
        <v>154</v>
      </c>
      <c r="J812" s="11">
        <v>141</v>
      </c>
      <c r="K812" s="11">
        <v>157</v>
      </c>
      <c r="L812" s="11">
        <v>151</v>
      </c>
      <c r="M812" s="11">
        <v>144</v>
      </c>
      <c r="N812" s="11">
        <v>155</v>
      </c>
      <c r="O812" s="11">
        <v>161</v>
      </c>
      <c r="P812" s="11">
        <v>161</v>
      </c>
      <c r="Q812" s="11">
        <v>162</v>
      </c>
      <c r="R812" s="195">
        <v>2278</v>
      </c>
      <c r="T812">
        <v>812</v>
      </c>
    </row>
    <row r="813" spans="1:20" x14ac:dyDescent="0.25">
      <c r="A813" s="16"/>
      <c r="B813" s="194" t="s">
        <v>72</v>
      </c>
      <c r="C813" s="196">
        <v>31</v>
      </c>
      <c r="D813" s="11">
        <v>40</v>
      </c>
      <c r="E813" s="11">
        <v>42</v>
      </c>
      <c r="F813" s="11">
        <v>40</v>
      </c>
      <c r="G813" s="11">
        <v>35</v>
      </c>
      <c r="H813" s="11">
        <v>31</v>
      </c>
      <c r="I813" s="11">
        <v>35</v>
      </c>
      <c r="J813" s="11">
        <v>37</v>
      </c>
      <c r="K813" s="11">
        <v>37</v>
      </c>
      <c r="L813" s="11">
        <v>46</v>
      </c>
      <c r="M813" s="11"/>
      <c r="N813" s="11">
        <v>47</v>
      </c>
      <c r="O813" s="11">
        <v>39</v>
      </c>
      <c r="P813" s="11">
        <v>38</v>
      </c>
      <c r="Q813" s="11">
        <v>36</v>
      </c>
      <c r="R813" s="195">
        <v>534</v>
      </c>
      <c r="T813">
        <v>813</v>
      </c>
    </row>
    <row r="814" spans="1:20" x14ac:dyDescent="0.25">
      <c r="A814" s="16"/>
      <c r="B814" s="194" t="s">
        <v>6</v>
      </c>
      <c r="C814" s="196">
        <v>358</v>
      </c>
      <c r="D814" s="11">
        <v>358</v>
      </c>
      <c r="E814" s="11">
        <v>356</v>
      </c>
      <c r="F814" s="11">
        <v>365</v>
      </c>
      <c r="G814" s="11">
        <v>351</v>
      </c>
      <c r="H814" s="11">
        <v>349</v>
      </c>
      <c r="I814" s="11">
        <v>362</v>
      </c>
      <c r="J814" s="11">
        <v>356</v>
      </c>
      <c r="K814" s="11">
        <v>363</v>
      </c>
      <c r="L814" s="11">
        <v>363</v>
      </c>
      <c r="M814" s="11">
        <v>357</v>
      </c>
      <c r="N814" s="11">
        <v>365</v>
      </c>
      <c r="O814" s="11">
        <v>371</v>
      </c>
      <c r="P814" s="11">
        <v>353</v>
      </c>
      <c r="Q814" s="11">
        <v>360</v>
      </c>
      <c r="R814" s="195">
        <v>5387</v>
      </c>
      <c r="T814">
        <v>814</v>
      </c>
    </row>
    <row r="815" spans="1:20" x14ac:dyDescent="0.25">
      <c r="A815" s="16"/>
      <c r="B815" s="194" t="s">
        <v>62</v>
      </c>
      <c r="C815" s="196">
        <v>101</v>
      </c>
      <c r="D815" s="11">
        <v>103</v>
      </c>
      <c r="E815" s="11">
        <v>98</v>
      </c>
      <c r="F815" s="11">
        <v>105</v>
      </c>
      <c r="G815" s="11">
        <v>111</v>
      </c>
      <c r="H815" s="11">
        <v>113</v>
      </c>
      <c r="I815" s="11">
        <v>101</v>
      </c>
      <c r="J815" s="11">
        <v>119</v>
      </c>
      <c r="K815" s="11">
        <v>108</v>
      </c>
      <c r="L815" s="11">
        <v>116</v>
      </c>
      <c r="M815" s="11">
        <v>107</v>
      </c>
      <c r="N815" s="11">
        <v>109</v>
      </c>
      <c r="O815" s="11">
        <v>118</v>
      </c>
      <c r="P815" s="11">
        <v>116</v>
      </c>
      <c r="Q815" s="11">
        <v>109</v>
      </c>
      <c r="R815" s="195">
        <v>1634</v>
      </c>
      <c r="T815">
        <v>815</v>
      </c>
    </row>
    <row r="816" spans="1:20" x14ac:dyDescent="0.25">
      <c r="A816" s="16"/>
      <c r="B816" s="194" t="s">
        <v>5</v>
      </c>
      <c r="C816" s="196">
        <v>252</v>
      </c>
      <c r="D816" s="11">
        <v>257</v>
      </c>
      <c r="E816" s="11">
        <v>253</v>
      </c>
      <c r="F816" s="11">
        <v>250</v>
      </c>
      <c r="G816" s="11">
        <v>266</v>
      </c>
      <c r="H816" s="11">
        <v>260</v>
      </c>
      <c r="I816" s="11">
        <v>252</v>
      </c>
      <c r="J816" s="11">
        <v>266</v>
      </c>
      <c r="K816" s="11">
        <v>262</v>
      </c>
      <c r="L816" s="11">
        <v>264</v>
      </c>
      <c r="M816" s="11">
        <v>262</v>
      </c>
      <c r="N816" s="11">
        <v>258</v>
      </c>
      <c r="O816" s="11">
        <v>269</v>
      </c>
      <c r="P816" s="11">
        <v>263</v>
      </c>
      <c r="Q816" s="11">
        <v>259</v>
      </c>
      <c r="R816" s="195">
        <v>3893</v>
      </c>
      <c r="T816">
        <v>816</v>
      </c>
    </row>
    <row r="817" spans="1:20" x14ac:dyDescent="0.25">
      <c r="A817" s="16"/>
      <c r="B817" s="194" t="s">
        <v>76</v>
      </c>
      <c r="C817" s="196">
        <v>156</v>
      </c>
      <c r="D817" s="11">
        <v>152</v>
      </c>
      <c r="E817" s="11">
        <v>152</v>
      </c>
      <c r="F817" s="11">
        <v>151</v>
      </c>
      <c r="G817" s="11">
        <v>143</v>
      </c>
      <c r="H817" s="11">
        <v>151</v>
      </c>
      <c r="I817" s="11">
        <v>162</v>
      </c>
      <c r="J817" s="11">
        <v>166</v>
      </c>
      <c r="K817" s="11">
        <v>153</v>
      </c>
      <c r="L817" s="11">
        <v>151</v>
      </c>
      <c r="M817" s="11">
        <v>157</v>
      </c>
      <c r="N817" s="11">
        <v>143</v>
      </c>
      <c r="O817" s="11">
        <v>162</v>
      </c>
      <c r="P817" s="11">
        <v>159</v>
      </c>
      <c r="Q817" s="11">
        <v>155</v>
      </c>
      <c r="R817" s="195">
        <v>2313</v>
      </c>
      <c r="T817">
        <v>817</v>
      </c>
    </row>
    <row r="818" spans="1:20" x14ac:dyDescent="0.25">
      <c r="A818" s="16"/>
      <c r="B818" s="194" t="s">
        <v>63</v>
      </c>
      <c r="C818" s="196">
        <v>35</v>
      </c>
      <c r="D818" s="11">
        <v>36</v>
      </c>
      <c r="E818" s="11">
        <v>34</v>
      </c>
      <c r="F818" s="11">
        <v>30</v>
      </c>
      <c r="G818" s="11"/>
      <c r="H818" s="11">
        <v>31</v>
      </c>
      <c r="I818" s="11">
        <v>35</v>
      </c>
      <c r="J818" s="11"/>
      <c r="K818" s="11"/>
      <c r="L818" s="11"/>
      <c r="M818" s="11"/>
      <c r="N818" s="11"/>
      <c r="O818" s="11"/>
      <c r="P818" s="11"/>
      <c r="Q818" s="11"/>
      <c r="R818" s="195">
        <v>201</v>
      </c>
      <c r="T818">
        <v>818</v>
      </c>
    </row>
    <row r="819" spans="1:20" x14ac:dyDescent="0.25">
      <c r="A819" s="16"/>
      <c r="B819" s="194" t="s">
        <v>43</v>
      </c>
      <c r="C819" s="196">
        <v>30</v>
      </c>
      <c r="D819" s="11">
        <v>39</v>
      </c>
      <c r="E819" s="11">
        <v>41</v>
      </c>
      <c r="F819" s="11">
        <v>38</v>
      </c>
      <c r="G819" s="11">
        <v>33</v>
      </c>
      <c r="H819" s="11">
        <v>38</v>
      </c>
      <c r="I819" s="11">
        <v>38</v>
      </c>
      <c r="J819" s="11">
        <v>35</v>
      </c>
      <c r="K819" s="11">
        <v>31</v>
      </c>
      <c r="L819" s="11">
        <v>34</v>
      </c>
      <c r="M819" s="11">
        <v>30</v>
      </c>
      <c r="N819" s="11">
        <v>33</v>
      </c>
      <c r="O819" s="11"/>
      <c r="P819" s="11">
        <v>33</v>
      </c>
      <c r="Q819" s="11">
        <v>36</v>
      </c>
      <c r="R819" s="195">
        <v>489</v>
      </c>
      <c r="T819">
        <v>819</v>
      </c>
    </row>
    <row r="820" spans="1:20" x14ac:dyDescent="0.25">
      <c r="A820" s="16"/>
      <c r="B820" s="194" t="s">
        <v>65</v>
      </c>
      <c r="C820" s="196">
        <v>39</v>
      </c>
      <c r="D820" s="11">
        <v>42</v>
      </c>
      <c r="E820" s="11">
        <v>50</v>
      </c>
      <c r="F820" s="11">
        <v>49</v>
      </c>
      <c r="G820" s="11">
        <v>43</v>
      </c>
      <c r="H820" s="11">
        <v>50</v>
      </c>
      <c r="I820" s="11">
        <v>38</v>
      </c>
      <c r="J820" s="11">
        <v>44</v>
      </c>
      <c r="K820" s="11">
        <v>46</v>
      </c>
      <c r="L820" s="11">
        <v>39</v>
      </c>
      <c r="M820" s="11">
        <v>38</v>
      </c>
      <c r="N820" s="11">
        <v>53</v>
      </c>
      <c r="O820" s="11">
        <v>43</v>
      </c>
      <c r="P820" s="11">
        <v>40</v>
      </c>
      <c r="Q820" s="11">
        <v>32</v>
      </c>
      <c r="R820" s="195">
        <v>646</v>
      </c>
      <c r="T820">
        <v>820</v>
      </c>
    </row>
    <row r="821" spans="1:20" x14ac:dyDescent="0.25">
      <c r="A821" s="16"/>
      <c r="B821" s="194" t="s">
        <v>22</v>
      </c>
      <c r="C821" s="196">
        <v>46</v>
      </c>
      <c r="D821" s="11">
        <v>54</v>
      </c>
      <c r="E821" s="11">
        <v>50</v>
      </c>
      <c r="F821" s="11">
        <v>52</v>
      </c>
      <c r="G821" s="11">
        <v>58</v>
      </c>
      <c r="H821" s="11">
        <v>51</v>
      </c>
      <c r="I821" s="11">
        <v>52</v>
      </c>
      <c r="J821" s="11">
        <v>47</v>
      </c>
      <c r="K821" s="11">
        <v>54</v>
      </c>
      <c r="L821" s="11">
        <v>56</v>
      </c>
      <c r="M821" s="11">
        <v>58</v>
      </c>
      <c r="N821" s="11">
        <v>47</v>
      </c>
      <c r="O821" s="11">
        <v>49</v>
      </c>
      <c r="P821" s="11">
        <v>49</v>
      </c>
      <c r="Q821" s="11">
        <v>51</v>
      </c>
      <c r="R821" s="195">
        <v>774</v>
      </c>
      <c r="T821">
        <v>821</v>
      </c>
    </row>
    <row r="822" spans="1:20" x14ac:dyDescent="0.25">
      <c r="A822" s="16"/>
      <c r="B822" s="194" t="s">
        <v>61</v>
      </c>
      <c r="C822" s="196"/>
      <c r="D822" s="11"/>
      <c r="E822" s="11"/>
      <c r="F822" s="11"/>
      <c r="G822" s="11"/>
      <c r="H822" s="11"/>
      <c r="I822" s="11"/>
      <c r="J822" s="11">
        <v>34</v>
      </c>
      <c r="K822" s="11"/>
      <c r="L822" s="11"/>
      <c r="M822" s="11"/>
      <c r="N822" s="11"/>
      <c r="O822" s="11"/>
      <c r="P822" s="11"/>
      <c r="Q822" s="11"/>
      <c r="R822" s="195">
        <v>34</v>
      </c>
      <c r="T822">
        <v>822</v>
      </c>
    </row>
    <row r="823" spans="1:20" x14ac:dyDescent="0.25">
      <c r="A823" s="16"/>
      <c r="B823" s="194" t="s">
        <v>23</v>
      </c>
      <c r="C823" s="196">
        <v>54</v>
      </c>
      <c r="D823" s="11">
        <v>62</v>
      </c>
      <c r="E823" s="11">
        <v>52</v>
      </c>
      <c r="F823" s="11">
        <v>53</v>
      </c>
      <c r="G823" s="11">
        <v>55</v>
      </c>
      <c r="H823" s="11">
        <v>68</v>
      </c>
      <c r="I823" s="11">
        <v>61</v>
      </c>
      <c r="J823" s="11">
        <v>63</v>
      </c>
      <c r="K823" s="11">
        <v>66</v>
      </c>
      <c r="L823" s="11">
        <v>67</v>
      </c>
      <c r="M823" s="11">
        <v>67</v>
      </c>
      <c r="N823" s="11">
        <v>61</v>
      </c>
      <c r="O823" s="11">
        <v>66</v>
      </c>
      <c r="P823" s="11">
        <v>67</v>
      </c>
      <c r="Q823" s="11">
        <v>72</v>
      </c>
      <c r="R823" s="195">
        <v>934</v>
      </c>
      <c r="T823">
        <v>823</v>
      </c>
    </row>
    <row r="824" spans="1:20" x14ac:dyDescent="0.25">
      <c r="A824" s="16"/>
      <c r="B824" s="194" t="s">
        <v>12</v>
      </c>
      <c r="C824" s="196">
        <v>44</v>
      </c>
      <c r="D824" s="11">
        <v>37</v>
      </c>
      <c r="E824" s="11">
        <v>41</v>
      </c>
      <c r="F824" s="11">
        <v>50</v>
      </c>
      <c r="G824" s="11">
        <v>40</v>
      </c>
      <c r="H824" s="11">
        <v>46</v>
      </c>
      <c r="I824" s="11">
        <v>45</v>
      </c>
      <c r="J824" s="11">
        <v>40</v>
      </c>
      <c r="K824" s="11">
        <v>51</v>
      </c>
      <c r="L824" s="11">
        <v>48</v>
      </c>
      <c r="M824" s="11">
        <v>46</v>
      </c>
      <c r="N824" s="11">
        <v>52</v>
      </c>
      <c r="O824" s="11">
        <v>48</v>
      </c>
      <c r="P824" s="11">
        <v>53</v>
      </c>
      <c r="Q824" s="11">
        <v>47</v>
      </c>
      <c r="R824" s="195">
        <v>688</v>
      </c>
      <c r="T824">
        <v>824</v>
      </c>
    </row>
    <row r="825" spans="1:20" x14ac:dyDescent="0.25">
      <c r="A825" s="16"/>
      <c r="B825" s="194" t="s">
        <v>19</v>
      </c>
      <c r="C825" s="196">
        <v>60</v>
      </c>
      <c r="D825" s="11">
        <v>70</v>
      </c>
      <c r="E825" s="11">
        <v>65</v>
      </c>
      <c r="F825" s="11">
        <v>64</v>
      </c>
      <c r="G825" s="11">
        <v>65</v>
      </c>
      <c r="H825" s="11">
        <v>67</v>
      </c>
      <c r="I825" s="11">
        <v>61</v>
      </c>
      <c r="J825" s="11">
        <v>67</v>
      </c>
      <c r="K825" s="11">
        <v>65</v>
      </c>
      <c r="L825" s="11">
        <v>73</v>
      </c>
      <c r="M825" s="11">
        <v>61</v>
      </c>
      <c r="N825" s="11">
        <v>75</v>
      </c>
      <c r="O825" s="11">
        <v>66</v>
      </c>
      <c r="P825" s="11">
        <v>72</v>
      </c>
      <c r="Q825" s="11">
        <v>71</v>
      </c>
      <c r="R825" s="195">
        <v>1002</v>
      </c>
      <c r="T825">
        <v>825</v>
      </c>
    </row>
    <row r="826" spans="1:20" x14ac:dyDescent="0.25">
      <c r="A826" s="16"/>
      <c r="B826" s="194" t="s">
        <v>48</v>
      </c>
      <c r="C826" s="196">
        <v>47</v>
      </c>
      <c r="D826" s="11">
        <v>50</v>
      </c>
      <c r="E826" s="11">
        <v>51</v>
      </c>
      <c r="F826" s="11">
        <v>54</v>
      </c>
      <c r="G826" s="11">
        <v>45</v>
      </c>
      <c r="H826" s="11">
        <v>45</v>
      </c>
      <c r="I826" s="11">
        <v>51</v>
      </c>
      <c r="J826" s="11">
        <v>62</v>
      </c>
      <c r="K826" s="11">
        <v>51</v>
      </c>
      <c r="L826" s="11">
        <v>46</v>
      </c>
      <c r="M826" s="11">
        <v>47</v>
      </c>
      <c r="N826" s="11">
        <v>58</v>
      </c>
      <c r="O826" s="11">
        <v>56</v>
      </c>
      <c r="P826" s="11">
        <v>55</v>
      </c>
      <c r="Q826" s="11">
        <v>64</v>
      </c>
      <c r="R826" s="195">
        <v>782</v>
      </c>
      <c r="T826">
        <v>826</v>
      </c>
    </row>
    <row r="827" spans="1:20" x14ac:dyDescent="0.25">
      <c r="A827" s="16"/>
      <c r="B827" s="194" t="s">
        <v>34</v>
      </c>
      <c r="C827" s="196">
        <v>35</v>
      </c>
      <c r="D827" s="11">
        <v>33</v>
      </c>
      <c r="E827" s="11">
        <v>33</v>
      </c>
      <c r="F827" s="11">
        <v>35</v>
      </c>
      <c r="G827" s="11">
        <v>30</v>
      </c>
      <c r="H827" s="11">
        <v>30</v>
      </c>
      <c r="I827" s="11"/>
      <c r="J827" s="11"/>
      <c r="K827" s="11">
        <v>32</v>
      </c>
      <c r="L827" s="11"/>
      <c r="M827" s="11"/>
      <c r="N827" s="11"/>
      <c r="O827" s="11"/>
      <c r="P827" s="11">
        <v>38</v>
      </c>
      <c r="Q827" s="11"/>
      <c r="R827" s="195">
        <v>266</v>
      </c>
      <c r="T827">
        <v>827</v>
      </c>
    </row>
    <row r="828" spans="1:20" x14ac:dyDescent="0.25">
      <c r="A828" s="16"/>
      <c r="B828" s="194" t="s">
        <v>3</v>
      </c>
      <c r="C828" s="196">
        <v>328</v>
      </c>
      <c r="D828" s="11">
        <v>328</v>
      </c>
      <c r="E828" s="11">
        <v>320</v>
      </c>
      <c r="F828" s="11">
        <v>321</v>
      </c>
      <c r="G828" s="11">
        <v>325</v>
      </c>
      <c r="H828" s="11">
        <v>318</v>
      </c>
      <c r="I828" s="11">
        <v>338</v>
      </c>
      <c r="J828" s="11">
        <v>330</v>
      </c>
      <c r="K828" s="11">
        <v>336</v>
      </c>
      <c r="L828" s="11">
        <v>335</v>
      </c>
      <c r="M828" s="11">
        <v>334</v>
      </c>
      <c r="N828" s="11">
        <v>341</v>
      </c>
      <c r="O828" s="11">
        <v>340</v>
      </c>
      <c r="P828" s="11">
        <v>358</v>
      </c>
      <c r="Q828" s="11">
        <v>334</v>
      </c>
      <c r="R828" s="195">
        <v>4986</v>
      </c>
      <c r="T828">
        <v>828</v>
      </c>
    </row>
    <row r="829" spans="1:20" x14ac:dyDescent="0.25">
      <c r="A829" s="16"/>
      <c r="B829" s="194" t="s">
        <v>80</v>
      </c>
      <c r="C829" s="196">
        <v>102</v>
      </c>
      <c r="D829" s="11">
        <v>100</v>
      </c>
      <c r="E829" s="11">
        <v>109</v>
      </c>
      <c r="F829" s="11">
        <v>108</v>
      </c>
      <c r="G829" s="11">
        <v>103</v>
      </c>
      <c r="H829" s="11">
        <v>105</v>
      </c>
      <c r="I829" s="11">
        <v>109</v>
      </c>
      <c r="J829" s="11">
        <v>97</v>
      </c>
      <c r="K829" s="11">
        <v>94</v>
      </c>
      <c r="L829" s="11">
        <v>108</v>
      </c>
      <c r="M829" s="11">
        <v>93</v>
      </c>
      <c r="N829" s="11">
        <v>108</v>
      </c>
      <c r="O829" s="11">
        <v>86</v>
      </c>
      <c r="P829" s="11">
        <v>100</v>
      </c>
      <c r="Q829" s="11">
        <v>113</v>
      </c>
      <c r="R829" s="195">
        <v>1535</v>
      </c>
      <c r="T829">
        <v>829</v>
      </c>
    </row>
    <row r="830" spans="1:20" x14ac:dyDescent="0.25">
      <c r="A830" s="16"/>
      <c r="B830" s="194" t="s">
        <v>39</v>
      </c>
      <c r="C830" s="196">
        <v>62</v>
      </c>
      <c r="D830" s="11">
        <v>65</v>
      </c>
      <c r="E830" s="11">
        <v>69</v>
      </c>
      <c r="F830" s="11">
        <v>59</v>
      </c>
      <c r="G830" s="11">
        <v>70</v>
      </c>
      <c r="H830" s="11">
        <v>61</v>
      </c>
      <c r="I830" s="11">
        <v>70</v>
      </c>
      <c r="J830" s="11">
        <v>61</v>
      </c>
      <c r="K830" s="11">
        <v>58</v>
      </c>
      <c r="L830" s="11">
        <v>55</v>
      </c>
      <c r="M830" s="11">
        <v>62</v>
      </c>
      <c r="N830" s="11">
        <v>51</v>
      </c>
      <c r="O830" s="11">
        <v>39</v>
      </c>
      <c r="P830" s="11">
        <v>53</v>
      </c>
      <c r="Q830" s="11">
        <v>41</v>
      </c>
      <c r="R830" s="195">
        <v>876</v>
      </c>
      <c r="T830">
        <v>830</v>
      </c>
    </row>
    <row r="831" spans="1:20" x14ac:dyDescent="0.25">
      <c r="A831" s="16"/>
      <c r="B831" s="194" t="s">
        <v>14</v>
      </c>
      <c r="C831" s="196">
        <v>203</v>
      </c>
      <c r="D831" s="11">
        <v>205</v>
      </c>
      <c r="E831" s="11">
        <v>191</v>
      </c>
      <c r="F831" s="11">
        <v>196</v>
      </c>
      <c r="G831" s="11">
        <v>201</v>
      </c>
      <c r="H831" s="11">
        <v>204</v>
      </c>
      <c r="I831" s="11">
        <v>202</v>
      </c>
      <c r="J831" s="11">
        <v>194</v>
      </c>
      <c r="K831" s="11">
        <v>207</v>
      </c>
      <c r="L831" s="11">
        <v>206</v>
      </c>
      <c r="M831" s="11">
        <v>193</v>
      </c>
      <c r="N831" s="11">
        <v>204</v>
      </c>
      <c r="O831" s="11">
        <v>199</v>
      </c>
      <c r="P831" s="11">
        <v>220</v>
      </c>
      <c r="Q831" s="11">
        <v>194</v>
      </c>
      <c r="R831" s="195">
        <v>3019</v>
      </c>
      <c r="T831">
        <v>831</v>
      </c>
    </row>
    <row r="832" spans="1:20" x14ac:dyDescent="0.25">
      <c r="A832" s="16"/>
      <c r="B832" s="194" t="s">
        <v>68</v>
      </c>
      <c r="C832" s="196">
        <v>43</v>
      </c>
      <c r="D832" s="11">
        <v>36</v>
      </c>
      <c r="E832" s="11">
        <v>41</v>
      </c>
      <c r="F832" s="11">
        <v>35</v>
      </c>
      <c r="G832" s="11">
        <v>40</v>
      </c>
      <c r="H832" s="11">
        <v>37</v>
      </c>
      <c r="I832" s="11">
        <v>38</v>
      </c>
      <c r="J832" s="11">
        <v>35</v>
      </c>
      <c r="K832" s="11">
        <v>33</v>
      </c>
      <c r="L832" s="11">
        <v>36</v>
      </c>
      <c r="M832" s="11">
        <v>36</v>
      </c>
      <c r="N832" s="11">
        <v>44</v>
      </c>
      <c r="O832" s="11">
        <v>34</v>
      </c>
      <c r="P832" s="11">
        <v>41</v>
      </c>
      <c r="Q832" s="11">
        <v>39</v>
      </c>
      <c r="R832" s="195">
        <v>568</v>
      </c>
      <c r="T832">
        <v>832</v>
      </c>
    </row>
    <row r="833" spans="1:20" x14ac:dyDescent="0.25">
      <c r="A833" s="16"/>
      <c r="B833" s="194" t="s">
        <v>69</v>
      </c>
      <c r="C833" s="196">
        <v>31</v>
      </c>
      <c r="D833" s="11">
        <v>37</v>
      </c>
      <c r="E833" s="11">
        <v>38</v>
      </c>
      <c r="F833" s="11">
        <v>37</v>
      </c>
      <c r="G833" s="11">
        <v>35</v>
      </c>
      <c r="H833" s="11">
        <v>38</v>
      </c>
      <c r="I833" s="11">
        <v>38</v>
      </c>
      <c r="J833" s="11">
        <v>32</v>
      </c>
      <c r="K833" s="11">
        <v>36</v>
      </c>
      <c r="L833" s="11">
        <v>32</v>
      </c>
      <c r="M833" s="11">
        <v>39</v>
      </c>
      <c r="N833" s="11">
        <v>34</v>
      </c>
      <c r="O833" s="11">
        <v>32</v>
      </c>
      <c r="P833" s="11">
        <v>37</v>
      </c>
      <c r="Q833" s="11">
        <v>39</v>
      </c>
      <c r="R833" s="195">
        <v>535</v>
      </c>
      <c r="T833">
        <v>833</v>
      </c>
    </row>
    <row r="834" spans="1:20" x14ac:dyDescent="0.25">
      <c r="A834" s="16"/>
      <c r="B834" s="194" t="s">
        <v>24</v>
      </c>
      <c r="C834" s="196">
        <v>210</v>
      </c>
      <c r="D834" s="11">
        <v>208</v>
      </c>
      <c r="E834" s="11">
        <v>212</v>
      </c>
      <c r="F834" s="11">
        <v>212</v>
      </c>
      <c r="G834" s="11">
        <v>213</v>
      </c>
      <c r="H834" s="11">
        <v>207</v>
      </c>
      <c r="I834" s="11">
        <v>225</v>
      </c>
      <c r="J834" s="11">
        <v>222</v>
      </c>
      <c r="K834" s="11">
        <v>232</v>
      </c>
      <c r="L834" s="11">
        <v>232</v>
      </c>
      <c r="M834" s="11">
        <v>224</v>
      </c>
      <c r="N834" s="11">
        <v>227</v>
      </c>
      <c r="O834" s="11">
        <v>229</v>
      </c>
      <c r="P834" s="11">
        <v>228</v>
      </c>
      <c r="Q834" s="11">
        <v>222</v>
      </c>
      <c r="R834" s="195">
        <v>3303</v>
      </c>
      <c r="T834">
        <v>834</v>
      </c>
    </row>
    <row r="835" spans="1:20" x14ac:dyDescent="0.25">
      <c r="A835" s="16"/>
      <c r="B835" s="194" t="s">
        <v>9</v>
      </c>
      <c r="C835" s="196">
        <v>148</v>
      </c>
      <c r="D835" s="11">
        <v>137</v>
      </c>
      <c r="E835" s="11">
        <v>146</v>
      </c>
      <c r="F835" s="11">
        <v>159</v>
      </c>
      <c r="G835" s="11">
        <v>164</v>
      </c>
      <c r="H835" s="11">
        <v>153</v>
      </c>
      <c r="I835" s="11">
        <v>157</v>
      </c>
      <c r="J835" s="11">
        <v>161</v>
      </c>
      <c r="K835" s="11">
        <v>158</v>
      </c>
      <c r="L835" s="11">
        <v>160</v>
      </c>
      <c r="M835" s="11">
        <v>154</v>
      </c>
      <c r="N835" s="11">
        <v>155</v>
      </c>
      <c r="O835" s="11">
        <v>152</v>
      </c>
      <c r="P835" s="11">
        <v>162</v>
      </c>
      <c r="Q835" s="11">
        <v>163</v>
      </c>
      <c r="R835" s="195">
        <v>2329</v>
      </c>
      <c r="T835">
        <v>835</v>
      </c>
    </row>
    <row r="836" spans="1:20" x14ac:dyDescent="0.25">
      <c r="A836" s="16"/>
      <c r="B836" s="194" t="s">
        <v>67</v>
      </c>
      <c r="C836" s="196">
        <v>55</v>
      </c>
      <c r="D836" s="11">
        <v>57</v>
      </c>
      <c r="E836" s="11">
        <v>50</v>
      </c>
      <c r="F836" s="11">
        <v>51</v>
      </c>
      <c r="G836" s="11">
        <v>48</v>
      </c>
      <c r="H836" s="11">
        <v>57</v>
      </c>
      <c r="I836" s="11">
        <v>61</v>
      </c>
      <c r="J836" s="11">
        <v>66</v>
      </c>
      <c r="K836" s="11">
        <v>49</v>
      </c>
      <c r="L836" s="11">
        <v>60</v>
      </c>
      <c r="M836" s="11">
        <v>49</v>
      </c>
      <c r="N836" s="11">
        <v>48</v>
      </c>
      <c r="O836" s="11">
        <v>58</v>
      </c>
      <c r="P836" s="11">
        <v>55</v>
      </c>
      <c r="Q836" s="11">
        <v>45</v>
      </c>
      <c r="R836" s="195">
        <v>809</v>
      </c>
      <c r="T836">
        <v>836</v>
      </c>
    </row>
    <row r="837" spans="1:20" x14ac:dyDescent="0.25">
      <c r="A837" s="16"/>
      <c r="B837" s="194" t="s">
        <v>28</v>
      </c>
      <c r="C837" s="196">
        <v>94</v>
      </c>
      <c r="D837" s="11">
        <v>87</v>
      </c>
      <c r="E837" s="11">
        <v>95</v>
      </c>
      <c r="F837" s="11">
        <v>99</v>
      </c>
      <c r="G837" s="11">
        <v>95</v>
      </c>
      <c r="H837" s="11">
        <v>102</v>
      </c>
      <c r="I837" s="11">
        <v>94</v>
      </c>
      <c r="J837" s="11">
        <v>100</v>
      </c>
      <c r="K837" s="11">
        <v>100</v>
      </c>
      <c r="L837" s="11">
        <v>104</v>
      </c>
      <c r="M837" s="11">
        <v>107</v>
      </c>
      <c r="N837" s="11">
        <v>107</v>
      </c>
      <c r="O837" s="11">
        <v>108</v>
      </c>
      <c r="P837" s="11">
        <v>103</v>
      </c>
      <c r="Q837" s="11">
        <v>110</v>
      </c>
      <c r="R837" s="195">
        <v>1505</v>
      </c>
      <c r="T837">
        <v>837</v>
      </c>
    </row>
    <row r="838" spans="1:20" x14ac:dyDescent="0.25">
      <c r="A838" s="16"/>
      <c r="B838" s="194" t="s">
        <v>31</v>
      </c>
      <c r="C838" s="196">
        <v>98</v>
      </c>
      <c r="D838" s="11">
        <v>93</v>
      </c>
      <c r="E838" s="11">
        <v>101</v>
      </c>
      <c r="F838" s="11">
        <v>98</v>
      </c>
      <c r="G838" s="11">
        <v>94</v>
      </c>
      <c r="H838" s="11">
        <v>101</v>
      </c>
      <c r="I838" s="11">
        <v>82</v>
      </c>
      <c r="J838" s="11">
        <v>87</v>
      </c>
      <c r="K838" s="11">
        <v>70</v>
      </c>
      <c r="L838" s="11">
        <v>77</v>
      </c>
      <c r="M838" s="11">
        <v>79</v>
      </c>
      <c r="N838" s="11">
        <v>75</v>
      </c>
      <c r="O838" s="11">
        <v>66</v>
      </c>
      <c r="P838" s="11">
        <v>66</v>
      </c>
      <c r="Q838" s="11">
        <v>64</v>
      </c>
      <c r="R838" s="195">
        <v>1251</v>
      </c>
      <c r="T838">
        <v>838</v>
      </c>
    </row>
    <row r="839" spans="1:20" x14ac:dyDescent="0.25">
      <c r="A839" s="16"/>
      <c r="B839" s="194" t="s">
        <v>64</v>
      </c>
      <c r="C839" s="196">
        <v>96</v>
      </c>
      <c r="D839" s="11">
        <v>108</v>
      </c>
      <c r="E839" s="11">
        <v>100</v>
      </c>
      <c r="F839" s="11">
        <v>111</v>
      </c>
      <c r="G839" s="11">
        <v>110</v>
      </c>
      <c r="H839" s="11">
        <v>106</v>
      </c>
      <c r="I839" s="11">
        <v>100</v>
      </c>
      <c r="J839" s="11">
        <v>115</v>
      </c>
      <c r="K839" s="11">
        <v>112</v>
      </c>
      <c r="L839" s="11">
        <v>98</v>
      </c>
      <c r="M839" s="11">
        <v>101</v>
      </c>
      <c r="N839" s="11">
        <v>104</v>
      </c>
      <c r="O839" s="11">
        <v>97</v>
      </c>
      <c r="P839" s="11">
        <v>92</v>
      </c>
      <c r="Q839" s="11">
        <v>94</v>
      </c>
      <c r="R839" s="195">
        <v>1544</v>
      </c>
      <c r="T839">
        <v>839</v>
      </c>
    </row>
    <row r="840" spans="1:20" x14ac:dyDescent="0.25">
      <c r="A840" s="16"/>
      <c r="B840" s="194" t="s">
        <v>73</v>
      </c>
      <c r="C840" s="196">
        <v>144</v>
      </c>
      <c r="D840" s="11">
        <v>162</v>
      </c>
      <c r="E840" s="11">
        <v>168</v>
      </c>
      <c r="F840" s="11">
        <v>164</v>
      </c>
      <c r="G840" s="11">
        <v>161</v>
      </c>
      <c r="H840" s="11">
        <v>163</v>
      </c>
      <c r="I840" s="11">
        <v>156</v>
      </c>
      <c r="J840" s="11">
        <v>159</v>
      </c>
      <c r="K840" s="11">
        <v>159</v>
      </c>
      <c r="L840" s="11">
        <v>179</v>
      </c>
      <c r="M840" s="11">
        <v>158</v>
      </c>
      <c r="N840" s="11">
        <v>158</v>
      </c>
      <c r="O840" s="11">
        <v>149</v>
      </c>
      <c r="P840" s="11">
        <v>147</v>
      </c>
      <c r="Q840" s="11">
        <v>160</v>
      </c>
      <c r="R840" s="195">
        <v>2387</v>
      </c>
      <c r="T840">
        <v>840</v>
      </c>
    </row>
    <row r="841" spans="1:20" x14ac:dyDescent="0.25">
      <c r="A841" s="16"/>
      <c r="B841" s="194" t="s">
        <v>26</v>
      </c>
      <c r="C841" s="196">
        <v>62</v>
      </c>
      <c r="D841" s="11">
        <v>61</v>
      </c>
      <c r="E841" s="11">
        <v>65</v>
      </c>
      <c r="F841" s="11">
        <v>68</v>
      </c>
      <c r="G841" s="11">
        <v>66</v>
      </c>
      <c r="H841" s="11">
        <v>70</v>
      </c>
      <c r="I841" s="11">
        <v>74</v>
      </c>
      <c r="J841" s="11">
        <v>72</v>
      </c>
      <c r="K841" s="11">
        <v>79</v>
      </c>
      <c r="L841" s="11">
        <v>75</v>
      </c>
      <c r="M841" s="11">
        <v>76</v>
      </c>
      <c r="N841" s="11">
        <v>77</v>
      </c>
      <c r="O841" s="11">
        <v>77</v>
      </c>
      <c r="P841" s="11">
        <v>77</v>
      </c>
      <c r="Q841" s="11">
        <v>73</v>
      </c>
      <c r="R841" s="195">
        <v>1072</v>
      </c>
      <c r="T841">
        <v>841</v>
      </c>
    </row>
    <row r="842" spans="1:20" x14ac:dyDescent="0.25">
      <c r="A842" s="16"/>
      <c r="B842" s="194" t="s">
        <v>32</v>
      </c>
      <c r="C842" s="196">
        <v>59</v>
      </c>
      <c r="D842" s="11">
        <v>63</v>
      </c>
      <c r="E842" s="11">
        <v>65</v>
      </c>
      <c r="F842" s="11">
        <v>61</v>
      </c>
      <c r="G842" s="11">
        <v>65</v>
      </c>
      <c r="H842" s="11">
        <v>68</v>
      </c>
      <c r="I842" s="11">
        <v>66</v>
      </c>
      <c r="J842" s="11">
        <v>65</v>
      </c>
      <c r="K842" s="11">
        <v>78</v>
      </c>
      <c r="L842" s="11">
        <v>78</v>
      </c>
      <c r="M842" s="11">
        <v>74</v>
      </c>
      <c r="N842" s="11">
        <v>68</v>
      </c>
      <c r="O842" s="11">
        <v>71</v>
      </c>
      <c r="P842" s="11">
        <v>66</v>
      </c>
      <c r="Q842" s="11">
        <v>70</v>
      </c>
      <c r="R842" s="195">
        <v>1017</v>
      </c>
      <c r="T842">
        <v>842</v>
      </c>
    </row>
    <row r="843" spans="1:20" x14ac:dyDescent="0.25">
      <c r="A843" s="16"/>
      <c r="B843" s="194" t="s">
        <v>46</v>
      </c>
      <c r="C843" s="196">
        <v>155</v>
      </c>
      <c r="D843" s="11">
        <v>163</v>
      </c>
      <c r="E843" s="11">
        <v>165</v>
      </c>
      <c r="F843" s="11">
        <v>161</v>
      </c>
      <c r="G843" s="11">
        <v>154</v>
      </c>
      <c r="H843" s="11">
        <v>148</v>
      </c>
      <c r="I843" s="11">
        <v>162</v>
      </c>
      <c r="J843" s="11">
        <v>148</v>
      </c>
      <c r="K843" s="11">
        <v>157</v>
      </c>
      <c r="L843" s="11">
        <v>152</v>
      </c>
      <c r="M843" s="11">
        <v>162</v>
      </c>
      <c r="N843" s="11">
        <v>146</v>
      </c>
      <c r="O843" s="11">
        <v>148</v>
      </c>
      <c r="P843" s="11">
        <v>151</v>
      </c>
      <c r="Q843" s="11">
        <v>163</v>
      </c>
      <c r="R843" s="195">
        <v>2335</v>
      </c>
      <c r="T843">
        <v>843</v>
      </c>
    </row>
    <row r="844" spans="1:20" x14ac:dyDescent="0.25">
      <c r="A844" s="16"/>
      <c r="B844" s="194" t="s">
        <v>75</v>
      </c>
      <c r="C844" s="196">
        <v>104</v>
      </c>
      <c r="D844" s="11">
        <v>114</v>
      </c>
      <c r="E844" s="11">
        <v>105</v>
      </c>
      <c r="F844" s="11">
        <v>120</v>
      </c>
      <c r="G844" s="11">
        <v>117</v>
      </c>
      <c r="H844" s="11">
        <v>132</v>
      </c>
      <c r="I844" s="11">
        <v>114</v>
      </c>
      <c r="J844" s="11">
        <v>113</v>
      </c>
      <c r="K844" s="11">
        <v>123</v>
      </c>
      <c r="L844" s="11">
        <v>124</v>
      </c>
      <c r="M844" s="11">
        <v>125</v>
      </c>
      <c r="N844" s="11">
        <v>117</v>
      </c>
      <c r="O844" s="11">
        <v>108</v>
      </c>
      <c r="P844" s="11">
        <v>126</v>
      </c>
      <c r="Q844" s="11">
        <v>120</v>
      </c>
      <c r="R844" s="195">
        <v>1762</v>
      </c>
      <c r="T844">
        <v>844</v>
      </c>
    </row>
    <row r="845" spans="1:20" x14ac:dyDescent="0.25">
      <c r="A845" s="16"/>
      <c r="B845" s="194" t="s">
        <v>10</v>
      </c>
      <c r="C845" s="196">
        <v>280</v>
      </c>
      <c r="D845" s="11">
        <v>290</v>
      </c>
      <c r="E845" s="11">
        <v>278</v>
      </c>
      <c r="F845" s="11">
        <v>283</v>
      </c>
      <c r="G845" s="11">
        <v>300</v>
      </c>
      <c r="H845" s="11">
        <v>289</v>
      </c>
      <c r="I845" s="11">
        <v>293</v>
      </c>
      <c r="J845" s="11">
        <v>300</v>
      </c>
      <c r="K845" s="11">
        <v>303</v>
      </c>
      <c r="L845" s="11">
        <v>297</v>
      </c>
      <c r="M845" s="11">
        <v>293</v>
      </c>
      <c r="N845" s="11">
        <v>302</v>
      </c>
      <c r="O845" s="11">
        <v>310</v>
      </c>
      <c r="P845" s="11">
        <v>301</v>
      </c>
      <c r="Q845" s="11">
        <v>299</v>
      </c>
      <c r="R845" s="195">
        <v>4418</v>
      </c>
      <c r="T845">
        <v>845</v>
      </c>
    </row>
    <row r="846" spans="1:20" x14ac:dyDescent="0.25">
      <c r="A846" s="16"/>
      <c r="B846" s="194" t="s">
        <v>15</v>
      </c>
      <c r="C846" s="196">
        <v>244</v>
      </c>
      <c r="D846" s="11">
        <v>237</v>
      </c>
      <c r="E846" s="11">
        <v>238</v>
      </c>
      <c r="F846" s="11">
        <v>242</v>
      </c>
      <c r="G846" s="11">
        <v>239</v>
      </c>
      <c r="H846" s="11">
        <v>233</v>
      </c>
      <c r="I846" s="11">
        <v>229</v>
      </c>
      <c r="J846" s="11">
        <v>242</v>
      </c>
      <c r="K846" s="11">
        <v>243</v>
      </c>
      <c r="L846" s="11">
        <v>237</v>
      </c>
      <c r="M846" s="11">
        <v>233</v>
      </c>
      <c r="N846" s="11">
        <v>241</v>
      </c>
      <c r="O846" s="11">
        <v>238</v>
      </c>
      <c r="P846" s="11">
        <v>236</v>
      </c>
      <c r="Q846" s="11">
        <v>225</v>
      </c>
      <c r="R846" s="195">
        <v>3557</v>
      </c>
      <c r="T846">
        <v>846</v>
      </c>
    </row>
    <row r="847" spans="1:20" x14ac:dyDescent="0.25">
      <c r="A847" s="16"/>
      <c r="B847" s="194" t="s">
        <v>18</v>
      </c>
      <c r="C847" s="196">
        <v>229</v>
      </c>
      <c r="D847" s="11">
        <v>235</v>
      </c>
      <c r="E847" s="11">
        <v>213</v>
      </c>
      <c r="F847" s="11">
        <v>228</v>
      </c>
      <c r="G847" s="11">
        <v>210</v>
      </c>
      <c r="H847" s="11">
        <v>218</v>
      </c>
      <c r="I847" s="11">
        <v>237</v>
      </c>
      <c r="J847" s="11">
        <v>208</v>
      </c>
      <c r="K847" s="11">
        <v>219</v>
      </c>
      <c r="L847" s="11">
        <v>226</v>
      </c>
      <c r="M847" s="11">
        <v>229</v>
      </c>
      <c r="N847" s="11">
        <v>233</v>
      </c>
      <c r="O847" s="11">
        <v>230</v>
      </c>
      <c r="P847" s="11">
        <v>242</v>
      </c>
      <c r="Q847" s="11">
        <v>212</v>
      </c>
      <c r="R847" s="195">
        <v>3369</v>
      </c>
      <c r="T847">
        <v>847</v>
      </c>
    </row>
    <row r="848" spans="1:20" x14ac:dyDescent="0.25">
      <c r="A848" s="16"/>
      <c r="B848" s="194" t="s">
        <v>77</v>
      </c>
      <c r="C848" s="196">
        <v>83</v>
      </c>
      <c r="D848" s="11">
        <v>87</v>
      </c>
      <c r="E848" s="11">
        <v>83</v>
      </c>
      <c r="F848" s="11">
        <v>85</v>
      </c>
      <c r="G848" s="11">
        <v>85</v>
      </c>
      <c r="H848" s="11">
        <v>83</v>
      </c>
      <c r="I848" s="11">
        <v>85</v>
      </c>
      <c r="J848" s="11">
        <v>86</v>
      </c>
      <c r="K848" s="11">
        <v>77</v>
      </c>
      <c r="L848" s="11">
        <v>82</v>
      </c>
      <c r="M848" s="11">
        <v>90</v>
      </c>
      <c r="N848" s="11">
        <v>82</v>
      </c>
      <c r="O848" s="11">
        <v>76</v>
      </c>
      <c r="P848" s="11">
        <v>86</v>
      </c>
      <c r="Q848" s="11">
        <v>94</v>
      </c>
      <c r="R848" s="195">
        <v>1264</v>
      </c>
      <c r="T848">
        <v>848</v>
      </c>
    </row>
    <row r="849" spans="1:20" x14ac:dyDescent="0.25">
      <c r="A849" s="16"/>
      <c r="B849" s="194" t="s">
        <v>71</v>
      </c>
      <c r="C849" s="196">
        <v>83</v>
      </c>
      <c r="D849" s="11">
        <v>85</v>
      </c>
      <c r="E849" s="11">
        <v>76</v>
      </c>
      <c r="F849" s="11">
        <v>78</v>
      </c>
      <c r="G849" s="11">
        <v>75</v>
      </c>
      <c r="H849" s="11">
        <v>80</v>
      </c>
      <c r="I849" s="11">
        <v>77</v>
      </c>
      <c r="J849" s="11">
        <v>83</v>
      </c>
      <c r="K849" s="11">
        <v>79</v>
      </c>
      <c r="L849" s="11">
        <v>94</v>
      </c>
      <c r="M849" s="11">
        <v>91</v>
      </c>
      <c r="N849" s="11">
        <v>89</v>
      </c>
      <c r="O849" s="11">
        <v>84</v>
      </c>
      <c r="P849" s="11">
        <v>92</v>
      </c>
      <c r="Q849" s="11">
        <v>86</v>
      </c>
      <c r="R849" s="195">
        <v>1252</v>
      </c>
      <c r="T849">
        <v>849</v>
      </c>
    </row>
    <row r="850" spans="1:20" x14ac:dyDescent="0.25">
      <c r="A850" s="16"/>
      <c r="B850" s="194" t="s">
        <v>20</v>
      </c>
      <c r="C850" s="196">
        <v>136</v>
      </c>
      <c r="D850" s="11">
        <v>154</v>
      </c>
      <c r="E850" s="11">
        <v>129</v>
      </c>
      <c r="F850" s="11">
        <v>144</v>
      </c>
      <c r="G850" s="11">
        <v>145</v>
      </c>
      <c r="H850" s="11">
        <v>155</v>
      </c>
      <c r="I850" s="11">
        <v>164</v>
      </c>
      <c r="J850" s="11">
        <v>156</v>
      </c>
      <c r="K850" s="11">
        <v>149</v>
      </c>
      <c r="L850" s="11">
        <v>165</v>
      </c>
      <c r="M850" s="11">
        <v>143</v>
      </c>
      <c r="N850" s="11">
        <v>162</v>
      </c>
      <c r="O850" s="11">
        <v>141</v>
      </c>
      <c r="P850" s="11">
        <v>154</v>
      </c>
      <c r="Q850" s="11">
        <v>140</v>
      </c>
      <c r="R850" s="195">
        <v>2237</v>
      </c>
      <c r="T850">
        <v>850</v>
      </c>
    </row>
    <row r="851" spans="1:20" x14ac:dyDescent="0.25">
      <c r="A851" s="16"/>
      <c r="B851" s="194" t="s">
        <v>95</v>
      </c>
      <c r="C851" s="196">
        <v>166</v>
      </c>
      <c r="D851" s="11">
        <v>182</v>
      </c>
      <c r="E851" s="11">
        <v>168</v>
      </c>
      <c r="F851" s="11">
        <v>189</v>
      </c>
      <c r="G851" s="11">
        <v>196</v>
      </c>
      <c r="H851" s="11">
        <v>190</v>
      </c>
      <c r="I851" s="11">
        <v>191</v>
      </c>
      <c r="J851" s="11">
        <v>181</v>
      </c>
      <c r="K851" s="11">
        <v>184</v>
      </c>
      <c r="L851" s="11">
        <v>182</v>
      </c>
      <c r="M851" s="11">
        <v>173</v>
      </c>
      <c r="N851" s="11">
        <v>181</v>
      </c>
      <c r="O851" s="11">
        <v>196</v>
      </c>
      <c r="P851" s="11">
        <v>197</v>
      </c>
      <c r="Q851" s="11">
        <v>195</v>
      </c>
      <c r="R851" s="195">
        <v>2771</v>
      </c>
      <c r="T851">
        <v>851</v>
      </c>
    </row>
    <row r="852" spans="1:20" x14ac:dyDescent="0.25">
      <c r="A852" s="16"/>
      <c r="B852" s="194" t="s">
        <v>30</v>
      </c>
      <c r="C852" s="196"/>
      <c r="D852" s="11">
        <v>35</v>
      </c>
      <c r="E852" s="11">
        <v>37</v>
      </c>
      <c r="F852" s="11">
        <v>35</v>
      </c>
      <c r="G852" s="11"/>
      <c r="H852" s="11"/>
      <c r="I852" s="11"/>
      <c r="J852" s="11"/>
      <c r="K852" s="11"/>
      <c r="L852" s="11"/>
      <c r="M852" s="11"/>
      <c r="N852" s="11"/>
      <c r="O852" s="11"/>
      <c r="P852" s="11"/>
      <c r="Q852" s="11"/>
      <c r="R852" s="195">
        <v>107</v>
      </c>
      <c r="T852">
        <v>852</v>
      </c>
    </row>
    <row r="853" spans="1:20" x14ac:dyDescent="0.25">
      <c r="A853" s="16"/>
      <c r="B853" s="194" t="s">
        <v>145</v>
      </c>
      <c r="C853" s="196">
        <v>2154</v>
      </c>
      <c r="D853" s="11">
        <v>2291</v>
      </c>
      <c r="E853" s="11">
        <v>2353</v>
      </c>
      <c r="F853" s="11">
        <v>2366</v>
      </c>
      <c r="G853" s="11">
        <v>2253</v>
      </c>
      <c r="H853" s="11">
        <v>2310</v>
      </c>
      <c r="I853" s="11">
        <v>2357</v>
      </c>
      <c r="J853" s="11">
        <v>2373</v>
      </c>
      <c r="K853" s="11">
        <v>2287</v>
      </c>
      <c r="L853" s="11">
        <v>2314</v>
      </c>
      <c r="M853" s="11">
        <v>2320</v>
      </c>
      <c r="N853" s="11">
        <v>2363</v>
      </c>
      <c r="O853" s="11">
        <v>2379</v>
      </c>
      <c r="P853" s="11">
        <v>2439</v>
      </c>
      <c r="Q853" s="11">
        <v>2396</v>
      </c>
      <c r="R853" s="195">
        <v>34955</v>
      </c>
      <c r="T853">
        <v>853</v>
      </c>
    </row>
    <row r="854" spans="1:20" x14ac:dyDescent="0.25">
      <c r="A854" s="16"/>
      <c r="B854" s="194" t="s">
        <v>146</v>
      </c>
      <c r="C854" s="196">
        <v>1167</v>
      </c>
      <c r="D854" s="11">
        <v>1199</v>
      </c>
      <c r="E854" s="11">
        <v>1182</v>
      </c>
      <c r="F854" s="11">
        <v>1220</v>
      </c>
      <c r="G854" s="11">
        <v>1167</v>
      </c>
      <c r="H854" s="11">
        <v>1187</v>
      </c>
      <c r="I854" s="11">
        <v>1203</v>
      </c>
      <c r="J854" s="11">
        <v>1177</v>
      </c>
      <c r="K854" s="11">
        <v>1174</v>
      </c>
      <c r="L854" s="11">
        <v>1203</v>
      </c>
      <c r="M854" s="11">
        <v>1182</v>
      </c>
      <c r="N854" s="11">
        <v>1167</v>
      </c>
      <c r="O854" s="11">
        <v>1169</v>
      </c>
      <c r="P854" s="11">
        <v>1222</v>
      </c>
      <c r="Q854" s="11">
        <v>1206</v>
      </c>
      <c r="R854" s="195">
        <v>17825</v>
      </c>
      <c r="T854">
        <v>854</v>
      </c>
    </row>
    <row r="855" spans="1:20" x14ac:dyDescent="0.25">
      <c r="A855" s="16"/>
      <c r="B855" s="194" t="s">
        <v>147</v>
      </c>
      <c r="C855" s="196">
        <v>2516</v>
      </c>
      <c r="D855" s="11">
        <v>2677</v>
      </c>
      <c r="E855" s="11">
        <v>2713</v>
      </c>
      <c r="F855" s="11">
        <v>2758</v>
      </c>
      <c r="G855" s="11">
        <v>2610</v>
      </c>
      <c r="H855" s="11">
        <v>2669</v>
      </c>
      <c r="I855" s="11">
        <v>2729</v>
      </c>
      <c r="J855" s="11">
        <v>2727</v>
      </c>
      <c r="K855" s="11">
        <v>2640</v>
      </c>
      <c r="L855" s="11">
        <v>2683</v>
      </c>
      <c r="M855" s="11">
        <v>2663</v>
      </c>
      <c r="N855" s="11">
        <v>2724</v>
      </c>
      <c r="O855" s="11">
        <v>2732</v>
      </c>
      <c r="P855" s="11">
        <v>2829</v>
      </c>
      <c r="Q855" s="11">
        <v>2775</v>
      </c>
      <c r="R855" s="195">
        <v>40445</v>
      </c>
      <c r="T855">
        <v>855</v>
      </c>
    </row>
    <row r="856" spans="1:20" x14ac:dyDescent="0.25">
      <c r="A856" s="16"/>
      <c r="B856" s="194" t="s">
        <v>278</v>
      </c>
      <c r="C856" s="196">
        <v>104</v>
      </c>
      <c r="D856" s="11">
        <v>102</v>
      </c>
      <c r="E856" s="11">
        <v>117</v>
      </c>
      <c r="F856" s="11">
        <v>114</v>
      </c>
      <c r="G856" s="11">
        <v>102</v>
      </c>
      <c r="H856" s="11">
        <v>107</v>
      </c>
      <c r="I856" s="11">
        <v>101</v>
      </c>
      <c r="J856" s="11">
        <v>107</v>
      </c>
      <c r="K856" s="11">
        <v>101</v>
      </c>
      <c r="L856" s="11">
        <v>100</v>
      </c>
      <c r="M856" s="11">
        <v>95</v>
      </c>
      <c r="N856" s="11">
        <v>103</v>
      </c>
      <c r="O856" s="11">
        <v>96</v>
      </c>
      <c r="P856" s="11">
        <v>98</v>
      </c>
      <c r="Q856" s="11">
        <v>98</v>
      </c>
      <c r="R856" s="195">
        <v>1545</v>
      </c>
      <c r="T856">
        <v>856</v>
      </c>
    </row>
    <row r="857" spans="1:20" x14ac:dyDescent="0.25">
      <c r="A857" s="16"/>
      <c r="B857" s="194" t="s">
        <v>281</v>
      </c>
      <c r="C857" s="196">
        <v>517</v>
      </c>
      <c r="D857" s="11">
        <v>507</v>
      </c>
      <c r="E857" s="11">
        <v>509</v>
      </c>
      <c r="F857" s="11">
        <v>499</v>
      </c>
      <c r="G857" s="11">
        <v>497</v>
      </c>
      <c r="H857" s="11">
        <v>500</v>
      </c>
      <c r="I857" s="11">
        <v>526</v>
      </c>
      <c r="J857" s="11">
        <v>493</v>
      </c>
      <c r="K857" s="11">
        <v>523</v>
      </c>
      <c r="L857" s="11">
        <v>543</v>
      </c>
      <c r="M857" s="11">
        <v>547</v>
      </c>
      <c r="N857" s="11">
        <v>514</v>
      </c>
      <c r="O857" s="11">
        <v>533</v>
      </c>
      <c r="P857" s="11">
        <v>544</v>
      </c>
      <c r="Q857" s="11">
        <v>560</v>
      </c>
      <c r="R857" s="195">
        <v>7812</v>
      </c>
      <c r="T857">
        <v>857</v>
      </c>
    </row>
    <row r="858" spans="1:20" x14ac:dyDescent="0.25">
      <c r="A858" s="16"/>
      <c r="B858" s="194" t="s">
        <v>282</v>
      </c>
      <c r="C858" s="196"/>
      <c r="D858" s="11"/>
      <c r="E858" s="11">
        <v>38</v>
      </c>
      <c r="F858" s="11">
        <v>33</v>
      </c>
      <c r="G858" s="11"/>
      <c r="H858" s="11">
        <v>34</v>
      </c>
      <c r="I858" s="11">
        <v>32</v>
      </c>
      <c r="J858" s="11">
        <v>38</v>
      </c>
      <c r="K858" s="11">
        <v>32</v>
      </c>
      <c r="L858" s="11">
        <v>37</v>
      </c>
      <c r="M858" s="11">
        <v>38</v>
      </c>
      <c r="N858" s="11">
        <v>42</v>
      </c>
      <c r="O858" s="11"/>
      <c r="P858" s="11">
        <v>39</v>
      </c>
      <c r="Q858" s="11">
        <v>39</v>
      </c>
      <c r="R858" s="195">
        <v>402</v>
      </c>
      <c r="T858">
        <v>858</v>
      </c>
    </row>
    <row r="859" spans="1:20" x14ac:dyDescent="0.25">
      <c r="A859" s="16"/>
      <c r="B859" s="194" t="s">
        <v>275</v>
      </c>
      <c r="C859" s="196"/>
      <c r="D859" s="11">
        <v>36</v>
      </c>
      <c r="E859" s="11">
        <v>31</v>
      </c>
      <c r="F859" s="11">
        <v>37</v>
      </c>
      <c r="G859" s="11">
        <v>36</v>
      </c>
      <c r="H859" s="11">
        <v>39</v>
      </c>
      <c r="I859" s="11">
        <v>32</v>
      </c>
      <c r="J859" s="11">
        <v>45</v>
      </c>
      <c r="K859" s="11">
        <v>42</v>
      </c>
      <c r="L859" s="11">
        <v>48</v>
      </c>
      <c r="M859" s="11">
        <v>38</v>
      </c>
      <c r="N859" s="11">
        <v>46</v>
      </c>
      <c r="O859" s="11">
        <v>37</v>
      </c>
      <c r="P859" s="11">
        <v>34</v>
      </c>
      <c r="Q859" s="11"/>
      <c r="R859" s="195">
        <v>501</v>
      </c>
      <c r="T859">
        <v>859</v>
      </c>
    </row>
    <row r="860" spans="1:20" x14ac:dyDescent="0.25">
      <c r="A860" s="16"/>
      <c r="B860" s="194" t="s">
        <v>280</v>
      </c>
      <c r="C860" s="196"/>
      <c r="D860" s="11"/>
      <c r="E860" s="11"/>
      <c r="F860" s="11"/>
      <c r="G860" s="11">
        <v>34</v>
      </c>
      <c r="H860" s="11">
        <v>31</v>
      </c>
      <c r="I860" s="11"/>
      <c r="J860" s="11"/>
      <c r="K860" s="11"/>
      <c r="L860" s="11"/>
      <c r="M860" s="11">
        <v>32</v>
      </c>
      <c r="N860" s="11">
        <v>33</v>
      </c>
      <c r="O860" s="11">
        <v>33</v>
      </c>
      <c r="P860" s="11">
        <v>39</v>
      </c>
      <c r="Q860" s="11">
        <v>32</v>
      </c>
      <c r="R860" s="195">
        <v>234</v>
      </c>
      <c r="T860">
        <v>860</v>
      </c>
    </row>
    <row r="861" spans="1:20" x14ac:dyDescent="0.25">
      <c r="A861" s="5" t="s">
        <v>117</v>
      </c>
      <c r="B861" s="3"/>
      <c r="C861" s="8">
        <v>14084</v>
      </c>
      <c r="D861" s="9">
        <v>14694</v>
      </c>
      <c r="E861" s="9">
        <v>14734</v>
      </c>
      <c r="F861" s="9">
        <v>14963</v>
      </c>
      <c r="G861" s="9">
        <v>14598</v>
      </c>
      <c r="H861" s="9">
        <v>14733</v>
      </c>
      <c r="I861" s="9">
        <v>14886</v>
      </c>
      <c r="J861" s="9">
        <v>14856</v>
      </c>
      <c r="K861" s="9">
        <v>14737</v>
      </c>
      <c r="L861" s="9">
        <v>14947</v>
      </c>
      <c r="M861" s="9">
        <v>14744</v>
      </c>
      <c r="N861" s="9">
        <v>14988</v>
      </c>
      <c r="O861" s="9">
        <v>14805</v>
      </c>
      <c r="P861" s="9">
        <v>15402</v>
      </c>
      <c r="Q861" s="9">
        <v>15121</v>
      </c>
      <c r="R861" s="10">
        <v>222292</v>
      </c>
      <c r="T861">
        <v>861</v>
      </c>
    </row>
    <row r="862" spans="1:20" x14ac:dyDescent="0.25">
      <c r="A862" s="5" t="s">
        <v>90</v>
      </c>
      <c r="B862" s="5" t="s">
        <v>35</v>
      </c>
      <c r="C862" s="8">
        <v>30</v>
      </c>
      <c r="D862" s="9">
        <v>42</v>
      </c>
      <c r="E862" s="9">
        <v>31</v>
      </c>
      <c r="F862" s="9"/>
      <c r="G862" s="9">
        <v>35</v>
      </c>
      <c r="H862" s="9">
        <v>41</v>
      </c>
      <c r="I862" s="9">
        <v>34</v>
      </c>
      <c r="J862" s="9">
        <v>30</v>
      </c>
      <c r="K862" s="9">
        <v>37</v>
      </c>
      <c r="L862" s="9">
        <v>36</v>
      </c>
      <c r="M862" s="9">
        <v>35</v>
      </c>
      <c r="N862" s="9">
        <v>36</v>
      </c>
      <c r="O862" s="9">
        <v>33</v>
      </c>
      <c r="P862" s="9">
        <v>34</v>
      </c>
      <c r="Q862" s="9"/>
      <c r="R862" s="10">
        <v>454</v>
      </c>
      <c r="T862">
        <v>862</v>
      </c>
    </row>
    <row r="863" spans="1:20" x14ac:dyDescent="0.25">
      <c r="A863" s="16"/>
      <c r="B863" s="194" t="s">
        <v>41</v>
      </c>
      <c r="C863" s="196"/>
      <c r="D863" s="11">
        <v>40</v>
      </c>
      <c r="E863" s="11">
        <v>38</v>
      </c>
      <c r="F863" s="11">
        <v>35</v>
      </c>
      <c r="G863" s="11">
        <v>37</v>
      </c>
      <c r="H863" s="11">
        <v>40</v>
      </c>
      <c r="I863" s="11">
        <v>36</v>
      </c>
      <c r="J863" s="11">
        <v>40</v>
      </c>
      <c r="K863" s="11">
        <v>41</v>
      </c>
      <c r="L863" s="11">
        <v>36</v>
      </c>
      <c r="M863" s="11">
        <v>31</v>
      </c>
      <c r="N863" s="11"/>
      <c r="O863" s="11"/>
      <c r="P863" s="11"/>
      <c r="Q863" s="11"/>
      <c r="R863" s="195">
        <v>374</v>
      </c>
      <c r="T863">
        <v>863</v>
      </c>
    </row>
    <row r="864" spans="1:20" x14ac:dyDescent="0.25">
      <c r="A864" s="16"/>
      <c r="B864" s="194" t="s">
        <v>59</v>
      </c>
      <c r="C864" s="196">
        <v>57</v>
      </c>
      <c r="D864" s="11">
        <v>63</v>
      </c>
      <c r="E864" s="11">
        <v>69</v>
      </c>
      <c r="F864" s="11">
        <v>64</v>
      </c>
      <c r="G864" s="11">
        <v>61</v>
      </c>
      <c r="H864" s="11">
        <v>56</v>
      </c>
      <c r="I864" s="11">
        <v>55</v>
      </c>
      <c r="J864" s="11">
        <v>55</v>
      </c>
      <c r="K864" s="11">
        <v>62</v>
      </c>
      <c r="L864" s="11">
        <v>59</v>
      </c>
      <c r="M864" s="11">
        <v>62</v>
      </c>
      <c r="N864" s="11">
        <v>57</v>
      </c>
      <c r="O864" s="11">
        <v>51</v>
      </c>
      <c r="P864" s="11">
        <v>46</v>
      </c>
      <c r="Q864" s="11">
        <v>64</v>
      </c>
      <c r="R864" s="195">
        <v>881</v>
      </c>
      <c r="T864">
        <v>864</v>
      </c>
    </row>
    <row r="865" spans="1:20" x14ac:dyDescent="0.25">
      <c r="A865" s="16"/>
      <c r="B865" s="194" t="s">
        <v>79</v>
      </c>
      <c r="C865" s="196">
        <v>737</v>
      </c>
      <c r="D865" s="11">
        <v>800</v>
      </c>
      <c r="E865" s="11">
        <v>785</v>
      </c>
      <c r="F865" s="11">
        <v>771</v>
      </c>
      <c r="G865" s="11">
        <v>725</v>
      </c>
      <c r="H865" s="11">
        <v>745</v>
      </c>
      <c r="I865" s="11">
        <v>788</v>
      </c>
      <c r="J865" s="11">
        <v>809</v>
      </c>
      <c r="K865" s="11">
        <v>701</v>
      </c>
      <c r="L865" s="11">
        <v>782</v>
      </c>
      <c r="M865" s="11">
        <v>760</v>
      </c>
      <c r="N865" s="11">
        <v>743</v>
      </c>
      <c r="O865" s="11">
        <v>699</v>
      </c>
      <c r="P865" s="11">
        <v>783</v>
      </c>
      <c r="Q865" s="11">
        <v>801</v>
      </c>
      <c r="R865" s="195">
        <v>11429</v>
      </c>
      <c r="T865">
        <v>865</v>
      </c>
    </row>
    <row r="866" spans="1:20" x14ac:dyDescent="0.25">
      <c r="A866" s="16"/>
      <c r="B866" s="194" t="s">
        <v>17</v>
      </c>
      <c r="C866" s="196">
        <v>435</v>
      </c>
      <c r="D866" s="11">
        <v>429</v>
      </c>
      <c r="E866" s="11">
        <v>454</v>
      </c>
      <c r="F866" s="11">
        <v>444</v>
      </c>
      <c r="G866" s="11">
        <v>457</v>
      </c>
      <c r="H866" s="11">
        <v>464</v>
      </c>
      <c r="I866" s="11">
        <v>443</v>
      </c>
      <c r="J866" s="11">
        <v>473</v>
      </c>
      <c r="K866" s="11">
        <v>473</v>
      </c>
      <c r="L866" s="11">
        <v>461</v>
      </c>
      <c r="M866" s="11">
        <v>464</v>
      </c>
      <c r="N866" s="11">
        <v>460</v>
      </c>
      <c r="O866" s="11">
        <v>489</v>
      </c>
      <c r="P866" s="11">
        <v>473</v>
      </c>
      <c r="Q866" s="11">
        <v>475</v>
      </c>
      <c r="R866" s="195">
        <v>6894</v>
      </c>
      <c r="T866">
        <v>866</v>
      </c>
    </row>
    <row r="867" spans="1:20" x14ac:dyDescent="0.25">
      <c r="A867" s="16"/>
      <c r="B867" s="194" t="s">
        <v>66</v>
      </c>
      <c r="C867" s="196">
        <v>127</v>
      </c>
      <c r="D867" s="11">
        <v>136</v>
      </c>
      <c r="E867" s="11">
        <v>126</v>
      </c>
      <c r="F867" s="11">
        <v>132</v>
      </c>
      <c r="G867" s="11">
        <v>119</v>
      </c>
      <c r="H867" s="11">
        <v>126</v>
      </c>
      <c r="I867" s="11">
        <v>113</v>
      </c>
      <c r="J867" s="11">
        <v>121</v>
      </c>
      <c r="K867" s="11">
        <v>113</v>
      </c>
      <c r="L867" s="11">
        <v>128</v>
      </c>
      <c r="M867" s="11">
        <v>106</v>
      </c>
      <c r="N867" s="11">
        <v>127</v>
      </c>
      <c r="O867" s="11">
        <v>122</v>
      </c>
      <c r="P867" s="11">
        <v>125</v>
      </c>
      <c r="Q867" s="11">
        <v>125</v>
      </c>
      <c r="R867" s="195">
        <v>1846</v>
      </c>
      <c r="T867">
        <v>867</v>
      </c>
    </row>
    <row r="868" spans="1:20" x14ac:dyDescent="0.25">
      <c r="A868" s="16"/>
      <c r="B868" s="194" t="s">
        <v>11</v>
      </c>
      <c r="C868" s="196">
        <v>836</v>
      </c>
      <c r="D868" s="11">
        <v>844</v>
      </c>
      <c r="E868" s="11">
        <v>839</v>
      </c>
      <c r="F868" s="11">
        <v>833</v>
      </c>
      <c r="G868" s="11">
        <v>854</v>
      </c>
      <c r="H868" s="11">
        <v>822</v>
      </c>
      <c r="I868" s="11">
        <v>841</v>
      </c>
      <c r="J868" s="11">
        <v>840</v>
      </c>
      <c r="K868" s="11">
        <v>855</v>
      </c>
      <c r="L868" s="11">
        <v>836</v>
      </c>
      <c r="M868" s="11">
        <v>827</v>
      </c>
      <c r="N868" s="11">
        <v>833</v>
      </c>
      <c r="O868" s="11">
        <v>822</v>
      </c>
      <c r="P868" s="11">
        <v>813</v>
      </c>
      <c r="Q868" s="11">
        <v>828</v>
      </c>
      <c r="R868" s="195">
        <v>12523</v>
      </c>
      <c r="T868">
        <v>868</v>
      </c>
    </row>
    <row r="869" spans="1:20" x14ac:dyDescent="0.25">
      <c r="A869" s="16"/>
      <c r="B869" s="194" t="s">
        <v>56</v>
      </c>
      <c r="C869" s="196">
        <v>238</v>
      </c>
      <c r="D869" s="11">
        <v>263</v>
      </c>
      <c r="E869" s="11">
        <v>244</v>
      </c>
      <c r="F869" s="11">
        <v>232</v>
      </c>
      <c r="G869" s="11">
        <v>238</v>
      </c>
      <c r="H869" s="11">
        <v>232</v>
      </c>
      <c r="I869" s="11">
        <v>231</v>
      </c>
      <c r="J869" s="11">
        <v>224</v>
      </c>
      <c r="K869" s="11">
        <v>218</v>
      </c>
      <c r="L869" s="11">
        <v>208</v>
      </c>
      <c r="M869" s="11">
        <v>202</v>
      </c>
      <c r="N869" s="11">
        <v>197</v>
      </c>
      <c r="O869" s="11">
        <v>183</v>
      </c>
      <c r="P869" s="11">
        <v>200</v>
      </c>
      <c r="Q869" s="11">
        <v>222</v>
      </c>
      <c r="R869" s="195">
        <v>3332</v>
      </c>
      <c r="T869">
        <v>869</v>
      </c>
    </row>
    <row r="870" spans="1:20" x14ac:dyDescent="0.25">
      <c r="A870" s="16"/>
      <c r="B870" s="194" t="s">
        <v>29</v>
      </c>
      <c r="C870" s="196">
        <v>168</v>
      </c>
      <c r="D870" s="11">
        <v>168</v>
      </c>
      <c r="E870" s="11">
        <v>174</v>
      </c>
      <c r="F870" s="11">
        <v>193</v>
      </c>
      <c r="G870" s="11">
        <v>183</v>
      </c>
      <c r="H870" s="11">
        <v>207</v>
      </c>
      <c r="I870" s="11">
        <v>184</v>
      </c>
      <c r="J870" s="11">
        <v>192</v>
      </c>
      <c r="K870" s="11">
        <v>200</v>
      </c>
      <c r="L870" s="11">
        <v>189</v>
      </c>
      <c r="M870" s="11">
        <v>195</v>
      </c>
      <c r="N870" s="11">
        <v>210</v>
      </c>
      <c r="O870" s="11">
        <v>219</v>
      </c>
      <c r="P870" s="11">
        <v>220</v>
      </c>
      <c r="Q870" s="11">
        <v>209</v>
      </c>
      <c r="R870" s="195">
        <v>2911</v>
      </c>
      <c r="T870">
        <v>870</v>
      </c>
    </row>
    <row r="871" spans="1:20" x14ac:dyDescent="0.25">
      <c r="A871" s="16"/>
      <c r="B871" s="194" t="s">
        <v>47</v>
      </c>
      <c r="C871" s="196">
        <v>518</v>
      </c>
      <c r="D871" s="11">
        <v>584</v>
      </c>
      <c r="E871" s="11">
        <v>506</v>
      </c>
      <c r="F871" s="11">
        <v>548</v>
      </c>
      <c r="G871" s="11">
        <v>526</v>
      </c>
      <c r="H871" s="11">
        <v>542</v>
      </c>
      <c r="I871" s="11">
        <v>512</v>
      </c>
      <c r="J871" s="11">
        <v>533</v>
      </c>
      <c r="K871" s="11">
        <v>535</v>
      </c>
      <c r="L871" s="11">
        <v>553</v>
      </c>
      <c r="M871" s="11">
        <v>497</v>
      </c>
      <c r="N871" s="11">
        <v>528</v>
      </c>
      <c r="O871" s="11">
        <v>558</v>
      </c>
      <c r="P871" s="11">
        <v>557</v>
      </c>
      <c r="Q871" s="11">
        <v>538</v>
      </c>
      <c r="R871" s="195">
        <v>8035</v>
      </c>
      <c r="T871">
        <v>871</v>
      </c>
    </row>
    <row r="872" spans="1:20" x14ac:dyDescent="0.25">
      <c r="A872" s="16"/>
      <c r="B872" s="194" t="s">
        <v>57</v>
      </c>
      <c r="C872" s="196">
        <v>91</v>
      </c>
      <c r="D872" s="11">
        <v>107</v>
      </c>
      <c r="E872" s="11">
        <v>100</v>
      </c>
      <c r="F872" s="11">
        <v>95</v>
      </c>
      <c r="G872" s="11">
        <v>92</v>
      </c>
      <c r="H872" s="11">
        <v>88</v>
      </c>
      <c r="I872" s="11">
        <v>90</v>
      </c>
      <c r="J872" s="11">
        <v>112</v>
      </c>
      <c r="K872" s="11">
        <v>100</v>
      </c>
      <c r="L872" s="11">
        <v>108</v>
      </c>
      <c r="M872" s="11">
        <v>96</v>
      </c>
      <c r="N872" s="11">
        <v>92</v>
      </c>
      <c r="O872" s="11">
        <v>88</v>
      </c>
      <c r="P872" s="11">
        <v>107</v>
      </c>
      <c r="Q872" s="11">
        <v>96</v>
      </c>
      <c r="R872" s="195">
        <v>1462</v>
      </c>
      <c r="T872">
        <v>872</v>
      </c>
    </row>
    <row r="873" spans="1:20" x14ac:dyDescent="0.25">
      <c r="A873" s="16"/>
      <c r="B873" s="194" t="s">
        <v>74</v>
      </c>
      <c r="C873" s="196">
        <v>510</v>
      </c>
      <c r="D873" s="11">
        <v>559</v>
      </c>
      <c r="E873" s="11">
        <v>555</v>
      </c>
      <c r="F873" s="11">
        <v>579</v>
      </c>
      <c r="G873" s="11">
        <v>537</v>
      </c>
      <c r="H873" s="11">
        <v>587</v>
      </c>
      <c r="I873" s="11">
        <v>581</v>
      </c>
      <c r="J873" s="11">
        <v>596</v>
      </c>
      <c r="K873" s="11">
        <v>560</v>
      </c>
      <c r="L873" s="11">
        <v>596</v>
      </c>
      <c r="M873" s="11">
        <v>598</v>
      </c>
      <c r="N873" s="11">
        <v>588</v>
      </c>
      <c r="O873" s="11">
        <v>555</v>
      </c>
      <c r="P873" s="11">
        <v>609</v>
      </c>
      <c r="Q873" s="11">
        <v>614</v>
      </c>
      <c r="R873" s="195">
        <v>8624</v>
      </c>
      <c r="T873">
        <v>873</v>
      </c>
    </row>
    <row r="874" spans="1:20" x14ac:dyDescent="0.25">
      <c r="A874" s="16"/>
      <c r="B874" s="194" t="s">
        <v>53</v>
      </c>
      <c r="C874" s="196">
        <v>58</v>
      </c>
      <c r="D874" s="11">
        <v>70</v>
      </c>
      <c r="E874" s="11">
        <v>68</v>
      </c>
      <c r="F874" s="11">
        <v>68</v>
      </c>
      <c r="G874" s="11">
        <v>59</v>
      </c>
      <c r="H874" s="11">
        <v>73</v>
      </c>
      <c r="I874" s="11">
        <v>73</v>
      </c>
      <c r="J874" s="11">
        <v>79</v>
      </c>
      <c r="K874" s="11">
        <v>65</v>
      </c>
      <c r="L874" s="11">
        <v>62</v>
      </c>
      <c r="M874" s="11">
        <v>65</v>
      </c>
      <c r="N874" s="11">
        <v>64</v>
      </c>
      <c r="O874" s="11">
        <v>61</v>
      </c>
      <c r="P874" s="11">
        <v>64</v>
      </c>
      <c r="Q874" s="11">
        <v>60</v>
      </c>
      <c r="R874" s="195">
        <v>989</v>
      </c>
      <c r="T874">
        <v>874</v>
      </c>
    </row>
    <row r="875" spans="1:20" x14ac:dyDescent="0.25">
      <c r="A875" s="16"/>
      <c r="B875" s="194" t="s">
        <v>49</v>
      </c>
      <c r="C875" s="196"/>
      <c r="D875" s="11"/>
      <c r="E875" s="11"/>
      <c r="F875" s="11"/>
      <c r="G875" s="11"/>
      <c r="H875" s="11"/>
      <c r="I875" s="11"/>
      <c r="J875" s="11"/>
      <c r="K875" s="11"/>
      <c r="L875" s="11"/>
      <c r="M875" s="11">
        <v>30</v>
      </c>
      <c r="N875" s="11"/>
      <c r="O875" s="11">
        <v>35</v>
      </c>
      <c r="P875" s="11">
        <v>33</v>
      </c>
      <c r="Q875" s="11"/>
      <c r="R875" s="195">
        <v>98</v>
      </c>
      <c r="T875">
        <v>875</v>
      </c>
    </row>
    <row r="876" spans="1:20" x14ac:dyDescent="0.25">
      <c r="A876" s="16"/>
      <c r="B876" s="194" t="s">
        <v>33</v>
      </c>
      <c r="C876" s="196"/>
      <c r="D876" s="11"/>
      <c r="E876" s="11">
        <v>76</v>
      </c>
      <c r="F876" s="11">
        <v>90</v>
      </c>
      <c r="G876" s="11">
        <v>91</v>
      </c>
      <c r="H876" s="11">
        <v>96</v>
      </c>
      <c r="I876" s="11">
        <v>89</v>
      </c>
      <c r="J876" s="11">
        <v>101</v>
      </c>
      <c r="K876" s="11">
        <v>112</v>
      </c>
      <c r="L876" s="11">
        <v>115</v>
      </c>
      <c r="M876" s="11">
        <v>118</v>
      </c>
      <c r="N876" s="11">
        <v>120</v>
      </c>
      <c r="O876" s="11">
        <v>120</v>
      </c>
      <c r="P876" s="11">
        <v>148</v>
      </c>
      <c r="Q876" s="11">
        <v>138</v>
      </c>
      <c r="R876" s="195">
        <v>1414</v>
      </c>
      <c r="T876">
        <v>876</v>
      </c>
    </row>
    <row r="877" spans="1:20" x14ac:dyDescent="0.25">
      <c r="A877" s="16"/>
      <c r="B877" s="194" t="s">
        <v>60</v>
      </c>
      <c r="C877" s="196">
        <v>189</v>
      </c>
      <c r="D877" s="11">
        <v>181</v>
      </c>
      <c r="E877" s="11">
        <v>206</v>
      </c>
      <c r="F877" s="11">
        <v>208</v>
      </c>
      <c r="G877" s="11">
        <v>199</v>
      </c>
      <c r="H877" s="11">
        <v>214</v>
      </c>
      <c r="I877" s="11">
        <v>187</v>
      </c>
      <c r="J877" s="11">
        <v>196</v>
      </c>
      <c r="K877" s="11">
        <v>206</v>
      </c>
      <c r="L877" s="11">
        <v>209</v>
      </c>
      <c r="M877" s="11">
        <v>187</v>
      </c>
      <c r="N877" s="11">
        <v>198</v>
      </c>
      <c r="O877" s="11">
        <v>217</v>
      </c>
      <c r="P877" s="11">
        <v>200</v>
      </c>
      <c r="Q877" s="11">
        <v>201</v>
      </c>
      <c r="R877" s="195">
        <v>2998</v>
      </c>
      <c r="T877">
        <v>877</v>
      </c>
    </row>
    <row r="878" spans="1:20" x14ac:dyDescent="0.25">
      <c r="A878" s="16"/>
      <c r="B878" s="194" t="s">
        <v>25</v>
      </c>
      <c r="C878" s="196">
        <v>545</v>
      </c>
      <c r="D878" s="11">
        <v>555</v>
      </c>
      <c r="E878" s="11">
        <v>553</v>
      </c>
      <c r="F878" s="11">
        <v>568</v>
      </c>
      <c r="G878" s="11">
        <v>581</v>
      </c>
      <c r="H878" s="11">
        <v>587</v>
      </c>
      <c r="I878" s="11">
        <v>584</v>
      </c>
      <c r="J878" s="11">
        <v>582</v>
      </c>
      <c r="K878" s="11">
        <v>592</v>
      </c>
      <c r="L878" s="11">
        <v>605</v>
      </c>
      <c r="M878" s="11">
        <v>606</v>
      </c>
      <c r="N878" s="11">
        <v>601</v>
      </c>
      <c r="O878" s="11">
        <v>611</v>
      </c>
      <c r="P878" s="11">
        <v>627</v>
      </c>
      <c r="Q878" s="11">
        <v>596</v>
      </c>
      <c r="R878" s="195">
        <v>8793</v>
      </c>
      <c r="T878">
        <v>878</v>
      </c>
    </row>
    <row r="879" spans="1:20" x14ac:dyDescent="0.25">
      <c r="A879" s="16"/>
      <c r="B879" s="194" t="s">
        <v>7</v>
      </c>
      <c r="C879" s="196">
        <v>614</v>
      </c>
      <c r="D879" s="11">
        <v>640</v>
      </c>
      <c r="E879" s="11">
        <v>630</v>
      </c>
      <c r="F879" s="11">
        <v>638</v>
      </c>
      <c r="G879" s="11">
        <v>652</v>
      </c>
      <c r="H879" s="11">
        <v>631</v>
      </c>
      <c r="I879" s="11">
        <v>648</v>
      </c>
      <c r="J879" s="11">
        <v>638</v>
      </c>
      <c r="K879" s="11">
        <v>657</v>
      </c>
      <c r="L879" s="11">
        <v>663</v>
      </c>
      <c r="M879" s="11">
        <v>631</v>
      </c>
      <c r="N879" s="11">
        <v>658</v>
      </c>
      <c r="O879" s="11">
        <v>668</v>
      </c>
      <c r="P879" s="11">
        <v>660</v>
      </c>
      <c r="Q879" s="11">
        <v>643</v>
      </c>
      <c r="R879" s="195">
        <v>9671</v>
      </c>
      <c r="T879">
        <v>879</v>
      </c>
    </row>
    <row r="880" spans="1:20" x14ac:dyDescent="0.25">
      <c r="A880" s="16"/>
      <c r="B880" s="194" t="s">
        <v>55</v>
      </c>
      <c r="C880" s="196">
        <v>31</v>
      </c>
      <c r="D880" s="11">
        <v>32</v>
      </c>
      <c r="E880" s="11">
        <v>30</v>
      </c>
      <c r="F880" s="11"/>
      <c r="G880" s="11"/>
      <c r="H880" s="11"/>
      <c r="I880" s="11"/>
      <c r="J880" s="11"/>
      <c r="K880" s="11"/>
      <c r="L880" s="11"/>
      <c r="M880" s="11"/>
      <c r="N880" s="11"/>
      <c r="O880" s="11"/>
      <c r="P880" s="11"/>
      <c r="Q880" s="11"/>
      <c r="R880" s="195">
        <v>93</v>
      </c>
      <c r="T880">
        <v>880</v>
      </c>
    </row>
    <row r="881" spans="1:20" x14ac:dyDescent="0.25">
      <c r="A881" s="16"/>
      <c r="B881" s="194" t="s">
        <v>36</v>
      </c>
      <c r="C881" s="196">
        <v>183</v>
      </c>
      <c r="D881" s="11">
        <v>197</v>
      </c>
      <c r="E881" s="11">
        <v>159</v>
      </c>
      <c r="F881" s="11">
        <v>172</v>
      </c>
      <c r="G881" s="11">
        <v>171</v>
      </c>
      <c r="H881" s="11">
        <v>194</v>
      </c>
      <c r="I881" s="11">
        <v>181</v>
      </c>
      <c r="J881" s="11">
        <v>191</v>
      </c>
      <c r="K881" s="11">
        <v>189</v>
      </c>
      <c r="L881" s="11">
        <v>200</v>
      </c>
      <c r="M881" s="11">
        <v>166</v>
      </c>
      <c r="N881" s="11">
        <v>198</v>
      </c>
      <c r="O881" s="11">
        <v>189</v>
      </c>
      <c r="P881" s="11">
        <v>206</v>
      </c>
      <c r="Q881" s="11">
        <v>206</v>
      </c>
      <c r="R881" s="195">
        <v>2802</v>
      </c>
      <c r="T881">
        <v>881</v>
      </c>
    </row>
    <row r="882" spans="1:20" x14ac:dyDescent="0.25">
      <c r="A882" s="16"/>
      <c r="B882" s="194" t="s">
        <v>21</v>
      </c>
      <c r="C882" s="196">
        <v>162</v>
      </c>
      <c r="D882" s="11">
        <v>177</v>
      </c>
      <c r="E882" s="11">
        <v>175</v>
      </c>
      <c r="F882" s="11">
        <v>177</v>
      </c>
      <c r="G882" s="11">
        <v>187</v>
      </c>
      <c r="H882" s="11">
        <v>192</v>
      </c>
      <c r="I882" s="11">
        <v>190</v>
      </c>
      <c r="J882" s="11">
        <v>198</v>
      </c>
      <c r="K882" s="11">
        <v>214</v>
      </c>
      <c r="L882" s="11">
        <v>198</v>
      </c>
      <c r="M882" s="11">
        <v>207</v>
      </c>
      <c r="N882" s="11">
        <v>188</v>
      </c>
      <c r="O882" s="11">
        <v>207</v>
      </c>
      <c r="P882" s="11">
        <v>202</v>
      </c>
      <c r="Q882" s="11">
        <v>202</v>
      </c>
      <c r="R882" s="195">
        <v>2876</v>
      </c>
      <c r="T882">
        <v>882</v>
      </c>
    </row>
    <row r="883" spans="1:20" x14ac:dyDescent="0.25">
      <c r="A883" s="16"/>
      <c r="B883" s="194" t="s">
        <v>16</v>
      </c>
      <c r="C883" s="196">
        <v>473</v>
      </c>
      <c r="D883" s="11">
        <v>501</v>
      </c>
      <c r="E883" s="11">
        <v>488</v>
      </c>
      <c r="F883" s="11">
        <v>487</v>
      </c>
      <c r="G883" s="11">
        <v>497</v>
      </c>
      <c r="H883" s="11">
        <v>503</v>
      </c>
      <c r="I883" s="11">
        <v>497</v>
      </c>
      <c r="J883" s="11">
        <v>492</v>
      </c>
      <c r="K883" s="11">
        <v>508</v>
      </c>
      <c r="L883" s="11">
        <v>491</v>
      </c>
      <c r="M883" s="11">
        <v>470</v>
      </c>
      <c r="N883" s="11">
        <v>484</v>
      </c>
      <c r="O883" s="11">
        <v>478</v>
      </c>
      <c r="P883" s="11">
        <v>501</v>
      </c>
      <c r="Q883" s="11">
        <v>484</v>
      </c>
      <c r="R883" s="195">
        <v>7354</v>
      </c>
      <c r="T883">
        <v>883</v>
      </c>
    </row>
    <row r="884" spans="1:20" x14ac:dyDescent="0.25">
      <c r="A884" s="16"/>
      <c r="B884" s="194" t="s">
        <v>2</v>
      </c>
      <c r="C884" s="196">
        <v>1106</v>
      </c>
      <c r="D884" s="11">
        <v>1139</v>
      </c>
      <c r="E884" s="11">
        <v>1115</v>
      </c>
      <c r="F884" s="11">
        <v>1144</v>
      </c>
      <c r="G884" s="11">
        <v>1134</v>
      </c>
      <c r="H884" s="11">
        <v>1125</v>
      </c>
      <c r="I884" s="11">
        <v>1132</v>
      </c>
      <c r="J884" s="11">
        <v>1145</v>
      </c>
      <c r="K884" s="11">
        <v>1146</v>
      </c>
      <c r="L884" s="11">
        <v>1131</v>
      </c>
      <c r="M884" s="11">
        <v>1137</v>
      </c>
      <c r="N884" s="11">
        <v>1144</v>
      </c>
      <c r="O884" s="11">
        <v>1132</v>
      </c>
      <c r="P884" s="11">
        <v>1109</v>
      </c>
      <c r="Q884" s="11">
        <v>1117</v>
      </c>
      <c r="R884" s="195">
        <v>16956</v>
      </c>
      <c r="T884">
        <v>884</v>
      </c>
    </row>
    <row r="885" spans="1:20" x14ac:dyDescent="0.25">
      <c r="A885" s="16"/>
      <c r="B885" s="194" t="s">
        <v>4</v>
      </c>
      <c r="C885" s="196">
        <v>1230</v>
      </c>
      <c r="D885" s="11">
        <v>1226</v>
      </c>
      <c r="E885" s="11">
        <v>1268</v>
      </c>
      <c r="F885" s="11">
        <v>1249</v>
      </c>
      <c r="G885" s="11">
        <v>1247</v>
      </c>
      <c r="H885" s="11">
        <v>1256</v>
      </c>
      <c r="I885" s="11">
        <v>1263</v>
      </c>
      <c r="J885" s="11">
        <v>1269</v>
      </c>
      <c r="K885" s="11">
        <v>1286</v>
      </c>
      <c r="L885" s="11">
        <v>1273</v>
      </c>
      <c r="M885" s="11">
        <v>1291</v>
      </c>
      <c r="N885" s="11">
        <v>1273</v>
      </c>
      <c r="O885" s="11">
        <v>1245</v>
      </c>
      <c r="P885" s="11">
        <v>1253</v>
      </c>
      <c r="Q885" s="11">
        <v>1240</v>
      </c>
      <c r="R885" s="195">
        <v>18869</v>
      </c>
      <c r="T885">
        <v>885</v>
      </c>
    </row>
    <row r="886" spans="1:20" x14ac:dyDescent="0.25">
      <c r="A886" s="16"/>
      <c r="B886" s="194" t="s">
        <v>38</v>
      </c>
      <c r="C886" s="196">
        <v>88</v>
      </c>
      <c r="D886" s="11">
        <v>83</v>
      </c>
      <c r="E886" s="11">
        <v>79</v>
      </c>
      <c r="F886" s="11">
        <v>100</v>
      </c>
      <c r="G886" s="11">
        <v>82</v>
      </c>
      <c r="H886" s="11">
        <v>92</v>
      </c>
      <c r="I886" s="11">
        <v>86</v>
      </c>
      <c r="J886" s="11">
        <v>82</v>
      </c>
      <c r="K886" s="11">
        <v>79</v>
      </c>
      <c r="L886" s="11">
        <v>74</v>
      </c>
      <c r="M886" s="11">
        <v>75</v>
      </c>
      <c r="N886" s="11">
        <v>78</v>
      </c>
      <c r="O886" s="11">
        <v>97</v>
      </c>
      <c r="P886" s="11">
        <v>77</v>
      </c>
      <c r="Q886" s="11">
        <v>76</v>
      </c>
      <c r="R886" s="195">
        <v>1248</v>
      </c>
      <c r="T886">
        <v>886</v>
      </c>
    </row>
    <row r="887" spans="1:20" x14ac:dyDescent="0.25">
      <c r="A887" s="16"/>
      <c r="B887" s="194" t="s">
        <v>8</v>
      </c>
      <c r="C887" s="196">
        <v>326</v>
      </c>
      <c r="D887" s="11">
        <v>338</v>
      </c>
      <c r="E887" s="11">
        <v>327</v>
      </c>
      <c r="F887" s="11">
        <v>347</v>
      </c>
      <c r="G887" s="11">
        <v>340</v>
      </c>
      <c r="H887" s="11">
        <v>348</v>
      </c>
      <c r="I887" s="11">
        <v>351</v>
      </c>
      <c r="J887" s="11">
        <v>347</v>
      </c>
      <c r="K887" s="11">
        <v>355</v>
      </c>
      <c r="L887" s="11">
        <v>368</v>
      </c>
      <c r="M887" s="11">
        <v>292</v>
      </c>
      <c r="N887" s="11">
        <v>362</v>
      </c>
      <c r="O887" s="11">
        <v>370</v>
      </c>
      <c r="P887" s="11">
        <v>379</v>
      </c>
      <c r="Q887" s="11">
        <v>339</v>
      </c>
      <c r="R887" s="195">
        <v>5189</v>
      </c>
      <c r="T887">
        <v>887</v>
      </c>
    </row>
    <row r="888" spans="1:20" x14ac:dyDescent="0.25">
      <c r="A888" s="16"/>
      <c r="B888" s="194" t="s">
        <v>78</v>
      </c>
      <c r="C888" s="196">
        <v>461</v>
      </c>
      <c r="D888" s="11">
        <v>510</v>
      </c>
      <c r="E888" s="11">
        <v>491</v>
      </c>
      <c r="F888" s="11">
        <v>514</v>
      </c>
      <c r="G888" s="11">
        <v>469</v>
      </c>
      <c r="H888" s="11">
        <v>504</v>
      </c>
      <c r="I888" s="11">
        <v>503</v>
      </c>
      <c r="J888" s="11">
        <v>494</v>
      </c>
      <c r="K888" s="11">
        <v>480</v>
      </c>
      <c r="L888" s="11">
        <v>505</v>
      </c>
      <c r="M888" s="11">
        <v>511</v>
      </c>
      <c r="N888" s="11">
        <v>500</v>
      </c>
      <c r="O888" s="11">
        <v>495</v>
      </c>
      <c r="P888" s="11">
        <v>521</v>
      </c>
      <c r="Q888" s="11">
        <v>514</v>
      </c>
      <c r="R888" s="195">
        <v>7472</v>
      </c>
      <c r="T888">
        <v>888</v>
      </c>
    </row>
    <row r="889" spans="1:20" x14ac:dyDescent="0.25">
      <c r="A889" s="16"/>
      <c r="B889" s="194" t="s">
        <v>27</v>
      </c>
      <c r="C889" s="196">
        <v>387</v>
      </c>
      <c r="D889" s="11">
        <v>400</v>
      </c>
      <c r="E889" s="11">
        <v>381</v>
      </c>
      <c r="F889" s="11">
        <v>394</v>
      </c>
      <c r="G889" s="11">
        <v>399</v>
      </c>
      <c r="H889" s="11">
        <v>392</v>
      </c>
      <c r="I889" s="11">
        <v>395</v>
      </c>
      <c r="J889" s="11">
        <v>397</v>
      </c>
      <c r="K889" s="11">
        <v>411</v>
      </c>
      <c r="L889" s="11">
        <v>420</v>
      </c>
      <c r="M889" s="11">
        <v>408</v>
      </c>
      <c r="N889" s="11">
        <v>414</v>
      </c>
      <c r="O889" s="11">
        <v>404</v>
      </c>
      <c r="P889" s="11">
        <v>421</v>
      </c>
      <c r="Q889" s="11">
        <v>414</v>
      </c>
      <c r="R889" s="195">
        <v>6037</v>
      </c>
      <c r="T889">
        <v>889</v>
      </c>
    </row>
    <row r="890" spans="1:20" x14ac:dyDescent="0.25">
      <c r="A890" s="16"/>
      <c r="B890" s="194" t="s">
        <v>13</v>
      </c>
      <c r="C890" s="196">
        <v>133</v>
      </c>
      <c r="D890" s="11">
        <v>147</v>
      </c>
      <c r="E890" s="11">
        <v>135</v>
      </c>
      <c r="F890" s="11">
        <v>139</v>
      </c>
      <c r="G890" s="11">
        <v>140</v>
      </c>
      <c r="H890" s="11">
        <v>159</v>
      </c>
      <c r="I890" s="11">
        <v>146</v>
      </c>
      <c r="J890" s="11">
        <v>164</v>
      </c>
      <c r="K890" s="11">
        <v>139</v>
      </c>
      <c r="L890" s="11">
        <v>165</v>
      </c>
      <c r="M890" s="11">
        <v>164</v>
      </c>
      <c r="N890" s="11">
        <v>163</v>
      </c>
      <c r="O890" s="11">
        <v>167</v>
      </c>
      <c r="P890" s="11">
        <v>181</v>
      </c>
      <c r="Q890" s="11">
        <v>192</v>
      </c>
      <c r="R890" s="195">
        <v>2334</v>
      </c>
      <c r="T890">
        <v>890</v>
      </c>
    </row>
    <row r="891" spans="1:20" x14ac:dyDescent="0.25">
      <c r="A891" s="16"/>
      <c r="B891" s="194" t="s">
        <v>70</v>
      </c>
      <c r="C891" s="196">
        <v>545</v>
      </c>
      <c r="D891" s="11">
        <v>548</v>
      </c>
      <c r="E891" s="11">
        <v>483</v>
      </c>
      <c r="F891" s="11">
        <v>528</v>
      </c>
      <c r="G891" s="11">
        <v>516</v>
      </c>
      <c r="H891" s="11">
        <v>540</v>
      </c>
      <c r="I891" s="11">
        <v>546</v>
      </c>
      <c r="J891" s="11">
        <v>536</v>
      </c>
      <c r="K891" s="11">
        <v>531</v>
      </c>
      <c r="L891" s="11">
        <v>548</v>
      </c>
      <c r="M891" s="11">
        <v>535</v>
      </c>
      <c r="N891" s="11">
        <v>522</v>
      </c>
      <c r="O891" s="11">
        <v>554</v>
      </c>
      <c r="P891" s="11">
        <v>566</v>
      </c>
      <c r="Q891" s="11">
        <v>551</v>
      </c>
      <c r="R891" s="195">
        <v>8049</v>
      </c>
      <c r="T891">
        <v>891</v>
      </c>
    </row>
    <row r="892" spans="1:20" x14ac:dyDescent="0.25">
      <c r="A892" s="16"/>
      <c r="B892" s="194" t="s">
        <v>72</v>
      </c>
      <c r="C892" s="196">
        <v>142</v>
      </c>
      <c r="D892" s="11">
        <v>142</v>
      </c>
      <c r="E892" s="11">
        <v>134</v>
      </c>
      <c r="F892" s="11">
        <v>143</v>
      </c>
      <c r="G892" s="11">
        <v>127</v>
      </c>
      <c r="H892" s="11">
        <v>126</v>
      </c>
      <c r="I892" s="11">
        <v>116</v>
      </c>
      <c r="J892" s="11">
        <v>129</v>
      </c>
      <c r="K892" s="11">
        <v>121</v>
      </c>
      <c r="L892" s="11">
        <v>125</v>
      </c>
      <c r="M892" s="11">
        <v>124</v>
      </c>
      <c r="N892" s="11">
        <v>131</v>
      </c>
      <c r="O892" s="11">
        <v>125</v>
      </c>
      <c r="P892" s="11">
        <v>129</v>
      </c>
      <c r="Q892" s="11">
        <v>130</v>
      </c>
      <c r="R892" s="195">
        <v>1944</v>
      </c>
      <c r="T892">
        <v>892</v>
      </c>
    </row>
    <row r="893" spans="1:20" x14ac:dyDescent="0.25">
      <c r="A893" s="16"/>
      <c r="B893" s="194" t="s">
        <v>6</v>
      </c>
      <c r="C893" s="196">
        <v>1209</v>
      </c>
      <c r="D893" s="11">
        <v>1220</v>
      </c>
      <c r="E893" s="11">
        <v>1254</v>
      </c>
      <c r="F893" s="11">
        <v>1241</v>
      </c>
      <c r="G893" s="11">
        <v>1220</v>
      </c>
      <c r="H893" s="11">
        <v>1216</v>
      </c>
      <c r="I893" s="11">
        <v>1256</v>
      </c>
      <c r="J893" s="11">
        <v>1274</v>
      </c>
      <c r="K893" s="11">
        <v>1261</v>
      </c>
      <c r="L893" s="11">
        <v>1235</v>
      </c>
      <c r="M893" s="11">
        <v>1261</v>
      </c>
      <c r="N893" s="11">
        <v>1271</v>
      </c>
      <c r="O893" s="11">
        <v>1239</v>
      </c>
      <c r="P893" s="11">
        <v>1223</v>
      </c>
      <c r="Q893" s="11">
        <v>1223</v>
      </c>
      <c r="R893" s="195">
        <v>18603</v>
      </c>
      <c r="T893">
        <v>893</v>
      </c>
    </row>
    <row r="894" spans="1:20" x14ac:dyDescent="0.25">
      <c r="A894" s="16"/>
      <c r="B894" s="194" t="s">
        <v>62</v>
      </c>
      <c r="C894" s="196">
        <v>294</v>
      </c>
      <c r="D894" s="11">
        <v>320</v>
      </c>
      <c r="E894" s="11">
        <v>314</v>
      </c>
      <c r="F894" s="11">
        <v>330</v>
      </c>
      <c r="G894" s="11">
        <v>321</v>
      </c>
      <c r="H894" s="11">
        <v>295</v>
      </c>
      <c r="I894" s="11">
        <v>307</v>
      </c>
      <c r="J894" s="11">
        <v>313</v>
      </c>
      <c r="K894" s="11">
        <v>304</v>
      </c>
      <c r="L894" s="11">
        <v>317</v>
      </c>
      <c r="M894" s="11">
        <v>329</v>
      </c>
      <c r="N894" s="11">
        <v>305</v>
      </c>
      <c r="O894" s="11">
        <v>328</v>
      </c>
      <c r="P894" s="11">
        <v>326</v>
      </c>
      <c r="Q894" s="11">
        <v>340</v>
      </c>
      <c r="R894" s="195">
        <v>4743</v>
      </c>
      <c r="T894">
        <v>894</v>
      </c>
    </row>
    <row r="895" spans="1:20" x14ac:dyDescent="0.25">
      <c r="A895" s="16"/>
      <c r="B895" s="194" t="s">
        <v>5</v>
      </c>
      <c r="C895" s="196">
        <v>836</v>
      </c>
      <c r="D895" s="11">
        <v>842</v>
      </c>
      <c r="E895" s="11">
        <v>829</v>
      </c>
      <c r="F895" s="11">
        <v>830</v>
      </c>
      <c r="G895" s="11">
        <v>844</v>
      </c>
      <c r="H895" s="11">
        <v>845</v>
      </c>
      <c r="I895" s="11">
        <v>819</v>
      </c>
      <c r="J895" s="11">
        <v>829</v>
      </c>
      <c r="K895" s="11">
        <v>874</v>
      </c>
      <c r="L895" s="11">
        <v>872</v>
      </c>
      <c r="M895" s="11">
        <v>864</v>
      </c>
      <c r="N895" s="11">
        <v>880</v>
      </c>
      <c r="O895" s="11">
        <v>860</v>
      </c>
      <c r="P895" s="11">
        <v>878</v>
      </c>
      <c r="Q895" s="11">
        <v>845</v>
      </c>
      <c r="R895" s="195">
        <v>12747</v>
      </c>
      <c r="T895">
        <v>895</v>
      </c>
    </row>
    <row r="896" spans="1:20" x14ac:dyDescent="0.25">
      <c r="A896" s="16"/>
      <c r="B896" s="194" t="s">
        <v>76</v>
      </c>
      <c r="C896" s="196">
        <v>426</v>
      </c>
      <c r="D896" s="11">
        <v>428</v>
      </c>
      <c r="E896" s="11">
        <v>447</v>
      </c>
      <c r="F896" s="11">
        <v>422</v>
      </c>
      <c r="G896" s="11">
        <v>421</v>
      </c>
      <c r="H896" s="11">
        <v>437</v>
      </c>
      <c r="I896" s="11">
        <v>442</v>
      </c>
      <c r="J896" s="11">
        <v>460</v>
      </c>
      <c r="K896" s="11">
        <v>393</v>
      </c>
      <c r="L896" s="11">
        <v>403</v>
      </c>
      <c r="M896" s="11">
        <v>403</v>
      </c>
      <c r="N896" s="11">
        <v>383</v>
      </c>
      <c r="O896" s="11">
        <v>408</v>
      </c>
      <c r="P896" s="11">
        <v>418</v>
      </c>
      <c r="Q896" s="11">
        <v>441</v>
      </c>
      <c r="R896" s="195">
        <v>6332</v>
      </c>
      <c r="T896">
        <v>896</v>
      </c>
    </row>
    <row r="897" spans="1:20" x14ac:dyDescent="0.25">
      <c r="A897" s="16"/>
      <c r="B897" s="194" t="s">
        <v>63</v>
      </c>
      <c r="C897" s="196">
        <v>92</v>
      </c>
      <c r="D897" s="11">
        <v>99</v>
      </c>
      <c r="E897" s="11">
        <v>100</v>
      </c>
      <c r="F897" s="11">
        <v>96</v>
      </c>
      <c r="G897" s="11">
        <v>102</v>
      </c>
      <c r="H897" s="11">
        <v>76</v>
      </c>
      <c r="I897" s="11">
        <v>82</v>
      </c>
      <c r="J897" s="11">
        <v>81</v>
      </c>
      <c r="K897" s="11">
        <v>85</v>
      </c>
      <c r="L897" s="11">
        <v>100</v>
      </c>
      <c r="M897" s="11">
        <v>105</v>
      </c>
      <c r="N897" s="11">
        <v>97</v>
      </c>
      <c r="O897" s="11">
        <v>81</v>
      </c>
      <c r="P897" s="11">
        <v>97</v>
      </c>
      <c r="Q897" s="11">
        <v>79</v>
      </c>
      <c r="R897" s="195">
        <v>1372</v>
      </c>
      <c r="T897">
        <v>897</v>
      </c>
    </row>
    <row r="898" spans="1:20" x14ac:dyDescent="0.25">
      <c r="A898" s="16"/>
      <c r="B898" s="194" t="s">
        <v>43</v>
      </c>
      <c r="C898" s="196">
        <v>123</v>
      </c>
      <c r="D898" s="11">
        <v>127</v>
      </c>
      <c r="E898" s="11">
        <v>148</v>
      </c>
      <c r="F898" s="11">
        <v>152</v>
      </c>
      <c r="G898" s="11">
        <v>134</v>
      </c>
      <c r="H898" s="11">
        <v>128</v>
      </c>
      <c r="I898" s="11">
        <v>130</v>
      </c>
      <c r="J898" s="11">
        <v>119</v>
      </c>
      <c r="K898" s="11">
        <v>116</v>
      </c>
      <c r="L898" s="11">
        <v>127</v>
      </c>
      <c r="M898" s="11">
        <v>127</v>
      </c>
      <c r="N898" s="11">
        <v>109</v>
      </c>
      <c r="O898" s="11">
        <v>105</v>
      </c>
      <c r="P898" s="11">
        <v>118</v>
      </c>
      <c r="Q898" s="11">
        <v>108</v>
      </c>
      <c r="R898" s="195">
        <v>1871</v>
      </c>
      <c r="T898">
        <v>898</v>
      </c>
    </row>
    <row r="899" spans="1:20" x14ac:dyDescent="0.25">
      <c r="A899" s="16"/>
      <c r="B899" s="194" t="s">
        <v>65</v>
      </c>
      <c r="C899" s="196">
        <v>134</v>
      </c>
      <c r="D899" s="11">
        <v>135</v>
      </c>
      <c r="E899" s="11">
        <v>131</v>
      </c>
      <c r="F899" s="11">
        <v>130</v>
      </c>
      <c r="G899" s="11">
        <v>138</v>
      </c>
      <c r="H899" s="11">
        <v>139</v>
      </c>
      <c r="I899" s="11">
        <v>137</v>
      </c>
      <c r="J899" s="11">
        <v>116</v>
      </c>
      <c r="K899" s="11">
        <v>133</v>
      </c>
      <c r="L899" s="11">
        <v>138</v>
      </c>
      <c r="M899" s="11">
        <v>137</v>
      </c>
      <c r="N899" s="11">
        <v>139</v>
      </c>
      <c r="O899" s="11">
        <v>143</v>
      </c>
      <c r="P899" s="11">
        <v>153</v>
      </c>
      <c r="Q899" s="11">
        <v>116</v>
      </c>
      <c r="R899" s="195">
        <v>2019</v>
      </c>
      <c r="T899">
        <v>899</v>
      </c>
    </row>
    <row r="900" spans="1:20" x14ac:dyDescent="0.25">
      <c r="A900" s="16"/>
      <c r="B900" s="194" t="s">
        <v>22</v>
      </c>
      <c r="C900" s="196">
        <v>158</v>
      </c>
      <c r="D900" s="11">
        <v>174</v>
      </c>
      <c r="E900" s="11">
        <v>176</v>
      </c>
      <c r="F900" s="11">
        <v>166</v>
      </c>
      <c r="G900" s="11">
        <v>168</v>
      </c>
      <c r="H900" s="11">
        <v>170</v>
      </c>
      <c r="I900" s="11">
        <v>173</v>
      </c>
      <c r="J900" s="11">
        <v>173</v>
      </c>
      <c r="K900" s="11">
        <v>176</v>
      </c>
      <c r="L900" s="11">
        <v>169</v>
      </c>
      <c r="M900" s="11">
        <v>173</v>
      </c>
      <c r="N900" s="11">
        <v>177</v>
      </c>
      <c r="O900" s="11">
        <v>189</v>
      </c>
      <c r="P900" s="11">
        <v>189</v>
      </c>
      <c r="Q900" s="11">
        <v>190</v>
      </c>
      <c r="R900" s="195">
        <v>2621</v>
      </c>
      <c r="T900">
        <v>900</v>
      </c>
    </row>
    <row r="901" spans="1:20" x14ac:dyDescent="0.25">
      <c r="A901" s="16"/>
      <c r="B901" s="194" t="s">
        <v>61</v>
      </c>
      <c r="C901" s="196">
        <v>99</v>
      </c>
      <c r="D901" s="11">
        <v>102</v>
      </c>
      <c r="E901" s="11">
        <v>95</v>
      </c>
      <c r="F901" s="11">
        <v>93</v>
      </c>
      <c r="G901" s="11">
        <v>94</v>
      </c>
      <c r="H901" s="11">
        <v>99</v>
      </c>
      <c r="I901" s="11">
        <v>102</v>
      </c>
      <c r="J901" s="11">
        <v>102</v>
      </c>
      <c r="K901" s="11">
        <v>92</v>
      </c>
      <c r="L901" s="11">
        <v>102</v>
      </c>
      <c r="M901" s="11">
        <v>81</v>
      </c>
      <c r="N901" s="11">
        <v>103</v>
      </c>
      <c r="O901" s="11">
        <v>82</v>
      </c>
      <c r="P901" s="11">
        <v>86</v>
      </c>
      <c r="Q901" s="11">
        <v>76</v>
      </c>
      <c r="R901" s="195">
        <v>1408</v>
      </c>
      <c r="T901">
        <v>901</v>
      </c>
    </row>
    <row r="902" spans="1:20" x14ac:dyDescent="0.25">
      <c r="A902" s="16"/>
      <c r="B902" s="194" t="s">
        <v>23</v>
      </c>
      <c r="C902" s="196">
        <v>194</v>
      </c>
      <c r="D902" s="11">
        <v>203</v>
      </c>
      <c r="E902" s="11">
        <v>215</v>
      </c>
      <c r="F902" s="11">
        <v>218</v>
      </c>
      <c r="G902" s="11">
        <v>221</v>
      </c>
      <c r="H902" s="11">
        <v>222</v>
      </c>
      <c r="I902" s="11">
        <v>222</v>
      </c>
      <c r="J902" s="11">
        <v>223</v>
      </c>
      <c r="K902" s="11">
        <v>216</v>
      </c>
      <c r="L902" s="11">
        <v>215</v>
      </c>
      <c r="M902" s="11">
        <v>206</v>
      </c>
      <c r="N902" s="11">
        <v>232</v>
      </c>
      <c r="O902" s="11">
        <v>214</v>
      </c>
      <c r="P902" s="11">
        <v>221</v>
      </c>
      <c r="Q902" s="11">
        <v>216</v>
      </c>
      <c r="R902" s="195">
        <v>3238</v>
      </c>
      <c r="T902">
        <v>902</v>
      </c>
    </row>
    <row r="903" spans="1:20" x14ac:dyDescent="0.25">
      <c r="A903" s="16"/>
      <c r="B903" s="194" t="s">
        <v>12</v>
      </c>
      <c r="C903" s="196">
        <v>125</v>
      </c>
      <c r="D903" s="11">
        <v>140</v>
      </c>
      <c r="E903" s="11">
        <v>126</v>
      </c>
      <c r="F903" s="11">
        <v>126</v>
      </c>
      <c r="G903" s="11">
        <v>127</v>
      </c>
      <c r="H903" s="11">
        <v>132</v>
      </c>
      <c r="I903" s="11">
        <v>132</v>
      </c>
      <c r="J903" s="11">
        <v>125</v>
      </c>
      <c r="K903" s="11">
        <v>141</v>
      </c>
      <c r="L903" s="11">
        <v>135</v>
      </c>
      <c r="M903" s="11">
        <v>141</v>
      </c>
      <c r="N903" s="11">
        <v>131</v>
      </c>
      <c r="O903" s="11">
        <v>149</v>
      </c>
      <c r="P903" s="11">
        <v>140</v>
      </c>
      <c r="Q903" s="11">
        <v>136</v>
      </c>
      <c r="R903" s="195">
        <v>2006</v>
      </c>
      <c r="T903">
        <v>903</v>
      </c>
    </row>
    <row r="904" spans="1:20" x14ac:dyDescent="0.25">
      <c r="A904" s="16"/>
      <c r="B904" s="194" t="s">
        <v>19</v>
      </c>
      <c r="C904" s="196">
        <v>241</v>
      </c>
      <c r="D904" s="11">
        <v>262</v>
      </c>
      <c r="E904" s="11">
        <v>240</v>
      </c>
      <c r="F904" s="11">
        <v>235</v>
      </c>
      <c r="G904" s="11">
        <v>252</v>
      </c>
      <c r="H904" s="11">
        <v>256</v>
      </c>
      <c r="I904" s="11">
        <v>263</v>
      </c>
      <c r="J904" s="11">
        <v>257</v>
      </c>
      <c r="K904" s="11">
        <v>254</v>
      </c>
      <c r="L904" s="11">
        <v>250</v>
      </c>
      <c r="M904" s="11">
        <v>260</v>
      </c>
      <c r="N904" s="11">
        <v>265</v>
      </c>
      <c r="O904" s="11">
        <v>249</v>
      </c>
      <c r="P904" s="11">
        <v>256</v>
      </c>
      <c r="Q904" s="11">
        <v>250</v>
      </c>
      <c r="R904" s="195">
        <v>3790</v>
      </c>
      <c r="T904">
        <v>904</v>
      </c>
    </row>
    <row r="905" spans="1:20" x14ac:dyDescent="0.25">
      <c r="A905" s="16"/>
      <c r="B905" s="194" t="s">
        <v>45</v>
      </c>
      <c r="C905" s="196">
        <v>54</v>
      </c>
      <c r="D905" s="11">
        <v>55</v>
      </c>
      <c r="E905" s="11">
        <v>53</v>
      </c>
      <c r="F905" s="11">
        <v>62</v>
      </c>
      <c r="G905" s="11">
        <v>53</v>
      </c>
      <c r="H905" s="11">
        <v>56</v>
      </c>
      <c r="I905" s="11">
        <v>48</v>
      </c>
      <c r="J905" s="11">
        <v>61</v>
      </c>
      <c r="K905" s="11">
        <v>46</v>
      </c>
      <c r="L905" s="11">
        <v>59</v>
      </c>
      <c r="M905" s="11">
        <v>57</v>
      </c>
      <c r="N905" s="11">
        <v>53</v>
      </c>
      <c r="O905" s="11">
        <v>47</v>
      </c>
      <c r="P905" s="11">
        <v>52</v>
      </c>
      <c r="Q905" s="11">
        <v>57</v>
      </c>
      <c r="R905" s="195">
        <v>813</v>
      </c>
      <c r="T905">
        <v>905</v>
      </c>
    </row>
    <row r="906" spans="1:20" x14ac:dyDescent="0.25">
      <c r="A906" s="16"/>
      <c r="B906" s="194" t="s">
        <v>48</v>
      </c>
      <c r="C906" s="196">
        <v>183</v>
      </c>
      <c r="D906" s="11">
        <v>185</v>
      </c>
      <c r="E906" s="11">
        <v>182</v>
      </c>
      <c r="F906" s="11">
        <v>179</v>
      </c>
      <c r="G906" s="11">
        <v>182</v>
      </c>
      <c r="H906" s="11">
        <v>198</v>
      </c>
      <c r="I906" s="11">
        <v>202</v>
      </c>
      <c r="J906" s="11">
        <v>200</v>
      </c>
      <c r="K906" s="11">
        <v>205</v>
      </c>
      <c r="L906" s="11">
        <v>208</v>
      </c>
      <c r="M906" s="11">
        <v>216</v>
      </c>
      <c r="N906" s="11">
        <v>217</v>
      </c>
      <c r="O906" s="11">
        <v>195</v>
      </c>
      <c r="P906" s="11">
        <v>218</v>
      </c>
      <c r="Q906" s="11">
        <v>213</v>
      </c>
      <c r="R906" s="195">
        <v>2983</v>
      </c>
      <c r="T906">
        <v>906</v>
      </c>
    </row>
    <row r="907" spans="1:20" x14ac:dyDescent="0.25">
      <c r="A907" s="16"/>
      <c r="B907" s="194" t="s">
        <v>34</v>
      </c>
      <c r="C907" s="196">
        <v>73</v>
      </c>
      <c r="D907" s="11">
        <v>69</v>
      </c>
      <c r="E907" s="11">
        <v>57</v>
      </c>
      <c r="F907" s="11">
        <v>66</v>
      </c>
      <c r="G907" s="11">
        <v>57</v>
      </c>
      <c r="H907" s="11">
        <v>69</v>
      </c>
      <c r="I907" s="11">
        <v>63</v>
      </c>
      <c r="J907" s="11">
        <v>75</v>
      </c>
      <c r="K907" s="11">
        <v>66</v>
      </c>
      <c r="L907" s="11">
        <v>59</v>
      </c>
      <c r="M907" s="11">
        <v>67</v>
      </c>
      <c r="N907" s="11">
        <v>75</v>
      </c>
      <c r="O907" s="11">
        <v>78</v>
      </c>
      <c r="P907" s="11">
        <v>65</v>
      </c>
      <c r="Q907" s="11">
        <v>73</v>
      </c>
      <c r="R907" s="195">
        <v>1012</v>
      </c>
      <c r="T907">
        <v>907</v>
      </c>
    </row>
    <row r="908" spans="1:20" x14ac:dyDescent="0.25">
      <c r="A908" s="16"/>
      <c r="B908" s="194" t="s">
        <v>3</v>
      </c>
      <c r="C908" s="196">
        <v>1013</v>
      </c>
      <c r="D908" s="11">
        <v>1000</v>
      </c>
      <c r="E908" s="11">
        <v>1011</v>
      </c>
      <c r="F908" s="11">
        <v>1021</v>
      </c>
      <c r="G908" s="11">
        <v>1028</v>
      </c>
      <c r="H908" s="11">
        <v>1027</v>
      </c>
      <c r="I908" s="11">
        <v>1015</v>
      </c>
      <c r="J908" s="11">
        <v>1067</v>
      </c>
      <c r="K908" s="11">
        <v>1060</v>
      </c>
      <c r="L908" s="11">
        <v>1034</v>
      </c>
      <c r="M908" s="11">
        <v>1074</v>
      </c>
      <c r="N908" s="11">
        <v>1053</v>
      </c>
      <c r="O908" s="11">
        <v>1039</v>
      </c>
      <c r="P908" s="11">
        <v>1036</v>
      </c>
      <c r="Q908" s="11">
        <v>1031</v>
      </c>
      <c r="R908" s="195">
        <v>15509</v>
      </c>
      <c r="T908">
        <v>908</v>
      </c>
    </row>
    <row r="909" spans="1:20" x14ac:dyDescent="0.25">
      <c r="A909" s="16"/>
      <c r="B909" s="194" t="s">
        <v>80</v>
      </c>
      <c r="C909" s="196">
        <v>287</v>
      </c>
      <c r="D909" s="11">
        <v>345</v>
      </c>
      <c r="E909" s="11">
        <v>353</v>
      </c>
      <c r="F909" s="11">
        <v>338</v>
      </c>
      <c r="G909" s="11">
        <v>306</v>
      </c>
      <c r="H909" s="11">
        <v>348</v>
      </c>
      <c r="I909" s="11">
        <v>351</v>
      </c>
      <c r="J909" s="11">
        <v>345</v>
      </c>
      <c r="K909" s="11">
        <v>306</v>
      </c>
      <c r="L909" s="11">
        <v>336</v>
      </c>
      <c r="M909" s="11">
        <v>350</v>
      </c>
      <c r="N909" s="11">
        <v>333</v>
      </c>
      <c r="O909" s="11">
        <v>285</v>
      </c>
      <c r="P909" s="11">
        <v>347</v>
      </c>
      <c r="Q909" s="11">
        <v>413</v>
      </c>
      <c r="R909" s="195">
        <v>5043</v>
      </c>
      <c r="T909">
        <v>909</v>
      </c>
    </row>
    <row r="910" spans="1:20" x14ac:dyDescent="0.25">
      <c r="A910" s="16"/>
      <c r="B910" s="194" t="s">
        <v>39</v>
      </c>
      <c r="C910" s="196">
        <v>200</v>
      </c>
      <c r="D910" s="11">
        <v>215</v>
      </c>
      <c r="E910" s="11">
        <v>210</v>
      </c>
      <c r="F910" s="11">
        <v>240</v>
      </c>
      <c r="G910" s="11">
        <v>219</v>
      </c>
      <c r="H910" s="11">
        <v>210</v>
      </c>
      <c r="I910" s="11">
        <v>207</v>
      </c>
      <c r="J910" s="11">
        <v>219</v>
      </c>
      <c r="K910" s="11">
        <v>185</v>
      </c>
      <c r="L910" s="11">
        <v>181</v>
      </c>
      <c r="M910" s="11">
        <v>171</v>
      </c>
      <c r="N910" s="11">
        <v>177</v>
      </c>
      <c r="O910" s="11">
        <v>140</v>
      </c>
      <c r="P910" s="11">
        <v>159</v>
      </c>
      <c r="Q910" s="11">
        <v>145</v>
      </c>
      <c r="R910" s="195">
        <v>2878</v>
      </c>
      <c r="T910">
        <v>910</v>
      </c>
    </row>
    <row r="911" spans="1:20" x14ac:dyDescent="0.25">
      <c r="A911" s="16"/>
      <c r="B911" s="194" t="s">
        <v>14</v>
      </c>
      <c r="C911" s="196">
        <v>634</v>
      </c>
      <c r="D911" s="11">
        <v>719</v>
      </c>
      <c r="E911" s="11">
        <v>648</v>
      </c>
      <c r="F911" s="11">
        <v>666</v>
      </c>
      <c r="G911" s="11">
        <v>638</v>
      </c>
      <c r="H911" s="11">
        <v>670</v>
      </c>
      <c r="I911" s="11">
        <v>637</v>
      </c>
      <c r="J911" s="11">
        <v>650</v>
      </c>
      <c r="K911" s="11">
        <v>646</v>
      </c>
      <c r="L911" s="11">
        <v>658</v>
      </c>
      <c r="M911" s="11">
        <v>655</v>
      </c>
      <c r="N911" s="11">
        <v>631</v>
      </c>
      <c r="O911" s="11">
        <v>625</v>
      </c>
      <c r="P911" s="11">
        <v>655</v>
      </c>
      <c r="Q911" s="11">
        <v>636</v>
      </c>
      <c r="R911" s="195">
        <v>9768</v>
      </c>
      <c r="T911">
        <v>911</v>
      </c>
    </row>
    <row r="912" spans="1:20" x14ac:dyDescent="0.25">
      <c r="A912" s="16"/>
      <c r="B912" s="194" t="s">
        <v>68</v>
      </c>
      <c r="C912" s="196">
        <v>153</v>
      </c>
      <c r="D912" s="11">
        <v>157</v>
      </c>
      <c r="E912" s="11">
        <v>144</v>
      </c>
      <c r="F912" s="11">
        <v>151</v>
      </c>
      <c r="G912" s="11">
        <v>152</v>
      </c>
      <c r="H912" s="11">
        <v>156</v>
      </c>
      <c r="I912" s="11">
        <v>164</v>
      </c>
      <c r="J912" s="11">
        <v>146</v>
      </c>
      <c r="K912" s="11">
        <v>139</v>
      </c>
      <c r="L912" s="11">
        <v>143</v>
      </c>
      <c r="M912" s="11">
        <v>146</v>
      </c>
      <c r="N912" s="11">
        <v>153</v>
      </c>
      <c r="O912" s="11">
        <v>154</v>
      </c>
      <c r="P912" s="11">
        <v>144</v>
      </c>
      <c r="Q912" s="11">
        <v>140</v>
      </c>
      <c r="R912" s="195">
        <v>2242</v>
      </c>
      <c r="T912">
        <v>912</v>
      </c>
    </row>
    <row r="913" spans="1:20" x14ac:dyDescent="0.25">
      <c r="A913" s="16"/>
      <c r="B913" s="194" t="s">
        <v>69</v>
      </c>
      <c r="C913" s="196">
        <v>123</v>
      </c>
      <c r="D913" s="11">
        <v>120</v>
      </c>
      <c r="E913" s="11">
        <v>129</v>
      </c>
      <c r="F913" s="11">
        <v>121</v>
      </c>
      <c r="G913" s="11">
        <v>119</v>
      </c>
      <c r="H913" s="11">
        <v>126</v>
      </c>
      <c r="I913" s="11">
        <v>116</v>
      </c>
      <c r="J913" s="11">
        <v>106</v>
      </c>
      <c r="K913" s="11">
        <v>114</v>
      </c>
      <c r="L913" s="11">
        <v>132</v>
      </c>
      <c r="M913" s="11">
        <v>136</v>
      </c>
      <c r="N913" s="11">
        <v>135</v>
      </c>
      <c r="O913" s="11">
        <v>128</v>
      </c>
      <c r="P913" s="11">
        <v>129</v>
      </c>
      <c r="Q913" s="11">
        <v>129</v>
      </c>
      <c r="R913" s="195">
        <v>1863</v>
      </c>
      <c r="T913">
        <v>913</v>
      </c>
    </row>
    <row r="914" spans="1:20" x14ac:dyDescent="0.25">
      <c r="A914" s="16"/>
      <c r="B914" s="194" t="s">
        <v>24</v>
      </c>
      <c r="C914" s="196">
        <v>702</v>
      </c>
      <c r="D914" s="11">
        <v>694</v>
      </c>
      <c r="E914" s="11">
        <v>733</v>
      </c>
      <c r="F914" s="11">
        <v>737</v>
      </c>
      <c r="G914" s="11">
        <v>729</v>
      </c>
      <c r="H914" s="11">
        <v>730</v>
      </c>
      <c r="I914" s="11">
        <v>723</v>
      </c>
      <c r="J914" s="11">
        <v>722</v>
      </c>
      <c r="K914" s="11">
        <v>764</v>
      </c>
      <c r="L914" s="11">
        <v>765</v>
      </c>
      <c r="M914" s="11">
        <v>761</v>
      </c>
      <c r="N914" s="11">
        <v>757</v>
      </c>
      <c r="O914" s="11">
        <v>765</v>
      </c>
      <c r="P914" s="11">
        <v>766</v>
      </c>
      <c r="Q914" s="11">
        <v>773</v>
      </c>
      <c r="R914" s="195">
        <v>11121</v>
      </c>
      <c r="T914">
        <v>914</v>
      </c>
    </row>
    <row r="915" spans="1:20" x14ac:dyDescent="0.25">
      <c r="A915" s="16"/>
      <c r="B915" s="194" t="s">
        <v>9</v>
      </c>
      <c r="C915" s="196">
        <v>461</v>
      </c>
      <c r="D915" s="11">
        <v>458</v>
      </c>
      <c r="E915" s="11">
        <v>473</v>
      </c>
      <c r="F915" s="11">
        <v>476</v>
      </c>
      <c r="G915" s="11">
        <v>482</v>
      </c>
      <c r="H915" s="11">
        <v>479</v>
      </c>
      <c r="I915" s="11">
        <v>462</v>
      </c>
      <c r="J915" s="11">
        <v>481</v>
      </c>
      <c r="K915" s="11">
        <v>485</v>
      </c>
      <c r="L915" s="11">
        <v>488</v>
      </c>
      <c r="M915" s="11">
        <v>469</v>
      </c>
      <c r="N915" s="11">
        <v>475</v>
      </c>
      <c r="O915" s="11">
        <v>492</v>
      </c>
      <c r="P915" s="11">
        <v>490</v>
      </c>
      <c r="Q915" s="11">
        <v>475</v>
      </c>
      <c r="R915" s="195">
        <v>7146</v>
      </c>
      <c r="T915">
        <v>915</v>
      </c>
    </row>
    <row r="916" spans="1:20" x14ac:dyDescent="0.25">
      <c r="A916" s="16"/>
      <c r="B916" s="194" t="s">
        <v>67</v>
      </c>
      <c r="C916" s="196">
        <v>197</v>
      </c>
      <c r="D916" s="11">
        <v>205</v>
      </c>
      <c r="E916" s="11">
        <v>192</v>
      </c>
      <c r="F916" s="11">
        <v>190</v>
      </c>
      <c r="G916" s="11">
        <v>205</v>
      </c>
      <c r="H916" s="11">
        <v>206</v>
      </c>
      <c r="I916" s="11">
        <v>205</v>
      </c>
      <c r="J916" s="11">
        <v>219</v>
      </c>
      <c r="K916" s="11">
        <v>209</v>
      </c>
      <c r="L916" s="11">
        <v>218</v>
      </c>
      <c r="M916" s="11">
        <v>197</v>
      </c>
      <c r="N916" s="11">
        <v>204</v>
      </c>
      <c r="O916" s="11">
        <v>208</v>
      </c>
      <c r="P916" s="11">
        <v>217</v>
      </c>
      <c r="Q916" s="11">
        <v>192</v>
      </c>
      <c r="R916" s="195">
        <v>3064</v>
      </c>
      <c r="T916">
        <v>916</v>
      </c>
    </row>
    <row r="917" spans="1:20" x14ac:dyDescent="0.25">
      <c r="A917" s="16"/>
      <c r="B917" s="194" t="s">
        <v>28</v>
      </c>
      <c r="C917" s="196">
        <v>307</v>
      </c>
      <c r="D917" s="11">
        <v>315</v>
      </c>
      <c r="E917" s="11">
        <v>308</v>
      </c>
      <c r="F917" s="11">
        <v>326</v>
      </c>
      <c r="G917" s="11">
        <v>337</v>
      </c>
      <c r="H917" s="11">
        <v>352</v>
      </c>
      <c r="I917" s="11">
        <v>336</v>
      </c>
      <c r="J917" s="11">
        <v>354</v>
      </c>
      <c r="K917" s="11">
        <v>347</v>
      </c>
      <c r="L917" s="11">
        <v>365</v>
      </c>
      <c r="M917" s="11">
        <v>351</v>
      </c>
      <c r="N917" s="11">
        <v>362</v>
      </c>
      <c r="O917" s="11">
        <v>359</v>
      </c>
      <c r="P917" s="11">
        <v>368</v>
      </c>
      <c r="Q917" s="11">
        <v>367</v>
      </c>
      <c r="R917" s="195">
        <v>5154</v>
      </c>
      <c r="T917">
        <v>917</v>
      </c>
    </row>
    <row r="918" spans="1:20" x14ac:dyDescent="0.25">
      <c r="A918" s="16"/>
      <c r="B918" s="194" t="s">
        <v>31</v>
      </c>
      <c r="C918" s="196">
        <v>235</v>
      </c>
      <c r="D918" s="11">
        <v>237</v>
      </c>
      <c r="E918" s="11">
        <v>246</v>
      </c>
      <c r="F918" s="11">
        <v>250</v>
      </c>
      <c r="G918" s="11">
        <v>222</v>
      </c>
      <c r="H918" s="11">
        <v>243</v>
      </c>
      <c r="I918" s="11">
        <v>245</v>
      </c>
      <c r="J918" s="11">
        <v>233</v>
      </c>
      <c r="K918" s="11">
        <v>168</v>
      </c>
      <c r="L918" s="11">
        <v>210</v>
      </c>
      <c r="M918" s="11">
        <v>178</v>
      </c>
      <c r="N918" s="11">
        <v>194</v>
      </c>
      <c r="O918" s="11">
        <v>163</v>
      </c>
      <c r="P918" s="11">
        <v>160</v>
      </c>
      <c r="Q918" s="11">
        <v>181</v>
      </c>
      <c r="R918" s="195">
        <v>3165</v>
      </c>
      <c r="T918">
        <v>918</v>
      </c>
    </row>
    <row r="919" spans="1:20" x14ac:dyDescent="0.25">
      <c r="A919" s="16"/>
      <c r="B919" s="194" t="s">
        <v>64</v>
      </c>
      <c r="C919" s="196">
        <v>311</v>
      </c>
      <c r="D919" s="11">
        <v>326</v>
      </c>
      <c r="E919" s="11">
        <v>311</v>
      </c>
      <c r="F919" s="11">
        <v>315</v>
      </c>
      <c r="G919" s="11">
        <v>314</v>
      </c>
      <c r="H919" s="11">
        <v>335</v>
      </c>
      <c r="I919" s="11">
        <v>320</v>
      </c>
      <c r="J919" s="11">
        <v>329</v>
      </c>
      <c r="K919" s="11">
        <v>354</v>
      </c>
      <c r="L919" s="11">
        <v>358</v>
      </c>
      <c r="M919" s="11">
        <v>335</v>
      </c>
      <c r="N919" s="11">
        <v>342</v>
      </c>
      <c r="O919" s="11">
        <v>318</v>
      </c>
      <c r="P919" s="11">
        <v>354</v>
      </c>
      <c r="Q919" s="11">
        <v>300</v>
      </c>
      <c r="R919" s="195">
        <v>4922</v>
      </c>
      <c r="T919">
        <v>919</v>
      </c>
    </row>
    <row r="920" spans="1:20" x14ac:dyDescent="0.25">
      <c r="A920" s="16"/>
      <c r="B920" s="194" t="s">
        <v>73</v>
      </c>
      <c r="C920" s="196">
        <v>480</v>
      </c>
      <c r="D920" s="11">
        <v>498</v>
      </c>
      <c r="E920" s="11">
        <v>495</v>
      </c>
      <c r="F920" s="11">
        <v>475</v>
      </c>
      <c r="G920" s="11">
        <v>455</v>
      </c>
      <c r="H920" s="11">
        <v>473</v>
      </c>
      <c r="I920" s="11">
        <v>500</v>
      </c>
      <c r="J920" s="11">
        <v>478</v>
      </c>
      <c r="K920" s="11">
        <v>443</v>
      </c>
      <c r="L920" s="11">
        <v>452</v>
      </c>
      <c r="M920" s="11">
        <v>451</v>
      </c>
      <c r="N920" s="11">
        <v>459</v>
      </c>
      <c r="O920" s="11">
        <v>428</v>
      </c>
      <c r="P920" s="11">
        <v>442</v>
      </c>
      <c r="Q920" s="11">
        <v>440</v>
      </c>
      <c r="R920" s="195">
        <v>6969</v>
      </c>
      <c r="T920">
        <v>920</v>
      </c>
    </row>
    <row r="921" spans="1:20" x14ac:dyDescent="0.25">
      <c r="A921" s="16"/>
      <c r="B921" s="194" t="s">
        <v>26</v>
      </c>
      <c r="C921" s="196">
        <v>233</v>
      </c>
      <c r="D921" s="11">
        <v>249</v>
      </c>
      <c r="E921" s="11">
        <v>251</v>
      </c>
      <c r="F921" s="11">
        <v>255</v>
      </c>
      <c r="G921" s="11">
        <v>263</v>
      </c>
      <c r="H921" s="11">
        <v>255</v>
      </c>
      <c r="I921" s="11">
        <v>255</v>
      </c>
      <c r="J921" s="11">
        <v>265</v>
      </c>
      <c r="K921" s="11">
        <v>277</v>
      </c>
      <c r="L921" s="11">
        <v>276</v>
      </c>
      <c r="M921" s="11">
        <v>257</v>
      </c>
      <c r="N921" s="11">
        <v>273</v>
      </c>
      <c r="O921" s="11">
        <v>281</v>
      </c>
      <c r="P921" s="11">
        <v>290</v>
      </c>
      <c r="Q921" s="11">
        <v>295</v>
      </c>
      <c r="R921" s="195">
        <v>3975</v>
      </c>
      <c r="T921">
        <v>921</v>
      </c>
    </row>
    <row r="922" spans="1:20" x14ac:dyDescent="0.25">
      <c r="A922" s="16"/>
      <c r="B922" s="194" t="s">
        <v>32</v>
      </c>
      <c r="C922" s="196">
        <v>203</v>
      </c>
      <c r="D922" s="11">
        <v>196</v>
      </c>
      <c r="E922" s="11">
        <v>195</v>
      </c>
      <c r="F922" s="11">
        <v>210</v>
      </c>
      <c r="G922" s="11">
        <v>222</v>
      </c>
      <c r="H922" s="11">
        <v>211</v>
      </c>
      <c r="I922" s="11">
        <v>213</v>
      </c>
      <c r="J922" s="11">
        <v>221</v>
      </c>
      <c r="K922" s="11">
        <v>227</v>
      </c>
      <c r="L922" s="11">
        <v>224</v>
      </c>
      <c r="M922" s="11">
        <v>208</v>
      </c>
      <c r="N922" s="11">
        <v>217</v>
      </c>
      <c r="O922" s="11">
        <v>231</v>
      </c>
      <c r="P922" s="11">
        <v>213</v>
      </c>
      <c r="Q922" s="11">
        <v>221</v>
      </c>
      <c r="R922" s="195">
        <v>3212</v>
      </c>
      <c r="T922">
        <v>922</v>
      </c>
    </row>
    <row r="923" spans="1:20" x14ac:dyDescent="0.25">
      <c r="A923" s="16"/>
      <c r="B923" s="194" t="s">
        <v>46</v>
      </c>
      <c r="C923" s="196">
        <v>527</v>
      </c>
      <c r="D923" s="11">
        <v>550</v>
      </c>
      <c r="E923" s="11">
        <v>557</v>
      </c>
      <c r="F923" s="11">
        <v>558</v>
      </c>
      <c r="G923" s="11">
        <v>473</v>
      </c>
      <c r="H923" s="11">
        <v>517</v>
      </c>
      <c r="I923" s="11">
        <v>542</v>
      </c>
      <c r="J923" s="11">
        <v>552</v>
      </c>
      <c r="K923" s="11">
        <v>500</v>
      </c>
      <c r="L923" s="11">
        <v>535</v>
      </c>
      <c r="M923" s="11">
        <v>565</v>
      </c>
      <c r="N923" s="11">
        <v>514</v>
      </c>
      <c r="O923" s="11">
        <v>449</v>
      </c>
      <c r="P923" s="11">
        <v>496</v>
      </c>
      <c r="Q923" s="11">
        <v>525</v>
      </c>
      <c r="R923" s="195">
        <v>7860</v>
      </c>
      <c r="T923">
        <v>923</v>
      </c>
    </row>
    <row r="924" spans="1:20" x14ac:dyDescent="0.25">
      <c r="A924" s="16"/>
      <c r="B924" s="194" t="s">
        <v>75</v>
      </c>
      <c r="C924" s="196">
        <v>289</v>
      </c>
      <c r="D924" s="11">
        <v>308</v>
      </c>
      <c r="E924" s="11">
        <v>298</v>
      </c>
      <c r="F924" s="11">
        <v>294</v>
      </c>
      <c r="G924" s="11">
        <v>298</v>
      </c>
      <c r="H924" s="11">
        <v>311</v>
      </c>
      <c r="I924" s="11">
        <v>316</v>
      </c>
      <c r="J924" s="11">
        <v>329</v>
      </c>
      <c r="K924" s="11">
        <v>300</v>
      </c>
      <c r="L924" s="11">
        <v>321</v>
      </c>
      <c r="M924" s="11">
        <v>314</v>
      </c>
      <c r="N924" s="11">
        <v>302</v>
      </c>
      <c r="O924" s="11">
        <v>297</v>
      </c>
      <c r="P924" s="11">
        <v>322</v>
      </c>
      <c r="Q924" s="11">
        <v>318</v>
      </c>
      <c r="R924" s="195">
        <v>4617</v>
      </c>
      <c r="T924">
        <v>924</v>
      </c>
    </row>
    <row r="925" spans="1:20" x14ac:dyDescent="0.25">
      <c r="A925" s="16"/>
      <c r="B925" s="194" t="s">
        <v>10</v>
      </c>
      <c r="C925" s="196">
        <v>850</v>
      </c>
      <c r="D925" s="11">
        <v>868</v>
      </c>
      <c r="E925" s="11">
        <v>867</v>
      </c>
      <c r="F925" s="11">
        <v>891</v>
      </c>
      <c r="G925" s="11">
        <v>895</v>
      </c>
      <c r="H925" s="11">
        <v>896</v>
      </c>
      <c r="I925" s="11">
        <v>883</v>
      </c>
      <c r="J925" s="11">
        <v>896</v>
      </c>
      <c r="K925" s="11">
        <v>906</v>
      </c>
      <c r="L925" s="11">
        <v>901</v>
      </c>
      <c r="M925" s="11">
        <v>909</v>
      </c>
      <c r="N925" s="11">
        <v>925</v>
      </c>
      <c r="O925" s="11">
        <v>900</v>
      </c>
      <c r="P925" s="11">
        <v>921</v>
      </c>
      <c r="Q925" s="11">
        <v>902</v>
      </c>
      <c r="R925" s="195">
        <v>13410</v>
      </c>
      <c r="T925">
        <v>925</v>
      </c>
    </row>
    <row r="926" spans="1:20" x14ac:dyDescent="0.25">
      <c r="A926" s="16"/>
      <c r="B926" s="194" t="s">
        <v>15</v>
      </c>
      <c r="C926" s="196">
        <v>759</v>
      </c>
      <c r="D926" s="11">
        <v>750</v>
      </c>
      <c r="E926" s="11">
        <v>755</v>
      </c>
      <c r="F926" s="11">
        <v>766</v>
      </c>
      <c r="G926" s="11">
        <v>775</v>
      </c>
      <c r="H926" s="11">
        <v>779</v>
      </c>
      <c r="I926" s="11">
        <v>758</v>
      </c>
      <c r="J926" s="11">
        <v>772</v>
      </c>
      <c r="K926" s="11">
        <v>773</v>
      </c>
      <c r="L926" s="11">
        <v>775</v>
      </c>
      <c r="M926" s="11">
        <v>777</v>
      </c>
      <c r="N926" s="11">
        <v>777</v>
      </c>
      <c r="O926" s="11">
        <v>769</v>
      </c>
      <c r="P926" s="11">
        <v>786</v>
      </c>
      <c r="Q926" s="11">
        <v>733</v>
      </c>
      <c r="R926" s="195">
        <v>11504</v>
      </c>
      <c r="T926">
        <v>926</v>
      </c>
    </row>
    <row r="927" spans="1:20" x14ac:dyDescent="0.25">
      <c r="A927" s="16"/>
      <c r="B927" s="194" t="s">
        <v>18</v>
      </c>
      <c r="C927" s="196">
        <v>636</v>
      </c>
      <c r="D927" s="11">
        <v>679</v>
      </c>
      <c r="E927" s="11">
        <v>624</v>
      </c>
      <c r="F927" s="11">
        <v>658</v>
      </c>
      <c r="G927" s="11">
        <v>617</v>
      </c>
      <c r="H927" s="11">
        <v>647</v>
      </c>
      <c r="I927" s="11">
        <v>597</v>
      </c>
      <c r="J927" s="11">
        <v>691</v>
      </c>
      <c r="K927" s="11">
        <v>636</v>
      </c>
      <c r="L927" s="11">
        <v>657</v>
      </c>
      <c r="M927" s="11">
        <v>649</v>
      </c>
      <c r="N927" s="11">
        <v>645</v>
      </c>
      <c r="O927" s="11">
        <v>645</v>
      </c>
      <c r="P927" s="11">
        <v>681</v>
      </c>
      <c r="Q927" s="11">
        <v>662</v>
      </c>
      <c r="R927" s="195">
        <v>9724</v>
      </c>
      <c r="T927">
        <v>927</v>
      </c>
    </row>
    <row r="928" spans="1:20" x14ac:dyDescent="0.25">
      <c r="A928" s="16"/>
      <c r="B928" s="194" t="s">
        <v>77</v>
      </c>
      <c r="C928" s="196">
        <v>199</v>
      </c>
      <c r="D928" s="11">
        <v>230</v>
      </c>
      <c r="E928" s="11">
        <v>218</v>
      </c>
      <c r="F928" s="11">
        <v>233</v>
      </c>
      <c r="G928" s="11">
        <v>211</v>
      </c>
      <c r="H928" s="11">
        <v>226</v>
      </c>
      <c r="I928" s="11">
        <v>235</v>
      </c>
      <c r="J928" s="11">
        <v>224</v>
      </c>
      <c r="K928" s="11">
        <v>212</v>
      </c>
      <c r="L928" s="11">
        <v>216</v>
      </c>
      <c r="M928" s="11">
        <v>219</v>
      </c>
      <c r="N928" s="11">
        <v>232</v>
      </c>
      <c r="O928" s="11">
        <v>220</v>
      </c>
      <c r="P928" s="11">
        <v>224</v>
      </c>
      <c r="Q928" s="11">
        <v>231</v>
      </c>
      <c r="R928" s="195">
        <v>3330</v>
      </c>
      <c r="T928">
        <v>928</v>
      </c>
    </row>
    <row r="929" spans="1:20" x14ac:dyDescent="0.25">
      <c r="A929" s="16"/>
      <c r="B929" s="194" t="s">
        <v>44</v>
      </c>
      <c r="C929" s="196">
        <v>55</v>
      </c>
      <c r="D929" s="11">
        <v>45</v>
      </c>
      <c r="E929" s="11">
        <v>54</v>
      </c>
      <c r="F929" s="11">
        <v>69</v>
      </c>
      <c r="G929" s="11">
        <v>51</v>
      </c>
      <c r="H929" s="11">
        <v>54</v>
      </c>
      <c r="I929" s="11">
        <v>60</v>
      </c>
      <c r="J929" s="11">
        <v>64</v>
      </c>
      <c r="K929" s="11">
        <v>52</v>
      </c>
      <c r="L929" s="11">
        <v>51</v>
      </c>
      <c r="M929" s="11">
        <v>45</v>
      </c>
      <c r="N929" s="11">
        <v>48</v>
      </c>
      <c r="O929" s="11">
        <v>46</v>
      </c>
      <c r="P929" s="11">
        <v>39</v>
      </c>
      <c r="Q929" s="11">
        <v>48</v>
      </c>
      <c r="R929" s="195">
        <v>781</v>
      </c>
      <c r="T929">
        <v>929</v>
      </c>
    </row>
    <row r="930" spans="1:20" x14ac:dyDescent="0.25">
      <c r="A930" s="16"/>
      <c r="B930" s="194" t="s">
        <v>71</v>
      </c>
      <c r="C930" s="196">
        <v>267</v>
      </c>
      <c r="D930" s="11">
        <v>269</v>
      </c>
      <c r="E930" s="11">
        <v>279</v>
      </c>
      <c r="F930" s="11">
        <v>282</v>
      </c>
      <c r="G930" s="11">
        <v>256</v>
      </c>
      <c r="H930" s="11">
        <v>265</v>
      </c>
      <c r="I930" s="11">
        <v>276</v>
      </c>
      <c r="J930" s="11">
        <v>250</v>
      </c>
      <c r="K930" s="11">
        <v>246</v>
      </c>
      <c r="L930" s="11">
        <v>265</v>
      </c>
      <c r="M930" s="11">
        <v>246</v>
      </c>
      <c r="N930" s="11">
        <v>267</v>
      </c>
      <c r="O930" s="11">
        <v>265</v>
      </c>
      <c r="P930" s="11">
        <v>257</v>
      </c>
      <c r="Q930" s="11">
        <v>281</v>
      </c>
      <c r="R930" s="195">
        <v>3971</v>
      </c>
      <c r="T930">
        <v>930</v>
      </c>
    </row>
    <row r="931" spans="1:20" x14ac:dyDescent="0.25">
      <c r="A931" s="16"/>
      <c r="B931" s="194" t="s">
        <v>52</v>
      </c>
      <c r="C931" s="196">
        <v>69</v>
      </c>
      <c r="D931" s="11">
        <v>78</v>
      </c>
      <c r="E931" s="11">
        <v>80</v>
      </c>
      <c r="F931" s="11">
        <v>75</v>
      </c>
      <c r="G931" s="11">
        <v>70</v>
      </c>
      <c r="H931" s="11">
        <v>73</v>
      </c>
      <c r="I931" s="11">
        <v>79</v>
      </c>
      <c r="J931" s="11">
        <v>78</v>
      </c>
      <c r="K931" s="11">
        <v>67</v>
      </c>
      <c r="L931" s="11">
        <v>84</v>
      </c>
      <c r="M931" s="11">
        <v>80</v>
      </c>
      <c r="N931" s="11">
        <v>75</v>
      </c>
      <c r="O931" s="11">
        <v>65</v>
      </c>
      <c r="P931" s="11">
        <v>77</v>
      </c>
      <c r="Q931" s="11">
        <v>71</v>
      </c>
      <c r="R931" s="195">
        <v>1121</v>
      </c>
      <c r="T931">
        <v>931</v>
      </c>
    </row>
    <row r="932" spans="1:20" x14ac:dyDescent="0.25">
      <c r="A932" s="16"/>
      <c r="B932" s="194" t="s">
        <v>20</v>
      </c>
      <c r="C932" s="196">
        <v>476</v>
      </c>
      <c r="D932" s="11">
        <v>488</v>
      </c>
      <c r="E932" s="11">
        <v>468</v>
      </c>
      <c r="F932" s="11">
        <v>456</v>
      </c>
      <c r="G932" s="11">
        <v>456</v>
      </c>
      <c r="H932" s="11">
        <v>494</v>
      </c>
      <c r="I932" s="11">
        <v>456</v>
      </c>
      <c r="J932" s="11">
        <v>472</v>
      </c>
      <c r="K932" s="11">
        <v>467</v>
      </c>
      <c r="L932" s="11">
        <v>485</v>
      </c>
      <c r="M932" s="11">
        <v>449</v>
      </c>
      <c r="N932" s="11">
        <v>456</v>
      </c>
      <c r="O932" s="11">
        <v>474</v>
      </c>
      <c r="P932" s="11">
        <v>460</v>
      </c>
      <c r="Q932" s="11">
        <v>451</v>
      </c>
      <c r="R932" s="195">
        <v>7008</v>
      </c>
      <c r="T932">
        <v>932</v>
      </c>
    </row>
    <row r="933" spans="1:20" x14ac:dyDescent="0.25">
      <c r="A933" s="16"/>
      <c r="B933" s="194" t="s">
        <v>95</v>
      </c>
      <c r="C933" s="196">
        <v>683</v>
      </c>
      <c r="D933" s="11">
        <v>663</v>
      </c>
      <c r="E933" s="11">
        <v>695</v>
      </c>
      <c r="F933" s="11">
        <v>675</v>
      </c>
      <c r="G933" s="11">
        <v>691</v>
      </c>
      <c r="H933" s="11">
        <v>699</v>
      </c>
      <c r="I933" s="11">
        <v>690</v>
      </c>
      <c r="J933" s="11">
        <v>751</v>
      </c>
      <c r="K933" s="11">
        <v>705</v>
      </c>
      <c r="L933" s="11">
        <v>726</v>
      </c>
      <c r="M933" s="11">
        <v>706</v>
      </c>
      <c r="N933" s="11">
        <v>748</v>
      </c>
      <c r="O933" s="11">
        <v>736</v>
      </c>
      <c r="P933" s="11">
        <v>702</v>
      </c>
      <c r="Q933" s="11">
        <v>695</v>
      </c>
      <c r="R933" s="195">
        <v>10565</v>
      </c>
      <c r="T933">
        <v>933</v>
      </c>
    </row>
    <row r="934" spans="1:20" x14ac:dyDescent="0.25">
      <c r="A934" s="16"/>
      <c r="B934" s="194" t="s">
        <v>30</v>
      </c>
      <c r="C934" s="196">
        <v>86</v>
      </c>
      <c r="D934" s="11">
        <v>93</v>
      </c>
      <c r="E934" s="11">
        <v>78</v>
      </c>
      <c r="F934" s="11">
        <v>87</v>
      </c>
      <c r="G934" s="11">
        <v>77</v>
      </c>
      <c r="H934" s="11">
        <v>68</v>
      </c>
      <c r="I934" s="11">
        <v>69</v>
      </c>
      <c r="J934" s="11">
        <v>83</v>
      </c>
      <c r="K934" s="11">
        <v>53</v>
      </c>
      <c r="L934" s="11">
        <v>61</v>
      </c>
      <c r="M934" s="11">
        <v>57</v>
      </c>
      <c r="N934" s="11">
        <v>69</v>
      </c>
      <c r="O934" s="11">
        <v>58</v>
      </c>
      <c r="P934" s="11">
        <v>70</v>
      </c>
      <c r="Q934" s="11">
        <v>64</v>
      </c>
      <c r="R934" s="195">
        <v>1073</v>
      </c>
      <c r="T934">
        <v>934</v>
      </c>
    </row>
    <row r="935" spans="1:20" x14ac:dyDescent="0.25">
      <c r="A935" s="16"/>
      <c r="B935" s="194" t="s">
        <v>58</v>
      </c>
      <c r="C935" s="196"/>
      <c r="D935" s="11"/>
      <c r="E935" s="11"/>
      <c r="F935" s="11"/>
      <c r="G935" s="11"/>
      <c r="H935" s="11"/>
      <c r="I935" s="11">
        <v>33</v>
      </c>
      <c r="J935" s="11">
        <v>32</v>
      </c>
      <c r="K935" s="11"/>
      <c r="L935" s="11"/>
      <c r="M935" s="11">
        <v>33</v>
      </c>
      <c r="N935" s="11"/>
      <c r="O935" s="11"/>
      <c r="P935" s="11"/>
      <c r="Q935" s="11"/>
      <c r="R935" s="195">
        <v>98</v>
      </c>
      <c r="T935">
        <v>935</v>
      </c>
    </row>
    <row r="936" spans="1:20" x14ac:dyDescent="0.25">
      <c r="A936" s="16"/>
      <c r="B936" s="194" t="s">
        <v>145</v>
      </c>
      <c r="C936" s="196">
        <v>7941</v>
      </c>
      <c r="D936" s="11">
        <v>8238</v>
      </c>
      <c r="E936" s="11">
        <v>8312</v>
      </c>
      <c r="F936" s="11">
        <v>8297</v>
      </c>
      <c r="G936" s="11">
        <v>7985</v>
      </c>
      <c r="H936" s="11">
        <v>8093</v>
      </c>
      <c r="I936" s="11">
        <v>8103</v>
      </c>
      <c r="J936" s="11">
        <v>8104</v>
      </c>
      <c r="K936" s="11">
        <v>7973</v>
      </c>
      <c r="L936" s="11">
        <v>8034</v>
      </c>
      <c r="M936" s="11">
        <v>8126</v>
      </c>
      <c r="N936" s="11">
        <v>8188</v>
      </c>
      <c r="O936" s="11">
        <v>8183</v>
      </c>
      <c r="P936" s="11">
        <v>8340</v>
      </c>
      <c r="Q936" s="11">
        <v>8362</v>
      </c>
      <c r="R936" s="195">
        <v>122279</v>
      </c>
      <c r="T936">
        <v>936</v>
      </c>
    </row>
    <row r="937" spans="1:20" x14ac:dyDescent="0.25">
      <c r="A937" s="16"/>
      <c r="B937" s="194" t="s">
        <v>146</v>
      </c>
      <c r="C937" s="196">
        <v>4152</v>
      </c>
      <c r="D937" s="11">
        <v>4348</v>
      </c>
      <c r="E937" s="11">
        <v>4307</v>
      </c>
      <c r="F937" s="11">
        <v>4323</v>
      </c>
      <c r="G937" s="11">
        <v>4152</v>
      </c>
      <c r="H937" s="11">
        <v>4233</v>
      </c>
      <c r="I937" s="11">
        <v>4244</v>
      </c>
      <c r="J937" s="11">
        <v>4334</v>
      </c>
      <c r="K937" s="11">
        <v>4144</v>
      </c>
      <c r="L937" s="11">
        <v>4321</v>
      </c>
      <c r="M937" s="11">
        <v>4234</v>
      </c>
      <c r="N937" s="11">
        <v>4242</v>
      </c>
      <c r="O937" s="11">
        <v>4224</v>
      </c>
      <c r="P937" s="11">
        <v>4316</v>
      </c>
      <c r="Q937" s="11">
        <v>4346</v>
      </c>
      <c r="R937" s="195">
        <v>63920</v>
      </c>
      <c r="T937">
        <v>937</v>
      </c>
    </row>
    <row r="938" spans="1:20" x14ac:dyDescent="0.25">
      <c r="A938" s="16"/>
      <c r="B938" s="194" t="s">
        <v>147</v>
      </c>
      <c r="C938" s="196">
        <v>9174</v>
      </c>
      <c r="D938" s="11">
        <v>9508</v>
      </c>
      <c r="E938" s="11">
        <v>9591</v>
      </c>
      <c r="F938" s="11">
        <v>9578</v>
      </c>
      <c r="G938" s="11">
        <v>9211</v>
      </c>
      <c r="H938" s="11">
        <v>9308</v>
      </c>
      <c r="I938" s="11">
        <v>9348</v>
      </c>
      <c r="J938" s="11">
        <v>9398</v>
      </c>
      <c r="K938" s="11">
        <v>9166</v>
      </c>
      <c r="L938" s="11">
        <v>9299</v>
      </c>
      <c r="M938" s="11">
        <v>9321</v>
      </c>
      <c r="N938" s="11">
        <v>9440</v>
      </c>
      <c r="O938" s="11">
        <v>9413</v>
      </c>
      <c r="P938" s="11">
        <v>9604</v>
      </c>
      <c r="Q938" s="11">
        <v>9647</v>
      </c>
      <c r="R938" s="195">
        <v>141006</v>
      </c>
      <c r="T938">
        <v>938</v>
      </c>
    </row>
    <row r="939" spans="1:20" x14ac:dyDescent="0.25">
      <c r="A939" s="16"/>
      <c r="B939" s="194" t="s">
        <v>278</v>
      </c>
      <c r="C939" s="196">
        <v>282</v>
      </c>
      <c r="D939" s="11">
        <v>315</v>
      </c>
      <c r="E939" s="11">
        <v>294</v>
      </c>
      <c r="F939" s="11">
        <v>294</v>
      </c>
      <c r="G939" s="11">
        <v>291</v>
      </c>
      <c r="H939" s="11">
        <v>300</v>
      </c>
      <c r="I939" s="11">
        <v>303</v>
      </c>
      <c r="J939" s="11">
        <v>301</v>
      </c>
      <c r="K939" s="11">
        <v>300</v>
      </c>
      <c r="L939" s="11">
        <v>287</v>
      </c>
      <c r="M939" s="11">
        <v>301</v>
      </c>
      <c r="N939" s="11">
        <v>297</v>
      </c>
      <c r="O939" s="11">
        <v>276</v>
      </c>
      <c r="P939" s="11">
        <v>298</v>
      </c>
      <c r="Q939" s="11">
        <v>288</v>
      </c>
      <c r="R939" s="195">
        <v>4427</v>
      </c>
      <c r="T939">
        <v>939</v>
      </c>
    </row>
    <row r="940" spans="1:20" x14ac:dyDescent="0.25">
      <c r="A940" s="16"/>
      <c r="B940" s="194" t="s">
        <v>281</v>
      </c>
      <c r="C940" s="196">
        <v>1664</v>
      </c>
      <c r="D940" s="11">
        <v>1710</v>
      </c>
      <c r="E940" s="11">
        <v>1715</v>
      </c>
      <c r="F940" s="11">
        <v>1720</v>
      </c>
      <c r="G940" s="11">
        <v>1692</v>
      </c>
      <c r="H940" s="11">
        <v>1719</v>
      </c>
      <c r="I940" s="11">
        <v>1737</v>
      </c>
      <c r="J940" s="11">
        <v>1774</v>
      </c>
      <c r="K940" s="11">
        <v>1705</v>
      </c>
      <c r="L940" s="11">
        <v>1772</v>
      </c>
      <c r="M940" s="11">
        <v>1698</v>
      </c>
      <c r="N940" s="11">
        <v>1721</v>
      </c>
      <c r="O940" s="11">
        <v>1720</v>
      </c>
      <c r="P940" s="11">
        <v>1778</v>
      </c>
      <c r="Q940" s="11">
        <v>1803</v>
      </c>
      <c r="R940" s="195">
        <v>25928</v>
      </c>
      <c r="T940">
        <v>940</v>
      </c>
    </row>
    <row r="941" spans="1:20" x14ac:dyDescent="0.25">
      <c r="A941" s="16"/>
      <c r="B941" s="194" t="s">
        <v>282</v>
      </c>
      <c r="C941" s="196">
        <v>81</v>
      </c>
      <c r="D941" s="11">
        <v>99</v>
      </c>
      <c r="E941" s="11">
        <v>91</v>
      </c>
      <c r="F941" s="11">
        <v>89</v>
      </c>
      <c r="G941" s="11">
        <v>84</v>
      </c>
      <c r="H941" s="11">
        <v>100</v>
      </c>
      <c r="I941" s="11">
        <v>113</v>
      </c>
      <c r="J941" s="11">
        <v>117</v>
      </c>
      <c r="K941" s="11">
        <v>96</v>
      </c>
      <c r="L941" s="11">
        <v>114</v>
      </c>
      <c r="M941" s="11">
        <v>118</v>
      </c>
      <c r="N941" s="11">
        <v>115</v>
      </c>
      <c r="O941" s="11">
        <v>111</v>
      </c>
      <c r="P941" s="11">
        <v>121</v>
      </c>
      <c r="Q941" s="11">
        <v>142</v>
      </c>
      <c r="R941" s="195">
        <v>1591</v>
      </c>
      <c r="T941">
        <v>941</v>
      </c>
    </row>
    <row r="942" spans="1:20" x14ac:dyDescent="0.25">
      <c r="A942" s="16"/>
      <c r="B942" s="194" t="s">
        <v>274</v>
      </c>
      <c r="C942" s="196">
        <v>69</v>
      </c>
      <c r="D942" s="11">
        <v>61</v>
      </c>
      <c r="E942" s="11">
        <v>69</v>
      </c>
      <c r="F942" s="11">
        <v>66</v>
      </c>
      <c r="G942" s="11">
        <v>48</v>
      </c>
      <c r="H942" s="11">
        <v>69</v>
      </c>
      <c r="I942" s="11">
        <v>70</v>
      </c>
      <c r="J942" s="11">
        <v>79</v>
      </c>
      <c r="K942" s="11">
        <v>62</v>
      </c>
      <c r="L942" s="11">
        <v>59</v>
      </c>
      <c r="M942" s="11">
        <v>65</v>
      </c>
      <c r="N942" s="11">
        <v>63</v>
      </c>
      <c r="O942" s="11">
        <v>52</v>
      </c>
      <c r="P942" s="11">
        <v>50</v>
      </c>
      <c r="Q942" s="11">
        <v>58</v>
      </c>
      <c r="R942" s="195">
        <v>940</v>
      </c>
      <c r="T942">
        <v>942</v>
      </c>
    </row>
    <row r="943" spans="1:20" x14ac:dyDescent="0.25">
      <c r="A943" s="16"/>
      <c r="B943" s="194" t="s">
        <v>283</v>
      </c>
      <c r="C943" s="196">
        <v>30</v>
      </c>
      <c r="D943" s="11">
        <v>34</v>
      </c>
      <c r="E943" s="11">
        <v>30</v>
      </c>
      <c r="F943" s="11">
        <v>38</v>
      </c>
      <c r="G943" s="11">
        <v>46</v>
      </c>
      <c r="H943" s="11">
        <v>39</v>
      </c>
      <c r="I943" s="11">
        <v>36</v>
      </c>
      <c r="J943" s="11">
        <v>41</v>
      </c>
      <c r="K943" s="11">
        <v>39</v>
      </c>
      <c r="L943" s="11">
        <v>42</v>
      </c>
      <c r="M943" s="11">
        <v>31</v>
      </c>
      <c r="N943" s="11">
        <v>38</v>
      </c>
      <c r="O943" s="11">
        <v>36</v>
      </c>
      <c r="P943" s="11">
        <v>46</v>
      </c>
      <c r="Q943" s="11">
        <v>47</v>
      </c>
      <c r="R943" s="195">
        <v>573</v>
      </c>
      <c r="T943">
        <v>943</v>
      </c>
    </row>
    <row r="944" spans="1:20" x14ac:dyDescent="0.25">
      <c r="A944" s="16"/>
      <c r="B944" s="194" t="s">
        <v>275</v>
      </c>
      <c r="C944" s="196">
        <v>109</v>
      </c>
      <c r="D944" s="11">
        <v>112</v>
      </c>
      <c r="E944" s="11">
        <v>103</v>
      </c>
      <c r="F944" s="11">
        <v>133</v>
      </c>
      <c r="G944" s="11">
        <v>113</v>
      </c>
      <c r="H944" s="11">
        <v>123</v>
      </c>
      <c r="I944" s="11">
        <v>115</v>
      </c>
      <c r="J944" s="11">
        <v>141</v>
      </c>
      <c r="K944" s="11">
        <v>120</v>
      </c>
      <c r="L944" s="11">
        <v>129</v>
      </c>
      <c r="M944" s="11">
        <v>120</v>
      </c>
      <c r="N944" s="11">
        <v>146</v>
      </c>
      <c r="O944" s="11">
        <v>128</v>
      </c>
      <c r="P944" s="11">
        <v>121</v>
      </c>
      <c r="Q944" s="11">
        <v>108</v>
      </c>
      <c r="R944" s="195">
        <v>1821</v>
      </c>
      <c r="T944">
        <v>944</v>
      </c>
    </row>
    <row r="945" spans="1:20" x14ac:dyDescent="0.25">
      <c r="A945" s="16"/>
      <c r="B945" s="194" t="s">
        <v>276</v>
      </c>
      <c r="C945" s="196">
        <v>58</v>
      </c>
      <c r="D945" s="11">
        <v>61</v>
      </c>
      <c r="E945" s="11">
        <v>75</v>
      </c>
      <c r="F945" s="11">
        <v>61</v>
      </c>
      <c r="G945" s="11">
        <v>76</v>
      </c>
      <c r="H945" s="11">
        <v>70</v>
      </c>
      <c r="I945" s="11">
        <v>65</v>
      </c>
      <c r="J945" s="11">
        <v>65</v>
      </c>
      <c r="K945" s="11">
        <v>63</v>
      </c>
      <c r="L945" s="11">
        <v>54</v>
      </c>
      <c r="M945" s="11">
        <v>58</v>
      </c>
      <c r="N945" s="11">
        <v>53</v>
      </c>
      <c r="O945" s="11">
        <v>53</v>
      </c>
      <c r="P945" s="11">
        <v>54</v>
      </c>
      <c r="Q945" s="11">
        <v>57</v>
      </c>
      <c r="R945" s="195">
        <v>923</v>
      </c>
      <c r="T945">
        <v>945</v>
      </c>
    </row>
    <row r="946" spans="1:20" x14ac:dyDescent="0.25">
      <c r="A946" s="16"/>
      <c r="B946" s="194" t="s">
        <v>277</v>
      </c>
      <c r="C946" s="196">
        <v>52</v>
      </c>
      <c r="D946" s="11">
        <v>59</v>
      </c>
      <c r="E946" s="11">
        <v>56</v>
      </c>
      <c r="F946" s="11">
        <v>44</v>
      </c>
      <c r="G946" s="11">
        <v>41</v>
      </c>
      <c r="H946" s="11">
        <v>44</v>
      </c>
      <c r="I946" s="11">
        <v>53</v>
      </c>
      <c r="J946" s="11">
        <v>42</v>
      </c>
      <c r="K946" s="11">
        <v>39</v>
      </c>
      <c r="L946" s="11">
        <v>43</v>
      </c>
      <c r="M946" s="11">
        <v>43</v>
      </c>
      <c r="N946" s="11">
        <v>40</v>
      </c>
      <c r="O946" s="11">
        <v>45</v>
      </c>
      <c r="P946" s="11">
        <v>50</v>
      </c>
      <c r="Q946" s="11">
        <v>53</v>
      </c>
      <c r="R946" s="195">
        <v>704</v>
      </c>
      <c r="T946">
        <v>946</v>
      </c>
    </row>
    <row r="947" spans="1:20" x14ac:dyDescent="0.25">
      <c r="A947" s="16"/>
      <c r="B947" s="194" t="s">
        <v>279</v>
      </c>
      <c r="C947" s="196">
        <v>60</v>
      </c>
      <c r="D947" s="11">
        <v>47</v>
      </c>
      <c r="E947" s="11">
        <v>61</v>
      </c>
      <c r="F947" s="11">
        <v>55</v>
      </c>
      <c r="G947" s="11">
        <v>49</v>
      </c>
      <c r="H947" s="11">
        <v>52</v>
      </c>
      <c r="I947" s="11">
        <v>47</v>
      </c>
      <c r="J947" s="11">
        <v>51</v>
      </c>
      <c r="K947" s="11">
        <v>42</v>
      </c>
      <c r="L947" s="11">
        <v>54</v>
      </c>
      <c r="M947" s="11">
        <v>48</v>
      </c>
      <c r="N947" s="11">
        <v>43</v>
      </c>
      <c r="O947" s="11">
        <v>54</v>
      </c>
      <c r="P947" s="11">
        <v>46</v>
      </c>
      <c r="Q947" s="11">
        <v>56</v>
      </c>
      <c r="R947" s="195">
        <v>765</v>
      </c>
      <c r="T947">
        <v>947</v>
      </c>
    </row>
    <row r="948" spans="1:20" x14ac:dyDescent="0.25">
      <c r="A948" s="16"/>
      <c r="B948" s="194" t="s">
        <v>280</v>
      </c>
      <c r="C948" s="196">
        <v>67</v>
      </c>
      <c r="D948" s="11">
        <v>78</v>
      </c>
      <c r="E948" s="11">
        <v>73</v>
      </c>
      <c r="F948" s="11">
        <v>74</v>
      </c>
      <c r="G948" s="11">
        <v>69</v>
      </c>
      <c r="H948" s="11">
        <v>67</v>
      </c>
      <c r="I948" s="11">
        <v>77</v>
      </c>
      <c r="J948" s="11">
        <v>76</v>
      </c>
      <c r="K948" s="11">
        <v>70</v>
      </c>
      <c r="L948" s="11">
        <v>75</v>
      </c>
      <c r="M948" s="11">
        <v>70</v>
      </c>
      <c r="N948" s="11">
        <v>81</v>
      </c>
      <c r="O948" s="11">
        <v>92</v>
      </c>
      <c r="P948" s="11">
        <v>96</v>
      </c>
      <c r="Q948" s="11">
        <v>90</v>
      </c>
      <c r="R948" s="195">
        <v>1155</v>
      </c>
      <c r="T948">
        <v>948</v>
      </c>
    </row>
    <row r="949" spans="1:20" x14ac:dyDescent="0.25">
      <c r="A949" s="16"/>
      <c r="B949" s="194" t="s">
        <v>291</v>
      </c>
      <c r="C949" s="196">
        <v>75</v>
      </c>
      <c r="D949" s="11">
        <v>72</v>
      </c>
      <c r="E949" s="11">
        <v>74</v>
      </c>
      <c r="F949" s="11">
        <v>69</v>
      </c>
      <c r="G949" s="11">
        <v>68</v>
      </c>
      <c r="H949" s="11">
        <v>72</v>
      </c>
      <c r="I949" s="11">
        <v>74</v>
      </c>
      <c r="J949" s="11">
        <v>73</v>
      </c>
      <c r="K949" s="11">
        <v>69</v>
      </c>
      <c r="L949" s="11">
        <v>70</v>
      </c>
      <c r="M949" s="11">
        <v>76</v>
      </c>
      <c r="N949" s="11">
        <v>74</v>
      </c>
      <c r="O949" s="11">
        <v>74</v>
      </c>
      <c r="P949" s="11">
        <v>79</v>
      </c>
      <c r="Q949" s="11">
        <v>75</v>
      </c>
      <c r="R949" s="195">
        <v>1094</v>
      </c>
      <c r="T949">
        <v>949</v>
      </c>
    </row>
    <row r="950" spans="1:20" x14ac:dyDescent="0.25">
      <c r="A950" s="5" t="s">
        <v>118</v>
      </c>
      <c r="B950" s="3"/>
      <c r="C950" s="8">
        <v>48910</v>
      </c>
      <c r="D950" s="9">
        <v>50779</v>
      </c>
      <c r="E950" s="9">
        <v>50609</v>
      </c>
      <c r="F950" s="9">
        <v>50894</v>
      </c>
      <c r="G950" s="9">
        <v>49575</v>
      </c>
      <c r="H950" s="9">
        <v>50459</v>
      </c>
      <c r="I950" s="9">
        <v>50401</v>
      </c>
      <c r="J950" s="9">
        <v>51098</v>
      </c>
      <c r="K950" s="9">
        <v>49877</v>
      </c>
      <c r="L950" s="9">
        <v>50803</v>
      </c>
      <c r="M950" s="9">
        <v>50414</v>
      </c>
      <c r="N950" s="9">
        <v>50770</v>
      </c>
      <c r="O950" s="9">
        <v>50362</v>
      </c>
      <c r="P950" s="9">
        <v>51488</v>
      </c>
      <c r="Q950" s="9">
        <v>51289</v>
      </c>
      <c r="R950" s="10">
        <v>757728</v>
      </c>
      <c r="T950">
        <v>950</v>
      </c>
    </row>
    <row r="951" spans="1:20" x14ac:dyDescent="0.25">
      <c r="A951" s="5" t="s">
        <v>158</v>
      </c>
      <c r="B951" s="5" t="s">
        <v>35</v>
      </c>
      <c r="C951" s="8">
        <v>34</v>
      </c>
      <c r="D951" s="9">
        <v>30</v>
      </c>
      <c r="E951" s="9">
        <v>30</v>
      </c>
      <c r="F951" s="9">
        <v>30</v>
      </c>
      <c r="G951" s="9"/>
      <c r="H951" s="9">
        <v>31</v>
      </c>
      <c r="I951" s="9"/>
      <c r="J951" s="9">
        <v>32</v>
      </c>
      <c r="K951" s="9"/>
      <c r="L951" s="9">
        <v>37</v>
      </c>
      <c r="M951" s="9">
        <v>30</v>
      </c>
      <c r="N951" s="9"/>
      <c r="O951" s="9">
        <v>30</v>
      </c>
      <c r="P951" s="9"/>
      <c r="Q951" s="9">
        <v>42</v>
      </c>
      <c r="R951" s="10">
        <v>326</v>
      </c>
      <c r="T951">
        <v>951</v>
      </c>
    </row>
    <row r="952" spans="1:20" x14ac:dyDescent="0.25">
      <c r="A952" s="16"/>
      <c r="B952" s="194" t="s">
        <v>41</v>
      </c>
      <c r="C952" s="196"/>
      <c r="D952" s="11">
        <v>37</v>
      </c>
      <c r="E952" s="11">
        <v>37</v>
      </c>
      <c r="F952" s="11"/>
      <c r="G952" s="11"/>
      <c r="H952" s="11">
        <v>37</v>
      </c>
      <c r="I952" s="11">
        <v>30</v>
      </c>
      <c r="J952" s="11">
        <v>34</v>
      </c>
      <c r="K952" s="11">
        <v>33</v>
      </c>
      <c r="L952" s="11"/>
      <c r="M952" s="11">
        <v>34</v>
      </c>
      <c r="N952" s="11"/>
      <c r="O952" s="11"/>
      <c r="P952" s="11"/>
      <c r="Q952" s="11"/>
      <c r="R952" s="195">
        <v>242</v>
      </c>
      <c r="T952">
        <v>952</v>
      </c>
    </row>
    <row r="953" spans="1:20" x14ac:dyDescent="0.25">
      <c r="A953" s="16"/>
      <c r="B953" s="194" t="s">
        <v>59</v>
      </c>
      <c r="C953" s="196">
        <v>63</v>
      </c>
      <c r="D953" s="11">
        <v>56</v>
      </c>
      <c r="E953" s="11">
        <v>58</v>
      </c>
      <c r="F953" s="11">
        <v>56</v>
      </c>
      <c r="G953" s="11">
        <v>60</v>
      </c>
      <c r="H953" s="11">
        <v>59</v>
      </c>
      <c r="I953" s="11">
        <v>58</v>
      </c>
      <c r="J953" s="11">
        <v>52</v>
      </c>
      <c r="K953" s="11">
        <v>60</v>
      </c>
      <c r="L953" s="11">
        <v>67</v>
      </c>
      <c r="M953" s="11">
        <v>60</v>
      </c>
      <c r="N953" s="11">
        <v>52</v>
      </c>
      <c r="O953" s="11">
        <v>53</v>
      </c>
      <c r="P953" s="11">
        <v>56</v>
      </c>
      <c r="Q953" s="11">
        <v>52</v>
      </c>
      <c r="R953" s="195">
        <v>862</v>
      </c>
      <c r="T953">
        <v>953</v>
      </c>
    </row>
    <row r="954" spans="1:20" x14ac:dyDescent="0.25">
      <c r="A954" s="16"/>
      <c r="B954" s="194" t="s">
        <v>79</v>
      </c>
      <c r="C954" s="196">
        <v>672</v>
      </c>
      <c r="D954" s="11">
        <v>705</v>
      </c>
      <c r="E954" s="11">
        <v>707</v>
      </c>
      <c r="F954" s="11">
        <v>714</v>
      </c>
      <c r="G954" s="11">
        <v>667</v>
      </c>
      <c r="H954" s="11">
        <v>660</v>
      </c>
      <c r="I954" s="11">
        <v>698</v>
      </c>
      <c r="J954" s="11">
        <v>677</v>
      </c>
      <c r="K954" s="11">
        <v>639</v>
      </c>
      <c r="L954" s="11">
        <v>647</v>
      </c>
      <c r="M954" s="11">
        <v>675</v>
      </c>
      <c r="N954" s="11">
        <v>643</v>
      </c>
      <c r="O954" s="11">
        <v>613</v>
      </c>
      <c r="P954" s="11">
        <v>683</v>
      </c>
      <c r="Q954" s="11">
        <v>724</v>
      </c>
      <c r="R954" s="195">
        <v>10124</v>
      </c>
      <c r="T954">
        <v>954</v>
      </c>
    </row>
    <row r="955" spans="1:20" x14ac:dyDescent="0.25">
      <c r="A955" s="16"/>
      <c r="B955" s="194" t="s">
        <v>17</v>
      </c>
      <c r="C955" s="196">
        <v>379</v>
      </c>
      <c r="D955" s="11">
        <v>381</v>
      </c>
      <c r="E955" s="11">
        <v>396</v>
      </c>
      <c r="F955" s="11">
        <v>403</v>
      </c>
      <c r="G955" s="11">
        <v>386</v>
      </c>
      <c r="H955" s="11">
        <v>394</v>
      </c>
      <c r="I955" s="11">
        <v>398</v>
      </c>
      <c r="J955" s="11">
        <v>390</v>
      </c>
      <c r="K955" s="11">
        <v>385</v>
      </c>
      <c r="L955" s="11">
        <v>379</v>
      </c>
      <c r="M955" s="11">
        <v>380</v>
      </c>
      <c r="N955" s="11">
        <v>370</v>
      </c>
      <c r="O955" s="11">
        <v>367</v>
      </c>
      <c r="P955" s="11">
        <v>394</v>
      </c>
      <c r="Q955" s="11">
        <v>387</v>
      </c>
      <c r="R955" s="195">
        <v>5789</v>
      </c>
      <c r="T955">
        <v>955</v>
      </c>
    </row>
    <row r="956" spans="1:20" x14ac:dyDescent="0.25">
      <c r="A956" s="16"/>
      <c r="B956" s="194" t="s">
        <v>66</v>
      </c>
      <c r="C956" s="196">
        <v>103</v>
      </c>
      <c r="D956" s="11">
        <v>111</v>
      </c>
      <c r="E956" s="11">
        <v>94</v>
      </c>
      <c r="F956" s="11">
        <v>97</v>
      </c>
      <c r="G956" s="11">
        <v>93</v>
      </c>
      <c r="H956" s="11">
        <v>110</v>
      </c>
      <c r="I956" s="11">
        <v>88</v>
      </c>
      <c r="J956" s="11">
        <v>100</v>
      </c>
      <c r="K956" s="11">
        <v>93</v>
      </c>
      <c r="L956" s="11">
        <v>101</v>
      </c>
      <c r="M956" s="11">
        <v>97</v>
      </c>
      <c r="N956" s="11">
        <v>105</v>
      </c>
      <c r="O956" s="11">
        <v>90</v>
      </c>
      <c r="P956" s="11">
        <v>116</v>
      </c>
      <c r="Q956" s="11">
        <v>105</v>
      </c>
      <c r="R956" s="195">
        <v>1503</v>
      </c>
      <c r="T956">
        <v>956</v>
      </c>
    </row>
    <row r="957" spans="1:20" x14ac:dyDescent="0.25">
      <c r="A957" s="16"/>
      <c r="B957" s="194" t="s">
        <v>11</v>
      </c>
      <c r="C957" s="196">
        <v>694</v>
      </c>
      <c r="D957" s="11">
        <v>695</v>
      </c>
      <c r="E957" s="11">
        <v>682</v>
      </c>
      <c r="F957" s="11">
        <v>683</v>
      </c>
      <c r="G957" s="11">
        <v>686</v>
      </c>
      <c r="H957" s="11">
        <v>693</v>
      </c>
      <c r="I957" s="11">
        <v>693</v>
      </c>
      <c r="J957" s="11">
        <v>680</v>
      </c>
      <c r="K957" s="11">
        <v>708</v>
      </c>
      <c r="L957" s="11">
        <v>690</v>
      </c>
      <c r="M957" s="11">
        <v>653</v>
      </c>
      <c r="N957" s="11">
        <v>688</v>
      </c>
      <c r="O957" s="11">
        <v>704</v>
      </c>
      <c r="P957" s="11">
        <v>702</v>
      </c>
      <c r="Q957" s="11">
        <v>692</v>
      </c>
      <c r="R957" s="195">
        <v>10343</v>
      </c>
      <c r="T957">
        <v>957</v>
      </c>
    </row>
    <row r="958" spans="1:20" x14ac:dyDescent="0.25">
      <c r="A958" s="16"/>
      <c r="B958" s="194" t="s">
        <v>56</v>
      </c>
      <c r="C958" s="196">
        <v>182</v>
      </c>
      <c r="D958" s="11">
        <v>201</v>
      </c>
      <c r="E958" s="11">
        <v>205</v>
      </c>
      <c r="F958" s="11">
        <v>182</v>
      </c>
      <c r="G958" s="11">
        <v>192</v>
      </c>
      <c r="H958" s="11">
        <v>189</v>
      </c>
      <c r="I958" s="11">
        <v>188</v>
      </c>
      <c r="J958" s="11">
        <v>182</v>
      </c>
      <c r="K958" s="11">
        <v>167</v>
      </c>
      <c r="L958" s="11">
        <v>175</v>
      </c>
      <c r="M958" s="11">
        <v>171</v>
      </c>
      <c r="N958" s="11">
        <v>164</v>
      </c>
      <c r="O958" s="11">
        <v>159</v>
      </c>
      <c r="P958" s="11">
        <v>159</v>
      </c>
      <c r="Q958" s="11">
        <v>175</v>
      </c>
      <c r="R958" s="195">
        <v>2691</v>
      </c>
      <c r="T958">
        <v>958</v>
      </c>
    </row>
    <row r="959" spans="1:20" x14ac:dyDescent="0.25">
      <c r="A959" s="16"/>
      <c r="B959" s="194" t="s">
        <v>29</v>
      </c>
      <c r="C959" s="196">
        <v>169</v>
      </c>
      <c r="D959" s="11">
        <v>164</v>
      </c>
      <c r="E959" s="11">
        <v>176</v>
      </c>
      <c r="F959" s="11">
        <v>193</v>
      </c>
      <c r="G959" s="11">
        <v>186</v>
      </c>
      <c r="H959" s="11">
        <v>186</v>
      </c>
      <c r="I959" s="11">
        <v>197</v>
      </c>
      <c r="J959" s="11">
        <v>196</v>
      </c>
      <c r="K959" s="11">
        <v>182</v>
      </c>
      <c r="L959" s="11">
        <v>188</v>
      </c>
      <c r="M959" s="11">
        <v>205</v>
      </c>
      <c r="N959" s="11">
        <v>202</v>
      </c>
      <c r="O959" s="11">
        <v>197</v>
      </c>
      <c r="P959" s="11">
        <v>215</v>
      </c>
      <c r="Q959" s="11">
        <v>199</v>
      </c>
      <c r="R959" s="195">
        <v>2855</v>
      </c>
      <c r="T959">
        <v>959</v>
      </c>
    </row>
    <row r="960" spans="1:20" x14ac:dyDescent="0.25">
      <c r="A960" s="16"/>
      <c r="B960" s="194" t="s">
        <v>47</v>
      </c>
      <c r="C960" s="196">
        <v>442</v>
      </c>
      <c r="D960" s="11">
        <v>481</v>
      </c>
      <c r="E960" s="11">
        <v>498</v>
      </c>
      <c r="F960" s="11">
        <v>499</v>
      </c>
      <c r="G960" s="11">
        <v>449</v>
      </c>
      <c r="H960" s="11">
        <v>498</v>
      </c>
      <c r="I960" s="11">
        <v>476</v>
      </c>
      <c r="J960" s="11">
        <v>502</v>
      </c>
      <c r="K960" s="11">
        <v>460</v>
      </c>
      <c r="L960" s="11">
        <v>509</v>
      </c>
      <c r="M960" s="11">
        <v>473</v>
      </c>
      <c r="N960" s="11">
        <v>476</v>
      </c>
      <c r="O960" s="11">
        <v>476</v>
      </c>
      <c r="P960" s="11">
        <v>511</v>
      </c>
      <c r="Q960" s="11">
        <v>505</v>
      </c>
      <c r="R960" s="195">
        <v>7255</v>
      </c>
      <c r="T960">
        <v>960</v>
      </c>
    </row>
    <row r="961" spans="1:20" x14ac:dyDescent="0.25">
      <c r="A961" s="16"/>
      <c r="B961" s="194" t="s">
        <v>57</v>
      </c>
      <c r="C961" s="196">
        <v>91</v>
      </c>
      <c r="D961" s="11">
        <v>93</v>
      </c>
      <c r="E961" s="11">
        <v>107</v>
      </c>
      <c r="F961" s="11">
        <v>100</v>
      </c>
      <c r="G961" s="11">
        <v>94</v>
      </c>
      <c r="H961" s="11">
        <v>101</v>
      </c>
      <c r="I961" s="11">
        <v>102</v>
      </c>
      <c r="J961" s="11">
        <v>114</v>
      </c>
      <c r="K961" s="11">
        <v>91</v>
      </c>
      <c r="L961" s="11">
        <v>97</v>
      </c>
      <c r="M961" s="11">
        <v>99</v>
      </c>
      <c r="N961" s="11">
        <v>112</v>
      </c>
      <c r="O961" s="11">
        <v>86</v>
      </c>
      <c r="P961" s="11">
        <v>115</v>
      </c>
      <c r="Q961" s="11">
        <v>106</v>
      </c>
      <c r="R961" s="195">
        <v>1508</v>
      </c>
      <c r="T961">
        <v>961</v>
      </c>
    </row>
    <row r="962" spans="1:20" x14ac:dyDescent="0.25">
      <c r="A962" s="16"/>
      <c r="B962" s="194" t="s">
        <v>74</v>
      </c>
      <c r="C962" s="196">
        <v>445</v>
      </c>
      <c r="D962" s="11">
        <v>462</v>
      </c>
      <c r="E962" s="11">
        <v>470</v>
      </c>
      <c r="F962" s="11">
        <v>463</v>
      </c>
      <c r="G962" s="11">
        <v>425</v>
      </c>
      <c r="H962" s="11">
        <v>458</v>
      </c>
      <c r="I962" s="11">
        <v>453</v>
      </c>
      <c r="J962" s="11">
        <v>462</v>
      </c>
      <c r="K962" s="11">
        <v>435</v>
      </c>
      <c r="L962" s="11">
        <v>454</v>
      </c>
      <c r="M962" s="11">
        <v>461</v>
      </c>
      <c r="N962" s="11">
        <v>469</v>
      </c>
      <c r="O962" s="11">
        <v>439</v>
      </c>
      <c r="P962" s="11">
        <v>460</v>
      </c>
      <c r="Q962" s="11">
        <v>477</v>
      </c>
      <c r="R962" s="195">
        <v>6833</v>
      </c>
      <c r="T962">
        <v>962</v>
      </c>
    </row>
    <row r="963" spans="1:20" x14ac:dyDescent="0.25">
      <c r="A963" s="16"/>
      <c r="B963" s="194" t="s">
        <v>53</v>
      </c>
      <c r="C963" s="196">
        <v>60</v>
      </c>
      <c r="D963" s="11">
        <v>66</v>
      </c>
      <c r="E963" s="11">
        <v>66</v>
      </c>
      <c r="F963" s="11">
        <v>72</v>
      </c>
      <c r="G963" s="11">
        <v>66</v>
      </c>
      <c r="H963" s="11">
        <v>75</v>
      </c>
      <c r="I963" s="11">
        <v>78</v>
      </c>
      <c r="J963" s="11">
        <v>69</v>
      </c>
      <c r="K963" s="11">
        <v>70</v>
      </c>
      <c r="L963" s="11">
        <v>75</v>
      </c>
      <c r="M963" s="11">
        <v>56</v>
      </c>
      <c r="N963" s="11">
        <v>67</v>
      </c>
      <c r="O963" s="11">
        <v>63</v>
      </c>
      <c r="P963" s="11">
        <v>73</v>
      </c>
      <c r="Q963" s="11">
        <v>70</v>
      </c>
      <c r="R963" s="195">
        <v>1026</v>
      </c>
      <c r="T963">
        <v>963</v>
      </c>
    </row>
    <row r="964" spans="1:20" x14ac:dyDescent="0.25">
      <c r="A964" s="16"/>
      <c r="B964" s="194" t="s">
        <v>49</v>
      </c>
      <c r="C964" s="196">
        <v>31</v>
      </c>
      <c r="D964" s="11"/>
      <c r="E964" s="11">
        <v>30</v>
      </c>
      <c r="F964" s="11"/>
      <c r="G964" s="11"/>
      <c r="H964" s="11"/>
      <c r="I964" s="11"/>
      <c r="J964" s="11"/>
      <c r="K964" s="11"/>
      <c r="L964" s="11">
        <v>30</v>
      </c>
      <c r="M964" s="11"/>
      <c r="N964" s="11"/>
      <c r="O964" s="11"/>
      <c r="P964" s="11"/>
      <c r="Q964" s="11">
        <v>31</v>
      </c>
      <c r="R964" s="195">
        <v>122</v>
      </c>
      <c r="T964">
        <v>964</v>
      </c>
    </row>
    <row r="965" spans="1:20" x14ac:dyDescent="0.25">
      <c r="A965" s="16"/>
      <c r="B965" s="194" t="s">
        <v>33</v>
      </c>
      <c r="C965" s="196"/>
      <c r="D965" s="11"/>
      <c r="E965" s="11">
        <v>61</v>
      </c>
      <c r="F965" s="11">
        <v>75</v>
      </c>
      <c r="G965" s="11">
        <v>75</v>
      </c>
      <c r="H965" s="11">
        <v>85</v>
      </c>
      <c r="I965" s="11">
        <v>95</v>
      </c>
      <c r="J965" s="11">
        <v>95</v>
      </c>
      <c r="K965" s="11">
        <v>107</v>
      </c>
      <c r="L965" s="11">
        <v>107</v>
      </c>
      <c r="M965" s="11">
        <v>116</v>
      </c>
      <c r="N965" s="11">
        <v>103</v>
      </c>
      <c r="O965" s="11">
        <v>122</v>
      </c>
      <c r="P965" s="11">
        <v>129</v>
      </c>
      <c r="Q965" s="11">
        <v>132</v>
      </c>
      <c r="R965" s="195">
        <v>1302</v>
      </c>
      <c r="T965">
        <v>965</v>
      </c>
    </row>
    <row r="966" spans="1:20" x14ac:dyDescent="0.25">
      <c r="A966" s="16"/>
      <c r="B966" s="194" t="s">
        <v>60</v>
      </c>
      <c r="C966" s="196">
        <v>182</v>
      </c>
      <c r="D966" s="11">
        <v>180</v>
      </c>
      <c r="E966" s="11">
        <v>177</v>
      </c>
      <c r="F966" s="11">
        <v>211</v>
      </c>
      <c r="G966" s="11">
        <v>208</v>
      </c>
      <c r="H966" s="11">
        <v>189</v>
      </c>
      <c r="I966" s="11">
        <v>194</v>
      </c>
      <c r="J966" s="11">
        <v>188</v>
      </c>
      <c r="K966" s="11">
        <v>201</v>
      </c>
      <c r="L966" s="11">
        <v>194</v>
      </c>
      <c r="M966" s="11">
        <v>180</v>
      </c>
      <c r="N966" s="11">
        <v>179</v>
      </c>
      <c r="O966" s="11">
        <v>192</v>
      </c>
      <c r="P966" s="11">
        <v>211</v>
      </c>
      <c r="Q966" s="11">
        <v>195</v>
      </c>
      <c r="R966" s="195">
        <v>2881</v>
      </c>
      <c r="T966">
        <v>966</v>
      </c>
    </row>
    <row r="967" spans="1:20" x14ac:dyDescent="0.25">
      <c r="A967" s="16"/>
      <c r="B967" s="194" t="s">
        <v>25</v>
      </c>
      <c r="C967" s="196">
        <v>416</v>
      </c>
      <c r="D967" s="11">
        <v>425</v>
      </c>
      <c r="E967" s="11">
        <v>422</v>
      </c>
      <c r="F967" s="11">
        <v>421</v>
      </c>
      <c r="G967" s="11">
        <v>429</v>
      </c>
      <c r="H967" s="11">
        <v>425</v>
      </c>
      <c r="I967" s="11">
        <v>440</v>
      </c>
      <c r="J967" s="11">
        <v>441</v>
      </c>
      <c r="K967" s="11">
        <v>432</v>
      </c>
      <c r="L967" s="11">
        <v>434</v>
      </c>
      <c r="M967" s="11">
        <v>436</v>
      </c>
      <c r="N967" s="11">
        <v>444</v>
      </c>
      <c r="O967" s="11">
        <v>445</v>
      </c>
      <c r="P967" s="11">
        <v>449</v>
      </c>
      <c r="Q967" s="11">
        <v>454</v>
      </c>
      <c r="R967" s="195">
        <v>6513</v>
      </c>
      <c r="T967">
        <v>967</v>
      </c>
    </row>
    <row r="968" spans="1:20" x14ac:dyDescent="0.25">
      <c r="A968" s="16"/>
      <c r="B968" s="194" t="s">
        <v>7</v>
      </c>
      <c r="C968" s="196">
        <v>539</v>
      </c>
      <c r="D968" s="11">
        <v>540</v>
      </c>
      <c r="E968" s="11">
        <v>546</v>
      </c>
      <c r="F968" s="11">
        <v>554</v>
      </c>
      <c r="G968" s="11">
        <v>551</v>
      </c>
      <c r="H968" s="11">
        <v>560</v>
      </c>
      <c r="I968" s="11">
        <v>558</v>
      </c>
      <c r="J968" s="11">
        <v>573</v>
      </c>
      <c r="K968" s="11">
        <v>574</v>
      </c>
      <c r="L968" s="11">
        <v>548</v>
      </c>
      <c r="M968" s="11">
        <v>564</v>
      </c>
      <c r="N968" s="11">
        <v>578</v>
      </c>
      <c r="O968" s="11">
        <v>576</v>
      </c>
      <c r="P968" s="11">
        <v>565</v>
      </c>
      <c r="Q968" s="11">
        <v>541</v>
      </c>
      <c r="R968" s="195">
        <v>8367</v>
      </c>
      <c r="T968">
        <v>968</v>
      </c>
    </row>
    <row r="969" spans="1:20" x14ac:dyDescent="0.25">
      <c r="A969" s="16"/>
      <c r="B969" s="194" t="s">
        <v>55</v>
      </c>
      <c r="C969" s="196"/>
      <c r="D969" s="11"/>
      <c r="E969" s="11"/>
      <c r="F969" s="11">
        <v>31</v>
      </c>
      <c r="G969" s="11"/>
      <c r="H969" s="11">
        <v>30</v>
      </c>
      <c r="I969" s="11"/>
      <c r="J969" s="11"/>
      <c r="K969" s="11"/>
      <c r="L969" s="11"/>
      <c r="M969" s="11"/>
      <c r="N969" s="11"/>
      <c r="O969" s="11"/>
      <c r="P969" s="11"/>
      <c r="Q969" s="11"/>
      <c r="R969" s="195">
        <v>61</v>
      </c>
      <c r="T969">
        <v>969</v>
      </c>
    </row>
    <row r="970" spans="1:20" x14ac:dyDescent="0.25">
      <c r="A970" s="16"/>
      <c r="B970" s="194" t="s">
        <v>36</v>
      </c>
      <c r="C970" s="196">
        <v>177</v>
      </c>
      <c r="D970" s="11">
        <v>187</v>
      </c>
      <c r="E970" s="11">
        <v>164</v>
      </c>
      <c r="F970" s="11">
        <v>185</v>
      </c>
      <c r="G970" s="11">
        <v>173</v>
      </c>
      <c r="H970" s="11">
        <v>186</v>
      </c>
      <c r="I970" s="11">
        <v>166</v>
      </c>
      <c r="J970" s="11">
        <v>179</v>
      </c>
      <c r="K970" s="11">
        <v>176</v>
      </c>
      <c r="L970" s="11">
        <v>184</v>
      </c>
      <c r="M970" s="11">
        <v>169</v>
      </c>
      <c r="N970" s="11">
        <v>170</v>
      </c>
      <c r="O970" s="11">
        <v>185</v>
      </c>
      <c r="P970" s="11">
        <v>183</v>
      </c>
      <c r="Q970" s="11">
        <v>184</v>
      </c>
      <c r="R970" s="195">
        <v>2668</v>
      </c>
      <c r="T970">
        <v>970</v>
      </c>
    </row>
    <row r="971" spans="1:20" x14ac:dyDescent="0.25">
      <c r="A971" s="16"/>
      <c r="B971" s="194" t="s">
        <v>21</v>
      </c>
      <c r="C971" s="196">
        <v>180</v>
      </c>
      <c r="D971" s="11">
        <v>167</v>
      </c>
      <c r="E971" s="11">
        <v>168</v>
      </c>
      <c r="F971" s="11">
        <v>172</v>
      </c>
      <c r="G971" s="11">
        <v>178</v>
      </c>
      <c r="H971" s="11">
        <v>174</v>
      </c>
      <c r="I971" s="11">
        <v>172</v>
      </c>
      <c r="J971" s="11">
        <v>180</v>
      </c>
      <c r="K971" s="11">
        <v>181</v>
      </c>
      <c r="L971" s="11">
        <v>188</v>
      </c>
      <c r="M971" s="11">
        <v>177</v>
      </c>
      <c r="N971" s="11">
        <v>189</v>
      </c>
      <c r="O971" s="11">
        <v>202</v>
      </c>
      <c r="P971" s="11">
        <v>185</v>
      </c>
      <c r="Q971" s="11">
        <v>194</v>
      </c>
      <c r="R971" s="195">
        <v>2707</v>
      </c>
      <c r="T971">
        <v>971</v>
      </c>
    </row>
    <row r="972" spans="1:20" x14ac:dyDescent="0.25">
      <c r="A972" s="16"/>
      <c r="B972" s="194" t="s">
        <v>16</v>
      </c>
      <c r="C972" s="196">
        <v>412</v>
      </c>
      <c r="D972" s="11">
        <v>425</v>
      </c>
      <c r="E972" s="11">
        <v>433</v>
      </c>
      <c r="F972" s="11">
        <v>422</v>
      </c>
      <c r="G972" s="11">
        <v>407</v>
      </c>
      <c r="H972" s="11">
        <v>417</v>
      </c>
      <c r="I972" s="11">
        <v>413</v>
      </c>
      <c r="J972" s="11">
        <v>419</v>
      </c>
      <c r="K972" s="11">
        <v>418</v>
      </c>
      <c r="L972" s="11">
        <v>421</v>
      </c>
      <c r="M972" s="11">
        <v>409</v>
      </c>
      <c r="N972" s="11">
        <v>415</v>
      </c>
      <c r="O972" s="11">
        <v>395</v>
      </c>
      <c r="P972" s="11">
        <v>426</v>
      </c>
      <c r="Q972" s="11">
        <v>396</v>
      </c>
      <c r="R972" s="195">
        <v>6228</v>
      </c>
      <c r="T972">
        <v>972</v>
      </c>
    </row>
    <row r="973" spans="1:20" x14ac:dyDescent="0.25">
      <c r="A973" s="16"/>
      <c r="B973" s="194" t="s">
        <v>2</v>
      </c>
      <c r="C973" s="196">
        <v>929</v>
      </c>
      <c r="D973" s="11">
        <v>911</v>
      </c>
      <c r="E973" s="11">
        <v>896</v>
      </c>
      <c r="F973" s="11">
        <v>927</v>
      </c>
      <c r="G973" s="11">
        <v>917</v>
      </c>
      <c r="H973" s="11">
        <v>913</v>
      </c>
      <c r="I973" s="11">
        <v>916</v>
      </c>
      <c r="J973" s="11">
        <v>907</v>
      </c>
      <c r="K973" s="11">
        <v>928</v>
      </c>
      <c r="L973" s="11">
        <v>914</v>
      </c>
      <c r="M973" s="11">
        <v>910</v>
      </c>
      <c r="N973" s="11">
        <v>927</v>
      </c>
      <c r="O973" s="11">
        <v>914</v>
      </c>
      <c r="P973" s="11">
        <v>918</v>
      </c>
      <c r="Q973" s="11">
        <v>899</v>
      </c>
      <c r="R973" s="195">
        <v>13726</v>
      </c>
      <c r="T973">
        <v>973</v>
      </c>
    </row>
    <row r="974" spans="1:20" x14ac:dyDescent="0.25">
      <c r="A974" s="16"/>
      <c r="B974" s="194" t="s">
        <v>4</v>
      </c>
      <c r="C974" s="196">
        <v>951</v>
      </c>
      <c r="D974" s="11">
        <v>944</v>
      </c>
      <c r="E974" s="11">
        <v>969</v>
      </c>
      <c r="F974" s="11">
        <v>949</v>
      </c>
      <c r="G974" s="11">
        <v>962</v>
      </c>
      <c r="H974" s="11">
        <v>961</v>
      </c>
      <c r="I974" s="11">
        <v>949</v>
      </c>
      <c r="J974" s="11">
        <v>958</v>
      </c>
      <c r="K974" s="11">
        <v>967</v>
      </c>
      <c r="L974" s="11">
        <v>959</v>
      </c>
      <c r="M974" s="11">
        <v>940</v>
      </c>
      <c r="N974" s="11">
        <v>963</v>
      </c>
      <c r="O974" s="11">
        <v>949</v>
      </c>
      <c r="P974" s="11">
        <v>968</v>
      </c>
      <c r="Q974" s="11">
        <v>953</v>
      </c>
      <c r="R974" s="195">
        <v>14342</v>
      </c>
      <c r="T974">
        <v>974</v>
      </c>
    </row>
    <row r="975" spans="1:20" x14ac:dyDescent="0.25">
      <c r="A975" s="16"/>
      <c r="B975" s="194" t="s">
        <v>38</v>
      </c>
      <c r="C975" s="196">
        <v>87</v>
      </c>
      <c r="D975" s="11">
        <v>89</v>
      </c>
      <c r="E975" s="11">
        <v>93</v>
      </c>
      <c r="F975" s="11">
        <v>67</v>
      </c>
      <c r="G975" s="11">
        <v>76</v>
      </c>
      <c r="H975" s="11">
        <v>68</v>
      </c>
      <c r="I975" s="11">
        <v>72</v>
      </c>
      <c r="J975" s="11">
        <v>78</v>
      </c>
      <c r="K975" s="11">
        <v>67</v>
      </c>
      <c r="L975" s="11">
        <v>79</v>
      </c>
      <c r="M975" s="11">
        <v>74</v>
      </c>
      <c r="N975" s="11">
        <v>75</v>
      </c>
      <c r="O975" s="11">
        <v>65</v>
      </c>
      <c r="P975" s="11">
        <v>66</v>
      </c>
      <c r="Q975" s="11">
        <v>81</v>
      </c>
      <c r="R975" s="195">
        <v>1137</v>
      </c>
      <c r="T975">
        <v>975</v>
      </c>
    </row>
    <row r="976" spans="1:20" x14ac:dyDescent="0.25">
      <c r="A976" s="16"/>
      <c r="B976" s="194" t="s">
        <v>8</v>
      </c>
      <c r="C976" s="196">
        <v>326</v>
      </c>
      <c r="D976" s="11">
        <v>306</v>
      </c>
      <c r="E976" s="11">
        <v>312</v>
      </c>
      <c r="F976" s="11">
        <v>323</v>
      </c>
      <c r="G976" s="11">
        <v>327</v>
      </c>
      <c r="H976" s="11">
        <v>327</v>
      </c>
      <c r="I976" s="11">
        <v>315</v>
      </c>
      <c r="J976" s="11">
        <v>342</v>
      </c>
      <c r="K976" s="11">
        <v>324</v>
      </c>
      <c r="L976" s="11">
        <v>320</v>
      </c>
      <c r="M976" s="11">
        <v>278</v>
      </c>
      <c r="N976" s="11">
        <v>315</v>
      </c>
      <c r="O976" s="11">
        <v>325</v>
      </c>
      <c r="P976" s="11">
        <v>329</v>
      </c>
      <c r="Q976" s="11">
        <v>321</v>
      </c>
      <c r="R976" s="195">
        <v>4790</v>
      </c>
      <c r="T976">
        <v>976</v>
      </c>
    </row>
    <row r="977" spans="1:20" x14ac:dyDescent="0.25">
      <c r="A977" s="16"/>
      <c r="B977" s="194" t="s">
        <v>78</v>
      </c>
      <c r="C977" s="196">
        <v>412</v>
      </c>
      <c r="D977" s="11">
        <v>421</v>
      </c>
      <c r="E977" s="11">
        <v>458</v>
      </c>
      <c r="F977" s="11">
        <v>440</v>
      </c>
      <c r="G977" s="11">
        <v>415</v>
      </c>
      <c r="H977" s="11">
        <v>429</v>
      </c>
      <c r="I977" s="11">
        <v>430</v>
      </c>
      <c r="J977" s="11">
        <v>417</v>
      </c>
      <c r="K977" s="11">
        <v>441</v>
      </c>
      <c r="L977" s="11">
        <v>405</v>
      </c>
      <c r="M977" s="11">
        <v>415</v>
      </c>
      <c r="N977" s="11">
        <v>440</v>
      </c>
      <c r="O977" s="11">
        <v>389</v>
      </c>
      <c r="P977" s="11">
        <v>438</v>
      </c>
      <c r="Q977" s="11">
        <v>460</v>
      </c>
      <c r="R977" s="195">
        <v>6410</v>
      </c>
      <c r="T977">
        <v>977</v>
      </c>
    </row>
    <row r="978" spans="1:20" x14ac:dyDescent="0.25">
      <c r="A978" s="16"/>
      <c r="B978" s="194" t="s">
        <v>27</v>
      </c>
      <c r="C978" s="196">
        <v>312</v>
      </c>
      <c r="D978" s="11">
        <v>315</v>
      </c>
      <c r="E978" s="11">
        <v>324</v>
      </c>
      <c r="F978" s="11">
        <v>319</v>
      </c>
      <c r="G978" s="11">
        <v>318</v>
      </c>
      <c r="H978" s="11">
        <v>302</v>
      </c>
      <c r="I978" s="11">
        <v>324</v>
      </c>
      <c r="J978" s="11">
        <v>309</v>
      </c>
      <c r="K978" s="11">
        <v>329</v>
      </c>
      <c r="L978" s="11">
        <v>324</v>
      </c>
      <c r="M978" s="11">
        <v>312</v>
      </c>
      <c r="N978" s="11">
        <v>321</v>
      </c>
      <c r="O978" s="11">
        <v>346</v>
      </c>
      <c r="P978" s="11">
        <v>334</v>
      </c>
      <c r="Q978" s="11">
        <v>338</v>
      </c>
      <c r="R978" s="195">
        <v>4827</v>
      </c>
      <c r="T978">
        <v>978</v>
      </c>
    </row>
    <row r="979" spans="1:20" x14ac:dyDescent="0.25">
      <c r="A979" s="16"/>
      <c r="B979" s="194" t="s">
        <v>13</v>
      </c>
      <c r="C979" s="196">
        <v>140</v>
      </c>
      <c r="D979" s="11">
        <v>173</v>
      </c>
      <c r="E979" s="11">
        <v>165</v>
      </c>
      <c r="F979" s="11">
        <v>158</v>
      </c>
      <c r="G979" s="11">
        <v>150</v>
      </c>
      <c r="H979" s="11">
        <v>152</v>
      </c>
      <c r="I979" s="11">
        <v>149</v>
      </c>
      <c r="J979" s="11">
        <v>162</v>
      </c>
      <c r="K979" s="11">
        <v>133</v>
      </c>
      <c r="L979" s="11">
        <v>160</v>
      </c>
      <c r="M979" s="11">
        <v>143</v>
      </c>
      <c r="N979" s="11">
        <v>158</v>
      </c>
      <c r="O979" s="11">
        <v>159</v>
      </c>
      <c r="P979" s="11">
        <v>173</v>
      </c>
      <c r="Q979" s="11">
        <v>172</v>
      </c>
      <c r="R979" s="195">
        <v>2347</v>
      </c>
      <c r="T979">
        <v>979</v>
      </c>
    </row>
    <row r="980" spans="1:20" x14ac:dyDescent="0.25">
      <c r="A980" s="16"/>
      <c r="B980" s="194" t="s">
        <v>70</v>
      </c>
      <c r="C980" s="196">
        <v>406</v>
      </c>
      <c r="D980" s="11">
        <v>424</v>
      </c>
      <c r="E980" s="11">
        <v>396</v>
      </c>
      <c r="F980" s="11">
        <v>398</v>
      </c>
      <c r="G980" s="11">
        <v>405</v>
      </c>
      <c r="H980" s="11">
        <v>401</v>
      </c>
      <c r="I980" s="11">
        <v>403</v>
      </c>
      <c r="J980" s="11">
        <v>414</v>
      </c>
      <c r="K980" s="11">
        <v>411</v>
      </c>
      <c r="L980" s="11">
        <v>443</v>
      </c>
      <c r="M980" s="11">
        <v>403</v>
      </c>
      <c r="N980" s="11">
        <v>411</v>
      </c>
      <c r="O980" s="11">
        <v>438</v>
      </c>
      <c r="P980" s="11">
        <v>432</v>
      </c>
      <c r="Q980" s="11">
        <v>442</v>
      </c>
      <c r="R980" s="195">
        <v>6227</v>
      </c>
      <c r="T980">
        <v>980</v>
      </c>
    </row>
    <row r="981" spans="1:20" x14ac:dyDescent="0.25">
      <c r="A981" s="16"/>
      <c r="B981" s="194" t="s">
        <v>72</v>
      </c>
      <c r="C981" s="196">
        <v>127</v>
      </c>
      <c r="D981" s="11">
        <v>138</v>
      </c>
      <c r="E981" s="11">
        <v>124</v>
      </c>
      <c r="F981" s="11">
        <v>137</v>
      </c>
      <c r="G981" s="11">
        <v>123</v>
      </c>
      <c r="H981" s="11">
        <v>123</v>
      </c>
      <c r="I981" s="11">
        <v>119</v>
      </c>
      <c r="J981" s="11">
        <v>128</v>
      </c>
      <c r="K981" s="11">
        <v>121</v>
      </c>
      <c r="L981" s="11">
        <v>140</v>
      </c>
      <c r="M981" s="11">
        <v>102</v>
      </c>
      <c r="N981" s="11">
        <v>117</v>
      </c>
      <c r="O981" s="11">
        <v>111</v>
      </c>
      <c r="P981" s="11">
        <v>115</v>
      </c>
      <c r="Q981" s="11">
        <v>126</v>
      </c>
      <c r="R981" s="195">
        <v>1851</v>
      </c>
      <c r="T981">
        <v>981</v>
      </c>
    </row>
    <row r="982" spans="1:20" x14ac:dyDescent="0.25">
      <c r="A982" s="16"/>
      <c r="B982" s="194" t="s">
        <v>6</v>
      </c>
      <c r="C982" s="196">
        <v>999</v>
      </c>
      <c r="D982" s="11">
        <v>1013</v>
      </c>
      <c r="E982" s="11">
        <v>1034</v>
      </c>
      <c r="F982" s="11">
        <v>1043</v>
      </c>
      <c r="G982" s="11">
        <v>1017</v>
      </c>
      <c r="H982" s="11">
        <v>1029</v>
      </c>
      <c r="I982" s="11">
        <v>1045</v>
      </c>
      <c r="J982" s="11">
        <v>1035</v>
      </c>
      <c r="K982" s="11">
        <v>1025</v>
      </c>
      <c r="L982" s="11">
        <v>1048</v>
      </c>
      <c r="M982" s="11">
        <v>1050</v>
      </c>
      <c r="N982" s="11">
        <v>1048</v>
      </c>
      <c r="O982" s="11">
        <v>1030</v>
      </c>
      <c r="P982" s="11">
        <v>1030</v>
      </c>
      <c r="Q982" s="11">
        <v>1026</v>
      </c>
      <c r="R982" s="195">
        <v>15472</v>
      </c>
      <c r="T982">
        <v>982</v>
      </c>
    </row>
    <row r="983" spans="1:20" x14ac:dyDescent="0.25">
      <c r="A983" s="16"/>
      <c r="B983" s="194" t="s">
        <v>62</v>
      </c>
      <c r="C983" s="196">
        <v>250</v>
      </c>
      <c r="D983" s="11">
        <v>263</v>
      </c>
      <c r="E983" s="11">
        <v>262</v>
      </c>
      <c r="F983" s="11">
        <v>259</v>
      </c>
      <c r="G983" s="11">
        <v>269</v>
      </c>
      <c r="H983" s="11">
        <v>264</v>
      </c>
      <c r="I983" s="11">
        <v>258</v>
      </c>
      <c r="J983" s="11">
        <v>244</v>
      </c>
      <c r="K983" s="11">
        <v>256</v>
      </c>
      <c r="L983" s="11">
        <v>273</v>
      </c>
      <c r="M983" s="11">
        <v>249</v>
      </c>
      <c r="N983" s="11">
        <v>251</v>
      </c>
      <c r="O983" s="11">
        <v>281</v>
      </c>
      <c r="P983" s="11">
        <v>256</v>
      </c>
      <c r="Q983" s="11">
        <v>289</v>
      </c>
      <c r="R983" s="195">
        <v>3924</v>
      </c>
      <c r="T983">
        <v>983</v>
      </c>
    </row>
    <row r="984" spans="1:20" x14ac:dyDescent="0.25">
      <c r="A984" s="16"/>
      <c r="B984" s="194" t="s">
        <v>5</v>
      </c>
      <c r="C984" s="196">
        <v>709</v>
      </c>
      <c r="D984" s="11">
        <v>731</v>
      </c>
      <c r="E984" s="11">
        <v>704</v>
      </c>
      <c r="F984" s="11">
        <v>726</v>
      </c>
      <c r="G984" s="11">
        <v>735</v>
      </c>
      <c r="H984" s="11">
        <v>732</v>
      </c>
      <c r="I984" s="11">
        <v>735</v>
      </c>
      <c r="J984" s="11">
        <v>726</v>
      </c>
      <c r="K984" s="11">
        <v>749</v>
      </c>
      <c r="L984" s="11">
        <v>735</v>
      </c>
      <c r="M984" s="11">
        <v>730</v>
      </c>
      <c r="N984" s="11">
        <v>724</v>
      </c>
      <c r="O984" s="11">
        <v>741</v>
      </c>
      <c r="P984" s="11">
        <v>745</v>
      </c>
      <c r="Q984" s="11">
        <v>740</v>
      </c>
      <c r="R984" s="195">
        <v>10962</v>
      </c>
      <c r="T984">
        <v>984</v>
      </c>
    </row>
    <row r="985" spans="1:20" x14ac:dyDescent="0.25">
      <c r="A985" s="16"/>
      <c r="B985" s="194" t="s">
        <v>76</v>
      </c>
      <c r="C985" s="196">
        <v>377</v>
      </c>
      <c r="D985" s="11">
        <v>349</v>
      </c>
      <c r="E985" s="11">
        <v>361</v>
      </c>
      <c r="F985" s="11">
        <v>376</v>
      </c>
      <c r="G985" s="11">
        <v>350</v>
      </c>
      <c r="H985" s="11">
        <v>358</v>
      </c>
      <c r="I985" s="11">
        <v>348</v>
      </c>
      <c r="J985" s="11">
        <v>360</v>
      </c>
      <c r="K985" s="11">
        <v>340</v>
      </c>
      <c r="L985" s="11">
        <v>336</v>
      </c>
      <c r="M985" s="11">
        <v>344</v>
      </c>
      <c r="N985" s="11">
        <v>360</v>
      </c>
      <c r="O985" s="11">
        <v>355</v>
      </c>
      <c r="P985" s="11">
        <v>366</v>
      </c>
      <c r="Q985" s="11">
        <v>379</v>
      </c>
      <c r="R985" s="195">
        <v>5359</v>
      </c>
      <c r="T985">
        <v>985</v>
      </c>
    </row>
    <row r="986" spans="1:20" x14ac:dyDescent="0.25">
      <c r="A986" s="16"/>
      <c r="B986" s="194" t="s">
        <v>63</v>
      </c>
      <c r="C986" s="196">
        <v>78</v>
      </c>
      <c r="D986" s="11">
        <v>87</v>
      </c>
      <c r="E986" s="11">
        <v>89</v>
      </c>
      <c r="F986" s="11">
        <v>88</v>
      </c>
      <c r="G986" s="11">
        <v>84</v>
      </c>
      <c r="H986" s="11">
        <v>81</v>
      </c>
      <c r="I986" s="11">
        <v>79</v>
      </c>
      <c r="J986" s="11">
        <v>81</v>
      </c>
      <c r="K986" s="11">
        <v>74</v>
      </c>
      <c r="L986" s="11">
        <v>78</v>
      </c>
      <c r="M986" s="11">
        <v>64</v>
      </c>
      <c r="N986" s="11">
        <v>81</v>
      </c>
      <c r="O986" s="11">
        <v>72</v>
      </c>
      <c r="P986" s="11">
        <v>94</v>
      </c>
      <c r="Q986" s="11">
        <v>71</v>
      </c>
      <c r="R986" s="195">
        <v>1201</v>
      </c>
      <c r="T986">
        <v>986</v>
      </c>
    </row>
    <row r="987" spans="1:20" x14ac:dyDescent="0.25">
      <c r="A987" s="16"/>
      <c r="B987" s="194" t="s">
        <v>43</v>
      </c>
      <c r="C987" s="196">
        <v>86</v>
      </c>
      <c r="D987" s="11">
        <v>115</v>
      </c>
      <c r="E987" s="11">
        <v>127</v>
      </c>
      <c r="F987" s="11">
        <v>113</v>
      </c>
      <c r="G987" s="11">
        <v>103</v>
      </c>
      <c r="H987" s="11">
        <v>107</v>
      </c>
      <c r="I987" s="11">
        <v>109</v>
      </c>
      <c r="J987" s="11">
        <v>107</v>
      </c>
      <c r="K987" s="11">
        <v>118</v>
      </c>
      <c r="L987" s="11">
        <v>104</v>
      </c>
      <c r="M987" s="11">
        <v>108</v>
      </c>
      <c r="N987" s="11">
        <v>91</v>
      </c>
      <c r="O987" s="11">
        <v>82</v>
      </c>
      <c r="P987" s="11">
        <v>109</v>
      </c>
      <c r="Q987" s="11">
        <v>100</v>
      </c>
      <c r="R987" s="195">
        <v>1579</v>
      </c>
      <c r="T987">
        <v>987</v>
      </c>
    </row>
    <row r="988" spans="1:20" x14ac:dyDescent="0.25">
      <c r="A988" s="16"/>
      <c r="B988" s="194" t="s">
        <v>65</v>
      </c>
      <c r="C988" s="196">
        <v>122</v>
      </c>
      <c r="D988" s="11">
        <v>145</v>
      </c>
      <c r="E988" s="11">
        <v>117</v>
      </c>
      <c r="F988" s="11">
        <v>136</v>
      </c>
      <c r="G988" s="11">
        <v>120</v>
      </c>
      <c r="H988" s="11">
        <v>139</v>
      </c>
      <c r="I988" s="11">
        <v>136</v>
      </c>
      <c r="J988" s="11">
        <v>141</v>
      </c>
      <c r="K988" s="11">
        <v>122</v>
      </c>
      <c r="L988" s="11">
        <v>133</v>
      </c>
      <c r="M988" s="11">
        <v>138</v>
      </c>
      <c r="N988" s="11">
        <v>146</v>
      </c>
      <c r="O988" s="11">
        <v>130</v>
      </c>
      <c r="P988" s="11">
        <v>120</v>
      </c>
      <c r="Q988" s="11">
        <v>130</v>
      </c>
      <c r="R988" s="195">
        <v>1975</v>
      </c>
      <c r="T988">
        <v>988</v>
      </c>
    </row>
    <row r="989" spans="1:20" x14ac:dyDescent="0.25">
      <c r="A989" s="16"/>
      <c r="B989" s="194" t="s">
        <v>22</v>
      </c>
      <c r="C989" s="196">
        <v>147</v>
      </c>
      <c r="D989" s="11">
        <v>140</v>
      </c>
      <c r="E989" s="11">
        <v>148</v>
      </c>
      <c r="F989" s="11">
        <v>156</v>
      </c>
      <c r="G989" s="11">
        <v>151</v>
      </c>
      <c r="H989" s="11">
        <v>143</v>
      </c>
      <c r="I989" s="11">
        <v>152</v>
      </c>
      <c r="J989" s="11">
        <v>159</v>
      </c>
      <c r="K989" s="11">
        <v>161</v>
      </c>
      <c r="L989" s="11">
        <v>163</v>
      </c>
      <c r="M989" s="11">
        <v>169</v>
      </c>
      <c r="N989" s="11">
        <v>152</v>
      </c>
      <c r="O989" s="11">
        <v>152</v>
      </c>
      <c r="P989" s="11">
        <v>178</v>
      </c>
      <c r="Q989" s="11">
        <v>164</v>
      </c>
      <c r="R989" s="195">
        <v>2335</v>
      </c>
      <c r="T989">
        <v>989</v>
      </c>
    </row>
    <row r="990" spans="1:20" x14ac:dyDescent="0.25">
      <c r="A990" s="16"/>
      <c r="B990" s="194" t="s">
        <v>61</v>
      </c>
      <c r="C990" s="196">
        <v>91</v>
      </c>
      <c r="D990" s="11">
        <v>88</v>
      </c>
      <c r="E990" s="11">
        <v>89</v>
      </c>
      <c r="F990" s="11">
        <v>91</v>
      </c>
      <c r="G990" s="11">
        <v>81</v>
      </c>
      <c r="H990" s="11">
        <v>86</v>
      </c>
      <c r="I990" s="11">
        <v>83</v>
      </c>
      <c r="J990" s="11">
        <v>97</v>
      </c>
      <c r="K990" s="11">
        <v>83</v>
      </c>
      <c r="L990" s="11">
        <v>84</v>
      </c>
      <c r="M990" s="11">
        <v>74</v>
      </c>
      <c r="N990" s="11">
        <v>80</v>
      </c>
      <c r="O990" s="11">
        <v>81</v>
      </c>
      <c r="P990" s="11">
        <v>87</v>
      </c>
      <c r="Q990" s="11">
        <v>89</v>
      </c>
      <c r="R990" s="195">
        <v>1284</v>
      </c>
      <c r="T990">
        <v>990</v>
      </c>
    </row>
    <row r="991" spans="1:20" x14ac:dyDescent="0.25">
      <c r="A991" s="16"/>
      <c r="B991" s="194" t="s">
        <v>23</v>
      </c>
      <c r="C991" s="196">
        <v>198</v>
      </c>
      <c r="D991" s="11">
        <v>213</v>
      </c>
      <c r="E991" s="11">
        <v>207</v>
      </c>
      <c r="F991" s="11">
        <v>221</v>
      </c>
      <c r="G991" s="11">
        <v>216</v>
      </c>
      <c r="H991" s="11">
        <v>222</v>
      </c>
      <c r="I991" s="11">
        <v>216</v>
      </c>
      <c r="J991" s="11">
        <v>220</v>
      </c>
      <c r="K991" s="11">
        <v>219</v>
      </c>
      <c r="L991" s="11">
        <v>229</v>
      </c>
      <c r="M991" s="11">
        <v>228</v>
      </c>
      <c r="N991" s="11">
        <v>220</v>
      </c>
      <c r="O991" s="11">
        <v>223</v>
      </c>
      <c r="P991" s="11">
        <v>235</v>
      </c>
      <c r="Q991" s="11">
        <v>234</v>
      </c>
      <c r="R991" s="195">
        <v>3301</v>
      </c>
      <c r="T991">
        <v>991</v>
      </c>
    </row>
    <row r="992" spans="1:20" x14ac:dyDescent="0.25">
      <c r="A992" s="16"/>
      <c r="B992" s="194" t="s">
        <v>12</v>
      </c>
      <c r="C992" s="196">
        <v>78</v>
      </c>
      <c r="D992" s="11">
        <v>88</v>
      </c>
      <c r="E992" s="11">
        <v>92</v>
      </c>
      <c r="F992" s="11">
        <v>83</v>
      </c>
      <c r="G992" s="11">
        <v>87</v>
      </c>
      <c r="H992" s="11">
        <v>89</v>
      </c>
      <c r="I992" s="11">
        <v>93</v>
      </c>
      <c r="J992" s="11">
        <v>92</v>
      </c>
      <c r="K992" s="11">
        <v>94</v>
      </c>
      <c r="L992" s="11">
        <v>88</v>
      </c>
      <c r="M992" s="11">
        <v>93</v>
      </c>
      <c r="N992" s="11">
        <v>94</v>
      </c>
      <c r="O992" s="11">
        <v>104</v>
      </c>
      <c r="P992" s="11">
        <v>101</v>
      </c>
      <c r="Q992" s="11">
        <v>106</v>
      </c>
      <c r="R992" s="195">
        <v>1382</v>
      </c>
      <c r="T992">
        <v>992</v>
      </c>
    </row>
    <row r="993" spans="1:20" x14ac:dyDescent="0.25">
      <c r="A993" s="16"/>
      <c r="B993" s="194" t="s">
        <v>19</v>
      </c>
      <c r="C993" s="196">
        <v>233</v>
      </c>
      <c r="D993" s="11">
        <v>226</v>
      </c>
      <c r="E993" s="11">
        <v>220</v>
      </c>
      <c r="F993" s="11">
        <v>240</v>
      </c>
      <c r="G993" s="11">
        <v>221</v>
      </c>
      <c r="H993" s="11">
        <v>240</v>
      </c>
      <c r="I993" s="11">
        <v>231</v>
      </c>
      <c r="J993" s="11">
        <v>244</v>
      </c>
      <c r="K993" s="11">
        <v>228</v>
      </c>
      <c r="L993" s="11">
        <v>225</v>
      </c>
      <c r="M993" s="11">
        <v>232</v>
      </c>
      <c r="N993" s="11">
        <v>240</v>
      </c>
      <c r="O993" s="11">
        <v>223</v>
      </c>
      <c r="P993" s="11">
        <v>236</v>
      </c>
      <c r="Q993" s="11">
        <v>216</v>
      </c>
      <c r="R993" s="195">
        <v>3455</v>
      </c>
      <c r="T993">
        <v>993</v>
      </c>
    </row>
    <row r="994" spans="1:20" x14ac:dyDescent="0.25">
      <c r="A994" s="16"/>
      <c r="B994" s="194" t="s">
        <v>45</v>
      </c>
      <c r="C994" s="196">
        <v>63</v>
      </c>
      <c r="D994" s="11">
        <v>64</v>
      </c>
      <c r="E994" s="11">
        <v>61</v>
      </c>
      <c r="F994" s="11">
        <v>60</v>
      </c>
      <c r="G994" s="11">
        <v>48</v>
      </c>
      <c r="H994" s="11">
        <v>51</v>
      </c>
      <c r="I994" s="11">
        <v>43</v>
      </c>
      <c r="J994" s="11">
        <v>51</v>
      </c>
      <c r="K994" s="11">
        <v>45</v>
      </c>
      <c r="L994" s="11">
        <v>59</v>
      </c>
      <c r="M994" s="11">
        <v>66</v>
      </c>
      <c r="N994" s="11">
        <v>59</v>
      </c>
      <c r="O994" s="11">
        <v>60</v>
      </c>
      <c r="P994" s="11">
        <v>61</v>
      </c>
      <c r="Q994" s="11">
        <v>61</v>
      </c>
      <c r="R994" s="195">
        <v>852</v>
      </c>
      <c r="T994">
        <v>994</v>
      </c>
    </row>
    <row r="995" spans="1:20" x14ac:dyDescent="0.25">
      <c r="A995" s="16"/>
      <c r="B995" s="194" t="s">
        <v>48</v>
      </c>
      <c r="C995" s="196">
        <v>147</v>
      </c>
      <c r="D995" s="11">
        <v>159</v>
      </c>
      <c r="E995" s="11">
        <v>148</v>
      </c>
      <c r="F995" s="11">
        <v>148</v>
      </c>
      <c r="G995" s="11">
        <v>143</v>
      </c>
      <c r="H995" s="11">
        <v>170</v>
      </c>
      <c r="I995" s="11">
        <v>154</v>
      </c>
      <c r="J995" s="11">
        <v>176</v>
      </c>
      <c r="K995" s="11">
        <v>168</v>
      </c>
      <c r="L995" s="11">
        <v>180</v>
      </c>
      <c r="M995" s="11">
        <v>165</v>
      </c>
      <c r="N995" s="11">
        <v>173</v>
      </c>
      <c r="O995" s="11">
        <v>161</v>
      </c>
      <c r="P995" s="11">
        <v>180</v>
      </c>
      <c r="Q995" s="11">
        <v>162</v>
      </c>
      <c r="R995" s="195">
        <v>2434</v>
      </c>
      <c r="T995">
        <v>995</v>
      </c>
    </row>
    <row r="996" spans="1:20" x14ac:dyDescent="0.25">
      <c r="A996" s="16"/>
      <c r="B996" s="194" t="s">
        <v>34</v>
      </c>
      <c r="C996" s="196">
        <v>78</v>
      </c>
      <c r="D996" s="11">
        <v>82</v>
      </c>
      <c r="E996" s="11">
        <v>68</v>
      </c>
      <c r="F996" s="11">
        <v>89</v>
      </c>
      <c r="G996" s="11">
        <v>75</v>
      </c>
      <c r="H996" s="11">
        <v>82</v>
      </c>
      <c r="I996" s="11">
        <v>71</v>
      </c>
      <c r="J996" s="11">
        <v>72</v>
      </c>
      <c r="K996" s="11">
        <v>71</v>
      </c>
      <c r="L996" s="11">
        <v>75</v>
      </c>
      <c r="M996" s="11">
        <v>65</v>
      </c>
      <c r="N996" s="11">
        <v>64</v>
      </c>
      <c r="O996" s="11">
        <v>67</v>
      </c>
      <c r="P996" s="11">
        <v>68</v>
      </c>
      <c r="Q996" s="11">
        <v>72</v>
      </c>
      <c r="R996" s="195">
        <v>1099</v>
      </c>
      <c r="T996">
        <v>996</v>
      </c>
    </row>
    <row r="997" spans="1:20" x14ac:dyDescent="0.25">
      <c r="A997" s="16"/>
      <c r="B997" s="194" t="s">
        <v>3</v>
      </c>
      <c r="C997" s="196">
        <v>884</v>
      </c>
      <c r="D997" s="11">
        <v>881</v>
      </c>
      <c r="E997" s="11">
        <v>877</v>
      </c>
      <c r="F997" s="11">
        <v>888</v>
      </c>
      <c r="G997" s="11">
        <v>875</v>
      </c>
      <c r="H997" s="11">
        <v>857</v>
      </c>
      <c r="I997" s="11">
        <v>878</v>
      </c>
      <c r="J997" s="11">
        <v>881</v>
      </c>
      <c r="K997" s="11">
        <v>884</v>
      </c>
      <c r="L997" s="11">
        <v>878</v>
      </c>
      <c r="M997" s="11">
        <v>876</v>
      </c>
      <c r="N997" s="11">
        <v>870</v>
      </c>
      <c r="O997" s="11">
        <v>871</v>
      </c>
      <c r="P997" s="11">
        <v>859</v>
      </c>
      <c r="Q997" s="11">
        <v>874</v>
      </c>
      <c r="R997" s="195">
        <v>13133</v>
      </c>
      <c r="T997">
        <v>997</v>
      </c>
    </row>
    <row r="998" spans="1:20" x14ac:dyDescent="0.25">
      <c r="A998" s="16"/>
      <c r="B998" s="194" t="s">
        <v>80</v>
      </c>
      <c r="C998" s="196">
        <v>273</v>
      </c>
      <c r="D998" s="11">
        <v>296</v>
      </c>
      <c r="E998" s="11">
        <v>313</v>
      </c>
      <c r="F998" s="11">
        <v>307</v>
      </c>
      <c r="G998" s="11">
        <v>262</v>
      </c>
      <c r="H998" s="11">
        <v>302</v>
      </c>
      <c r="I998" s="11">
        <v>332</v>
      </c>
      <c r="J998" s="11">
        <v>335</v>
      </c>
      <c r="K998" s="11">
        <v>291</v>
      </c>
      <c r="L998" s="11">
        <v>321</v>
      </c>
      <c r="M998" s="11">
        <v>304</v>
      </c>
      <c r="N998" s="11">
        <v>300</v>
      </c>
      <c r="O998" s="11">
        <v>285</v>
      </c>
      <c r="P998" s="11">
        <v>312</v>
      </c>
      <c r="Q998" s="11">
        <v>354</v>
      </c>
      <c r="R998" s="195">
        <v>4587</v>
      </c>
      <c r="T998">
        <v>998</v>
      </c>
    </row>
    <row r="999" spans="1:20" x14ac:dyDescent="0.25">
      <c r="A999" s="16"/>
      <c r="B999" s="194" t="s">
        <v>39</v>
      </c>
      <c r="C999" s="196">
        <v>171</v>
      </c>
      <c r="D999" s="11">
        <v>181</v>
      </c>
      <c r="E999" s="11">
        <v>178</v>
      </c>
      <c r="F999" s="11">
        <v>183</v>
      </c>
      <c r="G999" s="11">
        <v>155</v>
      </c>
      <c r="H999" s="11">
        <v>175</v>
      </c>
      <c r="I999" s="11">
        <v>172</v>
      </c>
      <c r="J999" s="11">
        <v>183</v>
      </c>
      <c r="K999" s="11">
        <v>177</v>
      </c>
      <c r="L999" s="11">
        <v>183</v>
      </c>
      <c r="M999" s="11">
        <v>149</v>
      </c>
      <c r="N999" s="11">
        <v>137</v>
      </c>
      <c r="O999" s="11">
        <v>147</v>
      </c>
      <c r="P999" s="11">
        <v>144</v>
      </c>
      <c r="Q999" s="11">
        <v>128</v>
      </c>
      <c r="R999" s="195">
        <v>2463</v>
      </c>
      <c r="T999">
        <v>999</v>
      </c>
    </row>
    <row r="1000" spans="1:20" x14ac:dyDescent="0.25">
      <c r="A1000" s="16"/>
      <c r="B1000" s="194" t="s">
        <v>14</v>
      </c>
      <c r="C1000" s="196">
        <v>575</v>
      </c>
      <c r="D1000" s="11">
        <v>596</v>
      </c>
      <c r="E1000" s="11">
        <v>589</v>
      </c>
      <c r="F1000" s="11">
        <v>580</v>
      </c>
      <c r="G1000" s="11">
        <v>585</v>
      </c>
      <c r="H1000" s="11">
        <v>592</v>
      </c>
      <c r="I1000" s="11">
        <v>581</v>
      </c>
      <c r="J1000" s="11">
        <v>605</v>
      </c>
      <c r="K1000" s="11">
        <v>558</v>
      </c>
      <c r="L1000" s="11">
        <v>576</v>
      </c>
      <c r="M1000" s="11">
        <v>550</v>
      </c>
      <c r="N1000" s="11">
        <v>549</v>
      </c>
      <c r="O1000" s="11">
        <v>556</v>
      </c>
      <c r="P1000" s="11">
        <v>567</v>
      </c>
      <c r="Q1000" s="11">
        <v>605</v>
      </c>
      <c r="R1000" s="195">
        <v>8664</v>
      </c>
      <c r="T1000">
        <v>1000</v>
      </c>
    </row>
    <row r="1001" spans="1:20" x14ac:dyDescent="0.25">
      <c r="A1001" s="16"/>
      <c r="B1001" s="194" t="s">
        <v>68</v>
      </c>
      <c r="C1001" s="196">
        <v>119</v>
      </c>
      <c r="D1001" s="11">
        <v>124</v>
      </c>
      <c r="E1001" s="11">
        <v>120</v>
      </c>
      <c r="F1001" s="11">
        <v>117</v>
      </c>
      <c r="G1001" s="11">
        <v>132</v>
      </c>
      <c r="H1001" s="11">
        <v>124</v>
      </c>
      <c r="I1001" s="11">
        <v>118</v>
      </c>
      <c r="J1001" s="11">
        <v>123</v>
      </c>
      <c r="K1001" s="11">
        <v>126</v>
      </c>
      <c r="L1001" s="11">
        <v>132</v>
      </c>
      <c r="M1001" s="11">
        <v>129</v>
      </c>
      <c r="N1001" s="11">
        <v>126</v>
      </c>
      <c r="O1001" s="11">
        <v>107</v>
      </c>
      <c r="P1001" s="11">
        <v>106</v>
      </c>
      <c r="Q1001" s="11">
        <v>107</v>
      </c>
      <c r="R1001" s="195">
        <v>1810</v>
      </c>
      <c r="T1001">
        <v>1001</v>
      </c>
    </row>
    <row r="1002" spans="1:20" x14ac:dyDescent="0.25">
      <c r="A1002" s="16"/>
      <c r="B1002" s="194" t="s">
        <v>69</v>
      </c>
      <c r="C1002" s="196">
        <v>110</v>
      </c>
      <c r="D1002" s="11">
        <v>115</v>
      </c>
      <c r="E1002" s="11">
        <v>134</v>
      </c>
      <c r="F1002" s="11">
        <v>116</v>
      </c>
      <c r="G1002" s="11">
        <v>116</v>
      </c>
      <c r="H1002" s="11">
        <v>124</v>
      </c>
      <c r="I1002" s="11">
        <v>119</v>
      </c>
      <c r="J1002" s="11">
        <v>128</v>
      </c>
      <c r="K1002" s="11">
        <v>120</v>
      </c>
      <c r="L1002" s="11">
        <v>124</v>
      </c>
      <c r="M1002" s="11">
        <v>119</v>
      </c>
      <c r="N1002" s="11">
        <v>124</v>
      </c>
      <c r="O1002" s="11">
        <v>128</v>
      </c>
      <c r="P1002" s="11">
        <v>139</v>
      </c>
      <c r="Q1002" s="11">
        <v>128</v>
      </c>
      <c r="R1002" s="195">
        <v>1844</v>
      </c>
      <c r="T1002">
        <v>1002</v>
      </c>
    </row>
    <row r="1003" spans="1:20" x14ac:dyDescent="0.25">
      <c r="A1003" s="16"/>
      <c r="B1003" s="194" t="s">
        <v>24</v>
      </c>
      <c r="C1003" s="196">
        <v>563</v>
      </c>
      <c r="D1003" s="11">
        <v>566</v>
      </c>
      <c r="E1003" s="11">
        <v>571</v>
      </c>
      <c r="F1003" s="11">
        <v>554</v>
      </c>
      <c r="G1003" s="11">
        <v>588</v>
      </c>
      <c r="H1003" s="11">
        <v>579</v>
      </c>
      <c r="I1003" s="11">
        <v>598</v>
      </c>
      <c r="J1003" s="11">
        <v>586</v>
      </c>
      <c r="K1003" s="11">
        <v>593</v>
      </c>
      <c r="L1003" s="11">
        <v>585</v>
      </c>
      <c r="M1003" s="11">
        <v>577</v>
      </c>
      <c r="N1003" s="11">
        <v>603</v>
      </c>
      <c r="O1003" s="11">
        <v>579</v>
      </c>
      <c r="P1003" s="11">
        <v>587</v>
      </c>
      <c r="Q1003" s="11">
        <v>589</v>
      </c>
      <c r="R1003" s="195">
        <v>8718</v>
      </c>
      <c r="T1003">
        <v>1003</v>
      </c>
    </row>
    <row r="1004" spans="1:20" x14ac:dyDescent="0.25">
      <c r="A1004" s="16"/>
      <c r="B1004" s="194" t="s">
        <v>9</v>
      </c>
      <c r="C1004" s="196">
        <v>403</v>
      </c>
      <c r="D1004" s="11">
        <v>401</v>
      </c>
      <c r="E1004" s="11">
        <v>412</v>
      </c>
      <c r="F1004" s="11">
        <v>409</v>
      </c>
      <c r="G1004" s="11">
        <v>420</v>
      </c>
      <c r="H1004" s="11">
        <v>415</v>
      </c>
      <c r="I1004" s="11">
        <v>414</v>
      </c>
      <c r="J1004" s="11">
        <v>409</v>
      </c>
      <c r="K1004" s="11">
        <v>403</v>
      </c>
      <c r="L1004" s="11">
        <v>417</v>
      </c>
      <c r="M1004" s="11">
        <v>405</v>
      </c>
      <c r="N1004" s="11">
        <v>408</v>
      </c>
      <c r="O1004" s="11">
        <v>410</v>
      </c>
      <c r="P1004" s="11">
        <v>412</v>
      </c>
      <c r="Q1004" s="11">
        <v>398</v>
      </c>
      <c r="R1004" s="195">
        <v>6136</v>
      </c>
      <c r="T1004">
        <v>1004</v>
      </c>
    </row>
    <row r="1005" spans="1:20" x14ac:dyDescent="0.25">
      <c r="A1005" s="16"/>
      <c r="B1005" s="194" t="s">
        <v>67</v>
      </c>
      <c r="C1005" s="196">
        <v>150</v>
      </c>
      <c r="D1005" s="11">
        <v>155</v>
      </c>
      <c r="E1005" s="11">
        <v>144</v>
      </c>
      <c r="F1005" s="11">
        <v>167</v>
      </c>
      <c r="G1005" s="11">
        <v>152</v>
      </c>
      <c r="H1005" s="11">
        <v>158</v>
      </c>
      <c r="I1005" s="11">
        <v>165</v>
      </c>
      <c r="J1005" s="11">
        <v>165</v>
      </c>
      <c r="K1005" s="11">
        <v>167</v>
      </c>
      <c r="L1005" s="11">
        <v>175</v>
      </c>
      <c r="M1005" s="11">
        <v>150</v>
      </c>
      <c r="N1005" s="11">
        <v>171</v>
      </c>
      <c r="O1005" s="11">
        <v>161</v>
      </c>
      <c r="P1005" s="11">
        <v>164</v>
      </c>
      <c r="Q1005" s="11">
        <v>152</v>
      </c>
      <c r="R1005" s="195">
        <v>2396</v>
      </c>
      <c r="T1005">
        <v>1005</v>
      </c>
    </row>
    <row r="1006" spans="1:20" x14ac:dyDescent="0.25">
      <c r="A1006" s="16"/>
      <c r="B1006" s="194" t="s">
        <v>28</v>
      </c>
      <c r="C1006" s="196">
        <v>267</v>
      </c>
      <c r="D1006" s="11">
        <v>287</v>
      </c>
      <c r="E1006" s="11">
        <v>269</v>
      </c>
      <c r="F1006" s="11">
        <v>288</v>
      </c>
      <c r="G1006" s="11">
        <v>286</v>
      </c>
      <c r="H1006" s="11">
        <v>300</v>
      </c>
      <c r="I1006" s="11">
        <v>294</v>
      </c>
      <c r="J1006" s="11">
        <v>304</v>
      </c>
      <c r="K1006" s="11">
        <v>297</v>
      </c>
      <c r="L1006" s="11">
        <v>302</v>
      </c>
      <c r="M1006" s="11">
        <v>312</v>
      </c>
      <c r="N1006" s="11">
        <v>293</v>
      </c>
      <c r="O1006" s="11">
        <v>317</v>
      </c>
      <c r="P1006" s="11">
        <v>316</v>
      </c>
      <c r="Q1006" s="11">
        <v>311</v>
      </c>
      <c r="R1006" s="195">
        <v>4443</v>
      </c>
      <c r="T1006">
        <v>1006</v>
      </c>
    </row>
    <row r="1007" spans="1:20" x14ac:dyDescent="0.25">
      <c r="A1007" s="16"/>
      <c r="B1007" s="194" t="s">
        <v>31</v>
      </c>
      <c r="C1007" s="196">
        <v>219</v>
      </c>
      <c r="D1007" s="11">
        <v>243</v>
      </c>
      <c r="E1007" s="11">
        <v>236</v>
      </c>
      <c r="F1007" s="11">
        <v>221</v>
      </c>
      <c r="G1007" s="11">
        <v>208</v>
      </c>
      <c r="H1007" s="11">
        <v>205</v>
      </c>
      <c r="I1007" s="11">
        <v>217</v>
      </c>
      <c r="J1007" s="11">
        <v>210</v>
      </c>
      <c r="K1007" s="11">
        <v>178</v>
      </c>
      <c r="L1007" s="11">
        <v>187</v>
      </c>
      <c r="M1007" s="11">
        <v>195</v>
      </c>
      <c r="N1007" s="11">
        <v>189</v>
      </c>
      <c r="O1007" s="11">
        <v>155</v>
      </c>
      <c r="P1007" s="11">
        <v>161</v>
      </c>
      <c r="Q1007" s="11">
        <v>154</v>
      </c>
      <c r="R1007" s="195">
        <v>2978</v>
      </c>
      <c r="T1007">
        <v>1007</v>
      </c>
    </row>
    <row r="1008" spans="1:20" x14ac:dyDescent="0.25">
      <c r="A1008" s="16"/>
      <c r="B1008" s="194" t="s">
        <v>64</v>
      </c>
      <c r="C1008" s="196">
        <v>289</v>
      </c>
      <c r="D1008" s="11">
        <v>315</v>
      </c>
      <c r="E1008" s="11">
        <v>294</v>
      </c>
      <c r="F1008" s="11">
        <v>290</v>
      </c>
      <c r="G1008" s="11">
        <v>299</v>
      </c>
      <c r="H1008" s="11">
        <v>313</v>
      </c>
      <c r="I1008" s="11">
        <v>291</v>
      </c>
      <c r="J1008" s="11">
        <v>291</v>
      </c>
      <c r="K1008" s="11">
        <v>286</v>
      </c>
      <c r="L1008" s="11">
        <v>323</v>
      </c>
      <c r="M1008" s="11">
        <v>283</v>
      </c>
      <c r="N1008" s="11">
        <v>291</v>
      </c>
      <c r="O1008" s="11">
        <v>283</v>
      </c>
      <c r="P1008" s="11">
        <v>289</v>
      </c>
      <c r="Q1008" s="11">
        <v>257</v>
      </c>
      <c r="R1008" s="195">
        <v>4394</v>
      </c>
      <c r="T1008">
        <v>1008</v>
      </c>
    </row>
    <row r="1009" spans="1:20" x14ac:dyDescent="0.25">
      <c r="A1009" s="16"/>
      <c r="B1009" s="194" t="s">
        <v>73</v>
      </c>
      <c r="C1009" s="196">
        <v>413</v>
      </c>
      <c r="D1009" s="11">
        <v>443</v>
      </c>
      <c r="E1009" s="11">
        <v>426</v>
      </c>
      <c r="F1009" s="11">
        <v>444</v>
      </c>
      <c r="G1009" s="11">
        <v>417</v>
      </c>
      <c r="H1009" s="11">
        <v>441</v>
      </c>
      <c r="I1009" s="11">
        <v>445</v>
      </c>
      <c r="J1009" s="11">
        <v>449</v>
      </c>
      <c r="K1009" s="11">
        <v>412</v>
      </c>
      <c r="L1009" s="11">
        <v>444</v>
      </c>
      <c r="M1009" s="11">
        <v>412</v>
      </c>
      <c r="N1009" s="11">
        <v>427</v>
      </c>
      <c r="O1009" s="11">
        <v>420</v>
      </c>
      <c r="P1009" s="11">
        <v>432</v>
      </c>
      <c r="Q1009" s="11">
        <v>429</v>
      </c>
      <c r="R1009" s="195">
        <v>6454</v>
      </c>
      <c r="T1009">
        <v>1009</v>
      </c>
    </row>
    <row r="1010" spans="1:20" x14ac:dyDescent="0.25">
      <c r="A1010" s="16"/>
      <c r="B1010" s="194" t="s">
        <v>26</v>
      </c>
      <c r="C1010" s="196">
        <v>173</v>
      </c>
      <c r="D1010" s="11">
        <v>194</v>
      </c>
      <c r="E1010" s="11">
        <v>195</v>
      </c>
      <c r="F1010" s="11">
        <v>194</v>
      </c>
      <c r="G1010" s="11">
        <v>199</v>
      </c>
      <c r="H1010" s="11">
        <v>204</v>
      </c>
      <c r="I1010" s="11">
        <v>205</v>
      </c>
      <c r="J1010" s="11">
        <v>210</v>
      </c>
      <c r="K1010" s="11">
        <v>218</v>
      </c>
      <c r="L1010" s="11">
        <v>199</v>
      </c>
      <c r="M1010" s="11">
        <v>197</v>
      </c>
      <c r="N1010" s="11">
        <v>205</v>
      </c>
      <c r="O1010" s="11">
        <v>208</v>
      </c>
      <c r="P1010" s="11">
        <v>224</v>
      </c>
      <c r="Q1010" s="11">
        <v>226</v>
      </c>
      <c r="R1010" s="195">
        <v>3051</v>
      </c>
      <c r="T1010">
        <v>1010</v>
      </c>
    </row>
    <row r="1011" spans="1:20" x14ac:dyDescent="0.25">
      <c r="A1011" s="16"/>
      <c r="B1011" s="194" t="s">
        <v>32</v>
      </c>
      <c r="C1011" s="196">
        <v>186</v>
      </c>
      <c r="D1011" s="11">
        <v>176</v>
      </c>
      <c r="E1011" s="11">
        <v>173</v>
      </c>
      <c r="F1011" s="11">
        <v>183</v>
      </c>
      <c r="G1011" s="11">
        <v>191</v>
      </c>
      <c r="H1011" s="11">
        <v>185</v>
      </c>
      <c r="I1011" s="11">
        <v>170</v>
      </c>
      <c r="J1011" s="11">
        <v>180</v>
      </c>
      <c r="K1011" s="11">
        <v>184</v>
      </c>
      <c r="L1011" s="11">
        <v>182</v>
      </c>
      <c r="M1011" s="11">
        <v>176</v>
      </c>
      <c r="N1011" s="11">
        <v>190</v>
      </c>
      <c r="O1011" s="11">
        <v>193</v>
      </c>
      <c r="P1011" s="11">
        <v>194</v>
      </c>
      <c r="Q1011" s="11">
        <v>185</v>
      </c>
      <c r="R1011" s="195">
        <v>2748</v>
      </c>
      <c r="T1011">
        <v>1011</v>
      </c>
    </row>
    <row r="1012" spans="1:20" x14ac:dyDescent="0.25">
      <c r="A1012" s="16"/>
      <c r="B1012" s="194" t="s">
        <v>46</v>
      </c>
      <c r="C1012" s="196">
        <v>473</v>
      </c>
      <c r="D1012" s="11">
        <v>486</v>
      </c>
      <c r="E1012" s="11">
        <v>500</v>
      </c>
      <c r="F1012" s="11">
        <v>469</v>
      </c>
      <c r="G1012" s="11">
        <v>420</v>
      </c>
      <c r="H1012" s="11">
        <v>431</v>
      </c>
      <c r="I1012" s="11">
        <v>451</v>
      </c>
      <c r="J1012" s="11">
        <v>434</v>
      </c>
      <c r="K1012" s="11">
        <v>435</v>
      </c>
      <c r="L1012" s="11">
        <v>415</v>
      </c>
      <c r="M1012" s="11">
        <v>428</v>
      </c>
      <c r="N1012" s="11">
        <v>406</v>
      </c>
      <c r="O1012" s="11">
        <v>362</v>
      </c>
      <c r="P1012" s="11">
        <v>406</v>
      </c>
      <c r="Q1012" s="11">
        <v>425</v>
      </c>
      <c r="R1012" s="195">
        <v>6541</v>
      </c>
      <c r="T1012">
        <v>1012</v>
      </c>
    </row>
    <row r="1013" spans="1:20" x14ac:dyDescent="0.25">
      <c r="A1013" s="16"/>
      <c r="B1013" s="194" t="s">
        <v>75</v>
      </c>
      <c r="C1013" s="196">
        <v>266</v>
      </c>
      <c r="D1013" s="11">
        <v>286</v>
      </c>
      <c r="E1013" s="11">
        <v>277</v>
      </c>
      <c r="F1013" s="11">
        <v>288</v>
      </c>
      <c r="G1013" s="11">
        <v>266</v>
      </c>
      <c r="H1013" s="11">
        <v>293</v>
      </c>
      <c r="I1013" s="11">
        <v>289</v>
      </c>
      <c r="J1013" s="11">
        <v>307</v>
      </c>
      <c r="K1013" s="11">
        <v>278</v>
      </c>
      <c r="L1013" s="11">
        <v>304</v>
      </c>
      <c r="M1013" s="11">
        <v>289</v>
      </c>
      <c r="N1013" s="11">
        <v>295</v>
      </c>
      <c r="O1013" s="11">
        <v>298</v>
      </c>
      <c r="P1013" s="11">
        <v>300</v>
      </c>
      <c r="Q1013" s="11">
        <v>296</v>
      </c>
      <c r="R1013" s="195">
        <v>4332</v>
      </c>
      <c r="T1013">
        <v>1013</v>
      </c>
    </row>
    <row r="1014" spans="1:20" x14ac:dyDescent="0.25">
      <c r="A1014" s="16"/>
      <c r="B1014" s="194" t="s">
        <v>10</v>
      </c>
      <c r="C1014" s="196">
        <v>709</v>
      </c>
      <c r="D1014" s="11">
        <v>733</v>
      </c>
      <c r="E1014" s="11">
        <v>719</v>
      </c>
      <c r="F1014" s="11">
        <v>709</v>
      </c>
      <c r="G1014" s="11">
        <v>714</v>
      </c>
      <c r="H1014" s="11">
        <v>719</v>
      </c>
      <c r="I1014" s="11">
        <v>742</v>
      </c>
      <c r="J1014" s="11">
        <v>747</v>
      </c>
      <c r="K1014" s="11">
        <v>721</v>
      </c>
      <c r="L1014" s="11">
        <v>739</v>
      </c>
      <c r="M1014" s="11">
        <v>730</v>
      </c>
      <c r="N1014" s="11">
        <v>736</v>
      </c>
      <c r="O1014" s="11">
        <v>749</v>
      </c>
      <c r="P1014" s="11">
        <v>763</v>
      </c>
      <c r="Q1014" s="11">
        <v>743</v>
      </c>
      <c r="R1014" s="195">
        <v>10973</v>
      </c>
      <c r="T1014">
        <v>1014</v>
      </c>
    </row>
    <row r="1015" spans="1:20" x14ac:dyDescent="0.25">
      <c r="A1015" s="16"/>
      <c r="B1015" s="194" t="s">
        <v>15</v>
      </c>
      <c r="C1015" s="196">
        <v>631</v>
      </c>
      <c r="D1015" s="11">
        <v>628</v>
      </c>
      <c r="E1015" s="11">
        <v>600</v>
      </c>
      <c r="F1015" s="11">
        <v>634</v>
      </c>
      <c r="G1015" s="11">
        <v>622</v>
      </c>
      <c r="H1015" s="11">
        <v>631</v>
      </c>
      <c r="I1015" s="11">
        <v>616</v>
      </c>
      <c r="J1015" s="11">
        <v>619</v>
      </c>
      <c r="K1015" s="11">
        <v>614</v>
      </c>
      <c r="L1015" s="11">
        <v>626</v>
      </c>
      <c r="M1015" s="11">
        <v>597</v>
      </c>
      <c r="N1015" s="11">
        <v>613</v>
      </c>
      <c r="O1015" s="11">
        <v>610</v>
      </c>
      <c r="P1015" s="11">
        <v>623</v>
      </c>
      <c r="Q1015" s="11">
        <v>604</v>
      </c>
      <c r="R1015" s="195">
        <v>9268</v>
      </c>
      <c r="T1015">
        <v>1015</v>
      </c>
    </row>
    <row r="1016" spans="1:20" x14ac:dyDescent="0.25">
      <c r="A1016" s="16"/>
      <c r="B1016" s="194" t="s">
        <v>18</v>
      </c>
      <c r="C1016" s="196">
        <v>495</v>
      </c>
      <c r="D1016" s="11">
        <v>529</v>
      </c>
      <c r="E1016" s="11">
        <v>520</v>
      </c>
      <c r="F1016" s="11">
        <v>537</v>
      </c>
      <c r="G1016" s="11">
        <v>528</v>
      </c>
      <c r="H1016" s="11">
        <v>549</v>
      </c>
      <c r="I1016" s="11">
        <v>519</v>
      </c>
      <c r="J1016" s="11">
        <v>552</v>
      </c>
      <c r="K1016" s="11">
        <v>482</v>
      </c>
      <c r="L1016" s="11">
        <v>506</v>
      </c>
      <c r="M1016" s="11">
        <v>505</v>
      </c>
      <c r="N1016" s="11">
        <v>527</v>
      </c>
      <c r="O1016" s="11">
        <v>530</v>
      </c>
      <c r="P1016" s="11">
        <v>539</v>
      </c>
      <c r="Q1016" s="11">
        <v>513</v>
      </c>
      <c r="R1016" s="195">
        <v>7831</v>
      </c>
      <c r="T1016">
        <v>1016</v>
      </c>
    </row>
    <row r="1017" spans="1:20" x14ac:dyDescent="0.25">
      <c r="A1017" s="16"/>
      <c r="B1017" s="194" t="s">
        <v>77</v>
      </c>
      <c r="C1017" s="196">
        <v>196</v>
      </c>
      <c r="D1017" s="11">
        <v>181</v>
      </c>
      <c r="E1017" s="11">
        <v>207</v>
      </c>
      <c r="F1017" s="11">
        <v>215</v>
      </c>
      <c r="G1017" s="11">
        <v>202</v>
      </c>
      <c r="H1017" s="11">
        <v>188</v>
      </c>
      <c r="I1017" s="11">
        <v>192</v>
      </c>
      <c r="J1017" s="11">
        <v>204</v>
      </c>
      <c r="K1017" s="11">
        <v>182</v>
      </c>
      <c r="L1017" s="11">
        <v>211</v>
      </c>
      <c r="M1017" s="11">
        <v>191</v>
      </c>
      <c r="N1017" s="11">
        <v>203</v>
      </c>
      <c r="O1017" s="11">
        <v>190</v>
      </c>
      <c r="P1017" s="11">
        <v>211</v>
      </c>
      <c r="Q1017" s="11">
        <v>214</v>
      </c>
      <c r="R1017" s="195">
        <v>2987</v>
      </c>
      <c r="T1017">
        <v>1017</v>
      </c>
    </row>
    <row r="1018" spans="1:20" x14ac:dyDescent="0.25">
      <c r="A1018" s="16"/>
      <c r="B1018" s="194" t="s">
        <v>44</v>
      </c>
      <c r="C1018" s="196">
        <v>45</v>
      </c>
      <c r="D1018" s="11">
        <v>56</v>
      </c>
      <c r="E1018" s="11">
        <v>57</v>
      </c>
      <c r="F1018" s="11">
        <v>51</v>
      </c>
      <c r="G1018" s="11">
        <v>45</v>
      </c>
      <c r="H1018" s="11">
        <v>49</v>
      </c>
      <c r="I1018" s="11">
        <v>43</v>
      </c>
      <c r="J1018" s="11">
        <v>51</v>
      </c>
      <c r="K1018" s="11">
        <v>40</v>
      </c>
      <c r="L1018" s="11">
        <v>43</v>
      </c>
      <c r="M1018" s="11">
        <v>45</v>
      </c>
      <c r="N1018" s="11">
        <v>42</v>
      </c>
      <c r="O1018" s="11">
        <v>41</v>
      </c>
      <c r="P1018" s="11">
        <v>39</v>
      </c>
      <c r="Q1018" s="11">
        <v>34</v>
      </c>
      <c r="R1018" s="195">
        <v>681</v>
      </c>
      <c r="T1018">
        <v>1018</v>
      </c>
    </row>
    <row r="1019" spans="1:20" x14ac:dyDescent="0.25">
      <c r="A1019" s="16"/>
      <c r="B1019" s="194" t="s">
        <v>71</v>
      </c>
      <c r="C1019" s="196">
        <v>248</v>
      </c>
      <c r="D1019" s="11">
        <v>232</v>
      </c>
      <c r="E1019" s="11">
        <v>276</v>
      </c>
      <c r="F1019" s="11">
        <v>261</v>
      </c>
      <c r="G1019" s="11">
        <v>249</v>
      </c>
      <c r="H1019" s="11">
        <v>231</v>
      </c>
      <c r="I1019" s="11">
        <v>242</v>
      </c>
      <c r="J1019" s="11">
        <v>248</v>
      </c>
      <c r="K1019" s="11">
        <v>222</v>
      </c>
      <c r="L1019" s="11">
        <v>228</v>
      </c>
      <c r="M1019" s="11">
        <v>241</v>
      </c>
      <c r="N1019" s="11">
        <v>228</v>
      </c>
      <c r="O1019" s="11">
        <v>224</v>
      </c>
      <c r="P1019" s="11">
        <v>251</v>
      </c>
      <c r="Q1019" s="11">
        <v>243</v>
      </c>
      <c r="R1019" s="195">
        <v>3624</v>
      </c>
      <c r="T1019">
        <v>1019</v>
      </c>
    </row>
    <row r="1020" spans="1:20" x14ac:dyDescent="0.25">
      <c r="A1020" s="16"/>
      <c r="B1020" s="194" t="s">
        <v>52</v>
      </c>
      <c r="C1020" s="196">
        <v>63</v>
      </c>
      <c r="D1020" s="11">
        <v>55</v>
      </c>
      <c r="E1020" s="11">
        <v>73</v>
      </c>
      <c r="F1020" s="11">
        <v>66</v>
      </c>
      <c r="G1020" s="11">
        <v>60</v>
      </c>
      <c r="H1020" s="11">
        <v>58</v>
      </c>
      <c r="I1020" s="11">
        <v>76</v>
      </c>
      <c r="J1020" s="11">
        <v>71</v>
      </c>
      <c r="K1020" s="11">
        <v>63</v>
      </c>
      <c r="L1020" s="11">
        <v>68</v>
      </c>
      <c r="M1020" s="11">
        <v>72</v>
      </c>
      <c r="N1020" s="11">
        <v>66</v>
      </c>
      <c r="O1020" s="11">
        <v>59</v>
      </c>
      <c r="P1020" s="11">
        <v>67</v>
      </c>
      <c r="Q1020" s="11">
        <v>70</v>
      </c>
      <c r="R1020" s="195">
        <v>987</v>
      </c>
      <c r="T1020">
        <v>1020</v>
      </c>
    </row>
    <row r="1021" spans="1:20" x14ac:dyDescent="0.25">
      <c r="A1021" s="16"/>
      <c r="B1021" s="194" t="s">
        <v>20</v>
      </c>
      <c r="C1021" s="196">
        <v>356</v>
      </c>
      <c r="D1021" s="11">
        <v>384</v>
      </c>
      <c r="E1021" s="11">
        <v>363</v>
      </c>
      <c r="F1021" s="11">
        <v>400</v>
      </c>
      <c r="G1021" s="11">
        <v>372</v>
      </c>
      <c r="H1021" s="11">
        <v>384</v>
      </c>
      <c r="I1021" s="11">
        <v>374</v>
      </c>
      <c r="J1021" s="11">
        <v>383</v>
      </c>
      <c r="K1021" s="11">
        <v>359</v>
      </c>
      <c r="L1021" s="11">
        <v>380</v>
      </c>
      <c r="M1021" s="11">
        <v>367</v>
      </c>
      <c r="N1021" s="11">
        <v>369</v>
      </c>
      <c r="O1021" s="11">
        <v>353</v>
      </c>
      <c r="P1021" s="11">
        <v>387</v>
      </c>
      <c r="Q1021" s="11">
        <v>344</v>
      </c>
      <c r="R1021" s="195">
        <v>5575</v>
      </c>
      <c r="T1021">
        <v>1021</v>
      </c>
    </row>
    <row r="1022" spans="1:20" x14ac:dyDescent="0.25">
      <c r="A1022" s="16"/>
      <c r="B1022" s="194" t="s">
        <v>95</v>
      </c>
      <c r="C1022" s="196">
        <v>558</v>
      </c>
      <c r="D1022" s="11">
        <v>570</v>
      </c>
      <c r="E1022" s="11">
        <v>540</v>
      </c>
      <c r="F1022" s="11">
        <v>558</v>
      </c>
      <c r="G1022" s="11">
        <v>569</v>
      </c>
      <c r="H1022" s="11">
        <v>551</v>
      </c>
      <c r="I1022" s="11">
        <v>557</v>
      </c>
      <c r="J1022" s="11">
        <v>592</v>
      </c>
      <c r="K1022" s="11">
        <v>602</v>
      </c>
      <c r="L1022" s="11">
        <v>621</v>
      </c>
      <c r="M1022" s="11">
        <v>561</v>
      </c>
      <c r="N1022" s="11">
        <v>574</v>
      </c>
      <c r="O1022" s="11">
        <v>562</v>
      </c>
      <c r="P1022" s="11">
        <v>588</v>
      </c>
      <c r="Q1022" s="11">
        <v>564</v>
      </c>
      <c r="R1022" s="195">
        <v>8567</v>
      </c>
      <c r="T1022">
        <v>1022</v>
      </c>
    </row>
    <row r="1023" spans="1:20" x14ac:dyDescent="0.25">
      <c r="A1023" s="16"/>
      <c r="B1023" s="194" t="s">
        <v>30</v>
      </c>
      <c r="C1023" s="196">
        <v>95</v>
      </c>
      <c r="D1023" s="11">
        <v>113</v>
      </c>
      <c r="E1023" s="11">
        <v>109</v>
      </c>
      <c r="F1023" s="11">
        <v>105</v>
      </c>
      <c r="G1023" s="11">
        <v>94</v>
      </c>
      <c r="H1023" s="11">
        <v>79</v>
      </c>
      <c r="I1023" s="11">
        <v>92</v>
      </c>
      <c r="J1023" s="11">
        <v>91</v>
      </c>
      <c r="K1023" s="11">
        <v>68</v>
      </c>
      <c r="L1023" s="11">
        <v>70</v>
      </c>
      <c r="M1023" s="11">
        <v>85</v>
      </c>
      <c r="N1023" s="11">
        <v>72</v>
      </c>
      <c r="O1023" s="11">
        <v>70</v>
      </c>
      <c r="P1023" s="11">
        <v>75</v>
      </c>
      <c r="Q1023" s="11">
        <v>77</v>
      </c>
      <c r="R1023" s="195">
        <v>1295</v>
      </c>
      <c r="T1023">
        <v>1023</v>
      </c>
    </row>
    <row r="1024" spans="1:20" x14ac:dyDescent="0.25">
      <c r="A1024" s="16"/>
      <c r="B1024" s="194" t="s">
        <v>58</v>
      </c>
      <c r="C1024" s="196">
        <v>31</v>
      </c>
      <c r="D1024" s="11">
        <v>38</v>
      </c>
      <c r="E1024" s="11">
        <v>34</v>
      </c>
      <c r="F1024" s="11">
        <v>32</v>
      </c>
      <c r="G1024" s="11"/>
      <c r="H1024" s="11"/>
      <c r="I1024" s="11">
        <v>40</v>
      </c>
      <c r="J1024" s="11">
        <v>41</v>
      </c>
      <c r="K1024" s="11"/>
      <c r="L1024" s="11">
        <v>33</v>
      </c>
      <c r="M1024" s="11"/>
      <c r="N1024" s="11">
        <v>32</v>
      </c>
      <c r="O1024" s="11"/>
      <c r="P1024" s="11"/>
      <c r="Q1024" s="11">
        <v>33</v>
      </c>
      <c r="R1024" s="195">
        <v>314</v>
      </c>
      <c r="T1024">
        <v>1024</v>
      </c>
    </row>
    <row r="1025" spans="1:20" x14ac:dyDescent="0.25">
      <c r="A1025" s="16"/>
      <c r="B1025" s="194" t="s">
        <v>145</v>
      </c>
      <c r="C1025" s="196">
        <v>5969</v>
      </c>
      <c r="D1025" s="11">
        <v>6162</v>
      </c>
      <c r="E1025" s="11">
        <v>6273</v>
      </c>
      <c r="F1025" s="11">
        <v>6330</v>
      </c>
      <c r="G1025" s="11">
        <v>6067</v>
      </c>
      <c r="H1025" s="11">
        <v>6140</v>
      </c>
      <c r="I1025" s="11">
        <v>6169</v>
      </c>
      <c r="J1025" s="11">
        <v>6222</v>
      </c>
      <c r="K1025" s="11">
        <v>6078</v>
      </c>
      <c r="L1025" s="11">
        <v>6121</v>
      </c>
      <c r="M1025" s="11">
        <v>6153</v>
      </c>
      <c r="N1025" s="11">
        <v>6263</v>
      </c>
      <c r="O1025" s="11">
        <v>6299</v>
      </c>
      <c r="P1025" s="11">
        <v>6277</v>
      </c>
      <c r="Q1025" s="11">
        <v>6251</v>
      </c>
      <c r="R1025" s="195">
        <v>92774</v>
      </c>
      <c r="T1025">
        <v>1025</v>
      </c>
    </row>
    <row r="1026" spans="1:20" x14ac:dyDescent="0.25">
      <c r="A1026" s="16"/>
      <c r="B1026" s="194" t="s">
        <v>146</v>
      </c>
      <c r="C1026" s="196">
        <v>3234</v>
      </c>
      <c r="D1026" s="11">
        <v>3362</v>
      </c>
      <c r="E1026" s="11">
        <v>3334</v>
      </c>
      <c r="F1026" s="11">
        <v>3382</v>
      </c>
      <c r="G1026" s="11">
        <v>3243</v>
      </c>
      <c r="H1026" s="11">
        <v>3345</v>
      </c>
      <c r="I1026" s="11">
        <v>3340</v>
      </c>
      <c r="J1026" s="11">
        <v>3336</v>
      </c>
      <c r="K1026" s="11">
        <v>3215</v>
      </c>
      <c r="L1026" s="11">
        <v>3336</v>
      </c>
      <c r="M1026" s="11">
        <v>3250</v>
      </c>
      <c r="N1026" s="11">
        <v>3275</v>
      </c>
      <c r="O1026" s="11">
        <v>3211</v>
      </c>
      <c r="P1026" s="11">
        <v>3358</v>
      </c>
      <c r="Q1026" s="11">
        <v>3386</v>
      </c>
      <c r="R1026" s="195">
        <v>49607</v>
      </c>
      <c r="T1026">
        <v>1026</v>
      </c>
    </row>
    <row r="1027" spans="1:20" x14ac:dyDescent="0.25">
      <c r="A1027" s="16"/>
      <c r="B1027" s="194" t="s">
        <v>147</v>
      </c>
      <c r="C1027" s="196">
        <v>6961</v>
      </c>
      <c r="D1027" s="11">
        <v>7179</v>
      </c>
      <c r="E1027" s="11">
        <v>7281</v>
      </c>
      <c r="F1027" s="11">
        <v>7339</v>
      </c>
      <c r="G1027" s="11">
        <v>7055</v>
      </c>
      <c r="H1027" s="11">
        <v>7153</v>
      </c>
      <c r="I1027" s="11">
        <v>7178</v>
      </c>
      <c r="J1027" s="11">
        <v>7230</v>
      </c>
      <c r="K1027" s="11">
        <v>7014</v>
      </c>
      <c r="L1027" s="11">
        <v>7103</v>
      </c>
      <c r="M1027" s="11">
        <v>7109</v>
      </c>
      <c r="N1027" s="11">
        <v>7242</v>
      </c>
      <c r="O1027" s="11">
        <v>7273</v>
      </c>
      <c r="P1027" s="11">
        <v>7346</v>
      </c>
      <c r="Q1027" s="11">
        <v>7308</v>
      </c>
      <c r="R1027" s="195">
        <v>107771</v>
      </c>
      <c r="T1027">
        <v>1027</v>
      </c>
    </row>
    <row r="1028" spans="1:20" x14ac:dyDescent="0.25">
      <c r="A1028" s="16"/>
      <c r="B1028" s="194" t="s">
        <v>278</v>
      </c>
      <c r="C1028" s="196">
        <v>262</v>
      </c>
      <c r="D1028" s="11">
        <v>287</v>
      </c>
      <c r="E1028" s="11">
        <v>280</v>
      </c>
      <c r="F1028" s="11">
        <v>278</v>
      </c>
      <c r="G1028" s="11">
        <v>252</v>
      </c>
      <c r="H1028" s="11">
        <v>273</v>
      </c>
      <c r="I1028" s="11">
        <v>282</v>
      </c>
      <c r="J1028" s="11">
        <v>279</v>
      </c>
      <c r="K1028" s="11">
        <v>260</v>
      </c>
      <c r="L1028" s="11">
        <v>270</v>
      </c>
      <c r="M1028" s="11">
        <v>245</v>
      </c>
      <c r="N1028" s="11">
        <v>239</v>
      </c>
      <c r="O1028" s="11">
        <v>233</v>
      </c>
      <c r="P1028" s="11">
        <v>264</v>
      </c>
      <c r="Q1028" s="11">
        <v>281</v>
      </c>
      <c r="R1028" s="195">
        <v>3985</v>
      </c>
      <c r="T1028">
        <v>1028</v>
      </c>
    </row>
    <row r="1029" spans="1:20" x14ac:dyDescent="0.25">
      <c r="A1029" s="16"/>
      <c r="B1029" s="194" t="s">
        <v>281</v>
      </c>
      <c r="C1029" s="196">
        <v>1246</v>
      </c>
      <c r="D1029" s="11">
        <v>1277</v>
      </c>
      <c r="E1029" s="11">
        <v>1277</v>
      </c>
      <c r="F1029" s="11">
        <v>1302</v>
      </c>
      <c r="G1029" s="11">
        <v>1275</v>
      </c>
      <c r="H1029" s="11">
        <v>1331</v>
      </c>
      <c r="I1029" s="11">
        <v>1333</v>
      </c>
      <c r="J1029" s="11">
        <v>1324</v>
      </c>
      <c r="K1029" s="11">
        <v>1297</v>
      </c>
      <c r="L1029" s="11">
        <v>1310</v>
      </c>
      <c r="M1029" s="11">
        <v>1334</v>
      </c>
      <c r="N1029" s="11">
        <v>1368</v>
      </c>
      <c r="O1029" s="11">
        <v>1350</v>
      </c>
      <c r="P1029" s="11">
        <v>1396</v>
      </c>
      <c r="Q1029" s="11">
        <v>1396</v>
      </c>
      <c r="R1029" s="195">
        <v>19816</v>
      </c>
      <c r="T1029">
        <v>1029</v>
      </c>
    </row>
    <row r="1030" spans="1:20" x14ac:dyDescent="0.25">
      <c r="A1030" s="16"/>
      <c r="B1030" s="194" t="s">
        <v>282</v>
      </c>
      <c r="C1030" s="196">
        <v>107</v>
      </c>
      <c r="D1030" s="11">
        <v>110</v>
      </c>
      <c r="E1030" s="11">
        <v>114</v>
      </c>
      <c r="F1030" s="11">
        <v>108</v>
      </c>
      <c r="G1030" s="11">
        <v>104</v>
      </c>
      <c r="H1030" s="11">
        <v>113</v>
      </c>
      <c r="I1030" s="11">
        <v>131</v>
      </c>
      <c r="J1030" s="11">
        <v>113</v>
      </c>
      <c r="K1030" s="11">
        <v>123</v>
      </c>
      <c r="L1030" s="11">
        <v>115</v>
      </c>
      <c r="M1030" s="11">
        <v>135</v>
      </c>
      <c r="N1030" s="11">
        <v>123</v>
      </c>
      <c r="O1030" s="11">
        <v>122</v>
      </c>
      <c r="P1030" s="11">
        <v>134</v>
      </c>
      <c r="Q1030" s="11">
        <v>142</v>
      </c>
      <c r="R1030" s="195">
        <v>1794</v>
      </c>
      <c r="T1030">
        <v>1030</v>
      </c>
    </row>
    <row r="1031" spans="1:20" x14ac:dyDescent="0.25">
      <c r="A1031" s="16"/>
      <c r="B1031" s="194" t="s">
        <v>274</v>
      </c>
      <c r="C1031" s="196">
        <v>49</v>
      </c>
      <c r="D1031" s="11">
        <v>60</v>
      </c>
      <c r="E1031" s="11">
        <v>45</v>
      </c>
      <c r="F1031" s="11">
        <v>55</v>
      </c>
      <c r="G1031" s="11">
        <v>55</v>
      </c>
      <c r="H1031" s="11">
        <v>49</v>
      </c>
      <c r="I1031" s="11">
        <v>58</v>
      </c>
      <c r="J1031" s="11">
        <v>55</v>
      </c>
      <c r="K1031" s="11">
        <v>53</v>
      </c>
      <c r="L1031" s="11">
        <v>61</v>
      </c>
      <c r="M1031" s="11">
        <v>46</v>
      </c>
      <c r="N1031" s="11">
        <v>43</v>
      </c>
      <c r="O1031" s="11">
        <v>44</v>
      </c>
      <c r="P1031" s="11">
        <v>39</v>
      </c>
      <c r="Q1031" s="11">
        <v>39</v>
      </c>
      <c r="R1031" s="195">
        <v>751</v>
      </c>
      <c r="T1031">
        <v>1031</v>
      </c>
    </row>
    <row r="1032" spans="1:20" x14ac:dyDescent="0.25">
      <c r="A1032" s="16"/>
      <c r="B1032" s="194" t="s">
        <v>283</v>
      </c>
      <c r="C1032" s="196">
        <v>48</v>
      </c>
      <c r="D1032" s="11">
        <v>54</v>
      </c>
      <c r="E1032" s="11">
        <v>49</v>
      </c>
      <c r="F1032" s="11">
        <v>55</v>
      </c>
      <c r="G1032" s="11">
        <v>51</v>
      </c>
      <c r="H1032" s="11">
        <v>49</v>
      </c>
      <c r="I1032" s="11">
        <v>51</v>
      </c>
      <c r="J1032" s="11">
        <v>50</v>
      </c>
      <c r="K1032" s="11">
        <v>52</v>
      </c>
      <c r="L1032" s="11">
        <v>59</v>
      </c>
      <c r="M1032" s="11">
        <v>43</v>
      </c>
      <c r="N1032" s="11">
        <v>44</v>
      </c>
      <c r="O1032" s="11">
        <v>61</v>
      </c>
      <c r="P1032" s="11">
        <v>54</v>
      </c>
      <c r="Q1032" s="11">
        <v>56</v>
      </c>
      <c r="R1032" s="195">
        <v>776</v>
      </c>
      <c r="T1032">
        <v>1032</v>
      </c>
    </row>
    <row r="1033" spans="1:20" x14ac:dyDescent="0.25">
      <c r="A1033" s="16"/>
      <c r="B1033" s="194" t="s">
        <v>275</v>
      </c>
      <c r="C1033" s="196">
        <v>96</v>
      </c>
      <c r="D1033" s="11">
        <v>113</v>
      </c>
      <c r="E1033" s="11">
        <v>107</v>
      </c>
      <c r="F1033" s="11">
        <v>121</v>
      </c>
      <c r="G1033" s="11">
        <v>119</v>
      </c>
      <c r="H1033" s="11">
        <v>124</v>
      </c>
      <c r="I1033" s="11">
        <v>113</v>
      </c>
      <c r="J1033" s="11">
        <v>141</v>
      </c>
      <c r="K1033" s="11">
        <v>119</v>
      </c>
      <c r="L1033" s="11">
        <v>127</v>
      </c>
      <c r="M1033" s="11">
        <v>101</v>
      </c>
      <c r="N1033" s="11">
        <v>129</v>
      </c>
      <c r="O1033" s="11">
        <v>100</v>
      </c>
      <c r="P1033" s="11">
        <v>122</v>
      </c>
      <c r="Q1033" s="11">
        <v>109</v>
      </c>
      <c r="R1033" s="195">
        <v>1741</v>
      </c>
      <c r="T1033">
        <v>1033</v>
      </c>
    </row>
    <row r="1034" spans="1:20" x14ac:dyDescent="0.25">
      <c r="A1034" s="16"/>
      <c r="B1034" s="194" t="s">
        <v>276</v>
      </c>
      <c r="C1034" s="196">
        <v>48</v>
      </c>
      <c r="D1034" s="11">
        <v>50</v>
      </c>
      <c r="E1034" s="11">
        <v>43</v>
      </c>
      <c r="F1034" s="11">
        <v>51</v>
      </c>
      <c r="G1034" s="11">
        <v>56</v>
      </c>
      <c r="H1034" s="11">
        <v>52</v>
      </c>
      <c r="I1034" s="11">
        <v>35</v>
      </c>
      <c r="J1034" s="11">
        <v>50</v>
      </c>
      <c r="K1034" s="11">
        <v>51</v>
      </c>
      <c r="L1034" s="11">
        <v>45</v>
      </c>
      <c r="M1034" s="11">
        <v>52</v>
      </c>
      <c r="N1034" s="11">
        <v>50</v>
      </c>
      <c r="O1034" s="11">
        <v>44</v>
      </c>
      <c r="P1034" s="11">
        <v>44</v>
      </c>
      <c r="Q1034" s="11">
        <v>47</v>
      </c>
      <c r="R1034" s="195">
        <v>718</v>
      </c>
      <c r="T1034">
        <v>1034</v>
      </c>
    </row>
    <row r="1035" spans="1:20" x14ac:dyDescent="0.25">
      <c r="A1035" s="16"/>
      <c r="B1035" s="194" t="s">
        <v>277</v>
      </c>
      <c r="C1035" s="196">
        <v>42</v>
      </c>
      <c r="D1035" s="11">
        <v>46</v>
      </c>
      <c r="E1035" s="11">
        <v>40</v>
      </c>
      <c r="F1035" s="11">
        <v>45</v>
      </c>
      <c r="G1035" s="11">
        <v>38</v>
      </c>
      <c r="H1035" s="11">
        <v>43</v>
      </c>
      <c r="I1035" s="11">
        <v>41</v>
      </c>
      <c r="J1035" s="11">
        <v>43</v>
      </c>
      <c r="K1035" s="11">
        <v>32</v>
      </c>
      <c r="L1035" s="11">
        <v>41</v>
      </c>
      <c r="M1035" s="11">
        <v>41</v>
      </c>
      <c r="N1035" s="11">
        <v>34</v>
      </c>
      <c r="O1035" s="11"/>
      <c r="P1035" s="11">
        <v>42</v>
      </c>
      <c r="Q1035" s="11">
        <v>39</v>
      </c>
      <c r="R1035" s="195">
        <v>567</v>
      </c>
      <c r="T1035">
        <v>1035</v>
      </c>
    </row>
    <row r="1036" spans="1:20" x14ac:dyDescent="0.25">
      <c r="A1036" s="16"/>
      <c r="B1036" s="194" t="s">
        <v>279</v>
      </c>
      <c r="C1036" s="196">
        <v>50</v>
      </c>
      <c r="D1036" s="11">
        <v>62</v>
      </c>
      <c r="E1036" s="11">
        <v>75</v>
      </c>
      <c r="F1036" s="11">
        <v>54</v>
      </c>
      <c r="G1036" s="11">
        <v>61</v>
      </c>
      <c r="H1036" s="11">
        <v>57</v>
      </c>
      <c r="I1036" s="11">
        <v>64</v>
      </c>
      <c r="J1036" s="11">
        <v>59</v>
      </c>
      <c r="K1036" s="11">
        <v>62</v>
      </c>
      <c r="L1036" s="11">
        <v>47</v>
      </c>
      <c r="M1036" s="11">
        <v>61</v>
      </c>
      <c r="N1036" s="11">
        <v>58</v>
      </c>
      <c r="O1036" s="11">
        <v>59</v>
      </c>
      <c r="P1036" s="11">
        <v>71</v>
      </c>
      <c r="Q1036" s="11">
        <v>49</v>
      </c>
      <c r="R1036" s="195">
        <v>889</v>
      </c>
      <c r="T1036">
        <v>1036</v>
      </c>
    </row>
    <row r="1037" spans="1:20" x14ac:dyDescent="0.25">
      <c r="A1037" s="16"/>
      <c r="B1037" s="194" t="s">
        <v>280</v>
      </c>
      <c r="C1037" s="196">
        <v>63</v>
      </c>
      <c r="D1037" s="11">
        <v>69</v>
      </c>
      <c r="E1037" s="11">
        <v>58</v>
      </c>
      <c r="F1037" s="11">
        <v>64</v>
      </c>
      <c r="G1037" s="11">
        <v>68</v>
      </c>
      <c r="H1037" s="11">
        <v>67</v>
      </c>
      <c r="I1037" s="11">
        <v>71</v>
      </c>
      <c r="J1037" s="11">
        <v>58</v>
      </c>
      <c r="K1037" s="11">
        <v>68</v>
      </c>
      <c r="L1037" s="11">
        <v>75</v>
      </c>
      <c r="M1037" s="11">
        <v>71</v>
      </c>
      <c r="N1037" s="11">
        <v>70</v>
      </c>
      <c r="O1037" s="11">
        <v>77</v>
      </c>
      <c r="P1037" s="11">
        <v>75</v>
      </c>
      <c r="Q1037" s="11">
        <v>80</v>
      </c>
      <c r="R1037" s="195">
        <v>1034</v>
      </c>
      <c r="T1037">
        <v>1037</v>
      </c>
    </row>
    <row r="1038" spans="1:20" x14ac:dyDescent="0.25">
      <c r="A1038" s="16"/>
      <c r="B1038" s="194" t="s">
        <v>291</v>
      </c>
      <c r="C1038" s="196">
        <v>74</v>
      </c>
      <c r="D1038" s="11">
        <v>73</v>
      </c>
      <c r="E1038" s="11">
        <v>82</v>
      </c>
      <c r="F1038" s="11">
        <v>76</v>
      </c>
      <c r="G1038" s="11">
        <v>81</v>
      </c>
      <c r="H1038" s="11">
        <v>78</v>
      </c>
      <c r="I1038" s="11">
        <v>87</v>
      </c>
      <c r="J1038" s="11">
        <v>83</v>
      </c>
      <c r="K1038" s="11">
        <v>84</v>
      </c>
      <c r="L1038" s="11">
        <v>78</v>
      </c>
      <c r="M1038" s="11">
        <v>82</v>
      </c>
      <c r="N1038" s="11">
        <v>86</v>
      </c>
      <c r="O1038" s="11">
        <v>79</v>
      </c>
      <c r="P1038" s="11">
        <v>83</v>
      </c>
      <c r="Q1038" s="11">
        <v>81</v>
      </c>
      <c r="R1038" s="195">
        <v>1207</v>
      </c>
      <c r="T1038">
        <v>1038</v>
      </c>
    </row>
    <row r="1039" spans="1:20" x14ac:dyDescent="0.25">
      <c r="A1039" s="16"/>
      <c r="B1039" s="194" t="s">
        <v>286</v>
      </c>
      <c r="C1039" s="196"/>
      <c r="D1039" s="11"/>
      <c r="E1039" s="11"/>
      <c r="F1039" s="11"/>
      <c r="G1039" s="11"/>
      <c r="H1039" s="11">
        <v>31</v>
      </c>
      <c r="I1039" s="11"/>
      <c r="J1039" s="11"/>
      <c r="K1039" s="11"/>
      <c r="L1039" s="11"/>
      <c r="M1039" s="11">
        <v>32</v>
      </c>
      <c r="N1039" s="11">
        <v>30</v>
      </c>
      <c r="O1039" s="11"/>
      <c r="P1039" s="11"/>
      <c r="Q1039" s="11"/>
      <c r="R1039" s="195">
        <v>93</v>
      </c>
      <c r="T1039">
        <v>1039</v>
      </c>
    </row>
    <row r="1040" spans="1:20" x14ac:dyDescent="0.25">
      <c r="A1040" s="5" t="s">
        <v>295</v>
      </c>
      <c r="B1040" s="3"/>
      <c r="C1040" s="8">
        <v>39827</v>
      </c>
      <c r="D1040" s="9">
        <v>41058</v>
      </c>
      <c r="E1040" s="9">
        <v>41255</v>
      </c>
      <c r="F1040" s="9">
        <v>41636</v>
      </c>
      <c r="G1040" s="9">
        <v>40269</v>
      </c>
      <c r="H1040" s="9">
        <v>41068</v>
      </c>
      <c r="I1040" s="9">
        <v>41112</v>
      </c>
      <c r="J1040" s="9">
        <v>41527</v>
      </c>
      <c r="K1040" s="9">
        <v>40354</v>
      </c>
      <c r="L1040" s="9">
        <v>41139</v>
      </c>
      <c r="M1040" s="9">
        <v>40497</v>
      </c>
      <c r="N1040" s="9">
        <v>41036</v>
      </c>
      <c r="O1040" s="9">
        <v>40672</v>
      </c>
      <c r="P1040" s="9">
        <v>41731</v>
      </c>
      <c r="Q1040" s="9">
        <v>41613</v>
      </c>
      <c r="R1040" s="10">
        <v>614794</v>
      </c>
      <c r="T1040">
        <v>1040</v>
      </c>
    </row>
    <row r="1041" spans="1:20" x14ac:dyDescent="0.25">
      <c r="A1041" s="5" t="s">
        <v>140</v>
      </c>
      <c r="B1041" s="5" t="s">
        <v>35</v>
      </c>
      <c r="C1041" s="8">
        <v>427</v>
      </c>
      <c r="D1041" s="9">
        <v>471</v>
      </c>
      <c r="E1041" s="9">
        <v>426</v>
      </c>
      <c r="F1041" s="9">
        <v>439</v>
      </c>
      <c r="G1041" s="9">
        <v>437</v>
      </c>
      <c r="H1041" s="9">
        <v>469</v>
      </c>
      <c r="I1041" s="9">
        <v>454</v>
      </c>
      <c r="J1041" s="9">
        <v>454</v>
      </c>
      <c r="K1041" s="9">
        <v>482</v>
      </c>
      <c r="L1041" s="9">
        <v>493</v>
      </c>
      <c r="M1041" s="9">
        <v>456</v>
      </c>
      <c r="N1041" s="9">
        <v>442</v>
      </c>
      <c r="O1041" s="9">
        <v>449</v>
      </c>
      <c r="P1041" s="9">
        <v>452</v>
      </c>
      <c r="Q1041" s="9">
        <v>416</v>
      </c>
      <c r="R1041" s="10">
        <v>6767</v>
      </c>
      <c r="T1041">
        <v>1041</v>
      </c>
    </row>
    <row r="1042" spans="1:20" x14ac:dyDescent="0.25">
      <c r="A1042" s="16"/>
      <c r="B1042" s="194" t="s">
        <v>41</v>
      </c>
      <c r="C1042" s="196">
        <v>433</v>
      </c>
      <c r="D1042" s="11">
        <v>512</v>
      </c>
      <c r="E1042" s="11">
        <v>471</v>
      </c>
      <c r="F1042" s="11">
        <v>524</v>
      </c>
      <c r="G1042" s="11">
        <v>495</v>
      </c>
      <c r="H1042" s="11">
        <v>489</v>
      </c>
      <c r="I1042" s="11">
        <v>507</v>
      </c>
      <c r="J1042" s="11">
        <v>551</v>
      </c>
      <c r="K1042" s="11">
        <v>459</v>
      </c>
      <c r="L1042" s="11">
        <v>426</v>
      </c>
      <c r="M1042" s="11">
        <v>393</v>
      </c>
      <c r="N1042" s="11">
        <v>382</v>
      </c>
      <c r="O1042" s="11">
        <v>332</v>
      </c>
      <c r="P1042" s="11">
        <v>339</v>
      </c>
      <c r="Q1042" s="11">
        <v>337</v>
      </c>
      <c r="R1042" s="195">
        <v>6650</v>
      </c>
      <c r="T1042">
        <v>1042</v>
      </c>
    </row>
    <row r="1043" spans="1:20" x14ac:dyDescent="0.25">
      <c r="A1043" s="16"/>
      <c r="B1043" s="194" t="s">
        <v>59</v>
      </c>
      <c r="C1043" s="196">
        <v>694</v>
      </c>
      <c r="D1043" s="11">
        <v>696</v>
      </c>
      <c r="E1043" s="11">
        <v>703</v>
      </c>
      <c r="F1043" s="11">
        <v>684</v>
      </c>
      <c r="G1043" s="11">
        <v>671</v>
      </c>
      <c r="H1043" s="11">
        <v>636</v>
      </c>
      <c r="I1043" s="11">
        <v>642</v>
      </c>
      <c r="J1043" s="11">
        <v>610</v>
      </c>
      <c r="K1043" s="11">
        <v>624</v>
      </c>
      <c r="L1043" s="11">
        <v>675</v>
      </c>
      <c r="M1043" s="11">
        <v>677</v>
      </c>
      <c r="N1043" s="11">
        <v>642</v>
      </c>
      <c r="O1043" s="11">
        <v>619</v>
      </c>
      <c r="P1043" s="11">
        <v>657</v>
      </c>
      <c r="Q1043" s="11">
        <v>695</v>
      </c>
      <c r="R1043" s="195">
        <v>9925</v>
      </c>
      <c r="T1043">
        <v>1043</v>
      </c>
    </row>
    <row r="1044" spans="1:20" x14ac:dyDescent="0.25">
      <c r="A1044" s="16"/>
      <c r="B1044" s="194" t="s">
        <v>79</v>
      </c>
      <c r="C1044" s="196">
        <v>7976</v>
      </c>
      <c r="D1044" s="11">
        <v>8405</v>
      </c>
      <c r="E1044" s="11">
        <v>8512</v>
      </c>
      <c r="F1044" s="11">
        <v>8271</v>
      </c>
      <c r="G1044" s="11">
        <v>7614</v>
      </c>
      <c r="H1044" s="11">
        <v>7862</v>
      </c>
      <c r="I1044" s="11">
        <v>8322</v>
      </c>
      <c r="J1044" s="11">
        <v>8271</v>
      </c>
      <c r="K1044" s="11">
        <v>7408</v>
      </c>
      <c r="L1044" s="11">
        <v>7875</v>
      </c>
      <c r="M1044" s="11">
        <v>7930</v>
      </c>
      <c r="N1044" s="11">
        <v>7803</v>
      </c>
      <c r="O1044" s="11">
        <v>7386</v>
      </c>
      <c r="P1044" s="11">
        <v>7851</v>
      </c>
      <c r="Q1044" s="11">
        <v>8439</v>
      </c>
      <c r="R1044" s="195">
        <v>119925</v>
      </c>
      <c r="T1044">
        <v>1044</v>
      </c>
    </row>
    <row r="1045" spans="1:20" x14ac:dyDescent="0.25">
      <c r="A1045" s="16"/>
      <c r="B1045" s="194" t="s">
        <v>17</v>
      </c>
      <c r="C1045" s="196">
        <v>4572</v>
      </c>
      <c r="D1045" s="11">
        <v>4525</v>
      </c>
      <c r="E1045" s="11">
        <v>4567</v>
      </c>
      <c r="F1045" s="11">
        <v>4626</v>
      </c>
      <c r="G1045" s="11">
        <v>4622</v>
      </c>
      <c r="H1045" s="11">
        <v>4645</v>
      </c>
      <c r="I1045" s="11">
        <v>4611</v>
      </c>
      <c r="J1045" s="11">
        <v>4630</v>
      </c>
      <c r="K1045" s="11">
        <v>4739</v>
      </c>
      <c r="L1045" s="11">
        <v>4757</v>
      </c>
      <c r="M1045" s="11">
        <v>4729</v>
      </c>
      <c r="N1045" s="11">
        <v>4715</v>
      </c>
      <c r="O1045" s="11">
        <v>4771</v>
      </c>
      <c r="P1045" s="11">
        <v>4759</v>
      </c>
      <c r="Q1045" s="11">
        <v>4643</v>
      </c>
      <c r="R1045" s="195">
        <v>69911</v>
      </c>
      <c r="T1045">
        <v>1045</v>
      </c>
    </row>
    <row r="1046" spans="1:20" x14ac:dyDescent="0.25">
      <c r="A1046" s="16"/>
      <c r="B1046" s="194" t="s">
        <v>66</v>
      </c>
      <c r="C1046" s="196">
        <v>1438</v>
      </c>
      <c r="D1046" s="11">
        <v>1471</v>
      </c>
      <c r="E1046" s="11">
        <v>1392</v>
      </c>
      <c r="F1046" s="11">
        <v>1359</v>
      </c>
      <c r="G1046" s="11">
        <v>1339</v>
      </c>
      <c r="H1046" s="11">
        <v>1404</v>
      </c>
      <c r="I1046" s="11">
        <v>1321</v>
      </c>
      <c r="J1046" s="11">
        <v>1342</v>
      </c>
      <c r="K1046" s="11">
        <v>1350</v>
      </c>
      <c r="L1046" s="11">
        <v>1379</v>
      </c>
      <c r="M1046" s="11">
        <v>1249</v>
      </c>
      <c r="N1046" s="11">
        <v>1324</v>
      </c>
      <c r="O1046" s="11">
        <v>1294</v>
      </c>
      <c r="P1046" s="11">
        <v>1374</v>
      </c>
      <c r="Q1046" s="11">
        <v>1331</v>
      </c>
      <c r="R1046" s="195">
        <v>20367</v>
      </c>
      <c r="T1046">
        <v>1046</v>
      </c>
    </row>
    <row r="1047" spans="1:20" x14ac:dyDescent="0.25">
      <c r="A1047" s="16"/>
      <c r="B1047" s="194" t="s">
        <v>11</v>
      </c>
      <c r="C1047" s="196">
        <v>7926</v>
      </c>
      <c r="D1047" s="11">
        <v>7893</v>
      </c>
      <c r="E1047" s="11">
        <v>7893</v>
      </c>
      <c r="F1047" s="11">
        <v>7952</v>
      </c>
      <c r="G1047" s="11">
        <v>8019</v>
      </c>
      <c r="H1047" s="11">
        <v>7855</v>
      </c>
      <c r="I1047" s="11">
        <v>7891</v>
      </c>
      <c r="J1047" s="11">
        <v>7992</v>
      </c>
      <c r="K1047" s="11">
        <v>8090</v>
      </c>
      <c r="L1047" s="11">
        <v>8056</v>
      </c>
      <c r="M1047" s="11">
        <v>7932</v>
      </c>
      <c r="N1047" s="11">
        <v>8007</v>
      </c>
      <c r="O1047" s="11">
        <v>7998</v>
      </c>
      <c r="P1047" s="11">
        <v>8010</v>
      </c>
      <c r="Q1047" s="11">
        <v>7783</v>
      </c>
      <c r="R1047" s="195">
        <v>119297</v>
      </c>
      <c r="T1047">
        <v>1047</v>
      </c>
    </row>
    <row r="1048" spans="1:20" x14ac:dyDescent="0.25">
      <c r="A1048" s="16"/>
      <c r="B1048" s="194" t="s">
        <v>56</v>
      </c>
      <c r="C1048" s="196">
        <v>2249</v>
      </c>
      <c r="D1048" s="11">
        <v>2349</v>
      </c>
      <c r="E1048" s="11">
        <v>2340</v>
      </c>
      <c r="F1048" s="11">
        <v>2233</v>
      </c>
      <c r="G1048" s="11">
        <v>2213</v>
      </c>
      <c r="H1048" s="11">
        <v>2266</v>
      </c>
      <c r="I1048" s="11">
        <v>2289</v>
      </c>
      <c r="J1048" s="11">
        <v>2222</v>
      </c>
      <c r="K1048" s="11">
        <v>2114</v>
      </c>
      <c r="L1048" s="11">
        <v>2065</v>
      </c>
      <c r="M1048" s="11">
        <v>1932</v>
      </c>
      <c r="N1048" s="11">
        <v>1885</v>
      </c>
      <c r="O1048" s="11">
        <v>1776</v>
      </c>
      <c r="P1048" s="11">
        <v>1871</v>
      </c>
      <c r="Q1048" s="11">
        <v>1963</v>
      </c>
      <c r="R1048" s="195">
        <v>31767</v>
      </c>
      <c r="T1048">
        <v>1048</v>
      </c>
    </row>
    <row r="1049" spans="1:20" x14ac:dyDescent="0.25">
      <c r="A1049" s="16"/>
      <c r="B1049" s="194" t="s">
        <v>29</v>
      </c>
      <c r="C1049" s="196">
        <v>2020</v>
      </c>
      <c r="D1049" s="11">
        <v>2078</v>
      </c>
      <c r="E1049" s="11">
        <v>2085</v>
      </c>
      <c r="F1049" s="11">
        <v>2137</v>
      </c>
      <c r="G1049" s="11">
        <v>2193</v>
      </c>
      <c r="H1049" s="11">
        <v>2257</v>
      </c>
      <c r="I1049" s="11">
        <v>2174</v>
      </c>
      <c r="J1049" s="11">
        <v>2256</v>
      </c>
      <c r="K1049" s="11">
        <v>2281</v>
      </c>
      <c r="L1049" s="11">
        <v>2299</v>
      </c>
      <c r="M1049" s="11">
        <v>2318</v>
      </c>
      <c r="N1049" s="11">
        <v>2357</v>
      </c>
      <c r="O1049" s="11">
        <v>2324</v>
      </c>
      <c r="P1049" s="11">
        <v>2391</v>
      </c>
      <c r="Q1049" s="11">
        <v>2324</v>
      </c>
      <c r="R1049" s="195">
        <v>33494</v>
      </c>
      <c r="T1049">
        <v>1049</v>
      </c>
    </row>
    <row r="1050" spans="1:20" x14ac:dyDescent="0.25">
      <c r="A1050" s="16"/>
      <c r="B1050" s="194" t="s">
        <v>40</v>
      </c>
      <c r="C1050" s="196">
        <v>209</v>
      </c>
      <c r="D1050" s="11">
        <v>232</v>
      </c>
      <c r="E1050" s="11">
        <v>236</v>
      </c>
      <c r="F1050" s="11">
        <v>211</v>
      </c>
      <c r="G1050" s="11">
        <v>206</v>
      </c>
      <c r="H1050" s="11">
        <v>214</v>
      </c>
      <c r="I1050" s="11">
        <v>209</v>
      </c>
      <c r="J1050" s="11">
        <v>208</v>
      </c>
      <c r="K1050" s="11">
        <v>184</v>
      </c>
      <c r="L1050" s="11">
        <v>192</v>
      </c>
      <c r="M1050" s="11">
        <v>190</v>
      </c>
      <c r="N1050" s="11">
        <v>184</v>
      </c>
      <c r="O1050" s="11">
        <v>179</v>
      </c>
      <c r="P1050" s="11">
        <v>195</v>
      </c>
      <c r="Q1050" s="11">
        <v>174</v>
      </c>
      <c r="R1050" s="195">
        <v>3023</v>
      </c>
      <c r="T1050">
        <v>1050</v>
      </c>
    </row>
    <row r="1051" spans="1:20" x14ac:dyDescent="0.25">
      <c r="A1051" s="16"/>
      <c r="B1051" s="194" t="s">
        <v>47</v>
      </c>
      <c r="C1051" s="196">
        <v>5522</v>
      </c>
      <c r="D1051" s="11">
        <v>5944</v>
      </c>
      <c r="E1051" s="11">
        <v>5758</v>
      </c>
      <c r="F1051" s="11">
        <v>5812</v>
      </c>
      <c r="G1051" s="11">
        <v>5502</v>
      </c>
      <c r="H1051" s="11">
        <v>5712</v>
      </c>
      <c r="I1051" s="11">
        <v>5701</v>
      </c>
      <c r="J1051" s="11">
        <v>5762</v>
      </c>
      <c r="K1051" s="11">
        <v>5652</v>
      </c>
      <c r="L1051" s="11">
        <v>5966</v>
      </c>
      <c r="M1051" s="11">
        <v>5696</v>
      </c>
      <c r="N1051" s="11">
        <v>5809</v>
      </c>
      <c r="O1051" s="11">
        <v>5694</v>
      </c>
      <c r="P1051" s="11">
        <v>6045</v>
      </c>
      <c r="Q1051" s="11">
        <v>6115</v>
      </c>
      <c r="R1051" s="195">
        <v>86690</v>
      </c>
      <c r="T1051">
        <v>1051</v>
      </c>
    </row>
    <row r="1052" spans="1:20" x14ac:dyDescent="0.25">
      <c r="A1052" s="16"/>
      <c r="B1052" s="194" t="s">
        <v>57</v>
      </c>
      <c r="C1052" s="196">
        <v>1034</v>
      </c>
      <c r="D1052" s="11">
        <v>1061</v>
      </c>
      <c r="E1052" s="11">
        <v>1113</v>
      </c>
      <c r="F1052" s="11">
        <v>1051</v>
      </c>
      <c r="G1052" s="11">
        <v>1011</v>
      </c>
      <c r="H1052" s="11">
        <v>1021</v>
      </c>
      <c r="I1052" s="11">
        <v>1078</v>
      </c>
      <c r="J1052" s="11">
        <v>1120</v>
      </c>
      <c r="K1052" s="11">
        <v>1043</v>
      </c>
      <c r="L1052" s="11">
        <v>1068</v>
      </c>
      <c r="M1052" s="11">
        <v>1088</v>
      </c>
      <c r="N1052" s="11">
        <v>1136</v>
      </c>
      <c r="O1052" s="11">
        <v>1073</v>
      </c>
      <c r="P1052" s="11">
        <v>1140</v>
      </c>
      <c r="Q1052" s="11">
        <v>1156</v>
      </c>
      <c r="R1052" s="195">
        <v>16193</v>
      </c>
      <c r="T1052">
        <v>1052</v>
      </c>
    </row>
    <row r="1053" spans="1:20" x14ac:dyDescent="0.25">
      <c r="A1053" s="16"/>
      <c r="B1053" s="194" t="s">
        <v>74</v>
      </c>
      <c r="C1053" s="196">
        <v>5179</v>
      </c>
      <c r="D1053" s="11">
        <v>5481</v>
      </c>
      <c r="E1053" s="11">
        <v>5628</v>
      </c>
      <c r="F1053" s="11">
        <v>5652</v>
      </c>
      <c r="G1053" s="11">
        <v>5427</v>
      </c>
      <c r="H1053" s="11">
        <v>5582</v>
      </c>
      <c r="I1053" s="11">
        <v>5668</v>
      </c>
      <c r="J1053" s="11">
        <v>5704</v>
      </c>
      <c r="K1053" s="11">
        <v>5493</v>
      </c>
      <c r="L1053" s="11">
        <v>5757</v>
      </c>
      <c r="M1053" s="11">
        <v>5706</v>
      </c>
      <c r="N1053" s="11">
        <v>5761</v>
      </c>
      <c r="O1053" s="11">
        <v>5572</v>
      </c>
      <c r="P1053" s="11">
        <v>5865</v>
      </c>
      <c r="Q1053" s="11">
        <v>6007</v>
      </c>
      <c r="R1053" s="195">
        <v>84482</v>
      </c>
      <c r="T1053">
        <v>1053</v>
      </c>
    </row>
    <row r="1054" spans="1:20" x14ac:dyDescent="0.25">
      <c r="A1054" s="16"/>
      <c r="B1054" s="194" t="s">
        <v>53</v>
      </c>
      <c r="C1054" s="196">
        <v>673</v>
      </c>
      <c r="D1054" s="11">
        <v>767</v>
      </c>
      <c r="E1054" s="11">
        <v>755</v>
      </c>
      <c r="F1054" s="11">
        <v>746</v>
      </c>
      <c r="G1054" s="11">
        <v>687</v>
      </c>
      <c r="H1054" s="11">
        <v>774</v>
      </c>
      <c r="I1054" s="11">
        <v>760</v>
      </c>
      <c r="J1054" s="11">
        <v>790</v>
      </c>
      <c r="K1054" s="11">
        <v>705</v>
      </c>
      <c r="L1054" s="11">
        <v>720</v>
      </c>
      <c r="M1054" s="11">
        <v>722</v>
      </c>
      <c r="N1054" s="11">
        <v>722</v>
      </c>
      <c r="O1054" s="11">
        <v>682</v>
      </c>
      <c r="P1054" s="11">
        <v>678</v>
      </c>
      <c r="Q1054" s="11">
        <v>730</v>
      </c>
      <c r="R1054" s="195">
        <v>10911</v>
      </c>
      <c r="T1054">
        <v>1054</v>
      </c>
    </row>
    <row r="1055" spans="1:20" x14ac:dyDescent="0.25">
      <c r="A1055" s="16"/>
      <c r="B1055" s="194" t="s">
        <v>49</v>
      </c>
      <c r="C1055" s="196">
        <v>257</v>
      </c>
      <c r="D1055" s="11">
        <v>230</v>
      </c>
      <c r="E1055" s="11">
        <v>248</v>
      </c>
      <c r="F1055" s="11">
        <v>231</v>
      </c>
      <c r="G1055" s="11">
        <v>242</v>
      </c>
      <c r="H1055" s="11">
        <v>258</v>
      </c>
      <c r="I1055" s="11">
        <v>233</v>
      </c>
      <c r="J1055" s="11">
        <v>255</v>
      </c>
      <c r="K1055" s="11">
        <v>227</v>
      </c>
      <c r="L1055" s="11">
        <v>286</v>
      </c>
      <c r="M1055" s="11">
        <v>264</v>
      </c>
      <c r="N1055" s="11">
        <v>272</v>
      </c>
      <c r="O1055" s="11">
        <v>265</v>
      </c>
      <c r="P1055" s="11">
        <v>287</v>
      </c>
      <c r="Q1055" s="11">
        <v>297</v>
      </c>
      <c r="R1055" s="195">
        <v>3852</v>
      </c>
      <c r="T1055">
        <v>1055</v>
      </c>
    </row>
    <row r="1056" spans="1:20" x14ac:dyDescent="0.25">
      <c r="A1056" s="16"/>
      <c r="B1056" s="194" t="s">
        <v>33</v>
      </c>
      <c r="C1056" s="196"/>
      <c r="D1056" s="11"/>
      <c r="E1056" s="11">
        <v>975</v>
      </c>
      <c r="F1056" s="11">
        <v>1013</v>
      </c>
      <c r="G1056" s="11">
        <v>1140</v>
      </c>
      <c r="H1056" s="11">
        <v>1222</v>
      </c>
      <c r="I1056" s="11">
        <v>1227</v>
      </c>
      <c r="J1056" s="11">
        <v>1278</v>
      </c>
      <c r="K1056" s="11">
        <v>1382</v>
      </c>
      <c r="L1056" s="11">
        <v>1396</v>
      </c>
      <c r="M1056" s="11">
        <v>1442</v>
      </c>
      <c r="N1056" s="11">
        <v>1445</v>
      </c>
      <c r="O1056" s="11">
        <v>1482</v>
      </c>
      <c r="P1056" s="11">
        <v>1583</v>
      </c>
      <c r="Q1056" s="11">
        <v>1564</v>
      </c>
      <c r="R1056" s="195">
        <v>17149</v>
      </c>
      <c r="T1056">
        <v>1056</v>
      </c>
    </row>
    <row r="1057" spans="1:20" x14ac:dyDescent="0.25">
      <c r="A1057" s="16"/>
      <c r="B1057" s="194" t="s">
        <v>60</v>
      </c>
      <c r="C1057" s="196">
        <v>2223</v>
      </c>
      <c r="D1057" s="11">
        <v>2143</v>
      </c>
      <c r="E1057" s="11">
        <v>2244</v>
      </c>
      <c r="F1057" s="11">
        <v>2363</v>
      </c>
      <c r="G1057" s="11">
        <v>2378</v>
      </c>
      <c r="H1057" s="11">
        <v>2336</v>
      </c>
      <c r="I1057" s="11">
        <v>2310</v>
      </c>
      <c r="J1057" s="11">
        <v>2336</v>
      </c>
      <c r="K1057" s="11">
        <v>2329</v>
      </c>
      <c r="L1057" s="11">
        <v>2347</v>
      </c>
      <c r="M1057" s="11">
        <v>2267</v>
      </c>
      <c r="N1057" s="11">
        <v>2337</v>
      </c>
      <c r="O1057" s="11">
        <v>2328</v>
      </c>
      <c r="P1057" s="11">
        <v>2358</v>
      </c>
      <c r="Q1057" s="11">
        <v>2287</v>
      </c>
      <c r="R1057" s="195">
        <v>34586</v>
      </c>
      <c r="T1057">
        <v>1057</v>
      </c>
    </row>
    <row r="1058" spans="1:20" x14ac:dyDescent="0.25">
      <c r="A1058" s="16"/>
      <c r="B1058" s="194" t="s">
        <v>25</v>
      </c>
      <c r="C1058" s="196">
        <v>5013</v>
      </c>
      <c r="D1058" s="11">
        <v>5068</v>
      </c>
      <c r="E1058" s="11">
        <v>5100</v>
      </c>
      <c r="F1058" s="11">
        <v>5207</v>
      </c>
      <c r="G1058" s="11">
        <v>5230</v>
      </c>
      <c r="H1058" s="11">
        <v>5267</v>
      </c>
      <c r="I1058" s="11">
        <v>5269</v>
      </c>
      <c r="J1058" s="11">
        <v>5297</v>
      </c>
      <c r="K1058" s="11">
        <v>5354</v>
      </c>
      <c r="L1058" s="11">
        <v>5442</v>
      </c>
      <c r="M1058" s="11">
        <v>5444</v>
      </c>
      <c r="N1058" s="11">
        <v>5497</v>
      </c>
      <c r="O1058" s="11">
        <v>5498</v>
      </c>
      <c r="P1058" s="11">
        <v>5517</v>
      </c>
      <c r="Q1058" s="11">
        <v>5420</v>
      </c>
      <c r="R1058" s="195">
        <v>79623</v>
      </c>
      <c r="T1058">
        <v>1058</v>
      </c>
    </row>
    <row r="1059" spans="1:20" x14ac:dyDescent="0.25">
      <c r="A1059" s="16"/>
      <c r="B1059" s="194" t="s">
        <v>7</v>
      </c>
      <c r="C1059" s="196">
        <v>6409</v>
      </c>
      <c r="D1059" s="11">
        <v>6439</v>
      </c>
      <c r="E1059" s="11">
        <v>6465</v>
      </c>
      <c r="F1059" s="11">
        <v>6426</v>
      </c>
      <c r="G1059" s="11">
        <v>6545</v>
      </c>
      <c r="H1059" s="11">
        <v>6466</v>
      </c>
      <c r="I1059" s="11">
        <v>6530</v>
      </c>
      <c r="J1059" s="11">
        <v>6562</v>
      </c>
      <c r="K1059" s="11">
        <v>6737</v>
      </c>
      <c r="L1059" s="11">
        <v>6555</v>
      </c>
      <c r="M1059" s="11">
        <v>6618</v>
      </c>
      <c r="N1059" s="11">
        <v>6633</v>
      </c>
      <c r="O1059" s="11">
        <v>6608</v>
      </c>
      <c r="P1059" s="11">
        <v>6478</v>
      </c>
      <c r="Q1059" s="11">
        <v>6366</v>
      </c>
      <c r="R1059" s="195">
        <v>97837</v>
      </c>
      <c r="T1059">
        <v>1059</v>
      </c>
    </row>
    <row r="1060" spans="1:20" x14ac:dyDescent="0.25">
      <c r="A1060" s="16"/>
      <c r="B1060" s="194" t="s">
        <v>51</v>
      </c>
      <c r="C1060" s="196">
        <v>229</v>
      </c>
      <c r="D1060" s="11">
        <v>237</v>
      </c>
      <c r="E1060" s="11">
        <v>266</v>
      </c>
      <c r="F1060" s="11">
        <v>247</v>
      </c>
      <c r="G1060" s="11">
        <v>231</v>
      </c>
      <c r="H1060" s="11">
        <v>222</v>
      </c>
      <c r="I1060" s="11">
        <v>209</v>
      </c>
      <c r="J1060" s="11">
        <v>244</v>
      </c>
      <c r="K1060" s="11">
        <v>240</v>
      </c>
      <c r="L1060" s="11">
        <v>229</v>
      </c>
      <c r="M1060" s="11">
        <v>250</v>
      </c>
      <c r="N1060" s="11">
        <v>261</v>
      </c>
      <c r="O1060" s="11">
        <v>249</v>
      </c>
      <c r="P1060" s="11">
        <v>278</v>
      </c>
      <c r="Q1060" s="11">
        <v>261</v>
      </c>
      <c r="R1060" s="195">
        <v>3653</v>
      </c>
      <c r="T1060">
        <v>1060</v>
      </c>
    </row>
    <row r="1061" spans="1:20" x14ac:dyDescent="0.25">
      <c r="A1061" s="16"/>
      <c r="B1061" s="194" t="s">
        <v>55</v>
      </c>
      <c r="C1061" s="196">
        <v>292</v>
      </c>
      <c r="D1061" s="11">
        <v>279</v>
      </c>
      <c r="E1061" s="11">
        <v>312</v>
      </c>
      <c r="F1061" s="11">
        <v>306</v>
      </c>
      <c r="G1061" s="11">
        <v>271</v>
      </c>
      <c r="H1061" s="11">
        <v>289</v>
      </c>
      <c r="I1061" s="11">
        <v>275</v>
      </c>
      <c r="J1061" s="11">
        <v>302</v>
      </c>
      <c r="K1061" s="11">
        <v>260</v>
      </c>
      <c r="L1061" s="11">
        <v>260</v>
      </c>
      <c r="M1061" s="11">
        <v>272</v>
      </c>
      <c r="N1061" s="11">
        <v>252</v>
      </c>
      <c r="O1061" s="11">
        <v>232</v>
      </c>
      <c r="P1061" s="11">
        <v>245</v>
      </c>
      <c r="Q1061" s="11">
        <v>257</v>
      </c>
      <c r="R1061" s="195">
        <v>4104</v>
      </c>
      <c r="T1061">
        <v>1061</v>
      </c>
    </row>
    <row r="1062" spans="1:20" x14ac:dyDescent="0.25">
      <c r="A1062" s="16"/>
      <c r="B1062" s="194" t="s">
        <v>36</v>
      </c>
      <c r="C1062" s="196">
        <v>1982</v>
      </c>
      <c r="D1062" s="11">
        <v>2028</v>
      </c>
      <c r="E1062" s="11">
        <v>1799</v>
      </c>
      <c r="F1062" s="11">
        <v>1930</v>
      </c>
      <c r="G1062" s="11">
        <v>1963</v>
      </c>
      <c r="H1062" s="11">
        <v>2038</v>
      </c>
      <c r="I1062" s="11">
        <v>1900</v>
      </c>
      <c r="J1062" s="11">
        <v>2020</v>
      </c>
      <c r="K1062" s="11">
        <v>1976</v>
      </c>
      <c r="L1062" s="11">
        <v>2072</v>
      </c>
      <c r="M1062" s="11">
        <v>1844</v>
      </c>
      <c r="N1062" s="11">
        <v>1941</v>
      </c>
      <c r="O1062" s="11">
        <v>1891</v>
      </c>
      <c r="P1062" s="11">
        <v>1970</v>
      </c>
      <c r="Q1062" s="11">
        <v>1909</v>
      </c>
      <c r="R1062" s="195">
        <v>29263</v>
      </c>
      <c r="T1062">
        <v>1062</v>
      </c>
    </row>
    <row r="1063" spans="1:20" x14ac:dyDescent="0.25">
      <c r="A1063" s="16"/>
      <c r="B1063" s="194" t="s">
        <v>21</v>
      </c>
      <c r="C1063" s="196">
        <v>1936</v>
      </c>
      <c r="D1063" s="11">
        <v>1990</v>
      </c>
      <c r="E1063" s="11">
        <v>2041</v>
      </c>
      <c r="F1063" s="11">
        <v>2015</v>
      </c>
      <c r="G1063" s="11">
        <v>2104</v>
      </c>
      <c r="H1063" s="11">
        <v>2143</v>
      </c>
      <c r="I1063" s="11">
        <v>2096</v>
      </c>
      <c r="J1063" s="11">
        <v>2113</v>
      </c>
      <c r="K1063" s="11">
        <v>2202</v>
      </c>
      <c r="L1063" s="11">
        <v>2214</v>
      </c>
      <c r="M1063" s="11">
        <v>2202</v>
      </c>
      <c r="N1063" s="11">
        <v>2192</v>
      </c>
      <c r="O1063" s="11">
        <v>2310</v>
      </c>
      <c r="P1063" s="11">
        <v>2326</v>
      </c>
      <c r="Q1063" s="11">
        <v>2246</v>
      </c>
      <c r="R1063" s="195">
        <v>32130</v>
      </c>
      <c r="T1063">
        <v>1063</v>
      </c>
    </row>
    <row r="1064" spans="1:20" x14ac:dyDescent="0.25">
      <c r="A1064" s="16"/>
      <c r="B1064" s="194" t="s">
        <v>42</v>
      </c>
      <c r="C1064" s="196">
        <v>241</v>
      </c>
      <c r="D1064" s="11">
        <v>277</v>
      </c>
      <c r="E1064" s="11">
        <v>291</v>
      </c>
      <c r="F1064" s="11">
        <v>252</v>
      </c>
      <c r="G1064" s="11">
        <v>268</v>
      </c>
      <c r="H1064" s="11">
        <v>269</v>
      </c>
      <c r="I1064" s="11">
        <v>239</v>
      </c>
      <c r="J1064" s="11">
        <v>229</v>
      </c>
      <c r="K1064" s="11">
        <v>234</v>
      </c>
      <c r="L1064" s="11">
        <v>257</v>
      </c>
      <c r="M1064" s="11">
        <v>264</v>
      </c>
      <c r="N1064" s="11">
        <v>278</v>
      </c>
      <c r="O1064" s="11">
        <v>258</v>
      </c>
      <c r="P1064" s="11">
        <v>276</v>
      </c>
      <c r="Q1064" s="11">
        <v>283</v>
      </c>
      <c r="R1064" s="195">
        <v>3916</v>
      </c>
      <c r="T1064">
        <v>1064</v>
      </c>
    </row>
    <row r="1065" spans="1:20" x14ac:dyDescent="0.25">
      <c r="A1065" s="16"/>
      <c r="B1065" s="194" t="s">
        <v>16</v>
      </c>
      <c r="C1065" s="196">
        <v>4865</v>
      </c>
      <c r="D1065" s="11">
        <v>4974</v>
      </c>
      <c r="E1065" s="11">
        <v>4951</v>
      </c>
      <c r="F1065" s="11">
        <v>4977</v>
      </c>
      <c r="G1065" s="11">
        <v>5002</v>
      </c>
      <c r="H1065" s="11">
        <v>4957</v>
      </c>
      <c r="I1065" s="11">
        <v>4907</v>
      </c>
      <c r="J1065" s="11">
        <v>4973</v>
      </c>
      <c r="K1065" s="11">
        <v>5076</v>
      </c>
      <c r="L1065" s="11">
        <v>5010</v>
      </c>
      <c r="M1065" s="11">
        <v>4922</v>
      </c>
      <c r="N1065" s="11">
        <v>4949</v>
      </c>
      <c r="O1065" s="11">
        <v>4917</v>
      </c>
      <c r="P1065" s="11">
        <v>4983</v>
      </c>
      <c r="Q1065" s="11">
        <v>4814</v>
      </c>
      <c r="R1065" s="195">
        <v>74277</v>
      </c>
      <c r="T1065">
        <v>1065</v>
      </c>
    </row>
    <row r="1066" spans="1:20" x14ac:dyDescent="0.25">
      <c r="A1066" s="16"/>
      <c r="B1066" s="194" t="s">
        <v>2</v>
      </c>
      <c r="C1066" s="196">
        <v>10818</v>
      </c>
      <c r="D1066" s="11">
        <v>10891</v>
      </c>
      <c r="E1066" s="11">
        <v>10853</v>
      </c>
      <c r="F1066" s="11">
        <v>11041</v>
      </c>
      <c r="G1066" s="11">
        <v>10989</v>
      </c>
      <c r="H1066" s="11">
        <v>10900</v>
      </c>
      <c r="I1066" s="11">
        <v>10890</v>
      </c>
      <c r="J1066" s="11">
        <v>11059</v>
      </c>
      <c r="K1066" s="11">
        <v>11163</v>
      </c>
      <c r="L1066" s="11">
        <v>10979</v>
      </c>
      <c r="M1066" s="11">
        <v>11051</v>
      </c>
      <c r="N1066" s="11">
        <v>11174</v>
      </c>
      <c r="O1066" s="11">
        <v>10968</v>
      </c>
      <c r="P1066" s="11">
        <v>10873</v>
      </c>
      <c r="Q1066" s="11">
        <v>10659</v>
      </c>
      <c r="R1066" s="195">
        <v>164308</v>
      </c>
      <c r="T1066">
        <v>1066</v>
      </c>
    </row>
    <row r="1067" spans="1:20" x14ac:dyDescent="0.25">
      <c r="A1067" s="16"/>
      <c r="B1067" s="194" t="s">
        <v>4</v>
      </c>
      <c r="C1067" s="196">
        <v>11447</v>
      </c>
      <c r="D1067" s="11">
        <v>11381</v>
      </c>
      <c r="E1067" s="11">
        <v>11663</v>
      </c>
      <c r="F1067" s="11">
        <v>11595</v>
      </c>
      <c r="G1067" s="11">
        <v>11511</v>
      </c>
      <c r="H1067" s="11">
        <v>11446</v>
      </c>
      <c r="I1067" s="11">
        <v>11605</v>
      </c>
      <c r="J1067" s="11">
        <v>11671</v>
      </c>
      <c r="K1067" s="11">
        <v>11709</v>
      </c>
      <c r="L1067" s="11">
        <v>11694</v>
      </c>
      <c r="M1067" s="11">
        <v>11780</v>
      </c>
      <c r="N1067" s="11">
        <v>11784</v>
      </c>
      <c r="O1067" s="11">
        <v>11587</v>
      </c>
      <c r="P1067" s="11">
        <v>11576</v>
      </c>
      <c r="Q1067" s="11">
        <v>11420</v>
      </c>
      <c r="R1067" s="195">
        <v>173869</v>
      </c>
      <c r="T1067">
        <v>1067</v>
      </c>
    </row>
    <row r="1068" spans="1:20" x14ac:dyDescent="0.25">
      <c r="A1068" s="16"/>
      <c r="B1068" s="194" t="s">
        <v>38</v>
      </c>
      <c r="C1068" s="196">
        <v>1046</v>
      </c>
      <c r="D1068" s="11">
        <v>1062</v>
      </c>
      <c r="E1068" s="11">
        <v>1064</v>
      </c>
      <c r="F1068" s="11">
        <v>1042</v>
      </c>
      <c r="G1068" s="11">
        <v>991</v>
      </c>
      <c r="H1068" s="11">
        <v>974</v>
      </c>
      <c r="I1068" s="11">
        <v>958</v>
      </c>
      <c r="J1068" s="11">
        <v>997</v>
      </c>
      <c r="K1068" s="11">
        <v>894</v>
      </c>
      <c r="L1068" s="11">
        <v>893</v>
      </c>
      <c r="M1068" s="11">
        <v>942</v>
      </c>
      <c r="N1068" s="11">
        <v>933</v>
      </c>
      <c r="O1068" s="11">
        <v>922</v>
      </c>
      <c r="P1068" s="11">
        <v>934</v>
      </c>
      <c r="Q1068" s="11">
        <v>936</v>
      </c>
      <c r="R1068" s="195">
        <v>14588</v>
      </c>
      <c r="T1068">
        <v>1068</v>
      </c>
    </row>
    <row r="1069" spans="1:20" x14ac:dyDescent="0.25">
      <c r="A1069" s="16"/>
      <c r="B1069" s="194" t="s">
        <v>8</v>
      </c>
      <c r="C1069" s="196">
        <v>3877</v>
      </c>
      <c r="D1069" s="11">
        <v>3919</v>
      </c>
      <c r="E1069" s="11">
        <v>3933</v>
      </c>
      <c r="F1069" s="11">
        <v>4031</v>
      </c>
      <c r="G1069" s="11">
        <v>4042</v>
      </c>
      <c r="H1069" s="11">
        <v>4135</v>
      </c>
      <c r="I1069" s="11">
        <v>4104</v>
      </c>
      <c r="J1069" s="11">
        <v>4148</v>
      </c>
      <c r="K1069" s="11">
        <v>4203</v>
      </c>
      <c r="L1069" s="11">
        <v>4218</v>
      </c>
      <c r="M1069" s="11">
        <v>3568</v>
      </c>
      <c r="N1069" s="11">
        <v>4101</v>
      </c>
      <c r="O1069" s="11">
        <v>4119</v>
      </c>
      <c r="P1069" s="11">
        <v>4180</v>
      </c>
      <c r="Q1069" s="11">
        <v>3940</v>
      </c>
      <c r="R1069" s="195">
        <v>60518</v>
      </c>
      <c r="T1069">
        <v>1069</v>
      </c>
    </row>
    <row r="1070" spans="1:20" x14ac:dyDescent="0.25">
      <c r="A1070" s="16"/>
      <c r="B1070" s="194" t="s">
        <v>78</v>
      </c>
      <c r="C1070" s="196">
        <v>5966</v>
      </c>
      <c r="D1070" s="11">
        <v>6237</v>
      </c>
      <c r="E1070" s="11">
        <v>6438</v>
      </c>
      <c r="F1070" s="11">
        <v>6518</v>
      </c>
      <c r="G1070" s="11">
        <v>6122</v>
      </c>
      <c r="H1070" s="11">
        <v>6342</v>
      </c>
      <c r="I1070" s="11">
        <v>6458</v>
      </c>
      <c r="J1070" s="11">
        <v>6417</v>
      </c>
      <c r="K1070" s="11">
        <v>6270</v>
      </c>
      <c r="L1070" s="11">
        <v>6296</v>
      </c>
      <c r="M1070" s="11">
        <v>6346</v>
      </c>
      <c r="N1070" s="11">
        <v>6377</v>
      </c>
      <c r="O1070" s="11">
        <v>6308</v>
      </c>
      <c r="P1070" s="11">
        <v>6559</v>
      </c>
      <c r="Q1070" s="11">
        <v>6808</v>
      </c>
      <c r="R1070" s="195">
        <v>95462</v>
      </c>
      <c r="T1070">
        <v>1070</v>
      </c>
    </row>
    <row r="1071" spans="1:20" x14ac:dyDescent="0.25">
      <c r="A1071" s="16"/>
      <c r="B1071" s="194" t="s">
        <v>27</v>
      </c>
      <c r="C1071" s="196">
        <v>3657</v>
      </c>
      <c r="D1071" s="11">
        <v>3768</v>
      </c>
      <c r="E1071" s="11">
        <v>3780</v>
      </c>
      <c r="F1071" s="11">
        <v>3790</v>
      </c>
      <c r="G1071" s="11">
        <v>3874</v>
      </c>
      <c r="H1071" s="11">
        <v>3867</v>
      </c>
      <c r="I1071" s="11">
        <v>3856</v>
      </c>
      <c r="J1071" s="11">
        <v>3940</v>
      </c>
      <c r="K1071" s="11">
        <v>3983</v>
      </c>
      <c r="L1071" s="11">
        <v>4014</v>
      </c>
      <c r="M1071" s="11">
        <v>3986</v>
      </c>
      <c r="N1071" s="11">
        <v>4079</v>
      </c>
      <c r="O1071" s="11">
        <v>4024</v>
      </c>
      <c r="P1071" s="11">
        <v>4150</v>
      </c>
      <c r="Q1071" s="11">
        <v>4073</v>
      </c>
      <c r="R1071" s="195">
        <v>58841</v>
      </c>
      <c r="T1071">
        <v>1071</v>
      </c>
    </row>
    <row r="1072" spans="1:20" x14ac:dyDescent="0.25">
      <c r="A1072" s="16"/>
      <c r="B1072" s="194" t="s">
        <v>13</v>
      </c>
      <c r="C1072" s="196">
        <v>1582</v>
      </c>
      <c r="D1072" s="11">
        <v>1783</v>
      </c>
      <c r="E1072" s="11">
        <v>1696</v>
      </c>
      <c r="F1072" s="11">
        <v>1790</v>
      </c>
      <c r="G1072" s="11">
        <v>1679</v>
      </c>
      <c r="H1072" s="11">
        <v>1807</v>
      </c>
      <c r="I1072" s="11">
        <v>1727</v>
      </c>
      <c r="J1072" s="11">
        <v>1831</v>
      </c>
      <c r="K1072" s="11">
        <v>1641</v>
      </c>
      <c r="L1072" s="11">
        <v>1825</v>
      </c>
      <c r="M1072" s="11">
        <v>1762</v>
      </c>
      <c r="N1072" s="11">
        <v>1879</v>
      </c>
      <c r="O1072" s="11">
        <v>1823</v>
      </c>
      <c r="P1072" s="11">
        <v>2027</v>
      </c>
      <c r="Q1072" s="11">
        <v>2099</v>
      </c>
      <c r="R1072" s="195">
        <v>26951</v>
      </c>
      <c r="T1072">
        <v>1072</v>
      </c>
    </row>
    <row r="1073" spans="1:20" x14ac:dyDescent="0.25">
      <c r="A1073" s="16"/>
      <c r="B1073" s="194" t="s">
        <v>70</v>
      </c>
      <c r="C1073" s="196">
        <v>4936</v>
      </c>
      <c r="D1073" s="11">
        <v>5025</v>
      </c>
      <c r="E1073" s="11">
        <v>4881</v>
      </c>
      <c r="F1073" s="11">
        <v>4915</v>
      </c>
      <c r="G1073" s="11">
        <v>4853</v>
      </c>
      <c r="H1073" s="11">
        <v>4951</v>
      </c>
      <c r="I1073" s="11">
        <v>4994</v>
      </c>
      <c r="J1073" s="11">
        <v>5078</v>
      </c>
      <c r="K1073" s="11">
        <v>4927</v>
      </c>
      <c r="L1073" s="11">
        <v>5061</v>
      </c>
      <c r="M1073" s="11">
        <v>4997</v>
      </c>
      <c r="N1073" s="11">
        <v>4942</v>
      </c>
      <c r="O1073" s="11">
        <v>5059</v>
      </c>
      <c r="P1073" s="11">
        <v>5223</v>
      </c>
      <c r="Q1073" s="11">
        <v>5250</v>
      </c>
      <c r="R1073" s="195">
        <v>75092</v>
      </c>
      <c r="T1073">
        <v>1073</v>
      </c>
    </row>
    <row r="1074" spans="1:20" x14ac:dyDescent="0.25">
      <c r="A1074" s="16"/>
      <c r="B1074" s="194" t="s">
        <v>72</v>
      </c>
      <c r="C1074" s="196">
        <v>1338</v>
      </c>
      <c r="D1074" s="11">
        <v>1417</v>
      </c>
      <c r="E1074" s="11">
        <v>1386</v>
      </c>
      <c r="F1074" s="11">
        <v>1443</v>
      </c>
      <c r="G1074" s="11">
        <v>1266</v>
      </c>
      <c r="H1074" s="11">
        <v>1280</v>
      </c>
      <c r="I1074" s="11">
        <v>1294</v>
      </c>
      <c r="J1074" s="11">
        <v>1345</v>
      </c>
      <c r="K1074" s="11">
        <v>1268</v>
      </c>
      <c r="L1074" s="11">
        <v>1308</v>
      </c>
      <c r="M1074" s="11">
        <v>1206</v>
      </c>
      <c r="N1074" s="11">
        <v>1343</v>
      </c>
      <c r="O1074" s="11">
        <v>1217</v>
      </c>
      <c r="P1074" s="11">
        <v>1332</v>
      </c>
      <c r="Q1074" s="11">
        <v>1316</v>
      </c>
      <c r="R1074" s="195">
        <v>19759</v>
      </c>
      <c r="T1074">
        <v>1074</v>
      </c>
    </row>
    <row r="1075" spans="1:20" x14ac:dyDescent="0.25">
      <c r="A1075" s="16"/>
      <c r="B1075" s="194" t="s">
        <v>6</v>
      </c>
      <c r="C1075" s="196">
        <v>11981</v>
      </c>
      <c r="D1075" s="11">
        <v>11992</v>
      </c>
      <c r="E1075" s="11">
        <v>12194</v>
      </c>
      <c r="F1075" s="11">
        <v>12217</v>
      </c>
      <c r="G1075" s="11">
        <v>11982</v>
      </c>
      <c r="H1075" s="11">
        <v>11946</v>
      </c>
      <c r="I1075" s="11">
        <v>12192</v>
      </c>
      <c r="J1075" s="11">
        <v>12274</v>
      </c>
      <c r="K1075" s="11">
        <v>12288</v>
      </c>
      <c r="L1075" s="11">
        <v>12365</v>
      </c>
      <c r="M1075" s="11">
        <v>12427</v>
      </c>
      <c r="N1075" s="11">
        <v>12446</v>
      </c>
      <c r="O1075" s="11">
        <v>12176</v>
      </c>
      <c r="P1075" s="11">
        <v>12041</v>
      </c>
      <c r="Q1075" s="11">
        <v>11884</v>
      </c>
      <c r="R1075" s="195">
        <v>182405</v>
      </c>
      <c r="T1075">
        <v>1075</v>
      </c>
    </row>
    <row r="1076" spans="1:20" x14ac:dyDescent="0.25">
      <c r="A1076" s="16"/>
      <c r="B1076" s="194" t="s">
        <v>62</v>
      </c>
      <c r="C1076" s="196">
        <v>3282</v>
      </c>
      <c r="D1076" s="11">
        <v>3398</v>
      </c>
      <c r="E1076" s="11">
        <v>3301</v>
      </c>
      <c r="F1076" s="11">
        <v>3372</v>
      </c>
      <c r="G1076" s="11">
        <v>3390</v>
      </c>
      <c r="H1076" s="11">
        <v>3267</v>
      </c>
      <c r="I1076" s="11">
        <v>3234</v>
      </c>
      <c r="J1076" s="11">
        <v>3246</v>
      </c>
      <c r="K1076" s="11">
        <v>3253</v>
      </c>
      <c r="L1076" s="11">
        <v>3323</v>
      </c>
      <c r="M1076" s="11">
        <v>3315</v>
      </c>
      <c r="N1076" s="11">
        <v>3324</v>
      </c>
      <c r="O1076" s="11">
        <v>3461</v>
      </c>
      <c r="P1076" s="11">
        <v>3476</v>
      </c>
      <c r="Q1076" s="11">
        <v>3629</v>
      </c>
      <c r="R1076" s="195">
        <v>50271</v>
      </c>
      <c r="T1076">
        <v>1076</v>
      </c>
    </row>
    <row r="1077" spans="1:20" x14ac:dyDescent="0.25">
      <c r="A1077" s="16"/>
      <c r="B1077" s="194" t="s">
        <v>5</v>
      </c>
      <c r="C1077" s="196">
        <v>8395</v>
      </c>
      <c r="D1077" s="11">
        <v>8469</v>
      </c>
      <c r="E1077" s="11">
        <v>8364</v>
      </c>
      <c r="F1077" s="11">
        <v>8502</v>
      </c>
      <c r="G1077" s="11">
        <v>8502</v>
      </c>
      <c r="H1077" s="11">
        <v>8509</v>
      </c>
      <c r="I1077" s="11">
        <v>8413</v>
      </c>
      <c r="J1077" s="11">
        <v>8563</v>
      </c>
      <c r="K1077" s="11">
        <v>8749</v>
      </c>
      <c r="L1077" s="11">
        <v>8714</v>
      </c>
      <c r="M1077" s="11">
        <v>8642</v>
      </c>
      <c r="N1077" s="11">
        <v>8747</v>
      </c>
      <c r="O1077" s="11">
        <v>8622</v>
      </c>
      <c r="P1077" s="11">
        <v>8628</v>
      </c>
      <c r="Q1077" s="11">
        <v>8374</v>
      </c>
      <c r="R1077" s="195">
        <v>128193</v>
      </c>
      <c r="T1077">
        <v>1077</v>
      </c>
    </row>
    <row r="1078" spans="1:20" x14ac:dyDescent="0.25">
      <c r="A1078" s="16"/>
      <c r="B1078" s="194" t="s">
        <v>37</v>
      </c>
      <c r="C1078" s="196">
        <v>289</v>
      </c>
      <c r="D1078" s="11">
        <v>284</v>
      </c>
      <c r="E1078" s="11">
        <v>268</v>
      </c>
      <c r="F1078" s="11">
        <v>279</v>
      </c>
      <c r="G1078" s="11">
        <v>246</v>
      </c>
      <c r="H1078" s="11">
        <v>251</v>
      </c>
      <c r="I1078" s="11">
        <v>245</v>
      </c>
      <c r="J1078" s="11">
        <v>310</v>
      </c>
      <c r="K1078" s="11">
        <v>297</v>
      </c>
      <c r="L1078" s="11">
        <v>280</v>
      </c>
      <c r="M1078" s="11">
        <v>287</v>
      </c>
      <c r="N1078" s="11">
        <v>329</v>
      </c>
      <c r="O1078" s="11">
        <v>279</v>
      </c>
      <c r="P1078" s="11">
        <v>248</v>
      </c>
      <c r="Q1078" s="11">
        <v>250</v>
      </c>
      <c r="R1078" s="195">
        <v>4142</v>
      </c>
      <c r="T1078">
        <v>1078</v>
      </c>
    </row>
    <row r="1079" spans="1:20" x14ac:dyDescent="0.25">
      <c r="A1079" s="16"/>
      <c r="B1079" s="194" t="s">
        <v>76</v>
      </c>
      <c r="C1079" s="196">
        <v>5336</v>
      </c>
      <c r="D1079" s="11">
        <v>5076</v>
      </c>
      <c r="E1079" s="11">
        <v>5253</v>
      </c>
      <c r="F1079" s="11">
        <v>5181</v>
      </c>
      <c r="G1079" s="11">
        <v>5171</v>
      </c>
      <c r="H1079" s="11">
        <v>5107</v>
      </c>
      <c r="I1079" s="11">
        <v>5118</v>
      </c>
      <c r="J1079" s="11">
        <v>5242</v>
      </c>
      <c r="K1079" s="11">
        <v>5052</v>
      </c>
      <c r="L1079" s="11">
        <v>4909</v>
      </c>
      <c r="M1079" s="11">
        <v>5066</v>
      </c>
      <c r="N1079" s="11">
        <v>5041</v>
      </c>
      <c r="O1079" s="11">
        <v>5276</v>
      </c>
      <c r="P1079" s="11">
        <v>5257</v>
      </c>
      <c r="Q1079" s="11">
        <v>5530</v>
      </c>
      <c r="R1079" s="195">
        <v>77615</v>
      </c>
      <c r="T1079">
        <v>1079</v>
      </c>
    </row>
    <row r="1080" spans="1:20" x14ac:dyDescent="0.25">
      <c r="A1080" s="16"/>
      <c r="B1080" s="194" t="s">
        <v>63</v>
      </c>
      <c r="C1080" s="196">
        <v>1038</v>
      </c>
      <c r="D1080" s="11">
        <v>1103</v>
      </c>
      <c r="E1080" s="11">
        <v>1064</v>
      </c>
      <c r="F1080" s="11">
        <v>1066</v>
      </c>
      <c r="G1080" s="11">
        <v>1056</v>
      </c>
      <c r="H1080" s="11">
        <v>1068</v>
      </c>
      <c r="I1080" s="11">
        <v>1003</v>
      </c>
      <c r="J1080" s="11">
        <v>1032</v>
      </c>
      <c r="K1080" s="11">
        <v>1003</v>
      </c>
      <c r="L1080" s="11">
        <v>1100</v>
      </c>
      <c r="M1080" s="11">
        <v>1043</v>
      </c>
      <c r="N1080" s="11">
        <v>1005</v>
      </c>
      <c r="O1080" s="11">
        <v>987</v>
      </c>
      <c r="P1080" s="11">
        <v>1079</v>
      </c>
      <c r="Q1080" s="11">
        <v>969</v>
      </c>
      <c r="R1080" s="195">
        <v>15616</v>
      </c>
      <c r="T1080">
        <v>1080</v>
      </c>
    </row>
    <row r="1081" spans="1:20" x14ac:dyDescent="0.25">
      <c r="A1081" s="16"/>
      <c r="B1081" s="194" t="s">
        <v>43</v>
      </c>
      <c r="C1081" s="196">
        <v>1329</v>
      </c>
      <c r="D1081" s="11">
        <v>1493</v>
      </c>
      <c r="E1081" s="11">
        <v>1548</v>
      </c>
      <c r="F1081" s="11">
        <v>1527</v>
      </c>
      <c r="G1081" s="11">
        <v>1420</v>
      </c>
      <c r="H1081" s="11">
        <v>1428</v>
      </c>
      <c r="I1081" s="11">
        <v>1421</v>
      </c>
      <c r="J1081" s="11">
        <v>1392</v>
      </c>
      <c r="K1081" s="11">
        <v>1337</v>
      </c>
      <c r="L1081" s="11">
        <v>1391</v>
      </c>
      <c r="M1081" s="11">
        <v>1369</v>
      </c>
      <c r="N1081" s="11">
        <v>1292</v>
      </c>
      <c r="O1081" s="11">
        <v>1103</v>
      </c>
      <c r="P1081" s="11">
        <v>1291</v>
      </c>
      <c r="Q1081" s="11">
        <v>1288</v>
      </c>
      <c r="R1081" s="195">
        <v>20629</v>
      </c>
      <c r="T1081">
        <v>1081</v>
      </c>
    </row>
    <row r="1082" spans="1:20" x14ac:dyDescent="0.25">
      <c r="A1082" s="16"/>
      <c r="B1082" s="194" t="s">
        <v>65</v>
      </c>
      <c r="C1082" s="196">
        <v>1515</v>
      </c>
      <c r="D1082" s="11">
        <v>1579</v>
      </c>
      <c r="E1082" s="11">
        <v>1522</v>
      </c>
      <c r="F1082" s="11">
        <v>1600</v>
      </c>
      <c r="G1082" s="11">
        <v>1578</v>
      </c>
      <c r="H1082" s="11">
        <v>1634</v>
      </c>
      <c r="I1082" s="11">
        <v>1585</v>
      </c>
      <c r="J1082" s="11">
        <v>1593</v>
      </c>
      <c r="K1082" s="11">
        <v>1653</v>
      </c>
      <c r="L1082" s="11">
        <v>1627</v>
      </c>
      <c r="M1082" s="11">
        <v>1544</v>
      </c>
      <c r="N1082" s="11">
        <v>1639</v>
      </c>
      <c r="O1082" s="11">
        <v>1568</v>
      </c>
      <c r="P1082" s="11">
        <v>1656</v>
      </c>
      <c r="Q1082" s="11">
        <v>1530</v>
      </c>
      <c r="R1082" s="195">
        <v>23823</v>
      </c>
      <c r="T1082">
        <v>1082</v>
      </c>
    </row>
    <row r="1083" spans="1:20" x14ac:dyDescent="0.25">
      <c r="A1083" s="16"/>
      <c r="B1083" s="194" t="s">
        <v>22</v>
      </c>
      <c r="C1083" s="196">
        <v>1782</v>
      </c>
      <c r="D1083" s="11">
        <v>1880</v>
      </c>
      <c r="E1083" s="11">
        <v>1887</v>
      </c>
      <c r="F1083" s="11">
        <v>1873</v>
      </c>
      <c r="G1083" s="11">
        <v>1949</v>
      </c>
      <c r="H1083" s="11">
        <v>1901</v>
      </c>
      <c r="I1083" s="11">
        <v>1902</v>
      </c>
      <c r="J1083" s="11">
        <v>1958</v>
      </c>
      <c r="K1083" s="11">
        <v>1996</v>
      </c>
      <c r="L1083" s="11">
        <v>1993</v>
      </c>
      <c r="M1083" s="11">
        <v>1978</v>
      </c>
      <c r="N1083" s="11">
        <v>2034</v>
      </c>
      <c r="O1083" s="11">
        <v>1991</v>
      </c>
      <c r="P1083" s="11">
        <v>2045</v>
      </c>
      <c r="Q1083" s="11">
        <v>2038</v>
      </c>
      <c r="R1083" s="195">
        <v>29207</v>
      </c>
      <c r="T1083">
        <v>1083</v>
      </c>
    </row>
    <row r="1084" spans="1:20" x14ac:dyDescent="0.25">
      <c r="A1084" s="16"/>
      <c r="B1084" s="194" t="s">
        <v>61</v>
      </c>
      <c r="C1084" s="196">
        <v>1117</v>
      </c>
      <c r="D1084" s="11">
        <v>1137</v>
      </c>
      <c r="E1084" s="11">
        <v>1059</v>
      </c>
      <c r="F1084" s="11">
        <v>1119</v>
      </c>
      <c r="G1084" s="11">
        <v>1038</v>
      </c>
      <c r="H1084" s="11">
        <v>1147</v>
      </c>
      <c r="I1084" s="11">
        <v>1036</v>
      </c>
      <c r="J1084" s="11">
        <v>1094</v>
      </c>
      <c r="K1084" s="11">
        <v>1026</v>
      </c>
      <c r="L1084" s="11">
        <v>1143</v>
      </c>
      <c r="M1084" s="11">
        <v>980</v>
      </c>
      <c r="N1084" s="11">
        <v>1078</v>
      </c>
      <c r="O1084" s="11">
        <v>1016</v>
      </c>
      <c r="P1084" s="11">
        <v>1094</v>
      </c>
      <c r="Q1084" s="11">
        <v>1056</v>
      </c>
      <c r="R1084" s="195">
        <v>16140</v>
      </c>
      <c r="T1084">
        <v>1084</v>
      </c>
    </row>
    <row r="1085" spans="1:20" x14ac:dyDescent="0.25">
      <c r="A1085" s="16"/>
      <c r="B1085" s="194" t="s">
        <v>23</v>
      </c>
      <c r="C1085" s="196">
        <v>2138</v>
      </c>
      <c r="D1085" s="11">
        <v>2233</v>
      </c>
      <c r="E1085" s="11">
        <v>2234</v>
      </c>
      <c r="F1085" s="11">
        <v>2257</v>
      </c>
      <c r="G1085" s="11">
        <v>2306</v>
      </c>
      <c r="H1085" s="11">
        <v>2316</v>
      </c>
      <c r="I1085" s="11">
        <v>2320</v>
      </c>
      <c r="J1085" s="11">
        <v>2396</v>
      </c>
      <c r="K1085" s="11">
        <v>2394</v>
      </c>
      <c r="L1085" s="11">
        <v>2516</v>
      </c>
      <c r="M1085" s="11">
        <v>2434</v>
      </c>
      <c r="N1085" s="11">
        <v>2561</v>
      </c>
      <c r="O1085" s="11">
        <v>2441</v>
      </c>
      <c r="P1085" s="11">
        <v>2501</v>
      </c>
      <c r="Q1085" s="11">
        <v>2496</v>
      </c>
      <c r="R1085" s="195">
        <v>35543</v>
      </c>
      <c r="T1085">
        <v>1085</v>
      </c>
    </row>
    <row r="1086" spans="1:20" x14ac:dyDescent="0.25">
      <c r="A1086" s="16"/>
      <c r="B1086" s="194" t="s">
        <v>12</v>
      </c>
      <c r="C1086" s="196">
        <v>1350</v>
      </c>
      <c r="D1086" s="11">
        <v>1396</v>
      </c>
      <c r="E1086" s="11">
        <v>1386</v>
      </c>
      <c r="F1086" s="11">
        <v>1390</v>
      </c>
      <c r="G1086" s="11">
        <v>1411</v>
      </c>
      <c r="H1086" s="11">
        <v>1418</v>
      </c>
      <c r="I1086" s="11">
        <v>1479</v>
      </c>
      <c r="J1086" s="11">
        <v>1464</v>
      </c>
      <c r="K1086" s="11">
        <v>1509</v>
      </c>
      <c r="L1086" s="11">
        <v>1481</v>
      </c>
      <c r="M1086" s="11">
        <v>1491</v>
      </c>
      <c r="N1086" s="11">
        <v>1528</v>
      </c>
      <c r="O1086" s="11">
        <v>1514</v>
      </c>
      <c r="P1086" s="11">
        <v>1510</v>
      </c>
      <c r="Q1086" s="11">
        <v>1461</v>
      </c>
      <c r="R1086" s="195">
        <v>21788</v>
      </c>
      <c r="T1086">
        <v>1086</v>
      </c>
    </row>
    <row r="1087" spans="1:20" x14ac:dyDescent="0.25">
      <c r="A1087" s="16"/>
      <c r="B1087" s="194" t="s">
        <v>19</v>
      </c>
      <c r="C1087" s="196">
        <v>2611</v>
      </c>
      <c r="D1087" s="11">
        <v>2738</v>
      </c>
      <c r="E1087" s="11">
        <v>2703</v>
      </c>
      <c r="F1087" s="11">
        <v>2732</v>
      </c>
      <c r="G1087" s="11">
        <v>2749</v>
      </c>
      <c r="H1087" s="11">
        <v>2777</v>
      </c>
      <c r="I1087" s="11">
        <v>2755</v>
      </c>
      <c r="J1087" s="11">
        <v>2800</v>
      </c>
      <c r="K1087" s="11">
        <v>2766</v>
      </c>
      <c r="L1087" s="11">
        <v>2803</v>
      </c>
      <c r="M1087" s="11">
        <v>2718</v>
      </c>
      <c r="N1087" s="11">
        <v>2910</v>
      </c>
      <c r="O1087" s="11">
        <v>2748</v>
      </c>
      <c r="P1087" s="11">
        <v>2784</v>
      </c>
      <c r="Q1087" s="11">
        <v>2641</v>
      </c>
      <c r="R1087" s="195">
        <v>41235</v>
      </c>
      <c r="T1087">
        <v>1087</v>
      </c>
    </row>
    <row r="1088" spans="1:20" x14ac:dyDescent="0.25">
      <c r="A1088" s="16"/>
      <c r="B1088" s="194" t="s">
        <v>45</v>
      </c>
      <c r="C1088" s="196">
        <v>596</v>
      </c>
      <c r="D1088" s="11">
        <v>671</v>
      </c>
      <c r="E1088" s="11">
        <v>643</v>
      </c>
      <c r="F1088" s="11">
        <v>688</v>
      </c>
      <c r="G1088" s="11">
        <v>582</v>
      </c>
      <c r="H1088" s="11">
        <v>644</v>
      </c>
      <c r="I1088" s="11">
        <v>628</v>
      </c>
      <c r="J1088" s="11">
        <v>665</v>
      </c>
      <c r="K1088" s="11">
        <v>559</v>
      </c>
      <c r="L1088" s="11">
        <v>617</v>
      </c>
      <c r="M1088" s="11">
        <v>626</v>
      </c>
      <c r="N1088" s="11">
        <v>621</v>
      </c>
      <c r="O1088" s="11">
        <v>578</v>
      </c>
      <c r="P1088" s="11">
        <v>645</v>
      </c>
      <c r="Q1088" s="11">
        <v>636</v>
      </c>
      <c r="R1088" s="195">
        <v>9399</v>
      </c>
      <c r="T1088">
        <v>1088</v>
      </c>
    </row>
    <row r="1089" spans="1:20" x14ac:dyDescent="0.25">
      <c r="A1089" s="16"/>
      <c r="B1089" s="194" t="s">
        <v>48</v>
      </c>
      <c r="C1089" s="196">
        <v>1635</v>
      </c>
      <c r="D1089" s="11">
        <v>1641</v>
      </c>
      <c r="E1089" s="11">
        <v>1662</v>
      </c>
      <c r="F1089" s="11">
        <v>1696</v>
      </c>
      <c r="G1089" s="11">
        <v>1628</v>
      </c>
      <c r="H1089" s="11">
        <v>1745</v>
      </c>
      <c r="I1089" s="11">
        <v>1719</v>
      </c>
      <c r="J1089" s="11">
        <v>1791</v>
      </c>
      <c r="K1089" s="11">
        <v>1773</v>
      </c>
      <c r="L1089" s="11">
        <v>1830</v>
      </c>
      <c r="M1089" s="11">
        <v>1836</v>
      </c>
      <c r="N1089" s="11">
        <v>1854</v>
      </c>
      <c r="O1089" s="11">
        <v>1710</v>
      </c>
      <c r="P1089" s="11">
        <v>1841</v>
      </c>
      <c r="Q1089" s="11">
        <v>1857</v>
      </c>
      <c r="R1089" s="195">
        <v>26218</v>
      </c>
      <c r="T1089">
        <v>1089</v>
      </c>
    </row>
    <row r="1090" spans="1:20" x14ac:dyDescent="0.25">
      <c r="A1090" s="16"/>
      <c r="B1090" s="194" t="s">
        <v>34</v>
      </c>
      <c r="C1090" s="196">
        <v>858</v>
      </c>
      <c r="D1090" s="11">
        <v>877</v>
      </c>
      <c r="E1090" s="11">
        <v>819</v>
      </c>
      <c r="F1090" s="11">
        <v>876</v>
      </c>
      <c r="G1090" s="11">
        <v>833</v>
      </c>
      <c r="H1090" s="11">
        <v>920</v>
      </c>
      <c r="I1090" s="11">
        <v>817</v>
      </c>
      <c r="J1090" s="11">
        <v>905</v>
      </c>
      <c r="K1090" s="11">
        <v>849</v>
      </c>
      <c r="L1090" s="11">
        <v>874</v>
      </c>
      <c r="M1090" s="11">
        <v>809</v>
      </c>
      <c r="N1090" s="11">
        <v>840</v>
      </c>
      <c r="O1090" s="11">
        <v>881</v>
      </c>
      <c r="P1090" s="11">
        <v>923</v>
      </c>
      <c r="Q1090" s="11">
        <v>882</v>
      </c>
      <c r="R1090" s="195">
        <v>12963</v>
      </c>
      <c r="T1090">
        <v>1090</v>
      </c>
    </row>
    <row r="1091" spans="1:20" x14ac:dyDescent="0.25">
      <c r="A1091" s="16"/>
      <c r="B1091" s="194" t="s">
        <v>3</v>
      </c>
      <c r="C1091" s="196">
        <v>10064</v>
      </c>
      <c r="D1091" s="11">
        <v>10143</v>
      </c>
      <c r="E1091" s="11">
        <v>10157</v>
      </c>
      <c r="F1091" s="11">
        <v>10272</v>
      </c>
      <c r="G1091" s="11">
        <v>10155</v>
      </c>
      <c r="H1091" s="11">
        <v>10133</v>
      </c>
      <c r="I1091" s="11">
        <v>10197</v>
      </c>
      <c r="J1091" s="11">
        <v>10343</v>
      </c>
      <c r="K1091" s="11">
        <v>10421</v>
      </c>
      <c r="L1091" s="11">
        <v>10347</v>
      </c>
      <c r="M1091" s="11">
        <v>10437</v>
      </c>
      <c r="N1091" s="11">
        <v>10466</v>
      </c>
      <c r="O1091" s="11">
        <v>10337</v>
      </c>
      <c r="P1091" s="11">
        <v>10308</v>
      </c>
      <c r="Q1091" s="11">
        <v>10165</v>
      </c>
      <c r="R1091" s="195">
        <v>153945</v>
      </c>
      <c r="T1091">
        <v>1091</v>
      </c>
    </row>
    <row r="1092" spans="1:20" x14ac:dyDescent="0.25">
      <c r="A1092" s="16"/>
      <c r="B1092" s="194" t="s">
        <v>80</v>
      </c>
      <c r="C1092" s="196">
        <v>2929</v>
      </c>
      <c r="D1092" s="11">
        <v>3244</v>
      </c>
      <c r="E1092" s="11">
        <v>3515</v>
      </c>
      <c r="F1092" s="11">
        <v>3437</v>
      </c>
      <c r="G1092" s="11">
        <v>3023</v>
      </c>
      <c r="H1092" s="11">
        <v>3317</v>
      </c>
      <c r="I1092" s="11">
        <v>3494</v>
      </c>
      <c r="J1092" s="11">
        <v>3495</v>
      </c>
      <c r="K1092" s="11">
        <v>3060</v>
      </c>
      <c r="L1092" s="11">
        <v>3267</v>
      </c>
      <c r="M1092" s="11">
        <v>3356</v>
      </c>
      <c r="N1092" s="11">
        <v>3253</v>
      </c>
      <c r="O1092" s="11">
        <v>3005</v>
      </c>
      <c r="P1092" s="11">
        <v>3317</v>
      </c>
      <c r="Q1092" s="11">
        <v>3908</v>
      </c>
      <c r="R1092" s="195">
        <v>49620</v>
      </c>
      <c r="T1092">
        <v>1092</v>
      </c>
    </row>
    <row r="1093" spans="1:20" x14ac:dyDescent="0.25">
      <c r="A1093" s="16"/>
      <c r="B1093" s="194" t="s">
        <v>39</v>
      </c>
      <c r="C1093" s="196">
        <v>2784</v>
      </c>
      <c r="D1093" s="11">
        <v>2906</v>
      </c>
      <c r="E1093" s="11">
        <v>2867</v>
      </c>
      <c r="F1093" s="11">
        <v>2895</v>
      </c>
      <c r="G1093" s="11">
        <v>2790</v>
      </c>
      <c r="H1093" s="11">
        <v>2781</v>
      </c>
      <c r="I1093" s="11">
        <v>2844</v>
      </c>
      <c r="J1093" s="11">
        <v>2825</v>
      </c>
      <c r="K1093" s="11">
        <v>2541</v>
      </c>
      <c r="L1093" s="11">
        <v>2442</v>
      </c>
      <c r="M1093" s="11">
        <v>2421</v>
      </c>
      <c r="N1093" s="11">
        <v>2336</v>
      </c>
      <c r="O1093" s="11">
        <v>2047</v>
      </c>
      <c r="P1093" s="11">
        <v>2060</v>
      </c>
      <c r="Q1093" s="11">
        <v>1971</v>
      </c>
      <c r="R1093" s="195">
        <v>38510</v>
      </c>
      <c r="T1093">
        <v>1093</v>
      </c>
    </row>
    <row r="1094" spans="1:20" x14ac:dyDescent="0.25">
      <c r="A1094" s="16"/>
      <c r="B1094" s="194" t="s">
        <v>14</v>
      </c>
      <c r="C1094" s="196">
        <v>7136</v>
      </c>
      <c r="D1094" s="11">
        <v>7492</v>
      </c>
      <c r="E1094" s="11">
        <v>7069</v>
      </c>
      <c r="F1094" s="11">
        <v>7148</v>
      </c>
      <c r="G1094" s="11">
        <v>7096</v>
      </c>
      <c r="H1094" s="11">
        <v>7230</v>
      </c>
      <c r="I1094" s="11">
        <v>7036</v>
      </c>
      <c r="J1094" s="11">
        <v>7225</v>
      </c>
      <c r="K1094" s="11">
        <v>6939</v>
      </c>
      <c r="L1094" s="11">
        <v>7008</v>
      </c>
      <c r="M1094" s="11">
        <v>6688</v>
      </c>
      <c r="N1094" s="11">
        <v>6789</v>
      </c>
      <c r="O1094" s="11">
        <v>6728</v>
      </c>
      <c r="P1094" s="11">
        <v>7030</v>
      </c>
      <c r="Q1094" s="11">
        <v>6872</v>
      </c>
      <c r="R1094" s="195">
        <v>105486</v>
      </c>
      <c r="T1094">
        <v>1094</v>
      </c>
    </row>
    <row r="1095" spans="1:20" x14ac:dyDescent="0.25">
      <c r="A1095" s="16"/>
      <c r="B1095" s="194" t="s">
        <v>68</v>
      </c>
      <c r="C1095" s="196">
        <v>1416</v>
      </c>
      <c r="D1095" s="11">
        <v>1444</v>
      </c>
      <c r="E1095" s="11">
        <v>1393</v>
      </c>
      <c r="F1095" s="11">
        <v>1369</v>
      </c>
      <c r="G1095" s="11">
        <v>1419</v>
      </c>
      <c r="H1095" s="11">
        <v>1463</v>
      </c>
      <c r="I1095" s="11">
        <v>1427</v>
      </c>
      <c r="J1095" s="11">
        <v>1401</v>
      </c>
      <c r="K1095" s="11">
        <v>1317</v>
      </c>
      <c r="L1095" s="11">
        <v>1398</v>
      </c>
      <c r="M1095" s="11">
        <v>1382</v>
      </c>
      <c r="N1095" s="11">
        <v>1422</v>
      </c>
      <c r="O1095" s="11">
        <v>1368</v>
      </c>
      <c r="P1095" s="11">
        <v>1352</v>
      </c>
      <c r="Q1095" s="11">
        <v>1328</v>
      </c>
      <c r="R1095" s="195">
        <v>20899</v>
      </c>
      <c r="T1095">
        <v>1095</v>
      </c>
    </row>
    <row r="1096" spans="1:20" x14ac:dyDescent="0.25">
      <c r="A1096" s="16"/>
      <c r="B1096" s="194" t="s">
        <v>69</v>
      </c>
      <c r="C1096" s="196">
        <v>1224</v>
      </c>
      <c r="D1096" s="11">
        <v>1314</v>
      </c>
      <c r="E1096" s="11">
        <v>1349</v>
      </c>
      <c r="F1096" s="11">
        <v>1277</v>
      </c>
      <c r="G1096" s="11">
        <v>1265</v>
      </c>
      <c r="H1096" s="11">
        <v>1344</v>
      </c>
      <c r="I1096" s="11">
        <v>1285</v>
      </c>
      <c r="J1096" s="11">
        <v>1283</v>
      </c>
      <c r="K1096" s="11">
        <v>1256</v>
      </c>
      <c r="L1096" s="11">
        <v>1360</v>
      </c>
      <c r="M1096" s="11">
        <v>1317</v>
      </c>
      <c r="N1096" s="11">
        <v>1346</v>
      </c>
      <c r="O1096" s="11">
        <v>1333</v>
      </c>
      <c r="P1096" s="11">
        <v>1398</v>
      </c>
      <c r="Q1096" s="11">
        <v>1368</v>
      </c>
      <c r="R1096" s="195">
        <v>19719</v>
      </c>
      <c r="T1096">
        <v>1096</v>
      </c>
    </row>
    <row r="1097" spans="1:20" x14ac:dyDescent="0.25">
      <c r="A1097" s="16"/>
      <c r="B1097" s="194" t="s">
        <v>50</v>
      </c>
      <c r="C1097" s="196">
        <v>252</v>
      </c>
      <c r="D1097" s="11">
        <v>271</v>
      </c>
      <c r="E1097" s="11">
        <v>270</v>
      </c>
      <c r="F1097" s="11">
        <v>285</v>
      </c>
      <c r="G1097" s="11">
        <v>261</v>
      </c>
      <c r="H1097" s="11">
        <v>258</v>
      </c>
      <c r="I1097" s="11">
        <v>290</v>
      </c>
      <c r="J1097" s="11">
        <v>299</v>
      </c>
      <c r="K1097" s="11">
        <v>273</v>
      </c>
      <c r="L1097" s="11">
        <v>258</v>
      </c>
      <c r="M1097" s="11">
        <v>307</v>
      </c>
      <c r="N1097" s="11">
        <v>302</v>
      </c>
      <c r="O1097" s="11">
        <v>274</v>
      </c>
      <c r="P1097" s="11">
        <v>272</v>
      </c>
      <c r="Q1097" s="11">
        <v>306</v>
      </c>
      <c r="R1097" s="195">
        <v>4178</v>
      </c>
      <c r="T1097">
        <v>1097</v>
      </c>
    </row>
    <row r="1098" spans="1:20" x14ac:dyDescent="0.25">
      <c r="A1098" s="16"/>
      <c r="B1098" s="194" t="s">
        <v>24</v>
      </c>
      <c r="C1098" s="196">
        <v>6450</v>
      </c>
      <c r="D1098" s="11">
        <v>6481</v>
      </c>
      <c r="E1098" s="11">
        <v>6631</v>
      </c>
      <c r="F1098" s="11">
        <v>6665</v>
      </c>
      <c r="G1098" s="11">
        <v>6756</v>
      </c>
      <c r="H1098" s="11">
        <v>6779</v>
      </c>
      <c r="I1098" s="11">
        <v>6841</v>
      </c>
      <c r="J1098" s="11">
        <v>6859</v>
      </c>
      <c r="K1098" s="11">
        <v>7023</v>
      </c>
      <c r="L1098" s="11">
        <v>7039</v>
      </c>
      <c r="M1098" s="11">
        <v>7023</v>
      </c>
      <c r="N1098" s="11">
        <v>7103</v>
      </c>
      <c r="O1098" s="11">
        <v>6947</v>
      </c>
      <c r="P1098" s="11">
        <v>6981</v>
      </c>
      <c r="Q1098" s="11">
        <v>6903</v>
      </c>
      <c r="R1098" s="195">
        <v>102481</v>
      </c>
      <c r="T1098">
        <v>1098</v>
      </c>
    </row>
    <row r="1099" spans="1:20" x14ac:dyDescent="0.25">
      <c r="A1099" s="16"/>
      <c r="B1099" s="194" t="s">
        <v>9</v>
      </c>
      <c r="C1099" s="196">
        <v>4696</v>
      </c>
      <c r="D1099" s="11">
        <v>4713</v>
      </c>
      <c r="E1099" s="11">
        <v>4767</v>
      </c>
      <c r="F1099" s="11">
        <v>4903</v>
      </c>
      <c r="G1099" s="11">
        <v>4965</v>
      </c>
      <c r="H1099" s="11">
        <v>4944</v>
      </c>
      <c r="I1099" s="11">
        <v>4895</v>
      </c>
      <c r="J1099" s="11">
        <v>5003</v>
      </c>
      <c r="K1099" s="11">
        <v>4943</v>
      </c>
      <c r="L1099" s="11">
        <v>5002</v>
      </c>
      <c r="M1099" s="11">
        <v>4898</v>
      </c>
      <c r="N1099" s="11">
        <v>4960</v>
      </c>
      <c r="O1099" s="11">
        <v>4979</v>
      </c>
      <c r="P1099" s="11">
        <v>5010</v>
      </c>
      <c r="Q1099" s="11">
        <v>4827</v>
      </c>
      <c r="R1099" s="195">
        <v>73505</v>
      </c>
      <c r="T1099">
        <v>1099</v>
      </c>
    </row>
    <row r="1100" spans="1:20" x14ac:dyDescent="0.25">
      <c r="A1100" s="16"/>
      <c r="B1100" s="194" t="s">
        <v>67</v>
      </c>
      <c r="C1100" s="196">
        <v>2047</v>
      </c>
      <c r="D1100" s="11">
        <v>2077</v>
      </c>
      <c r="E1100" s="11">
        <v>2024</v>
      </c>
      <c r="F1100" s="11">
        <v>2070</v>
      </c>
      <c r="G1100" s="11">
        <v>2059</v>
      </c>
      <c r="H1100" s="11">
        <v>2169</v>
      </c>
      <c r="I1100" s="11">
        <v>2137</v>
      </c>
      <c r="J1100" s="11">
        <v>2248</v>
      </c>
      <c r="K1100" s="11">
        <v>2210</v>
      </c>
      <c r="L1100" s="11">
        <v>2267</v>
      </c>
      <c r="M1100" s="11">
        <v>2018</v>
      </c>
      <c r="N1100" s="11">
        <v>2180</v>
      </c>
      <c r="O1100" s="11">
        <v>2143</v>
      </c>
      <c r="P1100" s="11">
        <v>2103</v>
      </c>
      <c r="Q1100" s="11">
        <v>1988</v>
      </c>
      <c r="R1100" s="195">
        <v>31740</v>
      </c>
      <c r="T1100">
        <v>1100</v>
      </c>
    </row>
    <row r="1101" spans="1:20" x14ac:dyDescent="0.25">
      <c r="A1101" s="16"/>
      <c r="B1101" s="194" t="s">
        <v>28</v>
      </c>
      <c r="C1101" s="196">
        <v>3048</v>
      </c>
      <c r="D1101" s="11">
        <v>3085</v>
      </c>
      <c r="E1101" s="11">
        <v>3121</v>
      </c>
      <c r="F1101" s="11">
        <v>3233</v>
      </c>
      <c r="G1101" s="11">
        <v>3296</v>
      </c>
      <c r="H1101" s="11">
        <v>3369</v>
      </c>
      <c r="I1101" s="11">
        <v>3310</v>
      </c>
      <c r="J1101" s="11">
        <v>3462</v>
      </c>
      <c r="K1101" s="11">
        <v>3472</v>
      </c>
      <c r="L1101" s="11">
        <v>3526</v>
      </c>
      <c r="M1101" s="11">
        <v>3539</v>
      </c>
      <c r="N1101" s="11">
        <v>3564</v>
      </c>
      <c r="O1101" s="11">
        <v>3618</v>
      </c>
      <c r="P1101" s="11">
        <v>3598</v>
      </c>
      <c r="Q1101" s="11">
        <v>3550</v>
      </c>
      <c r="R1101" s="195">
        <v>50791</v>
      </c>
      <c r="T1101">
        <v>1101</v>
      </c>
    </row>
    <row r="1102" spans="1:20" x14ac:dyDescent="0.25">
      <c r="A1102" s="16"/>
      <c r="B1102" s="194" t="s">
        <v>31</v>
      </c>
      <c r="C1102" s="196">
        <v>2954</v>
      </c>
      <c r="D1102" s="11">
        <v>3119</v>
      </c>
      <c r="E1102" s="11">
        <v>3116</v>
      </c>
      <c r="F1102" s="11">
        <v>3114</v>
      </c>
      <c r="G1102" s="11">
        <v>2860</v>
      </c>
      <c r="H1102" s="11">
        <v>2883</v>
      </c>
      <c r="I1102" s="11">
        <v>2900</v>
      </c>
      <c r="J1102" s="11">
        <v>2775</v>
      </c>
      <c r="K1102" s="11">
        <v>2179</v>
      </c>
      <c r="L1102" s="11">
        <v>2409</v>
      </c>
      <c r="M1102" s="11">
        <v>2324</v>
      </c>
      <c r="N1102" s="11">
        <v>2301</v>
      </c>
      <c r="O1102" s="11">
        <v>2000</v>
      </c>
      <c r="P1102" s="11">
        <v>2168</v>
      </c>
      <c r="Q1102" s="11">
        <v>2237</v>
      </c>
      <c r="R1102" s="195">
        <v>39339</v>
      </c>
      <c r="T1102">
        <v>1102</v>
      </c>
    </row>
    <row r="1103" spans="1:20" x14ac:dyDescent="0.25">
      <c r="A1103" s="16"/>
      <c r="B1103" s="194" t="s">
        <v>64</v>
      </c>
      <c r="C1103" s="196">
        <v>3456</v>
      </c>
      <c r="D1103" s="11">
        <v>3567</v>
      </c>
      <c r="E1103" s="11">
        <v>3436</v>
      </c>
      <c r="F1103" s="11">
        <v>3526</v>
      </c>
      <c r="G1103" s="11">
        <v>3483</v>
      </c>
      <c r="H1103" s="11">
        <v>3629</v>
      </c>
      <c r="I1103" s="11">
        <v>3470</v>
      </c>
      <c r="J1103" s="11">
        <v>3553</v>
      </c>
      <c r="K1103" s="11">
        <v>3565</v>
      </c>
      <c r="L1103" s="11">
        <v>3736</v>
      </c>
      <c r="M1103" s="11">
        <v>3477</v>
      </c>
      <c r="N1103" s="11">
        <v>3575</v>
      </c>
      <c r="O1103" s="11">
        <v>3457</v>
      </c>
      <c r="P1103" s="11">
        <v>3587</v>
      </c>
      <c r="Q1103" s="11">
        <v>3273</v>
      </c>
      <c r="R1103" s="195">
        <v>52790</v>
      </c>
      <c r="T1103">
        <v>1103</v>
      </c>
    </row>
    <row r="1104" spans="1:20" x14ac:dyDescent="0.25">
      <c r="A1104" s="16"/>
      <c r="B1104" s="194" t="s">
        <v>73</v>
      </c>
      <c r="C1104" s="196">
        <v>5453</v>
      </c>
      <c r="D1104" s="11">
        <v>5767</v>
      </c>
      <c r="E1104" s="11">
        <v>5630</v>
      </c>
      <c r="F1104" s="11">
        <v>5678</v>
      </c>
      <c r="G1104" s="11">
        <v>5453</v>
      </c>
      <c r="H1104" s="11">
        <v>5505</v>
      </c>
      <c r="I1104" s="11">
        <v>5636</v>
      </c>
      <c r="J1104" s="11">
        <v>5648</v>
      </c>
      <c r="K1104" s="11">
        <v>5423</v>
      </c>
      <c r="L1104" s="11">
        <v>5591</v>
      </c>
      <c r="M1104" s="11">
        <v>5384</v>
      </c>
      <c r="N1104" s="11">
        <v>5476</v>
      </c>
      <c r="O1104" s="11">
        <v>5330</v>
      </c>
      <c r="P1104" s="11">
        <v>5352</v>
      </c>
      <c r="Q1104" s="11">
        <v>5555</v>
      </c>
      <c r="R1104" s="195">
        <v>82881</v>
      </c>
      <c r="T1104">
        <v>1104</v>
      </c>
    </row>
    <row r="1105" spans="1:20" x14ac:dyDescent="0.25">
      <c r="A1105" s="16"/>
      <c r="B1105" s="194" t="s">
        <v>26</v>
      </c>
      <c r="C1105" s="196">
        <v>2209</v>
      </c>
      <c r="D1105" s="11">
        <v>2281</v>
      </c>
      <c r="E1105" s="11">
        <v>2345</v>
      </c>
      <c r="F1105" s="11">
        <v>2367</v>
      </c>
      <c r="G1105" s="11">
        <v>2421</v>
      </c>
      <c r="H1105" s="11">
        <v>2449</v>
      </c>
      <c r="I1105" s="11">
        <v>2441</v>
      </c>
      <c r="J1105" s="11">
        <v>2581</v>
      </c>
      <c r="K1105" s="11">
        <v>2570</v>
      </c>
      <c r="L1105" s="11">
        <v>2599</v>
      </c>
      <c r="M1105" s="11">
        <v>2529</v>
      </c>
      <c r="N1105" s="11">
        <v>2594</v>
      </c>
      <c r="O1105" s="11">
        <v>2620</v>
      </c>
      <c r="P1105" s="11">
        <v>2704</v>
      </c>
      <c r="Q1105" s="11">
        <v>2617</v>
      </c>
      <c r="R1105" s="195">
        <v>37327</v>
      </c>
      <c r="T1105">
        <v>1105</v>
      </c>
    </row>
    <row r="1106" spans="1:20" x14ac:dyDescent="0.25">
      <c r="A1106" s="16"/>
      <c r="B1106" s="194" t="s">
        <v>32</v>
      </c>
      <c r="C1106" s="196">
        <v>2098</v>
      </c>
      <c r="D1106" s="11">
        <v>2130</v>
      </c>
      <c r="E1106" s="11">
        <v>2094</v>
      </c>
      <c r="F1106" s="11">
        <v>2182</v>
      </c>
      <c r="G1106" s="11">
        <v>2287</v>
      </c>
      <c r="H1106" s="11">
        <v>2248</v>
      </c>
      <c r="I1106" s="11">
        <v>2227</v>
      </c>
      <c r="J1106" s="11">
        <v>2297</v>
      </c>
      <c r="K1106" s="11">
        <v>2406</v>
      </c>
      <c r="L1106" s="11">
        <v>2384</v>
      </c>
      <c r="M1106" s="11">
        <v>2299</v>
      </c>
      <c r="N1106" s="11">
        <v>2388</v>
      </c>
      <c r="O1106" s="11">
        <v>2446</v>
      </c>
      <c r="P1106" s="11">
        <v>2402</v>
      </c>
      <c r="Q1106" s="11">
        <v>2307</v>
      </c>
      <c r="R1106" s="195">
        <v>34195</v>
      </c>
      <c r="T1106">
        <v>1106</v>
      </c>
    </row>
    <row r="1107" spans="1:20" x14ac:dyDescent="0.25">
      <c r="A1107" s="16"/>
      <c r="B1107" s="194" t="s">
        <v>46</v>
      </c>
      <c r="C1107" s="196">
        <v>5331</v>
      </c>
      <c r="D1107" s="11">
        <v>5567</v>
      </c>
      <c r="E1107" s="11">
        <v>5651</v>
      </c>
      <c r="F1107" s="11">
        <v>5480</v>
      </c>
      <c r="G1107" s="11">
        <v>5040</v>
      </c>
      <c r="H1107" s="11">
        <v>5153</v>
      </c>
      <c r="I1107" s="11">
        <v>5320</v>
      </c>
      <c r="J1107" s="11">
        <v>5344</v>
      </c>
      <c r="K1107" s="11">
        <v>4949</v>
      </c>
      <c r="L1107" s="11">
        <v>5209</v>
      </c>
      <c r="M1107" s="11">
        <v>5201</v>
      </c>
      <c r="N1107" s="11">
        <v>5094</v>
      </c>
      <c r="O1107" s="11">
        <v>4629</v>
      </c>
      <c r="P1107" s="11">
        <v>4952</v>
      </c>
      <c r="Q1107" s="11">
        <v>5148</v>
      </c>
      <c r="R1107" s="195">
        <v>78068</v>
      </c>
      <c r="T1107">
        <v>1107</v>
      </c>
    </row>
    <row r="1108" spans="1:20" x14ac:dyDescent="0.25">
      <c r="A1108" s="16"/>
      <c r="B1108" s="194" t="s">
        <v>75</v>
      </c>
      <c r="C1108" s="196">
        <v>3373</v>
      </c>
      <c r="D1108" s="11">
        <v>3498</v>
      </c>
      <c r="E1108" s="11">
        <v>3493</v>
      </c>
      <c r="F1108" s="11">
        <v>3522</v>
      </c>
      <c r="G1108" s="11">
        <v>3467</v>
      </c>
      <c r="H1108" s="11">
        <v>3649</v>
      </c>
      <c r="I1108" s="11">
        <v>3656</v>
      </c>
      <c r="J1108" s="11">
        <v>3747</v>
      </c>
      <c r="K1108" s="11">
        <v>3583</v>
      </c>
      <c r="L1108" s="11">
        <v>3716</v>
      </c>
      <c r="M1108" s="11">
        <v>3634</v>
      </c>
      <c r="N1108" s="11">
        <v>3710</v>
      </c>
      <c r="O1108" s="11">
        <v>3552</v>
      </c>
      <c r="P1108" s="11">
        <v>3777</v>
      </c>
      <c r="Q1108" s="11">
        <v>3823</v>
      </c>
      <c r="R1108" s="195">
        <v>54200</v>
      </c>
      <c r="T1108">
        <v>1108</v>
      </c>
    </row>
    <row r="1109" spans="1:20" x14ac:dyDescent="0.25">
      <c r="A1109" s="16"/>
      <c r="B1109" s="194" t="s">
        <v>10</v>
      </c>
      <c r="C1109" s="196">
        <v>8696</v>
      </c>
      <c r="D1109" s="11">
        <v>8653</v>
      </c>
      <c r="E1109" s="11">
        <v>8642</v>
      </c>
      <c r="F1109" s="11">
        <v>8861</v>
      </c>
      <c r="G1109" s="11">
        <v>8846</v>
      </c>
      <c r="H1109" s="11">
        <v>8757</v>
      </c>
      <c r="I1109" s="11">
        <v>8781</v>
      </c>
      <c r="J1109" s="11">
        <v>9061</v>
      </c>
      <c r="K1109" s="11">
        <v>9045</v>
      </c>
      <c r="L1109" s="11">
        <v>9061</v>
      </c>
      <c r="M1109" s="11">
        <v>9040</v>
      </c>
      <c r="N1109" s="11">
        <v>9183</v>
      </c>
      <c r="O1109" s="11">
        <v>9137</v>
      </c>
      <c r="P1109" s="11">
        <v>9114</v>
      </c>
      <c r="Q1109" s="11">
        <v>8953</v>
      </c>
      <c r="R1109" s="195">
        <v>133830</v>
      </c>
      <c r="T1109">
        <v>1109</v>
      </c>
    </row>
    <row r="1110" spans="1:20" x14ac:dyDescent="0.25">
      <c r="A1110" s="16"/>
      <c r="B1110" s="194" t="s">
        <v>15</v>
      </c>
      <c r="C1110" s="196">
        <v>7223</v>
      </c>
      <c r="D1110" s="11">
        <v>7248</v>
      </c>
      <c r="E1110" s="11">
        <v>7139</v>
      </c>
      <c r="F1110" s="11">
        <v>7340</v>
      </c>
      <c r="G1110" s="11">
        <v>7306</v>
      </c>
      <c r="H1110" s="11">
        <v>7303</v>
      </c>
      <c r="I1110" s="11">
        <v>7192</v>
      </c>
      <c r="J1110" s="11">
        <v>7255</v>
      </c>
      <c r="K1110" s="11">
        <v>7398</v>
      </c>
      <c r="L1110" s="11">
        <v>7393</v>
      </c>
      <c r="M1110" s="11">
        <v>7260</v>
      </c>
      <c r="N1110" s="11">
        <v>7393</v>
      </c>
      <c r="O1110" s="11">
        <v>7214</v>
      </c>
      <c r="P1110" s="11">
        <v>7283</v>
      </c>
      <c r="Q1110" s="11">
        <v>7018</v>
      </c>
      <c r="R1110" s="195">
        <v>108965</v>
      </c>
      <c r="T1110">
        <v>1110</v>
      </c>
    </row>
    <row r="1111" spans="1:20" x14ac:dyDescent="0.25">
      <c r="A1111" s="16"/>
      <c r="B1111" s="194" t="s">
        <v>18</v>
      </c>
      <c r="C1111" s="196">
        <v>7518</v>
      </c>
      <c r="D1111" s="11">
        <v>7893</v>
      </c>
      <c r="E1111" s="11">
        <v>7786</v>
      </c>
      <c r="F1111" s="11">
        <v>8170</v>
      </c>
      <c r="G1111" s="11">
        <v>7643</v>
      </c>
      <c r="H1111" s="11">
        <v>7868</v>
      </c>
      <c r="I1111" s="11">
        <v>7789</v>
      </c>
      <c r="J1111" s="11">
        <v>8204</v>
      </c>
      <c r="K1111" s="11">
        <v>7737</v>
      </c>
      <c r="L1111" s="11">
        <v>7910</v>
      </c>
      <c r="M1111" s="11">
        <v>7837</v>
      </c>
      <c r="N1111" s="11">
        <v>8152</v>
      </c>
      <c r="O1111" s="11">
        <v>7939</v>
      </c>
      <c r="P1111" s="11">
        <v>8277</v>
      </c>
      <c r="Q1111" s="11">
        <v>7834</v>
      </c>
      <c r="R1111" s="195">
        <v>118557</v>
      </c>
      <c r="T1111">
        <v>1111</v>
      </c>
    </row>
    <row r="1112" spans="1:20" x14ac:dyDescent="0.25">
      <c r="A1112" s="16"/>
      <c r="B1112" s="194" t="s">
        <v>77</v>
      </c>
      <c r="C1112" s="196">
        <v>2415</v>
      </c>
      <c r="D1112" s="11">
        <v>2571</v>
      </c>
      <c r="E1112" s="11">
        <v>2600</v>
      </c>
      <c r="F1112" s="11">
        <v>2692</v>
      </c>
      <c r="G1112" s="11">
        <v>2472</v>
      </c>
      <c r="H1112" s="11">
        <v>2557</v>
      </c>
      <c r="I1112" s="11">
        <v>2614</v>
      </c>
      <c r="J1112" s="11">
        <v>2734</v>
      </c>
      <c r="K1112" s="11">
        <v>2514</v>
      </c>
      <c r="L1112" s="11">
        <v>2594</v>
      </c>
      <c r="M1112" s="11">
        <v>2692</v>
      </c>
      <c r="N1112" s="11">
        <v>2712</v>
      </c>
      <c r="O1112" s="11">
        <v>2600</v>
      </c>
      <c r="P1112" s="11">
        <v>2745</v>
      </c>
      <c r="Q1112" s="11">
        <v>2818</v>
      </c>
      <c r="R1112" s="195">
        <v>39330</v>
      </c>
      <c r="T1112">
        <v>1112</v>
      </c>
    </row>
    <row r="1113" spans="1:20" x14ac:dyDescent="0.25">
      <c r="A1113" s="16"/>
      <c r="B1113" s="194" t="s">
        <v>44</v>
      </c>
      <c r="C1113" s="196">
        <v>591</v>
      </c>
      <c r="D1113" s="11">
        <v>611</v>
      </c>
      <c r="E1113" s="11">
        <v>671</v>
      </c>
      <c r="F1113" s="11">
        <v>696</v>
      </c>
      <c r="G1113" s="11">
        <v>586</v>
      </c>
      <c r="H1113" s="11">
        <v>633</v>
      </c>
      <c r="I1113" s="11">
        <v>611</v>
      </c>
      <c r="J1113" s="11">
        <v>632</v>
      </c>
      <c r="K1113" s="11">
        <v>555</v>
      </c>
      <c r="L1113" s="11">
        <v>564</v>
      </c>
      <c r="M1113" s="11">
        <v>533</v>
      </c>
      <c r="N1113" s="11">
        <v>528</v>
      </c>
      <c r="O1113" s="11">
        <v>507</v>
      </c>
      <c r="P1113" s="11">
        <v>525</v>
      </c>
      <c r="Q1113" s="11">
        <v>506</v>
      </c>
      <c r="R1113" s="195">
        <v>8749</v>
      </c>
      <c r="T1113">
        <v>1113</v>
      </c>
    </row>
    <row r="1114" spans="1:20" x14ac:dyDescent="0.25">
      <c r="A1114" s="16"/>
      <c r="B1114" s="194" t="s">
        <v>71</v>
      </c>
      <c r="C1114" s="196">
        <v>2738</v>
      </c>
      <c r="D1114" s="11">
        <v>2774</v>
      </c>
      <c r="E1114" s="11">
        <v>2836</v>
      </c>
      <c r="F1114" s="11">
        <v>2787</v>
      </c>
      <c r="G1114" s="11">
        <v>2715</v>
      </c>
      <c r="H1114" s="11">
        <v>2709</v>
      </c>
      <c r="I1114" s="11">
        <v>2722</v>
      </c>
      <c r="J1114" s="11">
        <v>2776</v>
      </c>
      <c r="K1114" s="11">
        <v>2623</v>
      </c>
      <c r="L1114" s="11">
        <v>2683</v>
      </c>
      <c r="M1114" s="11">
        <v>2709</v>
      </c>
      <c r="N1114" s="11">
        <v>2735</v>
      </c>
      <c r="O1114" s="11">
        <v>2653</v>
      </c>
      <c r="P1114" s="11">
        <v>2719</v>
      </c>
      <c r="Q1114" s="11">
        <v>2801</v>
      </c>
      <c r="R1114" s="195">
        <v>40980</v>
      </c>
      <c r="T1114">
        <v>1114</v>
      </c>
    </row>
    <row r="1115" spans="1:20" x14ac:dyDescent="0.25">
      <c r="A1115" s="16"/>
      <c r="B1115" s="194" t="s">
        <v>52</v>
      </c>
      <c r="C1115" s="196">
        <v>615</v>
      </c>
      <c r="D1115" s="11">
        <v>658</v>
      </c>
      <c r="E1115" s="11">
        <v>734</v>
      </c>
      <c r="F1115" s="11">
        <v>691</v>
      </c>
      <c r="G1115" s="11">
        <v>644</v>
      </c>
      <c r="H1115" s="11">
        <v>680</v>
      </c>
      <c r="I1115" s="11">
        <v>724</v>
      </c>
      <c r="J1115" s="11">
        <v>684</v>
      </c>
      <c r="K1115" s="11">
        <v>636</v>
      </c>
      <c r="L1115" s="11">
        <v>703</v>
      </c>
      <c r="M1115" s="11">
        <v>675</v>
      </c>
      <c r="N1115" s="11">
        <v>704</v>
      </c>
      <c r="O1115" s="11">
        <v>616</v>
      </c>
      <c r="P1115" s="11">
        <v>667</v>
      </c>
      <c r="Q1115" s="11">
        <v>649</v>
      </c>
      <c r="R1115" s="195">
        <v>10080</v>
      </c>
      <c r="T1115">
        <v>1115</v>
      </c>
    </row>
    <row r="1116" spans="1:20" x14ac:dyDescent="0.25">
      <c r="A1116" s="16"/>
      <c r="B1116" s="194" t="s">
        <v>20</v>
      </c>
      <c r="C1116" s="196">
        <v>4503</v>
      </c>
      <c r="D1116" s="11">
        <v>4749</v>
      </c>
      <c r="E1116" s="11">
        <v>4445</v>
      </c>
      <c r="F1116" s="11">
        <v>4581</v>
      </c>
      <c r="G1116" s="11">
        <v>4420</v>
      </c>
      <c r="H1116" s="11">
        <v>4583</v>
      </c>
      <c r="I1116" s="11">
        <v>4418</v>
      </c>
      <c r="J1116" s="11">
        <v>4560</v>
      </c>
      <c r="K1116" s="11">
        <v>4513</v>
      </c>
      <c r="L1116" s="11">
        <v>4628</v>
      </c>
      <c r="M1116" s="11">
        <v>4399</v>
      </c>
      <c r="N1116" s="11">
        <v>4346</v>
      </c>
      <c r="O1116" s="11">
        <v>4356</v>
      </c>
      <c r="P1116" s="11">
        <v>4565</v>
      </c>
      <c r="Q1116" s="11">
        <v>4196</v>
      </c>
      <c r="R1116" s="195">
        <v>67262</v>
      </c>
      <c r="T1116">
        <v>1116</v>
      </c>
    </row>
    <row r="1117" spans="1:20" x14ac:dyDescent="0.25">
      <c r="A1117" s="16"/>
      <c r="B1117" s="194" t="s">
        <v>95</v>
      </c>
      <c r="C1117" s="196">
        <v>7094</v>
      </c>
      <c r="D1117" s="11">
        <v>7211</v>
      </c>
      <c r="E1117" s="11">
        <v>7128</v>
      </c>
      <c r="F1117" s="11">
        <v>7221</v>
      </c>
      <c r="G1117" s="11">
        <v>7300</v>
      </c>
      <c r="H1117" s="11">
        <v>7287</v>
      </c>
      <c r="I1117" s="11">
        <v>7221</v>
      </c>
      <c r="J1117" s="11">
        <v>7826</v>
      </c>
      <c r="K1117" s="11">
        <v>7541</v>
      </c>
      <c r="L1117" s="11">
        <v>7538</v>
      </c>
      <c r="M1117" s="11">
        <v>7367</v>
      </c>
      <c r="N1117" s="11">
        <v>7691</v>
      </c>
      <c r="O1117" s="11">
        <v>7551</v>
      </c>
      <c r="P1117" s="11">
        <v>7493</v>
      </c>
      <c r="Q1117" s="11">
        <v>7355</v>
      </c>
      <c r="R1117" s="195">
        <v>110824</v>
      </c>
      <c r="T1117">
        <v>1117</v>
      </c>
    </row>
    <row r="1118" spans="1:20" x14ac:dyDescent="0.25">
      <c r="A1118" s="16"/>
      <c r="B1118" s="194" t="s">
        <v>30</v>
      </c>
      <c r="C1118" s="196">
        <v>1069</v>
      </c>
      <c r="D1118" s="11">
        <v>1201</v>
      </c>
      <c r="E1118" s="11">
        <v>1182</v>
      </c>
      <c r="F1118" s="11">
        <v>1193</v>
      </c>
      <c r="G1118" s="11">
        <v>988</v>
      </c>
      <c r="H1118" s="11">
        <v>909</v>
      </c>
      <c r="I1118" s="11">
        <v>928</v>
      </c>
      <c r="J1118" s="11">
        <v>976</v>
      </c>
      <c r="K1118" s="11">
        <v>802</v>
      </c>
      <c r="L1118" s="11">
        <v>870</v>
      </c>
      <c r="M1118" s="11">
        <v>854</v>
      </c>
      <c r="N1118" s="11">
        <v>896</v>
      </c>
      <c r="O1118" s="11">
        <v>829</v>
      </c>
      <c r="P1118" s="11">
        <v>931</v>
      </c>
      <c r="Q1118" s="11">
        <v>942</v>
      </c>
      <c r="R1118" s="195">
        <v>14570</v>
      </c>
      <c r="T1118">
        <v>1118</v>
      </c>
    </row>
    <row r="1119" spans="1:20" x14ac:dyDescent="0.25">
      <c r="A1119" s="16"/>
      <c r="B1119" s="194" t="s">
        <v>58</v>
      </c>
      <c r="C1119" s="196">
        <v>298</v>
      </c>
      <c r="D1119" s="11">
        <v>320</v>
      </c>
      <c r="E1119" s="11">
        <v>305</v>
      </c>
      <c r="F1119" s="11">
        <v>347</v>
      </c>
      <c r="G1119" s="11">
        <v>289</v>
      </c>
      <c r="H1119" s="11">
        <v>297</v>
      </c>
      <c r="I1119" s="11">
        <v>326</v>
      </c>
      <c r="J1119" s="11">
        <v>343</v>
      </c>
      <c r="K1119" s="11">
        <v>301</v>
      </c>
      <c r="L1119" s="11">
        <v>334</v>
      </c>
      <c r="M1119" s="11">
        <v>310</v>
      </c>
      <c r="N1119" s="11">
        <v>298</v>
      </c>
      <c r="O1119" s="11">
        <v>287</v>
      </c>
      <c r="P1119" s="11">
        <v>310</v>
      </c>
      <c r="Q1119" s="11">
        <v>320</v>
      </c>
      <c r="R1119" s="195">
        <v>4685</v>
      </c>
      <c r="T1119">
        <v>1119</v>
      </c>
    </row>
    <row r="1120" spans="1:20" x14ac:dyDescent="0.25">
      <c r="A1120" s="16"/>
      <c r="B1120" s="194" t="s">
        <v>54</v>
      </c>
      <c r="C1120" s="196">
        <v>236</v>
      </c>
      <c r="D1120" s="11">
        <v>248</v>
      </c>
      <c r="E1120" s="11">
        <v>264</v>
      </c>
      <c r="F1120" s="11">
        <v>232</v>
      </c>
      <c r="G1120" s="11">
        <v>177</v>
      </c>
      <c r="H1120" s="11">
        <v>167</v>
      </c>
      <c r="I1120" s="11">
        <v>211</v>
      </c>
      <c r="J1120" s="11">
        <v>227</v>
      </c>
      <c r="K1120" s="11">
        <v>178</v>
      </c>
      <c r="L1120" s="11">
        <v>180</v>
      </c>
      <c r="M1120" s="11">
        <v>163</v>
      </c>
      <c r="N1120" s="11">
        <v>161</v>
      </c>
      <c r="O1120" s="11">
        <v>130</v>
      </c>
      <c r="P1120" s="11">
        <v>129</v>
      </c>
      <c r="Q1120" s="11">
        <v>128</v>
      </c>
      <c r="R1120" s="195">
        <v>2831</v>
      </c>
      <c r="T1120">
        <v>1120</v>
      </c>
    </row>
    <row r="1121" spans="1:20" x14ac:dyDescent="0.25">
      <c r="A1121" s="16"/>
      <c r="B1121" s="194" t="s">
        <v>145</v>
      </c>
      <c r="C1121" s="196">
        <v>83931</v>
      </c>
      <c r="D1121" s="11">
        <v>86705</v>
      </c>
      <c r="E1121" s="11">
        <v>88081</v>
      </c>
      <c r="F1121" s="11">
        <v>88369</v>
      </c>
      <c r="G1121" s="11">
        <v>84452</v>
      </c>
      <c r="H1121" s="11">
        <v>85730</v>
      </c>
      <c r="I1121" s="11">
        <v>85760</v>
      </c>
      <c r="J1121" s="11">
        <v>86584</v>
      </c>
      <c r="K1121" s="11">
        <v>84261</v>
      </c>
      <c r="L1121" s="11">
        <v>85477</v>
      </c>
      <c r="M1121" s="11">
        <v>85783</v>
      </c>
      <c r="N1121" s="11">
        <v>87076</v>
      </c>
      <c r="O1121" s="11">
        <v>87535</v>
      </c>
      <c r="P1121" s="11">
        <v>88482</v>
      </c>
      <c r="Q1121" s="11">
        <v>88145</v>
      </c>
      <c r="R1121" s="195">
        <v>1296371</v>
      </c>
      <c r="T1121">
        <v>1121</v>
      </c>
    </row>
    <row r="1122" spans="1:20" x14ac:dyDescent="0.25">
      <c r="A1122" s="16"/>
      <c r="B1122" s="194" t="s">
        <v>146</v>
      </c>
      <c r="C1122" s="196">
        <v>45929</v>
      </c>
      <c r="D1122" s="11">
        <v>47611</v>
      </c>
      <c r="E1122" s="11">
        <v>46969</v>
      </c>
      <c r="F1122" s="11">
        <v>47693</v>
      </c>
      <c r="G1122" s="11">
        <v>46117</v>
      </c>
      <c r="H1122" s="11">
        <v>46864</v>
      </c>
      <c r="I1122" s="11">
        <v>46901</v>
      </c>
      <c r="J1122" s="11">
        <v>47646</v>
      </c>
      <c r="K1122" s="11">
        <v>46044</v>
      </c>
      <c r="L1122" s="11">
        <v>47290</v>
      </c>
      <c r="M1122" s="11">
        <v>46615</v>
      </c>
      <c r="N1122" s="11">
        <v>47332</v>
      </c>
      <c r="O1122" s="11">
        <v>46220</v>
      </c>
      <c r="P1122" s="11">
        <v>47508</v>
      </c>
      <c r="Q1122" s="11">
        <v>47939</v>
      </c>
      <c r="R1122" s="195">
        <v>704678</v>
      </c>
      <c r="T1122">
        <v>1122</v>
      </c>
    </row>
    <row r="1123" spans="1:20" x14ac:dyDescent="0.25">
      <c r="A1123" s="16"/>
      <c r="B1123" s="194" t="s">
        <v>147</v>
      </c>
      <c r="C1123" s="196">
        <v>101914</v>
      </c>
      <c r="D1123" s="11">
        <v>105432</v>
      </c>
      <c r="E1123" s="11">
        <v>106367</v>
      </c>
      <c r="F1123" s="11">
        <v>107152</v>
      </c>
      <c r="G1123" s="11">
        <v>102648</v>
      </c>
      <c r="H1123" s="11">
        <v>104100</v>
      </c>
      <c r="I1123" s="11">
        <v>104204</v>
      </c>
      <c r="J1123" s="11">
        <v>105593</v>
      </c>
      <c r="K1123" s="11">
        <v>102401</v>
      </c>
      <c r="L1123" s="11">
        <v>104155</v>
      </c>
      <c r="M1123" s="11">
        <v>104167</v>
      </c>
      <c r="N1123" s="11">
        <v>106067</v>
      </c>
      <c r="O1123" s="11">
        <v>105826</v>
      </c>
      <c r="P1123" s="11">
        <v>107488</v>
      </c>
      <c r="Q1123" s="11">
        <v>107684</v>
      </c>
      <c r="R1123" s="195">
        <v>1575198</v>
      </c>
      <c r="T1123">
        <v>1123</v>
      </c>
    </row>
    <row r="1124" spans="1:20" x14ac:dyDescent="0.25">
      <c r="A1124" s="16"/>
      <c r="B1124" s="194" t="s">
        <v>278</v>
      </c>
      <c r="C1124" s="196">
        <v>3199</v>
      </c>
      <c r="D1124" s="11">
        <v>3457</v>
      </c>
      <c r="E1124" s="11">
        <v>3358</v>
      </c>
      <c r="F1124" s="11">
        <v>3308</v>
      </c>
      <c r="G1124" s="11">
        <v>3124</v>
      </c>
      <c r="H1124" s="11">
        <v>3332</v>
      </c>
      <c r="I1124" s="11">
        <v>3325</v>
      </c>
      <c r="J1124" s="11">
        <v>3390</v>
      </c>
      <c r="K1124" s="11">
        <v>3206</v>
      </c>
      <c r="L1124" s="11">
        <v>3240</v>
      </c>
      <c r="M1124" s="11">
        <v>3140</v>
      </c>
      <c r="N1124" s="11">
        <v>3116</v>
      </c>
      <c r="O1124" s="11">
        <v>2981</v>
      </c>
      <c r="P1124" s="11">
        <v>3174</v>
      </c>
      <c r="Q1124" s="11">
        <v>3183</v>
      </c>
      <c r="R1124" s="195">
        <v>48533</v>
      </c>
      <c r="T1124">
        <v>1124</v>
      </c>
    </row>
    <row r="1125" spans="1:20" x14ac:dyDescent="0.25">
      <c r="A1125" s="16"/>
      <c r="B1125" s="194" t="s">
        <v>281</v>
      </c>
      <c r="C1125" s="196">
        <v>18593</v>
      </c>
      <c r="D1125" s="11">
        <v>19042</v>
      </c>
      <c r="E1125" s="11">
        <v>19079</v>
      </c>
      <c r="F1125" s="11">
        <v>19358</v>
      </c>
      <c r="G1125" s="11">
        <v>18722</v>
      </c>
      <c r="H1125" s="11">
        <v>19183</v>
      </c>
      <c r="I1125" s="11">
        <v>19488</v>
      </c>
      <c r="J1125" s="11">
        <v>19759</v>
      </c>
      <c r="K1125" s="11">
        <v>19378</v>
      </c>
      <c r="L1125" s="11">
        <v>19946</v>
      </c>
      <c r="M1125" s="11">
        <v>19754</v>
      </c>
      <c r="N1125" s="11">
        <v>20154</v>
      </c>
      <c r="O1125" s="11">
        <v>19871</v>
      </c>
      <c r="P1125" s="11">
        <v>20398</v>
      </c>
      <c r="Q1125" s="11">
        <v>20949</v>
      </c>
      <c r="R1125" s="195">
        <v>293674</v>
      </c>
      <c r="T1125">
        <v>1125</v>
      </c>
    </row>
    <row r="1126" spans="1:20" x14ac:dyDescent="0.25">
      <c r="A1126" s="16"/>
      <c r="B1126" s="194" t="s">
        <v>282</v>
      </c>
      <c r="C1126" s="196">
        <v>1045</v>
      </c>
      <c r="D1126" s="11">
        <v>1089</v>
      </c>
      <c r="E1126" s="11">
        <v>1156</v>
      </c>
      <c r="F1126" s="11">
        <v>1159</v>
      </c>
      <c r="G1126" s="11">
        <v>1082</v>
      </c>
      <c r="H1126" s="11">
        <v>1168</v>
      </c>
      <c r="I1126" s="11">
        <v>1229</v>
      </c>
      <c r="J1126" s="11">
        <v>1276</v>
      </c>
      <c r="K1126" s="11">
        <v>1163</v>
      </c>
      <c r="L1126" s="11">
        <v>1244</v>
      </c>
      <c r="M1126" s="11">
        <v>1323</v>
      </c>
      <c r="N1126" s="11">
        <v>1390</v>
      </c>
      <c r="O1126" s="11">
        <v>1256</v>
      </c>
      <c r="P1126" s="11">
        <v>1422</v>
      </c>
      <c r="Q1126" s="11">
        <v>1422</v>
      </c>
      <c r="R1126" s="195">
        <v>18424</v>
      </c>
      <c r="T1126">
        <v>1126</v>
      </c>
    </row>
    <row r="1127" spans="1:20" x14ac:dyDescent="0.25">
      <c r="A1127" s="16"/>
      <c r="B1127" s="194" t="s">
        <v>274</v>
      </c>
      <c r="C1127" s="196">
        <v>712</v>
      </c>
      <c r="D1127" s="11">
        <v>745</v>
      </c>
      <c r="E1127" s="11">
        <v>743</v>
      </c>
      <c r="F1127" s="11">
        <v>710</v>
      </c>
      <c r="G1127" s="11">
        <v>702</v>
      </c>
      <c r="H1127" s="11">
        <v>706</v>
      </c>
      <c r="I1127" s="11">
        <v>767</v>
      </c>
      <c r="J1127" s="11">
        <v>820</v>
      </c>
      <c r="K1127" s="11">
        <v>808</v>
      </c>
      <c r="L1127" s="11">
        <v>768</v>
      </c>
      <c r="M1127" s="11">
        <v>699</v>
      </c>
      <c r="N1127" s="11">
        <v>636</v>
      </c>
      <c r="O1127" s="11">
        <v>568</v>
      </c>
      <c r="P1127" s="11">
        <v>590</v>
      </c>
      <c r="Q1127" s="11">
        <v>616</v>
      </c>
      <c r="R1127" s="195">
        <v>10590</v>
      </c>
      <c r="T1127">
        <v>1127</v>
      </c>
    </row>
    <row r="1128" spans="1:20" x14ac:dyDescent="0.25">
      <c r="A1128" s="16"/>
      <c r="B1128" s="194" t="s">
        <v>283</v>
      </c>
      <c r="C1128" s="196">
        <v>401</v>
      </c>
      <c r="D1128" s="11">
        <v>449</v>
      </c>
      <c r="E1128" s="11">
        <v>454</v>
      </c>
      <c r="F1128" s="11">
        <v>466</v>
      </c>
      <c r="G1128" s="11">
        <v>467</v>
      </c>
      <c r="H1128" s="11">
        <v>467</v>
      </c>
      <c r="I1128" s="11">
        <v>463</v>
      </c>
      <c r="J1128" s="11">
        <v>469</v>
      </c>
      <c r="K1128" s="11">
        <v>467</v>
      </c>
      <c r="L1128" s="11">
        <v>470</v>
      </c>
      <c r="M1128" s="11">
        <v>456</v>
      </c>
      <c r="N1128" s="11">
        <v>476</v>
      </c>
      <c r="O1128" s="11">
        <v>488</v>
      </c>
      <c r="P1128" s="11">
        <v>520</v>
      </c>
      <c r="Q1128" s="11">
        <v>506</v>
      </c>
      <c r="R1128" s="195">
        <v>7019</v>
      </c>
      <c r="T1128">
        <v>1128</v>
      </c>
    </row>
    <row r="1129" spans="1:20" x14ac:dyDescent="0.25">
      <c r="A1129" s="16"/>
      <c r="B1129" s="194" t="s">
        <v>287</v>
      </c>
      <c r="C1129" s="196">
        <v>247</v>
      </c>
      <c r="D1129" s="11">
        <v>268</v>
      </c>
      <c r="E1129" s="11">
        <v>245</v>
      </c>
      <c r="F1129" s="11">
        <v>258</v>
      </c>
      <c r="G1129" s="11">
        <v>239</v>
      </c>
      <c r="H1129" s="11">
        <v>254</v>
      </c>
      <c r="I1129" s="11">
        <v>231</v>
      </c>
      <c r="J1129" s="11">
        <v>272</v>
      </c>
      <c r="K1129" s="11">
        <v>237</v>
      </c>
      <c r="L1129" s="11">
        <v>252</v>
      </c>
      <c r="M1129" s="11">
        <v>236</v>
      </c>
      <c r="N1129" s="11">
        <v>262</v>
      </c>
      <c r="O1129" s="11">
        <v>257</v>
      </c>
      <c r="P1129" s="11">
        <v>291</v>
      </c>
      <c r="Q1129" s="11">
        <v>260</v>
      </c>
      <c r="R1129" s="195">
        <v>3809</v>
      </c>
      <c r="T1129">
        <v>1129</v>
      </c>
    </row>
    <row r="1130" spans="1:20" x14ac:dyDescent="0.25">
      <c r="A1130" s="16"/>
      <c r="B1130" s="194" t="s">
        <v>275</v>
      </c>
      <c r="C1130" s="196">
        <v>1178</v>
      </c>
      <c r="D1130" s="11">
        <v>1288</v>
      </c>
      <c r="E1130" s="11">
        <v>1215</v>
      </c>
      <c r="F1130" s="11">
        <v>1462</v>
      </c>
      <c r="G1130" s="11">
        <v>1289</v>
      </c>
      <c r="H1130" s="11">
        <v>1313</v>
      </c>
      <c r="I1130" s="11">
        <v>1226</v>
      </c>
      <c r="J1130" s="11">
        <v>1505</v>
      </c>
      <c r="K1130" s="11">
        <v>1275</v>
      </c>
      <c r="L1130" s="11">
        <v>1381</v>
      </c>
      <c r="M1130" s="11">
        <v>1232</v>
      </c>
      <c r="N1130" s="11">
        <v>1492</v>
      </c>
      <c r="O1130" s="11">
        <v>1274</v>
      </c>
      <c r="P1130" s="11">
        <v>1319</v>
      </c>
      <c r="Q1130" s="11">
        <v>1250</v>
      </c>
      <c r="R1130" s="195">
        <v>19699</v>
      </c>
      <c r="T1130">
        <v>1130</v>
      </c>
    </row>
    <row r="1131" spans="1:20" x14ac:dyDescent="0.25">
      <c r="A1131" s="16"/>
      <c r="B1131" s="194" t="s">
        <v>276</v>
      </c>
      <c r="C1131" s="196">
        <v>559</v>
      </c>
      <c r="D1131" s="11">
        <v>631</v>
      </c>
      <c r="E1131" s="11">
        <v>667</v>
      </c>
      <c r="F1131" s="11">
        <v>758</v>
      </c>
      <c r="G1131" s="11">
        <v>690</v>
      </c>
      <c r="H1131" s="11">
        <v>673</v>
      </c>
      <c r="I1131" s="11">
        <v>498</v>
      </c>
      <c r="J1131" s="11">
        <v>604</v>
      </c>
      <c r="K1131" s="11">
        <v>603</v>
      </c>
      <c r="L1131" s="11">
        <v>529</v>
      </c>
      <c r="M1131" s="11">
        <v>574</v>
      </c>
      <c r="N1131" s="11">
        <v>549</v>
      </c>
      <c r="O1131" s="11">
        <v>514</v>
      </c>
      <c r="P1131" s="11">
        <v>547</v>
      </c>
      <c r="Q1131" s="11">
        <v>558</v>
      </c>
      <c r="R1131" s="195">
        <v>8954</v>
      </c>
      <c r="T1131">
        <v>1131</v>
      </c>
    </row>
    <row r="1132" spans="1:20" x14ac:dyDescent="0.25">
      <c r="A1132" s="16"/>
      <c r="B1132" s="194" t="s">
        <v>277</v>
      </c>
      <c r="C1132" s="196">
        <v>669</v>
      </c>
      <c r="D1132" s="11">
        <v>702</v>
      </c>
      <c r="E1132" s="11">
        <v>696</v>
      </c>
      <c r="F1132" s="11">
        <v>677</v>
      </c>
      <c r="G1132" s="11">
        <v>607</v>
      </c>
      <c r="H1132" s="11">
        <v>666</v>
      </c>
      <c r="I1132" s="11">
        <v>666</v>
      </c>
      <c r="J1132" s="11">
        <v>688</v>
      </c>
      <c r="K1132" s="11">
        <v>564</v>
      </c>
      <c r="L1132" s="11">
        <v>640</v>
      </c>
      <c r="M1132" s="11">
        <v>624</v>
      </c>
      <c r="N1132" s="11">
        <v>551</v>
      </c>
      <c r="O1132" s="11">
        <v>522</v>
      </c>
      <c r="P1132" s="11">
        <v>607</v>
      </c>
      <c r="Q1132" s="11">
        <v>658</v>
      </c>
      <c r="R1132" s="195">
        <v>9537</v>
      </c>
      <c r="T1132">
        <v>1132</v>
      </c>
    </row>
    <row r="1133" spans="1:20" x14ac:dyDescent="0.25">
      <c r="A1133" s="16"/>
      <c r="B1133" s="194" t="s">
        <v>279</v>
      </c>
      <c r="C1133" s="196">
        <v>538</v>
      </c>
      <c r="D1133" s="11">
        <v>531</v>
      </c>
      <c r="E1133" s="11">
        <v>593</v>
      </c>
      <c r="F1133" s="11">
        <v>547</v>
      </c>
      <c r="G1133" s="11">
        <v>556</v>
      </c>
      <c r="H1133" s="11">
        <v>538</v>
      </c>
      <c r="I1133" s="11">
        <v>569</v>
      </c>
      <c r="J1133" s="11">
        <v>556</v>
      </c>
      <c r="K1133" s="11">
        <v>552</v>
      </c>
      <c r="L1133" s="11">
        <v>544</v>
      </c>
      <c r="M1133" s="11">
        <v>560</v>
      </c>
      <c r="N1133" s="11">
        <v>552</v>
      </c>
      <c r="O1133" s="11">
        <v>538</v>
      </c>
      <c r="P1133" s="11">
        <v>602</v>
      </c>
      <c r="Q1133" s="11">
        <v>580</v>
      </c>
      <c r="R1133" s="195">
        <v>8356</v>
      </c>
      <c r="T1133">
        <v>1133</v>
      </c>
    </row>
    <row r="1134" spans="1:20" x14ac:dyDescent="0.25">
      <c r="A1134" s="16"/>
      <c r="B1134" s="194" t="s">
        <v>280</v>
      </c>
      <c r="C1134" s="196">
        <v>826</v>
      </c>
      <c r="D1134" s="11">
        <v>869</v>
      </c>
      <c r="E1134" s="11">
        <v>847</v>
      </c>
      <c r="F1134" s="11">
        <v>898</v>
      </c>
      <c r="G1134" s="11">
        <v>833</v>
      </c>
      <c r="H1134" s="11">
        <v>857</v>
      </c>
      <c r="I1134" s="11">
        <v>866</v>
      </c>
      <c r="J1134" s="11">
        <v>889</v>
      </c>
      <c r="K1134" s="11">
        <v>862</v>
      </c>
      <c r="L1134" s="11">
        <v>914</v>
      </c>
      <c r="M1134" s="11">
        <v>927</v>
      </c>
      <c r="N1134" s="11">
        <v>954</v>
      </c>
      <c r="O1134" s="11">
        <v>976</v>
      </c>
      <c r="P1134" s="11">
        <v>1042</v>
      </c>
      <c r="Q1134" s="11">
        <v>1039</v>
      </c>
      <c r="R1134" s="195">
        <v>13599</v>
      </c>
      <c r="T1134">
        <v>1134</v>
      </c>
    </row>
    <row r="1135" spans="1:20" x14ac:dyDescent="0.25">
      <c r="A1135" s="16"/>
      <c r="B1135" s="194" t="s">
        <v>291</v>
      </c>
      <c r="C1135" s="196">
        <v>833</v>
      </c>
      <c r="D1135" s="11">
        <v>829</v>
      </c>
      <c r="E1135" s="11">
        <v>845</v>
      </c>
      <c r="F1135" s="11">
        <v>792</v>
      </c>
      <c r="G1135" s="11">
        <v>850</v>
      </c>
      <c r="H1135" s="11">
        <v>784</v>
      </c>
      <c r="I1135" s="11">
        <v>865</v>
      </c>
      <c r="J1135" s="11">
        <v>913</v>
      </c>
      <c r="K1135" s="11">
        <v>837</v>
      </c>
      <c r="L1135" s="11">
        <v>835</v>
      </c>
      <c r="M1135" s="11">
        <v>873</v>
      </c>
      <c r="N1135" s="11">
        <v>910</v>
      </c>
      <c r="O1135" s="11">
        <v>883</v>
      </c>
      <c r="P1135" s="11">
        <v>898</v>
      </c>
      <c r="Q1135" s="11">
        <v>920</v>
      </c>
      <c r="R1135" s="195">
        <v>12867</v>
      </c>
      <c r="T1135">
        <v>1135</v>
      </c>
    </row>
    <row r="1136" spans="1:20" x14ac:dyDescent="0.25">
      <c r="A1136" s="16"/>
      <c r="B1136" s="194" t="s">
        <v>288</v>
      </c>
      <c r="C1136" s="196">
        <v>250</v>
      </c>
      <c r="D1136" s="11">
        <v>259</v>
      </c>
      <c r="E1136" s="11">
        <v>281</v>
      </c>
      <c r="F1136" s="11">
        <v>280</v>
      </c>
      <c r="G1136" s="11">
        <v>244</v>
      </c>
      <c r="H1136" s="11">
        <v>272</v>
      </c>
      <c r="I1136" s="11">
        <v>269</v>
      </c>
      <c r="J1136" s="11">
        <v>320</v>
      </c>
      <c r="K1136" s="11">
        <v>269</v>
      </c>
      <c r="L1136" s="11">
        <v>281</v>
      </c>
      <c r="M1136" s="11">
        <v>306</v>
      </c>
      <c r="N1136" s="11">
        <v>304</v>
      </c>
      <c r="O1136" s="11">
        <v>283</v>
      </c>
      <c r="P1136" s="11">
        <v>307</v>
      </c>
      <c r="Q1136" s="11">
        <v>345</v>
      </c>
      <c r="R1136" s="195">
        <v>4270</v>
      </c>
      <c r="T1136">
        <v>1136</v>
      </c>
    </row>
    <row r="1137" spans="1:20" x14ac:dyDescent="0.25">
      <c r="A1137" s="16"/>
      <c r="B1137" s="194" t="s">
        <v>286</v>
      </c>
      <c r="C1137" s="196">
        <v>219</v>
      </c>
      <c r="D1137" s="11">
        <v>246</v>
      </c>
      <c r="E1137" s="11">
        <v>240</v>
      </c>
      <c r="F1137" s="11">
        <v>294</v>
      </c>
      <c r="G1137" s="11">
        <v>172</v>
      </c>
      <c r="H1137" s="11">
        <v>271</v>
      </c>
      <c r="I1137" s="11">
        <v>281</v>
      </c>
      <c r="J1137" s="11">
        <v>252</v>
      </c>
      <c r="K1137" s="11">
        <v>258</v>
      </c>
      <c r="L1137" s="11">
        <v>255</v>
      </c>
      <c r="M1137" s="11">
        <v>346</v>
      </c>
      <c r="N1137" s="11">
        <v>310</v>
      </c>
      <c r="O1137" s="11">
        <v>213</v>
      </c>
      <c r="P1137" s="11">
        <v>240</v>
      </c>
      <c r="Q1137" s="11">
        <v>234</v>
      </c>
      <c r="R1137" s="195">
        <v>3831</v>
      </c>
      <c r="T1137">
        <v>1137</v>
      </c>
    </row>
    <row r="1138" spans="1:20" x14ac:dyDescent="0.25">
      <c r="A1138" s="16"/>
      <c r="B1138" s="194" t="s">
        <v>289</v>
      </c>
      <c r="C1138" s="196">
        <v>167</v>
      </c>
      <c r="D1138" s="11">
        <v>160</v>
      </c>
      <c r="E1138" s="11">
        <v>185</v>
      </c>
      <c r="F1138" s="11">
        <v>170</v>
      </c>
      <c r="G1138" s="11">
        <v>165</v>
      </c>
      <c r="H1138" s="11">
        <v>153</v>
      </c>
      <c r="I1138" s="11">
        <v>170</v>
      </c>
      <c r="J1138" s="11">
        <v>178</v>
      </c>
      <c r="K1138" s="11">
        <v>162</v>
      </c>
      <c r="L1138" s="11">
        <v>173</v>
      </c>
      <c r="M1138" s="11">
        <v>186</v>
      </c>
      <c r="N1138" s="11">
        <v>174</v>
      </c>
      <c r="O1138" s="11">
        <v>165</v>
      </c>
      <c r="P1138" s="11">
        <v>189</v>
      </c>
      <c r="Q1138" s="11">
        <v>186</v>
      </c>
      <c r="R1138" s="195">
        <v>2583</v>
      </c>
      <c r="T1138">
        <v>1138</v>
      </c>
    </row>
    <row r="1139" spans="1:20" x14ac:dyDescent="0.25">
      <c r="A1139" s="16"/>
      <c r="B1139" s="194" t="s">
        <v>290</v>
      </c>
      <c r="C1139" s="196">
        <v>174</v>
      </c>
      <c r="D1139" s="11">
        <v>165</v>
      </c>
      <c r="E1139" s="11">
        <v>202</v>
      </c>
      <c r="F1139" s="11">
        <v>187</v>
      </c>
      <c r="G1139" s="11">
        <v>192</v>
      </c>
      <c r="H1139" s="11">
        <v>187</v>
      </c>
      <c r="I1139" s="11">
        <v>203</v>
      </c>
      <c r="J1139" s="11">
        <v>198</v>
      </c>
      <c r="K1139" s="11">
        <v>170</v>
      </c>
      <c r="L1139" s="11">
        <v>171</v>
      </c>
      <c r="M1139" s="11">
        <v>190</v>
      </c>
      <c r="N1139" s="11">
        <v>222</v>
      </c>
      <c r="O1139" s="11">
        <v>211</v>
      </c>
      <c r="P1139" s="11">
        <v>225</v>
      </c>
      <c r="Q1139" s="11">
        <v>198</v>
      </c>
      <c r="R1139" s="195">
        <v>2895</v>
      </c>
      <c r="T1139">
        <v>1139</v>
      </c>
    </row>
    <row r="1140" spans="1:20" x14ac:dyDescent="0.25">
      <c r="A1140" s="16"/>
      <c r="B1140" s="194" t="s">
        <v>284</v>
      </c>
      <c r="C1140" s="196">
        <v>202</v>
      </c>
      <c r="D1140" s="11">
        <v>182</v>
      </c>
      <c r="E1140" s="11">
        <v>206</v>
      </c>
      <c r="F1140" s="11">
        <v>191</v>
      </c>
      <c r="G1140" s="11">
        <v>169</v>
      </c>
      <c r="H1140" s="11">
        <v>189</v>
      </c>
      <c r="I1140" s="11">
        <v>183</v>
      </c>
      <c r="J1140" s="11">
        <v>218</v>
      </c>
      <c r="K1140" s="11">
        <v>168</v>
      </c>
      <c r="L1140" s="11">
        <v>195</v>
      </c>
      <c r="M1140" s="11">
        <v>178</v>
      </c>
      <c r="N1140" s="11">
        <v>163</v>
      </c>
      <c r="O1140" s="11">
        <v>166</v>
      </c>
      <c r="P1140" s="11">
        <v>162</v>
      </c>
      <c r="Q1140" s="11">
        <v>149</v>
      </c>
      <c r="R1140" s="195">
        <v>2721</v>
      </c>
      <c r="T1140">
        <v>1140</v>
      </c>
    </row>
    <row r="1141" spans="1:20" x14ac:dyDescent="0.25">
      <c r="A1141" s="16"/>
      <c r="B1141" s="194" t="s">
        <v>285</v>
      </c>
      <c r="C1141" s="196">
        <v>173</v>
      </c>
      <c r="D1141" s="11">
        <v>210</v>
      </c>
      <c r="E1141" s="11">
        <v>208</v>
      </c>
      <c r="F1141" s="11">
        <v>169</v>
      </c>
      <c r="G1141" s="11">
        <v>193</v>
      </c>
      <c r="H1141" s="11">
        <v>214</v>
      </c>
      <c r="I1141" s="11">
        <v>161</v>
      </c>
      <c r="J1141" s="11">
        <v>189</v>
      </c>
      <c r="K1141" s="11">
        <v>153</v>
      </c>
      <c r="L1141" s="11">
        <v>138</v>
      </c>
      <c r="M1141" s="11">
        <v>115</v>
      </c>
      <c r="N1141" s="11">
        <v>120</v>
      </c>
      <c r="O1141" s="11">
        <v>112</v>
      </c>
      <c r="P1141" s="11">
        <v>103</v>
      </c>
      <c r="Q1141" s="11">
        <v>113</v>
      </c>
      <c r="R1141" s="195">
        <v>2371</v>
      </c>
      <c r="T1141">
        <v>1141</v>
      </c>
    </row>
    <row r="1142" spans="1:20" x14ac:dyDescent="0.25">
      <c r="A1142" s="16"/>
      <c r="B1142" s="194" t="s">
        <v>292</v>
      </c>
      <c r="C1142" s="196">
        <v>64</v>
      </c>
      <c r="D1142" s="11">
        <v>76</v>
      </c>
      <c r="E1142" s="11">
        <v>77</v>
      </c>
      <c r="F1142" s="11">
        <v>69</v>
      </c>
      <c r="G1142" s="11">
        <v>68</v>
      </c>
      <c r="H1142" s="11">
        <v>76</v>
      </c>
      <c r="I1142" s="11">
        <v>68</v>
      </c>
      <c r="J1142" s="11">
        <v>71</v>
      </c>
      <c r="K1142" s="11">
        <v>76</v>
      </c>
      <c r="L1142" s="11">
        <v>79</v>
      </c>
      <c r="M1142" s="11">
        <v>68</v>
      </c>
      <c r="N1142" s="11">
        <v>72</v>
      </c>
      <c r="O1142" s="11">
        <v>74</v>
      </c>
      <c r="P1142" s="11">
        <v>82</v>
      </c>
      <c r="Q1142" s="11">
        <v>83</v>
      </c>
      <c r="R1142" s="195">
        <v>1103</v>
      </c>
      <c r="T1142">
        <v>1142</v>
      </c>
    </row>
    <row r="1143" spans="1:20" x14ac:dyDescent="0.25">
      <c r="A1143" s="5" t="s">
        <v>142</v>
      </c>
      <c r="B1143" s="3"/>
      <c r="C1143" s="8">
        <v>525457</v>
      </c>
      <c r="D1143" s="9">
        <v>541182</v>
      </c>
      <c r="E1143" s="9">
        <v>543546</v>
      </c>
      <c r="F1143" s="9">
        <v>548405</v>
      </c>
      <c r="G1143" s="9">
        <v>532041</v>
      </c>
      <c r="H1143" s="9">
        <v>539483</v>
      </c>
      <c r="I1143" s="9">
        <v>539911</v>
      </c>
      <c r="J1143" s="9">
        <v>548788</v>
      </c>
      <c r="K1143" s="9">
        <v>535090</v>
      </c>
      <c r="L1143" s="9">
        <v>544043</v>
      </c>
      <c r="M1143" s="9">
        <v>539435</v>
      </c>
      <c r="N1143" s="9">
        <v>547627</v>
      </c>
      <c r="O1143" s="9">
        <v>540130</v>
      </c>
      <c r="P1143" s="9">
        <v>551126</v>
      </c>
      <c r="Q1143" s="9">
        <v>549522</v>
      </c>
      <c r="R1143" s="10">
        <v>8125786</v>
      </c>
      <c r="T1143">
        <v>1143</v>
      </c>
    </row>
    <row r="1144" spans="1:20" x14ac:dyDescent="0.25">
      <c r="A1144" s="5" t="s">
        <v>293</v>
      </c>
      <c r="B1144" s="5" t="s">
        <v>35</v>
      </c>
      <c r="C1144" s="8"/>
      <c r="D1144" s="9"/>
      <c r="E1144" s="9"/>
      <c r="F1144" s="9">
        <v>30</v>
      </c>
      <c r="G1144" s="9"/>
      <c r="H1144" s="9">
        <v>35</v>
      </c>
      <c r="I1144" s="9"/>
      <c r="J1144" s="9"/>
      <c r="K1144" s="9"/>
      <c r="L1144" s="9">
        <v>32</v>
      </c>
      <c r="M1144" s="9">
        <v>33</v>
      </c>
      <c r="N1144" s="9">
        <v>35</v>
      </c>
      <c r="O1144" s="9">
        <v>41</v>
      </c>
      <c r="P1144" s="9">
        <v>36</v>
      </c>
      <c r="Q1144" s="9"/>
      <c r="R1144" s="10">
        <v>242</v>
      </c>
      <c r="T1144">
        <v>1144</v>
      </c>
    </row>
    <row r="1145" spans="1:20" x14ac:dyDescent="0.25">
      <c r="A1145" s="16"/>
      <c r="B1145" s="194" t="s">
        <v>41</v>
      </c>
      <c r="C1145" s="196"/>
      <c r="D1145" s="11"/>
      <c r="E1145" s="11"/>
      <c r="F1145" s="11"/>
      <c r="G1145" s="11"/>
      <c r="H1145" s="11"/>
      <c r="I1145" s="11">
        <v>30</v>
      </c>
      <c r="J1145" s="11">
        <v>36</v>
      </c>
      <c r="K1145" s="11"/>
      <c r="L1145" s="11"/>
      <c r="M1145" s="11"/>
      <c r="N1145" s="11"/>
      <c r="O1145" s="11">
        <v>32</v>
      </c>
      <c r="P1145" s="11">
        <v>31</v>
      </c>
      <c r="Q1145" s="11">
        <v>38</v>
      </c>
      <c r="R1145" s="195">
        <v>167</v>
      </c>
      <c r="T1145">
        <v>1145</v>
      </c>
    </row>
    <row r="1146" spans="1:20" x14ac:dyDescent="0.25">
      <c r="A1146" s="16"/>
      <c r="B1146" s="194" t="s">
        <v>59</v>
      </c>
      <c r="C1146" s="196"/>
      <c r="D1146" s="11"/>
      <c r="E1146" s="11"/>
      <c r="F1146" s="11"/>
      <c r="G1146" s="11"/>
      <c r="H1146" s="11"/>
      <c r="I1146" s="11"/>
      <c r="J1146" s="11"/>
      <c r="K1146" s="11"/>
      <c r="L1146" s="11"/>
      <c r="M1146" s="11"/>
      <c r="N1146" s="11"/>
      <c r="O1146" s="11"/>
      <c r="P1146" s="11">
        <v>30</v>
      </c>
      <c r="Q1146" s="11"/>
      <c r="R1146" s="195">
        <v>30</v>
      </c>
      <c r="T1146">
        <v>1146</v>
      </c>
    </row>
    <row r="1147" spans="1:20" x14ac:dyDescent="0.25">
      <c r="A1147" s="16"/>
      <c r="B1147" s="194" t="s">
        <v>79</v>
      </c>
      <c r="C1147" s="196">
        <v>120</v>
      </c>
      <c r="D1147" s="11">
        <v>124</v>
      </c>
      <c r="E1147" s="11">
        <v>103</v>
      </c>
      <c r="F1147" s="11">
        <v>115</v>
      </c>
      <c r="G1147" s="11">
        <v>109</v>
      </c>
      <c r="H1147" s="11">
        <v>107</v>
      </c>
      <c r="I1147" s="11">
        <v>119</v>
      </c>
      <c r="J1147" s="11">
        <v>126</v>
      </c>
      <c r="K1147" s="11">
        <v>104</v>
      </c>
      <c r="L1147" s="11">
        <v>119</v>
      </c>
      <c r="M1147" s="11">
        <v>119</v>
      </c>
      <c r="N1147" s="11">
        <v>115</v>
      </c>
      <c r="O1147" s="11">
        <v>120</v>
      </c>
      <c r="P1147" s="11">
        <v>101</v>
      </c>
      <c r="Q1147" s="11">
        <v>113</v>
      </c>
      <c r="R1147" s="195">
        <v>1714</v>
      </c>
      <c r="T1147">
        <v>1147</v>
      </c>
    </row>
    <row r="1148" spans="1:20" x14ac:dyDescent="0.25">
      <c r="A1148" s="16"/>
      <c r="B1148" s="194" t="s">
        <v>17</v>
      </c>
      <c r="C1148" s="196">
        <v>71</v>
      </c>
      <c r="D1148" s="11">
        <v>79</v>
      </c>
      <c r="E1148" s="11">
        <v>74</v>
      </c>
      <c r="F1148" s="11">
        <v>77</v>
      </c>
      <c r="G1148" s="11">
        <v>90</v>
      </c>
      <c r="H1148" s="11">
        <v>92</v>
      </c>
      <c r="I1148" s="11">
        <v>80</v>
      </c>
      <c r="J1148" s="11">
        <v>95</v>
      </c>
      <c r="K1148" s="11">
        <v>89</v>
      </c>
      <c r="L1148" s="11">
        <v>92</v>
      </c>
      <c r="M1148" s="11">
        <v>103</v>
      </c>
      <c r="N1148" s="11">
        <v>106</v>
      </c>
      <c r="O1148" s="11">
        <v>96</v>
      </c>
      <c r="P1148" s="11">
        <v>106</v>
      </c>
      <c r="Q1148" s="11">
        <v>92</v>
      </c>
      <c r="R1148" s="195">
        <v>1342</v>
      </c>
      <c r="T1148">
        <v>1148</v>
      </c>
    </row>
    <row r="1149" spans="1:20" x14ac:dyDescent="0.25">
      <c r="A1149" s="16"/>
      <c r="B1149" s="194" t="s">
        <v>11</v>
      </c>
      <c r="C1149" s="196">
        <v>138</v>
      </c>
      <c r="D1149" s="11">
        <v>142</v>
      </c>
      <c r="E1149" s="11">
        <v>145</v>
      </c>
      <c r="F1149" s="11">
        <v>138</v>
      </c>
      <c r="G1149" s="11">
        <v>168</v>
      </c>
      <c r="H1149" s="11">
        <v>158</v>
      </c>
      <c r="I1149" s="11">
        <v>158</v>
      </c>
      <c r="J1149" s="11">
        <v>166</v>
      </c>
      <c r="K1149" s="11">
        <v>166</v>
      </c>
      <c r="L1149" s="11">
        <v>167</v>
      </c>
      <c r="M1149" s="11">
        <v>163</v>
      </c>
      <c r="N1149" s="11">
        <v>156</v>
      </c>
      <c r="O1149" s="11">
        <v>166</v>
      </c>
      <c r="P1149" s="11">
        <v>172</v>
      </c>
      <c r="Q1149" s="11">
        <v>165</v>
      </c>
      <c r="R1149" s="195">
        <v>2368</v>
      </c>
      <c r="T1149">
        <v>1149</v>
      </c>
    </row>
    <row r="1150" spans="1:20" x14ac:dyDescent="0.25">
      <c r="A1150" s="16"/>
      <c r="B1150" s="194" t="s">
        <v>56</v>
      </c>
      <c r="C1150" s="196">
        <v>48</v>
      </c>
      <c r="D1150" s="11">
        <v>51</v>
      </c>
      <c r="E1150" s="11">
        <v>62</v>
      </c>
      <c r="F1150" s="11">
        <v>58</v>
      </c>
      <c r="G1150" s="11">
        <v>59</v>
      </c>
      <c r="H1150" s="11">
        <v>65</v>
      </c>
      <c r="I1150" s="11">
        <v>57</v>
      </c>
      <c r="J1150" s="11">
        <v>68</v>
      </c>
      <c r="K1150" s="11">
        <v>76</v>
      </c>
      <c r="L1150" s="11">
        <v>66</v>
      </c>
      <c r="M1150" s="11">
        <v>59</v>
      </c>
      <c r="N1150" s="11">
        <v>74</v>
      </c>
      <c r="O1150" s="11">
        <v>69</v>
      </c>
      <c r="P1150" s="11">
        <v>61</v>
      </c>
      <c r="Q1150" s="11">
        <v>64</v>
      </c>
      <c r="R1150" s="195">
        <v>937</v>
      </c>
      <c r="T1150">
        <v>1150</v>
      </c>
    </row>
    <row r="1151" spans="1:20" x14ac:dyDescent="0.25">
      <c r="A1151" s="16"/>
      <c r="B1151" s="194" t="s">
        <v>29</v>
      </c>
      <c r="C1151" s="196">
        <v>36</v>
      </c>
      <c r="D1151" s="11">
        <v>34</v>
      </c>
      <c r="E1151" s="11">
        <v>34</v>
      </c>
      <c r="F1151" s="11">
        <v>34</v>
      </c>
      <c r="G1151" s="11">
        <v>46</v>
      </c>
      <c r="H1151" s="11">
        <v>46</v>
      </c>
      <c r="I1151" s="11">
        <v>42</v>
      </c>
      <c r="J1151" s="11">
        <v>45</v>
      </c>
      <c r="K1151" s="11">
        <v>43</v>
      </c>
      <c r="L1151" s="11">
        <v>43</v>
      </c>
      <c r="M1151" s="11">
        <v>43</v>
      </c>
      <c r="N1151" s="11">
        <v>41</v>
      </c>
      <c r="O1151" s="11">
        <v>46</v>
      </c>
      <c r="P1151" s="11">
        <v>43</v>
      </c>
      <c r="Q1151" s="11">
        <v>41</v>
      </c>
      <c r="R1151" s="195">
        <v>617</v>
      </c>
      <c r="T1151">
        <v>1151</v>
      </c>
    </row>
    <row r="1152" spans="1:20" x14ac:dyDescent="0.25">
      <c r="A1152" s="16"/>
      <c r="B1152" s="194" t="s">
        <v>47</v>
      </c>
      <c r="C1152" s="196">
        <v>76</v>
      </c>
      <c r="D1152" s="11">
        <v>94</v>
      </c>
      <c r="E1152" s="11">
        <v>83</v>
      </c>
      <c r="F1152" s="11">
        <v>87</v>
      </c>
      <c r="G1152" s="11">
        <v>75</v>
      </c>
      <c r="H1152" s="11">
        <v>102</v>
      </c>
      <c r="I1152" s="11">
        <v>80</v>
      </c>
      <c r="J1152" s="11">
        <v>99</v>
      </c>
      <c r="K1152" s="11">
        <v>100</v>
      </c>
      <c r="L1152" s="11">
        <v>101</v>
      </c>
      <c r="M1152" s="11">
        <v>102</v>
      </c>
      <c r="N1152" s="11">
        <v>99</v>
      </c>
      <c r="O1152" s="11">
        <v>100</v>
      </c>
      <c r="P1152" s="11">
        <v>110</v>
      </c>
      <c r="Q1152" s="11">
        <v>114</v>
      </c>
      <c r="R1152" s="195">
        <v>1422</v>
      </c>
      <c r="T1152">
        <v>1152</v>
      </c>
    </row>
    <row r="1153" spans="1:20" x14ac:dyDescent="0.25">
      <c r="A1153" s="16"/>
      <c r="B1153" s="194" t="s">
        <v>57</v>
      </c>
      <c r="C1153" s="196"/>
      <c r="D1153" s="11"/>
      <c r="E1153" s="11"/>
      <c r="F1153" s="11"/>
      <c r="G1153" s="11"/>
      <c r="H1153" s="11"/>
      <c r="I1153" s="11"/>
      <c r="J1153" s="11"/>
      <c r="K1153" s="11"/>
      <c r="L1153" s="11"/>
      <c r="M1153" s="11"/>
      <c r="N1153" s="11">
        <v>35</v>
      </c>
      <c r="O1153" s="11"/>
      <c r="P1153" s="11"/>
      <c r="Q1153" s="11">
        <v>35</v>
      </c>
      <c r="R1153" s="195">
        <v>70</v>
      </c>
      <c r="T1153">
        <v>1153</v>
      </c>
    </row>
    <row r="1154" spans="1:20" x14ac:dyDescent="0.25">
      <c r="A1154" s="16"/>
      <c r="B1154" s="194" t="s">
        <v>74</v>
      </c>
      <c r="C1154" s="196">
        <v>96</v>
      </c>
      <c r="D1154" s="11">
        <v>109</v>
      </c>
      <c r="E1154" s="11">
        <v>106</v>
      </c>
      <c r="F1154" s="11">
        <v>102</v>
      </c>
      <c r="G1154" s="11">
        <v>101</v>
      </c>
      <c r="H1154" s="11">
        <v>118</v>
      </c>
      <c r="I1154" s="11">
        <v>107</v>
      </c>
      <c r="J1154" s="11">
        <v>91</v>
      </c>
      <c r="K1154" s="11">
        <v>112</v>
      </c>
      <c r="L1154" s="11">
        <v>109</v>
      </c>
      <c r="M1154" s="11">
        <v>122</v>
      </c>
      <c r="N1154" s="11">
        <v>126</v>
      </c>
      <c r="O1154" s="11">
        <v>154</v>
      </c>
      <c r="P1154" s="11">
        <v>167</v>
      </c>
      <c r="Q1154" s="11">
        <v>138</v>
      </c>
      <c r="R1154" s="195">
        <v>1758</v>
      </c>
      <c r="T1154">
        <v>1154</v>
      </c>
    </row>
    <row r="1155" spans="1:20" x14ac:dyDescent="0.25">
      <c r="A1155" s="16"/>
      <c r="B1155" s="194" t="s">
        <v>33</v>
      </c>
      <c r="C1155" s="196"/>
      <c r="D1155" s="11"/>
      <c r="E1155" s="11"/>
      <c r="F1155" s="11"/>
      <c r="G1155" s="11">
        <v>32</v>
      </c>
      <c r="H1155" s="11"/>
      <c r="I1155" s="11"/>
      <c r="J1155" s="11">
        <v>34</v>
      </c>
      <c r="K1155" s="11">
        <v>34</v>
      </c>
      <c r="L1155" s="11">
        <v>34</v>
      </c>
      <c r="M1155" s="11">
        <v>35</v>
      </c>
      <c r="N1155" s="11">
        <v>34</v>
      </c>
      <c r="O1155" s="11">
        <v>34</v>
      </c>
      <c r="P1155" s="11">
        <v>41</v>
      </c>
      <c r="Q1155" s="11">
        <v>34</v>
      </c>
      <c r="R1155" s="195">
        <v>312</v>
      </c>
      <c r="T1155">
        <v>1155</v>
      </c>
    </row>
    <row r="1156" spans="1:20" x14ac:dyDescent="0.25">
      <c r="A1156" s="16"/>
      <c r="B1156" s="194" t="s">
        <v>60</v>
      </c>
      <c r="C1156" s="196"/>
      <c r="D1156" s="11"/>
      <c r="E1156" s="11">
        <v>32</v>
      </c>
      <c r="F1156" s="11"/>
      <c r="G1156" s="11">
        <v>36</v>
      </c>
      <c r="H1156" s="11">
        <v>38</v>
      </c>
      <c r="I1156" s="11"/>
      <c r="J1156" s="11">
        <v>35</v>
      </c>
      <c r="K1156" s="11">
        <v>33</v>
      </c>
      <c r="L1156" s="11">
        <v>38</v>
      </c>
      <c r="M1156" s="11">
        <v>32</v>
      </c>
      <c r="N1156" s="11">
        <v>40</v>
      </c>
      <c r="O1156" s="11">
        <v>30</v>
      </c>
      <c r="P1156" s="11">
        <v>36</v>
      </c>
      <c r="Q1156" s="11">
        <v>31</v>
      </c>
      <c r="R1156" s="195">
        <v>381</v>
      </c>
      <c r="T1156">
        <v>1156</v>
      </c>
    </row>
    <row r="1157" spans="1:20" x14ac:dyDescent="0.25">
      <c r="A1157" s="16"/>
      <c r="B1157" s="194" t="s">
        <v>25</v>
      </c>
      <c r="C1157" s="196">
        <v>67</v>
      </c>
      <c r="D1157" s="11">
        <v>80</v>
      </c>
      <c r="E1157" s="11">
        <v>73</v>
      </c>
      <c r="F1157" s="11">
        <v>82</v>
      </c>
      <c r="G1157" s="11">
        <v>90</v>
      </c>
      <c r="H1157" s="11">
        <v>89</v>
      </c>
      <c r="I1157" s="11">
        <v>87</v>
      </c>
      <c r="J1157" s="11">
        <v>87</v>
      </c>
      <c r="K1157" s="11">
        <v>88</v>
      </c>
      <c r="L1157" s="11">
        <v>96</v>
      </c>
      <c r="M1157" s="11">
        <v>91</v>
      </c>
      <c r="N1157" s="11">
        <v>94</v>
      </c>
      <c r="O1157" s="11">
        <v>97</v>
      </c>
      <c r="P1157" s="11">
        <v>92</v>
      </c>
      <c r="Q1157" s="11">
        <v>95</v>
      </c>
      <c r="R1157" s="195">
        <v>1308</v>
      </c>
      <c r="T1157">
        <v>1157</v>
      </c>
    </row>
    <row r="1158" spans="1:20" x14ac:dyDescent="0.25">
      <c r="A1158" s="16"/>
      <c r="B1158" s="194" t="s">
        <v>7</v>
      </c>
      <c r="C1158" s="196">
        <v>81</v>
      </c>
      <c r="D1158" s="11">
        <v>83</v>
      </c>
      <c r="E1158" s="11">
        <v>87</v>
      </c>
      <c r="F1158" s="11">
        <v>84</v>
      </c>
      <c r="G1158" s="11">
        <v>99</v>
      </c>
      <c r="H1158" s="11">
        <v>91</v>
      </c>
      <c r="I1158" s="11">
        <v>98</v>
      </c>
      <c r="J1158" s="11">
        <v>101</v>
      </c>
      <c r="K1158" s="11">
        <v>108</v>
      </c>
      <c r="L1158" s="11">
        <v>109</v>
      </c>
      <c r="M1158" s="11">
        <v>105</v>
      </c>
      <c r="N1158" s="11">
        <v>99</v>
      </c>
      <c r="O1158" s="11">
        <v>95</v>
      </c>
      <c r="P1158" s="11">
        <v>106</v>
      </c>
      <c r="Q1158" s="11">
        <v>94</v>
      </c>
      <c r="R1158" s="195">
        <v>1440</v>
      </c>
      <c r="T1158">
        <v>1158</v>
      </c>
    </row>
    <row r="1159" spans="1:20" x14ac:dyDescent="0.25">
      <c r="A1159" s="16"/>
      <c r="B1159" s="194" t="s">
        <v>36</v>
      </c>
      <c r="C1159" s="196">
        <v>38</v>
      </c>
      <c r="D1159" s="11">
        <v>31</v>
      </c>
      <c r="E1159" s="11">
        <v>35</v>
      </c>
      <c r="F1159" s="11">
        <v>49</v>
      </c>
      <c r="G1159" s="11">
        <v>37</v>
      </c>
      <c r="H1159" s="11">
        <v>45</v>
      </c>
      <c r="I1159" s="11">
        <v>42</v>
      </c>
      <c r="J1159" s="11">
        <v>36</v>
      </c>
      <c r="K1159" s="11">
        <v>43</v>
      </c>
      <c r="L1159" s="11">
        <v>39</v>
      </c>
      <c r="M1159" s="11">
        <v>41</v>
      </c>
      <c r="N1159" s="11">
        <v>41</v>
      </c>
      <c r="O1159" s="11">
        <v>51</v>
      </c>
      <c r="P1159" s="11">
        <v>50</v>
      </c>
      <c r="Q1159" s="11">
        <v>44</v>
      </c>
      <c r="R1159" s="195">
        <v>622</v>
      </c>
      <c r="T1159">
        <v>1159</v>
      </c>
    </row>
    <row r="1160" spans="1:20" x14ac:dyDescent="0.25">
      <c r="A1160" s="16"/>
      <c r="B1160" s="194" t="s">
        <v>21</v>
      </c>
      <c r="C1160" s="196"/>
      <c r="D1160" s="11"/>
      <c r="E1160" s="11"/>
      <c r="F1160" s="11"/>
      <c r="G1160" s="11">
        <v>34</v>
      </c>
      <c r="H1160" s="11">
        <v>36</v>
      </c>
      <c r="I1160" s="11">
        <v>36</v>
      </c>
      <c r="J1160" s="11">
        <v>39</v>
      </c>
      <c r="K1160" s="11">
        <v>35</v>
      </c>
      <c r="L1160" s="11">
        <v>37</v>
      </c>
      <c r="M1160" s="11">
        <v>37</v>
      </c>
      <c r="N1160" s="11">
        <v>33</v>
      </c>
      <c r="O1160" s="11">
        <v>38</v>
      </c>
      <c r="P1160" s="11">
        <v>40</v>
      </c>
      <c r="Q1160" s="11">
        <v>32</v>
      </c>
      <c r="R1160" s="195">
        <v>397</v>
      </c>
      <c r="T1160">
        <v>1160</v>
      </c>
    </row>
    <row r="1161" spans="1:20" x14ac:dyDescent="0.25">
      <c r="A1161" s="16"/>
      <c r="B1161" s="194" t="s">
        <v>16</v>
      </c>
      <c r="C1161" s="196">
        <v>63</v>
      </c>
      <c r="D1161" s="11">
        <v>76</v>
      </c>
      <c r="E1161" s="11">
        <v>75</v>
      </c>
      <c r="F1161" s="11">
        <v>69</v>
      </c>
      <c r="G1161" s="11">
        <v>82</v>
      </c>
      <c r="H1161" s="11">
        <v>75</v>
      </c>
      <c r="I1161" s="11">
        <v>77</v>
      </c>
      <c r="J1161" s="11">
        <v>90</v>
      </c>
      <c r="K1161" s="11">
        <v>84</v>
      </c>
      <c r="L1161" s="11">
        <v>74</v>
      </c>
      <c r="M1161" s="11">
        <v>80</v>
      </c>
      <c r="N1161" s="11">
        <v>86</v>
      </c>
      <c r="O1161" s="11">
        <v>77</v>
      </c>
      <c r="P1161" s="11">
        <v>77</v>
      </c>
      <c r="Q1161" s="11">
        <v>79</v>
      </c>
      <c r="R1161" s="195">
        <v>1164</v>
      </c>
      <c r="T1161">
        <v>1161</v>
      </c>
    </row>
    <row r="1162" spans="1:20" x14ac:dyDescent="0.25">
      <c r="A1162" s="16"/>
      <c r="B1162" s="194" t="s">
        <v>2</v>
      </c>
      <c r="C1162" s="196">
        <v>164</v>
      </c>
      <c r="D1162" s="11">
        <v>165</v>
      </c>
      <c r="E1162" s="11">
        <v>172</v>
      </c>
      <c r="F1162" s="11">
        <v>181</v>
      </c>
      <c r="G1162" s="11">
        <v>202</v>
      </c>
      <c r="H1162" s="11">
        <v>195</v>
      </c>
      <c r="I1162" s="11">
        <v>196</v>
      </c>
      <c r="J1162" s="11">
        <v>204</v>
      </c>
      <c r="K1162" s="11">
        <v>209</v>
      </c>
      <c r="L1162" s="11">
        <v>205</v>
      </c>
      <c r="M1162" s="11">
        <v>217</v>
      </c>
      <c r="N1162" s="11">
        <v>217</v>
      </c>
      <c r="O1162" s="11">
        <v>206</v>
      </c>
      <c r="P1162" s="11">
        <v>207</v>
      </c>
      <c r="Q1162" s="11">
        <v>217</v>
      </c>
      <c r="R1162" s="195">
        <v>2957</v>
      </c>
      <c r="T1162">
        <v>1162</v>
      </c>
    </row>
    <row r="1163" spans="1:20" x14ac:dyDescent="0.25">
      <c r="A1163" s="16"/>
      <c r="B1163" s="194" t="s">
        <v>4</v>
      </c>
      <c r="C1163" s="196">
        <v>178</v>
      </c>
      <c r="D1163" s="11">
        <v>178</v>
      </c>
      <c r="E1163" s="11">
        <v>190</v>
      </c>
      <c r="F1163" s="11">
        <v>192</v>
      </c>
      <c r="G1163" s="11">
        <v>222</v>
      </c>
      <c r="H1163" s="11">
        <v>204</v>
      </c>
      <c r="I1163" s="11">
        <v>220</v>
      </c>
      <c r="J1163" s="11">
        <v>224</v>
      </c>
      <c r="K1163" s="11">
        <v>219</v>
      </c>
      <c r="L1163" s="11">
        <v>222</v>
      </c>
      <c r="M1163" s="11">
        <v>229</v>
      </c>
      <c r="N1163" s="11">
        <v>224</v>
      </c>
      <c r="O1163" s="11">
        <v>230</v>
      </c>
      <c r="P1163" s="11">
        <v>228</v>
      </c>
      <c r="Q1163" s="11">
        <v>214</v>
      </c>
      <c r="R1163" s="195">
        <v>3174</v>
      </c>
      <c r="T1163">
        <v>1163</v>
      </c>
    </row>
    <row r="1164" spans="1:20" x14ac:dyDescent="0.25">
      <c r="A1164" s="16"/>
      <c r="B1164" s="194" t="s">
        <v>38</v>
      </c>
      <c r="C1164" s="196"/>
      <c r="D1164" s="11">
        <v>31</v>
      </c>
      <c r="E1164" s="11"/>
      <c r="F1164" s="11"/>
      <c r="G1164" s="11"/>
      <c r="H1164" s="11"/>
      <c r="I1164" s="11"/>
      <c r="J1164" s="11"/>
      <c r="K1164" s="11">
        <v>31</v>
      </c>
      <c r="L1164" s="11"/>
      <c r="M1164" s="11"/>
      <c r="N1164" s="11"/>
      <c r="O1164" s="11"/>
      <c r="P1164" s="11"/>
      <c r="Q1164" s="11"/>
      <c r="R1164" s="195">
        <v>62</v>
      </c>
      <c r="T1164">
        <v>1164</v>
      </c>
    </row>
    <row r="1165" spans="1:20" x14ac:dyDescent="0.25">
      <c r="A1165" s="16"/>
      <c r="B1165" s="194" t="s">
        <v>8</v>
      </c>
      <c r="C1165" s="196">
        <v>52</v>
      </c>
      <c r="D1165" s="11">
        <v>54</v>
      </c>
      <c r="E1165" s="11">
        <v>54</v>
      </c>
      <c r="F1165" s="11">
        <v>63</v>
      </c>
      <c r="G1165" s="11">
        <v>71</v>
      </c>
      <c r="H1165" s="11">
        <v>77</v>
      </c>
      <c r="I1165" s="11">
        <v>71</v>
      </c>
      <c r="J1165" s="11">
        <v>83</v>
      </c>
      <c r="K1165" s="11">
        <v>84</v>
      </c>
      <c r="L1165" s="11">
        <v>78</v>
      </c>
      <c r="M1165" s="11">
        <v>81</v>
      </c>
      <c r="N1165" s="11">
        <v>85</v>
      </c>
      <c r="O1165" s="11">
        <v>76</v>
      </c>
      <c r="P1165" s="11">
        <v>76</v>
      </c>
      <c r="Q1165" s="11">
        <v>76</v>
      </c>
      <c r="R1165" s="195">
        <v>1081</v>
      </c>
      <c r="T1165">
        <v>1165</v>
      </c>
    </row>
    <row r="1166" spans="1:20" x14ac:dyDescent="0.25">
      <c r="A1166" s="16"/>
      <c r="B1166" s="194" t="s">
        <v>78</v>
      </c>
      <c r="C1166" s="196">
        <v>89</v>
      </c>
      <c r="D1166" s="11">
        <v>104</v>
      </c>
      <c r="E1166" s="11">
        <v>78</v>
      </c>
      <c r="F1166" s="11">
        <v>110</v>
      </c>
      <c r="G1166" s="11">
        <v>112</v>
      </c>
      <c r="H1166" s="11">
        <v>116</v>
      </c>
      <c r="I1166" s="11">
        <v>111</v>
      </c>
      <c r="J1166" s="11">
        <v>121</v>
      </c>
      <c r="K1166" s="11">
        <v>128</v>
      </c>
      <c r="L1166" s="11">
        <v>123</v>
      </c>
      <c r="M1166" s="11">
        <v>113</v>
      </c>
      <c r="N1166" s="11">
        <v>129</v>
      </c>
      <c r="O1166" s="11">
        <v>145</v>
      </c>
      <c r="P1166" s="11">
        <v>145</v>
      </c>
      <c r="Q1166" s="11">
        <v>144</v>
      </c>
      <c r="R1166" s="195">
        <v>1768</v>
      </c>
      <c r="T1166">
        <v>1166</v>
      </c>
    </row>
    <row r="1167" spans="1:20" x14ac:dyDescent="0.25">
      <c r="A1167" s="16"/>
      <c r="B1167" s="194" t="s">
        <v>27</v>
      </c>
      <c r="C1167" s="196">
        <v>56</v>
      </c>
      <c r="D1167" s="11">
        <v>55</v>
      </c>
      <c r="E1167" s="11">
        <v>51</v>
      </c>
      <c r="F1167" s="11">
        <v>61</v>
      </c>
      <c r="G1167" s="11">
        <v>74</v>
      </c>
      <c r="H1167" s="11">
        <v>66</v>
      </c>
      <c r="I1167" s="11">
        <v>81</v>
      </c>
      <c r="J1167" s="11">
        <v>73</v>
      </c>
      <c r="K1167" s="11">
        <v>81</v>
      </c>
      <c r="L1167" s="11">
        <v>82</v>
      </c>
      <c r="M1167" s="11">
        <v>86</v>
      </c>
      <c r="N1167" s="11">
        <v>83</v>
      </c>
      <c r="O1167" s="11">
        <v>84</v>
      </c>
      <c r="P1167" s="11">
        <v>88</v>
      </c>
      <c r="Q1167" s="11">
        <v>73</v>
      </c>
      <c r="R1167" s="195">
        <v>1094</v>
      </c>
      <c r="T1167">
        <v>1167</v>
      </c>
    </row>
    <row r="1168" spans="1:20" x14ac:dyDescent="0.25">
      <c r="A1168" s="16"/>
      <c r="B1168" s="194" t="s">
        <v>13</v>
      </c>
      <c r="C1168" s="196"/>
      <c r="D1168" s="11"/>
      <c r="E1168" s="11"/>
      <c r="F1168" s="11"/>
      <c r="G1168" s="11"/>
      <c r="H1168" s="11"/>
      <c r="I1168" s="11"/>
      <c r="J1168" s="11">
        <v>31</v>
      </c>
      <c r="K1168" s="11">
        <v>36</v>
      </c>
      <c r="L1168" s="11">
        <v>38</v>
      </c>
      <c r="M1168" s="11">
        <v>37</v>
      </c>
      <c r="N1168" s="11">
        <v>35</v>
      </c>
      <c r="O1168" s="11">
        <v>55</v>
      </c>
      <c r="P1168" s="11">
        <v>49</v>
      </c>
      <c r="Q1168" s="11">
        <v>47</v>
      </c>
      <c r="R1168" s="195">
        <v>328</v>
      </c>
      <c r="T1168">
        <v>1168</v>
      </c>
    </row>
    <row r="1169" spans="1:20" x14ac:dyDescent="0.25">
      <c r="A1169" s="16"/>
      <c r="B1169" s="194" t="s">
        <v>70</v>
      </c>
      <c r="C1169" s="196">
        <v>115</v>
      </c>
      <c r="D1169" s="11">
        <v>159</v>
      </c>
      <c r="E1169" s="11">
        <v>138</v>
      </c>
      <c r="F1169" s="11">
        <v>148</v>
      </c>
      <c r="G1169" s="11">
        <v>172</v>
      </c>
      <c r="H1169" s="11">
        <v>180</v>
      </c>
      <c r="I1169" s="11">
        <v>179</v>
      </c>
      <c r="J1169" s="11">
        <v>211</v>
      </c>
      <c r="K1169" s="11">
        <v>187</v>
      </c>
      <c r="L1169" s="11">
        <v>184</v>
      </c>
      <c r="M1169" s="11">
        <v>187</v>
      </c>
      <c r="N1169" s="11">
        <v>162</v>
      </c>
      <c r="O1169" s="11">
        <v>198</v>
      </c>
      <c r="P1169" s="11">
        <v>212</v>
      </c>
      <c r="Q1169" s="11">
        <v>231</v>
      </c>
      <c r="R1169" s="195">
        <v>2663</v>
      </c>
      <c r="T1169">
        <v>1169</v>
      </c>
    </row>
    <row r="1170" spans="1:20" x14ac:dyDescent="0.25">
      <c r="A1170" s="16"/>
      <c r="B1170" s="194" t="s">
        <v>72</v>
      </c>
      <c r="C1170" s="196"/>
      <c r="D1170" s="11"/>
      <c r="E1170" s="11"/>
      <c r="F1170" s="11"/>
      <c r="G1170" s="11">
        <v>31</v>
      </c>
      <c r="H1170" s="11"/>
      <c r="I1170" s="11">
        <v>30</v>
      </c>
      <c r="J1170" s="11">
        <v>32</v>
      </c>
      <c r="K1170" s="11"/>
      <c r="L1170" s="11">
        <v>40</v>
      </c>
      <c r="M1170" s="11">
        <v>32</v>
      </c>
      <c r="N1170" s="11">
        <v>33</v>
      </c>
      <c r="O1170" s="11"/>
      <c r="P1170" s="11">
        <v>36</v>
      </c>
      <c r="Q1170" s="11"/>
      <c r="R1170" s="195">
        <v>234</v>
      </c>
      <c r="T1170">
        <v>1170</v>
      </c>
    </row>
    <row r="1171" spans="1:20" x14ac:dyDescent="0.25">
      <c r="A1171" s="16"/>
      <c r="B1171" s="194" t="s">
        <v>6</v>
      </c>
      <c r="C1171" s="196">
        <v>172</v>
      </c>
      <c r="D1171" s="11">
        <v>171</v>
      </c>
      <c r="E1171" s="11">
        <v>174</v>
      </c>
      <c r="F1171" s="11">
        <v>183</v>
      </c>
      <c r="G1171" s="11">
        <v>191</v>
      </c>
      <c r="H1171" s="11">
        <v>193</v>
      </c>
      <c r="I1171" s="11">
        <v>200</v>
      </c>
      <c r="J1171" s="11">
        <v>195</v>
      </c>
      <c r="K1171" s="11">
        <v>205</v>
      </c>
      <c r="L1171" s="11">
        <v>207</v>
      </c>
      <c r="M1171" s="11">
        <v>214</v>
      </c>
      <c r="N1171" s="11">
        <v>220</v>
      </c>
      <c r="O1171" s="11">
        <v>212</v>
      </c>
      <c r="P1171" s="11">
        <v>216</v>
      </c>
      <c r="Q1171" s="11">
        <v>212</v>
      </c>
      <c r="R1171" s="195">
        <v>2965</v>
      </c>
      <c r="T1171">
        <v>1171</v>
      </c>
    </row>
    <row r="1172" spans="1:20" x14ac:dyDescent="0.25">
      <c r="A1172" s="16"/>
      <c r="B1172" s="194" t="s">
        <v>62</v>
      </c>
      <c r="C1172" s="196">
        <v>56</v>
      </c>
      <c r="D1172" s="11">
        <v>68</v>
      </c>
      <c r="E1172" s="11">
        <v>59</v>
      </c>
      <c r="F1172" s="11">
        <v>62</v>
      </c>
      <c r="G1172" s="11">
        <v>64</v>
      </c>
      <c r="H1172" s="11">
        <v>86</v>
      </c>
      <c r="I1172" s="11">
        <v>64</v>
      </c>
      <c r="J1172" s="11">
        <v>75</v>
      </c>
      <c r="K1172" s="11">
        <v>69</v>
      </c>
      <c r="L1172" s="11">
        <v>79</v>
      </c>
      <c r="M1172" s="11">
        <v>74</v>
      </c>
      <c r="N1172" s="11">
        <v>97</v>
      </c>
      <c r="O1172" s="11">
        <v>83</v>
      </c>
      <c r="P1172" s="11">
        <v>96</v>
      </c>
      <c r="Q1172" s="11">
        <v>93</v>
      </c>
      <c r="R1172" s="195">
        <v>1125</v>
      </c>
      <c r="T1172">
        <v>1172</v>
      </c>
    </row>
    <row r="1173" spans="1:20" x14ac:dyDescent="0.25">
      <c r="A1173" s="16"/>
      <c r="B1173" s="194" t="s">
        <v>5</v>
      </c>
      <c r="C1173" s="196">
        <v>137</v>
      </c>
      <c r="D1173" s="11">
        <v>131</v>
      </c>
      <c r="E1173" s="11">
        <v>139</v>
      </c>
      <c r="F1173" s="11">
        <v>145</v>
      </c>
      <c r="G1173" s="11">
        <v>161</v>
      </c>
      <c r="H1173" s="11">
        <v>153</v>
      </c>
      <c r="I1173" s="11">
        <v>158</v>
      </c>
      <c r="J1173" s="11">
        <v>163</v>
      </c>
      <c r="K1173" s="11">
        <v>165</v>
      </c>
      <c r="L1173" s="11">
        <v>165</v>
      </c>
      <c r="M1173" s="11">
        <v>172</v>
      </c>
      <c r="N1173" s="11">
        <v>175</v>
      </c>
      <c r="O1173" s="11">
        <v>161</v>
      </c>
      <c r="P1173" s="11">
        <v>176</v>
      </c>
      <c r="Q1173" s="11">
        <v>169</v>
      </c>
      <c r="R1173" s="195">
        <v>2370</v>
      </c>
      <c r="T1173">
        <v>1173</v>
      </c>
    </row>
    <row r="1174" spans="1:20" x14ac:dyDescent="0.25">
      <c r="A1174" s="16"/>
      <c r="B1174" s="194" t="s">
        <v>76</v>
      </c>
      <c r="C1174" s="196">
        <v>74</v>
      </c>
      <c r="D1174" s="11">
        <v>85</v>
      </c>
      <c r="E1174" s="11">
        <v>89</v>
      </c>
      <c r="F1174" s="11">
        <v>92</v>
      </c>
      <c r="G1174" s="11">
        <v>78</v>
      </c>
      <c r="H1174" s="11">
        <v>100</v>
      </c>
      <c r="I1174" s="11">
        <v>94</v>
      </c>
      <c r="J1174" s="11">
        <v>90</v>
      </c>
      <c r="K1174" s="11">
        <v>100</v>
      </c>
      <c r="L1174" s="11">
        <v>95</v>
      </c>
      <c r="M1174" s="11">
        <v>95</v>
      </c>
      <c r="N1174" s="11">
        <v>95</v>
      </c>
      <c r="O1174" s="11">
        <v>103</v>
      </c>
      <c r="P1174" s="11">
        <v>99</v>
      </c>
      <c r="Q1174" s="11">
        <v>107</v>
      </c>
      <c r="R1174" s="195">
        <v>1396</v>
      </c>
      <c r="T1174">
        <v>1174</v>
      </c>
    </row>
    <row r="1175" spans="1:20" x14ac:dyDescent="0.25">
      <c r="A1175" s="16"/>
      <c r="B1175" s="194" t="s">
        <v>43</v>
      </c>
      <c r="C1175" s="196"/>
      <c r="D1175" s="11"/>
      <c r="E1175" s="11"/>
      <c r="F1175" s="11"/>
      <c r="G1175" s="11"/>
      <c r="H1175" s="11"/>
      <c r="I1175" s="11"/>
      <c r="J1175" s="11"/>
      <c r="K1175" s="11"/>
      <c r="L1175" s="11"/>
      <c r="M1175" s="11"/>
      <c r="N1175" s="11"/>
      <c r="O1175" s="11">
        <v>31</v>
      </c>
      <c r="P1175" s="11">
        <v>39</v>
      </c>
      <c r="Q1175" s="11">
        <v>42</v>
      </c>
      <c r="R1175" s="195">
        <v>112</v>
      </c>
      <c r="T1175">
        <v>1175</v>
      </c>
    </row>
    <row r="1176" spans="1:20" x14ac:dyDescent="0.25">
      <c r="A1176" s="16"/>
      <c r="B1176" s="194" t="s">
        <v>65</v>
      </c>
      <c r="C1176" s="196"/>
      <c r="D1176" s="11"/>
      <c r="E1176" s="11"/>
      <c r="F1176" s="11"/>
      <c r="G1176" s="11"/>
      <c r="H1176" s="11"/>
      <c r="I1176" s="11"/>
      <c r="J1176" s="11"/>
      <c r="K1176" s="11"/>
      <c r="L1176" s="11"/>
      <c r="M1176" s="11"/>
      <c r="N1176" s="11"/>
      <c r="O1176" s="11"/>
      <c r="P1176" s="11">
        <v>33</v>
      </c>
      <c r="Q1176" s="11"/>
      <c r="R1176" s="195">
        <v>33</v>
      </c>
      <c r="T1176">
        <v>1176</v>
      </c>
    </row>
    <row r="1177" spans="1:20" x14ac:dyDescent="0.25">
      <c r="A1177" s="16"/>
      <c r="B1177" s="194" t="s">
        <v>61</v>
      </c>
      <c r="C1177" s="196"/>
      <c r="D1177" s="11"/>
      <c r="E1177" s="11"/>
      <c r="F1177" s="11"/>
      <c r="G1177" s="11"/>
      <c r="H1177" s="11"/>
      <c r="I1177" s="11">
        <v>31</v>
      </c>
      <c r="J1177" s="11"/>
      <c r="K1177" s="11">
        <v>38</v>
      </c>
      <c r="L1177" s="11">
        <v>30</v>
      </c>
      <c r="M1177" s="11">
        <v>33</v>
      </c>
      <c r="N1177" s="11"/>
      <c r="O1177" s="11"/>
      <c r="P1177" s="11">
        <v>33</v>
      </c>
      <c r="Q1177" s="11"/>
      <c r="R1177" s="195">
        <v>165</v>
      </c>
      <c r="T1177">
        <v>1177</v>
      </c>
    </row>
    <row r="1178" spans="1:20" x14ac:dyDescent="0.25">
      <c r="A1178" s="16"/>
      <c r="B1178" s="194" t="s">
        <v>23</v>
      </c>
      <c r="C1178" s="196"/>
      <c r="D1178" s="11">
        <v>31</v>
      </c>
      <c r="E1178" s="11"/>
      <c r="F1178" s="11">
        <v>30</v>
      </c>
      <c r="G1178" s="11">
        <v>41</v>
      </c>
      <c r="H1178" s="11">
        <v>38</v>
      </c>
      <c r="I1178" s="11">
        <v>33</v>
      </c>
      <c r="J1178" s="11">
        <v>33</v>
      </c>
      <c r="K1178" s="11">
        <v>38</v>
      </c>
      <c r="L1178" s="11">
        <v>39</v>
      </c>
      <c r="M1178" s="11">
        <v>41</v>
      </c>
      <c r="N1178" s="11">
        <v>45</v>
      </c>
      <c r="O1178" s="11">
        <v>36</v>
      </c>
      <c r="P1178" s="11">
        <v>43</v>
      </c>
      <c r="Q1178" s="11">
        <v>34</v>
      </c>
      <c r="R1178" s="195">
        <v>482</v>
      </c>
      <c r="T1178">
        <v>1178</v>
      </c>
    </row>
    <row r="1179" spans="1:20" x14ac:dyDescent="0.25">
      <c r="A1179" s="16"/>
      <c r="B1179" s="194" t="s">
        <v>12</v>
      </c>
      <c r="C1179" s="196"/>
      <c r="D1179" s="11"/>
      <c r="E1179" s="11"/>
      <c r="F1179" s="11"/>
      <c r="G1179" s="11"/>
      <c r="H1179" s="11"/>
      <c r="I1179" s="11"/>
      <c r="J1179" s="11"/>
      <c r="K1179" s="11"/>
      <c r="L1179" s="11">
        <v>30</v>
      </c>
      <c r="M1179" s="11"/>
      <c r="N1179" s="11"/>
      <c r="O1179" s="11"/>
      <c r="P1179" s="11">
        <v>30</v>
      </c>
      <c r="Q1179" s="11">
        <v>30</v>
      </c>
      <c r="R1179" s="195">
        <v>90</v>
      </c>
      <c r="T1179">
        <v>1179</v>
      </c>
    </row>
    <row r="1180" spans="1:20" x14ac:dyDescent="0.25">
      <c r="A1180" s="16"/>
      <c r="B1180" s="194" t="s">
        <v>19</v>
      </c>
      <c r="C1180" s="196"/>
      <c r="D1180" s="11"/>
      <c r="E1180" s="11">
        <v>31</v>
      </c>
      <c r="F1180" s="11"/>
      <c r="G1180" s="11">
        <v>31</v>
      </c>
      <c r="H1180" s="11">
        <v>34</v>
      </c>
      <c r="I1180" s="11">
        <v>35</v>
      </c>
      <c r="J1180" s="11">
        <v>32</v>
      </c>
      <c r="K1180" s="11">
        <v>35</v>
      </c>
      <c r="L1180" s="11">
        <v>31</v>
      </c>
      <c r="M1180" s="11">
        <v>32</v>
      </c>
      <c r="N1180" s="11">
        <v>34</v>
      </c>
      <c r="O1180" s="11">
        <v>33</v>
      </c>
      <c r="P1180" s="11">
        <v>35</v>
      </c>
      <c r="Q1180" s="11">
        <v>32</v>
      </c>
      <c r="R1180" s="195">
        <v>395</v>
      </c>
      <c r="T1180">
        <v>1180</v>
      </c>
    </row>
    <row r="1181" spans="1:20" x14ac:dyDescent="0.25">
      <c r="A1181" s="16"/>
      <c r="B1181" s="194" t="s">
        <v>48</v>
      </c>
      <c r="C1181" s="196"/>
      <c r="D1181" s="11"/>
      <c r="E1181" s="11">
        <v>32</v>
      </c>
      <c r="F1181" s="11">
        <v>33</v>
      </c>
      <c r="G1181" s="11">
        <v>36</v>
      </c>
      <c r="H1181" s="11">
        <v>35</v>
      </c>
      <c r="I1181" s="11">
        <v>33</v>
      </c>
      <c r="J1181" s="11">
        <v>44</v>
      </c>
      <c r="K1181" s="11">
        <v>37</v>
      </c>
      <c r="L1181" s="11">
        <v>38</v>
      </c>
      <c r="M1181" s="11">
        <v>38</v>
      </c>
      <c r="N1181" s="11">
        <v>42</v>
      </c>
      <c r="O1181" s="11">
        <v>48</v>
      </c>
      <c r="P1181" s="11">
        <v>46</v>
      </c>
      <c r="Q1181" s="11">
        <v>54</v>
      </c>
      <c r="R1181" s="195">
        <v>516</v>
      </c>
      <c r="T1181">
        <v>1181</v>
      </c>
    </row>
    <row r="1182" spans="1:20" x14ac:dyDescent="0.25">
      <c r="A1182" s="16"/>
      <c r="B1182" s="194" t="s">
        <v>34</v>
      </c>
      <c r="C1182" s="196"/>
      <c r="D1182" s="11"/>
      <c r="E1182" s="11"/>
      <c r="F1182" s="11"/>
      <c r="G1182" s="11"/>
      <c r="H1182" s="11"/>
      <c r="I1182" s="11"/>
      <c r="J1182" s="11"/>
      <c r="K1182" s="11">
        <v>33</v>
      </c>
      <c r="L1182" s="11"/>
      <c r="M1182" s="11"/>
      <c r="N1182" s="11">
        <v>38</v>
      </c>
      <c r="O1182" s="11">
        <v>32</v>
      </c>
      <c r="P1182" s="11">
        <v>37</v>
      </c>
      <c r="Q1182" s="11">
        <v>36</v>
      </c>
      <c r="R1182" s="195">
        <v>176</v>
      </c>
      <c r="T1182">
        <v>1182</v>
      </c>
    </row>
    <row r="1183" spans="1:20" x14ac:dyDescent="0.25">
      <c r="A1183" s="16"/>
      <c r="B1183" s="194" t="s">
        <v>3</v>
      </c>
      <c r="C1183" s="196">
        <v>146</v>
      </c>
      <c r="D1183" s="11">
        <v>167</v>
      </c>
      <c r="E1183" s="11">
        <v>160</v>
      </c>
      <c r="F1183" s="11">
        <v>164</v>
      </c>
      <c r="G1183" s="11">
        <v>183</v>
      </c>
      <c r="H1183" s="11">
        <v>184</v>
      </c>
      <c r="I1183" s="11">
        <v>192</v>
      </c>
      <c r="J1183" s="11">
        <v>198</v>
      </c>
      <c r="K1183" s="11">
        <v>196</v>
      </c>
      <c r="L1183" s="11">
        <v>195</v>
      </c>
      <c r="M1183" s="11">
        <v>206</v>
      </c>
      <c r="N1183" s="11">
        <v>210</v>
      </c>
      <c r="O1183" s="11">
        <v>205</v>
      </c>
      <c r="P1183" s="11">
        <v>201</v>
      </c>
      <c r="Q1183" s="11">
        <v>191</v>
      </c>
      <c r="R1183" s="195">
        <v>2798</v>
      </c>
      <c r="T1183">
        <v>1183</v>
      </c>
    </row>
    <row r="1184" spans="1:20" x14ac:dyDescent="0.25">
      <c r="A1184" s="16"/>
      <c r="B1184" s="194" t="s">
        <v>80</v>
      </c>
      <c r="C1184" s="196">
        <v>33</v>
      </c>
      <c r="D1184" s="11">
        <v>39</v>
      </c>
      <c r="E1184" s="11">
        <v>52</v>
      </c>
      <c r="F1184" s="11">
        <v>50</v>
      </c>
      <c r="G1184" s="11">
        <v>43</v>
      </c>
      <c r="H1184" s="11">
        <v>47</v>
      </c>
      <c r="I1184" s="11">
        <v>46</v>
      </c>
      <c r="J1184" s="11">
        <v>54</v>
      </c>
      <c r="K1184" s="11">
        <v>54</v>
      </c>
      <c r="L1184" s="11">
        <v>57</v>
      </c>
      <c r="M1184" s="11">
        <v>55</v>
      </c>
      <c r="N1184" s="11">
        <v>52</v>
      </c>
      <c r="O1184" s="11">
        <v>52</v>
      </c>
      <c r="P1184" s="11">
        <v>54</v>
      </c>
      <c r="Q1184" s="11">
        <v>70</v>
      </c>
      <c r="R1184" s="195">
        <v>758</v>
      </c>
      <c r="T1184">
        <v>1184</v>
      </c>
    </row>
    <row r="1185" spans="1:20" x14ac:dyDescent="0.25">
      <c r="A1185" s="16"/>
      <c r="B1185" s="194" t="s">
        <v>39</v>
      </c>
      <c r="C1185" s="196">
        <v>123</v>
      </c>
      <c r="D1185" s="11">
        <v>148</v>
      </c>
      <c r="E1185" s="11">
        <v>137</v>
      </c>
      <c r="F1185" s="11">
        <v>149</v>
      </c>
      <c r="G1185" s="11">
        <v>145</v>
      </c>
      <c r="H1185" s="11">
        <v>158</v>
      </c>
      <c r="I1185" s="11">
        <v>201</v>
      </c>
      <c r="J1185" s="11">
        <v>196</v>
      </c>
      <c r="K1185" s="11">
        <v>160</v>
      </c>
      <c r="L1185" s="11">
        <v>141</v>
      </c>
      <c r="M1185" s="11">
        <v>165</v>
      </c>
      <c r="N1185" s="11">
        <v>144</v>
      </c>
      <c r="O1185" s="11">
        <v>130</v>
      </c>
      <c r="P1185" s="11">
        <v>138</v>
      </c>
      <c r="Q1185" s="11">
        <v>135</v>
      </c>
      <c r="R1185" s="195">
        <v>2270</v>
      </c>
      <c r="T1185">
        <v>1185</v>
      </c>
    </row>
    <row r="1186" spans="1:20" x14ac:dyDescent="0.25">
      <c r="A1186" s="16"/>
      <c r="B1186" s="194" t="s">
        <v>14</v>
      </c>
      <c r="C1186" s="196">
        <v>107</v>
      </c>
      <c r="D1186" s="11">
        <v>127</v>
      </c>
      <c r="E1186" s="11">
        <v>123</v>
      </c>
      <c r="F1186" s="11">
        <v>130</v>
      </c>
      <c r="G1186" s="11">
        <v>140</v>
      </c>
      <c r="H1186" s="11">
        <v>147</v>
      </c>
      <c r="I1186" s="11">
        <v>130</v>
      </c>
      <c r="J1186" s="11">
        <v>123</v>
      </c>
      <c r="K1186" s="11">
        <v>148</v>
      </c>
      <c r="L1186" s="11">
        <v>137</v>
      </c>
      <c r="M1186" s="11">
        <v>123</v>
      </c>
      <c r="N1186" s="11">
        <v>148</v>
      </c>
      <c r="O1186" s="11">
        <v>133</v>
      </c>
      <c r="P1186" s="11">
        <v>151</v>
      </c>
      <c r="Q1186" s="11">
        <v>154</v>
      </c>
      <c r="R1186" s="195">
        <v>2021</v>
      </c>
      <c r="T1186">
        <v>1186</v>
      </c>
    </row>
    <row r="1187" spans="1:20" x14ac:dyDescent="0.25">
      <c r="A1187" s="16"/>
      <c r="B1187" s="194" t="s">
        <v>69</v>
      </c>
      <c r="C1187" s="196"/>
      <c r="D1187" s="11"/>
      <c r="E1187" s="11"/>
      <c r="F1187" s="11"/>
      <c r="G1187" s="11"/>
      <c r="H1187" s="11"/>
      <c r="I1187" s="11"/>
      <c r="J1187" s="11">
        <v>30</v>
      </c>
      <c r="K1187" s="11">
        <v>32</v>
      </c>
      <c r="L1187" s="11">
        <v>37</v>
      </c>
      <c r="M1187" s="11">
        <v>33</v>
      </c>
      <c r="N1187" s="11">
        <v>48</v>
      </c>
      <c r="O1187" s="11">
        <v>35</v>
      </c>
      <c r="P1187" s="11">
        <v>33</v>
      </c>
      <c r="Q1187" s="11"/>
      <c r="R1187" s="195">
        <v>248</v>
      </c>
      <c r="T1187">
        <v>1187</v>
      </c>
    </row>
    <row r="1188" spans="1:20" x14ac:dyDescent="0.25">
      <c r="A1188" s="16"/>
      <c r="B1188" s="194" t="s">
        <v>24</v>
      </c>
      <c r="C1188" s="196">
        <v>88</v>
      </c>
      <c r="D1188" s="11">
        <v>100</v>
      </c>
      <c r="E1188" s="11">
        <v>102</v>
      </c>
      <c r="F1188" s="11">
        <v>94</v>
      </c>
      <c r="G1188" s="11">
        <v>110</v>
      </c>
      <c r="H1188" s="11">
        <v>117</v>
      </c>
      <c r="I1188" s="11">
        <v>119</v>
      </c>
      <c r="J1188" s="11">
        <v>118</v>
      </c>
      <c r="K1188" s="11">
        <v>122</v>
      </c>
      <c r="L1188" s="11">
        <v>121</v>
      </c>
      <c r="M1188" s="11">
        <v>131</v>
      </c>
      <c r="N1188" s="11">
        <v>128</v>
      </c>
      <c r="O1188" s="11">
        <v>116</v>
      </c>
      <c r="P1188" s="11">
        <v>124</v>
      </c>
      <c r="Q1188" s="11">
        <v>119</v>
      </c>
      <c r="R1188" s="195">
        <v>1709</v>
      </c>
      <c r="T1188">
        <v>1188</v>
      </c>
    </row>
    <row r="1189" spans="1:20" x14ac:dyDescent="0.25">
      <c r="A1189" s="16"/>
      <c r="B1189" s="194" t="s">
        <v>9</v>
      </c>
      <c r="C1189" s="196">
        <v>76</v>
      </c>
      <c r="D1189" s="11">
        <v>76</v>
      </c>
      <c r="E1189" s="11">
        <v>77</v>
      </c>
      <c r="F1189" s="11">
        <v>83</v>
      </c>
      <c r="G1189" s="11">
        <v>88</v>
      </c>
      <c r="H1189" s="11">
        <v>95</v>
      </c>
      <c r="I1189" s="11">
        <v>92</v>
      </c>
      <c r="J1189" s="11">
        <v>98</v>
      </c>
      <c r="K1189" s="11">
        <v>94</v>
      </c>
      <c r="L1189" s="11">
        <v>104</v>
      </c>
      <c r="M1189" s="11">
        <v>107</v>
      </c>
      <c r="N1189" s="11">
        <v>100</v>
      </c>
      <c r="O1189" s="11">
        <v>86</v>
      </c>
      <c r="P1189" s="11">
        <v>99</v>
      </c>
      <c r="Q1189" s="11">
        <v>84</v>
      </c>
      <c r="R1189" s="195">
        <v>1359</v>
      </c>
      <c r="T1189">
        <v>1189</v>
      </c>
    </row>
    <row r="1190" spans="1:20" x14ac:dyDescent="0.25">
      <c r="A1190" s="16"/>
      <c r="B1190" s="194" t="s">
        <v>67</v>
      </c>
      <c r="C1190" s="196"/>
      <c r="D1190" s="11"/>
      <c r="E1190" s="11"/>
      <c r="F1190" s="11"/>
      <c r="G1190" s="11"/>
      <c r="H1190" s="11"/>
      <c r="I1190" s="11"/>
      <c r="J1190" s="11"/>
      <c r="K1190" s="11"/>
      <c r="L1190" s="11">
        <v>30</v>
      </c>
      <c r="M1190" s="11">
        <v>34</v>
      </c>
      <c r="N1190" s="11">
        <v>33</v>
      </c>
      <c r="O1190" s="11">
        <v>33</v>
      </c>
      <c r="P1190" s="11">
        <v>37</v>
      </c>
      <c r="Q1190" s="11">
        <v>38</v>
      </c>
      <c r="R1190" s="195">
        <v>205</v>
      </c>
      <c r="T1190">
        <v>1190</v>
      </c>
    </row>
    <row r="1191" spans="1:20" x14ac:dyDescent="0.25">
      <c r="A1191" s="16"/>
      <c r="B1191" s="194" t="s">
        <v>28</v>
      </c>
      <c r="C1191" s="196">
        <v>45</v>
      </c>
      <c r="D1191" s="11">
        <v>47</v>
      </c>
      <c r="E1191" s="11">
        <v>46</v>
      </c>
      <c r="F1191" s="11">
        <v>45</v>
      </c>
      <c r="G1191" s="11">
        <v>54</v>
      </c>
      <c r="H1191" s="11">
        <v>50</v>
      </c>
      <c r="I1191" s="11">
        <v>58</v>
      </c>
      <c r="J1191" s="11">
        <v>56</v>
      </c>
      <c r="K1191" s="11">
        <v>59</v>
      </c>
      <c r="L1191" s="11">
        <v>59</v>
      </c>
      <c r="M1191" s="11">
        <v>67</v>
      </c>
      <c r="N1191" s="11">
        <v>66</v>
      </c>
      <c r="O1191" s="11">
        <v>64</v>
      </c>
      <c r="P1191" s="11">
        <v>73</v>
      </c>
      <c r="Q1191" s="11">
        <v>66</v>
      </c>
      <c r="R1191" s="195">
        <v>855</v>
      </c>
      <c r="T1191">
        <v>1191</v>
      </c>
    </row>
    <row r="1192" spans="1:20" x14ac:dyDescent="0.25">
      <c r="A1192" s="16"/>
      <c r="B1192" s="194" t="s">
        <v>31</v>
      </c>
      <c r="C1192" s="196">
        <v>114</v>
      </c>
      <c r="D1192" s="11">
        <v>125</v>
      </c>
      <c r="E1192" s="11">
        <v>107</v>
      </c>
      <c r="F1192" s="11">
        <v>111</v>
      </c>
      <c r="G1192" s="11">
        <v>101</v>
      </c>
      <c r="H1192" s="11">
        <v>114</v>
      </c>
      <c r="I1192" s="11">
        <v>105</v>
      </c>
      <c r="J1192" s="11">
        <v>98</v>
      </c>
      <c r="K1192" s="11">
        <v>75</v>
      </c>
      <c r="L1192" s="11">
        <v>89</v>
      </c>
      <c r="M1192" s="11">
        <v>103</v>
      </c>
      <c r="N1192" s="11">
        <v>80</v>
      </c>
      <c r="O1192" s="11">
        <v>73</v>
      </c>
      <c r="P1192" s="11">
        <v>92</v>
      </c>
      <c r="Q1192" s="11">
        <v>103</v>
      </c>
      <c r="R1192" s="195">
        <v>1490</v>
      </c>
      <c r="T1192">
        <v>1192</v>
      </c>
    </row>
    <row r="1193" spans="1:20" x14ac:dyDescent="0.25">
      <c r="A1193" s="16"/>
      <c r="B1193" s="194" t="s">
        <v>64</v>
      </c>
      <c r="C1193" s="196">
        <v>47</v>
      </c>
      <c r="D1193" s="11">
        <v>65</v>
      </c>
      <c r="E1193" s="11">
        <v>66</v>
      </c>
      <c r="F1193" s="11">
        <v>63</v>
      </c>
      <c r="G1193" s="11">
        <v>62</v>
      </c>
      <c r="H1193" s="11">
        <v>68</v>
      </c>
      <c r="I1193" s="11">
        <v>70</v>
      </c>
      <c r="J1193" s="11">
        <v>68</v>
      </c>
      <c r="K1193" s="11">
        <v>68</v>
      </c>
      <c r="L1193" s="11">
        <v>75</v>
      </c>
      <c r="M1193" s="11">
        <v>67</v>
      </c>
      <c r="N1193" s="11">
        <v>69</v>
      </c>
      <c r="O1193" s="11">
        <v>77</v>
      </c>
      <c r="P1193" s="11">
        <v>81</v>
      </c>
      <c r="Q1193" s="11">
        <v>70</v>
      </c>
      <c r="R1193" s="195">
        <v>1016</v>
      </c>
      <c r="T1193">
        <v>1193</v>
      </c>
    </row>
    <row r="1194" spans="1:20" x14ac:dyDescent="0.25">
      <c r="A1194" s="16"/>
      <c r="B1194" s="194" t="s">
        <v>73</v>
      </c>
      <c r="C1194" s="196">
        <v>78</v>
      </c>
      <c r="D1194" s="11">
        <v>87</v>
      </c>
      <c r="E1194" s="11">
        <v>71</v>
      </c>
      <c r="F1194" s="11">
        <v>81</v>
      </c>
      <c r="G1194" s="11">
        <v>80</v>
      </c>
      <c r="H1194" s="11">
        <v>93</v>
      </c>
      <c r="I1194" s="11">
        <v>80</v>
      </c>
      <c r="J1194" s="11">
        <v>89</v>
      </c>
      <c r="K1194" s="11">
        <v>96</v>
      </c>
      <c r="L1194" s="11">
        <v>89</v>
      </c>
      <c r="M1194" s="11">
        <v>92</v>
      </c>
      <c r="N1194" s="11">
        <v>91</v>
      </c>
      <c r="O1194" s="11">
        <v>93</v>
      </c>
      <c r="P1194" s="11">
        <v>89</v>
      </c>
      <c r="Q1194" s="11">
        <v>90</v>
      </c>
      <c r="R1194" s="195">
        <v>1299</v>
      </c>
      <c r="T1194">
        <v>1194</v>
      </c>
    </row>
    <row r="1195" spans="1:20" x14ac:dyDescent="0.25">
      <c r="A1195" s="16"/>
      <c r="B1195" s="194" t="s">
        <v>26</v>
      </c>
      <c r="C1195" s="196">
        <v>30</v>
      </c>
      <c r="D1195" s="11">
        <v>40</v>
      </c>
      <c r="E1195" s="11">
        <v>32</v>
      </c>
      <c r="F1195" s="11">
        <v>36</v>
      </c>
      <c r="G1195" s="11">
        <v>37</v>
      </c>
      <c r="H1195" s="11">
        <v>37</v>
      </c>
      <c r="I1195" s="11">
        <v>40</v>
      </c>
      <c r="J1195" s="11">
        <v>40</v>
      </c>
      <c r="K1195" s="11">
        <v>42</v>
      </c>
      <c r="L1195" s="11">
        <v>50</v>
      </c>
      <c r="M1195" s="11">
        <v>53</v>
      </c>
      <c r="N1195" s="11">
        <v>48</v>
      </c>
      <c r="O1195" s="11">
        <v>44</v>
      </c>
      <c r="P1195" s="11">
        <v>50</v>
      </c>
      <c r="Q1195" s="11">
        <v>46</v>
      </c>
      <c r="R1195" s="195">
        <v>625</v>
      </c>
      <c r="T1195">
        <v>1195</v>
      </c>
    </row>
    <row r="1196" spans="1:20" x14ac:dyDescent="0.25">
      <c r="A1196" s="16"/>
      <c r="B1196" s="194" t="s">
        <v>32</v>
      </c>
      <c r="C1196" s="196">
        <v>35</v>
      </c>
      <c r="D1196" s="11">
        <v>38</v>
      </c>
      <c r="E1196" s="11">
        <v>37</v>
      </c>
      <c r="F1196" s="11">
        <v>37</v>
      </c>
      <c r="G1196" s="11">
        <v>46</v>
      </c>
      <c r="H1196" s="11">
        <v>42</v>
      </c>
      <c r="I1196" s="11">
        <v>45</v>
      </c>
      <c r="J1196" s="11">
        <v>46</v>
      </c>
      <c r="K1196" s="11">
        <v>45</v>
      </c>
      <c r="L1196" s="11">
        <v>41</v>
      </c>
      <c r="M1196" s="11">
        <v>49</v>
      </c>
      <c r="N1196" s="11">
        <v>43</v>
      </c>
      <c r="O1196" s="11">
        <v>52</v>
      </c>
      <c r="P1196" s="11">
        <v>50</v>
      </c>
      <c r="Q1196" s="11">
        <v>39</v>
      </c>
      <c r="R1196" s="195">
        <v>645</v>
      </c>
      <c r="T1196">
        <v>1196</v>
      </c>
    </row>
    <row r="1197" spans="1:20" x14ac:dyDescent="0.25">
      <c r="A1197" s="16"/>
      <c r="B1197" s="194" t="s">
        <v>46</v>
      </c>
      <c r="C1197" s="196">
        <v>143</v>
      </c>
      <c r="D1197" s="11">
        <v>143</v>
      </c>
      <c r="E1197" s="11">
        <v>118</v>
      </c>
      <c r="F1197" s="11">
        <v>117</v>
      </c>
      <c r="G1197" s="11">
        <v>108</v>
      </c>
      <c r="H1197" s="11">
        <v>102</v>
      </c>
      <c r="I1197" s="11">
        <v>111</v>
      </c>
      <c r="J1197" s="11">
        <v>118</v>
      </c>
      <c r="K1197" s="11">
        <v>96</v>
      </c>
      <c r="L1197" s="11">
        <v>172</v>
      </c>
      <c r="M1197" s="11">
        <v>113</v>
      </c>
      <c r="N1197" s="11">
        <v>172</v>
      </c>
      <c r="O1197" s="11">
        <v>176</v>
      </c>
      <c r="P1197" s="11">
        <v>139</v>
      </c>
      <c r="Q1197" s="11">
        <v>135</v>
      </c>
      <c r="R1197" s="195">
        <v>1963</v>
      </c>
      <c r="T1197">
        <v>1197</v>
      </c>
    </row>
    <row r="1198" spans="1:20" x14ac:dyDescent="0.25">
      <c r="A1198" s="16"/>
      <c r="B1198" s="194" t="s">
        <v>75</v>
      </c>
      <c r="C1198" s="196">
        <v>55</v>
      </c>
      <c r="D1198" s="11">
        <v>71</v>
      </c>
      <c r="E1198" s="11">
        <v>65</v>
      </c>
      <c r="F1198" s="11">
        <v>71</v>
      </c>
      <c r="G1198" s="11">
        <v>73</v>
      </c>
      <c r="H1198" s="11">
        <v>78</v>
      </c>
      <c r="I1198" s="11">
        <v>76</v>
      </c>
      <c r="J1198" s="11">
        <v>85</v>
      </c>
      <c r="K1198" s="11">
        <v>81</v>
      </c>
      <c r="L1198" s="11">
        <v>85</v>
      </c>
      <c r="M1198" s="11">
        <v>83</v>
      </c>
      <c r="N1198" s="11">
        <v>81</v>
      </c>
      <c r="O1198" s="11">
        <v>83</v>
      </c>
      <c r="P1198" s="11">
        <v>76</v>
      </c>
      <c r="Q1198" s="11">
        <v>78</v>
      </c>
      <c r="R1198" s="195">
        <v>1141</v>
      </c>
      <c r="T1198">
        <v>1198</v>
      </c>
    </row>
    <row r="1199" spans="1:20" x14ac:dyDescent="0.25">
      <c r="A1199" s="16"/>
      <c r="B1199" s="194" t="s">
        <v>10</v>
      </c>
      <c r="C1199" s="196">
        <v>121</v>
      </c>
      <c r="D1199" s="11">
        <v>132</v>
      </c>
      <c r="E1199" s="11">
        <v>136</v>
      </c>
      <c r="F1199" s="11">
        <v>141</v>
      </c>
      <c r="G1199" s="11">
        <v>159</v>
      </c>
      <c r="H1199" s="11">
        <v>165</v>
      </c>
      <c r="I1199" s="11">
        <v>170</v>
      </c>
      <c r="J1199" s="11">
        <v>168</v>
      </c>
      <c r="K1199" s="11">
        <v>170</v>
      </c>
      <c r="L1199" s="11">
        <v>164</v>
      </c>
      <c r="M1199" s="11">
        <v>177</v>
      </c>
      <c r="N1199" s="11">
        <v>169</v>
      </c>
      <c r="O1199" s="11">
        <v>173</v>
      </c>
      <c r="P1199" s="11">
        <v>174</v>
      </c>
      <c r="Q1199" s="11">
        <v>171</v>
      </c>
      <c r="R1199" s="195">
        <v>2390</v>
      </c>
      <c r="T1199">
        <v>1199</v>
      </c>
    </row>
    <row r="1200" spans="1:20" x14ac:dyDescent="0.25">
      <c r="A1200" s="16"/>
      <c r="B1200" s="194" t="s">
        <v>15</v>
      </c>
      <c r="C1200" s="196">
        <v>96</v>
      </c>
      <c r="D1200" s="11">
        <v>111</v>
      </c>
      <c r="E1200" s="11">
        <v>106</v>
      </c>
      <c r="F1200" s="11">
        <v>107</v>
      </c>
      <c r="G1200" s="11">
        <v>123</v>
      </c>
      <c r="H1200" s="11">
        <v>127</v>
      </c>
      <c r="I1200" s="11">
        <v>118</v>
      </c>
      <c r="J1200" s="11">
        <v>124</v>
      </c>
      <c r="K1200" s="11">
        <v>124</v>
      </c>
      <c r="L1200" s="11">
        <v>122</v>
      </c>
      <c r="M1200" s="11">
        <v>135</v>
      </c>
      <c r="N1200" s="11">
        <v>128</v>
      </c>
      <c r="O1200" s="11">
        <v>118</v>
      </c>
      <c r="P1200" s="11">
        <v>126</v>
      </c>
      <c r="Q1200" s="11">
        <v>116</v>
      </c>
      <c r="R1200" s="195">
        <v>1781</v>
      </c>
      <c r="T1200">
        <v>1200</v>
      </c>
    </row>
    <row r="1201" spans="1:20" x14ac:dyDescent="0.25">
      <c r="A1201" s="16"/>
      <c r="B1201" s="194" t="s">
        <v>18</v>
      </c>
      <c r="C1201" s="196">
        <v>124</v>
      </c>
      <c r="D1201" s="11">
        <v>144</v>
      </c>
      <c r="E1201" s="11">
        <v>140</v>
      </c>
      <c r="F1201" s="11">
        <v>161</v>
      </c>
      <c r="G1201" s="11">
        <v>162</v>
      </c>
      <c r="H1201" s="11">
        <v>155</v>
      </c>
      <c r="I1201" s="11">
        <v>157</v>
      </c>
      <c r="J1201" s="11">
        <v>185</v>
      </c>
      <c r="K1201" s="11">
        <v>172</v>
      </c>
      <c r="L1201" s="11">
        <v>213</v>
      </c>
      <c r="M1201" s="11">
        <v>179</v>
      </c>
      <c r="N1201" s="11">
        <v>200</v>
      </c>
      <c r="O1201" s="11">
        <v>203</v>
      </c>
      <c r="P1201" s="11">
        <v>224</v>
      </c>
      <c r="Q1201" s="11">
        <v>203</v>
      </c>
      <c r="R1201" s="195">
        <v>2622</v>
      </c>
      <c r="T1201">
        <v>1201</v>
      </c>
    </row>
    <row r="1202" spans="1:20" x14ac:dyDescent="0.25">
      <c r="A1202" s="16"/>
      <c r="B1202" s="194" t="s">
        <v>77</v>
      </c>
      <c r="C1202" s="196">
        <v>30</v>
      </c>
      <c r="D1202" s="11">
        <v>43</v>
      </c>
      <c r="E1202" s="11">
        <v>42</v>
      </c>
      <c r="F1202" s="11">
        <v>39</v>
      </c>
      <c r="G1202" s="11">
        <v>47</v>
      </c>
      <c r="H1202" s="11">
        <v>48</v>
      </c>
      <c r="I1202" s="11">
        <v>47</v>
      </c>
      <c r="J1202" s="11">
        <v>49</v>
      </c>
      <c r="K1202" s="11">
        <v>52</v>
      </c>
      <c r="L1202" s="11">
        <v>63</v>
      </c>
      <c r="M1202" s="11">
        <v>70</v>
      </c>
      <c r="N1202" s="11">
        <v>58</v>
      </c>
      <c r="O1202" s="11">
        <v>68</v>
      </c>
      <c r="P1202" s="11">
        <v>74</v>
      </c>
      <c r="Q1202" s="11">
        <v>65</v>
      </c>
      <c r="R1202" s="195">
        <v>795</v>
      </c>
      <c r="T1202">
        <v>1202</v>
      </c>
    </row>
    <row r="1203" spans="1:20" x14ac:dyDescent="0.25">
      <c r="A1203" s="16"/>
      <c r="B1203" s="194" t="s">
        <v>71</v>
      </c>
      <c r="C1203" s="196">
        <v>36</v>
      </c>
      <c r="D1203" s="11">
        <v>38</v>
      </c>
      <c r="E1203" s="11">
        <v>40</v>
      </c>
      <c r="F1203" s="11">
        <v>40</v>
      </c>
      <c r="G1203" s="11">
        <v>44</v>
      </c>
      <c r="H1203" s="11">
        <v>51</v>
      </c>
      <c r="I1203" s="11">
        <v>45</v>
      </c>
      <c r="J1203" s="11">
        <v>43</v>
      </c>
      <c r="K1203" s="11">
        <v>50</v>
      </c>
      <c r="L1203" s="11">
        <v>51</v>
      </c>
      <c r="M1203" s="11">
        <v>50</v>
      </c>
      <c r="N1203" s="11">
        <v>52</v>
      </c>
      <c r="O1203" s="11">
        <v>43</v>
      </c>
      <c r="P1203" s="11">
        <v>54</v>
      </c>
      <c r="Q1203" s="11">
        <v>61</v>
      </c>
      <c r="R1203" s="195">
        <v>698</v>
      </c>
      <c r="T1203">
        <v>1203</v>
      </c>
    </row>
    <row r="1204" spans="1:20" x14ac:dyDescent="0.25">
      <c r="A1204" s="16"/>
      <c r="B1204" s="194" t="s">
        <v>20</v>
      </c>
      <c r="C1204" s="196">
        <v>73</v>
      </c>
      <c r="D1204" s="11">
        <v>98</v>
      </c>
      <c r="E1204" s="11">
        <v>93</v>
      </c>
      <c r="F1204" s="11">
        <v>102</v>
      </c>
      <c r="G1204" s="11">
        <v>100</v>
      </c>
      <c r="H1204" s="11">
        <v>96</v>
      </c>
      <c r="I1204" s="11">
        <v>106</v>
      </c>
      <c r="J1204" s="11">
        <v>104</v>
      </c>
      <c r="K1204" s="11">
        <v>116</v>
      </c>
      <c r="L1204" s="11">
        <v>106</v>
      </c>
      <c r="M1204" s="11">
        <v>105</v>
      </c>
      <c r="N1204" s="11">
        <v>101</v>
      </c>
      <c r="O1204" s="11">
        <v>98</v>
      </c>
      <c r="P1204" s="11">
        <v>117</v>
      </c>
      <c r="Q1204" s="11">
        <v>107</v>
      </c>
      <c r="R1204" s="195">
        <v>1522</v>
      </c>
      <c r="T1204">
        <v>1204</v>
      </c>
    </row>
    <row r="1205" spans="1:20" x14ac:dyDescent="0.25">
      <c r="A1205" s="16"/>
      <c r="B1205" s="194" t="s">
        <v>95</v>
      </c>
      <c r="C1205" s="196">
        <v>85</v>
      </c>
      <c r="D1205" s="11">
        <v>96</v>
      </c>
      <c r="E1205" s="11">
        <v>97</v>
      </c>
      <c r="F1205" s="11">
        <v>92</v>
      </c>
      <c r="G1205" s="11">
        <v>107</v>
      </c>
      <c r="H1205" s="11">
        <v>102</v>
      </c>
      <c r="I1205" s="11">
        <v>96</v>
      </c>
      <c r="J1205" s="11">
        <v>108</v>
      </c>
      <c r="K1205" s="11">
        <v>122</v>
      </c>
      <c r="L1205" s="11">
        <v>116</v>
      </c>
      <c r="M1205" s="11">
        <v>118</v>
      </c>
      <c r="N1205" s="11">
        <v>127</v>
      </c>
      <c r="O1205" s="11">
        <v>122</v>
      </c>
      <c r="P1205" s="11">
        <v>139</v>
      </c>
      <c r="Q1205" s="11">
        <v>130</v>
      </c>
      <c r="R1205" s="195">
        <v>1657</v>
      </c>
      <c r="T1205">
        <v>1205</v>
      </c>
    </row>
    <row r="1206" spans="1:20" x14ac:dyDescent="0.25">
      <c r="A1206" s="16"/>
      <c r="B1206" s="194" t="s">
        <v>30</v>
      </c>
      <c r="C1206" s="196"/>
      <c r="D1206" s="11">
        <v>34</v>
      </c>
      <c r="E1206" s="11">
        <v>31</v>
      </c>
      <c r="F1206" s="11">
        <v>32</v>
      </c>
      <c r="G1206" s="11"/>
      <c r="H1206" s="11"/>
      <c r="I1206" s="11"/>
      <c r="J1206" s="11"/>
      <c r="K1206" s="11"/>
      <c r="L1206" s="11">
        <v>33</v>
      </c>
      <c r="M1206" s="11"/>
      <c r="N1206" s="11"/>
      <c r="O1206" s="11"/>
      <c r="P1206" s="11">
        <v>34</v>
      </c>
      <c r="Q1206" s="11">
        <v>47</v>
      </c>
      <c r="R1206" s="195">
        <v>211</v>
      </c>
      <c r="T1206">
        <v>1206</v>
      </c>
    </row>
    <row r="1207" spans="1:20" x14ac:dyDescent="0.25">
      <c r="A1207" s="16"/>
      <c r="B1207" s="194" t="s">
        <v>145</v>
      </c>
      <c r="C1207" s="196">
        <v>661</v>
      </c>
      <c r="D1207" s="11">
        <v>699</v>
      </c>
      <c r="E1207" s="11">
        <v>714</v>
      </c>
      <c r="F1207" s="11">
        <v>739</v>
      </c>
      <c r="G1207" s="11">
        <v>770</v>
      </c>
      <c r="H1207" s="11">
        <v>788</v>
      </c>
      <c r="I1207" s="11">
        <v>804</v>
      </c>
      <c r="J1207" s="11">
        <v>795</v>
      </c>
      <c r="K1207" s="11">
        <v>797</v>
      </c>
      <c r="L1207" s="11">
        <v>843</v>
      </c>
      <c r="M1207" s="11">
        <v>876</v>
      </c>
      <c r="N1207" s="11">
        <v>900</v>
      </c>
      <c r="O1207" s="11">
        <v>902</v>
      </c>
      <c r="P1207" s="11">
        <v>898</v>
      </c>
      <c r="Q1207" s="11">
        <v>901</v>
      </c>
      <c r="R1207" s="195">
        <v>12087</v>
      </c>
      <c r="T1207">
        <v>1207</v>
      </c>
    </row>
    <row r="1208" spans="1:20" x14ac:dyDescent="0.25">
      <c r="A1208" s="16"/>
      <c r="B1208" s="194" t="s">
        <v>146</v>
      </c>
      <c r="C1208" s="196">
        <v>1531</v>
      </c>
      <c r="D1208" s="11">
        <v>1765</v>
      </c>
      <c r="E1208" s="11">
        <v>1662</v>
      </c>
      <c r="F1208" s="11">
        <v>1782</v>
      </c>
      <c r="G1208" s="11">
        <v>1748</v>
      </c>
      <c r="H1208" s="11">
        <v>1847</v>
      </c>
      <c r="I1208" s="11">
        <v>1819</v>
      </c>
      <c r="J1208" s="11">
        <v>1969</v>
      </c>
      <c r="K1208" s="11">
        <v>1887</v>
      </c>
      <c r="L1208" s="11">
        <v>1984</v>
      </c>
      <c r="M1208" s="11">
        <v>1877</v>
      </c>
      <c r="N1208" s="11">
        <v>2080</v>
      </c>
      <c r="O1208" s="11">
        <v>2033</v>
      </c>
      <c r="P1208" s="11">
        <v>2148</v>
      </c>
      <c r="Q1208" s="11">
        <v>2103</v>
      </c>
      <c r="R1208" s="195">
        <v>28235</v>
      </c>
      <c r="T1208">
        <v>1208</v>
      </c>
    </row>
    <row r="1209" spans="1:20" x14ac:dyDescent="0.25">
      <c r="A1209" s="16"/>
      <c r="B1209" s="194" t="s">
        <v>147</v>
      </c>
      <c r="C1209" s="196">
        <v>2041</v>
      </c>
      <c r="D1209" s="11">
        <v>2311</v>
      </c>
      <c r="E1209" s="11">
        <v>2220</v>
      </c>
      <c r="F1209" s="11">
        <v>2360</v>
      </c>
      <c r="G1209" s="11">
        <v>2350</v>
      </c>
      <c r="H1209" s="11">
        <v>2474</v>
      </c>
      <c r="I1209" s="11">
        <v>2450</v>
      </c>
      <c r="J1209" s="11">
        <v>2580</v>
      </c>
      <c r="K1209" s="11">
        <v>2504</v>
      </c>
      <c r="L1209" s="11">
        <v>2643</v>
      </c>
      <c r="M1209" s="11">
        <v>2576</v>
      </c>
      <c r="N1209" s="11">
        <v>2792</v>
      </c>
      <c r="O1209" s="11">
        <v>2747</v>
      </c>
      <c r="P1209" s="11">
        <v>2861</v>
      </c>
      <c r="Q1209" s="11">
        <v>2823</v>
      </c>
      <c r="R1209" s="195">
        <v>37732</v>
      </c>
      <c r="T1209">
        <v>1209</v>
      </c>
    </row>
    <row r="1210" spans="1:20" x14ac:dyDescent="0.25">
      <c r="A1210" s="16"/>
      <c r="B1210" s="194" t="s">
        <v>278</v>
      </c>
      <c r="C1210" s="196">
        <v>44</v>
      </c>
      <c r="D1210" s="11">
        <v>50</v>
      </c>
      <c r="E1210" s="11">
        <v>43</v>
      </c>
      <c r="F1210" s="11">
        <v>43</v>
      </c>
      <c r="G1210" s="11">
        <v>53</v>
      </c>
      <c r="H1210" s="11">
        <v>62</v>
      </c>
      <c r="I1210" s="11">
        <v>55</v>
      </c>
      <c r="J1210" s="11">
        <v>58</v>
      </c>
      <c r="K1210" s="11">
        <v>69</v>
      </c>
      <c r="L1210" s="11">
        <v>62</v>
      </c>
      <c r="M1210" s="11">
        <v>62</v>
      </c>
      <c r="N1210" s="11">
        <v>61</v>
      </c>
      <c r="O1210" s="11">
        <v>57</v>
      </c>
      <c r="P1210" s="11">
        <v>55</v>
      </c>
      <c r="Q1210" s="11">
        <v>59</v>
      </c>
      <c r="R1210" s="195">
        <v>833</v>
      </c>
      <c r="T1210">
        <v>1210</v>
      </c>
    </row>
    <row r="1211" spans="1:20" x14ac:dyDescent="0.25">
      <c r="A1211" s="16"/>
      <c r="B1211" s="194" t="s">
        <v>281</v>
      </c>
      <c r="C1211" s="196">
        <v>290</v>
      </c>
      <c r="D1211" s="11">
        <v>310</v>
      </c>
      <c r="E1211" s="11">
        <v>313</v>
      </c>
      <c r="F1211" s="11">
        <v>330</v>
      </c>
      <c r="G1211" s="11">
        <v>353</v>
      </c>
      <c r="H1211" s="11">
        <v>348</v>
      </c>
      <c r="I1211" s="11">
        <v>363</v>
      </c>
      <c r="J1211" s="11">
        <v>407</v>
      </c>
      <c r="K1211" s="11">
        <v>415</v>
      </c>
      <c r="L1211" s="11">
        <v>452</v>
      </c>
      <c r="M1211" s="11">
        <v>430</v>
      </c>
      <c r="N1211" s="11">
        <v>476</v>
      </c>
      <c r="O1211" s="11">
        <v>481</v>
      </c>
      <c r="P1211" s="11">
        <v>464</v>
      </c>
      <c r="Q1211" s="11">
        <v>490</v>
      </c>
      <c r="R1211" s="195">
        <v>5922</v>
      </c>
      <c r="T1211">
        <v>1211</v>
      </c>
    </row>
    <row r="1212" spans="1:20" x14ac:dyDescent="0.25">
      <c r="A1212" s="16"/>
      <c r="B1212" s="194" t="s">
        <v>282</v>
      </c>
      <c r="C1212" s="196"/>
      <c r="D1212" s="11"/>
      <c r="E1212" s="11"/>
      <c r="F1212" s="11"/>
      <c r="G1212" s="11"/>
      <c r="H1212" s="11"/>
      <c r="I1212" s="11"/>
      <c r="J1212" s="11"/>
      <c r="K1212" s="11"/>
      <c r="L1212" s="11"/>
      <c r="M1212" s="11">
        <v>33</v>
      </c>
      <c r="N1212" s="11">
        <v>57</v>
      </c>
      <c r="O1212" s="11">
        <v>34</v>
      </c>
      <c r="P1212" s="11">
        <v>32</v>
      </c>
      <c r="Q1212" s="11">
        <v>45</v>
      </c>
      <c r="R1212" s="195">
        <v>201</v>
      </c>
      <c r="T1212">
        <v>1212</v>
      </c>
    </row>
    <row r="1213" spans="1:20" x14ac:dyDescent="0.25">
      <c r="A1213" s="16"/>
      <c r="B1213" s="194" t="s">
        <v>280</v>
      </c>
      <c r="C1213" s="196"/>
      <c r="D1213" s="11"/>
      <c r="E1213" s="11"/>
      <c r="F1213" s="11"/>
      <c r="G1213" s="11"/>
      <c r="H1213" s="11"/>
      <c r="I1213" s="11"/>
      <c r="J1213" s="11"/>
      <c r="K1213" s="11">
        <v>32</v>
      </c>
      <c r="L1213" s="11">
        <v>33</v>
      </c>
      <c r="M1213" s="11">
        <v>38</v>
      </c>
      <c r="N1213" s="11"/>
      <c r="O1213" s="11">
        <v>36</v>
      </c>
      <c r="P1213" s="11">
        <v>42</v>
      </c>
      <c r="Q1213" s="11">
        <v>36</v>
      </c>
      <c r="R1213" s="195">
        <v>217</v>
      </c>
      <c r="T1213">
        <v>1213</v>
      </c>
    </row>
    <row r="1214" spans="1:20" x14ac:dyDescent="0.25">
      <c r="A1214" s="16"/>
      <c r="B1214" s="194" t="s">
        <v>285</v>
      </c>
      <c r="C1214" s="196"/>
      <c r="D1214" s="11"/>
      <c r="E1214" s="11"/>
      <c r="F1214" s="11"/>
      <c r="G1214" s="11">
        <v>30</v>
      </c>
      <c r="H1214" s="11">
        <v>34</v>
      </c>
      <c r="I1214" s="11"/>
      <c r="J1214" s="11"/>
      <c r="K1214" s="11"/>
      <c r="L1214" s="11"/>
      <c r="M1214" s="11"/>
      <c r="N1214" s="11"/>
      <c r="O1214" s="11"/>
      <c r="P1214" s="11"/>
      <c r="Q1214" s="11">
        <v>30</v>
      </c>
      <c r="R1214" s="195">
        <v>94</v>
      </c>
      <c r="T1214">
        <v>1214</v>
      </c>
    </row>
    <row r="1215" spans="1:20" x14ac:dyDescent="0.25">
      <c r="A1215" s="5" t="s">
        <v>296</v>
      </c>
      <c r="B1215" s="3"/>
      <c r="C1215" s="8">
        <v>8179</v>
      </c>
      <c r="D1215" s="9">
        <v>9239</v>
      </c>
      <c r="E1215" s="9">
        <v>8946</v>
      </c>
      <c r="F1215" s="9">
        <v>9424</v>
      </c>
      <c r="G1215" s="9">
        <v>9860</v>
      </c>
      <c r="H1215" s="9">
        <v>10203</v>
      </c>
      <c r="I1215" s="9">
        <v>10144</v>
      </c>
      <c r="J1215" s="9">
        <v>10766</v>
      </c>
      <c r="K1215" s="9">
        <v>10688</v>
      </c>
      <c r="L1215" s="9">
        <v>11209</v>
      </c>
      <c r="M1215" s="9">
        <v>11053</v>
      </c>
      <c r="N1215" s="9">
        <v>11642</v>
      </c>
      <c r="O1215" s="9">
        <v>11546</v>
      </c>
      <c r="P1215" s="9">
        <v>12152</v>
      </c>
      <c r="Q1215" s="9">
        <v>11825</v>
      </c>
      <c r="R1215" s="10">
        <v>156876</v>
      </c>
      <c r="T1215">
        <v>1215</v>
      </c>
    </row>
    <row r="1216" spans="1:20" x14ac:dyDescent="0.25">
      <c r="A1216" s="12" t="s">
        <v>107</v>
      </c>
      <c r="B1216" s="17"/>
      <c r="C1216" s="13">
        <v>1046288</v>
      </c>
      <c r="D1216" s="14">
        <v>1077732</v>
      </c>
      <c r="E1216" s="14">
        <v>1082294</v>
      </c>
      <c r="F1216" s="14">
        <v>1092204</v>
      </c>
      <c r="G1216" s="14">
        <v>1059537</v>
      </c>
      <c r="H1216" s="14">
        <v>1074403</v>
      </c>
      <c r="I1216" s="14">
        <v>1075179</v>
      </c>
      <c r="J1216" s="14">
        <v>1092900</v>
      </c>
      <c r="K1216" s="14">
        <v>1065685</v>
      </c>
      <c r="L1216" s="14">
        <v>1083719</v>
      </c>
      <c r="M1216" s="14">
        <v>1074401</v>
      </c>
      <c r="N1216" s="14">
        <v>1090703</v>
      </c>
      <c r="O1216" s="14">
        <v>1075618</v>
      </c>
      <c r="P1216" s="14">
        <v>1097591</v>
      </c>
      <c r="Q1216" s="14">
        <v>1094393</v>
      </c>
      <c r="R1216" s="15">
        <v>16182647</v>
      </c>
      <c r="T1216">
        <v>1216</v>
      </c>
    </row>
  </sheetData>
  <phoneticPr fontId="1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G1345"/>
  <sheetViews>
    <sheetView workbookViewId="0">
      <selection activeCell="T49" sqref="T49"/>
    </sheetView>
  </sheetViews>
  <sheetFormatPr defaultRowHeight="13.2" x14ac:dyDescent="0.25"/>
  <cols>
    <col min="1" max="1" width="24.88671875" bestFit="1" customWidth="1"/>
    <col min="2" max="2" width="18.88671875" bestFit="1" customWidth="1"/>
    <col min="3" max="3" width="7.109375" customWidth="1"/>
    <col min="4" max="6" width="7" customWidth="1"/>
  </cols>
  <sheetData>
    <row r="3" spans="1:7" x14ac:dyDescent="0.25">
      <c r="A3" s="2" t="s">
        <v>102</v>
      </c>
      <c r="B3" s="3"/>
      <c r="C3" s="2" t="s">
        <v>96</v>
      </c>
      <c r="D3" s="3"/>
      <c r="E3" s="4"/>
    </row>
    <row r="4" spans="1:7" x14ac:dyDescent="0.25">
      <c r="A4" s="2" t="s">
        <v>98</v>
      </c>
      <c r="B4" s="2" t="s">
        <v>99</v>
      </c>
      <c r="C4" s="5">
        <v>2013</v>
      </c>
      <c r="D4" s="6">
        <v>2014</v>
      </c>
      <c r="E4" s="52">
        <v>2015</v>
      </c>
    </row>
    <row r="5" spans="1:7" x14ac:dyDescent="0.25">
      <c r="A5" s="5" t="s">
        <v>1</v>
      </c>
      <c r="B5" s="5" t="s">
        <v>35</v>
      </c>
      <c r="C5" s="8">
        <v>109</v>
      </c>
      <c r="D5" s="9">
        <v>105</v>
      </c>
      <c r="E5" s="53">
        <v>107</v>
      </c>
      <c r="G5">
        <f ca="1">CELL("row",A5)</f>
        <v>5</v>
      </c>
    </row>
    <row r="6" spans="1:7" x14ac:dyDescent="0.25">
      <c r="A6" s="16"/>
      <c r="B6" s="194" t="s">
        <v>41</v>
      </c>
      <c r="C6" s="196">
        <v>101</v>
      </c>
      <c r="D6" s="11">
        <v>127</v>
      </c>
      <c r="E6" s="54">
        <v>83</v>
      </c>
      <c r="G6">
        <f t="shared" ref="G6:G69" ca="1" si="0">CELL("row",A6)</f>
        <v>6</v>
      </c>
    </row>
    <row r="7" spans="1:7" x14ac:dyDescent="0.25">
      <c r="A7" s="16"/>
      <c r="B7" s="194" t="s">
        <v>59</v>
      </c>
      <c r="C7" s="196">
        <v>170</v>
      </c>
      <c r="D7" s="11">
        <v>143</v>
      </c>
      <c r="E7" s="54">
        <v>160</v>
      </c>
      <c r="G7">
        <f t="shared" ca="1" si="0"/>
        <v>7</v>
      </c>
    </row>
    <row r="8" spans="1:7" x14ac:dyDescent="0.25">
      <c r="A8" s="16"/>
      <c r="B8" s="194" t="s">
        <v>79</v>
      </c>
      <c r="C8" s="196">
        <v>1673</v>
      </c>
      <c r="D8" s="11">
        <v>1625</v>
      </c>
      <c r="E8" s="54">
        <v>1533</v>
      </c>
      <c r="G8">
        <f t="shared" ca="1" si="0"/>
        <v>8</v>
      </c>
    </row>
    <row r="9" spans="1:7" x14ac:dyDescent="0.25">
      <c r="A9" s="16"/>
      <c r="B9" s="194" t="s">
        <v>17</v>
      </c>
      <c r="C9" s="196">
        <v>742</v>
      </c>
      <c r="D9" s="11">
        <v>741</v>
      </c>
      <c r="E9" s="54">
        <v>750</v>
      </c>
      <c r="G9">
        <f t="shared" ca="1" si="0"/>
        <v>9</v>
      </c>
    </row>
    <row r="10" spans="1:7" x14ac:dyDescent="0.25">
      <c r="A10" s="16"/>
      <c r="B10" s="194" t="s">
        <v>66</v>
      </c>
      <c r="C10" s="196">
        <v>348</v>
      </c>
      <c r="D10" s="11">
        <v>333</v>
      </c>
      <c r="E10" s="54">
        <v>318</v>
      </c>
      <c r="G10">
        <f t="shared" ca="1" si="0"/>
        <v>10</v>
      </c>
    </row>
    <row r="11" spans="1:7" x14ac:dyDescent="0.25">
      <c r="A11" s="16"/>
      <c r="B11" s="194" t="s">
        <v>11</v>
      </c>
      <c r="C11" s="196">
        <v>1162</v>
      </c>
      <c r="D11" s="11">
        <v>1142</v>
      </c>
      <c r="E11" s="54">
        <v>1169</v>
      </c>
      <c r="G11">
        <f t="shared" ca="1" si="0"/>
        <v>11</v>
      </c>
    </row>
    <row r="12" spans="1:7" x14ac:dyDescent="0.25">
      <c r="A12" s="16"/>
      <c r="B12" s="194" t="s">
        <v>56</v>
      </c>
      <c r="C12" s="196">
        <v>448</v>
      </c>
      <c r="D12" s="11">
        <v>454</v>
      </c>
      <c r="E12" s="54">
        <v>395</v>
      </c>
      <c r="G12">
        <f t="shared" ca="1" si="0"/>
        <v>12</v>
      </c>
    </row>
    <row r="13" spans="1:7" x14ac:dyDescent="0.25">
      <c r="A13" s="16"/>
      <c r="B13" s="194" t="s">
        <v>29</v>
      </c>
      <c r="C13" s="196">
        <v>410</v>
      </c>
      <c r="D13" s="11">
        <v>442</v>
      </c>
      <c r="E13" s="54">
        <v>452</v>
      </c>
      <c r="G13">
        <f t="shared" ca="1" si="0"/>
        <v>13</v>
      </c>
    </row>
    <row r="14" spans="1:7" x14ac:dyDescent="0.25">
      <c r="A14" s="16"/>
      <c r="B14" s="194" t="s">
        <v>40</v>
      </c>
      <c r="C14" s="196">
        <v>56</v>
      </c>
      <c r="D14" s="11">
        <v>61</v>
      </c>
      <c r="E14" s="54">
        <v>59</v>
      </c>
      <c r="G14">
        <f t="shared" ca="1" si="0"/>
        <v>14</v>
      </c>
    </row>
    <row r="15" spans="1:7" x14ac:dyDescent="0.25">
      <c r="A15" s="16"/>
      <c r="B15" s="194" t="s">
        <v>47</v>
      </c>
      <c r="C15" s="196">
        <v>1175</v>
      </c>
      <c r="D15" s="11">
        <v>1131</v>
      </c>
      <c r="E15" s="54">
        <v>1148</v>
      </c>
      <c r="G15">
        <f t="shared" ca="1" si="0"/>
        <v>15</v>
      </c>
    </row>
    <row r="16" spans="1:7" x14ac:dyDescent="0.25">
      <c r="A16" s="16"/>
      <c r="B16" s="194" t="s">
        <v>57</v>
      </c>
      <c r="C16" s="196">
        <v>271</v>
      </c>
      <c r="D16" s="11">
        <v>266</v>
      </c>
      <c r="E16" s="54">
        <v>240</v>
      </c>
      <c r="G16">
        <f t="shared" ca="1" si="0"/>
        <v>16</v>
      </c>
    </row>
    <row r="17" spans="1:7" x14ac:dyDescent="0.25">
      <c r="A17" s="16"/>
      <c r="B17" s="194" t="s">
        <v>74</v>
      </c>
      <c r="C17" s="196">
        <v>1098</v>
      </c>
      <c r="D17" s="11">
        <v>1115</v>
      </c>
      <c r="E17" s="54">
        <v>1135</v>
      </c>
      <c r="G17">
        <f t="shared" ca="1" si="0"/>
        <v>17</v>
      </c>
    </row>
    <row r="18" spans="1:7" x14ac:dyDescent="0.25">
      <c r="A18" s="16"/>
      <c r="B18" s="194" t="s">
        <v>53</v>
      </c>
      <c r="C18" s="196">
        <v>168</v>
      </c>
      <c r="D18" s="11">
        <v>170</v>
      </c>
      <c r="E18" s="54">
        <v>147</v>
      </c>
      <c r="G18">
        <f t="shared" ca="1" si="0"/>
        <v>18</v>
      </c>
    </row>
    <row r="19" spans="1:7" x14ac:dyDescent="0.25">
      <c r="A19" s="16"/>
      <c r="B19" s="194" t="s">
        <v>49</v>
      </c>
      <c r="C19" s="196">
        <v>80</v>
      </c>
      <c r="D19" s="11">
        <v>80</v>
      </c>
      <c r="E19" s="54">
        <v>74</v>
      </c>
      <c r="G19">
        <f t="shared" ca="1" si="0"/>
        <v>19</v>
      </c>
    </row>
    <row r="20" spans="1:7" x14ac:dyDescent="0.25">
      <c r="A20" s="16"/>
      <c r="B20" s="194" t="s">
        <v>33</v>
      </c>
      <c r="C20" s="196">
        <v>178</v>
      </c>
      <c r="D20" s="11">
        <v>273</v>
      </c>
      <c r="E20" s="54">
        <v>291</v>
      </c>
      <c r="G20">
        <f t="shared" ca="1" si="0"/>
        <v>20</v>
      </c>
    </row>
    <row r="21" spans="1:7" x14ac:dyDescent="0.25">
      <c r="A21" s="16"/>
      <c r="B21" s="194" t="s">
        <v>60</v>
      </c>
      <c r="C21" s="196">
        <v>445</v>
      </c>
      <c r="D21" s="11">
        <v>476</v>
      </c>
      <c r="E21" s="54">
        <v>443</v>
      </c>
      <c r="G21">
        <f t="shared" ca="1" si="0"/>
        <v>21</v>
      </c>
    </row>
    <row r="22" spans="1:7" x14ac:dyDescent="0.25">
      <c r="A22" s="16"/>
      <c r="B22" s="194" t="s">
        <v>25</v>
      </c>
      <c r="C22" s="196">
        <v>830</v>
      </c>
      <c r="D22" s="11">
        <v>827</v>
      </c>
      <c r="E22" s="54">
        <v>867</v>
      </c>
      <c r="G22">
        <f t="shared" ca="1" si="0"/>
        <v>22</v>
      </c>
    </row>
    <row r="23" spans="1:7" x14ac:dyDescent="0.25">
      <c r="A23" s="16"/>
      <c r="B23" s="194" t="s">
        <v>7</v>
      </c>
      <c r="C23" s="196">
        <v>983</v>
      </c>
      <c r="D23" s="11">
        <v>991</v>
      </c>
      <c r="E23" s="54">
        <v>973</v>
      </c>
      <c r="G23">
        <f t="shared" ca="1" si="0"/>
        <v>23</v>
      </c>
    </row>
    <row r="24" spans="1:7" x14ac:dyDescent="0.25">
      <c r="A24" s="16"/>
      <c r="B24" s="194" t="s">
        <v>51</v>
      </c>
      <c r="C24" s="196">
        <v>48</v>
      </c>
      <c r="D24" s="11">
        <v>45</v>
      </c>
      <c r="E24" s="54">
        <v>44</v>
      </c>
      <c r="G24">
        <f t="shared" ca="1" si="0"/>
        <v>24</v>
      </c>
    </row>
    <row r="25" spans="1:7" x14ac:dyDescent="0.25">
      <c r="A25" s="16"/>
      <c r="B25" s="194" t="s">
        <v>55</v>
      </c>
      <c r="C25" s="196">
        <v>74</v>
      </c>
      <c r="D25" s="11">
        <v>77</v>
      </c>
      <c r="E25" s="54">
        <v>72</v>
      </c>
      <c r="G25">
        <f t="shared" ca="1" si="0"/>
        <v>25</v>
      </c>
    </row>
    <row r="26" spans="1:7" x14ac:dyDescent="0.25">
      <c r="A26" s="16"/>
      <c r="B26" s="194" t="s">
        <v>36</v>
      </c>
      <c r="C26" s="196">
        <v>458</v>
      </c>
      <c r="D26" s="11">
        <v>473</v>
      </c>
      <c r="E26" s="54">
        <v>456</v>
      </c>
      <c r="G26">
        <f t="shared" ca="1" si="0"/>
        <v>26</v>
      </c>
    </row>
    <row r="27" spans="1:7" x14ac:dyDescent="0.25">
      <c r="A27" s="16"/>
      <c r="B27" s="194" t="s">
        <v>21</v>
      </c>
      <c r="C27" s="196">
        <v>382</v>
      </c>
      <c r="D27" s="11">
        <v>410</v>
      </c>
      <c r="E27" s="54">
        <v>407</v>
      </c>
      <c r="G27">
        <f t="shared" ca="1" si="0"/>
        <v>27</v>
      </c>
    </row>
    <row r="28" spans="1:7" x14ac:dyDescent="0.25">
      <c r="A28" s="16"/>
      <c r="B28" s="194" t="s">
        <v>42</v>
      </c>
      <c r="C28" s="196">
        <v>74</v>
      </c>
      <c r="D28" s="11">
        <v>57</v>
      </c>
      <c r="E28" s="54">
        <v>70</v>
      </c>
      <c r="G28">
        <f t="shared" ca="1" si="0"/>
        <v>28</v>
      </c>
    </row>
    <row r="29" spans="1:7" x14ac:dyDescent="0.25">
      <c r="A29" s="16"/>
      <c r="B29" s="194" t="s">
        <v>16</v>
      </c>
      <c r="C29" s="196">
        <v>812</v>
      </c>
      <c r="D29" s="11">
        <v>800</v>
      </c>
      <c r="E29" s="54">
        <v>815</v>
      </c>
      <c r="G29">
        <f t="shared" ca="1" si="0"/>
        <v>29</v>
      </c>
    </row>
    <row r="30" spans="1:7" x14ac:dyDescent="0.25">
      <c r="A30" s="16"/>
      <c r="B30" s="194" t="s">
        <v>2</v>
      </c>
      <c r="C30" s="196">
        <v>1470</v>
      </c>
      <c r="D30" s="11">
        <v>1473</v>
      </c>
      <c r="E30" s="54">
        <v>1459</v>
      </c>
      <c r="G30">
        <f t="shared" ca="1" si="0"/>
        <v>30</v>
      </c>
    </row>
    <row r="31" spans="1:7" x14ac:dyDescent="0.25">
      <c r="A31" s="16"/>
      <c r="B31" s="194" t="s">
        <v>4</v>
      </c>
      <c r="C31" s="196">
        <v>1525</v>
      </c>
      <c r="D31" s="11">
        <v>1542</v>
      </c>
      <c r="E31" s="54">
        <v>1578</v>
      </c>
      <c r="G31">
        <f t="shared" ca="1" si="0"/>
        <v>31</v>
      </c>
    </row>
    <row r="32" spans="1:7" x14ac:dyDescent="0.25">
      <c r="A32" s="16"/>
      <c r="B32" s="194" t="s">
        <v>38</v>
      </c>
      <c r="C32" s="196">
        <v>256</v>
      </c>
      <c r="D32" s="11">
        <v>212</v>
      </c>
      <c r="E32" s="54">
        <v>225</v>
      </c>
      <c r="G32">
        <f t="shared" ca="1" si="0"/>
        <v>32</v>
      </c>
    </row>
    <row r="33" spans="1:7" x14ac:dyDescent="0.25">
      <c r="A33" s="16"/>
      <c r="B33" s="194" t="s">
        <v>8</v>
      </c>
      <c r="C33" s="196">
        <v>727</v>
      </c>
      <c r="D33" s="11">
        <v>727</v>
      </c>
      <c r="E33" s="54">
        <v>712</v>
      </c>
      <c r="G33">
        <f t="shared" ca="1" si="0"/>
        <v>33</v>
      </c>
    </row>
    <row r="34" spans="1:7" x14ac:dyDescent="0.25">
      <c r="A34" s="16"/>
      <c r="B34" s="194" t="s">
        <v>78</v>
      </c>
      <c r="C34" s="196">
        <v>1273</v>
      </c>
      <c r="D34" s="11">
        <v>1287</v>
      </c>
      <c r="E34" s="54">
        <v>1265</v>
      </c>
      <c r="G34">
        <f t="shared" ca="1" si="0"/>
        <v>34</v>
      </c>
    </row>
    <row r="35" spans="1:7" x14ac:dyDescent="0.25">
      <c r="A35" s="16"/>
      <c r="B35" s="194" t="s">
        <v>27</v>
      </c>
      <c r="C35" s="196">
        <v>654</v>
      </c>
      <c r="D35" s="11">
        <v>685</v>
      </c>
      <c r="E35" s="54">
        <v>683</v>
      </c>
      <c r="G35">
        <f t="shared" ca="1" si="0"/>
        <v>35</v>
      </c>
    </row>
    <row r="36" spans="1:7" x14ac:dyDescent="0.25">
      <c r="A36" s="16"/>
      <c r="B36" s="194" t="s">
        <v>13</v>
      </c>
      <c r="C36" s="196">
        <v>382</v>
      </c>
      <c r="D36" s="11">
        <v>385</v>
      </c>
      <c r="E36" s="54">
        <v>374</v>
      </c>
      <c r="G36">
        <f t="shared" ca="1" si="0"/>
        <v>36</v>
      </c>
    </row>
    <row r="37" spans="1:7" x14ac:dyDescent="0.25">
      <c r="A37" s="16"/>
      <c r="B37" s="194" t="s">
        <v>70</v>
      </c>
      <c r="C37" s="196">
        <v>1004</v>
      </c>
      <c r="D37" s="11">
        <v>998</v>
      </c>
      <c r="E37" s="54">
        <v>1010</v>
      </c>
      <c r="G37">
        <f t="shared" ca="1" si="0"/>
        <v>37</v>
      </c>
    </row>
    <row r="38" spans="1:7" x14ac:dyDescent="0.25">
      <c r="A38" s="16"/>
      <c r="B38" s="194" t="s">
        <v>72</v>
      </c>
      <c r="C38" s="196">
        <v>321</v>
      </c>
      <c r="D38" s="11">
        <v>307</v>
      </c>
      <c r="E38" s="54">
        <v>288</v>
      </c>
      <c r="G38">
        <f t="shared" ca="1" si="0"/>
        <v>38</v>
      </c>
    </row>
    <row r="39" spans="1:7" x14ac:dyDescent="0.25">
      <c r="A39" s="16"/>
      <c r="B39" s="194" t="s">
        <v>6</v>
      </c>
      <c r="C39" s="196">
        <v>1478</v>
      </c>
      <c r="D39" s="11">
        <v>1486</v>
      </c>
      <c r="E39" s="54">
        <v>1520</v>
      </c>
      <c r="G39">
        <f t="shared" ca="1" si="0"/>
        <v>39</v>
      </c>
    </row>
    <row r="40" spans="1:7" x14ac:dyDescent="0.25">
      <c r="A40" s="16"/>
      <c r="B40" s="194" t="s">
        <v>62</v>
      </c>
      <c r="C40" s="196">
        <v>757</v>
      </c>
      <c r="D40" s="11">
        <v>748</v>
      </c>
      <c r="E40" s="54">
        <v>743</v>
      </c>
      <c r="G40">
        <f t="shared" ca="1" si="0"/>
        <v>40</v>
      </c>
    </row>
    <row r="41" spans="1:7" x14ac:dyDescent="0.25">
      <c r="A41" s="16"/>
      <c r="B41" s="194" t="s">
        <v>5</v>
      </c>
      <c r="C41" s="196">
        <v>1212</v>
      </c>
      <c r="D41" s="11">
        <v>1221</v>
      </c>
      <c r="E41" s="54">
        <v>1253</v>
      </c>
      <c r="G41">
        <f t="shared" ca="1" si="0"/>
        <v>41</v>
      </c>
    </row>
    <row r="42" spans="1:7" x14ac:dyDescent="0.25">
      <c r="A42" s="16"/>
      <c r="B42" s="194" t="s">
        <v>37</v>
      </c>
      <c r="C42" s="196">
        <v>63</v>
      </c>
      <c r="D42" s="11">
        <v>67</v>
      </c>
      <c r="E42" s="54">
        <v>71</v>
      </c>
      <c r="G42">
        <f t="shared" ca="1" si="0"/>
        <v>42</v>
      </c>
    </row>
    <row r="43" spans="1:7" x14ac:dyDescent="0.25">
      <c r="A43" s="16"/>
      <c r="B43" s="194" t="s">
        <v>76</v>
      </c>
      <c r="C43" s="196">
        <v>963</v>
      </c>
      <c r="D43" s="11">
        <v>974</v>
      </c>
      <c r="E43" s="54">
        <v>971</v>
      </c>
      <c r="G43">
        <f t="shared" ca="1" si="0"/>
        <v>43</v>
      </c>
    </row>
    <row r="44" spans="1:7" x14ac:dyDescent="0.25">
      <c r="A44" s="16"/>
      <c r="B44" s="194" t="s">
        <v>63</v>
      </c>
      <c r="C44" s="196">
        <v>303</v>
      </c>
      <c r="D44" s="11">
        <v>283</v>
      </c>
      <c r="E44" s="54">
        <v>292</v>
      </c>
      <c r="G44">
        <f t="shared" ca="1" si="0"/>
        <v>44</v>
      </c>
    </row>
    <row r="45" spans="1:7" x14ac:dyDescent="0.25">
      <c r="A45" s="16"/>
      <c r="B45" s="194" t="s">
        <v>43</v>
      </c>
      <c r="C45" s="196">
        <v>383</v>
      </c>
      <c r="D45" s="11">
        <v>376</v>
      </c>
      <c r="E45" s="54">
        <v>346</v>
      </c>
      <c r="G45">
        <f t="shared" ca="1" si="0"/>
        <v>45</v>
      </c>
    </row>
    <row r="46" spans="1:7" x14ac:dyDescent="0.25">
      <c r="A46" s="16"/>
      <c r="B46" s="194" t="s">
        <v>65</v>
      </c>
      <c r="C46" s="196">
        <v>351</v>
      </c>
      <c r="D46" s="11">
        <v>366</v>
      </c>
      <c r="E46" s="54">
        <v>374</v>
      </c>
      <c r="G46">
        <f t="shared" ca="1" si="0"/>
        <v>46</v>
      </c>
    </row>
    <row r="47" spans="1:7" x14ac:dyDescent="0.25">
      <c r="A47" s="16"/>
      <c r="B47" s="194" t="s">
        <v>22</v>
      </c>
      <c r="C47" s="196">
        <v>369</v>
      </c>
      <c r="D47" s="11">
        <v>381</v>
      </c>
      <c r="E47" s="54">
        <v>389</v>
      </c>
      <c r="G47">
        <f t="shared" ca="1" si="0"/>
        <v>47</v>
      </c>
    </row>
    <row r="48" spans="1:7" x14ac:dyDescent="0.25">
      <c r="A48" s="16"/>
      <c r="B48" s="194" t="s">
        <v>61</v>
      </c>
      <c r="C48" s="196">
        <v>270</v>
      </c>
      <c r="D48" s="11">
        <v>280</v>
      </c>
      <c r="E48" s="54">
        <v>255</v>
      </c>
      <c r="G48">
        <f t="shared" ca="1" si="0"/>
        <v>48</v>
      </c>
    </row>
    <row r="49" spans="1:7" x14ac:dyDescent="0.25">
      <c r="A49" s="16"/>
      <c r="B49" s="194" t="s">
        <v>23</v>
      </c>
      <c r="C49" s="196">
        <v>455</v>
      </c>
      <c r="D49" s="11">
        <v>462</v>
      </c>
      <c r="E49" s="54">
        <v>511</v>
      </c>
      <c r="G49">
        <f t="shared" ca="1" si="0"/>
        <v>49</v>
      </c>
    </row>
    <row r="50" spans="1:7" x14ac:dyDescent="0.25">
      <c r="A50" s="16"/>
      <c r="B50" s="194" t="s">
        <v>12</v>
      </c>
      <c r="C50" s="196">
        <v>251</v>
      </c>
      <c r="D50" s="11">
        <v>263</v>
      </c>
      <c r="E50" s="54">
        <v>270</v>
      </c>
      <c r="G50">
        <f t="shared" ca="1" si="0"/>
        <v>50</v>
      </c>
    </row>
    <row r="51" spans="1:7" x14ac:dyDescent="0.25">
      <c r="A51" s="16"/>
      <c r="B51" s="194" t="s">
        <v>19</v>
      </c>
      <c r="C51" s="196">
        <v>496</v>
      </c>
      <c r="D51" s="11">
        <v>515</v>
      </c>
      <c r="E51" s="54">
        <v>504</v>
      </c>
      <c r="G51">
        <f t="shared" ca="1" si="0"/>
        <v>51</v>
      </c>
    </row>
    <row r="52" spans="1:7" x14ac:dyDescent="0.25">
      <c r="A52" s="16"/>
      <c r="B52" s="194" t="s">
        <v>45</v>
      </c>
      <c r="C52" s="196">
        <v>166</v>
      </c>
      <c r="D52" s="11">
        <v>162</v>
      </c>
      <c r="E52" s="54">
        <v>158</v>
      </c>
      <c r="G52">
        <f t="shared" ca="1" si="0"/>
        <v>52</v>
      </c>
    </row>
    <row r="53" spans="1:7" x14ac:dyDescent="0.25">
      <c r="A53" s="16"/>
      <c r="B53" s="194" t="s">
        <v>48</v>
      </c>
      <c r="C53" s="196">
        <v>361</v>
      </c>
      <c r="D53" s="11">
        <v>389</v>
      </c>
      <c r="E53" s="54">
        <v>401</v>
      </c>
      <c r="G53">
        <f t="shared" ca="1" si="0"/>
        <v>53</v>
      </c>
    </row>
    <row r="54" spans="1:7" x14ac:dyDescent="0.25">
      <c r="A54" s="16"/>
      <c r="B54" s="194" t="s">
        <v>34</v>
      </c>
      <c r="C54" s="196">
        <v>185</v>
      </c>
      <c r="D54" s="11">
        <v>203</v>
      </c>
      <c r="E54" s="54">
        <v>192</v>
      </c>
      <c r="G54">
        <f t="shared" ca="1" si="0"/>
        <v>54</v>
      </c>
    </row>
    <row r="55" spans="1:7" x14ac:dyDescent="0.25">
      <c r="A55" s="16"/>
      <c r="B55" s="194" t="s">
        <v>3</v>
      </c>
      <c r="C55" s="196">
        <v>1427</v>
      </c>
      <c r="D55" s="11">
        <v>1417</v>
      </c>
      <c r="E55" s="54">
        <v>1459</v>
      </c>
      <c r="G55">
        <f t="shared" ca="1" si="0"/>
        <v>55</v>
      </c>
    </row>
    <row r="56" spans="1:7" x14ac:dyDescent="0.25">
      <c r="A56" s="16"/>
      <c r="B56" s="194" t="s">
        <v>80</v>
      </c>
      <c r="C56" s="196">
        <v>754</v>
      </c>
      <c r="D56" s="11">
        <v>771</v>
      </c>
      <c r="E56" s="54">
        <v>722</v>
      </c>
      <c r="G56">
        <f t="shared" ca="1" si="0"/>
        <v>56</v>
      </c>
    </row>
    <row r="57" spans="1:7" x14ac:dyDescent="0.25">
      <c r="A57" s="16"/>
      <c r="B57" s="194" t="s">
        <v>39</v>
      </c>
      <c r="C57" s="196">
        <v>657</v>
      </c>
      <c r="D57" s="11">
        <v>627</v>
      </c>
      <c r="E57" s="54">
        <v>545</v>
      </c>
      <c r="G57">
        <f t="shared" ca="1" si="0"/>
        <v>57</v>
      </c>
    </row>
    <row r="58" spans="1:7" x14ac:dyDescent="0.25">
      <c r="A58" s="16"/>
      <c r="B58" s="194" t="s">
        <v>14</v>
      </c>
      <c r="C58" s="196">
        <v>1435</v>
      </c>
      <c r="D58" s="11">
        <v>1393</v>
      </c>
      <c r="E58" s="54">
        <v>1342</v>
      </c>
      <c r="G58">
        <f t="shared" ca="1" si="0"/>
        <v>58</v>
      </c>
    </row>
    <row r="59" spans="1:7" x14ac:dyDescent="0.25">
      <c r="A59" s="16"/>
      <c r="B59" s="194" t="s">
        <v>68</v>
      </c>
      <c r="C59" s="196">
        <v>329</v>
      </c>
      <c r="D59" s="11">
        <v>327</v>
      </c>
      <c r="E59" s="54">
        <v>317</v>
      </c>
      <c r="G59">
        <f t="shared" ca="1" si="0"/>
        <v>59</v>
      </c>
    </row>
    <row r="60" spans="1:7" x14ac:dyDescent="0.25">
      <c r="A60" s="16"/>
      <c r="B60" s="194" t="s">
        <v>69</v>
      </c>
      <c r="C60" s="196">
        <v>307</v>
      </c>
      <c r="D60" s="11">
        <v>288</v>
      </c>
      <c r="E60" s="54">
        <v>299</v>
      </c>
      <c r="G60">
        <f t="shared" ca="1" si="0"/>
        <v>60</v>
      </c>
    </row>
    <row r="61" spans="1:7" x14ac:dyDescent="0.25">
      <c r="A61" s="16"/>
      <c r="B61" s="194" t="s">
        <v>50</v>
      </c>
      <c r="C61" s="196">
        <v>74</v>
      </c>
      <c r="D61" s="11">
        <v>61</v>
      </c>
      <c r="E61" s="54">
        <v>62</v>
      </c>
      <c r="G61">
        <f t="shared" ca="1" si="0"/>
        <v>61</v>
      </c>
    </row>
    <row r="62" spans="1:7" x14ac:dyDescent="0.25">
      <c r="A62" s="16"/>
      <c r="B62" s="194" t="s">
        <v>24</v>
      </c>
      <c r="C62" s="196">
        <v>1042</v>
      </c>
      <c r="D62" s="11">
        <v>1067</v>
      </c>
      <c r="E62" s="54">
        <v>1080</v>
      </c>
      <c r="G62">
        <f t="shared" ca="1" si="0"/>
        <v>62</v>
      </c>
    </row>
    <row r="63" spans="1:7" x14ac:dyDescent="0.25">
      <c r="A63" s="16"/>
      <c r="B63" s="194" t="s">
        <v>9</v>
      </c>
      <c r="C63" s="196">
        <v>803</v>
      </c>
      <c r="D63" s="11">
        <v>817</v>
      </c>
      <c r="E63" s="54">
        <v>809</v>
      </c>
      <c r="G63">
        <f t="shared" ca="1" si="0"/>
        <v>63</v>
      </c>
    </row>
    <row r="64" spans="1:7" x14ac:dyDescent="0.25">
      <c r="A64" s="16"/>
      <c r="B64" s="194" t="s">
        <v>67</v>
      </c>
      <c r="C64" s="196">
        <v>439</v>
      </c>
      <c r="D64" s="11">
        <v>482</v>
      </c>
      <c r="E64" s="54">
        <v>481</v>
      </c>
      <c r="G64">
        <f t="shared" ca="1" si="0"/>
        <v>64</v>
      </c>
    </row>
    <row r="65" spans="1:7" x14ac:dyDescent="0.25">
      <c r="A65" s="16"/>
      <c r="B65" s="194" t="s">
        <v>28</v>
      </c>
      <c r="C65" s="196">
        <v>572</v>
      </c>
      <c r="D65" s="11">
        <v>587</v>
      </c>
      <c r="E65" s="54">
        <v>625</v>
      </c>
      <c r="G65">
        <f t="shared" ca="1" si="0"/>
        <v>65</v>
      </c>
    </row>
    <row r="66" spans="1:7" x14ac:dyDescent="0.25">
      <c r="A66" s="16"/>
      <c r="B66" s="194" t="s">
        <v>31</v>
      </c>
      <c r="C66" s="196">
        <v>653</v>
      </c>
      <c r="D66" s="11">
        <v>605</v>
      </c>
      <c r="E66" s="54">
        <v>482</v>
      </c>
      <c r="G66">
        <f t="shared" ca="1" si="0"/>
        <v>66</v>
      </c>
    </row>
    <row r="67" spans="1:7" x14ac:dyDescent="0.25">
      <c r="A67" s="16"/>
      <c r="B67" s="194" t="s">
        <v>64</v>
      </c>
      <c r="C67" s="196">
        <v>796</v>
      </c>
      <c r="D67" s="11">
        <v>768</v>
      </c>
      <c r="E67" s="54">
        <v>760</v>
      </c>
      <c r="G67">
        <f t="shared" ca="1" si="0"/>
        <v>67</v>
      </c>
    </row>
    <row r="68" spans="1:7" x14ac:dyDescent="0.25">
      <c r="A68" s="16"/>
      <c r="B68" s="194" t="s">
        <v>73</v>
      </c>
      <c r="C68" s="196">
        <v>1136</v>
      </c>
      <c r="D68" s="11">
        <v>1107</v>
      </c>
      <c r="E68" s="54">
        <v>1110</v>
      </c>
      <c r="G68">
        <f t="shared" ca="1" si="0"/>
        <v>68</v>
      </c>
    </row>
    <row r="69" spans="1:7" x14ac:dyDescent="0.25">
      <c r="A69" s="16"/>
      <c r="B69" s="194" t="s">
        <v>26</v>
      </c>
      <c r="C69" s="196">
        <v>437</v>
      </c>
      <c r="D69" s="11">
        <v>481</v>
      </c>
      <c r="E69" s="54">
        <v>469</v>
      </c>
      <c r="G69">
        <f t="shared" ca="1" si="0"/>
        <v>69</v>
      </c>
    </row>
    <row r="70" spans="1:7" x14ac:dyDescent="0.25">
      <c r="A70" s="16"/>
      <c r="B70" s="194" t="s">
        <v>32</v>
      </c>
      <c r="C70" s="196">
        <v>413</v>
      </c>
      <c r="D70" s="11">
        <v>437</v>
      </c>
      <c r="E70" s="54">
        <v>443</v>
      </c>
      <c r="G70">
        <f t="shared" ref="G70:G133" ca="1" si="1">CELL("row",A70)</f>
        <v>70</v>
      </c>
    </row>
    <row r="71" spans="1:7" x14ac:dyDescent="0.25">
      <c r="A71" s="16"/>
      <c r="B71" s="194" t="s">
        <v>46</v>
      </c>
      <c r="C71" s="196">
        <v>1095</v>
      </c>
      <c r="D71" s="11">
        <v>1052</v>
      </c>
      <c r="E71" s="54">
        <v>1015</v>
      </c>
      <c r="G71">
        <f t="shared" ca="1" si="1"/>
        <v>71</v>
      </c>
    </row>
    <row r="72" spans="1:7" x14ac:dyDescent="0.25">
      <c r="A72" s="16"/>
      <c r="B72" s="194" t="s">
        <v>75</v>
      </c>
      <c r="C72" s="196">
        <v>734</v>
      </c>
      <c r="D72" s="11">
        <v>770</v>
      </c>
      <c r="E72" s="54">
        <v>737</v>
      </c>
      <c r="G72">
        <f t="shared" ca="1" si="1"/>
        <v>72</v>
      </c>
    </row>
    <row r="73" spans="1:7" x14ac:dyDescent="0.25">
      <c r="A73" s="16"/>
      <c r="B73" s="194" t="s">
        <v>10</v>
      </c>
      <c r="C73" s="196">
        <v>1272</v>
      </c>
      <c r="D73" s="11">
        <v>1289</v>
      </c>
      <c r="E73" s="54">
        <v>1337</v>
      </c>
      <c r="G73">
        <f t="shared" ca="1" si="1"/>
        <v>73</v>
      </c>
    </row>
    <row r="74" spans="1:7" x14ac:dyDescent="0.25">
      <c r="A74" s="16"/>
      <c r="B74" s="194" t="s">
        <v>15</v>
      </c>
      <c r="C74" s="196">
        <v>1075</v>
      </c>
      <c r="D74" s="11">
        <v>1050</v>
      </c>
      <c r="E74" s="54">
        <v>1070</v>
      </c>
      <c r="G74">
        <f t="shared" ca="1" si="1"/>
        <v>74</v>
      </c>
    </row>
    <row r="75" spans="1:7" x14ac:dyDescent="0.25">
      <c r="A75" s="16"/>
      <c r="B75" s="194" t="s">
        <v>18</v>
      </c>
      <c r="C75" s="196">
        <v>1655</v>
      </c>
      <c r="D75" s="11">
        <v>1646</v>
      </c>
      <c r="E75" s="54">
        <v>1583</v>
      </c>
      <c r="G75">
        <f t="shared" ca="1" si="1"/>
        <v>75</v>
      </c>
    </row>
    <row r="76" spans="1:7" x14ac:dyDescent="0.25">
      <c r="A76" s="16"/>
      <c r="B76" s="194" t="s">
        <v>77</v>
      </c>
      <c r="C76" s="196">
        <v>601</v>
      </c>
      <c r="D76" s="11">
        <v>592</v>
      </c>
      <c r="E76" s="54">
        <v>566</v>
      </c>
      <c r="G76">
        <f t="shared" ca="1" si="1"/>
        <v>76</v>
      </c>
    </row>
    <row r="77" spans="1:7" x14ac:dyDescent="0.25">
      <c r="A77" s="16"/>
      <c r="B77" s="194" t="s">
        <v>44</v>
      </c>
      <c r="C77" s="196">
        <v>179</v>
      </c>
      <c r="D77" s="11">
        <v>177</v>
      </c>
      <c r="E77" s="54">
        <v>149</v>
      </c>
      <c r="G77">
        <f t="shared" ca="1" si="1"/>
        <v>77</v>
      </c>
    </row>
    <row r="78" spans="1:7" x14ac:dyDescent="0.25">
      <c r="A78" s="16"/>
      <c r="B78" s="194" t="s">
        <v>71</v>
      </c>
      <c r="C78" s="196">
        <v>600</v>
      </c>
      <c r="D78" s="11">
        <v>593</v>
      </c>
      <c r="E78" s="54">
        <v>593</v>
      </c>
      <c r="G78">
        <f t="shared" ca="1" si="1"/>
        <v>78</v>
      </c>
    </row>
    <row r="79" spans="1:7" x14ac:dyDescent="0.25">
      <c r="A79" s="16"/>
      <c r="B79" s="194" t="s">
        <v>52</v>
      </c>
      <c r="C79" s="196">
        <v>159</v>
      </c>
      <c r="D79" s="11">
        <v>162</v>
      </c>
      <c r="E79" s="54">
        <v>151</v>
      </c>
      <c r="G79">
        <f t="shared" ca="1" si="1"/>
        <v>79</v>
      </c>
    </row>
    <row r="80" spans="1:7" x14ac:dyDescent="0.25">
      <c r="A80" s="16"/>
      <c r="B80" s="194" t="s">
        <v>20</v>
      </c>
      <c r="C80" s="196">
        <v>964</v>
      </c>
      <c r="D80" s="11">
        <v>945</v>
      </c>
      <c r="E80" s="54">
        <v>926</v>
      </c>
      <c r="G80">
        <f t="shared" ca="1" si="1"/>
        <v>80</v>
      </c>
    </row>
    <row r="81" spans="1:7" x14ac:dyDescent="0.25">
      <c r="A81" s="16"/>
      <c r="B81" s="194" t="s">
        <v>95</v>
      </c>
      <c r="C81" s="196">
        <v>1423</v>
      </c>
      <c r="D81" s="11">
        <v>1468</v>
      </c>
      <c r="E81" s="54">
        <v>1486</v>
      </c>
      <c r="G81">
        <f t="shared" ca="1" si="1"/>
        <v>81</v>
      </c>
    </row>
    <row r="82" spans="1:7" x14ac:dyDescent="0.25">
      <c r="A82" s="16"/>
      <c r="B82" s="194" t="s">
        <v>30</v>
      </c>
      <c r="C82" s="196">
        <v>294</v>
      </c>
      <c r="D82" s="11">
        <v>254</v>
      </c>
      <c r="E82" s="54">
        <v>224</v>
      </c>
      <c r="G82">
        <f t="shared" ca="1" si="1"/>
        <v>82</v>
      </c>
    </row>
    <row r="83" spans="1:7" x14ac:dyDescent="0.25">
      <c r="A83" s="16"/>
      <c r="B83" s="194" t="s">
        <v>58</v>
      </c>
      <c r="C83" s="196">
        <v>79</v>
      </c>
      <c r="D83" s="11">
        <v>86</v>
      </c>
      <c r="E83" s="54">
        <v>76</v>
      </c>
      <c r="G83">
        <f t="shared" ca="1" si="1"/>
        <v>83</v>
      </c>
    </row>
    <row r="84" spans="1:7" x14ac:dyDescent="0.25">
      <c r="A84" s="16"/>
      <c r="B84" s="194" t="s">
        <v>54</v>
      </c>
      <c r="C84" s="196">
        <v>76</v>
      </c>
      <c r="D84" s="11">
        <v>57</v>
      </c>
      <c r="E84" s="54">
        <v>55</v>
      </c>
      <c r="G84">
        <f t="shared" ca="1" si="1"/>
        <v>84</v>
      </c>
    </row>
    <row r="85" spans="1:7" x14ac:dyDescent="0.25">
      <c r="A85" s="16"/>
      <c r="B85" s="194" t="s">
        <v>145</v>
      </c>
      <c r="C85" s="196">
        <v>12184</v>
      </c>
      <c r="D85" s="11">
        <v>11929</v>
      </c>
      <c r="E85" s="54">
        <v>11928</v>
      </c>
      <c r="G85">
        <f t="shared" ca="1" si="1"/>
        <v>85</v>
      </c>
    </row>
    <row r="86" spans="1:7" x14ac:dyDescent="0.25">
      <c r="A86" s="16"/>
      <c r="B86" s="194" t="s">
        <v>146</v>
      </c>
      <c r="C86" s="196">
        <v>7415</v>
      </c>
      <c r="D86" s="11">
        <v>7355</v>
      </c>
      <c r="E86" s="54">
        <v>7344</v>
      </c>
      <c r="G86">
        <f t="shared" ca="1" si="1"/>
        <v>86</v>
      </c>
    </row>
    <row r="87" spans="1:7" x14ac:dyDescent="0.25">
      <c r="A87" s="16"/>
      <c r="B87" s="194" t="s">
        <v>147</v>
      </c>
      <c r="C87" s="196">
        <v>14776</v>
      </c>
      <c r="D87" s="11">
        <v>14473</v>
      </c>
      <c r="E87" s="54">
        <v>14460</v>
      </c>
      <c r="G87">
        <f t="shared" ca="1" si="1"/>
        <v>87</v>
      </c>
    </row>
    <row r="88" spans="1:7" x14ac:dyDescent="0.25">
      <c r="A88" s="16"/>
      <c r="B88" s="194" t="s">
        <v>274</v>
      </c>
      <c r="C88" s="196">
        <v>146</v>
      </c>
      <c r="D88" s="11">
        <v>170</v>
      </c>
      <c r="E88" s="54">
        <v>154</v>
      </c>
      <c r="G88">
        <f t="shared" ca="1" si="1"/>
        <v>88</v>
      </c>
    </row>
    <row r="89" spans="1:7" x14ac:dyDescent="0.25">
      <c r="A89" s="16"/>
      <c r="B89" s="194" t="s">
        <v>275</v>
      </c>
      <c r="C89" s="196">
        <v>304</v>
      </c>
      <c r="D89" s="11">
        <v>289</v>
      </c>
      <c r="E89" s="54">
        <v>311</v>
      </c>
      <c r="G89">
        <f t="shared" ca="1" si="1"/>
        <v>89</v>
      </c>
    </row>
    <row r="90" spans="1:7" x14ac:dyDescent="0.25">
      <c r="A90" s="16"/>
      <c r="B90" s="194" t="s">
        <v>276</v>
      </c>
      <c r="C90" s="196">
        <v>191</v>
      </c>
      <c r="D90" s="11">
        <v>167</v>
      </c>
      <c r="E90" s="54">
        <v>167</v>
      </c>
      <c r="G90">
        <f t="shared" ca="1" si="1"/>
        <v>90</v>
      </c>
    </row>
    <row r="91" spans="1:7" x14ac:dyDescent="0.25">
      <c r="A91" s="16"/>
      <c r="B91" s="194" t="s">
        <v>277</v>
      </c>
      <c r="C91" s="196">
        <v>161</v>
      </c>
      <c r="D91" s="11">
        <v>151</v>
      </c>
      <c r="E91" s="54">
        <v>142</v>
      </c>
      <c r="G91">
        <f t="shared" ca="1" si="1"/>
        <v>91</v>
      </c>
    </row>
    <row r="92" spans="1:7" x14ac:dyDescent="0.25">
      <c r="A92" s="16"/>
      <c r="B92" s="194" t="s">
        <v>278</v>
      </c>
      <c r="C92" s="196">
        <v>713</v>
      </c>
      <c r="D92" s="11">
        <v>703</v>
      </c>
      <c r="E92" s="54">
        <v>702</v>
      </c>
      <c r="G92">
        <f t="shared" ca="1" si="1"/>
        <v>92</v>
      </c>
    </row>
    <row r="93" spans="1:7" x14ac:dyDescent="0.25">
      <c r="A93" s="16"/>
      <c r="B93" s="194" t="s">
        <v>279</v>
      </c>
      <c r="C93" s="196">
        <v>128</v>
      </c>
      <c r="D93" s="11">
        <v>128</v>
      </c>
      <c r="E93" s="54">
        <v>130</v>
      </c>
      <c r="G93">
        <f t="shared" ca="1" si="1"/>
        <v>93</v>
      </c>
    </row>
    <row r="94" spans="1:7" x14ac:dyDescent="0.25">
      <c r="A94" s="16"/>
      <c r="B94" s="194" t="s">
        <v>280</v>
      </c>
      <c r="C94" s="196">
        <v>225</v>
      </c>
      <c r="D94" s="11">
        <v>245</v>
      </c>
      <c r="E94" s="54">
        <v>233</v>
      </c>
      <c r="G94">
        <f t="shared" ca="1" si="1"/>
        <v>94</v>
      </c>
    </row>
    <row r="95" spans="1:7" x14ac:dyDescent="0.25">
      <c r="A95" s="16"/>
      <c r="B95" s="194" t="s">
        <v>281</v>
      </c>
      <c r="C95" s="196">
        <v>3434</v>
      </c>
      <c r="D95" s="11">
        <v>3444</v>
      </c>
      <c r="E95" s="54">
        <v>3550</v>
      </c>
      <c r="G95">
        <f t="shared" ca="1" si="1"/>
        <v>95</v>
      </c>
    </row>
    <row r="96" spans="1:7" x14ac:dyDescent="0.25">
      <c r="A96" s="16"/>
      <c r="B96" s="194" t="s">
        <v>282</v>
      </c>
      <c r="C96" s="196">
        <v>282</v>
      </c>
      <c r="D96" s="11">
        <v>282</v>
      </c>
      <c r="E96" s="54">
        <v>287</v>
      </c>
      <c r="G96">
        <f t="shared" ca="1" si="1"/>
        <v>96</v>
      </c>
    </row>
    <row r="97" spans="1:7" x14ac:dyDescent="0.25">
      <c r="A97" s="16"/>
      <c r="B97" s="194" t="s">
        <v>283</v>
      </c>
      <c r="C97" s="196">
        <v>110</v>
      </c>
      <c r="D97" s="11">
        <v>119</v>
      </c>
      <c r="E97" s="54">
        <v>132</v>
      </c>
      <c r="G97">
        <f t="shared" ca="1" si="1"/>
        <v>97</v>
      </c>
    </row>
    <row r="98" spans="1:7" x14ac:dyDescent="0.25">
      <c r="A98" s="16"/>
      <c r="B98" s="194" t="s">
        <v>284</v>
      </c>
      <c r="C98" s="196">
        <v>48</v>
      </c>
      <c r="D98" s="11">
        <v>54</v>
      </c>
      <c r="E98" s="54">
        <v>42</v>
      </c>
      <c r="G98">
        <f t="shared" ca="1" si="1"/>
        <v>98</v>
      </c>
    </row>
    <row r="99" spans="1:7" x14ac:dyDescent="0.25">
      <c r="A99" s="16"/>
      <c r="B99" s="194" t="s">
        <v>285</v>
      </c>
      <c r="C99" s="196">
        <v>32</v>
      </c>
      <c r="D99" s="11">
        <v>36</v>
      </c>
      <c r="E99" s="54">
        <v>32</v>
      </c>
      <c r="G99">
        <f t="shared" ca="1" si="1"/>
        <v>99</v>
      </c>
    </row>
    <row r="100" spans="1:7" x14ac:dyDescent="0.25">
      <c r="A100" s="16"/>
      <c r="B100" s="194" t="s">
        <v>286</v>
      </c>
      <c r="C100" s="196">
        <v>58</v>
      </c>
      <c r="D100" s="11">
        <v>58</v>
      </c>
      <c r="E100" s="54">
        <v>63</v>
      </c>
      <c r="G100">
        <f t="shared" ca="1" si="1"/>
        <v>100</v>
      </c>
    </row>
    <row r="101" spans="1:7" x14ac:dyDescent="0.25">
      <c r="A101" s="16"/>
      <c r="B101" s="194" t="s">
        <v>287</v>
      </c>
      <c r="C101" s="196">
        <v>77</v>
      </c>
      <c r="D101" s="11">
        <v>72</v>
      </c>
      <c r="E101" s="54">
        <v>66</v>
      </c>
      <c r="G101">
        <f t="shared" ca="1" si="1"/>
        <v>101</v>
      </c>
    </row>
    <row r="102" spans="1:7" x14ac:dyDescent="0.25">
      <c r="A102" s="16"/>
      <c r="B102" s="194" t="s">
        <v>288</v>
      </c>
      <c r="C102" s="196">
        <v>84</v>
      </c>
      <c r="D102" s="11">
        <v>98</v>
      </c>
      <c r="E102" s="54">
        <v>87</v>
      </c>
      <c r="G102">
        <f t="shared" ca="1" si="1"/>
        <v>102</v>
      </c>
    </row>
    <row r="103" spans="1:7" x14ac:dyDescent="0.25">
      <c r="A103" s="16"/>
      <c r="B103" s="194" t="s">
        <v>289</v>
      </c>
      <c r="C103" s="196">
        <v>38</v>
      </c>
      <c r="D103" s="11">
        <v>42</v>
      </c>
      <c r="E103" s="54">
        <v>42</v>
      </c>
      <c r="G103">
        <f t="shared" ca="1" si="1"/>
        <v>103</v>
      </c>
    </row>
    <row r="104" spans="1:7" x14ac:dyDescent="0.25">
      <c r="A104" s="16"/>
      <c r="B104" s="194" t="s">
        <v>290</v>
      </c>
      <c r="C104" s="196">
        <v>49</v>
      </c>
      <c r="D104" s="11">
        <v>55</v>
      </c>
      <c r="E104" s="54">
        <v>51</v>
      </c>
      <c r="G104">
        <f t="shared" ca="1" si="1"/>
        <v>104</v>
      </c>
    </row>
    <row r="105" spans="1:7" x14ac:dyDescent="0.25">
      <c r="A105" s="16"/>
      <c r="B105" s="194" t="s">
        <v>291</v>
      </c>
      <c r="C105" s="196">
        <v>200</v>
      </c>
      <c r="D105" s="11">
        <v>186</v>
      </c>
      <c r="E105" s="54">
        <v>211</v>
      </c>
      <c r="G105">
        <f t="shared" ca="1" si="1"/>
        <v>105</v>
      </c>
    </row>
    <row r="106" spans="1:7" x14ac:dyDescent="0.25">
      <c r="A106" s="5" t="s">
        <v>108</v>
      </c>
      <c r="B106" s="3"/>
      <c r="C106" s="8">
        <v>90105</v>
      </c>
      <c r="D106" s="9">
        <v>89588</v>
      </c>
      <c r="E106" s="53">
        <v>89159</v>
      </c>
      <c r="G106">
        <f t="shared" ca="1" si="1"/>
        <v>106</v>
      </c>
    </row>
    <row r="107" spans="1:7" x14ac:dyDescent="0.25">
      <c r="A107" s="5" t="s">
        <v>81</v>
      </c>
      <c r="B107" s="5" t="s">
        <v>35</v>
      </c>
      <c r="C107" s="8">
        <v>66</v>
      </c>
      <c r="D107" s="9">
        <v>69</v>
      </c>
      <c r="E107" s="53">
        <v>67</v>
      </c>
      <c r="G107">
        <f t="shared" ca="1" si="1"/>
        <v>107</v>
      </c>
    </row>
    <row r="108" spans="1:7" x14ac:dyDescent="0.25">
      <c r="A108" s="16"/>
      <c r="B108" s="194" t="s">
        <v>41</v>
      </c>
      <c r="C108" s="196">
        <v>52</v>
      </c>
      <c r="D108" s="11">
        <v>52</v>
      </c>
      <c r="E108" s="54">
        <v>42</v>
      </c>
      <c r="G108">
        <f t="shared" ca="1" si="1"/>
        <v>108</v>
      </c>
    </row>
    <row r="109" spans="1:7" x14ac:dyDescent="0.25">
      <c r="A109" s="16"/>
      <c r="B109" s="194" t="s">
        <v>59</v>
      </c>
      <c r="C109" s="196">
        <v>112</v>
      </c>
      <c r="D109" s="11">
        <v>101</v>
      </c>
      <c r="E109" s="54">
        <v>108</v>
      </c>
      <c r="G109">
        <f t="shared" ca="1" si="1"/>
        <v>109</v>
      </c>
    </row>
    <row r="110" spans="1:7" x14ac:dyDescent="0.25">
      <c r="A110" s="16"/>
      <c r="B110" s="194" t="s">
        <v>79</v>
      </c>
      <c r="C110" s="196">
        <v>1234</v>
      </c>
      <c r="D110" s="11">
        <v>1177</v>
      </c>
      <c r="E110" s="54">
        <v>1103</v>
      </c>
      <c r="G110">
        <f t="shared" ca="1" si="1"/>
        <v>110</v>
      </c>
    </row>
    <row r="111" spans="1:7" x14ac:dyDescent="0.25">
      <c r="A111" s="16"/>
      <c r="B111" s="194" t="s">
        <v>17</v>
      </c>
      <c r="C111" s="196">
        <v>550</v>
      </c>
      <c r="D111" s="11">
        <v>533</v>
      </c>
      <c r="E111" s="54">
        <v>521</v>
      </c>
      <c r="G111">
        <f t="shared" ca="1" si="1"/>
        <v>111</v>
      </c>
    </row>
    <row r="112" spans="1:7" x14ac:dyDescent="0.25">
      <c r="A112" s="16"/>
      <c r="B112" s="194" t="s">
        <v>66</v>
      </c>
      <c r="C112" s="196">
        <v>238</v>
      </c>
      <c r="D112" s="11">
        <v>211</v>
      </c>
      <c r="E112" s="54">
        <v>212</v>
      </c>
      <c r="G112">
        <f t="shared" ca="1" si="1"/>
        <v>112</v>
      </c>
    </row>
    <row r="113" spans="1:7" x14ac:dyDescent="0.25">
      <c r="A113" s="16"/>
      <c r="B113" s="194" t="s">
        <v>11</v>
      </c>
      <c r="C113" s="196">
        <v>860</v>
      </c>
      <c r="D113" s="11">
        <v>825</v>
      </c>
      <c r="E113" s="54">
        <v>836</v>
      </c>
      <c r="G113">
        <f t="shared" ca="1" si="1"/>
        <v>113</v>
      </c>
    </row>
    <row r="114" spans="1:7" x14ac:dyDescent="0.25">
      <c r="A114" s="16"/>
      <c r="B114" s="194" t="s">
        <v>56</v>
      </c>
      <c r="C114" s="196">
        <v>320</v>
      </c>
      <c r="D114" s="11">
        <v>312</v>
      </c>
      <c r="E114" s="54">
        <v>262</v>
      </c>
      <c r="G114">
        <f t="shared" ca="1" si="1"/>
        <v>114</v>
      </c>
    </row>
    <row r="115" spans="1:7" x14ac:dyDescent="0.25">
      <c r="A115" s="16"/>
      <c r="B115" s="194" t="s">
        <v>29</v>
      </c>
      <c r="C115" s="196">
        <v>286</v>
      </c>
      <c r="D115" s="11">
        <v>287</v>
      </c>
      <c r="E115" s="54">
        <v>298</v>
      </c>
      <c r="G115">
        <f t="shared" ca="1" si="1"/>
        <v>115</v>
      </c>
    </row>
    <row r="116" spans="1:7" x14ac:dyDescent="0.25">
      <c r="A116" s="16"/>
      <c r="B116" s="194" t="s">
        <v>40</v>
      </c>
      <c r="C116" s="196">
        <v>31</v>
      </c>
      <c r="D116" s="11">
        <v>36</v>
      </c>
      <c r="E116" s="54">
        <v>34</v>
      </c>
      <c r="G116">
        <f t="shared" ca="1" si="1"/>
        <v>116</v>
      </c>
    </row>
    <row r="117" spans="1:7" x14ac:dyDescent="0.25">
      <c r="A117" s="16"/>
      <c r="B117" s="194" t="s">
        <v>47</v>
      </c>
      <c r="C117" s="196">
        <v>866</v>
      </c>
      <c r="D117" s="11">
        <v>848</v>
      </c>
      <c r="E117" s="54">
        <v>900</v>
      </c>
      <c r="G117">
        <f t="shared" ca="1" si="1"/>
        <v>117</v>
      </c>
    </row>
    <row r="118" spans="1:7" x14ac:dyDescent="0.25">
      <c r="A118" s="16"/>
      <c r="B118" s="194" t="s">
        <v>57</v>
      </c>
      <c r="C118" s="196">
        <v>202</v>
      </c>
      <c r="D118" s="11">
        <v>189</v>
      </c>
      <c r="E118" s="54">
        <v>202</v>
      </c>
      <c r="G118">
        <f t="shared" ca="1" si="1"/>
        <v>118</v>
      </c>
    </row>
    <row r="119" spans="1:7" x14ac:dyDescent="0.25">
      <c r="A119" s="16"/>
      <c r="B119" s="194" t="s">
        <v>74</v>
      </c>
      <c r="C119" s="196">
        <v>792</v>
      </c>
      <c r="D119" s="11">
        <v>803</v>
      </c>
      <c r="E119" s="54">
        <v>816</v>
      </c>
      <c r="G119">
        <f t="shared" ca="1" si="1"/>
        <v>119</v>
      </c>
    </row>
    <row r="120" spans="1:7" x14ac:dyDescent="0.25">
      <c r="A120" s="16"/>
      <c r="B120" s="194" t="s">
        <v>53</v>
      </c>
      <c r="C120" s="196">
        <v>135</v>
      </c>
      <c r="D120" s="11">
        <v>117</v>
      </c>
      <c r="E120" s="54">
        <v>122</v>
      </c>
      <c r="G120">
        <f t="shared" ca="1" si="1"/>
        <v>120</v>
      </c>
    </row>
    <row r="121" spans="1:7" x14ac:dyDescent="0.25">
      <c r="A121" s="16"/>
      <c r="B121" s="194" t="s">
        <v>49</v>
      </c>
      <c r="C121" s="196">
        <v>49</v>
      </c>
      <c r="D121" s="11">
        <v>51</v>
      </c>
      <c r="E121" s="54">
        <v>44</v>
      </c>
      <c r="G121">
        <f t="shared" ca="1" si="1"/>
        <v>121</v>
      </c>
    </row>
    <row r="122" spans="1:7" x14ac:dyDescent="0.25">
      <c r="A122" s="16"/>
      <c r="B122" s="194" t="s">
        <v>33</v>
      </c>
      <c r="C122" s="196">
        <v>95</v>
      </c>
      <c r="D122" s="11">
        <v>161</v>
      </c>
      <c r="E122" s="54">
        <v>188</v>
      </c>
      <c r="G122">
        <f t="shared" ca="1" si="1"/>
        <v>122</v>
      </c>
    </row>
    <row r="123" spans="1:7" x14ac:dyDescent="0.25">
      <c r="A123" s="16"/>
      <c r="B123" s="194" t="s">
        <v>60</v>
      </c>
      <c r="C123" s="196">
        <v>306</v>
      </c>
      <c r="D123" s="11">
        <v>301</v>
      </c>
      <c r="E123" s="54">
        <v>311</v>
      </c>
      <c r="G123">
        <f t="shared" ca="1" si="1"/>
        <v>123</v>
      </c>
    </row>
    <row r="124" spans="1:7" x14ac:dyDescent="0.25">
      <c r="A124" s="16"/>
      <c r="B124" s="194" t="s">
        <v>25</v>
      </c>
      <c r="C124" s="196">
        <v>631</v>
      </c>
      <c r="D124" s="11">
        <v>628</v>
      </c>
      <c r="E124" s="54">
        <v>605</v>
      </c>
      <c r="G124">
        <f t="shared" ca="1" si="1"/>
        <v>124</v>
      </c>
    </row>
    <row r="125" spans="1:7" x14ac:dyDescent="0.25">
      <c r="A125" s="16"/>
      <c r="B125" s="194" t="s">
        <v>7</v>
      </c>
      <c r="C125" s="196">
        <v>715</v>
      </c>
      <c r="D125" s="11">
        <v>729</v>
      </c>
      <c r="E125" s="54">
        <v>697</v>
      </c>
      <c r="G125">
        <f t="shared" ca="1" si="1"/>
        <v>125</v>
      </c>
    </row>
    <row r="126" spans="1:7" x14ac:dyDescent="0.25">
      <c r="A126" s="16"/>
      <c r="B126" s="194" t="s">
        <v>51</v>
      </c>
      <c r="C126" s="196">
        <v>36</v>
      </c>
      <c r="D126" s="11">
        <v>41</v>
      </c>
      <c r="E126" s="54">
        <v>38</v>
      </c>
      <c r="G126">
        <f t="shared" ca="1" si="1"/>
        <v>126</v>
      </c>
    </row>
    <row r="127" spans="1:7" x14ac:dyDescent="0.25">
      <c r="A127" s="16"/>
      <c r="B127" s="194" t="s">
        <v>55</v>
      </c>
      <c r="C127" s="196">
        <v>53</v>
      </c>
      <c r="D127" s="11">
        <v>50</v>
      </c>
      <c r="E127" s="54">
        <v>45</v>
      </c>
      <c r="G127">
        <f t="shared" ca="1" si="1"/>
        <v>127</v>
      </c>
    </row>
    <row r="128" spans="1:7" x14ac:dyDescent="0.25">
      <c r="A128" s="16"/>
      <c r="B128" s="194" t="s">
        <v>36</v>
      </c>
      <c r="C128" s="196">
        <v>310</v>
      </c>
      <c r="D128" s="11">
        <v>334</v>
      </c>
      <c r="E128" s="54">
        <v>335</v>
      </c>
      <c r="G128">
        <f t="shared" ca="1" si="1"/>
        <v>128</v>
      </c>
    </row>
    <row r="129" spans="1:7" x14ac:dyDescent="0.25">
      <c r="A129" s="16"/>
      <c r="B129" s="194" t="s">
        <v>21</v>
      </c>
      <c r="C129" s="196">
        <v>274</v>
      </c>
      <c r="D129" s="11">
        <v>268</v>
      </c>
      <c r="E129" s="54">
        <v>264</v>
      </c>
      <c r="G129">
        <f t="shared" ca="1" si="1"/>
        <v>129</v>
      </c>
    </row>
    <row r="130" spans="1:7" x14ac:dyDescent="0.25">
      <c r="A130" s="16"/>
      <c r="B130" s="194" t="s">
        <v>42</v>
      </c>
      <c r="C130" s="196">
        <v>46</v>
      </c>
      <c r="D130" s="11">
        <v>40</v>
      </c>
      <c r="E130" s="54">
        <v>49</v>
      </c>
      <c r="G130">
        <f t="shared" ca="1" si="1"/>
        <v>130</v>
      </c>
    </row>
    <row r="131" spans="1:7" x14ac:dyDescent="0.25">
      <c r="A131" s="16"/>
      <c r="B131" s="194" t="s">
        <v>16</v>
      </c>
      <c r="C131" s="196">
        <v>577</v>
      </c>
      <c r="D131" s="11">
        <v>561</v>
      </c>
      <c r="E131" s="54">
        <v>553</v>
      </c>
      <c r="G131">
        <f t="shared" ca="1" si="1"/>
        <v>131</v>
      </c>
    </row>
    <row r="132" spans="1:7" x14ac:dyDescent="0.25">
      <c r="A132" s="16"/>
      <c r="B132" s="194" t="s">
        <v>2</v>
      </c>
      <c r="C132" s="196">
        <v>1106</v>
      </c>
      <c r="D132" s="11">
        <v>1106</v>
      </c>
      <c r="E132" s="54">
        <v>1075</v>
      </c>
      <c r="G132">
        <f t="shared" ca="1" si="1"/>
        <v>132</v>
      </c>
    </row>
    <row r="133" spans="1:7" x14ac:dyDescent="0.25">
      <c r="A133" s="16"/>
      <c r="B133" s="194" t="s">
        <v>4</v>
      </c>
      <c r="C133" s="196">
        <v>1165</v>
      </c>
      <c r="D133" s="11">
        <v>1150</v>
      </c>
      <c r="E133" s="54">
        <v>1160</v>
      </c>
      <c r="G133">
        <f t="shared" ca="1" si="1"/>
        <v>133</v>
      </c>
    </row>
    <row r="134" spans="1:7" x14ac:dyDescent="0.25">
      <c r="A134" s="16"/>
      <c r="B134" s="194" t="s">
        <v>38</v>
      </c>
      <c r="C134" s="196">
        <v>192</v>
      </c>
      <c r="D134" s="11">
        <v>187</v>
      </c>
      <c r="E134" s="54">
        <v>157</v>
      </c>
      <c r="G134">
        <f t="shared" ref="G134:G197" ca="1" si="2">CELL("row",A134)</f>
        <v>134</v>
      </c>
    </row>
    <row r="135" spans="1:7" x14ac:dyDescent="0.25">
      <c r="A135" s="16"/>
      <c r="B135" s="194" t="s">
        <v>8</v>
      </c>
      <c r="C135" s="196">
        <v>484</v>
      </c>
      <c r="D135" s="11">
        <v>506</v>
      </c>
      <c r="E135" s="54">
        <v>501</v>
      </c>
      <c r="G135">
        <f t="shared" ca="1" si="2"/>
        <v>135</v>
      </c>
    </row>
    <row r="136" spans="1:7" x14ac:dyDescent="0.25">
      <c r="A136" s="16"/>
      <c r="B136" s="194" t="s">
        <v>78</v>
      </c>
      <c r="C136" s="196">
        <v>808</v>
      </c>
      <c r="D136" s="11">
        <v>824</v>
      </c>
      <c r="E136" s="54">
        <v>806</v>
      </c>
      <c r="G136">
        <f t="shared" ca="1" si="2"/>
        <v>136</v>
      </c>
    </row>
    <row r="137" spans="1:7" x14ac:dyDescent="0.25">
      <c r="A137" s="16"/>
      <c r="B137" s="194" t="s">
        <v>27</v>
      </c>
      <c r="C137" s="196">
        <v>464</v>
      </c>
      <c r="D137" s="11">
        <v>468</v>
      </c>
      <c r="E137" s="54">
        <v>455</v>
      </c>
      <c r="G137">
        <f t="shared" ca="1" si="2"/>
        <v>137</v>
      </c>
    </row>
    <row r="138" spans="1:7" x14ac:dyDescent="0.25">
      <c r="A138" s="16"/>
      <c r="B138" s="194" t="s">
        <v>13</v>
      </c>
      <c r="C138" s="196">
        <v>280</v>
      </c>
      <c r="D138" s="11">
        <v>309</v>
      </c>
      <c r="E138" s="54">
        <v>321</v>
      </c>
      <c r="G138">
        <f t="shared" ca="1" si="2"/>
        <v>138</v>
      </c>
    </row>
    <row r="139" spans="1:7" x14ac:dyDescent="0.25">
      <c r="A139" s="16"/>
      <c r="B139" s="194" t="s">
        <v>70</v>
      </c>
      <c r="C139" s="196">
        <v>717</v>
      </c>
      <c r="D139" s="11">
        <v>727</v>
      </c>
      <c r="E139" s="54">
        <v>741</v>
      </c>
      <c r="G139">
        <f t="shared" ca="1" si="2"/>
        <v>139</v>
      </c>
    </row>
    <row r="140" spans="1:7" x14ac:dyDescent="0.25">
      <c r="A140" s="16"/>
      <c r="B140" s="194" t="s">
        <v>72</v>
      </c>
      <c r="C140" s="196">
        <v>229</v>
      </c>
      <c r="D140" s="11">
        <v>211</v>
      </c>
      <c r="E140" s="54">
        <v>200</v>
      </c>
      <c r="G140">
        <f t="shared" ca="1" si="2"/>
        <v>140</v>
      </c>
    </row>
    <row r="141" spans="1:7" x14ac:dyDescent="0.25">
      <c r="A141" s="16"/>
      <c r="B141" s="194" t="s">
        <v>6</v>
      </c>
      <c r="C141" s="196">
        <v>1176</v>
      </c>
      <c r="D141" s="11">
        <v>1170</v>
      </c>
      <c r="E141" s="54">
        <v>1179</v>
      </c>
      <c r="G141">
        <f t="shared" ca="1" si="2"/>
        <v>141</v>
      </c>
    </row>
    <row r="142" spans="1:7" x14ac:dyDescent="0.25">
      <c r="A142" s="16"/>
      <c r="B142" s="194" t="s">
        <v>62</v>
      </c>
      <c r="C142" s="196">
        <v>471</v>
      </c>
      <c r="D142" s="11">
        <v>459</v>
      </c>
      <c r="E142" s="54">
        <v>494</v>
      </c>
      <c r="G142">
        <f t="shared" ca="1" si="2"/>
        <v>142</v>
      </c>
    </row>
    <row r="143" spans="1:7" x14ac:dyDescent="0.25">
      <c r="A143" s="16"/>
      <c r="B143" s="194" t="s">
        <v>5</v>
      </c>
      <c r="C143" s="196">
        <v>899</v>
      </c>
      <c r="D143" s="11">
        <v>896</v>
      </c>
      <c r="E143" s="54">
        <v>872</v>
      </c>
      <c r="G143">
        <f t="shared" ca="1" si="2"/>
        <v>143</v>
      </c>
    </row>
    <row r="144" spans="1:7" x14ac:dyDescent="0.25">
      <c r="A144" s="16"/>
      <c r="B144" s="194" t="s">
        <v>37</v>
      </c>
      <c r="C144" s="196">
        <v>56</v>
      </c>
      <c r="D144" s="11">
        <v>45</v>
      </c>
      <c r="E144" s="54">
        <v>52</v>
      </c>
      <c r="G144">
        <f t="shared" ca="1" si="2"/>
        <v>144</v>
      </c>
    </row>
    <row r="145" spans="1:7" x14ac:dyDescent="0.25">
      <c r="A145" s="16"/>
      <c r="B145" s="194" t="s">
        <v>76</v>
      </c>
      <c r="C145" s="196">
        <v>648</v>
      </c>
      <c r="D145" s="11">
        <v>658</v>
      </c>
      <c r="E145" s="54">
        <v>647</v>
      </c>
      <c r="G145">
        <f t="shared" ca="1" si="2"/>
        <v>145</v>
      </c>
    </row>
    <row r="146" spans="1:7" x14ac:dyDescent="0.25">
      <c r="A146" s="16"/>
      <c r="B146" s="194" t="s">
        <v>63</v>
      </c>
      <c r="C146" s="196">
        <v>188</v>
      </c>
      <c r="D146" s="11">
        <v>190</v>
      </c>
      <c r="E146" s="54">
        <v>190</v>
      </c>
      <c r="G146">
        <f t="shared" ca="1" si="2"/>
        <v>146</v>
      </c>
    </row>
    <row r="147" spans="1:7" x14ac:dyDescent="0.25">
      <c r="A147" s="16"/>
      <c r="B147" s="194" t="s">
        <v>43</v>
      </c>
      <c r="C147" s="196">
        <v>270</v>
      </c>
      <c r="D147" s="11">
        <v>227</v>
      </c>
      <c r="E147" s="54">
        <v>244</v>
      </c>
      <c r="G147">
        <f t="shared" ca="1" si="2"/>
        <v>147</v>
      </c>
    </row>
    <row r="148" spans="1:7" x14ac:dyDescent="0.25">
      <c r="A148" s="16"/>
      <c r="B148" s="194" t="s">
        <v>65</v>
      </c>
      <c r="C148" s="196">
        <v>226</v>
      </c>
      <c r="D148" s="11">
        <v>231</v>
      </c>
      <c r="E148" s="54">
        <v>245</v>
      </c>
      <c r="G148">
        <f t="shared" ca="1" si="2"/>
        <v>148</v>
      </c>
    </row>
    <row r="149" spans="1:7" x14ac:dyDescent="0.25">
      <c r="A149" s="16"/>
      <c r="B149" s="194" t="s">
        <v>22</v>
      </c>
      <c r="C149" s="196">
        <v>244</v>
      </c>
      <c r="D149" s="11">
        <v>270</v>
      </c>
      <c r="E149" s="54">
        <v>252</v>
      </c>
      <c r="G149">
        <f t="shared" ca="1" si="2"/>
        <v>149</v>
      </c>
    </row>
    <row r="150" spans="1:7" x14ac:dyDescent="0.25">
      <c r="A150" s="16"/>
      <c r="B150" s="194" t="s">
        <v>61</v>
      </c>
      <c r="C150" s="196">
        <v>182</v>
      </c>
      <c r="D150" s="11">
        <v>181</v>
      </c>
      <c r="E150" s="54">
        <v>178</v>
      </c>
      <c r="G150">
        <f t="shared" ca="1" si="2"/>
        <v>150</v>
      </c>
    </row>
    <row r="151" spans="1:7" x14ac:dyDescent="0.25">
      <c r="A151" s="16"/>
      <c r="B151" s="194" t="s">
        <v>23</v>
      </c>
      <c r="C151" s="196">
        <v>277</v>
      </c>
      <c r="D151" s="11">
        <v>292</v>
      </c>
      <c r="E151" s="54">
        <v>294</v>
      </c>
      <c r="G151">
        <f t="shared" ca="1" si="2"/>
        <v>151</v>
      </c>
    </row>
    <row r="152" spans="1:7" x14ac:dyDescent="0.25">
      <c r="A152" s="16"/>
      <c r="B152" s="194" t="s">
        <v>12</v>
      </c>
      <c r="C152" s="196">
        <v>175</v>
      </c>
      <c r="D152" s="11">
        <v>173</v>
      </c>
      <c r="E152" s="54">
        <v>176</v>
      </c>
      <c r="G152">
        <f t="shared" ca="1" si="2"/>
        <v>152</v>
      </c>
    </row>
    <row r="153" spans="1:7" x14ac:dyDescent="0.25">
      <c r="A153" s="16"/>
      <c r="B153" s="194" t="s">
        <v>19</v>
      </c>
      <c r="C153" s="196">
        <v>363</v>
      </c>
      <c r="D153" s="11">
        <v>374</v>
      </c>
      <c r="E153" s="54">
        <v>381</v>
      </c>
      <c r="G153">
        <f t="shared" ca="1" si="2"/>
        <v>153</v>
      </c>
    </row>
    <row r="154" spans="1:7" x14ac:dyDescent="0.25">
      <c r="A154" s="16"/>
      <c r="B154" s="194" t="s">
        <v>45</v>
      </c>
      <c r="C154" s="196">
        <v>105</v>
      </c>
      <c r="D154" s="11">
        <v>111</v>
      </c>
      <c r="E154" s="54">
        <v>100</v>
      </c>
      <c r="G154">
        <f t="shared" ca="1" si="2"/>
        <v>154</v>
      </c>
    </row>
    <row r="155" spans="1:7" x14ac:dyDescent="0.25">
      <c r="A155" s="16"/>
      <c r="B155" s="194" t="s">
        <v>48</v>
      </c>
      <c r="C155" s="196">
        <v>251</v>
      </c>
      <c r="D155" s="11">
        <v>249</v>
      </c>
      <c r="E155" s="54">
        <v>292</v>
      </c>
      <c r="G155">
        <f t="shared" ca="1" si="2"/>
        <v>155</v>
      </c>
    </row>
    <row r="156" spans="1:7" x14ac:dyDescent="0.25">
      <c r="A156" s="16"/>
      <c r="B156" s="194" t="s">
        <v>34</v>
      </c>
      <c r="C156" s="196">
        <v>150</v>
      </c>
      <c r="D156" s="11">
        <v>146</v>
      </c>
      <c r="E156" s="54">
        <v>150</v>
      </c>
      <c r="G156">
        <f t="shared" ca="1" si="2"/>
        <v>156</v>
      </c>
    </row>
    <row r="157" spans="1:7" x14ac:dyDescent="0.25">
      <c r="A157" s="16"/>
      <c r="B157" s="194" t="s">
        <v>3</v>
      </c>
      <c r="C157" s="196">
        <v>1055</v>
      </c>
      <c r="D157" s="11">
        <v>1056</v>
      </c>
      <c r="E157" s="54">
        <v>1046</v>
      </c>
      <c r="G157">
        <f t="shared" ca="1" si="2"/>
        <v>157</v>
      </c>
    </row>
    <row r="158" spans="1:7" x14ac:dyDescent="0.25">
      <c r="A158" s="16"/>
      <c r="B158" s="194" t="s">
        <v>80</v>
      </c>
      <c r="C158" s="196">
        <v>562</v>
      </c>
      <c r="D158" s="11">
        <v>556</v>
      </c>
      <c r="E158" s="54">
        <v>548</v>
      </c>
      <c r="G158">
        <f t="shared" ca="1" si="2"/>
        <v>158</v>
      </c>
    </row>
    <row r="159" spans="1:7" x14ac:dyDescent="0.25">
      <c r="A159" s="16"/>
      <c r="B159" s="194" t="s">
        <v>39</v>
      </c>
      <c r="C159" s="196">
        <v>433</v>
      </c>
      <c r="D159" s="11">
        <v>391</v>
      </c>
      <c r="E159" s="54">
        <v>351</v>
      </c>
      <c r="G159">
        <f t="shared" ca="1" si="2"/>
        <v>159</v>
      </c>
    </row>
    <row r="160" spans="1:7" x14ac:dyDescent="0.25">
      <c r="A160" s="16"/>
      <c r="B160" s="194" t="s">
        <v>14</v>
      </c>
      <c r="C160" s="196">
        <v>1004</v>
      </c>
      <c r="D160" s="11">
        <v>1007</v>
      </c>
      <c r="E160" s="54">
        <v>980</v>
      </c>
      <c r="G160">
        <f t="shared" ca="1" si="2"/>
        <v>160</v>
      </c>
    </row>
    <row r="161" spans="1:7" x14ac:dyDescent="0.25">
      <c r="A161" s="16"/>
      <c r="B161" s="194" t="s">
        <v>68</v>
      </c>
      <c r="C161" s="196">
        <v>230</v>
      </c>
      <c r="D161" s="11">
        <v>231</v>
      </c>
      <c r="E161" s="54">
        <v>232</v>
      </c>
      <c r="G161">
        <f t="shared" ca="1" si="2"/>
        <v>161</v>
      </c>
    </row>
    <row r="162" spans="1:7" x14ac:dyDescent="0.25">
      <c r="A162" s="16"/>
      <c r="B162" s="194" t="s">
        <v>69</v>
      </c>
      <c r="C162" s="196">
        <v>220</v>
      </c>
      <c r="D162" s="11">
        <v>223</v>
      </c>
      <c r="E162" s="54">
        <v>240</v>
      </c>
      <c r="G162">
        <f t="shared" ca="1" si="2"/>
        <v>162</v>
      </c>
    </row>
    <row r="163" spans="1:7" x14ac:dyDescent="0.25">
      <c r="A163" s="16"/>
      <c r="B163" s="194" t="s">
        <v>50</v>
      </c>
      <c r="C163" s="196">
        <v>43</v>
      </c>
      <c r="D163" s="11">
        <v>44</v>
      </c>
      <c r="E163" s="54">
        <v>43</v>
      </c>
      <c r="G163">
        <f t="shared" ca="1" si="2"/>
        <v>163</v>
      </c>
    </row>
    <row r="164" spans="1:7" x14ac:dyDescent="0.25">
      <c r="A164" s="16"/>
      <c r="B164" s="194" t="s">
        <v>24</v>
      </c>
      <c r="C164" s="196">
        <v>775</v>
      </c>
      <c r="D164" s="11">
        <v>804</v>
      </c>
      <c r="E164" s="54">
        <v>803</v>
      </c>
      <c r="G164">
        <f t="shared" ca="1" si="2"/>
        <v>164</v>
      </c>
    </row>
    <row r="165" spans="1:7" x14ac:dyDescent="0.25">
      <c r="A165" s="16"/>
      <c r="B165" s="194" t="s">
        <v>9</v>
      </c>
      <c r="C165" s="196">
        <v>567</v>
      </c>
      <c r="D165" s="11">
        <v>588</v>
      </c>
      <c r="E165" s="54">
        <v>568</v>
      </c>
      <c r="G165">
        <f t="shared" ca="1" si="2"/>
        <v>165</v>
      </c>
    </row>
    <row r="166" spans="1:7" x14ac:dyDescent="0.25">
      <c r="A166" s="16"/>
      <c r="B166" s="194" t="s">
        <v>67</v>
      </c>
      <c r="C166" s="196">
        <v>299</v>
      </c>
      <c r="D166" s="11">
        <v>303</v>
      </c>
      <c r="E166" s="54">
        <v>328</v>
      </c>
      <c r="G166">
        <f t="shared" ca="1" si="2"/>
        <v>166</v>
      </c>
    </row>
    <row r="167" spans="1:7" x14ac:dyDescent="0.25">
      <c r="A167" s="16"/>
      <c r="B167" s="194" t="s">
        <v>28</v>
      </c>
      <c r="C167" s="196">
        <v>399</v>
      </c>
      <c r="D167" s="11">
        <v>423</v>
      </c>
      <c r="E167" s="54">
        <v>434</v>
      </c>
      <c r="G167">
        <f t="shared" ca="1" si="2"/>
        <v>167</v>
      </c>
    </row>
    <row r="168" spans="1:7" x14ac:dyDescent="0.25">
      <c r="A168" s="16"/>
      <c r="B168" s="194" t="s">
        <v>31</v>
      </c>
      <c r="C168" s="196">
        <v>445</v>
      </c>
      <c r="D168" s="11">
        <v>401</v>
      </c>
      <c r="E168" s="54">
        <v>334</v>
      </c>
      <c r="G168">
        <f t="shared" ca="1" si="2"/>
        <v>168</v>
      </c>
    </row>
    <row r="169" spans="1:7" x14ac:dyDescent="0.25">
      <c r="A169" s="16"/>
      <c r="B169" s="194" t="s">
        <v>64</v>
      </c>
      <c r="C169" s="196">
        <v>514</v>
      </c>
      <c r="D169" s="11">
        <v>528</v>
      </c>
      <c r="E169" s="54">
        <v>534</v>
      </c>
      <c r="G169">
        <f t="shared" ca="1" si="2"/>
        <v>169</v>
      </c>
    </row>
    <row r="170" spans="1:7" x14ac:dyDescent="0.25">
      <c r="A170" s="16"/>
      <c r="B170" s="194" t="s">
        <v>73</v>
      </c>
      <c r="C170" s="196">
        <v>769</v>
      </c>
      <c r="D170" s="11">
        <v>740</v>
      </c>
      <c r="E170" s="54">
        <v>714</v>
      </c>
      <c r="G170">
        <f t="shared" ca="1" si="2"/>
        <v>170</v>
      </c>
    </row>
    <row r="171" spans="1:7" x14ac:dyDescent="0.25">
      <c r="A171" s="16"/>
      <c r="B171" s="194" t="s">
        <v>26</v>
      </c>
      <c r="C171" s="196">
        <v>324</v>
      </c>
      <c r="D171" s="11">
        <v>317</v>
      </c>
      <c r="E171" s="54">
        <v>313</v>
      </c>
      <c r="G171">
        <f t="shared" ca="1" si="2"/>
        <v>171</v>
      </c>
    </row>
    <row r="172" spans="1:7" x14ac:dyDescent="0.25">
      <c r="A172" s="16"/>
      <c r="B172" s="194" t="s">
        <v>32</v>
      </c>
      <c r="C172" s="196">
        <v>280</v>
      </c>
      <c r="D172" s="11">
        <v>286</v>
      </c>
      <c r="E172" s="54">
        <v>286</v>
      </c>
      <c r="G172">
        <f t="shared" ca="1" si="2"/>
        <v>172</v>
      </c>
    </row>
    <row r="173" spans="1:7" x14ac:dyDescent="0.25">
      <c r="A173" s="16"/>
      <c r="B173" s="194" t="s">
        <v>46</v>
      </c>
      <c r="C173" s="196">
        <v>816</v>
      </c>
      <c r="D173" s="11">
        <v>750</v>
      </c>
      <c r="E173" s="54">
        <v>724</v>
      </c>
      <c r="G173">
        <f t="shared" ca="1" si="2"/>
        <v>173</v>
      </c>
    </row>
    <row r="174" spans="1:7" x14ac:dyDescent="0.25">
      <c r="A174" s="16"/>
      <c r="B174" s="194" t="s">
        <v>75</v>
      </c>
      <c r="C174" s="196">
        <v>478</v>
      </c>
      <c r="D174" s="11">
        <v>461</v>
      </c>
      <c r="E174" s="54">
        <v>473</v>
      </c>
      <c r="G174">
        <f t="shared" ca="1" si="2"/>
        <v>174</v>
      </c>
    </row>
    <row r="175" spans="1:7" x14ac:dyDescent="0.25">
      <c r="A175" s="16"/>
      <c r="B175" s="194" t="s">
        <v>10</v>
      </c>
      <c r="C175" s="196">
        <v>958</v>
      </c>
      <c r="D175" s="11">
        <v>944</v>
      </c>
      <c r="E175" s="54">
        <v>952</v>
      </c>
      <c r="G175">
        <f t="shared" ca="1" si="2"/>
        <v>175</v>
      </c>
    </row>
    <row r="176" spans="1:7" x14ac:dyDescent="0.25">
      <c r="A176" s="16"/>
      <c r="B176" s="194" t="s">
        <v>15</v>
      </c>
      <c r="C176" s="196">
        <v>787</v>
      </c>
      <c r="D176" s="11">
        <v>794</v>
      </c>
      <c r="E176" s="54">
        <v>787</v>
      </c>
      <c r="G176">
        <f t="shared" ca="1" si="2"/>
        <v>176</v>
      </c>
    </row>
    <row r="177" spans="1:7" x14ac:dyDescent="0.25">
      <c r="A177" s="16"/>
      <c r="B177" s="194" t="s">
        <v>18</v>
      </c>
      <c r="C177" s="196">
        <v>1057</v>
      </c>
      <c r="D177" s="11">
        <v>1032</v>
      </c>
      <c r="E177" s="54">
        <v>1040</v>
      </c>
      <c r="G177">
        <f t="shared" ca="1" si="2"/>
        <v>177</v>
      </c>
    </row>
    <row r="178" spans="1:7" x14ac:dyDescent="0.25">
      <c r="A178" s="16"/>
      <c r="B178" s="194" t="s">
        <v>77</v>
      </c>
      <c r="C178" s="196">
        <v>368</v>
      </c>
      <c r="D178" s="11">
        <v>365</v>
      </c>
      <c r="E178" s="54">
        <v>395</v>
      </c>
      <c r="G178">
        <f t="shared" ca="1" si="2"/>
        <v>178</v>
      </c>
    </row>
    <row r="179" spans="1:7" x14ac:dyDescent="0.25">
      <c r="A179" s="16"/>
      <c r="B179" s="194" t="s">
        <v>44</v>
      </c>
      <c r="C179" s="196">
        <v>134</v>
      </c>
      <c r="D179" s="11">
        <v>120</v>
      </c>
      <c r="E179" s="54">
        <v>97</v>
      </c>
      <c r="G179">
        <f t="shared" ca="1" si="2"/>
        <v>179</v>
      </c>
    </row>
    <row r="180" spans="1:7" x14ac:dyDescent="0.25">
      <c r="A180" s="16"/>
      <c r="B180" s="194" t="s">
        <v>71</v>
      </c>
      <c r="C180" s="196">
        <v>436</v>
      </c>
      <c r="D180" s="11">
        <v>410</v>
      </c>
      <c r="E180" s="54">
        <v>414</v>
      </c>
      <c r="G180">
        <f t="shared" ca="1" si="2"/>
        <v>180</v>
      </c>
    </row>
    <row r="181" spans="1:7" x14ac:dyDescent="0.25">
      <c r="A181" s="16"/>
      <c r="B181" s="194" t="s">
        <v>52</v>
      </c>
      <c r="C181" s="196">
        <v>111</v>
      </c>
      <c r="D181" s="11">
        <v>117</v>
      </c>
      <c r="E181" s="54">
        <v>104</v>
      </c>
      <c r="G181">
        <f t="shared" ca="1" si="2"/>
        <v>181</v>
      </c>
    </row>
    <row r="182" spans="1:7" x14ac:dyDescent="0.25">
      <c r="A182" s="16"/>
      <c r="B182" s="194" t="s">
        <v>20</v>
      </c>
      <c r="C182" s="196">
        <v>696</v>
      </c>
      <c r="D182" s="11">
        <v>646</v>
      </c>
      <c r="E182" s="54">
        <v>680</v>
      </c>
      <c r="G182">
        <f t="shared" ca="1" si="2"/>
        <v>182</v>
      </c>
    </row>
    <row r="183" spans="1:7" x14ac:dyDescent="0.25">
      <c r="A183" s="16"/>
      <c r="B183" s="194" t="s">
        <v>95</v>
      </c>
      <c r="C183" s="196">
        <v>1022</v>
      </c>
      <c r="D183" s="11">
        <v>1054</v>
      </c>
      <c r="E183" s="54">
        <v>1076</v>
      </c>
      <c r="G183">
        <f t="shared" ca="1" si="2"/>
        <v>183</v>
      </c>
    </row>
    <row r="184" spans="1:7" x14ac:dyDescent="0.25">
      <c r="A184" s="16"/>
      <c r="B184" s="194" t="s">
        <v>30</v>
      </c>
      <c r="C184" s="196">
        <v>180</v>
      </c>
      <c r="D184" s="11">
        <v>161</v>
      </c>
      <c r="E184" s="54">
        <v>137</v>
      </c>
      <c r="G184">
        <f t="shared" ca="1" si="2"/>
        <v>184</v>
      </c>
    </row>
    <row r="185" spans="1:7" x14ac:dyDescent="0.25">
      <c r="A185" s="16"/>
      <c r="B185" s="194" t="s">
        <v>58</v>
      </c>
      <c r="C185" s="196">
        <v>54</v>
      </c>
      <c r="D185" s="11">
        <v>56</v>
      </c>
      <c r="E185" s="54">
        <v>57</v>
      </c>
      <c r="G185">
        <f t="shared" ca="1" si="2"/>
        <v>185</v>
      </c>
    </row>
    <row r="186" spans="1:7" x14ac:dyDescent="0.25">
      <c r="A186" s="16"/>
      <c r="B186" s="194" t="s">
        <v>54</v>
      </c>
      <c r="C186" s="196">
        <v>34</v>
      </c>
      <c r="D186" s="11"/>
      <c r="E186" s="54"/>
      <c r="G186">
        <f t="shared" ca="1" si="2"/>
        <v>186</v>
      </c>
    </row>
    <row r="187" spans="1:7" x14ac:dyDescent="0.25">
      <c r="A187" s="16"/>
      <c r="B187" s="194" t="s">
        <v>145</v>
      </c>
      <c r="C187" s="196">
        <v>8848</v>
      </c>
      <c r="D187" s="11">
        <v>8713</v>
      </c>
      <c r="E187" s="54">
        <v>8708</v>
      </c>
      <c r="G187">
        <f t="shared" ca="1" si="2"/>
        <v>187</v>
      </c>
    </row>
    <row r="188" spans="1:7" x14ac:dyDescent="0.25">
      <c r="A188" s="16"/>
      <c r="B188" s="194" t="s">
        <v>146</v>
      </c>
      <c r="C188" s="196">
        <v>5348</v>
      </c>
      <c r="D188" s="11">
        <v>5301</v>
      </c>
      <c r="E188" s="54">
        <v>5314</v>
      </c>
      <c r="G188">
        <f t="shared" ca="1" si="2"/>
        <v>188</v>
      </c>
    </row>
    <row r="189" spans="1:7" x14ac:dyDescent="0.25">
      <c r="A189" s="16"/>
      <c r="B189" s="194" t="s">
        <v>147</v>
      </c>
      <c r="C189" s="196">
        <v>10538</v>
      </c>
      <c r="D189" s="11">
        <v>10356</v>
      </c>
      <c r="E189" s="54">
        <v>10377</v>
      </c>
      <c r="G189">
        <f t="shared" ca="1" si="2"/>
        <v>189</v>
      </c>
    </row>
    <row r="190" spans="1:7" x14ac:dyDescent="0.25">
      <c r="A190" s="16"/>
      <c r="B190" s="194" t="s">
        <v>274</v>
      </c>
      <c r="C190" s="196">
        <v>74</v>
      </c>
      <c r="D190" s="11">
        <v>93</v>
      </c>
      <c r="E190" s="54">
        <v>92</v>
      </c>
      <c r="G190">
        <f t="shared" ca="1" si="2"/>
        <v>190</v>
      </c>
    </row>
    <row r="191" spans="1:7" x14ac:dyDescent="0.25">
      <c r="A191" s="16"/>
      <c r="B191" s="194" t="s">
        <v>275</v>
      </c>
      <c r="C191" s="196">
        <v>201</v>
      </c>
      <c r="D191" s="11">
        <v>211</v>
      </c>
      <c r="E191" s="54">
        <v>211</v>
      </c>
      <c r="G191">
        <f t="shared" ca="1" si="2"/>
        <v>191</v>
      </c>
    </row>
    <row r="192" spans="1:7" x14ac:dyDescent="0.25">
      <c r="A192" s="16"/>
      <c r="B192" s="194" t="s">
        <v>276</v>
      </c>
      <c r="C192" s="196">
        <v>130</v>
      </c>
      <c r="D192" s="11">
        <v>118</v>
      </c>
      <c r="E192" s="54">
        <v>108</v>
      </c>
      <c r="G192">
        <f t="shared" ca="1" si="2"/>
        <v>192</v>
      </c>
    </row>
    <row r="193" spans="1:7" x14ac:dyDescent="0.25">
      <c r="A193" s="16"/>
      <c r="B193" s="194" t="s">
        <v>277</v>
      </c>
      <c r="C193" s="196">
        <v>105</v>
      </c>
      <c r="D193" s="11">
        <v>99</v>
      </c>
      <c r="E193" s="54">
        <v>96</v>
      </c>
      <c r="G193">
        <f t="shared" ca="1" si="2"/>
        <v>193</v>
      </c>
    </row>
    <row r="194" spans="1:7" x14ac:dyDescent="0.25">
      <c r="A194" s="16"/>
      <c r="B194" s="194" t="s">
        <v>278</v>
      </c>
      <c r="C194" s="196">
        <v>482</v>
      </c>
      <c r="D194" s="11">
        <v>449</v>
      </c>
      <c r="E194" s="54">
        <v>452</v>
      </c>
      <c r="G194">
        <f t="shared" ca="1" si="2"/>
        <v>194</v>
      </c>
    </row>
    <row r="195" spans="1:7" x14ac:dyDescent="0.25">
      <c r="A195" s="16"/>
      <c r="B195" s="194" t="s">
        <v>279</v>
      </c>
      <c r="C195" s="196">
        <v>105</v>
      </c>
      <c r="D195" s="11">
        <v>95</v>
      </c>
      <c r="E195" s="54">
        <v>98</v>
      </c>
      <c r="G195">
        <f t="shared" ca="1" si="2"/>
        <v>195</v>
      </c>
    </row>
    <row r="196" spans="1:7" x14ac:dyDescent="0.25">
      <c r="A196" s="16"/>
      <c r="B196" s="194" t="s">
        <v>280</v>
      </c>
      <c r="C196" s="196">
        <v>151</v>
      </c>
      <c r="D196" s="11">
        <v>139</v>
      </c>
      <c r="E196" s="54">
        <v>142</v>
      </c>
      <c r="G196">
        <f t="shared" ca="1" si="2"/>
        <v>196</v>
      </c>
    </row>
    <row r="197" spans="1:7" x14ac:dyDescent="0.25">
      <c r="A197" s="16"/>
      <c r="B197" s="194" t="s">
        <v>281</v>
      </c>
      <c r="C197" s="196">
        <v>2241</v>
      </c>
      <c r="D197" s="11">
        <v>2323</v>
      </c>
      <c r="E197" s="54">
        <v>2309</v>
      </c>
      <c r="G197">
        <f t="shared" ca="1" si="2"/>
        <v>197</v>
      </c>
    </row>
    <row r="198" spans="1:7" x14ac:dyDescent="0.25">
      <c r="A198" s="16"/>
      <c r="B198" s="194" t="s">
        <v>282</v>
      </c>
      <c r="C198" s="196">
        <v>185</v>
      </c>
      <c r="D198" s="11">
        <v>196</v>
      </c>
      <c r="E198" s="54">
        <v>202</v>
      </c>
      <c r="G198">
        <f t="shared" ref="G198:G261" ca="1" si="3">CELL("row",A198)</f>
        <v>198</v>
      </c>
    </row>
    <row r="199" spans="1:7" x14ac:dyDescent="0.25">
      <c r="A199" s="16"/>
      <c r="B199" s="194" t="s">
        <v>283</v>
      </c>
      <c r="C199" s="196">
        <v>90</v>
      </c>
      <c r="D199" s="11">
        <v>76</v>
      </c>
      <c r="E199" s="54">
        <v>86</v>
      </c>
      <c r="G199">
        <f t="shared" ca="1" si="3"/>
        <v>199</v>
      </c>
    </row>
    <row r="200" spans="1:7" x14ac:dyDescent="0.25">
      <c r="A200" s="16"/>
      <c r="B200" s="194" t="s">
        <v>284</v>
      </c>
      <c r="C200" s="196"/>
      <c r="D200" s="11">
        <v>31</v>
      </c>
      <c r="E200" s="54"/>
      <c r="G200">
        <f t="shared" ca="1" si="3"/>
        <v>200</v>
      </c>
    </row>
    <row r="201" spans="1:7" x14ac:dyDescent="0.25">
      <c r="A201" s="16"/>
      <c r="B201" s="194" t="s">
        <v>286</v>
      </c>
      <c r="C201" s="196">
        <v>54</v>
      </c>
      <c r="D201" s="11">
        <v>46</v>
      </c>
      <c r="E201" s="54">
        <v>55</v>
      </c>
      <c r="G201">
        <f t="shared" ca="1" si="3"/>
        <v>201</v>
      </c>
    </row>
    <row r="202" spans="1:7" x14ac:dyDescent="0.25">
      <c r="A202" s="16"/>
      <c r="B202" s="194" t="s">
        <v>287</v>
      </c>
      <c r="C202" s="196">
        <v>45</v>
      </c>
      <c r="D202" s="11">
        <v>55</v>
      </c>
      <c r="E202" s="54">
        <v>60</v>
      </c>
      <c r="G202">
        <f t="shared" ca="1" si="3"/>
        <v>202</v>
      </c>
    </row>
    <row r="203" spans="1:7" x14ac:dyDescent="0.25">
      <c r="A203" s="16"/>
      <c r="B203" s="194" t="s">
        <v>288</v>
      </c>
      <c r="C203" s="196">
        <v>45</v>
      </c>
      <c r="D203" s="11">
        <v>47</v>
      </c>
      <c r="E203" s="54">
        <v>40</v>
      </c>
      <c r="G203">
        <f t="shared" ca="1" si="3"/>
        <v>203</v>
      </c>
    </row>
    <row r="204" spans="1:7" x14ac:dyDescent="0.25">
      <c r="A204" s="16"/>
      <c r="B204" s="194" t="s">
        <v>289</v>
      </c>
      <c r="C204" s="196">
        <v>40</v>
      </c>
      <c r="D204" s="11">
        <v>42</v>
      </c>
      <c r="E204" s="54">
        <v>43</v>
      </c>
      <c r="G204">
        <f t="shared" ca="1" si="3"/>
        <v>204</v>
      </c>
    </row>
    <row r="205" spans="1:7" x14ac:dyDescent="0.25">
      <c r="A205" s="16"/>
      <c r="B205" s="194" t="s">
        <v>290</v>
      </c>
      <c r="C205" s="196">
        <v>40</v>
      </c>
      <c r="D205" s="11">
        <v>35</v>
      </c>
      <c r="E205" s="54">
        <v>43</v>
      </c>
      <c r="G205">
        <f t="shared" ca="1" si="3"/>
        <v>205</v>
      </c>
    </row>
    <row r="206" spans="1:7" x14ac:dyDescent="0.25">
      <c r="A206" s="16"/>
      <c r="B206" s="194" t="s">
        <v>291</v>
      </c>
      <c r="C206" s="196">
        <v>162</v>
      </c>
      <c r="D206" s="11">
        <v>171</v>
      </c>
      <c r="E206" s="54">
        <v>162</v>
      </c>
      <c r="G206">
        <f t="shared" ca="1" si="3"/>
        <v>206</v>
      </c>
    </row>
    <row r="207" spans="1:7" x14ac:dyDescent="0.25">
      <c r="A207" s="5" t="s">
        <v>109</v>
      </c>
      <c r="B207" s="3"/>
      <c r="C207" s="8">
        <v>63896</v>
      </c>
      <c r="D207" s="9">
        <v>63288</v>
      </c>
      <c r="E207" s="53">
        <v>63102</v>
      </c>
      <c r="G207">
        <f t="shared" ca="1" si="3"/>
        <v>207</v>
      </c>
    </row>
    <row r="208" spans="1:7" x14ac:dyDescent="0.25">
      <c r="A208" s="5" t="s">
        <v>82</v>
      </c>
      <c r="B208" s="5" t="s">
        <v>35</v>
      </c>
      <c r="C208" s="8">
        <v>128</v>
      </c>
      <c r="D208" s="9">
        <v>121</v>
      </c>
      <c r="E208" s="53">
        <v>120</v>
      </c>
      <c r="G208">
        <f t="shared" ca="1" si="3"/>
        <v>208</v>
      </c>
    </row>
    <row r="209" spans="1:7" x14ac:dyDescent="0.25">
      <c r="A209" s="16"/>
      <c r="B209" s="194" t="s">
        <v>41</v>
      </c>
      <c r="C209" s="196">
        <v>98</v>
      </c>
      <c r="D209" s="11">
        <v>101</v>
      </c>
      <c r="E209" s="54">
        <v>64</v>
      </c>
      <c r="G209">
        <f t="shared" ca="1" si="3"/>
        <v>209</v>
      </c>
    </row>
    <row r="210" spans="1:7" x14ac:dyDescent="0.25">
      <c r="A210" s="16"/>
      <c r="B210" s="194" t="s">
        <v>59</v>
      </c>
      <c r="C210" s="196">
        <v>113</v>
      </c>
      <c r="D210" s="11">
        <v>114</v>
      </c>
      <c r="E210" s="54">
        <v>119</v>
      </c>
      <c r="G210">
        <f t="shared" ca="1" si="3"/>
        <v>210</v>
      </c>
    </row>
    <row r="211" spans="1:7" x14ac:dyDescent="0.25">
      <c r="A211" s="16"/>
      <c r="B211" s="194" t="s">
        <v>79</v>
      </c>
      <c r="C211" s="196">
        <v>2268</v>
      </c>
      <c r="D211" s="11">
        <v>2172</v>
      </c>
      <c r="E211" s="54">
        <v>2109</v>
      </c>
      <c r="G211">
        <f t="shared" ca="1" si="3"/>
        <v>211</v>
      </c>
    </row>
    <row r="212" spans="1:7" x14ac:dyDescent="0.25">
      <c r="A212" s="16"/>
      <c r="B212" s="194" t="s">
        <v>17</v>
      </c>
      <c r="C212" s="196">
        <v>805</v>
      </c>
      <c r="D212" s="11">
        <v>824</v>
      </c>
      <c r="E212" s="54">
        <v>853</v>
      </c>
      <c r="G212">
        <f t="shared" ca="1" si="3"/>
        <v>212</v>
      </c>
    </row>
    <row r="213" spans="1:7" x14ac:dyDescent="0.25">
      <c r="A213" s="16"/>
      <c r="B213" s="194" t="s">
        <v>66</v>
      </c>
      <c r="C213" s="196">
        <v>499</v>
      </c>
      <c r="D213" s="11">
        <v>513</v>
      </c>
      <c r="E213" s="54">
        <v>506</v>
      </c>
      <c r="G213">
        <f t="shared" ca="1" si="3"/>
        <v>213</v>
      </c>
    </row>
    <row r="214" spans="1:7" x14ac:dyDescent="0.25">
      <c r="A214" s="16"/>
      <c r="B214" s="194" t="s">
        <v>11</v>
      </c>
      <c r="C214" s="196">
        <v>1213</v>
      </c>
      <c r="D214" s="11">
        <v>1221</v>
      </c>
      <c r="E214" s="54">
        <v>1256</v>
      </c>
      <c r="G214">
        <f t="shared" ca="1" si="3"/>
        <v>214</v>
      </c>
    </row>
    <row r="215" spans="1:7" x14ac:dyDescent="0.25">
      <c r="A215" s="16"/>
      <c r="B215" s="194" t="s">
        <v>56</v>
      </c>
      <c r="C215" s="196">
        <v>457</v>
      </c>
      <c r="D215" s="11">
        <v>447</v>
      </c>
      <c r="E215" s="54">
        <v>387</v>
      </c>
      <c r="G215">
        <f t="shared" ca="1" si="3"/>
        <v>215</v>
      </c>
    </row>
    <row r="216" spans="1:7" x14ac:dyDescent="0.25">
      <c r="A216" s="16"/>
      <c r="B216" s="194" t="s">
        <v>29</v>
      </c>
      <c r="C216" s="196">
        <v>423</v>
      </c>
      <c r="D216" s="11">
        <v>464</v>
      </c>
      <c r="E216" s="54">
        <v>475</v>
      </c>
      <c r="G216">
        <f t="shared" ca="1" si="3"/>
        <v>216</v>
      </c>
    </row>
    <row r="217" spans="1:7" x14ac:dyDescent="0.25">
      <c r="A217" s="16"/>
      <c r="B217" s="194" t="s">
        <v>40</v>
      </c>
      <c r="C217" s="196">
        <v>77</v>
      </c>
      <c r="D217" s="11">
        <v>48</v>
      </c>
      <c r="E217" s="54">
        <v>47</v>
      </c>
      <c r="G217">
        <f t="shared" ca="1" si="3"/>
        <v>217</v>
      </c>
    </row>
    <row r="218" spans="1:7" x14ac:dyDescent="0.25">
      <c r="A218" s="16"/>
      <c r="B218" s="194" t="s">
        <v>47</v>
      </c>
      <c r="C218" s="196">
        <v>1655</v>
      </c>
      <c r="D218" s="11">
        <v>1643</v>
      </c>
      <c r="E218" s="54">
        <v>1700</v>
      </c>
      <c r="G218">
        <f t="shared" ca="1" si="3"/>
        <v>218</v>
      </c>
    </row>
    <row r="219" spans="1:7" x14ac:dyDescent="0.25">
      <c r="A219" s="16"/>
      <c r="B219" s="194" t="s">
        <v>57</v>
      </c>
      <c r="C219" s="196">
        <v>249</v>
      </c>
      <c r="D219" s="11">
        <v>244</v>
      </c>
      <c r="E219" s="54">
        <v>233</v>
      </c>
      <c r="G219">
        <f t="shared" ca="1" si="3"/>
        <v>219</v>
      </c>
    </row>
    <row r="220" spans="1:7" x14ac:dyDescent="0.25">
      <c r="A220" s="16"/>
      <c r="B220" s="194" t="s">
        <v>74</v>
      </c>
      <c r="C220" s="196">
        <v>1172</v>
      </c>
      <c r="D220" s="11">
        <v>1252</v>
      </c>
      <c r="E220" s="54">
        <v>1304</v>
      </c>
      <c r="G220">
        <f t="shared" ca="1" si="3"/>
        <v>220</v>
      </c>
    </row>
    <row r="221" spans="1:7" x14ac:dyDescent="0.25">
      <c r="A221" s="16"/>
      <c r="B221" s="194" t="s">
        <v>53</v>
      </c>
      <c r="C221" s="196">
        <v>146</v>
      </c>
      <c r="D221" s="11">
        <v>142</v>
      </c>
      <c r="E221" s="54">
        <v>152</v>
      </c>
      <c r="G221">
        <f t="shared" ca="1" si="3"/>
        <v>221</v>
      </c>
    </row>
    <row r="222" spans="1:7" x14ac:dyDescent="0.25">
      <c r="A222" s="16"/>
      <c r="B222" s="194" t="s">
        <v>49</v>
      </c>
      <c r="C222" s="196">
        <v>52</v>
      </c>
      <c r="D222" s="11">
        <v>47</v>
      </c>
      <c r="E222" s="54">
        <v>57</v>
      </c>
      <c r="G222">
        <f t="shared" ca="1" si="3"/>
        <v>222</v>
      </c>
    </row>
    <row r="223" spans="1:7" x14ac:dyDescent="0.25">
      <c r="A223" s="16"/>
      <c r="B223" s="194" t="s">
        <v>33</v>
      </c>
      <c r="C223" s="196">
        <v>157</v>
      </c>
      <c r="D223" s="11">
        <v>237</v>
      </c>
      <c r="E223" s="54">
        <v>287</v>
      </c>
      <c r="G223">
        <f t="shared" ca="1" si="3"/>
        <v>223</v>
      </c>
    </row>
    <row r="224" spans="1:7" x14ac:dyDescent="0.25">
      <c r="A224" s="16"/>
      <c r="B224" s="194" t="s">
        <v>60</v>
      </c>
      <c r="C224" s="196">
        <v>565</v>
      </c>
      <c r="D224" s="11">
        <v>565</v>
      </c>
      <c r="E224" s="54">
        <v>576</v>
      </c>
      <c r="G224">
        <f t="shared" ca="1" si="3"/>
        <v>224</v>
      </c>
    </row>
    <row r="225" spans="1:7" x14ac:dyDescent="0.25">
      <c r="A225" s="16"/>
      <c r="B225" s="194" t="s">
        <v>25</v>
      </c>
      <c r="C225" s="196">
        <v>763</v>
      </c>
      <c r="D225" s="11">
        <v>786</v>
      </c>
      <c r="E225" s="54">
        <v>846</v>
      </c>
      <c r="G225">
        <f t="shared" ca="1" si="3"/>
        <v>225</v>
      </c>
    </row>
    <row r="226" spans="1:7" x14ac:dyDescent="0.25">
      <c r="A226" s="16"/>
      <c r="B226" s="194" t="s">
        <v>7</v>
      </c>
      <c r="C226" s="196">
        <v>1015</v>
      </c>
      <c r="D226" s="11">
        <v>1009</v>
      </c>
      <c r="E226" s="54">
        <v>1057</v>
      </c>
      <c r="G226">
        <f t="shared" ca="1" si="3"/>
        <v>226</v>
      </c>
    </row>
    <row r="227" spans="1:7" x14ac:dyDescent="0.25">
      <c r="A227" s="16"/>
      <c r="B227" s="194" t="s">
        <v>51</v>
      </c>
      <c r="C227" s="196">
        <v>56</v>
      </c>
      <c r="D227" s="11">
        <v>50</v>
      </c>
      <c r="E227" s="54">
        <v>59</v>
      </c>
      <c r="G227">
        <f t="shared" ca="1" si="3"/>
        <v>227</v>
      </c>
    </row>
    <row r="228" spans="1:7" x14ac:dyDescent="0.25">
      <c r="A228" s="16"/>
      <c r="B228" s="194" t="s">
        <v>55</v>
      </c>
      <c r="C228" s="196">
        <v>53</v>
      </c>
      <c r="D228" s="11">
        <v>38</v>
      </c>
      <c r="E228" s="54">
        <v>49</v>
      </c>
      <c r="G228">
        <f t="shared" ca="1" si="3"/>
        <v>228</v>
      </c>
    </row>
    <row r="229" spans="1:7" x14ac:dyDescent="0.25">
      <c r="A229" s="16"/>
      <c r="B229" s="194" t="s">
        <v>36</v>
      </c>
      <c r="C229" s="196">
        <v>397</v>
      </c>
      <c r="D229" s="11">
        <v>452</v>
      </c>
      <c r="E229" s="54">
        <v>449</v>
      </c>
      <c r="G229">
        <f t="shared" ca="1" si="3"/>
        <v>229</v>
      </c>
    </row>
    <row r="230" spans="1:7" x14ac:dyDescent="0.25">
      <c r="A230" s="16"/>
      <c r="B230" s="194" t="s">
        <v>21</v>
      </c>
      <c r="C230" s="196">
        <v>417</v>
      </c>
      <c r="D230" s="11">
        <v>427</v>
      </c>
      <c r="E230" s="54">
        <v>446</v>
      </c>
      <c r="G230">
        <f t="shared" ca="1" si="3"/>
        <v>230</v>
      </c>
    </row>
    <row r="231" spans="1:7" x14ac:dyDescent="0.25">
      <c r="A231" s="16"/>
      <c r="B231" s="194" t="s">
        <v>42</v>
      </c>
      <c r="C231" s="196">
        <v>81</v>
      </c>
      <c r="D231" s="11">
        <v>84</v>
      </c>
      <c r="E231" s="54">
        <v>83</v>
      </c>
      <c r="G231">
        <f t="shared" ca="1" si="3"/>
        <v>231</v>
      </c>
    </row>
    <row r="232" spans="1:7" x14ac:dyDescent="0.25">
      <c r="A232" s="16"/>
      <c r="B232" s="194" t="s">
        <v>16</v>
      </c>
      <c r="C232" s="196">
        <v>783</v>
      </c>
      <c r="D232" s="11">
        <v>781</v>
      </c>
      <c r="E232" s="54">
        <v>786</v>
      </c>
      <c r="G232">
        <f t="shared" ca="1" si="3"/>
        <v>232</v>
      </c>
    </row>
    <row r="233" spans="1:7" x14ac:dyDescent="0.25">
      <c r="A233" s="16"/>
      <c r="B233" s="194" t="s">
        <v>2</v>
      </c>
      <c r="C233" s="196">
        <v>1557</v>
      </c>
      <c r="D233" s="11">
        <v>1584</v>
      </c>
      <c r="E233" s="54">
        <v>1617</v>
      </c>
      <c r="G233">
        <f t="shared" ca="1" si="3"/>
        <v>233</v>
      </c>
    </row>
    <row r="234" spans="1:7" x14ac:dyDescent="0.25">
      <c r="A234" s="16"/>
      <c r="B234" s="194" t="s">
        <v>4</v>
      </c>
      <c r="C234" s="196">
        <v>1629</v>
      </c>
      <c r="D234" s="11">
        <v>1680</v>
      </c>
      <c r="E234" s="54">
        <v>1702</v>
      </c>
      <c r="G234">
        <f t="shared" ca="1" si="3"/>
        <v>234</v>
      </c>
    </row>
    <row r="235" spans="1:7" x14ac:dyDescent="0.25">
      <c r="A235" s="16"/>
      <c r="B235" s="194" t="s">
        <v>38</v>
      </c>
      <c r="C235" s="196">
        <v>396</v>
      </c>
      <c r="D235" s="11">
        <v>367</v>
      </c>
      <c r="E235" s="54">
        <v>333</v>
      </c>
      <c r="G235">
        <f t="shared" ca="1" si="3"/>
        <v>235</v>
      </c>
    </row>
    <row r="236" spans="1:7" x14ac:dyDescent="0.25">
      <c r="A236" s="16"/>
      <c r="B236" s="194" t="s">
        <v>8</v>
      </c>
      <c r="C236" s="196">
        <v>811</v>
      </c>
      <c r="D236" s="11">
        <v>846</v>
      </c>
      <c r="E236" s="54">
        <v>854</v>
      </c>
      <c r="G236">
        <f t="shared" ca="1" si="3"/>
        <v>236</v>
      </c>
    </row>
    <row r="237" spans="1:7" x14ac:dyDescent="0.25">
      <c r="A237" s="16"/>
      <c r="B237" s="194" t="s">
        <v>78</v>
      </c>
      <c r="C237" s="196">
        <v>2573</v>
      </c>
      <c r="D237" s="11">
        <v>2661</v>
      </c>
      <c r="E237" s="54">
        <v>2662</v>
      </c>
      <c r="G237">
        <f t="shared" ca="1" si="3"/>
        <v>237</v>
      </c>
    </row>
    <row r="238" spans="1:7" x14ac:dyDescent="0.25">
      <c r="A238" s="16"/>
      <c r="B238" s="194" t="s">
        <v>27</v>
      </c>
      <c r="C238" s="196">
        <v>604</v>
      </c>
      <c r="D238" s="11">
        <v>607</v>
      </c>
      <c r="E238" s="54">
        <v>638</v>
      </c>
      <c r="G238">
        <f t="shared" ca="1" si="3"/>
        <v>238</v>
      </c>
    </row>
    <row r="239" spans="1:7" x14ac:dyDescent="0.25">
      <c r="A239" s="16"/>
      <c r="B239" s="194" t="s">
        <v>13</v>
      </c>
      <c r="C239" s="196">
        <v>476</v>
      </c>
      <c r="D239" s="11">
        <v>497</v>
      </c>
      <c r="E239" s="54">
        <v>481</v>
      </c>
      <c r="G239">
        <f t="shared" ca="1" si="3"/>
        <v>239</v>
      </c>
    </row>
    <row r="240" spans="1:7" x14ac:dyDescent="0.25">
      <c r="A240" s="16"/>
      <c r="B240" s="194" t="s">
        <v>70</v>
      </c>
      <c r="C240" s="196">
        <v>1218</v>
      </c>
      <c r="D240" s="11">
        <v>1196</v>
      </c>
      <c r="E240" s="54">
        <v>1191</v>
      </c>
      <c r="G240">
        <f t="shared" ca="1" si="3"/>
        <v>240</v>
      </c>
    </row>
    <row r="241" spans="1:7" x14ac:dyDescent="0.25">
      <c r="A241" s="16"/>
      <c r="B241" s="194" t="s">
        <v>72</v>
      </c>
      <c r="C241" s="196">
        <v>299</v>
      </c>
      <c r="D241" s="11">
        <v>249</v>
      </c>
      <c r="E241" s="54">
        <v>258</v>
      </c>
      <c r="G241">
        <f t="shared" ca="1" si="3"/>
        <v>241</v>
      </c>
    </row>
    <row r="242" spans="1:7" x14ac:dyDescent="0.25">
      <c r="A242" s="16"/>
      <c r="B242" s="194" t="s">
        <v>6</v>
      </c>
      <c r="C242" s="196">
        <v>1532</v>
      </c>
      <c r="D242" s="11">
        <v>1528</v>
      </c>
      <c r="E242" s="54">
        <v>1543</v>
      </c>
      <c r="G242">
        <f t="shared" ca="1" si="3"/>
        <v>242</v>
      </c>
    </row>
    <row r="243" spans="1:7" x14ac:dyDescent="0.25">
      <c r="A243" s="16"/>
      <c r="B243" s="194" t="s">
        <v>62</v>
      </c>
      <c r="C243" s="196">
        <v>891</v>
      </c>
      <c r="D243" s="11">
        <v>858</v>
      </c>
      <c r="E243" s="54">
        <v>851</v>
      </c>
      <c r="G243">
        <f t="shared" ca="1" si="3"/>
        <v>243</v>
      </c>
    </row>
    <row r="244" spans="1:7" x14ac:dyDescent="0.25">
      <c r="A244" s="16"/>
      <c r="B244" s="194" t="s">
        <v>5</v>
      </c>
      <c r="C244" s="196">
        <v>1358</v>
      </c>
      <c r="D244" s="11">
        <v>1353</v>
      </c>
      <c r="E244" s="54">
        <v>1403</v>
      </c>
      <c r="G244">
        <f t="shared" ca="1" si="3"/>
        <v>244</v>
      </c>
    </row>
    <row r="245" spans="1:7" x14ac:dyDescent="0.25">
      <c r="A245" s="16"/>
      <c r="B245" s="194" t="s">
        <v>37</v>
      </c>
      <c r="C245" s="196">
        <v>87</v>
      </c>
      <c r="D245" s="11">
        <v>76</v>
      </c>
      <c r="E245" s="54">
        <v>77</v>
      </c>
      <c r="G245">
        <f t="shared" ca="1" si="3"/>
        <v>245</v>
      </c>
    </row>
    <row r="246" spans="1:7" x14ac:dyDescent="0.25">
      <c r="A246" s="16"/>
      <c r="B246" s="194" t="s">
        <v>76</v>
      </c>
      <c r="C246" s="196">
        <v>1786</v>
      </c>
      <c r="D246" s="11">
        <v>1764</v>
      </c>
      <c r="E246" s="54">
        <v>1742</v>
      </c>
      <c r="G246">
        <f t="shared" ca="1" si="3"/>
        <v>246</v>
      </c>
    </row>
    <row r="247" spans="1:7" x14ac:dyDescent="0.25">
      <c r="A247" s="16"/>
      <c r="B247" s="194" t="s">
        <v>63</v>
      </c>
      <c r="C247" s="196">
        <v>302</v>
      </c>
      <c r="D247" s="11">
        <v>305</v>
      </c>
      <c r="E247" s="54">
        <v>301</v>
      </c>
      <c r="G247">
        <f t="shared" ca="1" si="3"/>
        <v>247</v>
      </c>
    </row>
    <row r="248" spans="1:7" x14ac:dyDescent="0.25">
      <c r="A248" s="16"/>
      <c r="B248" s="194" t="s">
        <v>43</v>
      </c>
      <c r="C248" s="196">
        <v>475</v>
      </c>
      <c r="D248" s="11">
        <v>490</v>
      </c>
      <c r="E248" s="54">
        <v>481</v>
      </c>
      <c r="G248">
        <f t="shared" ca="1" si="3"/>
        <v>248</v>
      </c>
    </row>
    <row r="249" spans="1:7" x14ac:dyDescent="0.25">
      <c r="A249" s="16"/>
      <c r="B249" s="194" t="s">
        <v>65</v>
      </c>
      <c r="C249" s="196">
        <v>625</v>
      </c>
      <c r="D249" s="11">
        <v>660</v>
      </c>
      <c r="E249" s="54">
        <v>661</v>
      </c>
      <c r="G249">
        <f t="shared" ca="1" si="3"/>
        <v>249</v>
      </c>
    </row>
    <row r="250" spans="1:7" x14ac:dyDescent="0.25">
      <c r="A250" s="16"/>
      <c r="B250" s="194" t="s">
        <v>22</v>
      </c>
      <c r="C250" s="196">
        <v>370</v>
      </c>
      <c r="D250" s="11">
        <v>399</v>
      </c>
      <c r="E250" s="54">
        <v>413</v>
      </c>
      <c r="G250">
        <f t="shared" ca="1" si="3"/>
        <v>250</v>
      </c>
    </row>
    <row r="251" spans="1:7" x14ac:dyDescent="0.25">
      <c r="A251" s="16"/>
      <c r="B251" s="194" t="s">
        <v>61</v>
      </c>
      <c r="C251" s="196">
        <v>475</v>
      </c>
      <c r="D251" s="11">
        <v>431</v>
      </c>
      <c r="E251" s="54">
        <v>425</v>
      </c>
      <c r="G251">
        <f t="shared" ca="1" si="3"/>
        <v>251</v>
      </c>
    </row>
    <row r="252" spans="1:7" x14ac:dyDescent="0.25">
      <c r="A252" s="16"/>
      <c r="B252" s="194" t="s">
        <v>23</v>
      </c>
      <c r="C252" s="196">
        <v>413</v>
      </c>
      <c r="D252" s="11">
        <v>445</v>
      </c>
      <c r="E252" s="54">
        <v>482</v>
      </c>
      <c r="G252">
        <f t="shared" ca="1" si="3"/>
        <v>252</v>
      </c>
    </row>
    <row r="253" spans="1:7" x14ac:dyDescent="0.25">
      <c r="A253" s="16"/>
      <c r="B253" s="194" t="s">
        <v>12</v>
      </c>
      <c r="C253" s="196">
        <v>346</v>
      </c>
      <c r="D253" s="11">
        <v>371</v>
      </c>
      <c r="E253" s="54">
        <v>391</v>
      </c>
      <c r="G253">
        <f t="shared" ca="1" si="3"/>
        <v>253</v>
      </c>
    </row>
    <row r="254" spans="1:7" x14ac:dyDescent="0.25">
      <c r="A254" s="16"/>
      <c r="B254" s="194" t="s">
        <v>19</v>
      </c>
      <c r="C254" s="196">
        <v>548</v>
      </c>
      <c r="D254" s="11">
        <v>548</v>
      </c>
      <c r="E254" s="54">
        <v>570</v>
      </c>
      <c r="G254">
        <f t="shared" ca="1" si="3"/>
        <v>254</v>
      </c>
    </row>
    <row r="255" spans="1:7" x14ac:dyDescent="0.25">
      <c r="A255" s="16"/>
      <c r="B255" s="194" t="s">
        <v>45</v>
      </c>
      <c r="C255" s="196">
        <v>222</v>
      </c>
      <c r="D255" s="11">
        <v>195</v>
      </c>
      <c r="E255" s="54">
        <v>189</v>
      </c>
      <c r="G255">
        <f t="shared" ca="1" si="3"/>
        <v>255</v>
      </c>
    </row>
    <row r="256" spans="1:7" x14ac:dyDescent="0.25">
      <c r="A256" s="16"/>
      <c r="B256" s="194" t="s">
        <v>48</v>
      </c>
      <c r="C256" s="196">
        <v>356</v>
      </c>
      <c r="D256" s="11">
        <v>360</v>
      </c>
      <c r="E256" s="54">
        <v>445</v>
      </c>
      <c r="G256">
        <f t="shared" ca="1" si="3"/>
        <v>256</v>
      </c>
    </row>
    <row r="257" spans="1:7" x14ac:dyDescent="0.25">
      <c r="A257" s="16"/>
      <c r="B257" s="194" t="s">
        <v>34</v>
      </c>
      <c r="C257" s="196">
        <v>212</v>
      </c>
      <c r="D257" s="11">
        <v>228</v>
      </c>
      <c r="E257" s="54">
        <v>236</v>
      </c>
      <c r="G257">
        <f t="shared" ca="1" si="3"/>
        <v>257</v>
      </c>
    </row>
    <row r="258" spans="1:7" x14ac:dyDescent="0.25">
      <c r="A258" s="16"/>
      <c r="B258" s="194" t="s">
        <v>3</v>
      </c>
      <c r="C258" s="196">
        <v>1439</v>
      </c>
      <c r="D258" s="11">
        <v>1453</v>
      </c>
      <c r="E258" s="54">
        <v>1500</v>
      </c>
      <c r="G258">
        <f t="shared" ca="1" si="3"/>
        <v>258</v>
      </c>
    </row>
    <row r="259" spans="1:7" x14ac:dyDescent="0.25">
      <c r="A259" s="16"/>
      <c r="B259" s="194" t="s">
        <v>80</v>
      </c>
      <c r="C259" s="196">
        <v>817</v>
      </c>
      <c r="D259" s="11">
        <v>760</v>
      </c>
      <c r="E259" s="54">
        <v>778</v>
      </c>
      <c r="G259">
        <f t="shared" ca="1" si="3"/>
        <v>259</v>
      </c>
    </row>
    <row r="260" spans="1:7" x14ac:dyDescent="0.25">
      <c r="A260" s="16"/>
      <c r="B260" s="194" t="s">
        <v>39</v>
      </c>
      <c r="C260" s="196">
        <v>1100</v>
      </c>
      <c r="D260" s="11">
        <v>1087</v>
      </c>
      <c r="E260" s="54">
        <v>968</v>
      </c>
      <c r="G260">
        <f t="shared" ca="1" si="3"/>
        <v>260</v>
      </c>
    </row>
    <row r="261" spans="1:7" x14ac:dyDescent="0.25">
      <c r="A261" s="16"/>
      <c r="B261" s="194" t="s">
        <v>14</v>
      </c>
      <c r="C261" s="196">
        <v>1618</v>
      </c>
      <c r="D261" s="11">
        <v>1579</v>
      </c>
      <c r="E261" s="54">
        <v>1467</v>
      </c>
      <c r="G261">
        <f t="shared" ca="1" si="3"/>
        <v>261</v>
      </c>
    </row>
    <row r="262" spans="1:7" x14ac:dyDescent="0.25">
      <c r="A262" s="16"/>
      <c r="B262" s="194" t="s">
        <v>68</v>
      </c>
      <c r="C262" s="196">
        <v>298</v>
      </c>
      <c r="D262" s="11">
        <v>309</v>
      </c>
      <c r="E262" s="54">
        <v>288</v>
      </c>
      <c r="G262">
        <f t="shared" ref="G262:G325" ca="1" si="4">CELL("row",A262)</f>
        <v>262</v>
      </c>
    </row>
    <row r="263" spans="1:7" x14ac:dyDescent="0.25">
      <c r="A263" s="16"/>
      <c r="B263" s="194" t="s">
        <v>69</v>
      </c>
      <c r="C263" s="196">
        <v>348</v>
      </c>
      <c r="D263" s="11">
        <v>339</v>
      </c>
      <c r="E263" s="54">
        <v>337</v>
      </c>
      <c r="G263">
        <f t="shared" ca="1" si="4"/>
        <v>263</v>
      </c>
    </row>
    <row r="264" spans="1:7" x14ac:dyDescent="0.25">
      <c r="A264" s="16"/>
      <c r="B264" s="194" t="s">
        <v>50</v>
      </c>
      <c r="C264" s="196">
        <v>91</v>
      </c>
      <c r="D264" s="11">
        <v>93</v>
      </c>
      <c r="E264" s="54">
        <v>116</v>
      </c>
      <c r="G264">
        <f t="shared" ca="1" si="4"/>
        <v>264</v>
      </c>
    </row>
    <row r="265" spans="1:7" x14ac:dyDescent="0.25">
      <c r="A265" s="16"/>
      <c r="B265" s="194" t="s">
        <v>24</v>
      </c>
      <c r="C265" s="196">
        <v>934</v>
      </c>
      <c r="D265" s="11">
        <v>993</v>
      </c>
      <c r="E265" s="54">
        <v>1030</v>
      </c>
      <c r="G265">
        <f t="shared" ca="1" si="4"/>
        <v>265</v>
      </c>
    </row>
    <row r="266" spans="1:7" x14ac:dyDescent="0.25">
      <c r="A266" s="16"/>
      <c r="B266" s="194" t="s">
        <v>9</v>
      </c>
      <c r="C266" s="196">
        <v>834</v>
      </c>
      <c r="D266" s="11">
        <v>854</v>
      </c>
      <c r="E266" s="54">
        <v>866</v>
      </c>
      <c r="G266">
        <f t="shared" ca="1" si="4"/>
        <v>266</v>
      </c>
    </row>
    <row r="267" spans="1:7" x14ac:dyDescent="0.25">
      <c r="A267" s="16"/>
      <c r="B267" s="194" t="s">
        <v>67</v>
      </c>
      <c r="C267" s="196">
        <v>738</v>
      </c>
      <c r="D267" s="11">
        <v>759</v>
      </c>
      <c r="E267" s="54">
        <v>790</v>
      </c>
      <c r="G267">
        <f t="shared" ca="1" si="4"/>
        <v>267</v>
      </c>
    </row>
    <row r="268" spans="1:7" x14ac:dyDescent="0.25">
      <c r="A268" s="16"/>
      <c r="B268" s="194" t="s">
        <v>28</v>
      </c>
      <c r="C268" s="196">
        <v>561</v>
      </c>
      <c r="D268" s="11">
        <v>596</v>
      </c>
      <c r="E268" s="54">
        <v>616</v>
      </c>
      <c r="G268">
        <f t="shared" ca="1" si="4"/>
        <v>268</v>
      </c>
    </row>
    <row r="269" spans="1:7" x14ac:dyDescent="0.25">
      <c r="A269" s="16"/>
      <c r="B269" s="194" t="s">
        <v>31</v>
      </c>
      <c r="C269" s="196">
        <v>849</v>
      </c>
      <c r="D269" s="11">
        <v>865</v>
      </c>
      <c r="E269" s="54">
        <v>688</v>
      </c>
      <c r="G269">
        <f t="shared" ca="1" si="4"/>
        <v>269</v>
      </c>
    </row>
    <row r="270" spans="1:7" x14ac:dyDescent="0.25">
      <c r="A270" s="16"/>
      <c r="B270" s="194" t="s">
        <v>64</v>
      </c>
      <c r="C270" s="196">
        <v>1038</v>
      </c>
      <c r="D270" s="11">
        <v>1099</v>
      </c>
      <c r="E270" s="54">
        <v>1135</v>
      </c>
      <c r="G270">
        <f t="shared" ca="1" si="4"/>
        <v>270</v>
      </c>
    </row>
    <row r="271" spans="1:7" x14ac:dyDescent="0.25">
      <c r="A271" s="16"/>
      <c r="B271" s="194" t="s">
        <v>73</v>
      </c>
      <c r="C271" s="196">
        <v>1661</v>
      </c>
      <c r="D271" s="11">
        <v>1629</v>
      </c>
      <c r="E271" s="54">
        <v>1672</v>
      </c>
      <c r="G271">
        <f t="shared" ca="1" si="4"/>
        <v>271</v>
      </c>
    </row>
    <row r="272" spans="1:7" x14ac:dyDescent="0.25">
      <c r="A272" s="16"/>
      <c r="B272" s="194" t="s">
        <v>26</v>
      </c>
      <c r="C272" s="196">
        <v>412</v>
      </c>
      <c r="D272" s="11">
        <v>448</v>
      </c>
      <c r="E272" s="54">
        <v>457</v>
      </c>
      <c r="G272">
        <f t="shared" ca="1" si="4"/>
        <v>272</v>
      </c>
    </row>
    <row r="273" spans="1:7" x14ac:dyDescent="0.25">
      <c r="A273" s="16"/>
      <c r="B273" s="194" t="s">
        <v>32</v>
      </c>
      <c r="C273" s="196">
        <v>406</v>
      </c>
      <c r="D273" s="11">
        <v>440</v>
      </c>
      <c r="E273" s="54">
        <v>456</v>
      </c>
      <c r="G273">
        <f t="shared" ca="1" si="4"/>
        <v>273</v>
      </c>
    </row>
    <row r="274" spans="1:7" x14ac:dyDescent="0.25">
      <c r="A274" s="16"/>
      <c r="B274" s="194" t="s">
        <v>46</v>
      </c>
      <c r="C274" s="196">
        <v>1265</v>
      </c>
      <c r="D274" s="11">
        <v>1225</v>
      </c>
      <c r="E274" s="54">
        <v>1205</v>
      </c>
      <c r="G274">
        <f t="shared" ca="1" si="4"/>
        <v>274</v>
      </c>
    </row>
    <row r="275" spans="1:7" x14ac:dyDescent="0.25">
      <c r="A275" s="16"/>
      <c r="B275" s="194" t="s">
        <v>75</v>
      </c>
      <c r="C275" s="196">
        <v>966</v>
      </c>
      <c r="D275" s="11">
        <v>1010</v>
      </c>
      <c r="E275" s="54">
        <v>1026</v>
      </c>
      <c r="G275">
        <f t="shared" ca="1" si="4"/>
        <v>275</v>
      </c>
    </row>
    <row r="276" spans="1:7" x14ac:dyDescent="0.25">
      <c r="A276" s="16"/>
      <c r="B276" s="194" t="s">
        <v>10</v>
      </c>
      <c r="C276" s="196">
        <v>1425</v>
      </c>
      <c r="D276" s="11">
        <v>1424</v>
      </c>
      <c r="E276" s="54">
        <v>1459</v>
      </c>
      <c r="G276">
        <f t="shared" ca="1" si="4"/>
        <v>276</v>
      </c>
    </row>
    <row r="277" spans="1:7" x14ac:dyDescent="0.25">
      <c r="A277" s="16"/>
      <c r="B277" s="194" t="s">
        <v>15</v>
      </c>
      <c r="C277" s="196">
        <v>1105</v>
      </c>
      <c r="D277" s="11">
        <v>1097</v>
      </c>
      <c r="E277" s="54">
        <v>1131</v>
      </c>
      <c r="G277">
        <f t="shared" ca="1" si="4"/>
        <v>277</v>
      </c>
    </row>
    <row r="278" spans="1:7" x14ac:dyDescent="0.25">
      <c r="A278" s="16"/>
      <c r="B278" s="194" t="s">
        <v>18</v>
      </c>
      <c r="C278" s="196">
        <v>2942</v>
      </c>
      <c r="D278" s="11">
        <v>3002</v>
      </c>
      <c r="E278" s="54">
        <v>3071</v>
      </c>
      <c r="G278">
        <f t="shared" ca="1" si="4"/>
        <v>278</v>
      </c>
    </row>
    <row r="279" spans="1:7" x14ac:dyDescent="0.25">
      <c r="A279" s="16"/>
      <c r="B279" s="194" t="s">
        <v>77</v>
      </c>
      <c r="C279" s="196">
        <v>675</v>
      </c>
      <c r="D279" s="11">
        <v>698</v>
      </c>
      <c r="E279" s="54">
        <v>726</v>
      </c>
      <c r="G279">
        <f t="shared" ca="1" si="4"/>
        <v>279</v>
      </c>
    </row>
    <row r="280" spans="1:7" x14ac:dyDescent="0.25">
      <c r="A280" s="16"/>
      <c r="B280" s="194" t="s">
        <v>44</v>
      </c>
      <c r="C280" s="196">
        <v>212</v>
      </c>
      <c r="D280" s="11">
        <v>214</v>
      </c>
      <c r="E280" s="54">
        <v>217</v>
      </c>
      <c r="G280">
        <f t="shared" ca="1" si="4"/>
        <v>280</v>
      </c>
    </row>
    <row r="281" spans="1:7" x14ac:dyDescent="0.25">
      <c r="A281" s="16"/>
      <c r="B281" s="194" t="s">
        <v>71</v>
      </c>
      <c r="C281" s="196">
        <v>655</v>
      </c>
      <c r="D281" s="11">
        <v>657</v>
      </c>
      <c r="E281" s="54">
        <v>628</v>
      </c>
      <c r="G281">
        <f t="shared" ca="1" si="4"/>
        <v>281</v>
      </c>
    </row>
    <row r="282" spans="1:7" x14ac:dyDescent="0.25">
      <c r="A282" s="16"/>
      <c r="B282" s="194" t="s">
        <v>52</v>
      </c>
      <c r="C282" s="196">
        <v>152</v>
      </c>
      <c r="D282" s="11">
        <v>159</v>
      </c>
      <c r="E282" s="54">
        <v>176</v>
      </c>
      <c r="G282">
        <f t="shared" ca="1" si="4"/>
        <v>282</v>
      </c>
    </row>
    <row r="283" spans="1:7" x14ac:dyDescent="0.25">
      <c r="A283" s="16"/>
      <c r="B283" s="194" t="s">
        <v>20</v>
      </c>
      <c r="C283" s="196">
        <v>1195</v>
      </c>
      <c r="D283" s="11">
        <v>1177</v>
      </c>
      <c r="E283" s="54">
        <v>1144</v>
      </c>
      <c r="G283">
        <f t="shared" ca="1" si="4"/>
        <v>283</v>
      </c>
    </row>
    <row r="284" spans="1:7" x14ac:dyDescent="0.25">
      <c r="A284" s="16"/>
      <c r="B284" s="194" t="s">
        <v>95</v>
      </c>
      <c r="C284" s="196">
        <v>2396</v>
      </c>
      <c r="D284" s="11">
        <v>2485</v>
      </c>
      <c r="E284" s="54">
        <v>2556</v>
      </c>
      <c r="G284">
        <f t="shared" ca="1" si="4"/>
        <v>284</v>
      </c>
    </row>
    <row r="285" spans="1:7" x14ac:dyDescent="0.25">
      <c r="A285" s="16"/>
      <c r="B285" s="194" t="s">
        <v>30</v>
      </c>
      <c r="C285" s="196">
        <v>317</v>
      </c>
      <c r="D285" s="11">
        <v>291</v>
      </c>
      <c r="E285" s="54">
        <v>269</v>
      </c>
      <c r="G285">
        <f t="shared" ca="1" si="4"/>
        <v>285</v>
      </c>
    </row>
    <row r="286" spans="1:7" x14ac:dyDescent="0.25">
      <c r="A286" s="16"/>
      <c r="B286" s="194" t="s">
        <v>58</v>
      </c>
      <c r="C286" s="196">
        <v>90</v>
      </c>
      <c r="D286" s="11">
        <v>81</v>
      </c>
      <c r="E286" s="54">
        <v>86</v>
      </c>
      <c r="G286">
        <f t="shared" ca="1" si="4"/>
        <v>286</v>
      </c>
    </row>
    <row r="287" spans="1:7" x14ac:dyDescent="0.25">
      <c r="A287" s="16"/>
      <c r="B287" s="194" t="s">
        <v>54</v>
      </c>
      <c r="C287" s="196">
        <v>59</v>
      </c>
      <c r="D287" s="11">
        <v>55</v>
      </c>
      <c r="E287" s="54">
        <v>36</v>
      </c>
      <c r="G287">
        <f t="shared" ca="1" si="4"/>
        <v>287</v>
      </c>
    </row>
    <row r="288" spans="1:7" x14ac:dyDescent="0.25">
      <c r="A288" s="16"/>
      <c r="B288" s="194" t="s">
        <v>145</v>
      </c>
      <c r="C288" s="196">
        <v>18654</v>
      </c>
      <c r="D288" s="11">
        <v>18075</v>
      </c>
      <c r="E288" s="54">
        <v>18231</v>
      </c>
      <c r="G288">
        <f t="shared" ca="1" si="4"/>
        <v>288</v>
      </c>
    </row>
    <row r="289" spans="1:7" x14ac:dyDescent="0.25">
      <c r="A289" s="16"/>
      <c r="B289" s="194" t="s">
        <v>146</v>
      </c>
      <c r="C289" s="196">
        <v>13419</v>
      </c>
      <c r="D289" s="11">
        <v>13411</v>
      </c>
      <c r="E289" s="54">
        <v>13657</v>
      </c>
      <c r="G289">
        <f t="shared" ca="1" si="4"/>
        <v>289</v>
      </c>
    </row>
    <row r="290" spans="1:7" x14ac:dyDescent="0.25">
      <c r="A290" s="16"/>
      <c r="B290" s="194" t="s">
        <v>147</v>
      </c>
      <c r="C290" s="196">
        <v>26119</v>
      </c>
      <c r="D290" s="11">
        <v>25566</v>
      </c>
      <c r="E290" s="54">
        <v>26043</v>
      </c>
      <c r="G290">
        <f t="shared" ca="1" si="4"/>
        <v>290</v>
      </c>
    </row>
    <row r="291" spans="1:7" x14ac:dyDescent="0.25">
      <c r="A291" s="16"/>
      <c r="B291" s="194" t="s">
        <v>274</v>
      </c>
      <c r="C291" s="196">
        <v>229</v>
      </c>
      <c r="D291" s="11">
        <v>267</v>
      </c>
      <c r="E291" s="54">
        <v>292</v>
      </c>
      <c r="G291">
        <f t="shared" ca="1" si="4"/>
        <v>291</v>
      </c>
    </row>
    <row r="292" spans="1:7" x14ac:dyDescent="0.25">
      <c r="A292" s="16"/>
      <c r="B292" s="194" t="s">
        <v>275</v>
      </c>
      <c r="C292" s="196">
        <v>451</v>
      </c>
      <c r="D292" s="11">
        <v>471</v>
      </c>
      <c r="E292" s="54">
        <v>455</v>
      </c>
      <c r="G292">
        <f t="shared" ca="1" si="4"/>
        <v>292</v>
      </c>
    </row>
    <row r="293" spans="1:7" x14ac:dyDescent="0.25">
      <c r="A293" s="16"/>
      <c r="B293" s="194" t="s">
        <v>276</v>
      </c>
      <c r="C293" s="196">
        <v>184</v>
      </c>
      <c r="D293" s="11">
        <v>179</v>
      </c>
      <c r="E293" s="54">
        <v>145</v>
      </c>
      <c r="G293">
        <f t="shared" ca="1" si="4"/>
        <v>293</v>
      </c>
    </row>
    <row r="294" spans="1:7" x14ac:dyDescent="0.25">
      <c r="A294" s="16"/>
      <c r="B294" s="194" t="s">
        <v>277</v>
      </c>
      <c r="C294" s="196">
        <v>228</v>
      </c>
      <c r="D294" s="11">
        <v>229</v>
      </c>
      <c r="E294" s="54">
        <v>183</v>
      </c>
      <c r="G294">
        <f t="shared" ca="1" si="4"/>
        <v>294</v>
      </c>
    </row>
    <row r="295" spans="1:7" x14ac:dyDescent="0.25">
      <c r="A295" s="16"/>
      <c r="B295" s="194" t="s">
        <v>278</v>
      </c>
      <c r="C295" s="196">
        <v>701</v>
      </c>
      <c r="D295" s="11">
        <v>712</v>
      </c>
      <c r="E295" s="54">
        <v>682</v>
      </c>
      <c r="G295">
        <f t="shared" ca="1" si="4"/>
        <v>295</v>
      </c>
    </row>
    <row r="296" spans="1:7" x14ac:dyDescent="0.25">
      <c r="A296" s="16"/>
      <c r="B296" s="194" t="s">
        <v>279</v>
      </c>
      <c r="C296" s="196">
        <v>123</v>
      </c>
      <c r="D296" s="11">
        <v>117</v>
      </c>
      <c r="E296" s="54">
        <v>131</v>
      </c>
      <c r="G296">
        <f t="shared" ca="1" si="4"/>
        <v>296</v>
      </c>
    </row>
    <row r="297" spans="1:7" x14ac:dyDescent="0.25">
      <c r="A297" s="16"/>
      <c r="B297" s="194" t="s">
        <v>280</v>
      </c>
      <c r="C297" s="196">
        <v>220</v>
      </c>
      <c r="D297" s="11">
        <v>222</v>
      </c>
      <c r="E297" s="54">
        <v>236</v>
      </c>
      <c r="G297">
        <f t="shared" ca="1" si="4"/>
        <v>297</v>
      </c>
    </row>
    <row r="298" spans="1:7" x14ac:dyDescent="0.25">
      <c r="A298" s="16"/>
      <c r="B298" s="194" t="s">
        <v>281</v>
      </c>
      <c r="C298" s="196">
        <v>6192</v>
      </c>
      <c r="D298" s="11">
        <v>6169</v>
      </c>
      <c r="E298" s="54">
        <v>6487</v>
      </c>
      <c r="G298">
        <f t="shared" ca="1" si="4"/>
        <v>298</v>
      </c>
    </row>
    <row r="299" spans="1:7" x14ac:dyDescent="0.25">
      <c r="A299" s="16"/>
      <c r="B299" s="194" t="s">
        <v>282</v>
      </c>
      <c r="C299" s="196">
        <v>220</v>
      </c>
      <c r="D299" s="11">
        <v>250</v>
      </c>
      <c r="E299" s="54">
        <v>261</v>
      </c>
      <c r="G299">
        <f t="shared" ca="1" si="4"/>
        <v>299</v>
      </c>
    </row>
    <row r="300" spans="1:7" x14ac:dyDescent="0.25">
      <c r="A300" s="16"/>
      <c r="B300" s="194" t="s">
        <v>283</v>
      </c>
      <c r="C300" s="196">
        <v>112</v>
      </c>
      <c r="D300" s="11">
        <v>120</v>
      </c>
      <c r="E300" s="54">
        <v>128</v>
      </c>
      <c r="G300">
        <f t="shared" ca="1" si="4"/>
        <v>300</v>
      </c>
    </row>
    <row r="301" spans="1:7" x14ac:dyDescent="0.25">
      <c r="A301" s="16"/>
      <c r="B301" s="194" t="s">
        <v>284</v>
      </c>
      <c r="C301" s="196">
        <v>45</v>
      </c>
      <c r="D301" s="11">
        <v>44</v>
      </c>
      <c r="E301" s="54">
        <v>41</v>
      </c>
      <c r="G301">
        <f t="shared" ca="1" si="4"/>
        <v>301</v>
      </c>
    </row>
    <row r="302" spans="1:7" x14ac:dyDescent="0.25">
      <c r="A302" s="16"/>
      <c r="B302" s="194" t="s">
        <v>286</v>
      </c>
      <c r="C302" s="196">
        <v>53</v>
      </c>
      <c r="D302" s="11">
        <v>42</v>
      </c>
      <c r="E302" s="54">
        <v>55</v>
      </c>
      <c r="G302">
        <f t="shared" ca="1" si="4"/>
        <v>302</v>
      </c>
    </row>
    <row r="303" spans="1:7" x14ac:dyDescent="0.25">
      <c r="A303" s="16"/>
      <c r="B303" s="194" t="s">
        <v>287</v>
      </c>
      <c r="C303" s="196">
        <v>66</v>
      </c>
      <c r="D303" s="11">
        <v>56</v>
      </c>
      <c r="E303" s="54">
        <v>54</v>
      </c>
      <c r="G303">
        <f t="shared" ca="1" si="4"/>
        <v>303</v>
      </c>
    </row>
    <row r="304" spans="1:7" x14ac:dyDescent="0.25">
      <c r="A304" s="16"/>
      <c r="B304" s="194" t="s">
        <v>288</v>
      </c>
      <c r="C304" s="196">
        <v>102</v>
      </c>
      <c r="D304" s="11">
        <v>105</v>
      </c>
      <c r="E304" s="54">
        <v>134</v>
      </c>
      <c r="G304">
        <f t="shared" ca="1" si="4"/>
        <v>304</v>
      </c>
    </row>
    <row r="305" spans="1:7" x14ac:dyDescent="0.25">
      <c r="A305" s="16"/>
      <c r="B305" s="194" t="s">
        <v>289</v>
      </c>
      <c r="C305" s="196">
        <v>31</v>
      </c>
      <c r="D305" s="11">
        <v>30</v>
      </c>
      <c r="E305" s="54"/>
      <c r="G305">
        <f t="shared" ca="1" si="4"/>
        <v>305</v>
      </c>
    </row>
    <row r="306" spans="1:7" x14ac:dyDescent="0.25">
      <c r="A306" s="16"/>
      <c r="B306" s="194" t="s">
        <v>290</v>
      </c>
      <c r="C306" s="196">
        <v>69</v>
      </c>
      <c r="D306" s="11">
        <v>72</v>
      </c>
      <c r="E306" s="54">
        <v>65</v>
      </c>
      <c r="G306">
        <f t="shared" ca="1" si="4"/>
        <v>306</v>
      </c>
    </row>
    <row r="307" spans="1:7" x14ac:dyDescent="0.25">
      <c r="A307" s="16"/>
      <c r="B307" s="194" t="s">
        <v>291</v>
      </c>
      <c r="C307" s="196">
        <v>198</v>
      </c>
      <c r="D307" s="11">
        <v>188</v>
      </c>
      <c r="E307" s="54">
        <v>207</v>
      </c>
      <c r="G307">
        <f t="shared" ca="1" si="4"/>
        <v>307</v>
      </c>
    </row>
    <row r="308" spans="1:7" x14ac:dyDescent="0.25">
      <c r="A308" s="5" t="s">
        <v>110</v>
      </c>
      <c r="B308" s="3"/>
      <c r="C308" s="8">
        <v>127217</v>
      </c>
      <c r="D308" s="9">
        <v>126683</v>
      </c>
      <c r="E308" s="53">
        <v>128347</v>
      </c>
      <c r="G308">
        <f t="shared" ca="1" si="4"/>
        <v>308</v>
      </c>
    </row>
    <row r="309" spans="1:7" x14ac:dyDescent="0.25">
      <c r="A309" s="5" t="s">
        <v>83</v>
      </c>
      <c r="B309" s="5" t="s">
        <v>35</v>
      </c>
      <c r="C309" s="8">
        <v>31</v>
      </c>
      <c r="D309" s="9">
        <v>36</v>
      </c>
      <c r="E309" s="53">
        <v>38</v>
      </c>
      <c r="G309">
        <f t="shared" ca="1" si="4"/>
        <v>309</v>
      </c>
    </row>
    <row r="310" spans="1:7" x14ac:dyDescent="0.25">
      <c r="A310" s="16"/>
      <c r="B310" s="194" t="s">
        <v>41</v>
      </c>
      <c r="C310" s="196">
        <v>37</v>
      </c>
      <c r="D310" s="11">
        <v>43</v>
      </c>
      <c r="E310" s="54">
        <v>32</v>
      </c>
      <c r="G310">
        <f t="shared" ca="1" si="4"/>
        <v>310</v>
      </c>
    </row>
    <row r="311" spans="1:7" x14ac:dyDescent="0.25">
      <c r="A311" s="16"/>
      <c r="B311" s="194" t="s">
        <v>59</v>
      </c>
      <c r="C311" s="196">
        <v>45</v>
      </c>
      <c r="D311" s="11">
        <v>47</v>
      </c>
      <c r="E311" s="54">
        <v>44</v>
      </c>
      <c r="G311">
        <f t="shared" ca="1" si="4"/>
        <v>311</v>
      </c>
    </row>
    <row r="312" spans="1:7" x14ac:dyDescent="0.25">
      <c r="A312" s="16"/>
      <c r="B312" s="194" t="s">
        <v>79</v>
      </c>
      <c r="C312" s="196">
        <v>337</v>
      </c>
      <c r="D312" s="11">
        <v>347</v>
      </c>
      <c r="E312" s="54">
        <v>327</v>
      </c>
      <c r="G312">
        <f t="shared" ca="1" si="4"/>
        <v>312</v>
      </c>
    </row>
    <row r="313" spans="1:7" x14ac:dyDescent="0.25">
      <c r="A313" s="16"/>
      <c r="B313" s="194" t="s">
        <v>17</v>
      </c>
      <c r="C313" s="196">
        <v>144</v>
      </c>
      <c r="D313" s="11">
        <v>150</v>
      </c>
      <c r="E313" s="54">
        <v>146</v>
      </c>
      <c r="G313">
        <f t="shared" ca="1" si="4"/>
        <v>313</v>
      </c>
    </row>
    <row r="314" spans="1:7" x14ac:dyDescent="0.25">
      <c r="A314" s="16"/>
      <c r="B314" s="194" t="s">
        <v>66</v>
      </c>
      <c r="C314" s="196">
        <v>90</v>
      </c>
      <c r="D314" s="11">
        <v>83</v>
      </c>
      <c r="E314" s="54">
        <v>76</v>
      </c>
      <c r="G314">
        <f t="shared" ca="1" si="4"/>
        <v>314</v>
      </c>
    </row>
    <row r="315" spans="1:7" x14ac:dyDescent="0.25">
      <c r="A315" s="16"/>
      <c r="B315" s="194" t="s">
        <v>11</v>
      </c>
      <c r="C315" s="196">
        <v>271</v>
      </c>
      <c r="D315" s="11">
        <v>262</v>
      </c>
      <c r="E315" s="54">
        <v>266</v>
      </c>
      <c r="G315">
        <f t="shared" ca="1" si="4"/>
        <v>315</v>
      </c>
    </row>
    <row r="316" spans="1:7" x14ac:dyDescent="0.25">
      <c r="A316" s="16"/>
      <c r="B316" s="194" t="s">
        <v>56</v>
      </c>
      <c r="C316" s="196">
        <v>133</v>
      </c>
      <c r="D316" s="11">
        <v>140</v>
      </c>
      <c r="E316" s="54">
        <v>121</v>
      </c>
      <c r="G316">
        <f t="shared" ca="1" si="4"/>
        <v>316</v>
      </c>
    </row>
    <row r="317" spans="1:7" x14ac:dyDescent="0.25">
      <c r="A317" s="16"/>
      <c r="B317" s="194" t="s">
        <v>29</v>
      </c>
      <c r="C317" s="196">
        <v>75</v>
      </c>
      <c r="D317" s="11">
        <v>67</v>
      </c>
      <c r="E317" s="54">
        <v>67</v>
      </c>
      <c r="G317">
        <f t="shared" ca="1" si="4"/>
        <v>317</v>
      </c>
    </row>
    <row r="318" spans="1:7" x14ac:dyDescent="0.25">
      <c r="A318" s="16"/>
      <c r="B318" s="194" t="s">
        <v>47</v>
      </c>
      <c r="C318" s="196">
        <v>247</v>
      </c>
      <c r="D318" s="11">
        <v>229</v>
      </c>
      <c r="E318" s="54">
        <v>233</v>
      </c>
      <c r="G318">
        <f t="shared" ca="1" si="4"/>
        <v>318</v>
      </c>
    </row>
    <row r="319" spans="1:7" x14ac:dyDescent="0.25">
      <c r="A319" s="16"/>
      <c r="B319" s="194" t="s">
        <v>57</v>
      </c>
      <c r="C319" s="196">
        <v>51</v>
      </c>
      <c r="D319" s="11">
        <v>40</v>
      </c>
      <c r="E319" s="54">
        <v>55</v>
      </c>
      <c r="G319">
        <f t="shared" ca="1" si="4"/>
        <v>319</v>
      </c>
    </row>
    <row r="320" spans="1:7" x14ac:dyDescent="0.25">
      <c r="A320" s="16"/>
      <c r="B320" s="194" t="s">
        <v>74</v>
      </c>
      <c r="C320" s="196">
        <v>305</v>
      </c>
      <c r="D320" s="11">
        <v>283</v>
      </c>
      <c r="E320" s="54">
        <v>280</v>
      </c>
      <c r="G320">
        <f t="shared" ca="1" si="4"/>
        <v>320</v>
      </c>
    </row>
    <row r="321" spans="1:7" x14ac:dyDescent="0.25">
      <c r="A321" s="16"/>
      <c r="B321" s="194" t="s">
        <v>53</v>
      </c>
      <c r="C321" s="196">
        <v>38</v>
      </c>
      <c r="D321" s="11">
        <v>35</v>
      </c>
      <c r="E321" s="54">
        <v>39</v>
      </c>
      <c r="G321">
        <f t="shared" ca="1" si="4"/>
        <v>321</v>
      </c>
    </row>
    <row r="322" spans="1:7" x14ac:dyDescent="0.25">
      <c r="A322" s="16"/>
      <c r="B322" s="194" t="s">
        <v>33</v>
      </c>
      <c r="C322" s="196">
        <v>33</v>
      </c>
      <c r="D322" s="11">
        <v>52</v>
      </c>
      <c r="E322" s="54">
        <v>51</v>
      </c>
      <c r="G322">
        <f t="shared" ca="1" si="4"/>
        <v>322</v>
      </c>
    </row>
    <row r="323" spans="1:7" x14ac:dyDescent="0.25">
      <c r="A323" s="16"/>
      <c r="B323" s="194" t="s">
        <v>60</v>
      </c>
      <c r="C323" s="196">
        <v>73</v>
      </c>
      <c r="D323" s="11">
        <v>69</v>
      </c>
      <c r="E323" s="54">
        <v>69</v>
      </c>
      <c r="G323">
        <f t="shared" ca="1" si="4"/>
        <v>323</v>
      </c>
    </row>
    <row r="324" spans="1:7" x14ac:dyDescent="0.25">
      <c r="A324" s="16"/>
      <c r="B324" s="194" t="s">
        <v>25</v>
      </c>
      <c r="C324" s="196">
        <v>167</v>
      </c>
      <c r="D324" s="11">
        <v>183</v>
      </c>
      <c r="E324" s="54">
        <v>178</v>
      </c>
      <c r="G324">
        <f t="shared" ca="1" si="4"/>
        <v>324</v>
      </c>
    </row>
    <row r="325" spans="1:7" x14ac:dyDescent="0.25">
      <c r="A325" s="16"/>
      <c r="B325" s="194" t="s">
        <v>7</v>
      </c>
      <c r="C325" s="196">
        <v>210</v>
      </c>
      <c r="D325" s="11">
        <v>196</v>
      </c>
      <c r="E325" s="54">
        <v>198</v>
      </c>
      <c r="G325">
        <f t="shared" ca="1" si="4"/>
        <v>325</v>
      </c>
    </row>
    <row r="326" spans="1:7" x14ac:dyDescent="0.25">
      <c r="A326" s="16"/>
      <c r="B326" s="194" t="s">
        <v>36</v>
      </c>
      <c r="C326" s="196">
        <v>109</v>
      </c>
      <c r="D326" s="11">
        <v>106</v>
      </c>
      <c r="E326" s="54">
        <v>101</v>
      </c>
      <c r="G326">
        <f t="shared" ref="G326:G389" ca="1" si="5">CELL("row",A326)</f>
        <v>326</v>
      </c>
    </row>
    <row r="327" spans="1:7" x14ac:dyDescent="0.25">
      <c r="A327" s="16"/>
      <c r="B327" s="194" t="s">
        <v>21</v>
      </c>
      <c r="C327" s="196">
        <v>53</v>
      </c>
      <c r="D327" s="11">
        <v>58</v>
      </c>
      <c r="E327" s="54">
        <v>65</v>
      </c>
      <c r="G327">
        <f t="shared" ca="1" si="5"/>
        <v>327</v>
      </c>
    </row>
    <row r="328" spans="1:7" x14ac:dyDescent="0.25">
      <c r="A328" s="16"/>
      <c r="B328" s="194" t="s">
        <v>16</v>
      </c>
      <c r="C328" s="196">
        <v>144</v>
      </c>
      <c r="D328" s="11">
        <v>143</v>
      </c>
      <c r="E328" s="54">
        <v>141</v>
      </c>
      <c r="G328">
        <f t="shared" ca="1" si="5"/>
        <v>328</v>
      </c>
    </row>
    <row r="329" spans="1:7" x14ac:dyDescent="0.25">
      <c r="A329" s="16"/>
      <c r="B329" s="194" t="s">
        <v>2</v>
      </c>
      <c r="C329" s="196">
        <v>334</v>
      </c>
      <c r="D329" s="11">
        <v>334</v>
      </c>
      <c r="E329" s="54">
        <v>323</v>
      </c>
      <c r="G329">
        <f t="shared" ca="1" si="5"/>
        <v>329</v>
      </c>
    </row>
    <row r="330" spans="1:7" x14ac:dyDescent="0.25">
      <c r="A330" s="16"/>
      <c r="B330" s="194" t="s">
        <v>4</v>
      </c>
      <c r="C330" s="196">
        <v>356</v>
      </c>
      <c r="D330" s="11">
        <v>349</v>
      </c>
      <c r="E330" s="54">
        <v>340</v>
      </c>
      <c r="G330">
        <f t="shared" ca="1" si="5"/>
        <v>330</v>
      </c>
    </row>
    <row r="331" spans="1:7" x14ac:dyDescent="0.25">
      <c r="A331" s="16"/>
      <c r="B331" s="194" t="s">
        <v>38</v>
      </c>
      <c r="C331" s="196">
        <v>49</v>
      </c>
      <c r="D331" s="11">
        <v>59</v>
      </c>
      <c r="E331" s="54">
        <v>56</v>
      </c>
      <c r="G331">
        <f t="shared" ca="1" si="5"/>
        <v>331</v>
      </c>
    </row>
    <row r="332" spans="1:7" x14ac:dyDescent="0.25">
      <c r="A332" s="16"/>
      <c r="B332" s="194" t="s">
        <v>8</v>
      </c>
      <c r="C332" s="196">
        <v>121</v>
      </c>
      <c r="D332" s="11">
        <v>125</v>
      </c>
      <c r="E332" s="54">
        <v>122</v>
      </c>
      <c r="G332">
        <f t="shared" ca="1" si="5"/>
        <v>332</v>
      </c>
    </row>
    <row r="333" spans="1:7" x14ac:dyDescent="0.25">
      <c r="A333" s="16"/>
      <c r="B333" s="194" t="s">
        <v>78</v>
      </c>
      <c r="C333" s="196">
        <v>207</v>
      </c>
      <c r="D333" s="11">
        <v>214</v>
      </c>
      <c r="E333" s="54">
        <v>196</v>
      </c>
      <c r="G333">
        <f t="shared" ca="1" si="5"/>
        <v>333</v>
      </c>
    </row>
    <row r="334" spans="1:7" x14ac:dyDescent="0.25">
      <c r="A334" s="16"/>
      <c r="B334" s="194" t="s">
        <v>27</v>
      </c>
      <c r="C334" s="196">
        <v>130</v>
      </c>
      <c r="D334" s="11">
        <v>130</v>
      </c>
      <c r="E334" s="54">
        <v>129</v>
      </c>
      <c r="G334">
        <f t="shared" ca="1" si="5"/>
        <v>334</v>
      </c>
    </row>
    <row r="335" spans="1:7" x14ac:dyDescent="0.25">
      <c r="A335" s="16"/>
      <c r="B335" s="194" t="s">
        <v>13</v>
      </c>
      <c r="C335" s="196">
        <v>55</v>
      </c>
      <c r="D335" s="11">
        <v>66</v>
      </c>
      <c r="E335" s="54">
        <v>68</v>
      </c>
      <c r="G335">
        <f t="shared" ca="1" si="5"/>
        <v>335</v>
      </c>
    </row>
    <row r="336" spans="1:7" x14ac:dyDescent="0.25">
      <c r="A336" s="16"/>
      <c r="B336" s="194" t="s">
        <v>70</v>
      </c>
      <c r="C336" s="196">
        <v>236</v>
      </c>
      <c r="D336" s="11">
        <v>222</v>
      </c>
      <c r="E336" s="54">
        <v>231</v>
      </c>
      <c r="G336">
        <f t="shared" ca="1" si="5"/>
        <v>336</v>
      </c>
    </row>
    <row r="337" spans="1:7" x14ac:dyDescent="0.25">
      <c r="A337" s="16"/>
      <c r="B337" s="194" t="s">
        <v>72</v>
      </c>
      <c r="C337" s="196">
        <v>85</v>
      </c>
      <c r="D337" s="11">
        <v>76</v>
      </c>
      <c r="E337" s="54">
        <v>77</v>
      </c>
      <c r="G337">
        <f t="shared" ca="1" si="5"/>
        <v>337</v>
      </c>
    </row>
    <row r="338" spans="1:7" x14ac:dyDescent="0.25">
      <c r="A338" s="16"/>
      <c r="B338" s="194" t="s">
        <v>6</v>
      </c>
      <c r="C338" s="196">
        <v>320</v>
      </c>
      <c r="D338" s="11">
        <v>316</v>
      </c>
      <c r="E338" s="54">
        <v>312</v>
      </c>
      <c r="G338">
        <f t="shared" ca="1" si="5"/>
        <v>338</v>
      </c>
    </row>
    <row r="339" spans="1:7" x14ac:dyDescent="0.25">
      <c r="A339" s="16"/>
      <c r="B339" s="194" t="s">
        <v>62</v>
      </c>
      <c r="C339" s="196">
        <v>137</v>
      </c>
      <c r="D339" s="11">
        <v>135</v>
      </c>
      <c r="E339" s="54">
        <v>136</v>
      </c>
      <c r="G339">
        <f t="shared" ca="1" si="5"/>
        <v>339</v>
      </c>
    </row>
    <row r="340" spans="1:7" x14ac:dyDescent="0.25">
      <c r="A340" s="16"/>
      <c r="B340" s="194" t="s">
        <v>5</v>
      </c>
      <c r="C340" s="196">
        <v>263</v>
      </c>
      <c r="D340" s="11">
        <v>250</v>
      </c>
      <c r="E340" s="54">
        <v>256</v>
      </c>
      <c r="G340">
        <f t="shared" ca="1" si="5"/>
        <v>340</v>
      </c>
    </row>
    <row r="341" spans="1:7" x14ac:dyDescent="0.25">
      <c r="A341" s="16"/>
      <c r="B341" s="194" t="s">
        <v>76</v>
      </c>
      <c r="C341" s="196">
        <v>185</v>
      </c>
      <c r="D341" s="11">
        <v>204</v>
      </c>
      <c r="E341" s="54">
        <v>187</v>
      </c>
      <c r="G341">
        <f t="shared" ca="1" si="5"/>
        <v>341</v>
      </c>
    </row>
    <row r="342" spans="1:7" x14ac:dyDescent="0.25">
      <c r="A342" s="16"/>
      <c r="B342" s="194" t="s">
        <v>63</v>
      </c>
      <c r="C342" s="196">
        <v>59</v>
      </c>
      <c r="D342" s="11">
        <v>55</v>
      </c>
      <c r="E342" s="54">
        <v>56</v>
      </c>
      <c r="G342">
        <f t="shared" ca="1" si="5"/>
        <v>342</v>
      </c>
    </row>
    <row r="343" spans="1:7" x14ac:dyDescent="0.25">
      <c r="A343" s="16"/>
      <c r="B343" s="194" t="s">
        <v>43</v>
      </c>
      <c r="C343" s="196">
        <v>59</v>
      </c>
      <c r="D343" s="11">
        <v>56</v>
      </c>
      <c r="E343" s="54">
        <v>52</v>
      </c>
      <c r="G343">
        <f t="shared" ca="1" si="5"/>
        <v>343</v>
      </c>
    </row>
    <row r="344" spans="1:7" x14ac:dyDescent="0.25">
      <c r="A344" s="16"/>
      <c r="B344" s="194" t="s">
        <v>65</v>
      </c>
      <c r="C344" s="196">
        <v>72</v>
      </c>
      <c r="D344" s="11">
        <v>63</v>
      </c>
      <c r="E344" s="54">
        <v>66</v>
      </c>
      <c r="G344">
        <f t="shared" ca="1" si="5"/>
        <v>344</v>
      </c>
    </row>
    <row r="345" spans="1:7" x14ac:dyDescent="0.25">
      <c r="A345" s="16"/>
      <c r="B345" s="194" t="s">
        <v>22</v>
      </c>
      <c r="C345" s="196">
        <v>50</v>
      </c>
      <c r="D345" s="11">
        <v>48</v>
      </c>
      <c r="E345" s="54">
        <v>57</v>
      </c>
      <c r="G345">
        <f t="shared" ca="1" si="5"/>
        <v>345</v>
      </c>
    </row>
    <row r="346" spans="1:7" x14ac:dyDescent="0.25">
      <c r="A346" s="16"/>
      <c r="B346" s="194" t="s">
        <v>61</v>
      </c>
      <c r="C346" s="196">
        <v>47</v>
      </c>
      <c r="D346" s="11">
        <v>52</v>
      </c>
      <c r="E346" s="54">
        <v>41</v>
      </c>
      <c r="G346">
        <f t="shared" ca="1" si="5"/>
        <v>346</v>
      </c>
    </row>
    <row r="347" spans="1:7" x14ac:dyDescent="0.25">
      <c r="A347" s="16"/>
      <c r="B347" s="194" t="s">
        <v>23</v>
      </c>
      <c r="C347" s="196">
        <v>79</v>
      </c>
      <c r="D347" s="11">
        <v>71</v>
      </c>
      <c r="E347" s="54">
        <v>83</v>
      </c>
      <c r="G347">
        <f t="shared" ca="1" si="5"/>
        <v>347</v>
      </c>
    </row>
    <row r="348" spans="1:7" x14ac:dyDescent="0.25">
      <c r="A348" s="16"/>
      <c r="B348" s="194" t="s">
        <v>12</v>
      </c>
      <c r="C348" s="196">
        <v>43</v>
      </c>
      <c r="D348" s="11">
        <v>46</v>
      </c>
      <c r="E348" s="54">
        <v>41</v>
      </c>
      <c r="G348">
        <f t="shared" ca="1" si="5"/>
        <v>348</v>
      </c>
    </row>
    <row r="349" spans="1:7" x14ac:dyDescent="0.25">
      <c r="A349" s="16"/>
      <c r="B349" s="194" t="s">
        <v>19</v>
      </c>
      <c r="C349" s="196">
        <v>83</v>
      </c>
      <c r="D349" s="11">
        <v>84</v>
      </c>
      <c r="E349" s="54">
        <v>88</v>
      </c>
      <c r="G349">
        <f t="shared" ca="1" si="5"/>
        <v>349</v>
      </c>
    </row>
    <row r="350" spans="1:7" x14ac:dyDescent="0.25">
      <c r="A350" s="16"/>
      <c r="B350" s="194" t="s">
        <v>45</v>
      </c>
      <c r="C350" s="196">
        <v>35</v>
      </c>
      <c r="D350" s="11">
        <v>34</v>
      </c>
      <c r="E350" s="54"/>
      <c r="G350">
        <f t="shared" ca="1" si="5"/>
        <v>350</v>
      </c>
    </row>
    <row r="351" spans="1:7" x14ac:dyDescent="0.25">
      <c r="A351" s="16"/>
      <c r="B351" s="194" t="s">
        <v>48</v>
      </c>
      <c r="C351" s="196">
        <v>80</v>
      </c>
      <c r="D351" s="11">
        <v>97</v>
      </c>
      <c r="E351" s="54">
        <v>86</v>
      </c>
      <c r="G351">
        <f t="shared" ca="1" si="5"/>
        <v>351</v>
      </c>
    </row>
    <row r="352" spans="1:7" x14ac:dyDescent="0.25">
      <c r="A352" s="16"/>
      <c r="B352" s="194" t="s">
        <v>34</v>
      </c>
      <c r="C352" s="196">
        <v>42</v>
      </c>
      <c r="D352" s="11">
        <v>46</v>
      </c>
      <c r="E352" s="54">
        <v>42</v>
      </c>
      <c r="G352">
        <f t="shared" ca="1" si="5"/>
        <v>352</v>
      </c>
    </row>
    <row r="353" spans="1:7" x14ac:dyDescent="0.25">
      <c r="A353" s="16"/>
      <c r="B353" s="194" t="s">
        <v>3</v>
      </c>
      <c r="C353" s="196">
        <v>323</v>
      </c>
      <c r="D353" s="11">
        <v>315</v>
      </c>
      <c r="E353" s="54">
        <v>318</v>
      </c>
      <c r="G353">
        <f t="shared" ca="1" si="5"/>
        <v>353</v>
      </c>
    </row>
    <row r="354" spans="1:7" x14ac:dyDescent="0.25">
      <c r="A354" s="16"/>
      <c r="B354" s="194" t="s">
        <v>80</v>
      </c>
      <c r="C354" s="196">
        <v>134</v>
      </c>
      <c r="D354" s="11">
        <v>136</v>
      </c>
      <c r="E354" s="54">
        <v>120</v>
      </c>
      <c r="G354">
        <f t="shared" ca="1" si="5"/>
        <v>354</v>
      </c>
    </row>
    <row r="355" spans="1:7" x14ac:dyDescent="0.25">
      <c r="A355" s="16"/>
      <c r="B355" s="194" t="s">
        <v>39</v>
      </c>
      <c r="C355" s="196">
        <v>140</v>
      </c>
      <c r="D355" s="11">
        <v>134</v>
      </c>
      <c r="E355" s="54">
        <v>115</v>
      </c>
      <c r="G355">
        <f t="shared" ca="1" si="5"/>
        <v>355</v>
      </c>
    </row>
    <row r="356" spans="1:7" x14ac:dyDescent="0.25">
      <c r="A356" s="16"/>
      <c r="B356" s="194" t="s">
        <v>14</v>
      </c>
      <c r="C356" s="196">
        <v>339</v>
      </c>
      <c r="D356" s="11">
        <v>324</v>
      </c>
      <c r="E356" s="54">
        <v>317</v>
      </c>
      <c r="G356">
        <f t="shared" ca="1" si="5"/>
        <v>356</v>
      </c>
    </row>
    <row r="357" spans="1:7" x14ac:dyDescent="0.25">
      <c r="A357" s="16"/>
      <c r="B357" s="194" t="s">
        <v>68</v>
      </c>
      <c r="C357" s="196">
        <v>68</v>
      </c>
      <c r="D357" s="11">
        <v>77</v>
      </c>
      <c r="E357" s="54">
        <v>84</v>
      </c>
      <c r="G357">
        <f t="shared" ca="1" si="5"/>
        <v>357</v>
      </c>
    </row>
    <row r="358" spans="1:7" x14ac:dyDescent="0.25">
      <c r="A358" s="16"/>
      <c r="B358" s="194" t="s">
        <v>69</v>
      </c>
      <c r="C358" s="196">
        <v>67</v>
      </c>
      <c r="D358" s="11">
        <v>70</v>
      </c>
      <c r="E358" s="54">
        <v>60</v>
      </c>
      <c r="G358">
        <f t="shared" ca="1" si="5"/>
        <v>358</v>
      </c>
    </row>
    <row r="359" spans="1:7" x14ac:dyDescent="0.25">
      <c r="A359" s="16"/>
      <c r="B359" s="194" t="s">
        <v>24</v>
      </c>
      <c r="C359" s="196">
        <v>220</v>
      </c>
      <c r="D359" s="11">
        <v>224</v>
      </c>
      <c r="E359" s="54">
        <v>235</v>
      </c>
      <c r="G359">
        <f t="shared" ca="1" si="5"/>
        <v>359</v>
      </c>
    </row>
    <row r="360" spans="1:7" x14ac:dyDescent="0.25">
      <c r="A360" s="16"/>
      <c r="B360" s="194" t="s">
        <v>9</v>
      </c>
      <c r="C360" s="196">
        <v>155</v>
      </c>
      <c r="D360" s="11">
        <v>151</v>
      </c>
      <c r="E360" s="54">
        <v>146</v>
      </c>
      <c r="G360">
        <f t="shared" ca="1" si="5"/>
        <v>360</v>
      </c>
    </row>
    <row r="361" spans="1:7" x14ac:dyDescent="0.25">
      <c r="A361" s="16"/>
      <c r="B361" s="194" t="s">
        <v>67</v>
      </c>
      <c r="C361" s="196">
        <v>115</v>
      </c>
      <c r="D361" s="11">
        <v>121</v>
      </c>
      <c r="E361" s="54">
        <v>119</v>
      </c>
      <c r="G361">
        <f t="shared" ca="1" si="5"/>
        <v>361</v>
      </c>
    </row>
    <row r="362" spans="1:7" x14ac:dyDescent="0.25">
      <c r="A362" s="16"/>
      <c r="B362" s="194" t="s">
        <v>28</v>
      </c>
      <c r="C362" s="196">
        <v>109</v>
      </c>
      <c r="D362" s="11">
        <v>114</v>
      </c>
      <c r="E362" s="54">
        <v>122</v>
      </c>
      <c r="G362">
        <f t="shared" ca="1" si="5"/>
        <v>362</v>
      </c>
    </row>
    <row r="363" spans="1:7" x14ac:dyDescent="0.25">
      <c r="A363" s="16"/>
      <c r="B363" s="194" t="s">
        <v>31</v>
      </c>
      <c r="C363" s="196">
        <v>137</v>
      </c>
      <c r="D363" s="11">
        <v>130</v>
      </c>
      <c r="E363" s="54">
        <v>103</v>
      </c>
      <c r="G363">
        <f t="shared" ca="1" si="5"/>
        <v>363</v>
      </c>
    </row>
    <row r="364" spans="1:7" x14ac:dyDescent="0.25">
      <c r="A364" s="16"/>
      <c r="B364" s="194" t="s">
        <v>64</v>
      </c>
      <c r="C364" s="196">
        <v>166</v>
      </c>
      <c r="D364" s="11">
        <v>167</v>
      </c>
      <c r="E364" s="54">
        <v>181</v>
      </c>
      <c r="G364">
        <f t="shared" ca="1" si="5"/>
        <v>364</v>
      </c>
    </row>
    <row r="365" spans="1:7" x14ac:dyDescent="0.25">
      <c r="A365" s="16"/>
      <c r="B365" s="194" t="s">
        <v>73</v>
      </c>
      <c r="C365" s="196">
        <v>263</v>
      </c>
      <c r="D365" s="11">
        <v>249</v>
      </c>
      <c r="E365" s="54">
        <v>255</v>
      </c>
      <c r="G365">
        <f t="shared" ca="1" si="5"/>
        <v>365</v>
      </c>
    </row>
    <row r="366" spans="1:7" x14ac:dyDescent="0.25">
      <c r="A366" s="16"/>
      <c r="B366" s="194" t="s">
        <v>26</v>
      </c>
      <c r="C366" s="196">
        <v>76</v>
      </c>
      <c r="D366" s="11">
        <v>80</v>
      </c>
      <c r="E366" s="54">
        <v>87</v>
      </c>
      <c r="G366">
        <f t="shared" ca="1" si="5"/>
        <v>366</v>
      </c>
    </row>
    <row r="367" spans="1:7" x14ac:dyDescent="0.25">
      <c r="A367" s="16"/>
      <c r="B367" s="194" t="s">
        <v>32</v>
      </c>
      <c r="C367" s="196">
        <v>70</v>
      </c>
      <c r="D367" s="11">
        <v>72</v>
      </c>
      <c r="E367" s="54">
        <v>80</v>
      </c>
      <c r="G367">
        <f t="shared" ca="1" si="5"/>
        <v>367</v>
      </c>
    </row>
    <row r="368" spans="1:7" x14ac:dyDescent="0.25">
      <c r="A368" s="16"/>
      <c r="B368" s="194" t="s">
        <v>46</v>
      </c>
      <c r="C368" s="196">
        <v>215</v>
      </c>
      <c r="D368" s="11">
        <v>209</v>
      </c>
      <c r="E368" s="54">
        <v>197</v>
      </c>
      <c r="G368">
        <f t="shared" ca="1" si="5"/>
        <v>368</v>
      </c>
    </row>
    <row r="369" spans="1:7" x14ac:dyDescent="0.25">
      <c r="A369" s="16"/>
      <c r="B369" s="194" t="s">
        <v>75</v>
      </c>
      <c r="C369" s="196">
        <v>158</v>
      </c>
      <c r="D369" s="11">
        <v>169</v>
      </c>
      <c r="E369" s="54">
        <v>175</v>
      </c>
      <c r="G369">
        <f t="shared" ca="1" si="5"/>
        <v>369</v>
      </c>
    </row>
    <row r="370" spans="1:7" x14ac:dyDescent="0.25">
      <c r="A370" s="16"/>
      <c r="B370" s="194" t="s">
        <v>10</v>
      </c>
      <c r="C370" s="196">
        <v>291</v>
      </c>
      <c r="D370" s="11">
        <v>286</v>
      </c>
      <c r="E370" s="54">
        <v>286</v>
      </c>
      <c r="G370">
        <f t="shared" ca="1" si="5"/>
        <v>370</v>
      </c>
    </row>
    <row r="371" spans="1:7" x14ac:dyDescent="0.25">
      <c r="A371" s="16"/>
      <c r="B371" s="194" t="s">
        <v>15</v>
      </c>
      <c r="C371" s="196">
        <v>219</v>
      </c>
      <c r="D371" s="11">
        <v>221</v>
      </c>
      <c r="E371" s="54">
        <v>209</v>
      </c>
      <c r="G371">
        <f t="shared" ca="1" si="5"/>
        <v>371</v>
      </c>
    </row>
    <row r="372" spans="1:7" x14ac:dyDescent="0.25">
      <c r="A372" s="16"/>
      <c r="B372" s="194" t="s">
        <v>18</v>
      </c>
      <c r="C372" s="196">
        <v>266</v>
      </c>
      <c r="D372" s="11">
        <v>277</v>
      </c>
      <c r="E372" s="54">
        <v>275</v>
      </c>
      <c r="G372">
        <f t="shared" ca="1" si="5"/>
        <v>372</v>
      </c>
    </row>
    <row r="373" spans="1:7" x14ac:dyDescent="0.25">
      <c r="A373" s="16"/>
      <c r="B373" s="194" t="s">
        <v>77</v>
      </c>
      <c r="C373" s="196">
        <v>123</v>
      </c>
      <c r="D373" s="11">
        <v>118</v>
      </c>
      <c r="E373" s="54">
        <v>110</v>
      </c>
      <c r="G373">
        <f t="shared" ca="1" si="5"/>
        <v>373</v>
      </c>
    </row>
    <row r="374" spans="1:7" x14ac:dyDescent="0.25">
      <c r="A374" s="16"/>
      <c r="B374" s="194" t="s">
        <v>44</v>
      </c>
      <c r="C374" s="196">
        <v>33</v>
      </c>
      <c r="D374" s="11">
        <v>30</v>
      </c>
      <c r="E374" s="54"/>
      <c r="G374">
        <f t="shared" ca="1" si="5"/>
        <v>374</v>
      </c>
    </row>
    <row r="375" spans="1:7" x14ac:dyDescent="0.25">
      <c r="A375" s="16"/>
      <c r="B375" s="194" t="s">
        <v>71</v>
      </c>
      <c r="C375" s="196">
        <v>133</v>
      </c>
      <c r="D375" s="11">
        <v>131</v>
      </c>
      <c r="E375" s="54">
        <v>124</v>
      </c>
      <c r="G375">
        <f t="shared" ca="1" si="5"/>
        <v>375</v>
      </c>
    </row>
    <row r="376" spans="1:7" x14ac:dyDescent="0.25">
      <c r="A376" s="16"/>
      <c r="B376" s="194" t="s">
        <v>52</v>
      </c>
      <c r="C376" s="196">
        <v>39</v>
      </c>
      <c r="D376" s="11">
        <v>36</v>
      </c>
      <c r="E376" s="54">
        <v>38</v>
      </c>
      <c r="G376">
        <f t="shared" ca="1" si="5"/>
        <v>376</v>
      </c>
    </row>
    <row r="377" spans="1:7" x14ac:dyDescent="0.25">
      <c r="A377" s="16"/>
      <c r="B377" s="194" t="s">
        <v>20</v>
      </c>
      <c r="C377" s="196">
        <v>218</v>
      </c>
      <c r="D377" s="11">
        <v>210</v>
      </c>
      <c r="E377" s="54">
        <v>192</v>
      </c>
      <c r="G377">
        <f t="shared" ca="1" si="5"/>
        <v>377</v>
      </c>
    </row>
    <row r="378" spans="1:7" x14ac:dyDescent="0.25">
      <c r="A378" s="16"/>
      <c r="B378" s="194" t="s">
        <v>95</v>
      </c>
      <c r="C378" s="196">
        <v>329</v>
      </c>
      <c r="D378" s="11">
        <v>346</v>
      </c>
      <c r="E378" s="54">
        <v>336</v>
      </c>
      <c r="G378">
        <f t="shared" ca="1" si="5"/>
        <v>378</v>
      </c>
    </row>
    <row r="379" spans="1:7" x14ac:dyDescent="0.25">
      <c r="A379" s="16"/>
      <c r="B379" s="194" t="s">
        <v>30</v>
      </c>
      <c r="C379" s="196">
        <v>56</v>
      </c>
      <c r="D379" s="11">
        <v>52</v>
      </c>
      <c r="E379" s="54">
        <v>52</v>
      </c>
      <c r="G379">
        <f t="shared" ca="1" si="5"/>
        <v>379</v>
      </c>
    </row>
    <row r="380" spans="1:7" x14ac:dyDescent="0.25">
      <c r="A380" s="16"/>
      <c r="B380" s="194" t="s">
        <v>145</v>
      </c>
      <c r="C380" s="196">
        <v>2160</v>
      </c>
      <c r="D380" s="11">
        <v>2116</v>
      </c>
      <c r="E380" s="54">
        <v>2141</v>
      </c>
      <c r="G380">
        <f t="shared" ca="1" si="5"/>
        <v>380</v>
      </c>
    </row>
    <row r="381" spans="1:7" x14ac:dyDescent="0.25">
      <c r="A381" s="16"/>
      <c r="B381" s="194" t="s">
        <v>146</v>
      </c>
      <c r="C381" s="196">
        <v>1545</v>
      </c>
      <c r="D381" s="11">
        <v>1475</v>
      </c>
      <c r="E381" s="54">
        <v>1442</v>
      </c>
      <c r="G381">
        <f t="shared" ca="1" si="5"/>
        <v>381</v>
      </c>
    </row>
    <row r="382" spans="1:7" x14ac:dyDescent="0.25">
      <c r="A382" s="16"/>
      <c r="B382" s="194" t="s">
        <v>147</v>
      </c>
      <c r="C382" s="196">
        <v>2729</v>
      </c>
      <c r="D382" s="11">
        <v>2652</v>
      </c>
      <c r="E382" s="54">
        <v>2655</v>
      </c>
      <c r="G382">
        <f t="shared" ca="1" si="5"/>
        <v>382</v>
      </c>
    </row>
    <row r="383" spans="1:7" x14ac:dyDescent="0.25">
      <c r="A383" s="16"/>
      <c r="B383" s="194" t="s">
        <v>274</v>
      </c>
      <c r="C383" s="196">
        <v>48</v>
      </c>
      <c r="D383" s="11">
        <v>56</v>
      </c>
      <c r="E383" s="54">
        <v>64</v>
      </c>
      <c r="G383">
        <f t="shared" ca="1" si="5"/>
        <v>383</v>
      </c>
    </row>
    <row r="384" spans="1:7" x14ac:dyDescent="0.25">
      <c r="A384" s="16"/>
      <c r="B384" s="194" t="s">
        <v>275</v>
      </c>
      <c r="C384" s="196">
        <v>54</v>
      </c>
      <c r="D384" s="11">
        <v>69</v>
      </c>
      <c r="E384" s="54">
        <v>66</v>
      </c>
      <c r="G384">
        <f t="shared" ca="1" si="5"/>
        <v>384</v>
      </c>
    </row>
    <row r="385" spans="1:7" x14ac:dyDescent="0.25">
      <c r="A385" s="16"/>
      <c r="B385" s="194" t="s">
        <v>276</v>
      </c>
      <c r="C385" s="196">
        <v>51</v>
      </c>
      <c r="D385" s="11">
        <v>45</v>
      </c>
      <c r="E385" s="54">
        <v>31</v>
      </c>
      <c r="G385">
        <f t="shared" ca="1" si="5"/>
        <v>385</v>
      </c>
    </row>
    <row r="386" spans="1:7" x14ac:dyDescent="0.25">
      <c r="A386" s="16"/>
      <c r="B386" s="194" t="s">
        <v>277</v>
      </c>
      <c r="C386" s="196">
        <v>54</v>
      </c>
      <c r="D386" s="11">
        <v>46</v>
      </c>
      <c r="E386" s="54">
        <v>47</v>
      </c>
      <c r="G386">
        <f t="shared" ca="1" si="5"/>
        <v>386</v>
      </c>
    </row>
    <row r="387" spans="1:7" x14ac:dyDescent="0.25">
      <c r="A387" s="16"/>
      <c r="B387" s="194" t="s">
        <v>278</v>
      </c>
      <c r="C387" s="196">
        <v>181</v>
      </c>
      <c r="D387" s="11">
        <v>164</v>
      </c>
      <c r="E387" s="54">
        <v>161</v>
      </c>
      <c r="G387">
        <f t="shared" ca="1" si="5"/>
        <v>387</v>
      </c>
    </row>
    <row r="388" spans="1:7" x14ac:dyDescent="0.25">
      <c r="A388" s="16"/>
      <c r="B388" s="194" t="s">
        <v>279</v>
      </c>
      <c r="C388" s="196">
        <v>36</v>
      </c>
      <c r="D388" s="11">
        <v>31</v>
      </c>
      <c r="E388" s="54">
        <v>37</v>
      </c>
      <c r="G388">
        <f t="shared" ca="1" si="5"/>
        <v>388</v>
      </c>
    </row>
    <row r="389" spans="1:7" x14ac:dyDescent="0.25">
      <c r="A389" s="16"/>
      <c r="B389" s="194" t="s">
        <v>280</v>
      </c>
      <c r="C389" s="196">
        <v>44</v>
      </c>
      <c r="D389" s="11">
        <v>37</v>
      </c>
      <c r="E389" s="54">
        <v>36</v>
      </c>
      <c r="G389">
        <f t="shared" ca="1" si="5"/>
        <v>389</v>
      </c>
    </row>
    <row r="390" spans="1:7" x14ac:dyDescent="0.25">
      <c r="A390" s="16"/>
      <c r="B390" s="194" t="s">
        <v>281</v>
      </c>
      <c r="C390" s="196">
        <v>660</v>
      </c>
      <c r="D390" s="11">
        <v>639</v>
      </c>
      <c r="E390" s="54">
        <v>647</v>
      </c>
      <c r="G390">
        <f t="shared" ref="G390:G453" ca="1" si="6">CELL("row",A390)</f>
        <v>390</v>
      </c>
    </row>
    <row r="391" spans="1:7" x14ac:dyDescent="0.25">
      <c r="A391" s="16"/>
      <c r="B391" s="194" t="s">
        <v>282</v>
      </c>
      <c r="C391" s="196">
        <v>64</v>
      </c>
      <c r="D391" s="11">
        <v>78</v>
      </c>
      <c r="E391" s="54">
        <v>75</v>
      </c>
      <c r="G391">
        <f t="shared" ca="1" si="6"/>
        <v>391</v>
      </c>
    </row>
    <row r="392" spans="1:7" x14ac:dyDescent="0.25">
      <c r="A392" s="16"/>
      <c r="B392" s="194" t="s">
        <v>291</v>
      </c>
      <c r="C392" s="196"/>
      <c r="D392" s="11">
        <v>40</v>
      </c>
      <c r="E392" s="54">
        <v>30</v>
      </c>
      <c r="G392">
        <f t="shared" ca="1" si="6"/>
        <v>392</v>
      </c>
    </row>
    <row r="393" spans="1:7" x14ac:dyDescent="0.25">
      <c r="A393" s="5" t="s">
        <v>111</v>
      </c>
      <c r="B393" s="3"/>
      <c r="C393" s="8">
        <v>17808</v>
      </c>
      <c r="D393" s="9">
        <v>17598</v>
      </c>
      <c r="E393" s="53">
        <v>17340</v>
      </c>
      <c r="G393">
        <f t="shared" ca="1" si="6"/>
        <v>393</v>
      </c>
    </row>
    <row r="394" spans="1:7" x14ac:dyDescent="0.25">
      <c r="A394" s="5" t="s">
        <v>85</v>
      </c>
      <c r="B394" s="5" t="s">
        <v>35</v>
      </c>
      <c r="C394" s="8">
        <v>112</v>
      </c>
      <c r="D394" s="9">
        <v>115</v>
      </c>
      <c r="E394" s="53">
        <v>116</v>
      </c>
      <c r="G394">
        <f t="shared" ca="1" si="6"/>
        <v>394</v>
      </c>
    </row>
    <row r="395" spans="1:7" x14ac:dyDescent="0.25">
      <c r="A395" s="16"/>
      <c r="B395" s="194" t="s">
        <v>41</v>
      </c>
      <c r="C395" s="196">
        <v>92</v>
      </c>
      <c r="D395" s="11">
        <v>96</v>
      </c>
      <c r="E395" s="54">
        <v>75</v>
      </c>
      <c r="G395">
        <f t="shared" ca="1" si="6"/>
        <v>395</v>
      </c>
    </row>
    <row r="396" spans="1:7" x14ac:dyDescent="0.25">
      <c r="A396" s="16"/>
      <c r="B396" s="194" t="s">
        <v>59</v>
      </c>
      <c r="C396" s="196">
        <v>153</v>
      </c>
      <c r="D396" s="11">
        <v>144</v>
      </c>
      <c r="E396" s="54">
        <v>147</v>
      </c>
      <c r="G396">
        <f t="shared" ca="1" si="6"/>
        <v>396</v>
      </c>
    </row>
    <row r="397" spans="1:7" x14ac:dyDescent="0.25">
      <c r="A397" s="16"/>
      <c r="B397" s="194" t="s">
        <v>79</v>
      </c>
      <c r="C397" s="196">
        <v>1436</v>
      </c>
      <c r="D397" s="11">
        <v>1362</v>
      </c>
      <c r="E397" s="54">
        <v>1316</v>
      </c>
      <c r="G397">
        <f t="shared" ca="1" si="6"/>
        <v>397</v>
      </c>
    </row>
    <row r="398" spans="1:7" x14ac:dyDescent="0.25">
      <c r="A398" s="16"/>
      <c r="B398" s="194" t="s">
        <v>17</v>
      </c>
      <c r="C398" s="196">
        <v>649</v>
      </c>
      <c r="D398" s="11">
        <v>673</v>
      </c>
      <c r="E398" s="54">
        <v>678</v>
      </c>
      <c r="G398">
        <f t="shared" ca="1" si="6"/>
        <v>398</v>
      </c>
    </row>
    <row r="399" spans="1:7" x14ac:dyDescent="0.25">
      <c r="A399" s="16"/>
      <c r="B399" s="194" t="s">
        <v>66</v>
      </c>
      <c r="C399" s="196">
        <v>326</v>
      </c>
      <c r="D399" s="11">
        <v>309</v>
      </c>
      <c r="E399" s="54">
        <v>297</v>
      </c>
      <c r="G399">
        <f t="shared" ca="1" si="6"/>
        <v>399</v>
      </c>
    </row>
    <row r="400" spans="1:7" x14ac:dyDescent="0.25">
      <c r="A400" s="16"/>
      <c r="B400" s="194" t="s">
        <v>11</v>
      </c>
      <c r="C400" s="196">
        <v>1098</v>
      </c>
      <c r="D400" s="11">
        <v>1066</v>
      </c>
      <c r="E400" s="54">
        <v>1104</v>
      </c>
      <c r="G400">
        <f t="shared" ca="1" si="6"/>
        <v>400</v>
      </c>
    </row>
    <row r="401" spans="1:7" x14ac:dyDescent="0.25">
      <c r="A401" s="16"/>
      <c r="B401" s="194" t="s">
        <v>56</v>
      </c>
      <c r="C401" s="196">
        <v>415</v>
      </c>
      <c r="D401" s="11">
        <v>409</v>
      </c>
      <c r="E401" s="54">
        <v>412</v>
      </c>
      <c r="G401">
        <f t="shared" ca="1" si="6"/>
        <v>401</v>
      </c>
    </row>
    <row r="402" spans="1:7" x14ac:dyDescent="0.25">
      <c r="A402" s="16"/>
      <c r="B402" s="194" t="s">
        <v>29</v>
      </c>
      <c r="C402" s="196">
        <v>387</v>
      </c>
      <c r="D402" s="11">
        <v>392</v>
      </c>
      <c r="E402" s="54">
        <v>398</v>
      </c>
      <c r="G402">
        <f t="shared" ca="1" si="6"/>
        <v>402</v>
      </c>
    </row>
    <row r="403" spans="1:7" x14ac:dyDescent="0.25">
      <c r="A403" s="16"/>
      <c r="B403" s="194" t="s">
        <v>40</v>
      </c>
      <c r="C403" s="196">
        <v>57</v>
      </c>
      <c r="D403" s="11">
        <v>52</v>
      </c>
      <c r="E403" s="54">
        <v>42</v>
      </c>
      <c r="G403">
        <f t="shared" ca="1" si="6"/>
        <v>403</v>
      </c>
    </row>
    <row r="404" spans="1:7" x14ac:dyDescent="0.25">
      <c r="A404" s="16"/>
      <c r="B404" s="194" t="s">
        <v>47</v>
      </c>
      <c r="C404" s="196">
        <v>1011</v>
      </c>
      <c r="D404" s="11">
        <v>962</v>
      </c>
      <c r="E404" s="54">
        <v>1002</v>
      </c>
      <c r="G404">
        <f t="shared" ca="1" si="6"/>
        <v>404</v>
      </c>
    </row>
    <row r="405" spans="1:7" x14ac:dyDescent="0.25">
      <c r="A405" s="16"/>
      <c r="B405" s="194" t="s">
        <v>57</v>
      </c>
      <c r="C405" s="196">
        <v>207</v>
      </c>
      <c r="D405" s="11">
        <v>221</v>
      </c>
      <c r="E405" s="54">
        <v>236</v>
      </c>
      <c r="G405">
        <f t="shared" ca="1" si="6"/>
        <v>405</v>
      </c>
    </row>
    <row r="406" spans="1:7" x14ac:dyDescent="0.25">
      <c r="A406" s="16"/>
      <c r="B406" s="194" t="s">
        <v>74</v>
      </c>
      <c r="C406" s="196">
        <v>1056</v>
      </c>
      <c r="D406" s="11">
        <v>1076</v>
      </c>
      <c r="E406" s="54">
        <v>1100</v>
      </c>
      <c r="G406">
        <f t="shared" ca="1" si="6"/>
        <v>406</v>
      </c>
    </row>
    <row r="407" spans="1:7" x14ac:dyDescent="0.25">
      <c r="A407" s="16"/>
      <c r="B407" s="194" t="s">
        <v>53</v>
      </c>
      <c r="C407" s="196">
        <v>176</v>
      </c>
      <c r="D407" s="11">
        <v>175</v>
      </c>
      <c r="E407" s="54">
        <v>181</v>
      </c>
      <c r="G407">
        <f t="shared" ca="1" si="6"/>
        <v>407</v>
      </c>
    </row>
    <row r="408" spans="1:7" x14ac:dyDescent="0.25">
      <c r="A408" s="16"/>
      <c r="B408" s="194" t="s">
        <v>49</v>
      </c>
      <c r="C408" s="196">
        <v>54</v>
      </c>
      <c r="D408" s="11">
        <v>53</v>
      </c>
      <c r="E408" s="54">
        <v>53</v>
      </c>
      <c r="G408">
        <f t="shared" ca="1" si="6"/>
        <v>408</v>
      </c>
    </row>
    <row r="409" spans="1:7" x14ac:dyDescent="0.25">
      <c r="A409" s="16"/>
      <c r="B409" s="194" t="s">
        <v>33</v>
      </c>
      <c r="C409" s="196">
        <v>153</v>
      </c>
      <c r="D409" s="11">
        <v>228</v>
      </c>
      <c r="E409" s="54">
        <v>268</v>
      </c>
      <c r="G409">
        <f t="shared" ca="1" si="6"/>
        <v>409</v>
      </c>
    </row>
    <row r="410" spans="1:7" x14ac:dyDescent="0.25">
      <c r="A410" s="16"/>
      <c r="B410" s="194" t="s">
        <v>60</v>
      </c>
      <c r="C410" s="196">
        <v>423</v>
      </c>
      <c r="D410" s="11">
        <v>443</v>
      </c>
      <c r="E410" s="54">
        <v>439</v>
      </c>
      <c r="G410">
        <f t="shared" ca="1" si="6"/>
        <v>410</v>
      </c>
    </row>
    <row r="411" spans="1:7" x14ac:dyDescent="0.25">
      <c r="A411" s="16"/>
      <c r="B411" s="194" t="s">
        <v>25</v>
      </c>
      <c r="C411" s="196">
        <v>762</v>
      </c>
      <c r="D411" s="11">
        <v>805</v>
      </c>
      <c r="E411" s="54">
        <v>826</v>
      </c>
      <c r="G411">
        <f t="shared" ca="1" si="6"/>
        <v>411</v>
      </c>
    </row>
    <row r="412" spans="1:7" x14ac:dyDescent="0.25">
      <c r="A412" s="16"/>
      <c r="B412" s="194" t="s">
        <v>7</v>
      </c>
      <c r="C412" s="196">
        <v>910</v>
      </c>
      <c r="D412" s="11">
        <v>945</v>
      </c>
      <c r="E412" s="54">
        <v>963</v>
      </c>
      <c r="G412">
        <f t="shared" ca="1" si="6"/>
        <v>412</v>
      </c>
    </row>
    <row r="413" spans="1:7" x14ac:dyDescent="0.25">
      <c r="A413" s="16"/>
      <c r="B413" s="194" t="s">
        <v>51</v>
      </c>
      <c r="C413" s="196">
        <v>70</v>
      </c>
      <c r="D413" s="11">
        <v>58</v>
      </c>
      <c r="E413" s="54">
        <v>74</v>
      </c>
      <c r="G413">
        <f t="shared" ca="1" si="6"/>
        <v>413</v>
      </c>
    </row>
    <row r="414" spans="1:7" x14ac:dyDescent="0.25">
      <c r="A414" s="16"/>
      <c r="B414" s="194" t="s">
        <v>55</v>
      </c>
      <c r="C414" s="196">
        <v>69</v>
      </c>
      <c r="D414" s="11">
        <v>66</v>
      </c>
      <c r="E414" s="54">
        <v>62</v>
      </c>
      <c r="G414">
        <f t="shared" ca="1" si="6"/>
        <v>414</v>
      </c>
    </row>
    <row r="415" spans="1:7" x14ac:dyDescent="0.25">
      <c r="A415" s="16"/>
      <c r="B415" s="194" t="s">
        <v>36</v>
      </c>
      <c r="C415" s="196">
        <v>452</v>
      </c>
      <c r="D415" s="11">
        <v>450</v>
      </c>
      <c r="E415" s="54">
        <v>434</v>
      </c>
      <c r="G415">
        <f t="shared" ca="1" si="6"/>
        <v>415</v>
      </c>
    </row>
    <row r="416" spans="1:7" x14ac:dyDescent="0.25">
      <c r="A416" s="16"/>
      <c r="B416" s="194" t="s">
        <v>21</v>
      </c>
      <c r="C416" s="196">
        <v>347</v>
      </c>
      <c r="D416" s="11">
        <v>369</v>
      </c>
      <c r="E416" s="54">
        <v>394</v>
      </c>
      <c r="G416">
        <f t="shared" ca="1" si="6"/>
        <v>416</v>
      </c>
    </row>
    <row r="417" spans="1:7" x14ac:dyDescent="0.25">
      <c r="A417" s="16"/>
      <c r="B417" s="194" t="s">
        <v>42</v>
      </c>
      <c r="C417" s="196">
        <v>40</v>
      </c>
      <c r="D417" s="11">
        <v>41</v>
      </c>
      <c r="E417" s="54">
        <v>44</v>
      </c>
      <c r="G417">
        <f t="shared" ca="1" si="6"/>
        <v>417</v>
      </c>
    </row>
    <row r="418" spans="1:7" x14ac:dyDescent="0.25">
      <c r="A418" s="16"/>
      <c r="B418" s="194" t="s">
        <v>16</v>
      </c>
      <c r="C418" s="196">
        <v>765</v>
      </c>
      <c r="D418" s="11">
        <v>768</v>
      </c>
      <c r="E418" s="54">
        <v>777</v>
      </c>
      <c r="G418">
        <f t="shared" ca="1" si="6"/>
        <v>418</v>
      </c>
    </row>
    <row r="419" spans="1:7" x14ac:dyDescent="0.25">
      <c r="A419" s="16"/>
      <c r="B419" s="194" t="s">
        <v>2</v>
      </c>
      <c r="C419" s="196">
        <v>1402</v>
      </c>
      <c r="D419" s="11">
        <v>1423</v>
      </c>
      <c r="E419" s="54">
        <v>1449</v>
      </c>
      <c r="G419">
        <f t="shared" ca="1" si="6"/>
        <v>419</v>
      </c>
    </row>
    <row r="420" spans="1:7" x14ac:dyDescent="0.25">
      <c r="A420" s="16"/>
      <c r="B420" s="194" t="s">
        <v>4</v>
      </c>
      <c r="C420" s="196">
        <v>1485</v>
      </c>
      <c r="D420" s="11">
        <v>1480</v>
      </c>
      <c r="E420" s="54">
        <v>1489</v>
      </c>
      <c r="G420">
        <f t="shared" ca="1" si="6"/>
        <v>420</v>
      </c>
    </row>
    <row r="421" spans="1:7" x14ac:dyDescent="0.25">
      <c r="A421" s="16"/>
      <c r="B421" s="194" t="s">
        <v>38</v>
      </c>
      <c r="C421" s="196">
        <v>246</v>
      </c>
      <c r="D421" s="11">
        <v>221</v>
      </c>
      <c r="E421" s="54">
        <v>215</v>
      </c>
      <c r="G421">
        <f t="shared" ca="1" si="6"/>
        <v>421</v>
      </c>
    </row>
    <row r="422" spans="1:7" x14ac:dyDescent="0.25">
      <c r="A422" s="16"/>
      <c r="B422" s="194" t="s">
        <v>8</v>
      </c>
      <c r="C422" s="196">
        <v>623</v>
      </c>
      <c r="D422" s="11">
        <v>673</v>
      </c>
      <c r="E422" s="54">
        <v>649</v>
      </c>
      <c r="G422">
        <f t="shared" ca="1" si="6"/>
        <v>422</v>
      </c>
    </row>
    <row r="423" spans="1:7" x14ac:dyDescent="0.25">
      <c r="A423" s="16"/>
      <c r="B423" s="194" t="s">
        <v>78</v>
      </c>
      <c r="C423" s="196">
        <v>1025</v>
      </c>
      <c r="D423" s="11">
        <v>1030</v>
      </c>
      <c r="E423" s="54">
        <v>1031</v>
      </c>
      <c r="G423">
        <f t="shared" ca="1" si="6"/>
        <v>423</v>
      </c>
    </row>
    <row r="424" spans="1:7" x14ac:dyDescent="0.25">
      <c r="A424" s="16"/>
      <c r="B424" s="194" t="s">
        <v>27</v>
      </c>
      <c r="C424" s="196">
        <v>574</v>
      </c>
      <c r="D424" s="11">
        <v>585</v>
      </c>
      <c r="E424" s="54">
        <v>602</v>
      </c>
      <c r="G424">
        <f t="shared" ca="1" si="6"/>
        <v>424</v>
      </c>
    </row>
    <row r="425" spans="1:7" x14ac:dyDescent="0.25">
      <c r="A425" s="16"/>
      <c r="B425" s="194" t="s">
        <v>13</v>
      </c>
      <c r="C425" s="196">
        <v>380</v>
      </c>
      <c r="D425" s="11">
        <v>402</v>
      </c>
      <c r="E425" s="54">
        <v>413</v>
      </c>
      <c r="G425">
        <f t="shared" ca="1" si="6"/>
        <v>425</v>
      </c>
    </row>
    <row r="426" spans="1:7" x14ac:dyDescent="0.25">
      <c r="A426" s="16"/>
      <c r="B426" s="194" t="s">
        <v>70</v>
      </c>
      <c r="C426" s="196">
        <v>903</v>
      </c>
      <c r="D426" s="11">
        <v>934</v>
      </c>
      <c r="E426" s="54">
        <v>923</v>
      </c>
      <c r="G426">
        <f t="shared" ca="1" si="6"/>
        <v>426</v>
      </c>
    </row>
    <row r="427" spans="1:7" x14ac:dyDescent="0.25">
      <c r="A427" s="16"/>
      <c r="B427" s="194" t="s">
        <v>72</v>
      </c>
      <c r="C427" s="196">
        <v>346</v>
      </c>
      <c r="D427" s="11">
        <v>313</v>
      </c>
      <c r="E427" s="54">
        <v>313</v>
      </c>
      <c r="G427">
        <f t="shared" ca="1" si="6"/>
        <v>427</v>
      </c>
    </row>
    <row r="428" spans="1:7" x14ac:dyDescent="0.25">
      <c r="A428" s="16"/>
      <c r="B428" s="194" t="s">
        <v>6</v>
      </c>
      <c r="C428" s="196">
        <v>1562</v>
      </c>
      <c r="D428" s="11">
        <v>1566</v>
      </c>
      <c r="E428" s="54">
        <v>1623</v>
      </c>
      <c r="G428">
        <f t="shared" ca="1" si="6"/>
        <v>428</v>
      </c>
    </row>
    <row r="429" spans="1:7" x14ac:dyDescent="0.25">
      <c r="A429" s="16"/>
      <c r="B429" s="194" t="s">
        <v>62</v>
      </c>
      <c r="C429" s="196">
        <v>647</v>
      </c>
      <c r="D429" s="11">
        <v>610</v>
      </c>
      <c r="E429" s="54">
        <v>644</v>
      </c>
      <c r="G429">
        <f t="shared" ca="1" si="6"/>
        <v>429</v>
      </c>
    </row>
    <row r="430" spans="1:7" x14ac:dyDescent="0.25">
      <c r="A430" s="16"/>
      <c r="B430" s="194" t="s">
        <v>5</v>
      </c>
      <c r="C430" s="196">
        <v>1122</v>
      </c>
      <c r="D430" s="11">
        <v>1134</v>
      </c>
      <c r="E430" s="54">
        <v>1176</v>
      </c>
      <c r="G430">
        <f t="shared" ca="1" si="6"/>
        <v>430</v>
      </c>
    </row>
    <row r="431" spans="1:7" x14ac:dyDescent="0.25">
      <c r="A431" s="16"/>
      <c r="B431" s="194" t="s">
        <v>37</v>
      </c>
      <c r="C431" s="196">
        <v>57</v>
      </c>
      <c r="D431" s="11">
        <v>52</v>
      </c>
      <c r="E431" s="54">
        <v>67</v>
      </c>
      <c r="G431">
        <f t="shared" ca="1" si="6"/>
        <v>431</v>
      </c>
    </row>
    <row r="432" spans="1:7" x14ac:dyDescent="0.25">
      <c r="A432" s="16"/>
      <c r="B432" s="194" t="s">
        <v>76</v>
      </c>
      <c r="C432" s="196">
        <v>711</v>
      </c>
      <c r="D432" s="11">
        <v>732</v>
      </c>
      <c r="E432" s="54">
        <v>705</v>
      </c>
      <c r="G432">
        <f t="shared" ca="1" si="6"/>
        <v>432</v>
      </c>
    </row>
    <row r="433" spans="1:7" x14ac:dyDescent="0.25">
      <c r="A433" s="16"/>
      <c r="B433" s="194" t="s">
        <v>63</v>
      </c>
      <c r="C433" s="196">
        <v>242</v>
      </c>
      <c r="D433" s="11">
        <v>235</v>
      </c>
      <c r="E433" s="54">
        <v>230</v>
      </c>
      <c r="G433">
        <f t="shared" ca="1" si="6"/>
        <v>433</v>
      </c>
    </row>
    <row r="434" spans="1:7" x14ac:dyDescent="0.25">
      <c r="A434" s="16"/>
      <c r="B434" s="194" t="s">
        <v>43</v>
      </c>
      <c r="C434" s="196">
        <v>315</v>
      </c>
      <c r="D434" s="11">
        <v>305</v>
      </c>
      <c r="E434" s="54">
        <v>311</v>
      </c>
      <c r="G434">
        <f t="shared" ca="1" si="6"/>
        <v>434</v>
      </c>
    </row>
    <row r="435" spans="1:7" x14ac:dyDescent="0.25">
      <c r="A435" s="16"/>
      <c r="B435" s="194" t="s">
        <v>65</v>
      </c>
      <c r="C435" s="196">
        <v>342</v>
      </c>
      <c r="D435" s="11">
        <v>346</v>
      </c>
      <c r="E435" s="54">
        <v>347</v>
      </c>
      <c r="G435">
        <f t="shared" ca="1" si="6"/>
        <v>435</v>
      </c>
    </row>
    <row r="436" spans="1:7" x14ac:dyDescent="0.25">
      <c r="A436" s="16"/>
      <c r="B436" s="194" t="s">
        <v>22</v>
      </c>
      <c r="C436" s="196">
        <v>346</v>
      </c>
      <c r="D436" s="11">
        <v>358</v>
      </c>
      <c r="E436" s="54">
        <v>370</v>
      </c>
      <c r="G436">
        <f t="shared" ca="1" si="6"/>
        <v>436</v>
      </c>
    </row>
    <row r="437" spans="1:7" x14ac:dyDescent="0.25">
      <c r="A437" s="16"/>
      <c r="B437" s="194" t="s">
        <v>61</v>
      </c>
      <c r="C437" s="196">
        <v>240</v>
      </c>
      <c r="D437" s="11">
        <v>229</v>
      </c>
      <c r="E437" s="54">
        <v>225</v>
      </c>
      <c r="G437">
        <f t="shared" ca="1" si="6"/>
        <v>437</v>
      </c>
    </row>
    <row r="438" spans="1:7" x14ac:dyDescent="0.25">
      <c r="A438" s="16"/>
      <c r="B438" s="194" t="s">
        <v>23</v>
      </c>
      <c r="C438" s="196">
        <v>404</v>
      </c>
      <c r="D438" s="11">
        <v>411</v>
      </c>
      <c r="E438" s="54">
        <v>442</v>
      </c>
      <c r="G438">
        <f t="shared" ca="1" si="6"/>
        <v>438</v>
      </c>
    </row>
    <row r="439" spans="1:7" x14ac:dyDescent="0.25">
      <c r="A439" s="16"/>
      <c r="B439" s="194" t="s">
        <v>12</v>
      </c>
      <c r="C439" s="196">
        <v>211</v>
      </c>
      <c r="D439" s="11">
        <v>227</v>
      </c>
      <c r="E439" s="54">
        <v>243</v>
      </c>
      <c r="G439">
        <f t="shared" ca="1" si="6"/>
        <v>439</v>
      </c>
    </row>
    <row r="440" spans="1:7" x14ac:dyDescent="0.25">
      <c r="A440" s="16"/>
      <c r="B440" s="194" t="s">
        <v>19</v>
      </c>
      <c r="C440" s="196">
        <v>503</v>
      </c>
      <c r="D440" s="11">
        <v>517</v>
      </c>
      <c r="E440" s="54">
        <v>523</v>
      </c>
      <c r="G440">
        <f t="shared" ca="1" si="6"/>
        <v>440</v>
      </c>
    </row>
    <row r="441" spans="1:7" x14ac:dyDescent="0.25">
      <c r="A441" s="16"/>
      <c r="B441" s="194" t="s">
        <v>45</v>
      </c>
      <c r="C441" s="196">
        <v>152</v>
      </c>
      <c r="D441" s="11">
        <v>160</v>
      </c>
      <c r="E441" s="54">
        <v>159</v>
      </c>
      <c r="G441">
        <f t="shared" ca="1" si="6"/>
        <v>441</v>
      </c>
    </row>
    <row r="442" spans="1:7" x14ac:dyDescent="0.25">
      <c r="A442" s="16"/>
      <c r="B442" s="194" t="s">
        <v>48</v>
      </c>
      <c r="C442" s="196">
        <v>355</v>
      </c>
      <c r="D442" s="11">
        <v>343</v>
      </c>
      <c r="E442" s="54">
        <v>358</v>
      </c>
      <c r="G442">
        <f t="shared" ca="1" si="6"/>
        <v>442</v>
      </c>
    </row>
    <row r="443" spans="1:7" x14ac:dyDescent="0.25">
      <c r="A443" s="16"/>
      <c r="B443" s="194" t="s">
        <v>34</v>
      </c>
      <c r="C443" s="196">
        <v>201</v>
      </c>
      <c r="D443" s="11">
        <v>204</v>
      </c>
      <c r="E443" s="54">
        <v>198</v>
      </c>
      <c r="G443">
        <f t="shared" ca="1" si="6"/>
        <v>443</v>
      </c>
    </row>
    <row r="444" spans="1:7" x14ac:dyDescent="0.25">
      <c r="A444" s="16"/>
      <c r="B444" s="194" t="s">
        <v>3</v>
      </c>
      <c r="C444" s="196">
        <v>1376</v>
      </c>
      <c r="D444" s="11">
        <v>1366</v>
      </c>
      <c r="E444" s="54">
        <v>1383</v>
      </c>
      <c r="G444">
        <f t="shared" ca="1" si="6"/>
        <v>444</v>
      </c>
    </row>
    <row r="445" spans="1:7" x14ac:dyDescent="0.25">
      <c r="A445" s="16"/>
      <c r="B445" s="194" t="s">
        <v>80</v>
      </c>
      <c r="C445" s="196">
        <v>657</v>
      </c>
      <c r="D445" s="11">
        <v>653</v>
      </c>
      <c r="E445" s="54">
        <v>628</v>
      </c>
      <c r="G445">
        <f t="shared" ca="1" si="6"/>
        <v>445</v>
      </c>
    </row>
    <row r="446" spans="1:7" x14ac:dyDescent="0.25">
      <c r="A446" s="16"/>
      <c r="B446" s="194" t="s">
        <v>39</v>
      </c>
      <c r="C446" s="196">
        <v>600</v>
      </c>
      <c r="D446" s="11">
        <v>606</v>
      </c>
      <c r="E446" s="54">
        <v>509</v>
      </c>
      <c r="G446">
        <f t="shared" ca="1" si="6"/>
        <v>446</v>
      </c>
    </row>
    <row r="447" spans="1:7" x14ac:dyDescent="0.25">
      <c r="A447" s="16"/>
      <c r="B447" s="194" t="s">
        <v>14</v>
      </c>
      <c r="C447" s="196">
        <v>1238</v>
      </c>
      <c r="D447" s="11">
        <v>1226</v>
      </c>
      <c r="E447" s="54">
        <v>1165</v>
      </c>
      <c r="G447">
        <f t="shared" ca="1" si="6"/>
        <v>447</v>
      </c>
    </row>
    <row r="448" spans="1:7" x14ac:dyDescent="0.25">
      <c r="A448" s="16"/>
      <c r="B448" s="194" t="s">
        <v>68</v>
      </c>
      <c r="C448" s="196">
        <v>320</v>
      </c>
      <c r="D448" s="11">
        <v>309</v>
      </c>
      <c r="E448" s="54">
        <v>311</v>
      </c>
      <c r="G448">
        <f t="shared" ca="1" si="6"/>
        <v>448</v>
      </c>
    </row>
    <row r="449" spans="1:7" x14ac:dyDescent="0.25">
      <c r="A449" s="16"/>
      <c r="B449" s="194" t="s">
        <v>69</v>
      </c>
      <c r="C449" s="196">
        <v>372</v>
      </c>
      <c r="D449" s="11">
        <v>367</v>
      </c>
      <c r="E449" s="54">
        <v>352</v>
      </c>
      <c r="G449">
        <f t="shared" ca="1" si="6"/>
        <v>449</v>
      </c>
    </row>
    <row r="450" spans="1:7" x14ac:dyDescent="0.25">
      <c r="A450" s="16"/>
      <c r="B450" s="194" t="s">
        <v>50</v>
      </c>
      <c r="C450" s="196">
        <v>52</v>
      </c>
      <c r="D450" s="11">
        <v>58</v>
      </c>
      <c r="E450" s="54">
        <v>68</v>
      </c>
      <c r="G450">
        <f t="shared" ca="1" si="6"/>
        <v>450</v>
      </c>
    </row>
    <row r="451" spans="1:7" x14ac:dyDescent="0.25">
      <c r="A451" s="16"/>
      <c r="B451" s="194" t="s">
        <v>24</v>
      </c>
      <c r="C451" s="196">
        <v>999</v>
      </c>
      <c r="D451" s="11">
        <v>1027</v>
      </c>
      <c r="E451" s="54">
        <v>1057</v>
      </c>
      <c r="G451">
        <f t="shared" ca="1" si="6"/>
        <v>451</v>
      </c>
    </row>
    <row r="452" spans="1:7" x14ac:dyDescent="0.25">
      <c r="A452" s="16"/>
      <c r="B452" s="194" t="s">
        <v>9</v>
      </c>
      <c r="C452" s="196">
        <v>743</v>
      </c>
      <c r="D452" s="11">
        <v>788</v>
      </c>
      <c r="E452" s="54">
        <v>774</v>
      </c>
      <c r="G452">
        <f t="shared" ca="1" si="6"/>
        <v>452</v>
      </c>
    </row>
    <row r="453" spans="1:7" x14ac:dyDescent="0.25">
      <c r="A453" s="16"/>
      <c r="B453" s="194" t="s">
        <v>67</v>
      </c>
      <c r="C453" s="196">
        <v>452</v>
      </c>
      <c r="D453" s="11">
        <v>426</v>
      </c>
      <c r="E453" s="54">
        <v>442</v>
      </c>
      <c r="G453">
        <f t="shared" ca="1" si="6"/>
        <v>453</v>
      </c>
    </row>
    <row r="454" spans="1:7" x14ac:dyDescent="0.25">
      <c r="A454" s="16"/>
      <c r="B454" s="194" t="s">
        <v>28</v>
      </c>
      <c r="C454" s="196">
        <v>475</v>
      </c>
      <c r="D454" s="11">
        <v>535</v>
      </c>
      <c r="E454" s="54">
        <v>547</v>
      </c>
      <c r="G454">
        <f t="shared" ref="G454:G517" ca="1" si="7">CELL("row",A454)</f>
        <v>454</v>
      </c>
    </row>
    <row r="455" spans="1:7" x14ac:dyDescent="0.25">
      <c r="A455" s="16"/>
      <c r="B455" s="194" t="s">
        <v>31</v>
      </c>
      <c r="C455" s="196">
        <v>536</v>
      </c>
      <c r="D455" s="11">
        <v>458</v>
      </c>
      <c r="E455" s="54">
        <v>421</v>
      </c>
      <c r="G455">
        <f t="shared" ca="1" si="7"/>
        <v>455</v>
      </c>
    </row>
    <row r="456" spans="1:7" x14ac:dyDescent="0.25">
      <c r="A456" s="16"/>
      <c r="B456" s="194" t="s">
        <v>64</v>
      </c>
      <c r="C456" s="196">
        <v>735</v>
      </c>
      <c r="D456" s="11">
        <v>739</v>
      </c>
      <c r="E456" s="54">
        <v>695</v>
      </c>
      <c r="G456">
        <f t="shared" ca="1" si="7"/>
        <v>456</v>
      </c>
    </row>
    <row r="457" spans="1:7" x14ac:dyDescent="0.25">
      <c r="A457" s="16"/>
      <c r="B457" s="194" t="s">
        <v>73</v>
      </c>
      <c r="C457" s="196">
        <v>955</v>
      </c>
      <c r="D457" s="11">
        <v>927</v>
      </c>
      <c r="E457" s="54">
        <v>922</v>
      </c>
      <c r="G457">
        <f t="shared" ca="1" si="7"/>
        <v>457</v>
      </c>
    </row>
    <row r="458" spans="1:7" x14ac:dyDescent="0.25">
      <c r="A458" s="16"/>
      <c r="B458" s="194" t="s">
        <v>26</v>
      </c>
      <c r="C458" s="196">
        <v>400</v>
      </c>
      <c r="D458" s="11">
        <v>429</v>
      </c>
      <c r="E458" s="54">
        <v>440</v>
      </c>
      <c r="G458">
        <f t="shared" ca="1" si="7"/>
        <v>458</v>
      </c>
    </row>
    <row r="459" spans="1:7" x14ac:dyDescent="0.25">
      <c r="A459" s="16"/>
      <c r="B459" s="194" t="s">
        <v>32</v>
      </c>
      <c r="C459" s="196">
        <v>332</v>
      </c>
      <c r="D459" s="11">
        <v>347</v>
      </c>
      <c r="E459" s="54">
        <v>379</v>
      </c>
      <c r="G459">
        <f t="shared" ca="1" si="7"/>
        <v>459</v>
      </c>
    </row>
    <row r="460" spans="1:7" x14ac:dyDescent="0.25">
      <c r="A460" s="16"/>
      <c r="B460" s="194" t="s">
        <v>46</v>
      </c>
      <c r="C460" s="196">
        <v>1032</v>
      </c>
      <c r="D460" s="11">
        <v>966</v>
      </c>
      <c r="E460" s="54">
        <v>961</v>
      </c>
      <c r="G460">
        <f t="shared" ca="1" si="7"/>
        <v>460</v>
      </c>
    </row>
    <row r="461" spans="1:7" x14ac:dyDescent="0.25">
      <c r="A461" s="16"/>
      <c r="B461" s="194" t="s">
        <v>75</v>
      </c>
      <c r="C461" s="196">
        <v>594</v>
      </c>
      <c r="D461" s="11">
        <v>600</v>
      </c>
      <c r="E461" s="54">
        <v>639</v>
      </c>
      <c r="G461">
        <f t="shared" ca="1" si="7"/>
        <v>461</v>
      </c>
    </row>
    <row r="462" spans="1:7" x14ac:dyDescent="0.25">
      <c r="A462" s="16"/>
      <c r="B462" s="194" t="s">
        <v>10</v>
      </c>
      <c r="C462" s="196">
        <v>1244</v>
      </c>
      <c r="D462" s="11">
        <v>1244</v>
      </c>
      <c r="E462" s="54">
        <v>1243</v>
      </c>
      <c r="G462">
        <f t="shared" ca="1" si="7"/>
        <v>462</v>
      </c>
    </row>
    <row r="463" spans="1:7" x14ac:dyDescent="0.25">
      <c r="A463" s="16"/>
      <c r="B463" s="194" t="s">
        <v>15</v>
      </c>
      <c r="C463" s="196">
        <v>1013</v>
      </c>
      <c r="D463" s="11">
        <v>998</v>
      </c>
      <c r="E463" s="54">
        <v>1035</v>
      </c>
      <c r="G463">
        <f t="shared" ca="1" si="7"/>
        <v>463</v>
      </c>
    </row>
    <row r="464" spans="1:7" x14ac:dyDescent="0.25">
      <c r="A464" s="16"/>
      <c r="B464" s="194" t="s">
        <v>18</v>
      </c>
      <c r="C464" s="196">
        <v>1212</v>
      </c>
      <c r="D464" s="11">
        <v>1252</v>
      </c>
      <c r="E464" s="54">
        <v>1242</v>
      </c>
      <c r="G464">
        <f t="shared" ca="1" si="7"/>
        <v>464</v>
      </c>
    </row>
    <row r="465" spans="1:7" x14ac:dyDescent="0.25">
      <c r="A465" s="16"/>
      <c r="B465" s="194" t="s">
        <v>77</v>
      </c>
      <c r="C465" s="196">
        <v>490</v>
      </c>
      <c r="D465" s="11">
        <v>468</v>
      </c>
      <c r="E465" s="54">
        <v>458</v>
      </c>
      <c r="G465">
        <f t="shared" ca="1" si="7"/>
        <v>465</v>
      </c>
    </row>
    <row r="466" spans="1:7" x14ac:dyDescent="0.25">
      <c r="A466" s="16"/>
      <c r="B466" s="194" t="s">
        <v>44</v>
      </c>
      <c r="C466" s="196">
        <v>142</v>
      </c>
      <c r="D466" s="11">
        <v>124</v>
      </c>
      <c r="E466" s="54">
        <v>120</v>
      </c>
      <c r="G466">
        <f t="shared" ca="1" si="7"/>
        <v>466</v>
      </c>
    </row>
    <row r="467" spans="1:7" x14ac:dyDescent="0.25">
      <c r="A467" s="16"/>
      <c r="B467" s="194" t="s">
        <v>71</v>
      </c>
      <c r="C467" s="196">
        <v>552</v>
      </c>
      <c r="D467" s="11">
        <v>549</v>
      </c>
      <c r="E467" s="54">
        <v>518</v>
      </c>
      <c r="G467">
        <f t="shared" ca="1" si="7"/>
        <v>467</v>
      </c>
    </row>
    <row r="468" spans="1:7" x14ac:dyDescent="0.25">
      <c r="A468" s="16"/>
      <c r="B468" s="194" t="s">
        <v>52</v>
      </c>
      <c r="C468" s="196">
        <v>168</v>
      </c>
      <c r="D468" s="11">
        <v>167</v>
      </c>
      <c r="E468" s="54">
        <v>146</v>
      </c>
      <c r="G468">
        <f t="shared" ca="1" si="7"/>
        <v>468</v>
      </c>
    </row>
    <row r="469" spans="1:7" x14ac:dyDescent="0.25">
      <c r="A469" s="16"/>
      <c r="B469" s="194" t="s">
        <v>20</v>
      </c>
      <c r="C469" s="196">
        <v>884</v>
      </c>
      <c r="D469" s="11">
        <v>895</v>
      </c>
      <c r="E469" s="54">
        <v>855</v>
      </c>
      <c r="G469">
        <f t="shared" ca="1" si="7"/>
        <v>469</v>
      </c>
    </row>
    <row r="470" spans="1:7" x14ac:dyDescent="0.25">
      <c r="A470" s="16"/>
      <c r="B470" s="194" t="s">
        <v>95</v>
      </c>
      <c r="C470" s="196">
        <v>1354</v>
      </c>
      <c r="D470" s="11">
        <v>1369</v>
      </c>
      <c r="E470" s="54">
        <v>1393</v>
      </c>
      <c r="G470">
        <f t="shared" ca="1" si="7"/>
        <v>470</v>
      </c>
    </row>
    <row r="471" spans="1:7" x14ac:dyDescent="0.25">
      <c r="A471" s="16"/>
      <c r="B471" s="194" t="s">
        <v>30</v>
      </c>
      <c r="C471" s="196">
        <v>244</v>
      </c>
      <c r="D471" s="11">
        <v>196</v>
      </c>
      <c r="E471" s="54">
        <v>181</v>
      </c>
      <c r="G471">
        <f t="shared" ca="1" si="7"/>
        <v>471</v>
      </c>
    </row>
    <row r="472" spans="1:7" x14ac:dyDescent="0.25">
      <c r="A472" s="16"/>
      <c r="B472" s="194" t="s">
        <v>58</v>
      </c>
      <c r="C472" s="196">
        <v>86</v>
      </c>
      <c r="D472" s="11">
        <v>71</v>
      </c>
      <c r="E472" s="54">
        <v>81</v>
      </c>
      <c r="G472">
        <f t="shared" ca="1" si="7"/>
        <v>472</v>
      </c>
    </row>
    <row r="473" spans="1:7" x14ac:dyDescent="0.25">
      <c r="A473" s="16"/>
      <c r="B473" s="194" t="s">
        <v>54</v>
      </c>
      <c r="C473" s="196">
        <v>63</v>
      </c>
      <c r="D473" s="11">
        <v>47</v>
      </c>
      <c r="E473" s="54">
        <v>45</v>
      </c>
      <c r="G473">
        <f t="shared" ca="1" si="7"/>
        <v>473</v>
      </c>
    </row>
    <row r="474" spans="1:7" x14ac:dyDescent="0.25">
      <c r="A474" s="16"/>
      <c r="B474" s="194" t="s">
        <v>145</v>
      </c>
      <c r="C474" s="196">
        <v>10746</v>
      </c>
      <c r="D474" s="11">
        <v>10525</v>
      </c>
      <c r="E474" s="54">
        <v>10509</v>
      </c>
      <c r="G474">
        <f t="shared" ca="1" si="7"/>
        <v>474</v>
      </c>
    </row>
    <row r="475" spans="1:7" x14ac:dyDescent="0.25">
      <c r="A475" s="16"/>
      <c r="B475" s="194" t="s">
        <v>146</v>
      </c>
      <c r="C475" s="196">
        <v>6414</v>
      </c>
      <c r="D475" s="11">
        <v>6434</v>
      </c>
      <c r="E475" s="54">
        <v>6438</v>
      </c>
      <c r="G475">
        <f t="shared" ca="1" si="7"/>
        <v>475</v>
      </c>
    </row>
    <row r="476" spans="1:7" x14ac:dyDescent="0.25">
      <c r="A476" s="16"/>
      <c r="B476" s="194" t="s">
        <v>147</v>
      </c>
      <c r="C476" s="196">
        <v>12926</v>
      </c>
      <c r="D476" s="11">
        <v>12728</v>
      </c>
      <c r="E476" s="54">
        <v>12754</v>
      </c>
      <c r="G476">
        <f t="shared" ca="1" si="7"/>
        <v>476</v>
      </c>
    </row>
    <row r="477" spans="1:7" x14ac:dyDescent="0.25">
      <c r="A477" s="16"/>
      <c r="B477" s="194" t="s">
        <v>274</v>
      </c>
      <c r="C477" s="196">
        <v>163</v>
      </c>
      <c r="D477" s="11">
        <v>171</v>
      </c>
      <c r="E477" s="54">
        <v>152</v>
      </c>
      <c r="G477">
        <f t="shared" ca="1" si="7"/>
        <v>477</v>
      </c>
    </row>
    <row r="478" spans="1:7" x14ac:dyDescent="0.25">
      <c r="A478" s="16"/>
      <c r="B478" s="194" t="s">
        <v>275</v>
      </c>
      <c r="C478" s="196">
        <v>315</v>
      </c>
      <c r="D478" s="11">
        <v>308</v>
      </c>
      <c r="E478" s="54">
        <v>313</v>
      </c>
      <c r="G478">
        <f t="shared" ca="1" si="7"/>
        <v>478</v>
      </c>
    </row>
    <row r="479" spans="1:7" x14ac:dyDescent="0.25">
      <c r="A479" s="16"/>
      <c r="B479" s="194" t="s">
        <v>276</v>
      </c>
      <c r="C479" s="196">
        <v>164</v>
      </c>
      <c r="D479" s="11">
        <v>156</v>
      </c>
      <c r="E479" s="54">
        <v>149</v>
      </c>
      <c r="G479">
        <f t="shared" ca="1" si="7"/>
        <v>479</v>
      </c>
    </row>
    <row r="480" spans="1:7" x14ac:dyDescent="0.25">
      <c r="A480" s="16"/>
      <c r="B480" s="194" t="s">
        <v>277</v>
      </c>
      <c r="C480" s="196">
        <v>148</v>
      </c>
      <c r="D480" s="11">
        <v>143</v>
      </c>
      <c r="E480" s="54">
        <v>126</v>
      </c>
      <c r="G480">
        <f t="shared" ca="1" si="7"/>
        <v>480</v>
      </c>
    </row>
    <row r="481" spans="1:7" x14ac:dyDescent="0.25">
      <c r="A481" s="16"/>
      <c r="B481" s="194" t="s">
        <v>278</v>
      </c>
      <c r="C481" s="196">
        <v>656</v>
      </c>
      <c r="D481" s="11">
        <v>647</v>
      </c>
      <c r="E481" s="54">
        <v>627</v>
      </c>
      <c r="G481">
        <f t="shared" ca="1" si="7"/>
        <v>481</v>
      </c>
    </row>
    <row r="482" spans="1:7" x14ac:dyDescent="0.25">
      <c r="A482" s="16"/>
      <c r="B482" s="194" t="s">
        <v>279</v>
      </c>
      <c r="C482" s="196">
        <v>121</v>
      </c>
      <c r="D482" s="11">
        <v>119</v>
      </c>
      <c r="E482" s="54">
        <v>123</v>
      </c>
      <c r="G482">
        <f t="shared" ca="1" si="7"/>
        <v>482</v>
      </c>
    </row>
    <row r="483" spans="1:7" x14ac:dyDescent="0.25">
      <c r="A483" s="16"/>
      <c r="B483" s="194" t="s">
        <v>280</v>
      </c>
      <c r="C483" s="196">
        <v>207</v>
      </c>
      <c r="D483" s="11">
        <v>197</v>
      </c>
      <c r="E483" s="54">
        <v>220</v>
      </c>
      <c r="G483">
        <f t="shared" ca="1" si="7"/>
        <v>483</v>
      </c>
    </row>
    <row r="484" spans="1:7" x14ac:dyDescent="0.25">
      <c r="A484" s="16"/>
      <c r="B484" s="194" t="s">
        <v>281</v>
      </c>
      <c r="C484" s="196">
        <v>2642</v>
      </c>
      <c r="D484" s="11">
        <v>2667</v>
      </c>
      <c r="E484" s="54">
        <v>2768</v>
      </c>
      <c r="G484">
        <f t="shared" ca="1" si="7"/>
        <v>484</v>
      </c>
    </row>
    <row r="485" spans="1:7" x14ac:dyDescent="0.25">
      <c r="A485" s="16"/>
      <c r="B485" s="194" t="s">
        <v>282</v>
      </c>
      <c r="C485" s="196">
        <v>273</v>
      </c>
      <c r="D485" s="11">
        <v>283</v>
      </c>
      <c r="E485" s="54">
        <v>312</v>
      </c>
      <c r="G485">
        <f t="shared" ca="1" si="7"/>
        <v>485</v>
      </c>
    </row>
    <row r="486" spans="1:7" x14ac:dyDescent="0.25">
      <c r="A486" s="16"/>
      <c r="B486" s="194" t="s">
        <v>283</v>
      </c>
      <c r="C486" s="196">
        <v>130</v>
      </c>
      <c r="D486" s="11">
        <v>135</v>
      </c>
      <c r="E486" s="54">
        <v>120</v>
      </c>
      <c r="G486">
        <f t="shared" ca="1" si="7"/>
        <v>486</v>
      </c>
    </row>
    <row r="487" spans="1:7" x14ac:dyDescent="0.25">
      <c r="A487" s="16"/>
      <c r="B487" s="194" t="s">
        <v>284</v>
      </c>
      <c r="C487" s="196">
        <v>36</v>
      </c>
      <c r="D487" s="11">
        <v>31</v>
      </c>
      <c r="E487" s="54"/>
      <c r="G487">
        <f t="shared" ca="1" si="7"/>
        <v>487</v>
      </c>
    </row>
    <row r="488" spans="1:7" x14ac:dyDescent="0.25">
      <c r="A488" s="16"/>
      <c r="B488" s="194" t="s">
        <v>285</v>
      </c>
      <c r="C488" s="196">
        <v>35</v>
      </c>
      <c r="D488" s="11"/>
      <c r="E488" s="54"/>
      <c r="G488">
        <f t="shared" ca="1" si="7"/>
        <v>488</v>
      </c>
    </row>
    <row r="489" spans="1:7" x14ac:dyDescent="0.25">
      <c r="A489" s="16"/>
      <c r="B489" s="194" t="s">
        <v>286</v>
      </c>
      <c r="C489" s="196">
        <v>68</v>
      </c>
      <c r="D489" s="11">
        <v>63</v>
      </c>
      <c r="E489" s="54">
        <v>59</v>
      </c>
      <c r="G489">
        <f t="shared" ca="1" si="7"/>
        <v>489</v>
      </c>
    </row>
    <row r="490" spans="1:7" x14ac:dyDescent="0.25">
      <c r="A490" s="16"/>
      <c r="B490" s="194" t="s">
        <v>287</v>
      </c>
      <c r="C490" s="196">
        <v>85</v>
      </c>
      <c r="D490" s="11">
        <v>62</v>
      </c>
      <c r="E490" s="54">
        <v>80</v>
      </c>
      <c r="G490">
        <f t="shared" ca="1" si="7"/>
        <v>490</v>
      </c>
    </row>
    <row r="491" spans="1:7" x14ac:dyDescent="0.25">
      <c r="A491" s="16"/>
      <c r="B491" s="194" t="s">
        <v>288</v>
      </c>
      <c r="C491" s="196">
        <v>61</v>
      </c>
      <c r="D491" s="11">
        <v>66</v>
      </c>
      <c r="E491" s="54">
        <v>75</v>
      </c>
      <c r="G491">
        <f t="shared" ca="1" si="7"/>
        <v>491</v>
      </c>
    </row>
    <row r="492" spans="1:7" x14ac:dyDescent="0.25">
      <c r="A492" s="16"/>
      <c r="B492" s="194" t="s">
        <v>289</v>
      </c>
      <c r="C492" s="196">
        <v>34</v>
      </c>
      <c r="D492" s="11"/>
      <c r="E492" s="54">
        <v>37</v>
      </c>
      <c r="G492">
        <f t="shared" ca="1" si="7"/>
        <v>492</v>
      </c>
    </row>
    <row r="493" spans="1:7" x14ac:dyDescent="0.25">
      <c r="A493" s="16"/>
      <c r="B493" s="194" t="s">
        <v>290</v>
      </c>
      <c r="C493" s="196">
        <v>36</v>
      </c>
      <c r="D493" s="11">
        <v>56</v>
      </c>
      <c r="E493" s="54">
        <v>49</v>
      </c>
      <c r="G493">
        <f t="shared" ca="1" si="7"/>
        <v>493</v>
      </c>
    </row>
    <row r="494" spans="1:7" x14ac:dyDescent="0.25">
      <c r="A494" s="16"/>
      <c r="B494" s="194" t="s">
        <v>291</v>
      </c>
      <c r="C494" s="196">
        <v>212</v>
      </c>
      <c r="D494" s="11">
        <v>232</v>
      </c>
      <c r="E494" s="54">
        <v>233</v>
      </c>
      <c r="G494">
        <f t="shared" ca="1" si="7"/>
        <v>494</v>
      </c>
    </row>
    <row r="495" spans="1:7" x14ac:dyDescent="0.25">
      <c r="A495" s="5" t="s">
        <v>112</v>
      </c>
      <c r="B495" s="3"/>
      <c r="C495" s="8">
        <v>80406</v>
      </c>
      <c r="D495" s="9">
        <v>79998</v>
      </c>
      <c r="E495" s="53">
        <v>80297</v>
      </c>
      <c r="G495">
        <f t="shared" ca="1" si="7"/>
        <v>495</v>
      </c>
    </row>
    <row r="496" spans="1:7" x14ac:dyDescent="0.25">
      <c r="A496" s="5" t="s">
        <v>84</v>
      </c>
      <c r="B496" s="5" t="s">
        <v>79</v>
      </c>
      <c r="C496" s="8">
        <v>209</v>
      </c>
      <c r="D496" s="9">
        <v>199</v>
      </c>
      <c r="E496" s="53">
        <v>198</v>
      </c>
      <c r="G496">
        <f t="shared" ca="1" si="7"/>
        <v>496</v>
      </c>
    </row>
    <row r="497" spans="1:7" x14ac:dyDescent="0.25">
      <c r="A497" s="16"/>
      <c r="B497" s="194" t="s">
        <v>17</v>
      </c>
      <c r="C497" s="196">
        <v>97</v>
      </c>
      <c r="D497" s="11">
        <v>91</v>
      </c>
      <c r="E497" s="54">
        <v>95</v>
      </c>
      <c r="G497">
        <f t="shared" ca="1" si="7"/>
        <v>497</v>
      </c>
    </row>
    <row r="498" spans="1:7" x14ac:dyDescent="0.25">
      <c r="A498" s="16"/>
      <c r="B498" s="194" t="s">
        <v>66</v>
      </c>
      <c r="C498" s="196">
        <v>30</v>
      </c>
      <c r="D498" s="11"/>
      <c r="E498" s="54"/>
      <c r="G498">
        <f t="shared" ca="1" si="7"/>
        <v>498</v>
      </c>
    </row>
    <row r="499" spans="1:7" x14ac:dyDescent="0.25">
      <c r="A499" s="16"/>
      <c r="B499" s="194" t="s">
        <v>11</v>
      </c>
      <c r="C499" s="196">
        <v>174</v>
      </c>
      <c r="D499" s="11">
        <v>167</v>
      </c>
      <c r="E499" s="54">
        <v>176</v>
      </c>
      <c r="G499">
        <f t="shared" ca="1" si="7"/>
        <v>499</v>
      </c>
    </row>
    <row r="500" spans="1:7" x14ac:dyDescent="0.25">
      <c r="A500" s="16"/>
      <c r="B500" s="194" t="s">
        <v>56</v>
      </c>
      <c r="C500" s="196">
        <v>55</v>
      </c>
      <c r="D500" s="11">
        <v>65</v>
      </c>
      <c r="E500" s="54">
        <v>50</v>
      </c>
      <c r="G500">
        <f t="shared" ca="1" si="7"/>
        <v>500</v>
      </c>
    </row>
    <row r="501" spans="1:7" x14ac:dyDescent="0.25">
      <c r="A501" s="16"/>
      <c r="B501" s="194" t="s">
        <v>29</v>
      </c>
      <c r="C501" s="196">
        <v>53</v>
      </c>
      <c r="D501" s="11">
        <v>55</v>
      </c>
      <c r="E501" s="54">
        <v>56</v>
      </c>
      <c r="G501">
        <f t="shared" ca="1" si="7"/>
        <v>501</v>
      </c>
    </row>
    <row r="502" spans="1:7" x14ac:dyDescent="0.25">
      <c r="A502" s="16"/>
      <c r="B502" s="194" t="s">
        <v>47</v>
      </c>
      <c r="C502" s="196">
        <v>137</v>
      </c>
      <c r="D502" s="11">
        <v>139</v>
      </c>
      <c r="E502" s="54">
        <v>165</v>
      </c>
      <c r="G502">
        <f t="shared" ca="1" si="7"/>
        <v>502</v>
      </c>
    </row>
    <row r="503" spans="1:7" x14ac:dyDescent="0.25">
      <c r="A503" s="16"/>
      <c r="B503" s="194" t="s">
        <v>57</v>
      </c>
      <c r="C503" s="196">
        <v>35</v>
      </c>
      <c r="D503" s="11">
        <v>43</v>
      </c>
      <c r="E503" s="54">
        <v>47</v>
      </c>
      <c r="G503">
        <f t="shared" ca="1" si="7"/>
        <v>503</v>
      </c>
    </row>
    <row r="504" spans="1:7" x14ac:dyDescent="0.25">
      <c r="A504" s="16"/>
      <c r="B504" s="194" t="s">
        <v>74</v>
      </c>
      <c r="C504" s="196">
        <v>135</v>
      </c>
      <c r="D504" s="11">
        <v>140</v>
      </c>
      <c r="E504" s="54">
        <v>147</v>
      </c>
      <c r="G504">
        <f t="shared" ca="1" si="7"/>
        <v>504</v>
      </c>
    </row>
    <row r="505" spans="1:7" x14ac:dyDescent="0.25">
      <c r="A505" s="16"/>
      <c r="B505" s="194" t="s">
        <v>53</v>
      </c>
      <c r="C505" s="196"/>
      <c r="D505" s="11"/>
      <c r="E505" s="54">
        <v>32</v>
      </c>
      <c r="G505">
        <f t="shared" ca="1" si="7"/>
        <v>505</v>
      </c>
    </row>
    <row r="506" spans="1:7" x14ac:dyDescent="0.25">
      <c r="A506" s="16"/>
      <c r="B506" s="194" t="s">
        <v>60</v>
      </c>
      <c r="C506" s="196">
        <v>57</v>
      </c>
      <c r="D506" s="11">
        <v>55</v>
      </c>
      <c r="E506" s="54">
        <v>56</v>
      </c>
      <c r="G506">
        <f t="shared" ca="1" si="7"/>
        <v>506</v>
      </c>
    </row>
    <row r="507" spans="1:7" x14ac:dyDescent="0.25">
      <c r="A507" s="16"/>
      <c r="B507" s="194" t="s">
        <v>25</v>
      </c>
      <c r="C507" s="196">
        <v>99</v>
      </c>
      <c r="D507" s="11">
        <v>97</v>
      </c>
      <c r="E507" s="54">
        <v>104</v>
      </c>
      <c r="G507">
        <f t="shared" ca="1" si="7"/>
        <v>507</v>
      </c>
    </row>
    <row r="508" spans="1:7" x14ac:dyDescent="0.25">
      <c r="A508" s="16"/>
      <c r="B508" s="194" t="s">
        <v>7</v>
      </c>
      <c r="C508" s="196">
        <v>157</v>
      </c>
      <c r="D508" s="11">
        <v>161</v>
      </c>
      <c r="E508" s="54">
        <v>159</v>
      </c>
      <c r="G508">
        <f t="shared" ca="1" si="7"/>
        <v>508</v>
      </c>
    </row>
    <row r="509" spans="1:7" x14ac:dyDescent="0.25">
      <c r="A509" s="16"/>
      <c r="B509" s="194" t="s">
        <v>36</v>
      </c>
      <c r="C509" s="196">
        <v>38</v>
      </c>
      <c r="D509" s="11">
        <v>41</v>
      </c>
      <c r="E509" s="54">
        <v>37</v>
      </c>
      <c r="G509">
        <f t="shared" ca="1" si="7"/>
        <v>509</v>
      </c>
    </row>
    <row r="510" spans="1:7" x14ac:dyDescent="0.25">
      <c r="A510" s="16"/>
      <c r="B510" s="194" t="s">
        <v>21</v>
      </c>
      <c r="C510" s="196">
        <v>47</v>
      </c>
      <c r="D510" s="11">
        <v>45</v>
      </c>
      <c r="E510" s="54">
        <v>47</v>
      </c>
      <c r="G510">
        <f t="shared" ca="1" si="7"/>
        <v>510</v>
      </c>
    </row>
    <row r="511" spans="1:7" x14ac:dyDescent="0.25">
      <c r="A511" s="16"/>
      <c r="B511" s="194" t="s">
        <v>16</v>
      </c>
      <c r="C511" s="196">
        <v>125</v>
      </c>
      <c r="D511" s="11">
        <v>120</v>
      </c>
      <c r="E511" s="54">
        <v>116</v>
      </c>
      <c r="G511">
        <f t="shared" ca="1" si="7"/>
        <v>511</v>
      </c>
    </row>
    <row r="512" spans="1:7" x14ac:dyDescent="0.25">
      <c r="A512" s="16"/>
      <c r="B512" s="194" t="s">
        <v>2</v>
      </c>
      <c r="C512" s="196">
        <v>246</v>
      </c>
      <c r="D512" s="11">
        <v>226</v>
      </c>
      <c r="E512" s="54">
        <v>237</v>
      </c>
      <c r="G512">
        <f t="shared" ca="1" si="7"/>
        <v>512</v>
      </c>
    </row>
    <row r="513" spans="1:7" x14ac:dyDescent="0.25">
      <c r="A513" s="16"/>
      <c r="B513" s="194" t="s">
        <v>4</v>
      </c>
      <c r="C513" s="196">
        <v>227</v>
      </c>
      <c r="D513" s="11">
        <v>220</v>
      </c>
      <c r="E513" s="54">
        <v>228</v>
      </c>
      <c r="G513">
        <f t="shared" ca="1" si="7"/>
        <v>513</v>
      </c>
    </row>
    <row r="514" spans="1:7" x14ac:dyDescent="0.25">
      <c r="A514" s="16"/>
      <c r="B514" s="194" t="s">
        <v>38</v>
      </c>
      <c r="C514" s="196">
        <v>51</v>
      </c>
      <c r="D514" s="11">
        <v>36</v>
      </c>
      <c r="E514" s="54">
        <v>36</v>
      </c>
      <c r="G514">
        <f t="shared" ca="1" si="7"/>
        <v>514</v>
      </c>
    </row>
    <row r="515" spans="1:7" x14ac:dyDescent="0.25">
      <c r="A515" s="16"/>
      <c r="B515" s="194" t="s">
        <v>8</v>
      </c>
      <c r="C515" s="196">
        <v>74</v>
      </c>
      <c r="D515" s="11">
        <v>74</v>
      </c>
      <c r="E515" s="54">
        <v>82</v>
      </c>
      <c r="G515">
        <f t="shared" ca="1" si="7"/>
        <v>515</v>
      </c>
    </row>
    <row r="516" spans="1:7" x14ac:dyDescent="0.25">
      <c r="A516" s="16"/>
      <c r="B516" s="194" t="s">
        <v>78</v>
      </c>
      <c r="C516" s="196">
        <v>116</v>
      </c>
      <c r="D516" s="11">
        <v>124</v>
      </c>
      <c r="E516" s="54">
        <v>120</v>
      </c>
      <c r="G516">
        <f t="shared" ca="1" si="7"/>
        <v>516</v>
      </c>
    </row>
    <row r="517" spans="1:7" x14ac:dyDescent="0.25">
      <c r="A517" s="16"/>
      <c r="B517" s="194" t="s">
        <v>27</v>
      </c>
      <c r="C517" s="196">
        <v>65</v>
      </c>
      <c r="D517" s="11">
        <v>71</v>
      </c>
      <c r="E517" s="54">
        <v>72</v>
      </c>
      <c r="G517">
        <f t="shared" ca="1" si="7"/>
        <v>517</v>
      </c>
    </row>
    <row r="518" spans="1:7" x14ac:dyDescent="0.25">
      <c r="A518" s="16"/>
      <c r="B518" s="194" t="s">
        <v>13</v>
      </c>
      <c r="C518" s="196">
        <v>57</v>
      </c>
      <c r="D518" s="11">
        <v>54</v>
      </c>
      <c r="E518" s="54">
        <v>55</v>
      </c>
      <c r="G518">
        <f t="shared" ref="G518:G581" ca="1" si="8">CELL("row",A518)</f>
        <v>518</v>
      </c>
    </row>
    <row r="519" spans="1:7" x14ac:dyDescent="0.25">
      <c r="A519" s="16"/>
      <c r="B519" s="194" t="s">
        <v>70</v>
      </c>
      <c r="C519" s="196">
        <v>95</v>
      </c>
      <c r="D519" s="11">
        <v>94</v>
      </c>
      <c r="E519" s="54">
        <v>104</v>
      </c>
      <c r="G519">
        <f t="shared" ca="1" si="8"/>
        <v>519</v>
      </c>
    </row>
    <row r="520" spans="1:7" x14ac:dyDescent="0.25">
      <c r="A520" s="16"/>
      <c r="B520" s="194" t="s">
        <v>72</v>
      </c>
      <c r="C520" s="196">
        <v>35</v>
      </c>
      <c r="D520" s="11">
        <v>41</v>
      </c>
      <c r="E520" s="54">
        <v>43</v>
      </c>
      <c r="G520">
        <f t="shared" ca="1" si="8"/>
        <v>520</v>
      </c>
    </row>
    <row r="521" spans="1:7" x14ac:dyDescent="0.25">
      <c r="A521" s="16"/>
      <c r="B521" s="194" t="s">
        <v>6</v>
      </c>
      <c r="C521" s="196">
        <v>1109</v>
      </c>
      <c r="D521" s="11">
        <v>1096</v>
      </c>
      <c r="E521" s="54">
        <v>1091</v>
      </c>
      <c r="G521">
        <f t="shared" ca="1" si="8"/>
        <v>521</v>
      </c>
    </row>
    <row r="522" spans="1:7" x14ac:dyDescent="0.25">
      <c r="A522" s="16"/>
      <c r="B522" s="194" t="s">
        <v>62</v>
      </c>
      <c r="C522" s="196">
        <v>72</v>
      </c>
      <c r="D522" s="11">
        <v>80</v>
      </c>
      <c r="E522" s="54">
        <v>75</v>
      </c>
      <c r="G522">
        <f t="shared" ca="1" si="8"/>
        <v>522</v>
      </c>
    </row>
    <row r="523" spans="1:7" x14ac:dyDescent="0.25">
      <c r="A523" s="16"/>
      <c r="B523" s="194" t="s">
        <v>5</v>
      </c>
      <c r="C523" s="196">
        <v>157</v>
      </c>
      <c r="D523" s="11">
        <v>149</v>
      </c>
      <c r="E523" s="54">
        <v>151</v>
      </c>
      <c r="G523">
        <f t="shared" ca="1" si="8"/>
        <v>523</v>
      </c>
    </row>
    <row r="524" spans="1:7" x14ac:dyDescent="0.25">
      <c r="A524" s="16"/>
      <c r="B524" s="194" t="s">
        <v>76</v>
      </c>
      <c r="C524" s="196">
        <v>105</v>
      </c>
      <c r="D524" s="11">
        <v>105</v>
      </c>
      <c r="E524" s="54">
        <v>112</v>
      </c>
      <c r="G524">
        <f t="shared" ca="1" si="8"/>
        <v>524</v>
      </c>
    </row>
    <row r="525" spans="1:7" x14ac:dyDescent="0.25">
      <c r="A525" s="16"/>
      <c r="B525" s="194" t="s">
        <v>43</v>
      </c>
      <c r="C525" s="196">
        <v>54</v>
      </c>
      <c r="D525" s="11">
        <v>43</v>
      </c>
      <c r="E525" s="54">
        <v>42</v>
      </c>
      <c r="G525">
        <f t="shared" ca="1" si="8"/>
        <v>525</v>
      </c>
    </row>
    <row r="526" spans="1:7" x14ac:dyDescent="0.25">
      <c r="A526" s="16"/>
      <c r="B526" s="194" t="s">
        <v>65</v>
      </c>
      <c r="C526" s="196">
        <v>37</v>
      </c>
      <c r="D526" s="11">
        <v>38</v>
      </c>
      <c r="E526" s="54">
        <v>40</v>
      </c>
      <c r="G526">
        <f t="shared" ca="1" si="8"/>
        <v>526</v>
      </c>
    </row>
    <row r="527" spans="1:7" x14ac:dyDescent="0.25">
      <c r="A527" s="16"/>
      <c r="B527" s="194" t="s">
        <v>22</v>
      </c>
      <c r="C527" s="196">
        <v>53</v>
      </c>
      <c r="D527" s="11">
        <v>56</v>
      </c>
      <c r="E527" s="54">
        <v>56</v>
      </c>
      <c r="G527">
        <f t="shared" ca="1" si="8"/>
        <v>527</v>
      </c>
    </row>
    <row r="528" spans="1:7" x14ac:dyDescent="0.25">
      <c r="A528" s="16"/>
      <c r="B528" s="194" t="s">
        <v>61</v>
      </c>
      <c r="C528" s="196">
        <v>38</v>
      </c>
      <c r="D528" s="11">
        <v>35</v>
      </c>
      <c r="E528" s="54">
        <v>35</v>
      </c>
      <c r="G528">
        <f t="shared" ca="1" si="8"/>
        <v>528</v>
      </c>
    </row>
    <row r="529" spans="1:7" x14ac:dyDescent="0.25">
      <c r="A529" s="16"/>
      <c r="B529" s="194" t="s">
        <v>23</v>
      </c>
      <c r="C529" s="196">
        <v>67</v>
      </c>
      <c r="D529" s="11">
        <v>57</v>
      </c>
      <c r="E529" s="54">
        <v>64</v>
      </c>
      <c r="G529">
        <f t="shared" ca="1" si="8"/>
        <v>529</v>
      </c>
    </row>
    <row r="530" spans="1:7" x14ac:dyDescent="0.25">
      <c r="A530" s="16"/>
      <c r="B530" s="194" t="s">
        <v>19</v>
      </c>
      <c r="C530" s="196">
        <v>67</v>
      </c>
      <c r="D530" s="11">
        <v>74</v>
      </c>
      <c r="E530" s="54">
        <v>66</v>
      </c>
      <c r="G530">
        <f t="shared" ca="1" si="8"/>
        <v>530</v>
      </c>
    </row>
    <row r="531" spans="1:7" x14ac:dyDescent="0.25">
      <c r="A531" s="16"/>
      <c r="B531" s="194" t="s">
        <v>48</v>
      </c>
      <c r="C531" s="196">
        <v>43</v>
      </c>
      <c r="D531" s="11">
        <v>40</v>
      </c>
      <c r="E531" s="54">
        <v>46</v>
      </c>
      <c r="G531">
        <f t="shared" ca="1" si="8"/>
        <v>531</v>
      </c>
    </row>
    <row r="532" spans="1:7" x14ac:dyDescent="0.25">
      <c r="A532" s="16"/>
      <c r="B532" s="194" t="s">
        <v>34</v>
      </c>
      <c r="C532" s="196"/>
      <c r="D532" s="11"/>
      <c r="E532" s="54">
        <v>31</v>
      </c>
      <c r="G532">
        <f t="shared" ca="1" si="8"/>
        <v>532</v>
      </c>
    </row>
    <row r="533" spans="1:7" x14ac:dyDescent="0.25">
      <c r="A533" s="16"/>
      <c r="B533" s="194" t="s">
        <v>3</v>
      </c>
      <c r="C533" s="196">
        <v>269</v>
      </c>
      <c r="D533" s="11">
        <v>258</v>
      </c>
      <c r="E533" s="54">
        <v>249</v>
      </c>
      <c r="G533">
        <f t="shared" ca="1" si="8"/>
        <v>533</v>
      </c>
    </row>
    <row r="534" spans="1:7" x14ac:dyDescent="0.25">
      <c r="A534" s="16"/>
      <c r="B534" s="194" t="s">
        <v>80</v>
      </c>
      <c r="C534" s="196">
        <v>102</v>
      </c>
      <c r="D534" s="11">
        <v>111</v>
      </c>
      <c r="E534" s="54">
        <v>103</v>
      </c>
      <c r="G534">
        <f t="shared" ca="1" si="8"/>
        <v>534</v>
      </c>
    </row>
    <row r="535" spans="1:7" x14ac:dyDescent="0.25">
      <c r="A535" s="16"/>
      <c r="B535" s="194" t="s">
        <v>39</v>
      </c>
      <c r="C535" s="196">
        <v>70</v>
      </c>
      <c r="D535" s="11">
        <v>76</v>
      </c>
      <c r="E535" s="54">
        <v>60</v>
      </c>
      <c r="G535">
        <f t="shared" ca="1" si="8"/>
        <v>535</v>
      </c>
    </row>
    <row r="536" spans="1:7" x14ac:dyDescent="0.25">
      <c r="A536" s="16"/>
      <c r="B536" s="194" t="s">
        <v>14</v>
      </c>
      <c r="C536" s="196">
        <v>147</v>
      </c>
      <c r="D536" s="11">
        <v>139</v>
      </c>
      <c r="E536" s="54">
        <v>157</v>
      </c>
      <c r="G536">
        <f t="shared" ca="1" si="8"/>
        <v>536</v>
      </c>
    </row>
    <row r="537" spans="1:7" x14ac:dyDescent="0.25">
      <c r="A537" s="16"/>
      <c r="B537" s="194" t="s">
        <v>68</v>
      </c>
      <c r="C537" s="196">
        <v>33</v>
      </c>
      <c r="D537" s="11">
        <v>35</v>
      </c>
      <c r="E537" s="54">
        <v>38</v>
      </c>
      <c r="G537">
        <f t="shared" ca="1" si="8"/>
        <v>537</v>
      </c>
    </row>
    <row r="538" spans="1:7" x14ac:dyDescent="0.25">
      <c r="A538" s="16"/>
      <c r="B538" s="194" t="s">
        <v>69</v>
      </c>
      <c r="C538" s="196">
        <v>30</v>
      </c>
      <c r="D538" s="11">
        <v>35</v>
      </c>
      <c r="E538" s="54">
        <v>37</v>
      </c>
      <c r="G538">
        <f t="shared" ca="1" si="8"/>
        <v>538</v>
      </c>
    </row>
    <row r="539" spans="1:7" x14ac:dyDescent="0.25">
      <c r="A539" s="16"/>
      <c r="B539" s="194" t="s">
        <v>24</v>
      </c>
      <c r="C539" s="196">
        <v>149</v>
      </c>
      <c r="D539" s="11">
        <v>158</v>
      </c>
      <c r="E539" s="54">
        <v>169</v>
      </c>
      <c r="G539">
        <f t="shared" ca="1" si="8"/>
        <v>539</v>
      </c>
    </row>
    <row r="540" spans="1:7" x14ac:dyDescent="0.25">
      <c r="A540" s="16"/>
      <c r="B540" s="194" t="s">
        <v>9</v>
      </c>
      <c r="C540" s="196">
        <v>93</v>
      </c>
      <c r="D540" s="11">
        <v>102</v>
      </c>
      <c r="E540" s="54">
        <v>96</v>
      </c>
      <c r="G540">
        <f t="shared" ca="1" si="8"/>
        <v>540</v>
      </c>
    </row>
    <row r="541" spans="1:7" x14ac:dyDescent="0.25">
      <c r="A541" s="16"/>
      <c r="B541" s="194" t="s">
        <v>67</v>
      </c>
      <c r="C541" s="196">
        <v>39</v>
      </c>
      <c r="D541" s="11">
        <v>46</v>
      </c>
      <c r="E541" s="54">
        <v>49</v>
      </c>
      <c r="G541">
        <f t="shared" ca="1" si="8"/>
        <v>541</v>
      </c>
    </row>
    <row r="542" spans="1:7" x14ac:dyDescent="0.25">
      <c r="A542" s="16"/>
      <c r="B542" s="194" t="s">
        <v>28</v>
      </c>
      <c r="C542" s="196">
        <v>72</v>
      </c>
      <c r="D542" s="11">
        <v>78</v>
      </c>
      <c r="E542" s="54">
        <v>77</v>
      </c>
      <c r="G542">
        <f t="shared" ca="1" si="8"/>
        <v>542</v>
      </c>
    </row>
    <row r="543" spans="1:7" x14ac:dyDescent="0.25">
      <c r="A543" s="16"/>
      <c r="B543" s="194" t="s">
        <v>31</v>
      </c>
      <c r="C543" s="196">
        <v>64</v>
      </c>
      <c r="D543" s="11">
        <v>66</v>
      </c>
      <c r="E543" s="54">
        <v>56</v>
      </c>
      <c r="G543">
        <f t="shared" ca="1" si="8"/>
        <v>543</v>
      </c>
    </row>
    <row r="544" spans="1:7" x14ac:dyDescent="0.25">
      <c r="A544" s="16"/>
      <c r="B544" s="194" t="s">
        <v>64</v>
      </c>
      <c r="C544" s="196">
        <v>92</v>
      </c>
      <c r="D544" s="11">
        <v>85</v>
      </c>
      <c r="E544" s="54">
        <v>94</v>
      </c>
      <c r="G544">
        <f t="shared" ca="1" si="8"/>
        <v>544</v>
      </c>
    </row>
    <row r="545" spans="1:7" x14ac:dyDescent="0.25">
      <c r="A545" s="16"/>
      <c r="B545" s="194" t="s">
        <v>73</v>
      </c>
      <c r="C545" s="196">
        <v>104</v>
      </c>
      <c r="D545" s="11">
        <v>104</v>
      </c>
      <c r="E545" s="54">
        <v>109</v>
      </c>
      <c r="G545">
        <f t="shared" ca="1" si="8"/>
        <v>545</v>
      </c>
    </row>
    <row r="546" spans="1:7" x14ac:dyDescent="0.25">
      <c r="A546" s="16"/>
      <c r="B546" s="194" t="s">
        <v>26</v>
      </c>
      <c r="C546" s="196">
        <v>43</v>
      </c>
      <c r="D546" s="11">
        <v>51</v>
      </c>
      <c r="E546" s="54">
        <v>54</v>
      </c>
      <c r="G546">
        <f t="shared" ca="1" si="8"/>
        <v>546</v>
      </c>
    </row>
    <row r="547" spans="1:7" x14ac:dyDescent="0.25">
      <c r="A547" s="16"/>
      <c r="B547" s="194" t="s">
        <v>32</v>
      </c>
      <c r="C547" s="196">
        <v>39</v>
      </c>
      <c r="D547" s="11">
        <v>39</v>
      </c>
      <c r="E547" s="54">
        <v>41</v>
      </c>
      <c r="G547">
        <f t="shared" ca="1" si="8"/>
        <v>547</v>
      </c>
    </row>
    <row r="548" spans="1:7" x14ac:dyDescent="0.25">
      <c r="A548" s="16"/>
      <c r="B548" s="194" t="s">
        <v>46</v>
      </c>
      <c r="C548" s="196">
        <v>116</v>
      </c>
      <c r="D548" s="11">
        <v>108</v>
      </c>
      <c r="E548" s="54">
        <v>112</v>
      </c>
      <c r="G548">
        <f t="shared" ca="1" si="8"/>
        <v>548</v>
      </c>
    </row>
    <row r="549" spans="1:7" x14ac:dyDescent="0.25">
      <c r="A549" s="16"/>
      <c r="B549" s="194" t="s">
        <v>75</v>
      </c>
      <c r="C549" s="196">
        <v>68</v>
      </c>
      <c r="D549" s="11">
        <v>60</v>
      </c>
      <c r="E549" s="54">
        <v>70</v>
      </c>
      <c r="G549">
        <f t="shared" ca="1" si="8"/>
        <v>549</v>
      </c>
    </row>
    <row r="550" spans="1:7" x14ac:dyDescent="0.25">
      <c r="A550" s="16"/>
      <c r="B550" s="194" t="s">
        <v>10</v>
      </c>
      <c r="C550" s="196">
        <v>184</v>
      </c>
      <c r="D550" s="11">
        <v>176</v>
      </c>
      <c r="E550" s="54">
        <v>195</v>
      </c>
      <c r="G550">
        <f t="shared" ca="1" si="8"/>
        <v>550</v>
      </c>
    </row>
    <row r="551" spans="1:7" x14ac:dyDescent="0.25">
      <c r="A551" s="16"/>
      <c r="B551" s="194" t="s">
        <v>15</v>
      </c>
      <c r="C551" s="196">
        <v>149</v>
      </c>
      <c r="D551" s="11">
        <v>133</v>
      </c>
      <c r="E551" s="54">
        <v>149</v>
      </c>
      <c r="G551">
        <f t="shared" ca="1" si="8"/>
        <v>551</v>
      </c>
    </row>
    <row r="552" spans="1:7" x14ac:dyDescent="0.25">
      <c r="A552" s="16"/>
      <c r="B552" s="194" t="s">
        <v>18</v>
      </c>
      <c r="C552" s="196">
        <v>154</v>
      </c>
      <c r="D552" s="11">
        <v>151</v>
      </c>
      <c r="E552" s="54">
        <v>167</v>
      </c>
      <c r="G552">
        <f t="shared" ca="1" si="8"/>
        <v>552</v>
      </c>
    </row>
    <row r="553" spans="1:7" x14ac:dyDescent="0.25">
      <c r="A553" s="16"/>
      <c r="B553" s="194" t="s">
        <v>77</v>
      </c>
      <c r="C553" s="196">
        <v>57</v>
      </c>
      <c r="D553" s="11">
        <v>49</v>
      </c>
      <c r="E553" s="54">
        <v>60</v>
      </c>
      <c r="G553">
        <f t="shared" ca="1" si="8"/>
        <v>553</v>
      </c>
    </row>
    <row r="554" spans="1:7" x14ac:dyDescent="0.25">
      <c r="A554" s="16"/>
      <c r="B554" s="194" t="s">
        <v>44</v>
      </c>
      <c r="C554" s="196"/>
      <c r="D554" s="11">
        <v>30</v>
      </c>
      <c r="E554" s="54"/>
      <c r="G554">
        <f t="shared" ca="1" si="8"/>
        <v>554</v>
      </c>
    </row>
    <row r="555" spans="1:7" x14ac:dyDescent="0.25">
      <c r="A555" s="16"/>
      <c r="B555" s="194" t="s">
        <v>71</v>
      </c>
      <c r="C555" s="196">
        <v>76</v>
      </c>
      <c r="D555" s="11">
        <v>72</v>
      </c>
      <c r="E555" s="54">
        <v>57</v>
      </c>
      <c r="G555">
        <f t="shared" ca="1" si="8"/>
        <v>555</v>
      </c>
    </row>
    <row r="556" spans="1:7" x14ac:dyDescent="0.25">
      <c r="A556" s="16"/>
      <c r="B556" s="194" t="s">
        <v>20</v>
      </c>
      <c r="C556" s="196">
        <v>81</v>
      </c>
      <c r="D556" s="11">
        <v>83</v>
      </c>
      <c r="E556" s="54">
        <v>82</v>
      </c>
      <c r="G556">
        <f t="shared" ca="1" si="8"/>
        <v>556</v>
      </c>
    </row>
    <row r="557" spans="1:7" x14ac:dyDescent="0.25">
      <c r="A557" s="16"/>
      <c r="B557" s="194" t="s">
        <v>95</v>
      </c>
      <c r="C557" s="196">
        <v>136</v>
      </c>
      <c r="D557" s="11">
        <v>131</v>
      </c>
      <c r="E557" s="54">
        <v>144</v>
      </c>
      <c r="G557">
        <f t="shared" ca="1" si="8"/>
        <v>557</v>
      </c>
    </row>
    <row r="558" spans="1:7" x14ac:dyDescent="0.25">
      <c r="A558" s="16"/>
      <c r="B558" s="194" t="s">
        <v>30</v>
      </c>
      <c r="C558" s="196">
        <v>38</v>
      </c>
      <c r="D558" s="11">
        <v>31</v>
      </c>
      <c r="E558" s="54">
        <v>34</v>
      </c>
      <c r="G558">
        <f t="shared" ca="1" si="8"/>
        <v>558</v>
      </c>
    </row>
    <row r="559" spans="1:7" x14ac:dyDescent="0.25">
      <c r="A559" s="16"/>
      <c r="B559" s="194" t="s">
        <v>145</v>
      </c>
      <c r="C559" s="196">
        <v>7470</v>
      </c>
      <c r="D559" s="11">
        <v>7341</v>
      </c>
      <c r="E559" s="54">
        <v>7405</v>
      </c>
      <c r="G559">
        <f t="shared" ca="1" si="8"/>
        <v>559</v>
      </c>
    </row>
    <row r="560" spans="1:7" x14ac:dyDescent="0.25">
      <c r="A560" s="16"/>
      <c r="B560" s="194" t="s">
        <v>146</v>
      </c>
      <c r="C560" s="196">
        <v>902</v>
      </c>
      <c r="D560" s="11">
        <v>890</v>
      </c>
      <c r="E560" s="54">
        <v>918</v>
      </c>
      <c r="G560">
        <f t="shared" ca="1" si="8"/>
        <v>560</v>
      </c>
    </row>
    <row r="561" spans="1:7" x14ac:dyDescent="0.25">
      <c r="A561" s="16"/>
      <c r="B561" s="194" t="s">
        <v>147</v>
      </c>
      <c r="C561" s="196">
        <v>7676</v>
      </c>
      <c r="D561" s="11">
        <v>7559</v>
      </c>
      <c r="E561" s="54">
        <v>7628</v>
      </c>
      <c r="G561">
        <f t="shared" ca="1" si="8"/>
        <v>561</v>
      </c>
    </row>
    <row r="562" spans="1:7" x14ac:dyDescent="0.25">
      <c r="A562" s="16"/>
      <c r="B562" s="194" t="s">
        <v>275</v>
      </c>
      <c r="C562" s="196">
        <v>33</v>
      </c>
      <c r="D562" s="11">
        <v>39</v>
      </c>
      <c r="E562" s="54">
        <v>34</v>
      </c>
      <c r="G562">
        <f t="shared" ca="1" si="8"/>
        <v>562</v>
      </c>
    </row>
    <row r="563" spans="1:7" x14ac:dyDescent="0.25">
      <c r="A563" s="16"/>
      <c r="B563" s="194" t="s">
        <v>278</v>
      </c>
      <c r="C563" s="196">
        <v>95</v>
      </c>
      <c r="D563" s="11">
        <v>96</v>
      </c>
      <c r="E563" s="54">
        <v>92</v>
      </c>
      <c r="G563">
        <f t="shared" ca="1" si="8"/>
        <v>563</v>
      </c>
    </row>
    <row r="564" spans="1:7" x14ac:dyDescent="0.25">
      <c r="A564" s="16"/>
      <c r="B564" s="194" t="s">
        <v>281</v>
      </c>
      <c r="C564" s="196">
        <v>358</v>
      </c>
      <c r="D564" s="11">
        <v>366</v>
      </c>
      <c r="E564" s="54">
        <v>394</v>
      </c>
      <c r="G564">
        <f t="shared" ca="1" si="8"/>
        <v>564</v>
      </c>
    </row>
    <row r="565" spans="1:7" x14ac:dyDescent="0.25">
      <c r="A565" s="16"/>
      <c r="B565" s="194" t="s">
        <v>282</v>
      </c>
      <c r="C565" s="196">
        <v>35</v>
      </c>
      <c r="D565" s="11">
        <v>36</v>
      </c>
      <c r="E565" s="54">
        <v>43</v>
      </c>
      <c r="G565">
        <f t="shared" ca="1" si="8"/>
        <v>565</v>
      </c>
    </row>
    <row r="566" spans="1:7" x14ac:dyDescent="0.25">
      <c r="A566" s="5" t="s">
        <v>113</v>
      </c>
      <c r="B566" s="3"/>
      <c r="C566" s="8">
        <v>23190</v>
      </c>
      <c r="D566" s="9">
        <v>22865</v>
      </c>
      <c r="E566" s="53">
        <v>23244</v>
      </c>
      <c r="G566">
        <f t="shared" ca="1" si="8"/>
        <v>566</v>
      </c>
    </row>
    <row r="567" spans="1:7" x14ac:dyDescent="0.25">
      <c r="A567" s="5" t="s">
        <v>86</v>
      </c>
      <c r="B567" s="5" t="s">
        <v>35</v>
      </c>
      <c r="C567" s="8">
        <v>104</v>
      </c>
      <c r="D567" s="9">
        <v>97</v>
      </c>
      <c r="E567" s="53">
        <v>94</v>
      </c>
      <c r="G567">
        <f t="shared" ca="1" si="8"/>
        <v>567</v>
      </c>
    </row>
    <row r="568" spans="1:7" x14ac:dyDescent="0.25">
      <c r="A568" s="16"/>
      <c r="B568" s="194" t="s">
        <v>41</v>
      </c>
      <c r="C568" s="196">
        <v>250</v>
      </c>
      <c r="D568" s="11">
        <v>229</v>
      </c>
      <c r="E568" s="54">
        <v>206</v>
      </c>
      <c r="G568">
        <f t="shared" ca="1" si="8"/>
        <v>568</v>
      </c>
    </row>
    <row r="569" spans="1:7" x14ac:dyDescent="0.25">
      <c r="A569" s="16"/>
      <c r="B569" s="194" t="s">
        <v>59</v>
      </c>
      <c r="C569" s="196">
        <v>92</v>
      </c>
      <c r="D569" s="11">
        <v>86</v>
      </c>
      <c r="E569" s="54">
        <v>77</v>
      </c>
      <c r="G569">
        <f t="shared" ca="1" si="8"/>
        <v>569</v>
      </c>
    </row>
    <row r="570" spans="1:7" x14ac:dyDescent="0.25">
      <c r="A570" s="16"/>
      <c r="B570" s="194" t="s">
        <v>79</v>
      </c>
      <c r="C570" s="196">
        <v>831</v>
      </c>
      <c r="D570" s="11">
        <v>822</v>
      </c>
      <c r="E570" s="54">
        <v>791</v>
      </c>
      <c r="G570">
        <f t="shared" ca="1" si="8"/>
        <v>570</v>
      </c>
    </row>
    <row r="571" spans="1:7" x14ac:dyDescent="0.25">
      <c r="A571" s="16"/>
      <c r="B571" s="194" t="s">
        <v>17</v>
      </c>
      <c r="C571" s="196">
        <v>288</v>
      </c>
      <c r="D571" s="11">
        <v>307</v>
      </c>
      <c r="E571" s="54">
        <v>301</v>
      </c>
      <c r="G571">
        <f t="shared" ca="1" si="8"/>
        <v>571</v>
      </c>
    </row>
    <row r="572" spans="1:7" x14ac:dyDescent="0.25">
      <c r="A572" s="16"/>
      <c r="B572" s="194" t="s">
        <v>66</v>
      </c>
      <c r="C572" s="196">
        <v>164</v>
      </c>
      <c r="D572" s="11">
        <v>163</v>
      </c>
      <c r="E572" s="54">
        <v>147</v>
      </c>
      <c r="G572">
        <f t="shared" ca="1" si="8"/>
        <v>572</v>
      </c>
    </row>
    <row r="573" spans="1:7" x14ac:dyDescent="0.25">
      <c r="A573" s="16"/>
      <c r="B573" s="194" t="s">
        <v>11</v>
      </c>
      <c r="C573" s="196">
        <v>486</v>
      </c>
      <c r="D573" s="11">
        <v>486</v>
      </c>
      <c r="E573" s="54">
        <v>482</v>
      </c>
      <c r="G573">
        <f t="shared" ca="1" si="8"/>
        <v>573</v>
      </c>
    </row>
    <row r="574" spans="1:7" x14ac:dyDescent="0.25">
      <c r="A574" s="16"/>
      <c r="B574" s="194" t="s">
        <v>56</v>
      </c>
      <c r="C574" s="196">
        <v>357</v>
      </c>
      <c r="D574" s="11">
        <v>351</v>
      </c>
      <c r="E574" s="54">
        <v>315</v>
      </c>
      <c r="G574">
        <f t="shared" ca="1" si="8"/>
        <v>574</v>
      </c>
    </row>
    <row r="575" spans="1:7" x14ac:dyDescent="0.25">
      <c r="A575" s="16"/>
      <c r="B575" s="194" t="s">
        <v>29</v>
      </c>
      <c r="C575" s="196">
        <v>179</v>
      </c>
      <c r="D575" s="11">
        <v>180</v>
      </c>
      <c r="E575" s="54">
        <v>161</v>
      </c>
      <c r="G575">
        <f t="shared" ca="1" si="8"/>
        <v>575</v>
      </c>
    </row>
    <row r="576" spans="1:7" x14ac:dyDescent="0.25">
      <c r="A576" s="16"/>
      <c r="B576" s="194" t="s">
        <v>40</v>
      </c>
      <c r="C576" s="196">
        <v>87</v>
      </c>
      <c r="D576" s="11">
        <v>73</v>
      </c>
      <c r="E576" s="54">
        <v>65</v>
      </c>
      <c r="G576">
        <f t="shared" ca="1" si="8"/>
        <v>576</v>
      </c>
    </row>
    <row r="577" spans="1:7" x14ac:dyDescent="0.25">
      <c r="A577" s="16"/>
      <c r="B577" s="194" t="s">
        <v>47</v>
      </c>
      <c r="C577" s="196">
        <v>751</v>
      </c>
      <c r="D577" s="11">
        <v>770</v>
      </c>
      <c r="E577" s="54">
        <v>732</v>
      </c>
      <c r="G577">
        <f t="shared" ca="1" si="8"/>
        <v>577</v>
      </c>
    </row>
    <row r="578" spans="1:7" x14ac:dyDescent="0.25">
      <c r="A578" s="16"/>
      <c r="B578" s="194" t="s">
        <v>57</v>
      </c>
      <c r="C578" s="196">
        <v>133</v>
      </c>
      <c r="D578" s="11">
        <v>127</v>
      </c>
      <c r="E578" s="54">
        <v>119</v>
      </c>
      <c r="G578">
        <f t="shared" ca="1" si="8"/>
        <v>578</v>
      </c>
    </row>
    <row r="579" spans="1:7" x14ac:dyDescent="0.25">
      <c r="A579" s="16"/>
      <c r="B579" s="194" t="s">
        <v>74</v>
      </c>
      <c r="C579" s="196">
        <v>591</v>
      </c>
      <c r="D579" s="11">
        <v>624</v>
      </c>
      <c r="E579" s="54">
        <v>604</v>
      </c>
      <c r="G579">
        <f t="shared" ca="1" si="8"/>
        <v>579</v>
      </c>
    </row>
    <row r="580" spans="1:7" x14ac:dyDescent="0.25">
      <c r="A580" s="16"/>
      <c r="B580" s="194" t="s">
        <v>53</v>
      </c>
      <c r="C580" s="196">
        <v>90</v>
      </c>
      <c r="D580" s="11">
        <v>98</v>
      </c>
      <c r="E580" s="54">
        <v>82</v>
      </c>
      <c r="G580">
        <f t="shared" ca="1" si="8"/>
        <v>580</v>
      </c>
    </row>
    <row r="581" spans="1:7" x14ac:dyDescent="0.25">
      <c r="A581" s="16"/>
      <c r="B581" s="194" t="s">
        <v>33</v>
      </c>
      <c r="C581" s="196">
        <v>57</v>
      </c>
      <c r="D581" s="11">
        <v>83</v>
      </c>
      <c r="E581" s="54">
        <v>106</v>
      </c>
      <c r="G581">
        <f t="shared" ca="1" si="8"/>
        <v>581</v>
      </c>
    </row>
    <row r="582" spans="1:7" x14ac:dyDescent="0.25">
      <c r="A582" s="16"/>
      <c r="B582" s="194" t="s">
        <v>60</v>
      </c>
      <c r="C582" s="196">
        <v>175</v>
      </c>
      <c r="D582" s="11">
        <v>176</v>
      </c>
      <c r="E582" s="54">
        <v>158</v>
      </c>
      <c r="G582">
        <f t="shared" ref="G582:G645" ca="1" si="9">CELL("row",A582)</f>
        <v>582</v>
      </c>
    </row>
    <row r="583" spans="1:7" x14ac:dyDescent="0.25">
      <c r="A583" s="16"/>
      <c r="B583" s="194" t="s">
        <v>25</v>
      </c>
      <c r="C583" s="196">
        <v>315</v>
      </c>
      <c r="D583" s="11">
        <v>309</v>
      </c>
      <c r="E583" s="54">
        <v>307</v>
      </c>
      <c r="G583">
        <f t="shared" ca="1" si="9"/>
        <v>583</v>
      </c>
    </row>
    <row r="584" spans="1:7" x14ac:dyDescent="0.25">
      <c r="A584" s="16"/>
      <c r="B584" s="194" t="s">
        <v>7</v>
      </c>
      <c r="C584" s="196">
        <v>468</v>
      </c>
      <c r="D584" s="11">
        <v>499</v>
      </c>
      <c r="E584" s="54">
        <v>496</v>
      </c>
      <c r="G584">
        <f t="shared" ca="1" si="9"/>
        <v>584</v>
      </c>
    </row>
    <row r="585" spans="1:7" x14ac:dyDescent="0.25">
      <c r="A585" s="16"/>
      <c r="B585" s="194" t="s">
        <v>55</v>
      </c>
      <c r="C585" s="196">
        <v>51</v>
      </c>
      <c r="D585" s="11">
        <v>45</v>
      </c>
      <c r="E585" s="54">
        <v>46</v>
      </c>
      <c r="G585">
        <f t="shared" ca="1" si="9"/>
        <v>585</v>
      </c>
    </row>
    <row r="586" spans="1:7" x14ac:dyDescent="0.25">
      <c r="A586" s="16"/>
      <c r="B586" s="194" t="s">
        <v>36</v>
      </c>
      <c r="C586" s="196">
        <v>281</v>
      </c>
      <c r="D586" s="11">
        <v>282</v>
      </c>
      <c r="E586" s="54">
        <v>264</v>
      </c>
      <c r="G586">
        <f t="shared" ca="1" si="9"/>
        <v>586</v>
      </c>
    </row>
    <row r="587" spans="1:7" x14ac:dyDescent="0.25">
      <c r="A587" s="16"/>
      <c r="B587" s="194" t="s">
        <v>21</v>
      </c>
      <c r="C587" s="196">
        <v>156</v>
      </c>
      <c r="D587" s="11">
        <v>162</v>
      </c>
      <c r="E587" s="54">
        <v>148</v>
      </c>
      <c r="G587">
        <f t="shared" ca="1" si="9"/>
        <v>587</v>
      </c>
    </row>
    <row r="588" spans="1:7" x14ac:dyDescent="0.25">
      <c r="A588" s="16"/>
      <c r="B588" s="194" t="s">
        <v>42</v>
      </c>
      <c r="C588" s="196">
        <v>34</v>
      </c>
      <c r="D588" s="11">
        <v>30</v>
      </c>
      <c r="E588" s="54"/>
      <c r="G588">
        <f t="shared" ca="1" si="9"/>
        <v>588</v>
      </c>
    </row>
    <row r="589" spans="1:7" x14ac:dyDescent="0.25">
      <c r="A589" s="16"/>
      <c r="B589" s="194" t="s">
        <v>16</v>
      </c>
      <c r="C589" s="196">
        <v>310</v>
      </c>
      <c r="D589" s="11">
        <v>314</v>
      </c>
      <c r="E589" s="54">
        <v>317</v>
      </c>
      <c r="G589">
        <f t="shared" ca="1" si="9"/>
        <v>589</v>
      </c>
    </row>
    <row r="590" spans="1:7" x14ac:dyDescent="0.25">
      <c r="A590" s="16"/>
      <c r="B590" s="194" t="s">
        <v>2</v>
      </c>
      <c r="C590" s="196">
        <v>710</v>
      </c>
      <c r="D590" s="11">
        <v>728</v>
      </c>
      <c r="E590" s="54">
        <v>725</v>
      </c>
      <c r="G590">
        <f t="shared" ca="1" si="9"/>
        <v>590</v>
      </c>
    </row>
    <row r="591" spans="1:7" x14ac:dyDescent="0.25">
      <c r="A591" s="16"/>
      <c r="B591" s="194" t="s">
        <v>4</v>
      </c>
      <c r="C591" s="196">
        <v>699</v>
      </c>
      <c r="D591" s="11">
        <v>707</v>
      </c>
      <c r="E591" s="54">
        <v>691</v>
      </c>
      <c r="G591">
        <f t="shared" ca="1" si="9"/>
        <v>591</v>
      </c>
    </row>
    <row r="592" spans="1:7" x14ac:dyDescent="0.25">
      <c r="A592" s="16"/>
      <c r="B592" s="194" t="s">
        <v>38</v>
      </c>
      <c r="C592" s="196">
        <v>155</v>
      </c>
      <c r="D592" s="11">
        <v>171</v>
      </c>
      <c r="E592" s="54">
        <v>158</v>
      </c>
      <c r="G592">
        <f t="shared" ca="1" si="9"/>
        <v>592</v>
      </c>
    </row>
    <row r="593" spans="1:7" x14ac:dyDescent="0.25">
      <c r="A593" s="16"/>
      <c r="B593" s="194" t="s">
        <v>8</v>
      </c>
      <c r="C593" s="196">
        <v>257</v>
      </c>
      <c r="D593" s="11">
        <v>263</v>
      </c>
      <c r="E593" s="54">
        <v>251</v>
      </c>
      <c r="G593">
        <f t="shared" ca="1" si="9"/>
        <v>593</v>
      </c>
    </row>
    <row r="594" spans="1:7" x14ac:dyDescent="0.25">
      <c r="A594" s="16"/>
      <c r="B594" s="194" t="s">
        <v>78</v>
      </c>
      <c r="C594" s="196">
        <v>566</v>
      </c>
      <c r="D594" s="11">
        <v>551</v>
      </c>
      <c r="E594" s="54">
        <v>519</v>
      </c>
      <c r="G594">
        <f t="shared" ca="1" si="9"/>
        <v>594</v>
      </c>
    </row>
    <row r="595" spans="1:7" x14ac:dyDescent="0.25">
      <c r="A595" s="16"/>
      <c r="B595" s="194" t="s">
        <v>27</v>
      </c>
      <c r="C595" s="196">
        <v>260</v>
      </c>
      <c r="D595" s="11">
        <v>261</v>
      </c>
      <c r="E595" s="54">
        <v>274</v>
      </c>
      <c r="G595">
        <f t="shared" ca="1" si="9"/>
        <v>595</v>
      </c>
    </row>
    <row r="596" spans="1:7" x14ac:dyDescent="0.25">
      <c r="A596" s="16"/>
      <c r="B596" s="194" t="s">
        <v>13</v>
      </c>
      <c r="C596" s="196">
        <v>168</v>
      </c>
      <c r="D596" s="11">
        <v>169</v>
      </c>
      <c r="E596" s="54">
        <v>174</v>
      </c>
      <c r="G596">
        <f t="shared" ca="1" si="9"/>
        <v>596</v>
      </c>
    </row>
    <row r="597" spans="1:7" x14ac:dyDescent="0.25">
      <c r="A597" s="16"/>
      <c r="B597" s="194" t="s">
        <v>70</v>
      </c>
      <c r="C597" s="196">
        <v>436</v>
      </c>
      <c r="D597" s="11">
        <v>458</v>
      </c>
      <c r="E597" s="54">
        <v>430</v>
      </c>
      <c r="G597">
        <f t="shared" ca="1" si="9"/>
        <v>597</v>
      </c>
    </row>
    <row r="598" spans="1:7" x14ac:dyDescent="0.25">
      <c r="A598" s="16"/>
      <c r="B598" s="194" t="s">
        <v>72</v>
      </c>
      <c r="C598" s="196">
        <v>183</v>
      </c>
      <c r="D598" s="11">
        <v>169</v>
      </c>
      <c r="E598" s="54">
        <v>159</v>
      </c>
      <c r="G598">
        <f t="shared" ca="1" si="9"/>
        <v>598</v>
      </c>
    </row>
    <row r="599" spans="1:7" x14ac:dyDescent="0.25">
      <c r="A599" s="16"/>
      <c r="B599" s="194" t="s">
        <v>6</v>
      </c>
      <c r="C599" s="196">
        <v>647</v>
      </c>
      <c r="D599" s="11">
        <v>659</v>
      </c>
      <c r="E599" s="54">
        <v>656</v>
      </c>
      <c r="G599">
        <f t="shared" ca="1" si="9"/>
        <v>599</v>
      </c>
    </row>
    <row r="600" spans="1:7" x14ac:dyDescent="0.25">
      <c r="A600" s="16"/>
      <c r="B600" s="194" t="s">
        <v>62</v>
      </c>
      <c r="C600" s="196">
        <v>323</v>
      </c>
      <c r="D600" s="11">
        <v>287</v>
      </c>
      <c r="E600" s="54">
        <v>266</v>
      </c>
      <c r="G600">
        <f t="shared" ca="1" si="9"/>
        <v>600</v>
      </c>
    </row>
    <row r="601" spans="1:7" x14ac:dyDescent="0.25">
      <c r="A601" s="16"/>
      <c r="B601" s="194" t="s">
        <v>5</v>
      </c>
      <c r="C601" s="196">
        <v>544</v>
      </c>
      <c r="D601" s="11">
        <v>575</v>
      </c>
      <c r="E601" s="54">
        <v>567</v>
      </c>
      <c r="G601">
        <f t="shared" ca="1" si="9"/>
        <v>601</v>
      </c>
    </row>
    <row r="602" spans="1:7" x14ac:dyDescent="0.25">
      <c r="A602" s="16"/>
      <c r="B602" s="194" t="s">
        <v>37</v>
      </c>
      <c r="C602" s="196">
        <v>114</v>
      </c>
      <c r="D602" s="11">
        <v>101</v>
      </c>
      <c r="E602" s="54">
        <v>133</v>
      </c>
      <c r="G602">
        <f t="shared" ca="1" si="9"/>
        <v>602</v>
      </c>
    </row>
    <row r="603" spans="1:7" x14ac:dyDescent="0.25">
      <c r="A603" s="16"/>
      <c r="B603" s="194" t="s">
        <v>76</v>
      </c>
      <c r="C603" s="196">
        <v>533</v>
      </c>
      <c r="D603" s="11">
        <v>496</v>
      </c>
      <c r="E603" s="54">
        <v>510</v>
      </c>
      <c r="G603">
        <f t="shared" ca="1" si="9"/>
        <v>603</v>
      </c>
    </row>
    <row r="604" spans="1:7" x14ac:dyDescent="0.25">
      <c r="A604" s="16"/>
      <c r="B604" s="194" t="s">
        <v>63</v>
      </c>
      <c r="C604" s="196">
        <v>101</v>
      </c>
      <c r="D604" s="11">
        <v>94</v>
      </c>
      <c r="E604" s="54">
        <v>91</v>
      </c>
      <c r="G604">
        <f t="shared" ca="1" si="9"/>
        <v>604</v>
      </c>
    </row>
    <row r="605" spans="1:7" x14ac:dyDescent="0.25">
      <c r="A605" s="16"/>
      <c r="B605" s="194" t="s">
        <v>43</v>
      </c>
      <c r="C605" s="196">
        <v>143</v>
      </c>
      <c r="D605" s="11">
        <v>143</v>
      </c>
      <c r="E605" s="54">
        <v>123</v>
      </c>
      <c r="G605">
        <f t="shared" ca="1" si="9"/>
        <v>605</v>
      </c>
    </row>
    <row r="606" spans="1:7" x14ac:dyDescent="0.25">
      <c r="A606" s="16"/>
      <c r="B606" s="194" t="s">
        <v>65</v>
      </c>
      <c r="C606" s="196">
        <v>149</v>
      </c>
      <c r="D606" s="11">
        <v>155</v>
      </c>
      <c r="E606" s="54">
        <v>161</v>
      </c>
      <c r="G606">
        <f t="shared" ca="1" si="9"/>
        <v>606</v>
      </c>
    </row>
    <row r="607" spans="1:7" x14ac:dyDescent="0.25">
      <c r="A607" s="16"/>
      <c r="B607" s="194" t="s">
        <v>22</v>
      </c>
      <c r="C607" s="196">
        <v>148</v>
      </c>
      <c r="D607" s="11">
        <v>139</v>
      </c>
      <c r="E607" s="54">
        <v>136</v>
      </c>
      <c r="G607">
        <f t="shared" ca="1" si="9"/>
        <v>607</v>
      </c>
    </row>
    <row r="608" spans="1:7" x14ac:dyDescent="0.25">
      <c r="A608" s="16"/>
      <c r="B608" s="194" t="s">
        <v>61</v>
      </c>
      <c r="C608" s="196">
        <v>105</v>
      </c>
      <c r="D608" s="11">
        <v>94</v>
      </c>
      <c r="E608" s="54">
        <v>96</v>
      </c>
      <c r="G608">
        <f t="shared" ca="1" si="9"/>
        <v>608</v>
      </c>
    </row>
    <row r="609" spans="1:7" x14ac:dyDescent="0.25">
      <c r="A609" s="16"/>
      <c r="B609" s="194" t="s">
        <v>23</v>
      </c>
      <c r="C609" s="196">
        <v>169</v>
      </c>
      <c r="D609" s="11">
        <v>164</v>
      </c>
      <c r="E609" s="54">
        <v>162</v>
      </c>
      <c r="G609">
        <f t="shared" ca="1" si="9"/>
        <v>609</v>
      </c>
    </row>
    <row r="610" spans="1:7" x14ac:dyDescent="0.25">
      <c r="A610" s="16"/>
      <c r="B610" s="194" t="s">
        <v>12</v>
      </c>
      <c r="C610" s="196">
        <v>112</v>
      </c>
      <c r="D610" s="11">
        <v>108</v>
      </c>
      <c r="E610" s="54">
        <v>104</v>
      </c>
      <c r="G610">
        <f t="shared" ca="1" si="9"/>
        <v>610</v>
      </c>
    </row>
    <row r="611" spans="1:7" x14ac:dyDescent="0.25">
      <c r="A611" s="16"/>
      <c r="B611" s="194" t="s">
        <v>19</v>
      </c>
      <c r="C611" s="196">
        <v>187</v>
      </c>
      <c r="D611" s="11">
        <v>207</v>
      </c>
      <c r="E611" s="54">
        <v>172</v>
      </c>
      <c r="G611">
        <f t="shared" ca="1" si="9"/>
        <v>611</v>
      </c>
    </row>
    <row r="612" spans="1:7" x14ac:dyDescent="0.25">
      <c r="A612" s="16"/>
      <c r="B612" s="194" t="s">
        <v>45</v>
      </c>
      <c r="C612" s="196">
        <v>66</v>
      </c>
      <c r="D612" s="11">
        <v>80</v>
      </c>
      <c r="E612" s="54">
        <v>78</v>
      </c>
      <c r="G612">
        <f t="shared" ca="1" si="9"/>
        <v>612</v>
      </c>
    </row>
    <row r="613" spans="1:7" x14ac:dyDescent="0.25">
      <c r="A613" s="16"/>
      <c r="B613" s="194" t="s">
        <v>48</v>
      </c>
      <c r="C613" s="196">
        <v>173</v>
      </c>
      <c r="D613" s="11">
        <v>187</v>
      </c>
      <c r="E613" s="54">
        <v>199</v>
      </c>
      <c r="G613">
        <f t="shared" ca="1" si="9"/>
        <v>613</v>
      </c>
    </row>
    <row r="614" spans="1:7" x14ac:dyDescent="0.25">
      <c r="A614" s="16"/>
      <c r="B614" s="194" t="s">
        <v>34</v>
      </c>
      <c r="C614" s="196">
        <v>94</v>
      </c>
      <c r="D614" s="11">
        <v>119</v>
      </c>
      <c r="E614" s="54">
        <v>90</v>
      </c>
      <c r="G614">
        <f t="shared" ca="1" si="9"/>
        <v>614</v>
      </c>
    </row>
    <row r="615" spans="1:7" x14ac:dyDescent="0.25">
      <c r="A615" s="16"/>
      <c r="B615" s="194" t="s">
        <v>3</v>
      </c>
      <c r="C615" s="196">
        <v>672</v>
      </c>
      <c r="D615" s="11">
        <v>690</v>
      </c>
      <c r="E615" s="54">
        <v>672</v>
      </c>
      <c r="G615">
        <f t="shared" ca="1" si="9"/>
        <v>615</v>
      </c>
    </row>
    <row r="616" spans="1:7" x14ac:dyDescent="0.25">
      <c r="A616" s="16"/>
      <c r="B616" s="194" t="s">
        <v>80</v>
      </c>
      <c r="C616" s="196">
        <v>337</v>
      </c>
      <c r="D616" s="11">
        <v>322</v>
      </c>
      <c r="E616" s="54">
        <v>303</v>
      </c>
      <c r="G616">
        <f t="shared" ca="1" si="9"/>
        <v>616</v>
      </c>
    </row>
    <row r="617" spans="1:7" x14ac:dyDescent="0.25">
      <c r="A617" s="16"/>
      <c r="B617" s="194" t="s">
        <v>39</v>
      </c>
      <c r="C617" s="196">
        <v>380</v>
      </c>
      <c r="D617" s="11">
        <v>381</v>
      </c>
      <c r="E617" s="54">
        <v>345</v>
      </c>
      <c r="G617">
        <f t="shared" ca="1" si="9"/>
        <v>617</v>
      </c>
    </row>
    <row r="618" spans="1:7" x14ac:dyDescent="0.25">
      <c r="A618" s="16"/>
      <c r="B618" s="194" t="s">
        <v>14</v>
      </c>
      <c r="C618" s="196">
        <v>1043</v>
      </c>
      <c r="D618" s="11">
        <v>1039</v>
      </c>
      <c r="E618" s="54">
        <v>982</v>
      </c>
      <c r="G618">
        <f t="shared" ca="1" si="9"/>
        <v>618</v>
      </c>
    </row>
    <row r="619" spans="1:7" x14ac:dyDescent="0.25">
      <c r="A619" s="16"/>
      <c r="B619" s="194" t="s">
        <v>68</v>
      </c>
      <c r="C619" s="196">
        <v>190</v>
      </c>
      <c r="D619" s="11">
        <v>186</v>
      </c>
      <c r="E619" s="54">
        <v>183</v>
      </c>
      <c r="G619">
        <f t="shared" ca="1" si="9"/>
        <v>619</v>
      </c>
    </row>
    <row r="620" spans="1:7" x14ac:dyDescent="0.25">
      <c r="A620" s="16"/>
      <c r="B620" s="194" t="s">
        <v>69</v>
      </c>
      <c r="C620" s="196">
        <v>129</v>
      </c>
      <c r="D620" s="11">
        <v>137</v>
      </c>
      <c r="E620" s="54">
        <v>126</v>
      </c>
      <c r="G620">
        <f t="shared" ca="1" si="9"/>
        <v>620</v>
      </c>
    </row>
    <row r="621" spans="1:7" x14ac:dyDescent="0.25">
      <c r="A621" s="16"/>
      <c r="B621" s="194" t="s">
        <v>50</v>
      </c>
      <c r="C621" s="196">
        <v>45</v>
      </c>
      <c r="D621" s="11">
        <v>49</v>
      </c>
      <c r="E621" s="54">
        <v>53</v>
      </c>
      <c r="G621">
        <f t="shared" ca="1" si="9"/>
        <v>621</v>
      </c>
    </row>
    <row r="622" spans="1:7" x14ac:dyDescent="0.25">
      <c r="A622" s="16"/>
      <c r="B622" s="194" t="s">
        <v>24</v>
      </c>
      <c r="C622" s="196">
        <v>399</v>
      </c>
      <c r="D622" s="11">
        <v>426</v>
      </c>
      <c r="E622" s="54">
        <v>434</v>
      </c>
      <c r="G622">
        <f t="shared" ca="1" si="9"/>
        <v>622</v>
      </c>
    </row>
    <row r="623" spans="1:7" x14ac:dyDescent="0.25">
      <c r="A623" s="16"/>
      <c r="B623" s="194" t="s">
        <v>9</v>
      </c>
      <c r="C623" s="196">
        <v>317</v>
      </c>
      <c r="D623" s="11">
        <v>336</v>
      </c>
      <c r="E623" s="54">
        <v>314</v>
      </c>
      <c r="G623">
        <f t="shared" ca="1" si="9"/>
        <v>623</v>
      </c>
    </row>
    <row r="624" spans="1:7" x14ac:dyDescent="0.25">
      <c r="A624" s="16"/>
      <c r="B624" s="194" t="s">
        <v>67</v>
      </c>
      <c r="C624" s="196">
        <v>266</v>
      </c>
      <c r="D624" s="11">
        <v>280</v>
      </c>
      <c r="E624" s="54">
        <v>266</v>
      </c>
      <c r="G624">
        <f t="shared" ca="1" si="9"/>
        <v>624</v>
      </c>
    </row>
    <row r="625" spans="1:7" x14ac:dyDescent="0.25">
      <c r="A625" s="16"/>
      <c r="B625" s="194" t="s">
        <v>28</v>
      </c>
      <c r="C625" s="196">
        <v>249</v>
      </c>
      <c r="D625" s="11">
        <v>254</v>
      </c>
      <c r="E625" s="54">
        <v>249</v>
      </c>
      <c r="G625">
        <f t="shared" ca="1" si="9"/>
        <v>625</v>
      </c>
    </row>
    <row r="626" spans="1:7" x14ac:dyDescent="0.25">
      <c r="A626" s="16"/>
      <c r="B626" s="194" t="s">
        <v>31</v>
      </c>
      <c r="C626" s="196">
        <v>346</v>
      </c>
      <c r="D626" s="11">
        <v>328</v>
      </c>
      <c r="E626" s="54">
        <v>263</v>
      </c>
      <c r="G626">
        <f t="shared" ca="1" si="9"/>
        <v>626</v>
      </c>
    </row>
    <row r="627" spans="1:7" x14ac:dyDescent="0.25">
      <c r="A627" s="16"/>
      <c r="B627" s="194" t="s">
        <v>64</v>
      </c>
      <c r="C627" s="196">
        <v>363</v>
      </c>
      <c r="D627" s="11">
        <v>354</v>
      </c>
      <c r="E627" s="54">
        <v>363</v>
      </c>
      <c r="G627">
        <f t="shared" ca="1" si="9"/>
        <v>627</v>
      </c>
    </row>
    <row r="628" spans="1:7" x14ac:dyDescent="0.25">
      <c r="A628" s="16"/>
      <c r="B628" s="194" t="s">
        <v>73</v>
      </c>
      <c r="C628" s="196">
        <v>771</v>
      </c>
      <c r="D628" s="11">
        <v>748</v>
      </c>
      <c r="E628" s="54">
        <v>721</v>
      </c>
      <c r="G628">
        <f t="shared" ca="1" si="9"/>
        <v>628</v>
      </c>
    </row>
    <row r="629" spans="1:7" x14ac:dyDescent="0.25">
      <c r="A629" s="16"/>
      <c r="B629" s="194" t="s">
        <v>26</v>
      </c>
      <c r="C629" s="196">
        <v>159</v>
      </c>
      <c r="D629" s="11">
        <v>169</v>
      </c>
      <c r="E629" s="54">
        <v>165</v>
      </c>
      <c r="G629">
        <f t="shared" ca="1" si="9"/>
        <v>629</v>
      </c>
    </row>
    <row r="630" spans="1:7" x14ac:dyDescent="0.25">
      <c r="A630" s="16"/>
      <c r="B630" s="194" t="s">
        <v>32</v>
      </c>
      <c r="C630" s="196">
        <v>129</v>
      </c>
      <c r="D630" s="11">
        <v>151</v>
      </c>
      <c r="E630" s="54">
        <v>142</v>
      </c>
      <c r="G630">
        <f t="shared" ca="1" si="9"/>
        <v>630</v>
      </c>
    </row>
    <row r="631" spans="1:7" x14ac:dyDescent="0.25">
      <c r="A631" s="16"/>
      <c r="B631" s="194" t="s">
        <v>46</v>
      </c>
      <c r="C631" s="196">
        <v>496</v>
      </c>
      <c r="D631" s="11">
        <v>464</v>
      </c>
      <c r="E631" s="54">
        <v>431</v>
      </c>
      <c r="G631">
        <f t="shared" ca="1" si="9"/>
        <v>631</v>
      </c>
    </row>
    <row r="632" spans="1:7" x14ac:dyDescent="0.25">
      <c r="A632" s="16"/>
      <c r="B632" s="194" t="s">
        <v>75</v>
      </c>
      <c r="C632" s="196">
        <v>394</v>
      </c>
      <c r="D632" s="11">
        <v>413</v>
      </c>
      <c r="E632" s="54">
        <v>425</v>
      </c>
      <c r="G632">
        <f t="shared" ca="1" si="9"/>
        <v>632</v>
      </c>
    </row>
    <row r="633" spans="1:7" x14ac:dyDescent="0.25">
      <c r="A633" s="16"/>
      <c r="B633" s="194" t="s">
        <v>10</v>
      </c>
      <c r="C633" s="196">
        <v>589</v>
      </c>
      <c r="D633" s="11">
        <v>608</v>
      </c>
      <c r="E633" s="54">
        <v>624</v>
      </c>
      <c r="G633">
        <f t="shared" ca="1" si="9"/>
        <v>633</v>
      </c>
    </row>
    <row r="634" spans="1:7" x14ac:dyDescent="0.25">
      <c r="A634" s="16"/>
      <c r="B634" s="194" t="s">
        <v>15</v>
      </c>
      <c r="C634" s="196">
        <v>446</v>
      </c>
      <c r="D634" s="11">
        <v>449</v>
      </c>
      <c r="E634" s="54">
        <v>432</v>
      </c>
      <c r="G634">
        <f t="shared" ca="1" si="9"/>
        <v>634</v>
      </c>
    </row>
    <row r="635" spans="1:7" x14ac:dyDescent="0.25">
      <c r="A635" s="16"/>
      <c r="B635" s="194" t="s">
        <v>18</v>
      </c>
      <c r="C635" s="196">
        <v>619</v>
      </c>
      <c r="D635" s="11">
        <v>636</v>
      </c>
      <c r="E635" s="54">
        <v>642</v>
      </c>
      <c r="G635">
        <f t="shared" ca="1" si="9"/>
        <v>635</v>
      </c>
    </row>
    <row r="636" spans="1:7" x14ac:dyDescent="0.25">
      <c r="A636" s="16"/>
      <c r="B636" s="194" t="s">
        <v>77</v>
      </c>
      <c r="C636" s="196">
        <v>295</v>
      </c>
      <c r="D636" s="11">
        <v>297</v>
      </c>
      <c r="E636" s="54">
        <v>295</v>
      </c>
      <c r="G636">
        <f t="shared" ca="1" si="9"/>
        <v>636</v>
      </c>
    </row>
    <row r="637" spans="1:7" x14ac:dyDescent="0.25">
      <c r="A637" s="16"/>
      <c r="B637" s="194" t="s">
        <v>44</v>
      </c>
      <c r="C637" s="196">
        <v>100</v>
      </c>
      <c r="D637" s="11">
        <v>88</v>
      </c>
      <c r="E637" s="54">
        <v>62</v>
      </c>
      <c r="G637">
        <f t="shared" ca="1" si="9"/>
        <v>637</v>
      </c>
    </row>
    <row r="638" spans="1:7" x14ac:dyDescent="0.25">
      <c r="A638" s="16"/>
      <c r="B638" s="194" t="s">
        <v>71</v>
      </c>
      <c r="C638" s="196">
        <v>265</v>
      </c>
      <c r="D638" s="11">
        <v>279</v>
      </c>
      <c r="E638" s="54">
        <v>276</v>
      </c>
      <c r="G638">
        <f t="shared" ca="1" si="9"/>
        <v>638</v>
      </c>
    </row>
    <row r="639" spans="1:7" x14ac:dyDescent="0.25">
      <c r="A639" s="16"/>
      <c r="B639" s="194" t="s">
        <v>52</v>
      </c>
      <c r="C639" s="196">
        <v>113</v>
      </c>
      <c r="D639" s="11">
        <v>118</v>
      </c>
      <c r="E639" s="54">
        <v>117</v>
      </c>
      <c r="G639">
        <f t="shared" ca="1" si="9"/>
        <v>639</v>
      </c>
    </row>
    <row r="640" spans="1:7" x14ac:dyDescent="0.25">
      <c r="A640" s="16"/>
      <c r="B640" s="194" t="s">
        <v>20</v>
      </c>
      <c r="C640" s="196">
        <v>391</v>
      </c>
      <c r="D640" s="11">
        <v>357</v>
      </c>
      <c r="E640" s="54">
        <v>392</v>
      </c>
      <c r="G640">
        <f t="shared" ca="1" si="9"/>
        <v>640</v>
      </c>
    </row>
    <row r="641" spans="1:7" x14ac:dyDescent="0.25">
      <c r="A641" s="16"/>
      <c r="B641" s="194" t="s">
        <v>95</v>
      </c>
      <c r="C641" s="196">
        <v>751</v>
      </c>
      <c r="D641" s="11">
        <v>805</v>
      </c>
      <c r="E641" s="54">
        <v>805</v>
      </c>
      <c r="G641">
        <f t="shared" ca="1" si="9"/>
        <v>641</v>
      </c>
    </row>
    <row r="642" spans="1:7" x14ac:dyDescent="0.25">
      <c r="A642" s="16"/>
      <c r="B642" s="194" t="s">
        <v>30</v>
      </c>
      <c r="C642" s="196">
        <v>128</v>
      </c>
      <c r="D642" s="11">
        <v>98</v>
      </c>
      <c r="E642" s="54">
        <v>99</v>
      </c>
      <c r="G642">
        <f t="shared" ca="1" si="9"/>
        <v>642</v>
      </c>
    </row>
    <row r="643" spans="1:7" x14ac:dyDescent="0.25">
      <c r="A643" s="16"/>
      <c r="B643" s="194" t="s">
        <v>58</v>
      </c>
      <c r="C643" s="196">
        <v>50</v>
      </c>
      <c r="D643" s="11">
        <v>51</v>
      </c>
      <c r="E643" s="54">
        <v>48</v>
      </c>
      <c r="G643">
        <f t="shared" ca="1" si="9"/>
        <v>643</v>
      </c>
    </row>
    <row r="644" spans="1:7" x14ac:dyDescent="0.25">
      <c r="A644" s="16"/>
      <c r="B644" s="194" t="s">
        <v>54</v>
      </c>
      <c r="C644" s="196">
        <v>54</v>
      </c>
      <c r="D644" s="11">
        <v>38</v>
      </c>
      <c r="E644" s="54">
        <v>43</v>
      </c>
      <c r="G644">
        <f t="shared" ca="1" si="9"/>
        <v>644</v>
      </c>
    </row>
    <row r="645" spans="1:7" x14ac:dyDescent="0.25">
      <c r="A645" s="16"/>
      <c r="B645" s="194" t="s">
        <v>145</v>
      </c>
      <c r="C645" s="196">
        <v>5177</v>
      </c>
      <c r="D645" s="11">
        <v>5050</v>
      </c>
      <c r="E645" s="54">
        <v>4988</v>
      </c>
      <c r="G645">
        <f t="shared" ca="1" si="9"/>
        <v>645</v>
      </c>
    </row>
    <row r="646" spans="1:7" x14ac:dyDescent="0.25">
      <c r="A646" s="16"/>
      <c r="B646" s="194" t="s">
        <v>146</v>
      </c>
      <c r="C646" s="196">
        <v>3555</v>
      </c>
      <c r="D646" s="11">
        <v>3565</v>
      </c>
      <c r="E646" s="54">
        <v>3645</v>
      </c>
      <c r="G646">
        <f t="shared" ref="G646:G709" ca="1" si="10">CELL("row",A646)</f>
        <v>646</v>
      </c>
    </row>
    <row r="647" spans="1:7" x14ac:dyDescent="0.25">
      <c r="A647" s="16"/>
      <c r="B647" s="194" t="s">
        <v>147</v>
      </c>
      <c r="C647" s="196">
        <v>6679</v>
      </c>
      <c r="D647" s="11">
        <v>6578</v>
      </c>
      <c r="E647" s="54">
        <v>6577</v>
      </c>
      <c r="G647">
        <f t="shared" ca="1" si="10"/>
        <v>647</v>
      </c>
    </row>
    <row r="648" spans="1:7" x14ac:dyDescent="0.25">
      <c r="A648" s="16"/>
      <c r="B648" s="194" t="s">
        <v>274</v>
      </c>
      <c r="C648" s="196">
        <v>238</v>
      </c>
      <c r="D648" s="11">
        <v>244</v>
      </c>
      <c r="E648" s="54">
        <v>250</v>
      </c>
      <c r="G648">
        <f t="shared" ca="1" si="10"/>
        <v>648</v>
      </c>
    </row>
    <row r="649" spans="1:7" x14ac:dyDescent="0.25">
      <c r="A649" s="16"/>
      <c r="B649" s="194" t="s">
        <v>275</v>
      </c>
      <c r="C649" s="196">
        <v>101</v>
      </c>
      <c r="D649" s="11">
        <v>97</v>
      </c>
      <c r="E649" s="54">
        <v>90</v>
      </c>
      <c r="G649">
        <f t="shared" ca="1" si="10"/>
        <v>649</v>
      </c>
    </row>
    <row r="650" spans="1:7" x14ac:dyDescent="0.25">
      <c r="A650" s="16"/>
      <c r="B650" s="194" t="s">
        <v>276</v>
      </c>
      <c r="C650" s="196">
        <v>131</v>
      </c>
      <c r="D650" s="11">
        <v>120</v>
      </c>
      <c r="E650" s="54">
        <v>114</v>
      </c>
      <c r="G650">
        <f t="shared" ca="1" si="10"/>
        <v>650</v>
      </c>
    </row>
    <row r="651" spans="1:7" x14ac:dyDescent="0.25">
      <c r="A651" s="16"/>
      <c r="B651" s="194" t="s">
        <v>277</v>
      </c>
      <c r="C651" s="196">
        <v>136</v>
      </c>
      <c r="D651" s="11">
        <v>151</v>
      </c>
      <c r="E651" s="54">
        <v>143</v>
      </c>
      <c r="G651">
        <f t="shared" ca="1" si="10"/>
        <v>651</v>
      </c>
    </row>
    <row r="652" spans="1:7" x14ac:dyDescent="0.25">
      <c r="A652" s="16"/>
      <c r="B652" s="194" t="s">
        <v>278</v>
      </c>
      <c r="C652" s="196">
        <v>439</v>
      </c>
      <c r="D652" s="11">
        <v>423</v>
      </c>
      <c r="E652" s="54">
        <v>407</v>
      </c>
      <c r="G652">
        <f t="shared" ca="1" si="10"/>
        <v>652</v>
      </c>
    </row>
    <row r="653" spans="1:7" x14ac:dyDescent="0.25">
      <c r="A653" s="16"/>
      <c r="B653" s="194" t="s">
        <v>279</v>
      </c>
      <c r="C653" s="196">
        <v>58</v>
      </c>
      <c r="D653" s="11">
        <v>60</v>
      </c>
      <c r="E653" s="54">
        <v>59</v>
      </c>
      <c r="G653">
        <f t="shared" ca="1" si="10"/>
        <v>653</v>
      </c>
    </row>
    <row r="654" spans="1:7" x14ac:dyDescent="0.25">
      <c r="A654" s="16"/>
      <c r="B654" s="194" t="s">
        <v>280</v>
      </c>
      <c r="C654" s="196">
        <v>83</v>
      </c>
      <c r="D654" s="11">
        <v>76</v>
      </c>
      <c r="E654" s="54">
        <v>98</v>
      </c>
      <c r="G654">
        <f t="shared" ca="1" si="10"/>
        <v>654</v>
      </c>
    </row>
    <row r="655" spans="1:7" x14ac:dyDescent="0.25">
      <c r="A655" s="16"/>
      <c r="B655" s="194" t="s">
        <v>281</v>
      </c>
      <c r="C655" s="196">
        <v>1717</v>
      </c>
      <c r="D655" s="11">
        <v>1746</v>
      </c>
      <c r="E655" s="54">
        <v>1813</v>
      </c>
      <c r="G655">
        <f t="shared" ca="1" si="10"/>
        <v>655</v>
      </c>
    </row>
    <row r="656" spans="1:7" x14ac:dyDescent="0.25">
      <c r="A656" s="16"/>
      <c r="B656" s="194" t="s">
        <v>282</v>
      </c>
      <c r="C656" s="196">
        <v>188</v>
      </c>
      <c r="D656" s="11">
        <v>187</v>
      </c>
      <c r="E656" s="54">
        <v>179</v>
      </c>
      <c r="G656">
        <f t="shared" ca="1" si="10"/>
        <v>656</v>
      </c>
    </row>
    <row r="657" spans="1:7" x14ac:dyDescent="0.25">
      <c r="A657" s="16"/>
      <c r="B657" s="194" t="s">
        <v>283</v>
      </c>
      <c r="C657" s="196">
        <v>55</v>
      </c>
      <c r="D657" s="11">
        <v>49</v>
      </c>
      <c r="E657" s="54">
        <v>42</v>
      </c>
      <c r="G657">
        <f t="shared" ca="1" si="10"/>
        <v>657</v>
      </c>
    </row>
    <row r="658" spans="1:7" x14ac:dyDescent="0.25">
      <c r="A658" s="16"/>
      <c r="B658" s="194" t="s">
        <v>284</v>
      </c>
      <c r="C658" s="196">
        <v>109</v>
      </c>
      <c r="D658" s="11">
        <v>109</v>
      </c>
      <c r="E658" s="54">
        <v>100</v>
      </c>
      <c r="G658">
        <f t="shared" ca="1" si="10"/>
        <v>658</v>
      </c>
    </row>
    <row r="659" spans="1:7" x14ac:dyDescent="0.25">
      <c r="A659" s="16"/>
      <c r="B659" s="194" t="s">
        <v>285</v>
      </c>
      <c r="C659" s="196">
        <v>119</v>
      </c>
      <c r="D659" s="11">
        <v>107</v>
      </c>
      <c r="E659" s="54">
        <v>72</v>
      </c>
      <c r="G659">
        <f t="shared" ca="1" si="10"/>
        <v>659</v>
      </c>
    </row>
    <row r="660" spans="1:7" x14ac:dyDescent="0.25">
      <c r="A660" s="16"/>
      <c r="B660" s="194" t="s">
        <v>286</v>
      </c>
      <c r="C660" s="196"/>
      <c r="D660" s="11">
        <v>37</v>
      </c>
      <c r="E660" s="54">
        <v>71</v>
      </c>
      <c r="G660">
        <f t="shared" ca="1" si="10"/>
        <v>660</v>
      </c>
    </row>
    <row r="661" spans="1:7" x14ac:dyDescent="0.25">
      <c r="A661" s="16"/>
      <c r="B661" s="194" t="s">
        <v>287</v>
      </c>
      <c r="C661" s="196"/>
      <c r="D661" s="11">
        <v>32</v>
      </c>
      <c r="E661" s="54">
        <v>30</v>
      </c>
      <c r="G661">
        <f t="shared" ca="1" si="10"/>
        <v>661</v>
      </c>
    </row>
    <row r="662" spans="1:7" x14ac:dyDescent="0.25">
      <c r="A662" s="16"/>
      <c r="B662" s="194" t="s">
        <v>288</v>
      </c>
      <c r="C662" s="196">
        <v>42</v>
      </c>
      <c r="D662" s="11">
        <v>44</v>
      </c>
      <c r="E662" s="54">
        <v>58</v>
      </c>
      <c r="G662">
        <f t="shared" ca="1" si="10"/>
        <v>662</v>
      </c>
    </row>
    <row r="663" spans="1:7" x14ac:dyDescent="0.25">
      <c r="A663" s="16"/>
      <c r="B663" s="194" t="s">
        <v>290</v>
      </c>
      <c r="C663" s="196"/>
      <c r="D663" s="11">
        <v>40</v>
      </c>
      <c r="E663" s="54">
        <v>39</v>
      </c>
      <c r="G663">
        <f t="shared" ca="1" si="10"/>
        <v>663</v>
      </c>
    </row>
    <row r="664" spans="1:7" x14ac:dyDescent="0.25">
      <c r="A664" s="16"/>
      <c r="B664" s="194" t="s">
        <v>291</v>
      </c>
      <c r="C664" s="196">
        <v>76</v>
      </c>
      <c r="D664" s="11">
        <v>72</v>
      </c>
      <c r="E664" s="54">
        <v>72</v>
      </c>
      <c r="G664">
        <f t="shared" ca="1" si="10"/>
        <v>664</v>
      </c>
    </row>
    <row r="665" spans="1:7" x14ac:dyDescent="0.25">
      <c r="A665" s="5" t="s">
        <v>114</v>
      </c>
      <c r="B665" s="3"/>
      <c r="C665" s="8">
        <v>42681</v>
      </c>
      <c r="D665" s="9">
        <v>42736</v>
      </c>
      <c r="E665" s="53">
        <v>42062</v>
      </c>
      <c r="G665">
        <f t="shared" ca="1" si="10"/>
        <v>665</v>
      </c>
    </row>
    <row r="666" spans="1:7" x14ac:dyDescent="0.25">
      <c r="A666" s="5" t="s">
        <v>87</v>
      </c>
      <c r="B666" s="5" t="s">
        <v>35</v>
      </c>
      <c r="C666" s="8">
        <v>160</v>
      </c>
      <c r="D666" s="9">
        <v>159</v>
      </c>
      <c r="E666" s="53">
        <v>159</v>
      </c>
      <c r="G666">
        <f t="shared" ca="1" si="10"/>
        <v>666</v>
      </c>
    </row>
    <row r="667" spans="1:7" x14ac:dyDescent="0.25">
      <c r="A667" s="16"/>
      <c r="B667" s="194" t="s">
        <v>41</v>
      </c>
      <c r="C667" s="196">
        <v>158</v>
      </c>
      <c r="D667" s="11">
        <v>159</v>
      </c>
      <c r="E667" s="54">
        <v>137</v>
      </c>
      <c r="G667">
        <f t="shared" ca="1" si="10"/>
        <v>667</v>
      </c>
    </row>
    <row r="668" spans="1:7" x14ac:dyDescent="0.25">
      <c r="A668" s="16"/>
      <c r="B668" s="194" t="s">
        <v>59</v>
      </c>
      <c r="C668" s="196">
        <v>250</v>
      </c>
      <c r="D668" s="11">
        <v>231</v>
      </c>
      <c r="E668" s="54">
        <v>210</v>
      </c>
      <c r="G668">
        <f t="shared" ca="1" si="10"/>
        <v>668</v>
      </c>
    </row>
    <row r="669" spans="1:7" x14ac:dyDescent="0.25">
      <c r="A669" s="16"/>
      <c r="B669" s="194" t="s">
        <v>79</v>
      </c>
      <c r="C669" s="196">
        <v>2751</v>
      </c>
      <c r="D669" s="11">
        <v>2557</v>
      </c>
      <c r="E669" s="54">
        <v>2488</v>
      </c>
      <c r="G669">
        <f t="shared" ca="1" si="10"/>
        <v>669</v>
      </c>
    </row>
    <row r="670" spans="1:7" x14ac:dyDescent="0.25">
      <c r="A670" s="16"/>
      <c r="B670" s="194" t="s">
        <v>17</v>
      </c>
      <c r="C670" s="196">
        <v>1124</v>
      </c>
      <c r="D670" s="11">
        <v>1098</v>
      </c>
      <c r="E670" s="54">
        <v>1162</v>
      </c>
      <c r="G670">
        <f t="shared" ca="1" si="10"/>
        <v>670</v>
      </c>
    </row>
    <row r="671" spans="1:7" x14ac:dyDescent="0.25">
      <c r="A671" s="16"/>
      <c r="B671" s="194" t="s">
        <v>66</v>
      </c>
      <c r="C671" s="196">
        <v>558</v>
      </c>
      <c r="D671" s="11">
        <v>516</v>
      </c>
      <c r="E671" s="54">
        <v>501</v>
      </c>
      <c r="G671">
        <f t="shared" ca="1" si="10"/>
        <v>671</v>
      </c>
    </row>
    <row r="672" spans="1:7" x14ac:dyDescent="0.25">
      <c r="A672" s="16"/>
      <c r="B672" s="194" t="s">
        <v>11</v>
      </c>
      <c r="C672" s="196">
        <v>1756</v>
      </c>
      <c r="D672" s="11">
        <v>1715</v>
      </c>
      <c r="E672" s="54">
        <v>1748</v>
      </c>
      <c r="G672">
        <f t="shared" ca="1" si="10"/>
        <v>672</v>
      </c>
    </row>
    <row r="673" spans="1:7" x14ac:dyDescent="0.25">
      <c r="A673" s="16"/>
      <c r="B673" s="194" t="s">
        <v>56</v>
      </c>
      <c r="C673" s="196">
        <v>745</v>
      </c>
      <c r="D673" s="11">
        <v>673</v>
      </c>
      <c r="E673" s="54">
        <v>618</v>
      </c>
      <c r="G673">
        <f t="shared" ca="1" si="10"/>
        <v>673</v>
      </c>
    </row>
    <row r="674" spans="1:7" x14ac:dyDescent="0.25">
      <c r="A674" s="16"/>
      <c r="B674" s="194" t="s">
        <v>29</v>
      </c>
      <c r="C674" s="196">
        <v>601</v>
      </c>
      <c r="D674" s="11">
        <v>615</v>
      </c>
      <c r="E674" s="54">
        <v>677</v>
      </c>
      <c r="G674">
        <f t="shared" ca="1" si="10"/>
        <v>674</v>
      </c>
    </row>
    <row r="675" spans="1:7" x14ac:dyDescent="0.25">
      <c r="A675" s="16"/>
      <c r="B675" s="194" t="s">
        <v>40</v>
      </c>
      <c r="C675" s="196">
        <v>77</v>
      </c>
      <c r="D675" s="11">
        <v>84</v>
      </c>
      <c r="E675" s="54">
        <v>83</v>
      </c>
      <c r="G675">
        <f t="shared" ca="1" si="10"/>
        <v>675</v>
      </c>
    </row>
    <row r="676" spans="1:7" x14ac:dyDescent="0.25">
      <c r="A676" s="16"/>
      <c r="B676" s="194" t="s">
        <v>47</v>
      </c>
      <c r="C676" s="196">
        <v>1875</v>
      </c>
      <c r="D676" s="11">
        <v>1833</v>
      </c>
      <c r="E676" s="54">
        <v>1835</v>
      </c>
      <c r="G676">
        <f t="shared" ca="1" si="10"/>
        <v>676</v>
      </c>
    </row>
    <row r="677" spans="1:7" x14ac:dyDescent="0.25">
      <c r="A677" s="16"/>
      <c r="B677" s="194" t="s">
        <v>57</v>
      </c>
      <c r="C677" s="196">
        <v>425</v>
      </c>
      <c r="D677" s="11">
        <v>389</v>
      </c>
      <c r="E677" s="54">
        <v>411</v>
      </c>
      <c r="G677">
        <f t="shared" ca="1" si="10"/>
        <v>677</v>
      </c>
    </row>
    <row r="678" spans="1:7" x14ac:dyDescent="0.25">
      <c r="A678" s="16"/>
      <c r="B678" s="194" t="s">
        <v>74</v>
      </c>
      <c r="C678" s="196">
        <v>1692</v>
      </c>
      <c r="D678" s="11">
        <v>1646</v>
      </c>
      <c r="E678" s="54">
        <v>1720</v>
      </c>
      <c r="G678">
        <f t="shared" ca="1" si="10"/>
        <v>678</v>
      </c>
    </row>
    <row r="679" spans="1:7" x14ac:dyDescent="0.25">
      <c r="A679" s="16"/>
      <c r="B679" s="194" t="s">
        <v>53</v>
      </c>
      <c r="C679" s="196">
        <v>262</v>
      </c>
      <c r="D679" s="11">
        <v>291</v>
      </c>
      <c r="E679" s="54">
        <v>253</v>
      </c>
      <c r="G679">
        <f t="shared" ca="1" si="10"/>
        <v>679</v>
      </c>
    </row>
    <row r="680" spans="1:7" x14ac:dyDescent="0.25">
      <c r="A680" s="16"/>
      <c r="B680" s="194" t="s">
        <v>49</v>
      </c>
      <c r="C680" s="196">
        <v>88</v>
      </c>
      <c r="D680" s="11">
        <v>95</v>
      </c>
      <c r="E680" s="54">
        <v>111</v>
      </c>
      <c r="G680">
        <f t="shared" ca="1" si="10"/>
        <v>680</v>
      </c>
    </row>
    <row r="681" spans="1:7" x14ac:dyDescent="0.25">
      <c r="A681" s="16"/>
      <c r="B681" s="194" t="s">
        <v>33</v>
      </c>
      <c r="C681" s="196">
        <v>263</v>
      </c>
      <c r="D681" s="11">
        <v>403</v>
      </c>
      <c r="E681" s="54">
        <v>448</v>
      </c>
      <c r="G681">
        <f t="shared" ca="1" si="10"/>
        <v>681</v>
      </c>
    </row>
    <row r="682" spans="1:7" x14ac:dyDescent="0.25">
      <c r="A682" s="16"/>
      <c r="B682" s="194" t="s">
        <v>60</v>
      </c>
      <c r="C682" s="196">
        <v>635</v>
      </c>
      <c r="D682" s="11">
        <v>643</v>
      </c>
      <c r="E682" s="54">
        <v>655</v>
      </c>
      <c r="G682">
        <f t="shared" ca="1" si="10"/>
        <v>682</v>
      </c>
    </row>
    <row r="683" spans="1:7" x14ac:dyDescent="0.25">
      <c r="A683" s="16"/>
      <c r="B683" s="194" t="s">
        <v>25</v>
      </c>
      <c r="C683" s="196">
        <v>1230</v>
      </c>
      <c r="D683" s="11">
        <v>1267</v>
      </c>
      <c r="E683" s="54">
        <v>1283</v>
      </c>
      <c r="G683">
        <f t="shared" ca="1" si="10"/>
        <v>683</v>
      </c>
    </row>
    <row r="684" spans="1:7" x14ac:dyDescent="0.25">
      <c r="A684" s="16"/>
      <c r="B684" s="194" t="s">
        <v>7</v>
      </c>
      <c r="C684" s="196">
        <v>1466</v>
      </c>
      <c r="D684" s="11">
        <v>1461</v>
      </c>
      <c r="E684" s="54">
        <v>1480</v>
      </c>
      <c r="G684">
        <f t="shared" ca="1" si="10"/>
        <v>684</v>
      </c>
    </row>
    <row r="685" spans="1:7" x14ac:dyDescent="0.25">
      <c r="A685" s="16"/>
      <c r="B685" s="194" t="s">
        <v>51</v>
      </c>
      <c r="C685" s="196">
        <v>82</v>
      </c>
      <c r="D685" s="11">
        <v>75</v>
      </c>
      <c r="E685" s="54">
        <v>85</v>
      </c>
      <c r="G685">
        <f t="shared" ca="1" si="10"/>
        <v>685</v>
      </c>
    </row>
    <row r="686" spans="1:7" x14ac:dyDescent="0.25">
      <c r="A686" s="16"/>
      <c r="B686" s="194" t="s">
        <v>55</v>
      </c>
      <c r="C686" s="196">
        <v>123</v>
      </c>
      <c r="D686" s="11">
        <v>116</v>
      </c>
      <c r="E686" s="54">
        <v>100</v>
      </c>
      <c r="G686">
        <f t="shared" ca="1" si="10"/>
        <v>686</v>
      </c>
    </row>
    <row r="687" spans="1:7" x14ac:dyDescent="0.25">
      <c r="A687" s="16"/>
      <c r="B687" s="194" t="s">
        <v>36</v>
      </c>
      <c r="C687" s="196">
        <v>693</v>
      </c>
      <c r="D687" s="11">
        <v>716</v>
      </c>
      <c r="E687" s="54">
        <v>707</v>
      </c>
      <c r="G687">
        <f t="shared" ca="1" si="10"/>
        <v>687</v>
      </c>
    </row>
    <row r="688" spans="1:7" x14ac:dyDescent="0.25">
      <c r="A688" s="16"/>
      <c r="B688" s="194" t="s">
        <v>21</v>
      </c>
      <c r="C688" s="196">
        <v>581</v>
      </c>
      <c r="D688" s="11">
        <v>599</v>
      </c>
      <c r="E688" s="54">
        <v>647</v>
      </c>
      <c r="G688">
        <f t="shared" ca="1" si="10"/>
        <v>688</v>
      </c>
    </row>
    <row r="689" spans="1:7" x14ac:dyDescent="0.25">
      <c r="A689" s="16"/>
      <c r="B689" s="194" t="s">
        <v>42</v>
      </c>
      <c r="C689" s="196">
        <v>123</v>
      </c>
      <c r="D689" s="11">
        <v>139</v>
      </c>
      <c r="E689" s="54">
        <v>123</v>
      </c>
      <c r="G689">
        <f t="shared" ca="1" si="10"/>
        <v>689</v>
      </c>
    </row>
    <row r="690" spans="1:7" x14ac:dyDescent="0.25">
      <c r="A690" s="16"/>
      <c r="B690" s="194" t="s">
        <v>16</v>
      </c>
      <c r="C690" s="196">
        <v>1232</v>
      </c>
      <c r="D690" s="11">
        <v>1208</v>
      </c>
      <c r="E690" s="54">
        <v>1230</v>
      </c>
      <c r="G690">
        <f t="shared" ca="1" si="10"/>
        <v>690</v>
      </c>
    </row>
    <row r="691" spans="1:7" x14ac:dyDescent="0.25">
      <c r="A691" s="16"/>
      <c r="B691" s="194" t="s">
        <v>2</v>
      </c>
      <c r="C691" s="196">
        <v>2224</v>
      </c>
      <c r="D691" s="11">
        <v>2247</v>
      </c>
      <c r="E691" s="54">
        <v>2246</v>
      </c>
      <c r="G691">
        <f t="shared" ca="1" si="10"/>
        <v>691</v>
      </c>
    </row>
    <row r="692" spans="1:7" x14ac:dyDescent="0.25">
      <c r="A692" s="16"/>
      <c r="B692" s="194" t="s">
        <v>4</v>
      </c>
      <c r="C692" s="196">
        <v>2331</v>
      </c>
      <c r="D692" s="11">
        <v>2339</v>
      </c>
      <c r="E692" s="54">
        <v>2344</v>
      </c>
      <c r="G692">
        <f t="shared" ca="1" si="10"/>
        <v>692</v>
      </c>
    </row>
    <row r="693" spans="1:7" x14ac:dyDescent="0.25">
      <c r="A693" s="16"/>
      <c r="B693" s="194" t="s">
        <v>38</v>
      </c>
      <c r="C693" s="196">
        <v>365</v>
      </c>
      <c r="D693" s="11">
        <v>346</v>
      </c>
      <c r="E693" s="54">
        <v>301</v>
      </c>
      <c r="G693">
        <f t="shared" ca="1" si="10"/>
        <v>693</v>
      </c>
    </row>
    <row r="694" spans="1:7" x14ac:dyDescent="0.25">
      <c r="A694" s="16"/>
      <c r="B694" s="194" t="s">
        <v>8</v>
      </c>
      <c r="C694" s="196">
        <v>1047</v>
      </c>
      <c r="D694" s="11">
        <v>1074</v>
      </c>
      <c r="E694" s="54">
        <v>1070</v>
      </c>
      <c r="G694">
        <f t="shared" ca="1" si="10"/>
        <v>694</v>
      </c>
    </row>
    <row r="695" spans="1:7" x14ac:dyDescent="0.25">
      <c r="A695" s="16"/>
      <c r="B695" s="194" t="s">
        <v>78</v>
      </c>
      <c r="C695" s="196">
        <v>2083</v>
      </c>
      <c r="D695" s="11">
        <v>2045</v>
      </c>
      <c r="E695" s="54">
        <v>2016</v>
      </c>
      <c r="G695">
        <f t="shared" ca="1" si="10"/>
        <v>695</v>
      </c>
    </row>
    <row r="696" spans="1:7" x14ac:dyDescent="0.25">
      <c r="A696" s="16"/>
      <c r="B696" s="194" t="s">
        <v>27</v>
      </c>
      <c r="C696" s="196">
        <v>970</v>
      </c>
      <c r="D696" s="11">
        <v>1000</v>
      </c>
      <c r="E696" s="54">
        <v>1028</v>
      </c>
      <c r="G696">
        <f t="shared" ca="1" si="10"/>
        <v>696</v>
      </c>
    </row>
    <row r="697" spans="1:7" x14ac:dyDescent="0.25">
      <c r="A697" s="16"/>
      <c r="B697" s="194" t="s">
        <v>13</v>
      </c>
      <c r="C697" s="196">
        <v>617</v>
      </c>
      <c r="D697" s="11">
        <v>605</v>
      </c>
      <c r="E697" s="54">
        <v>612</v>
      </c>
      <c r="G697">
        <f t="shared" ca="1" si="10"/>
        <v>697</v>
      </c>
    </row>
    <row r="698" spans="1:7" x14ac:dyDescent="0.25">
      <c r="A698" s="16"/>
      <c r="B698" s="194" t="s">
        <v>70</v>
      </c>
      <c r="C698" s="196">
        <v>1576</v>
      </c>
      <c r="D698" s="11">
        <v>1497</v>
      </c>
      <c r="E698" s="54">
        <v>1515</v>
      </c>
      <c r="G698">
        <f t="shared" ca="1" si="10"/>
        <v>698</v>
      </c>
    </row>
    <row r="699" spans="1:7" x14ac:dyDescent="0.25">
      <c r="A699" s="16"/>
      <c r="B699" s="194" t="s">
        <v>72</v>
      </c>
      <c r="C699" s="196">
        <v>486</v>
      </c>
      <c r="D699" s="11">
        <v>454</v>
      </c>
      <c r="E699" s="54">
        <v>442</v>
      </c>
      <c r="G699">
        <f t="shared" ca="1" si="10"/>
        <v>699</v>
      </c>
    </row>
    <row r="700" spans="1:7" x14ac:dyDescent="0.25">
      <c r="A700" s="16"/>
      <c r="B700" s="194" t="s">
        <v>6</v>
      </c>
      <c r="C700" s="196">
        <v>2188</v>
      </c>
      <c r="D700" s="11">
        <v>2181</v>
      </c>
      <c r="E700" s="54">
        <v>2196</v>
      </c>
      <c r="G700">
        <f t="shared" ca="1" si="10"/>
        <v>700</v>
      </c>
    </row>
    <row r="701" spans="1:7" x14ac:dyDescent="0.25">
      <c r="A701" s="16"/>
      <c r="B701" s="194" t="s">
        <v>62</v>
      </c>
      <c r="C701" s="196">
        <v>1146</v>
      </c>
      <c r="D701" s="11">
        <v>1165</v>
      </c>
      <c r="E701" s="54">
        <v>1153</v>
      </c>
      <c r="G701">
        <f t="shared" ca="1" si="10"/>
        <v>701</v>
      </c>
    </row>
    <row r="702" spans="1:7" x14ac:dyDescent="0.25">
      <c r="A702" s="16"/>
      <c r="B702" s="194" t="s">
        <v>5</v>
      </c>
      <c r="C702" s="196">
        <v>1828</v>
      </c>
      <c r="D702" s="11">
        <v>1811</v>
      </c>
      <c r="E702" s="54">
        <v>1893</v>
      </c>
      <c r="G702">
        <f t="shared" ca="1" si="10"/>
        <v>702</v>
      </c>
    </row>
    <row r="703" spans="1:7" x14ac:dyDescent="0.25">
      <c r="A703" s="16"/>
      <c r="B703" s="194" t="s">
        <v>37</v>
      </c>
      <c r="C703" s="196">
        <v>108</v>
      </c>
      <c r="D703" s="11">
        <v>104</v>
      </c>
      <c r="E703" s="54">
        <v>96</v>
      </c>
      <c r="G703">
        <f t="shared" ca="1" si="10"/>
        <v>703</v>
      </c>
    </row>
    <row r="704" spans="1:7" x14ac:dyDescent="0.25">
      <c r="A704" s="16"/>
      <c r="B704" s="194" t="s">
        <v>76</v>
      </c>
      <c r="C704" s="196">
        <v>1651</v>
      </c>
      <c r="D704" s="11">
        <v>1585</v>
      </c>
      <c r="E704" s="54">
        <v>1500</v>
      </c>
      <c r="G704">
        <f t="shared" ca="1" si="10"/>
        <v>704</v>
      </c>
    </row>
    <row r="705" spans="1:7" x14ac:dyDescent="0.25">
      <c r="A705" s="16"/>
      <c r="B705" s="194" t="s">
        <v>63</v>
      </c>
      <c r="C705" s="196">
        <v>416</v>
      </c>
      <c r="D705" s="11">
        <v>425</v>
      </c>
      <c r="E705" s="54">
        <v>439</v>
      </c>
      <c r="G705">
        <f t="shared" ca="1" si="10"/>
        <v>705</v>
      </c>
    </row>
    <row r="706" spans="1:7" x14ac:dyDescent="0.25">
      <c r="A706" s="16"/>
      <c r="B706" s="194" t="s">
        <v>43</v>
      </c>
      <c r="C706" s="196">
        <v>547</v>
      </c>
      <c r="D706" s="11">
        <v>519</v>
      </c>
      <c r="E706" s="54">
        <v>515</v>
      </c>
      <c r="G706">
        <f t="shared" ca="1" si="10"/>
        <v>706</v>
      </c>
    </row>
    <row r="707" spans="1:7" x14ac:dyDescent="0.25">
      <c r="A707" s="16"/>
      <c r="B707" s="194" t="s">
        <v>65</v>
      </c>
      <c r="C707" s="196">
        <v>596</v>
      </c>
      <c r="D707" s="11">
        <v>589</v>
      </c>
      <c r="E707" s="54">
        <v>613</v>
      </c>
      <c r="G707">
        <f t="shared" ca="1" si="10"/>
        <v>707</v>
      </c>
    </row>
    <row r="708" spans="1:7" x14ac:dyDescent="0.25">
      <c r="A708" s="16"/>
      <c r="B708" s="194" t="s">
        <v>22</v>
      </c>
      <c r="C708" s="196">
        <v>555</v>
      </c>
      <c r="D708" s="11">
        <v>571</v>
      </c>
      <c r="E708" s="54">
        <v>589</v>
      </c>
      <c r="G708">
        <f t="shared" ca="1" si="10"/>
        <v>708</v>
      </c>
    </row>
    <row r="709" spans="1:7" x14ac:dyDescent="0.25">
      <c r="A709" s="16"/>
      <c r="B709" s="194" t="s">
        <v>61</v>
      </c>
      <c r="C709" s="196">
        <v>415</v>
      </c>
      <c r="D709" s="11">
        <v>431</v>
      </c>
      <c r="E709" s="54">
        <v>383</v>
      </c>
      <c r="G709">
        <f t="shared" ca="1" si="10"/>
        <v>709</v>
      </c>
    </row>
    <row r="710" spans="1:7" x14ac:dyDescent="0.25">
      <c r="A710" s="16"/>
      <c r="B710" s="194" t="s">
        <v>23</v>
      </c>
      <c r="C710" s="196">
        <v>626</v>
      </c>
      <c r="D710" s="11">
        <v>637</v>
      </c>
      <c r="E710" s="54">
        <v>681</v>
      </c>
      <c r="G710">
        <f t="shared" ref="G710:G773" ca="1" si="11">CELL("row",A710)</f>
        <v>710</v>
      </c>
    </row>
    <row r="711" spans="1:7" x14ac:dyDescent="0.25">
      <c r="A711" s="16"/>
      <c r="B711" s="194" t="s">
        <v>12</v>
      </c>
      <c r="C711" s="196">
        <v>398</v>
      </c>
      <c r="D711" s="11">
        <v>420</v>
      </c>
      <c r="E711" s="54">
        <v>427</v>
      </c>
      <c r="G711">
        <f t="shared" ca="1" si="11"/>
        <v>711</v>
      </c>
    </row>
    <row r="712" spans="1:7" x14ac:dyDescent="0.25">
      <c r="A712" s="16"/>
      <c r="B712" s="194" t="s">
        <v>19</v>
      </c>
      <c r="C712" s="196">
        <v>783</v>
      </c>
      <c r="D712" s="11">
        <v>750</v>
      </c>
      <c r="E712" s="54">
        <v>781</v>
      </c>
      <c r="G712">
        <f t="shared" ca="1" si="11"/>
        <v>712</v>
      </c>
    </row>
    <row r="713" spans="1:7" x14ac:dyDescent="0.25">
      <c r="A713" s="16"/>
      <c r="B713" s="194" t="s">
        <v>45</v>
      </c>
      <c r="C713" s="196">
        <v>274</v>
      </c>
      <c r="D713" s="11">
        <v>258</v>
      </c>
      <c r="E713" s="54">
        <v>267</v>
      </c>
      <c r="G713">
        <f t="shared" ca="1" si="11"/>
        <v>713</v>
      </c>
    </row>
    <row r="714" spans="1:7" x14ac:dyDescent="0.25">
      <c r="A714" s="16"/>
      <c r="B714" s="194" t="s">
        <v>48</v>
      </c>
      <c r="C714" s="196">
        <v>529</v>
      </c>
      <c r="D714" s="11">
        <v>554</v>
      </c>
      <c r="E714" s="54">
        <v>556</v>
      </c>
      <c r="G714">
        <f t="shared" ca="1" si="11"/>
        <v>714</v>
      </c>
    </row>
    <row r="715" spans="1:7" x14ac:dyDescent="0.25">
      <c r="A715" s="16"/>
      <c r="B715" s="194" t="s">
        <v>34</v>
      </c>
      <c r="C715" s="196">
        <v>324</v>
      </c>
      <c r="D715" s="11">
        <v>318</v>
      </c>
      <c r="E715" s="54">
        <v>305</v>
      </c>
      <c r="G715">
        <f t="shared" ca="1" si="11"/>
        <v>715</v>
      </c>
    </row>
    <row r="716" spans="1:7" x14ac:dyDescent="0.25">
      <c r="A716" s="16"/>
      <c r="B716" s="194" t="s">
        <v>3</v>
      </c>
      <c r="C716" s="196">
        <v>2118</v>
      </c>
      <c r="D716" s="11">
        <v>2131</v>
      </c>
      <c r="E716" s="54">
        <v>2163</v>
      </c>
      <c r="G716">
        <f t="shared" ca="1" si="11"/>
        <v>716</v>
      </c>
    </row>
    <row r="717" spans="1:7" x14ac:dyDescent="0.25">
      <c r="A717" s="16"/>
      <c r="B717" s="194" t="s">
        <v>80</v>
      </c>
      <c r="C717" s="196">
        <v>1168</v>
      </c>
      <c r="D717" s="11">
        <v>1151</v>
      </c>
      <c r="E717" s="54">
        <v>1099</v>
      </c>
      <c r="G717">
        <f t="shared" ca="1" si="11"/>
        <v>717</v>
      </c>
    </row>
    <row r="718" spans="1:7" x14ac:dyDescent="0.25">
      <c r="A718" s="16"/>
      <c r="B718" s="194" t="s">
        <v>39</v>
      </c>
      <c r="C718" s="196">
        <v>972</v>
      </c>
      <c r="D718" s="11">
        <v>948</v>
      </c>
      <c r="E718" s="54">
        <v>848</v>
      </c>
      <c r="G718">
        <f t="shared" ca="1" si="11"/>
        <v>718</v>
      </c>
    </row>
    <row r="719" spans="1:7" x14ac:dyDescent="0.25">
      <c r="A719" s="16"/>
      <c r="B719" s="194" t="s">
        <v>14</v>
      </c>
      <c r="C719" s="196">
        <v>2272</v>
      </c>
      <c r="D719" s="11">
        <v>2203</v>
      </c>
      <c r="E719" s="54">
        <v>2119</v>
      </c>
      <c r="G719">
        <f t="shared" ca="1" si="11"/>
        <v>719</v>
      </c>
    </row>
    <row r="720" spans="1:7" x14ac:dyDescent="0.25">
      <c r="A720" s="16"/>
      <c r="B720" s="194" t="s">
        <v>68</v>
      </c>
      <c r="C720" s="196">
        <v>536</v>
      </c>
      <c r="D720" s="11">
        <v>521</v>
      </c>
      <c r="E720" s="54">
        <v>508</v>
      </c>
      <c r="G720">
        <f t="shared" ca="1" si="11"/>
        <v>720</v>
      </c>
    </row>
    <row r="721" spans="1:7" x14ac:dyDescent="0.25">
      <c r="A721" s="16"/>
      <c r="B721" s="194" t="s">
        <v>69</v>
      </c>
      <c r="C721" s="196">
        <v>412</v>
      </c>
      <c r="D721" s="11">
        <v>447</v>
      </c>
      <c r="E721" s="54">
        <v>438</v>
      </c>
      <c r="G721">
        <f t="shared" ca="1" si="11"/>
        <v>721</v>
      </c>
    </row>
    <row r="722" spans="1:7" x14ac:dyDescent="0.25">
      <c r="A722" s="16"/>
      <c r="B722" s="194" t="s">
        <v>50</v>
      </c>
      <c r="C722" s="196">
        <v>128</v>
      </c>
      <c r="D722" s="11">
        <v>129</v>
      </c>
      <c r="E722" s="54">
        <v>140</v>
      </c>
      <c r="G722">
        <f t="shared" ca="1" si="11"/>
        <v>722</v>
      </c>
    </row>
    <row r="723" spans="1:7" x14ac:dyDescent="0.25">
      <c r="A723" s="16"/>
      <c r="B723" s="194" t="s">
        <v>24</v>
      </c>
      <c r="C723" s="196">
        <v>1454</v>
      </c>
      <c r="D723" s="11">
        <v>1487</v>
      </c>
      <c r="E723" s="54">
        <v>1525</v>
      </c>
      <c r="G723">
        <f t="shared" ca="1" si="11"/>
        <v>723</v>
      </c>
    </row>
    <row r="724" spans="1:7" x14ac:dyDescent="0.25">
      <c r="A724" s="16"/>
      <c r="B724" s="194" t="s">
        <v>9</v>
      </c>
      <c r="C724" s="196">
        <v>1166</v>
      </c>
      <c r="D724" s="11">
        <v>1172</v>
      </c>
      <c r="E724" s="54">
        <v>1207</v>
      </c>
      <c r="G724">
        <f t="shared" ca="1" si="11"/>
        <v>724</v>
      </c>
    </row>
    <row r="725" spans="1:7" x14ac:dyDescent="0.25">
      <c r="A725" s="16"/>
      <c r="B725" s="194" t="s">
        <v>67</v>
      </c>
      <c r="C725" s="196">
        <v>739</v>
      </c>
      <c r="D725" s="11">
        <v>762</v>
      </c>
      <c r="E725" s="54">
        <v>731</v>
      </c>
      <c r="G725">
        <f t="shared" ca="1" si="11"/>
        <v>725</v>
      </c>
    </row>
    <row r="726" spans="1:7" x14ac:dyDescent="0.25">
      <c r="A726" s="16"/>
      <c r="B726" s="194" t="s">
        <v>28</v>
      </c>
      <c r="C726" s="196">
        <v>812</v>
      </c>
      <c r="D726" s="11">
        <v>881</v>
      </c>
      <c r="E726" s="54">
        <v>899</v>
      </c>
      <c r="G726">
        <f t="shared" ca="1" si="11"/>
        <v>726</v>
      </c>
    </row>
    <row r="727" spans="1:7" x14ac:dyDescent="0.25">
      <c r="A727" s="16"/>
      <c r="B727" s="194" t="s">
        <v>31</v>
      </c>
      <c r="C727" s="196">
        <v>1000</v>
      </c>
      <c r="D727" s="11">
        <v>942</v>
      </c>
      <c r="E727" s="54">
        <v>748</v>
      </c>
      <c r="G727">
        <f t="shared" ca="1" si="11"/>
        <v>727</v>
      </c>
    </row>
    <row r="728" spans="1:7" x14ac:dyDescent="0.25">
      <c r="A728" s="16"/>
      <c r="B728" s="194" t="s">
        <v>64</v>
      </c>
      <c r="C728" s="196">
        <v>1171</v>
      </c>
      <c r="D728" s="11">
        <v>1155</v>
      </c>
      <c r="E728" s="54">
        <v>1165</v>
      </c>
      <c r="G728">
        <f t="shared" ca="1" si="11"/>
        <v>728</v>
      </c>
    </row>
    <row r="729" spans="1:7" x14ac:dyDescent="0.25">
      <c r="A729" s="16"/>
      <c r="B729" s="194" t="s">
        <v>73</v>
      </c>
      <c r="C729" s="196">
        <v>1873</v>
      </c>
      <c r="D729" s="11">
        <v>1841</v>
      </c>
      <c r="E729" s="54">
        <v>1853</v>
      </c>
      <c r="G729">
        <f t="shared" ca="1" si="11"/>
        <v>729</v>
      </c>
    </row>
    <row r="730" spans="1:7" x14ac:dyDescent="0.25">
      <c r="A730" s="16"/>
      <c r="B730" s="194" t="s">
        <v>26</v>
      </c>
      <c r="C730" s="196">
        <v>630</v>
      </c>
      <c r="D730" s="11">
        <v>669</v>
      </c>
      <c r="E730" s="54">
        <v>698</v>
      </c>
      <c r="G730">
        <f t="shared" ca="1" si="11"/>
        <v>730</v>
      </c>
    </row>
    <row r="731" spans="1:7" x14ac:dyDescent="0.25">
      <c r="A731" s="16"/>
      <c r="B731" s="194" t="s">
        <v>32</v>
      </c>
      <c r="C731" s="196">
        <v>645</v>
      </c>
      <c r="D731" s="11">
        <v>655</v>
      </c>
      <c r="E731" s="54">
        <v>677</v>
      </c>
      <c r="G731">
        <f t="shared" ca="1" si="11"/>
        <v>731</v>
      </c>
    </row>
    <row r="732" spans="1:7" x14ac:dyDescent="0.25">
      <c r="A732" s="16"/>
      <c r="B732" s="194" t="s">
        <v>46</v>
      </c>
      <c r="C732" s="196">
        <v>1838</v>
      </c>
      <c r="D732" s="11">
        <v>1786</v>
      </c>
      <c r="E732" s="54">
        <v>1735</v>
      </c>
      <c r="G732">
        <f t="shared" ca="1" si="11"/>
        <v>732</v>
      </c>
    </row>
    <row r="733" spans="1:7" x14ac:dyDescent="0.25">
      <c r="A733" s="16"/>
      <c r="B733" s="194" t="s">
        <v>75</v>
      </c>
      <c r="C733" s="196">
        <v>1127</v>
      </c>
      <c r="D733" s="11">
        <v>1174</v>
      </c>
      <c r="E733" s="54">
        <v>1151</v>
      </c>
      <c r="G733">
        <f t="shared" ca="1" si="11"/>
        <v>733</v>
      </c>
    </row>
    <row r="734" spans="1:7" x14ac:dyDescent="0.25">
      <c r="A734" s="16"/>
      <c r="B734" s="194" t="s">
        <v>10</v>
      </c>
      <c r="C734" s="196">
        <v>1944</v>
      </c>
      <c r="D734" s="11">
        <v>1936</v>
      </c>
      <c r="E734" s="54">
        <v>1970</v>
      </c>
      <c r="G734">
        <f t="shared" ca="1" si="11"/>
        <v>734</v>
      </c>
    </row>
    <row r="735" spans="1:7" x14ac:dyDescent="0.25">
      <c r="A735" s="16"/>
      <c r="B735" s="194" t="s">
        <v>15</v>
      </c>
      <c r="C735" s="196">
        <v>1620</v>
      </c>
      <c r="D735" s="11">
        <v>1604</v>
      </c>
      <c r="E735" s="54">
        <v>1648</v>
      </c>
      <c r="G735">
        <f t="shared" ca="1" si="11"/>
        <v>735</v>
      </c>
    </row>
    <row r="736" spans="1:7" x14ac:dyDescent="0.25">
      <c r="A736" s="16"/>
      <c r="B736" s="194" t="s">
        <v>18</v>
      </c>
      <c r="C736" s="196">
        <v>2700</v>
      </c>
      <c r="D736" s="11">
        <v>2693</v>
      </c>
      <c r="E736" s="54">
        <v>2664</v>
      </c>
      <c r="G736">
        <f t="shared" ca="1" si="11"/>
        <v>736</v>
      </c>
    </row>
    <row r="737" spans="1:7" x14ac:dyDescent="0.25">
      <c r="A737" s="16"/>
      <c r="B737" s="194" t="s">
        <v>77</v>
      </c>
      <c r="C737" s="196">
        <v>927</v>
      </c>
      <c r="D737" s="11">
        <v>950</v>
      </c>
      <c r="E737" s="54">
        <v>930</v>
      </c>
      <c r="G737">
        <f t="shared" ca="1" si="11"/>
        <v>737</v>
      </c>
    </row>
    <row r="738" spans="1:7" x14ac:dyDescent="0.25">
      <c r="A738" s="16"/>
      <c r="B738" s="194" t="s">
        <v>44</v>
      </c>
      <c r="C738" s="196">
        <v>243</v>
      </c>
      <c r="D738" s="11">
        <v>228</v>
      </c>
      <c r="E738" s="54">
        <v>196</v>
      </c>
      <c r="G738">
        <f t="shared" ca="1" si="11"/>
        <v>738</v>
      </c>
    </row>
    <row r="739" spans="1:7" x14ac:dyDescent="0.25">
      <c r="A739" s="16"/>
      <c r="B739" s="194" t="s">
        <v>71</v>
      </c>
      <c r="C739" s="196">
        <v>932</v>
      </c>
      <c r="D739" s="11">
        <v>913</v>
      </c>
      <c r="E739" s="54">
        <v>874</v>
      </c>
      <c r="G739">
        <f t="shared" ca="1" si="11"/>
        <v>739</v>
      </c>
    </row>
    <row r="740" spans="1:7" x14ac:dyDescent="0.25">
      <c r="A740" s="16"/>
      <c r="B740" s="194" t="s">
        <v>52</v>
      </c>
      <c r="C740" s="196">
        <v>215</v>
      </c>
      <c r="D740" s="11">
        <v>202</v>
      </c>
      <c r="E740" s="54">
        <v>217</v>
      </c>
      <c r="G740">
        <f t="shared" ca="1" si="11"/>
        <v>740</v>
      </c>
    </row>
    <row r="741" spans="1:7" x14ac:dyDescent="0.25">
      <c r="A741" s="16"/>
      <c r="B741" s="194" t="s">
        <v>20</v>
      </c>
      <c r="C741" s="196">
        <v>1495</v>
      </c>
      <c r="D741" s="11">
        <v>1480</v>
      </c>
      <c r="E741" s="54">
        <v>1472</v>
      </c>
      <c r="G741">
        <f t="shared" ca="1" si="11"/>
        <v>741</v>
      </c>
    </row>
    <row r="742" spans="1:7" x14ac:dyDescent="0.25">
      <c r="A742" s="16"/>
      <c r="B742" s="194" t="s">
        <v>95</v>
      </c>
      <c r="C742" s="196">
        <v>2301</v>
      </c>
      <c r="D742" s="11">
        <v>2311</v>
      </c>
      <c r="E742" s="54">
        <v>2333</v>
      </c>
      <c r="G742">
        <f t="shared" ca="1" si="11"/>
        <v>742</v>
      </c>
    </row>
    <row r="743" spans="1:7" x14ac:dyDescent="0.25">
      <c r="A743" s="16"/>
      <c r="B743" s="194" t="s">
        <v>30</v>
      </c>
      <c r="C743" s="196">
        <v>433</v>
      </c>
      <c r="D743" s="11">
        <v>355</v>
      </c>
      <c r="E743" s="54">
        <v>317</v>
      </c>
      <c r="G743">
        <f t="shared" ca="1" si="11"/>
        <v>743</v>
      </c>
    </row>
    <row r="744" spans="1:7" x14ac:dyDescent="0.25">
      <c r="A744" s="16"/>
      <c r="B744" s="194" t="s">
        <v>58</v>
      </c>
      <c r="C744" s="196">
        <v>128</v>
      </c>
      <c r="D744" s="11">
        <v>127</v>
      </c>
      <c r="E744" s="54">
        <v>123</v>
      </c>
      <c r="G744">
        <f t="shared" ca="1" si="11"/>
        <v>744</v>
      </c>
    </row>
    <row r="745" spans="1:7" x14ac:dyDescent="0.25">
      <c r="A745" s="16"/>
      <c r="B745" s="194" t="s">
        <v>54</v>
      </c>
      <c r="C745" s="196">
        <v>94</v>
      </c>
      <c r="D745" s="11">
        <v>89</v>
      </c>
      <c r="E745" s="54">
        <v>74</v>
      </c>
      <c r="G745">
        <f t="shared" ca="1" si="11"/>
        <v>745</v>
      </c>
    </row>
    <row r="746" spans="1:7" x14ac:dyDescent="0.25">
      <c r="A746" s="16"/>
      <c r="B746" s="194" t="s">
        <v>145</v>
      </c>
      <c r="C746" s="196">
        <v>19593</v>
      </c>
      <c r="D746" s="11">
        <v>19047</v>
      </c>
      <c r="E746" s="54">
        <v>19016</v>
      </c>
      <c r="G746">
        <f t="shared" ca="1" si="11"/>
        <v>746</v>
      </c>
    </row>
    <row r="747" spans="1:7" x14ac:dyDescent="0.25">
      <c r="A747" s="16"/>
      <c r="B747" s="194" t="s">
        <v>146</v>
      </c>
      <c r="C747" s="196">
        <v>11997</v>
      </c>
      <c r="D747" s="11">
        <v>11865</v>
      </c>
      <c r="E747" s="54">
        <v>11839</v>
      </c>
      <c r="G747">
        <f t="shared" ca="1" si="11"/>
        <v>747</v>
      </c>
    </row>
    <row r="748" spans="1:7" x14ac:dyDescent="0.25">
      <c r="A748" s="16"/>
      <c r="B748" s="194" t="s">
        <v>147</v>
      </c>
      <c r="C748" s="196">
        <v>24185</v>
      </c>
      <c r="D748" s="11">
        <v>23603</v>
      </c>
      <c r="E748" s="54">
        <v>23594</v>
      </c>
      <c r="G748">
        <f t="shared" ca="1" si="11"/>
        <v>748</v>
      </c>
    </row>
    <row r="749" spans="1:7" x14ac:dyDescent="0.25">
      <c r="A749" s="16"/>
      <c r="B749" s="194" t="s">
        <v>274</v>
      </c>
      <c r="C749" s="196">
        <v>249</v>
      </c>
      <c r="D749" s="11">
        <v>253</v>
      </c>
      <c r="E749" s="54">
        <v>237</v>
      </c>
      <c r="G749">
        <f t="shared" ca="1" si="11"/>
        <v>749</v>
      </c>
    </row>
    <row r="750" spans="1:7" x14ac:dyDescent="0.25">
      <c r="A750" s="16"/>
      <c r="B750" s="194" t="s">
        <v>275</v>
      </c>
      <c r="C750" s="196">
        <v>462</v>
      </c>
      <c r="D750" s="11">
        <v>493</v>
      </c>
      <c r="E750" s="54">
        <v>504</v>
      </c>
      <c r="G750">
        <f t="shared" ca="1" si="11"/>
        <v>750</v>
      </c>
    </row>
    <row r="751" spans="1:7" x14ac:dyDescent="0.25">
      <c r="A751" s="16"/>
      <c r="B751" s="194" t="s">
        <v>276</v>
      </c>
      <c r="C751" s="196">
        <v>256</v>
      </c>
      <c r="D751" s="11">
        <v>242</v>
      </c>
      <c r="E751" s="54">
        <v>221</v>
      </c>
      <c r="G751">
        <f t="shared" ca="1" si="11"/>
        <v>751</v>
      </c>
    </row>
    <row r="752" spans="1:7" x14ac:dyDescent="0.25">
      <c r="A752" s="16"/>
      <c r="B752" s="194" t="s">
        <v>277</v>
      </c>
      <c r="C752" s="196">
        <v>295</v>
      </c>
      <c r="D752" s="11">
        <v>270</v>
      </c>
      <c r="E752" s="54">
        <v>239</v>
      </c>
      <c r="G752">
        <f t="shared" ca="1" si="11"/>
        <v>752</v>
      </c>
    </row>
    <row r="753" spans="1:7" x14ac:dyDescent="0.25">
      <c r="A753" s="16"/>
      <c r="B753" s="194" t="s">
        <v>278</v>
      </c>
      <c r="C753" s="196">
        <v>1161</v>
      </c>
      <c r="D753" s="11">
        <v>1167</v>
      </c>
      <c r="E753" s="54">
        <v>1109</v>
      </c>
      <c r="G753">
        <f t="shared" ca="1" si="11"/>
        <v>753</v>
      </c>
    </row>
    <row r="754" spans="1:7" x14ac:dyDescent="0.25">
      <c r="A754" s="16"/>
      <c r="B754" s="194" t="s">
        <v>279</v>
      </c>
      <c r="C754" s="196">
        <v>210</v>
      </c>
      <c r="D754" s="11">
        <v>218</v>
      </c>
      <c r="E754" s="54">
        <v>222</v>
      </c>
      <c r="G754">
        <f t="shared" ca="1" si="11"/>
        <v>754</v>
      </c>
    </row>
    <row r="755" spans="1:7" x14ac:dyDescent="0.25">
      <c r="A755" s="16"/>
      <c r="B755" s="194" t="s">
        <v>280</v>
      </c>
      <c r="C755" s="196">
        <v>369</v>
      </c>
      <c r="D755" s="11">
        <v>355</v>
      </c>
      <c r="E755" s="54">
        <v>367</v>
      </c>
      <c r="G755">
        <f t="shared" ca="1" si="11"/>
        <v>755</v>
      </c>
    </row>
    <row r="756" spans="1:7" x14ac:dyDescent="0.25">
      <c r="A756" s="16"/>
      <c r="B756" s="194" t="s">
        <v>281</v>
      </c>
      <c r="C756" s="196">
        <v>5672</v>
      </c>
      <c r="D756" s="11">
        <v>5743</v>
      </c>
      <c r="E756" s="54">
        <v>5875</v>
      </c>
      <c r="G756">
        <f t="shared" ca="1" si="11"/>
        <v>756</v>
      </c>
    </row>
    <row r="757" spans="1:7" x14ac:dyDescent="0.25">
      <c r="A757" s="16"/>
      <c r="B757" s="194" t="s">
        <v>282</v>
      </c>
      <c r="C757" s="196">
        <v>411</v>
      </c>
      <c r="D757" s="11">
        <v>431</v>
      </c>
      <c r="E757" s="54">
        <v>440</v>
      </c>
      <c r="G757">
        <f t="shared" ca="1" si="11"/>
        <v>757</v>
      </c>
    </row>
    <row r="758" spans="1:7" x14ac:dyDescent="0.25">
      <c r="A758" s="16"/>
      <c r="B758" s="194" t="s">
        <v>283</v>
      </c>
      <c r="C758" s="196">
        <v>177</v>
      </c>
      <c r="D758" s="11">
        <v>181</v>
      </c>
      <c r="E758" s="54">
        <v>173</v>
      </c>
      <c r="G758">
        <f t="shared" ca="1" si="11"/>
        <v>758</v>
      </c>
    </row>
    <row r="759" spans="1:7" x14ac:dyDescent="0.25">
      <c r="A759" s="16"/>
      <c r="B759" s="194" t="s">
        <v>284</v>
      </c>
      <c r="C759" s="196">
        <v>68</v>
      </c>
      <c r="D759" s="11">
        <v>65</v>
      </c>
      <c r="E759" s="54">
        <v>59</v>
      </c>
      <c r="G759">
        <f t="shared" ca="1" si="11"/>
        <v>759</v>
      </c>
    </row>
    <row r="760" spans="1:7" x14ac:dyDescent="0.25">
      <c r="A760" s="16"/>
      <c r="B760" s="194" t="s">
        <v>285</v>
      </c>
      <c r="C760" s="196">
        <v>53</v>
      </c>
      <c r="D760" s="11">
        <v>49</v>
      </c>
      <c r="E760" s="54">
        <v>40</v>
      </c>
      <c r="G760">
        <f t="shared" ca="1" si="11"/>
        <v>760</v>
      </c>
    </row>
    <row r="761" spans="1:7" x14ac:dyDescent="0.25">
      <c r="A761" s="16"/>
      <c r="B761" s="194" t="s">
        <v>286</v>
      </c>
      <c r="C761" s="196">
        <v>126</v>
      </c>
      <c r="D761" s="11">
        <v>119</v>
      </c>
      <c r="E761" s="54">
        <v>118</v>
      </c>
      <c r="G761">
        <f t="shared" ca="1" si="11"/>
        <v>761</v>
      </c>
    </row>
    <row r="762" spans="1:7" x14ac:dyDescent="0.25">
      <c r="A762" s="16"/>
      <c r="B762" s="194" t="s">
        <v>287</v>
      </c>
      <c r="C762" s="196">
        <v>99</v>
      </c>
      <c r="D762" s="11">
        <v>98</v>
      </c>
      <c r="E762" s="54">
        <v>101</v>
      </c>
      <c r="G762">
        <f t="shared" ca="1" si="11"/>
        <v>762</v>
      </c>
    </row>
    <row r="763" spans="1:7" x14ac:dyDescent="0.25">
      <c r="A763" s="16"/>
      <c r="B763" s="194" t="s">
        <v>288</v>
      </c>
      <c r="C763" s="196">
        <v>125</v>
      </c>
      <c r="D763" s="11">
        <v>134</v>
      </c>
      <c r="E763" s="54">
        <v>125</v>
      </c>
      <c r="G763">
        <f t="shared" ca="1" si="11"/>
        <v>763</v>
      </c>
    </row>
    <row r="764" spans="1:7" x14ac:dyDescent="0.25">
      <c r="A764" s="16"/>
      <c r="B764" s="194" t="s">
        <v>289</v>
      </c>
      <c r="C764" s="196">
        <v>59</v>
      </c>
      <c r="D764" s="11">
        <v>59</v>
      </c>
      <c r="E764" s="54">
        <v>61</v>
      </c>
      <c r="G764">
        <f t="shared" ca="1" si="11"/>
        <v>764</v>
      </c>
    </row>
    <row r="765" spans="1:7" x14ac:dyDescent="0.25">
      <c r="A765" s="16"/>
      <c r="B765" s="194" t="s">
        <v>290</v>
      </c>
      <c r="C765" s="196">
        <v>92</v>
      </c>
      <c r="D765" s="11">
        <v>97</v>
      </c>
      <c r="E765" s="54">
        <v>99</v>
      </c>
      <c r="G765">
        <f t="shared" ca="1" si="11"/>
        <v>765</v>
      </c>
    </row>
    <row r="766" spans="1:7" x14ac:dyDescent="0.25">
      <c r="A766" s="16"/>
      <c r="B766" s="194" t="s">
        <v>291</v>
      </c>
      <c r="C766" s="196">
        <v>304</v>
      </c>
      <c r="D766" s="11">
        <v>320</v>
      </c>
      <c r="E766" s="54">
        <v>309</v>
      </c>
      <c r="G766">
        <f t="shared" ca="1" si="11"/>
        <v>766</v>
      </c>
    </row>
    <row r="767" spans="1:7" x14ac:dyDescent="0.25">
      <c r="A767" s="16"/>
      <c r="B767" s="194" t="s">
        <v>292</v>
      </c>
      <c r="C767" s="196">
        <v>33</v>
      </c>
      <c r="D767" s="11">
        <v>31</v>
      </c>
      <c r="E767" s="54">
        <v>30</v>
      </c>
      <c r="G767">
        <f t="shared" ca="1" si="11"/>
        <v>767</v>
      </c>
    </row>
    <row r="768" spans="1:7" x14ac:dyDescent="0.25">
      <c r="A768" s="5" t="s">
        <v>115</v>
      </c>
      <c r="B768" s="3"/>
      <c r="C768" s="8">
        <v>142122</v>
      </c>
      <c r="D768" s="9">
        <v>140395</v>
      </c>
      <c r="E768" s="53">
        <v>140139</v>
      </c>
      <c r="G768">
        <f t="shared" ca="1" si="11"/>
        <v>768</v>
      </c>
    </row>
    <row r="769" spans="1:7" x14ac:dyDescent="0.25">
      <c r="A769" s="5" t="s">
        <v>88</v>
      </c>
      <c r="B769" s="5" t="s">
        <v>35</v>
      </c>
      <c r="C769" s="8">
        <v>48</v>
      </c>
      <c r="D769" s="9">
        <v>53</v>
      </c>
      <c r="E769" s="53">
        <v>61</v>
      </c>
      <c r="G769">
        <f t="shared" ca="1" si="11"/>
        <v>769</v>
      </c>
    </row>
    <row r="770" spans="1:7" x14ac:dyDescent="0.25">
      <c r="A770" s="16"/>
      <c r="B770" s="194" t="s">
        <v>41</v>
      </c>
      <c r="C770" s="196">
        <v>54</v>
      </c>
      <c r="D770" s="11">
        <v>60</v>
      </c>
      <c r="E770" s="54">
        <v>53</v>
      </c>
      <c r="G770">
        <f t="shared" ca="1" si="11"/>
        <v>770</v>
      </c>
    </row>
    <row r="771" spans="1:7" x14ac:dyDescent="0.25">
      <c r="A771" s="16"/>
      <c r="B771" s="194" t="s">
        <v>59</v>
      </c>
      <c r="C771" s="196">
        <v>101</v>
      </c>
      <c r="D771" s="11">
        <v>94</v>
      </c>
      <c r="E771" s="54">
        <v>102</v>
      </c>
      <c r="G771">
        <f t="shared" ca="1" si="11"/>
        <v>771</v>
      </c>
    </row>
    <row r="772" spans="1:7" x14ac:dyDescent="0.25">
      <c r="A772" s="16"/>
      <c r="B772" s="194" t="s">
        <v>79</v>
      </c>
      <c r="C772" s="196">
        <v>1324</v>
      </c>
      <c r="D772" s="11">
        <v>1279</v>
      </c>
      <c r="E772" s="54">
        <v>1256</v>
      </c>
      <c r="G772">
        <f t="shared" ca="1" si="11"/>
        <v>772</v>
      </c>
    </row>
    <row r="773" spans="1:7" x14ac:dyDescent="0.25">
      <c r="A773" s="16"/>
      <c r="B773" s="194" t="s">
        <v>17</v>
      </c>
      <c r="C773" s="196">
        <v>501</v>
      </c>
      <c r="D773" s="11">
        <v>522</v>
      </c>
      <c r="E773" s="54">
        <v>532</v>
      </c>
      <c r="G773">
        <f t="shared" ca="1" si="11"/>
        <v>773</v>
      </c>
    </row>
    <row r="774" spans="1:7" x14ac:dyDescent="0.25">
      <c r="A774" s="16"/>
      <c r="B774" s="194" t="s">
        <v>66</v>
      </c>
      <c r="C774" s="196">
        <v>248</v>
      </c>
      <c r="D774" s="11">
        <v>215</v>
      </c>
      <c r="E774" s="54">
        <v>234</v>
      </c>
      <c r="G774">
        <f t="shared" ref="G774:G837" ca="1" si="12">CELL("row",A774)</f>
        <v>774</v>
      </c>
    </row>
    <row r="775" spans="1:7" x14ac:dyDescent="0.25">
      <c r="A775" s="16"/>
      <c r="B775" s="194" t="s">
        <v>11</v>
      </c>
      <c r="C775" s="196">
        <v>772</v>
      </c>
      <c r="D775" s="11">
        <v>773</v>
      </c>
      <c r="E775" s="54">
        <v>784</v>
      </c>
      <c r="G775">
        <f t="shared" ca="1" si="12"/>
        <v>775</v>
      </c>
    </row>
    <row r="776" spans="1:7" x14ac:dyDescent="0.25">
      <c r="A776" s="16"/>
      <c r="B776" s="194" t="s">
        <v>56</v>
      </c>
      <c r="C776" s="196">
        <v>335</v>
      </c>
      <c r="D776" s="11">
        <v>309</v>
      </c>
      <c r="E776" s="54">
        <v>271</v>
      </c>
      <c r="G776">
        <f t="shared" ca="1" si="12"/>
        <v>776</v>
      </c>
    </row>
    <row r="777" spans="1:7" x14ac:dyDescent="0.25">
      <c r="A777" s="16"/>
      <c r="B777" s="194" t="s">
        <v>29</v>
      </c>
      <c r="C777" s="196">
        <v>278</v>
      </c>
      <c r="D777" s="11">
        <v>283</v>
      </c>
      <c r="E777" s="54">
        <v>314</v>
      </c>
      <c r="G777">
        <f t="shared" ca="1" si="12"/>
        <v>777</v>
      </c>
    </row>
    <row r="778" spans="1:7" x14ac:dyDescent="0.25">
      <c r="A778" s="16"/>
      <c r="B778" s="194" t="s">
        <v>40</v>
      </c>
      <c r="C778" s="196">
        <v>31</v>
      </c>
      <c r="D778" s="11">
        <v>35</v>
      </c>
      <c r="E778" s="54">
        <v>31</v>
      </c>
      <c r="G778">
        <f t="shared" ca="1" si="12"/>
        <v>778</v>
      </c>
    </row>
    <row r="779" spans="1:7" x14ac:dyDescent="0.25">
      <c r="A779" s="16"/>
      <c r="B779" s="194" t="s">
        <v>47</v>
      </c>
      <c r="C779" s="196">
        <v>959</v>
      </c>
      <c r="D779" s="11">
        <v>926</v>
      </c>
      <c r="E779" s="54">
        <v>956</v>
      </c>
      <c r="G779">
        <f t="shared" ca="1" si="12"/>
        <v>779</v>
      </c>
    </row>
    <row r="780" spans="1:7" x14ac:dyDescent="0.25">
      <c r="A780" s="16"/>
      <c r="B780" s="194" t="s">
        <v>57</v>
      </c>
      <c r="C780" s="196">
        <v>176</v>
      </c>
      <c r="D780" s="11">
        <v>180</v>
      </c>
      <c r="E780" s="54">
        <v>190</v>
      </c>
      <c r="G780">
        <f t="shared" ca="1" si="12"/>
        <v>780</v>
      </c>
    </row>
    <row r="781" spans="1:7" x14ac:dyDescent="0.25">
      <c r="A781" s="16"/>
      <c r="B781" s="194" t="s">
        <v>74</v>
      </c>
      <c r="C781" s="196">
        <v>769</v>
      </c>
      <c r="D781" s="11">
        <v>759</v>
      </c>
      <c r="E781" s="54">
        <v>782</v>
      </c>
      <c r="G781">
        <f t="shared" ca="1" si="12"/>
        <v>781</v>
      </c>
    </row>
    <row r="782" spans="1:7" x14ac:dyDescent="0.25">
      <c r="A782" s="16"/>
      <c r="B782" s="194" t="s">
        <v>53</v>
      </c>
      <c r="C782" s="196">
        <v>108</v>
      </c>
      <c r="D782" s="11">
        <v>98</v>
      </c>
      <c r="E782" s="54">
        <v>101</v>
      </c>
      <c r="G782">
        <f t="shared" ca="1" si="12"/>
        <v>782</v>
      </c>
    </row>
    <row r="783" spans="1:7" x14ac:dyDescent="0.25">
      <c r="A783" s="16"/>
      <c r="B783" s="194" t="s">
        <v>49</v>
      </c>
      <c r="C783" s="196">
        <v>33</v>
      </c>
      <c r="D783" s="11">
        <v>34</v>
      </c>
      <c r="E783" s="54">
        <v>34</v>
      </c>
      <c r="G783">
        <f t="shared" ca="1" si="12"/>
        <v>783</v>
      </c>
    </row>
    <row r="784" spans="1:7" x14ac:dyDescent="0.25">
      <c r="A784" s="16"/>
      <c r="B784" s="194" t="s">
        <v>33</v>
      </c>
      <c r="C784" s="196">
        <v>116</v>
      </c>
      <c r="D784" s="11">
        <v>177</v>
      </c>
      <c r="E784" s="54">
        <v>199</v>
      </c>
      <c r="G784">
        <f t="shared" ca="1" si="12"/>
        <v>784</v>
      </c>
    </row>
    <row r="785" spans="1:7" x14ac:dyDescent="0.25">
      <c r="A785" s="16"/>
      <c r="B785" s="194" t="s">
        <v>60</v>
      </c>
      <c r="C785" s="196">
        <v>293</v>
      </c>
      <c r="D785" s="11">
        <v>305</v>
      </c>
      <c r="E785" s="54">
        <v>295</v>
      </c>
      <c r="G785">
        <f t="shared" ca="1" si="12"/>
        <v>785</v>
      </c>
    </row>
    <row r="786" spans="1:7" x14ac:dyDescent="0.25">
      <c r="A786" s="16"/>
      <c r="B786" s="194" t="s">
        <v>25</v>
      </c>
      <c r="C786" s="196">
        <v>556</v>
      </c>
      <c r="D786" s="11">
        <v>566</v>
      </c>
      <c r="E786" s="54">
        <v>594</v>
      </c>
      <c r="G786">
        <f t="shared" ca="1" si="12"/>
        <v>786</v>
      </c>
    </row>
    <row r="787" spans="1:7" x14ac:dyDescent="0.25">
      <c r="A787" s="16"/>
      <c r="B787" s="194" t="s">
        <v>7</v>
      </c>
      <c r="C787" s="196">
        <v>686</v>
      </c>
      <c r="D787" s="11">
        <v>688</v>
      </c>
      <c r="E787" s="54">
        <v>709</v>
      </c>
      <c r="G787">
        <f t="shared" ca="1" si="12"/>
        <v>787</v>
      </c>
    </row>
    <row r="788" spans="1:7" x14ac:dyDescent="0.25">
      <c r="A788" s="16"/>
      <c r="B788" s="194" t="s">
        <v>51</v>
      </c>
      <c r="C788" s="196">
        <v>39</v>
      </c>
      <c r="D788" s="11">
        <v>30</v>
      </c>
      <c r="E788" s="54">
        <v>32</v>
      </c>
      <c r="G788">
        <f t="shared" ca="1" si="12"/>
        <v>788</v>
      </c>
    </row>
    <row r="789" spans="1:7" x14ac:dyDescent="0.25">
      <c r="A789" s="16"/>
      <c r="B789" s="194" t="s">
        <v>55</v>
      </c>
      <c r="C789" s="196">
        <v>61</v>
      </c>
      <c r="D789" s="11">
        <v>51</v>
      </c>
      <c r="E789" s="54">
        <v>45</v>
      </c>
      <c r="G789">
        <f t="shared" ca="1" si="12"/>
        <v>789</v>
      </c>
    </row>
    <row r="790" spans="1:7" x14ac:dyDescent="0.25">
      <c r="A790" s="16"/>
      <c r="B790" s="194" t="s">
        <v>36</v>
      </c>
      <c r="C790" s="196">
        <v>277</v>
      </c>
      <c r="D790" s="11">
        <v>264</v>
      </c>
      <c r="E790" s="54">
        <v>275</v>
      </c>
      <c r="G790">
        <f t="shared" ca="1" si="12"/>
        <v>790</v>
      </c>
    </row>
    <row r="791" spans="1:7" x14ac:dyDescent="0.25">
      <c r="A791" s="16"/>
      <c r="B791" s="194" t="s">
        <v>21</v>
      </c>
      <c r="C791" s="196">
        <v>258</v>
      </c>
      <c r="D791" s="11">
        <v>267</v>
      </c>
      <c r="E791" s="54">
        <v>289</v>
      </c>
      <c r="G791">
        <f t="shared" ca="1" si="12"/>
        <v>791</v>
      </c>
    </row>
    <row r="792" spans="1:7" x14ac:dyDescent="0.25">
      <c r="A792" s="16"/>
      <c r="B792" s="194" t="s">
        <v>42</v>
      </c>
      <c r="C792" s="196">
        <v>41</v>
      </c>
      <c r="D792" s="11">
        <v>46</v>
      </c>
      <c r="E792" s="54">
        <v>41</v>
      </c>
      <c r="G792">
        <f t="shared" ca="1" si="12"/>
        <v>792</v>
      </c>
    </row>
    <row r="793" spans="1:7" x14ac:dyDescent="0.25">
      <c r="A793" s="16"/>
      <c r="B793" s="194" t="s">
        <v>16</v>
      </c>
      <c r="C793" s="196">
        <v>544</v>
      </c>
      <c r="D793" s="11">
        <v>545</v>
      </c>
      <c r="E793" s="54">
        <v>565</v>
      </c>
      <c r="G793">
        <f t="shared" ca="1" si="12"/>
        <v>793</v>
      </c>
    </row>
    <row r="794" spans="1:7" x14ac:dyDescent="0.25">
      <c r="A794" s="16"/>
      <c r="B794" s="194" t="s">
        <v>2</v>
      </c>
      <c r="C794" s="196">
        <v>1022</v>
      </c>
      <c r="D794" s="11">
        <v>1024</v>
      </c>
      <c r="E794" s="54">
        <v>1066</v>
      </c>
      <c r="G794">
        <f t="shared" ca="1" si="12"/>
        <v>794</v>
      </c>
    </row>
    <row r="795" spans="1:7" x14ac:dyDescent="0.25">
      <c r="A795" s="16"/>
      <c r="B795" s="194" t="s">
        <v>4</v>
      </c>
      <c r="C795" s="196">
        <v>1010</v>
      </c>
      <c r="D795" s="11">
        <v>1027</v>
      </c>
      <c r="E795" s="54">
        <v>1065</v>
      </c>
      <c r="G795">
        <f t="shared" ca="1" si="12"/>
        <v>795</v>
      </c>
    </row>
    <row r="796" spans="1:7" x14ac:dyDescent="0.25">
      <c r="A796" s="16"/>
      <c r="B796" s="194" t="s">
        <v>38</v>
      </c>
      <c r="C796" s="196">
        <v>131</v>
      </c>
      <c r="D796" s="11">
        <v>134</v>
      </c>
      <c r="E796" s="54">
        <v>123</v>
      </c>
      <c r="G796">
        <f t="shared" ca="1" si="12"/>
        <v>796</v>
      </c>
    </row>
    <row r="797" spans="1:7" x14ac:dyDescent="0.25">
      <c r="A797" s="16"/>
      <c r="B797" s="194" t="s">
        <v>8</v>
      </c>
      <c r="C797" s="196">
        <v>463</v>
      </c>
      <c r="D797" s="11">
        <v>455</v>
      </c>
      <c r="E797" s="54">
        <v>478</v>
      </c>
      <c r="G797">
        <f t="shared" ca="1" si="12"/>
        <v>797</v>
      </c>
    </row>
    <row r="798" spans="1:7" x14ac:dyDescent="0.25">
      <c r="A798" s="16"/>
      <c r="B798" s="194" t="s">
        <v>78</v>
      </c>
      <c r="C798" s="196">
        <v>862</v>
      </c>
      <c r="D798" s="11">
        <v>868</v>
      </c>
      <c r="E798" s="54">
        <v>921</v>
      </c>
      <c r="G798">
        <f t="shared" ca="1" si="12"/>
        <v>798</v>
      </c>
    </row>
    <row r="799" spans="1:7" x14ac:dyDescent="0.25">
      <c r="A799" s="16"/>
      <c r="B799" s="194" t="s">
        <v>27</v>
      </c>
      <c r="C799" s="196">
        <v>444</v>
      </c>
      <c r="D799" s="11">
        <v>460</v>
      </c>
      <c r="E799" s="54">
        <v>495</v>
      </c>
      <c r="G799">
        <f t="shared" ca="1" si="12"/>
        <v>799</v>
      </c>
    </row>
    <row r="800" spans="1:7" x14ac:dyDescent="0.25">
      <c r="A800" s="16"/>
      <c r="B800" s="194" t="s">
        <v>13</v>
      </c>
      <c r="C800" s="196">
        <v>275</v>
      </c>
      <c r="D800" s="11">
        <v>264</v>
      </c>
      <c r="E800" s="54">
        <v>295</v>
      </c>
      <c r="G800">
        <f t="shared" ca="1" si="12"/>
        <v>800</v>
      </c>
    </row>
    <row r="801" spans="1:7" x14ac:dyDescent="0.25">
      <c r="A801" s="16"/>
      <c r="B801" s="194" t="s">
        <v>70</v>
      </c>
      <c r="C801" s="196">
        <v>678</v>
      </c>
      <c r="D801" s="11">
        <v>667</v>
      </c>
      <c r="E801" s="54">
        <v>671</v>
      </c>
      <c r="G801">
        <f t="shared" ca="1" si="12"/>
        <v>801</v>
      </c>
    </row>
    <row r="802" spans="1:7" x14ac:dyDescent="0.25">
      <c r="A802" s="16"/>
      <c r="B802" s="194" t="s">
        <v>72</v>
      </c>
      <c r="C802" s="196">
        <v>213</v>
      </c>
      <c r="D802" s="11">
        <v>210</v>
      </c>
      <c r="E802" s="54">
        <v>207</v>
      </c>
      <c r="G802">
        <f t="shared" ca="1" si="12"/>
        <v>802</v>
      </c>
    </row>
    <row r="803" spans="1:7" x14ac:dyDescent="0.25">
      <c r="A803" s="16"/>
      <c r="B803" s="194" t="s">
        <v>6</v>
      </c>
      <c r="C803" s="196">
        <v>979</v>
      </c>
      <c r="D803" s="11">
        <v>975</v>
      </c>
      <c r="E803" s="54">
        <v>1008</v>
      </c>
      <c r="G803">
        <f t="shared" ca="1" si="12"/>
        <v>803</v>
      </c>
    </row>
    <row r="804" spans="1:7" x14ac:dyDescent="0.25">
      <c r="A804" s="16"/>
      <c r="B804" s="194" t="s">
        <v>62</v>
      </c>
      <c r="C804" s="196">
        <v>475</v>
      </c>
      <c r="D804" s="11">
        <v>458</v>
      </c>
      <c r="E804" s="54">
        <v>486</v>
      </c>
      <c r="G804">
        <f t="shared" ca="1" si="12"/>
        <v>804</v>
      </c>
    </row>
    <row r="805" spans="1:7" x14ac:dyDescent="0.25">
      <c r="A805" s="16"/>
      <c r="B805" s="194" t="s">
        <v>5</v>
      </c>
      <c r="C805" s="196">
        <v>831</v>
      </c>
      <c r="D805" s="11">
        <v>830</v>
      </c>
      <c r="E805" s="54">
        <v>865</v>
      </c>
      <c r="G805">
        <f t="shared" ca="1" si="12"/>
        <v>805</v>
      </c>
    </row>
    <row r="806" spans="1:7" x14ac:dyDescent="0.25">
      <c r="A806" s="16"/>
      <c r="B806" s="194" t="s">
        <v>37</v>
      </c>
      <c r="C806" s="196">
        <v>37</v>
      </c>
      <c r="D806" s="11">
        <v>31</v>
      </c>
      <c r="E806" s="54">
        <v>38</v>
      </c>
      <c r="G806">
        <f t="shared" ca="1" si="12"/>
        <v>806</v>
      </c>
    </row>
    <row r="807" spans="1:7" x14ac:dyDescent="0.25">
      <c r="A807" s="16"/>
      <c r="B807" s="194" t="s">
        <v>76</v>
      </c>
      <c r="C807" s="196">
        <v>739</v>
      </c>
      <c r="D807" s="11">
        <v>746</v>
      </c>
      <c r="E807" s="54">
        <v>732</v>
      </c>
      <c r="G807">
        <f t="shared" ca="1" si="12"/>
        <v>807</v>
      </c>
    </row>
    <row r="808" spans="1:7" x14ac:dyDescent="0.25">
      <c r="A808" s="16"/>
      <c r="B808" s="194" t="s">
        <v>63</v>
      </c>
      <c r="C808" s="196">
        <v>169</v>
      </c>
      <c r="D808" s="11">
        <v>163</v>
      </c>
      <c r="E808" s="54">
        <v>163</v>
      </c>
      <c r="G808">
        <f t="shared" ca="1" si="12"/>
        <v>808</v>
      </c>
    </row>
    <row r="809" spans="1:7" x14ac:dyDescent="0.25">
      <c r="A809" s="16"/>
      <c r="B809" s="194" t="s">
        <v>43</v>
      </c>
      <c r="C809" s="196">
        <v>214</v>
      </c>
      <c r="D809" s="11">
        <v>217</v>
      </c>
      <c r="E809" s="54">
        <v>186</v>
      </c>
      <c r="G809">
        <f t="shared" ca="1" si="12"/>
        <v>809</v>
      </c>
    </row>
    <row r="810" spans="1:7" x14ac:dyDescent="0.25">
      <c r="A810" s="16"/>
      <c r="B810" s="194" t="s">
        <v>65</v>
      </c>
      <c r="C810" s="196">
        <v>241</v>
      </c>
      <c r="D810" s="11">
        <v>260</v>
      </c>
      <c r="E810" s="54">
        <v>240</v>
      </c>
      <c r="G810">
        <f t="shared" ca="1" si="12"/>
        <v>810</v>
      </c>
    </row>
    <row r="811" spans="1:7" x14ac:dyDescent="0.25">
      <c r="A811" s="16"/>
      <c r="B811" s="194" t="s">
        <v>22</v>
      </c>
      <c r="C811" s="196">
        <v>255</v>
      </c>
      <c r="D811" s="11">
        <v>250</v>
      </c>
      <c r="E811" s="54">
        <v>275</v>
      </c>
      <c r="G811">
        <f t="shared" ca="1" si="12"/>
        <v>811</v>
      </c>
    </row>
    <row r="812" spans="1:7" x14ac:dyDescent="0.25">
      <c r="A812" s="16"/>
      <c r="B812" s="194" t="s">
        <v>61</v>
      </c>
      <c r="C812" s="196">
        <v>178</v>
      </c>
      <c r="D812" s="11">
        <v>161</v>
      </c>
      <c r="E812" s="54">
        <v>149</v>
      </c>
      <c r="G812">
        <f t="shared" ca="1" si="12"/>
        <v>812</v>
      </c>
    </row>
    <row r="813" spans="1:7" x14ac:dyDescent="0.25">
      <c r="A813" s="16"/>
      <c r="B813" s="194" t="s">
        <v>23</v>
      </c>
      <c r="C813" s="196">
        <v>279</v>
      </c>
      <c r="D813" s="11">
        <v>295</v>
      </c>
      <c r="E813" s="54">
        <v>311</v>
      </c>
      <c r="G813">
        <f t="shared" ca="1" si="12"/>
        <v>813</v>
      </c>
    </row>
    <row r="814" spans="1:7" x14ac:dyDescent="0.25">
      <c r="A814" s="16"/>
      <c r="B814" s="194" t="s">
        <v>12</v>
      </c>
      <c r="C814" s="196">
        <v>197</v>
      </c>
      <c r="D814" s="11">
        <v>176</v>
      </c>
      <c r="E814" s="54">
        <v>203</v>
      </c>
      <c r="G814">
        <f t="shared" ca="1" si="12"/>
        <v>814</v>
      </c>
    </row>
    <row r="815" spans="1:7" x14ac:dyDescent="0.25">
      <c r="A815" s="16"/>
      <c r="B815" s="194" t="s">
        <v>19</v>
      </c>
      <c r="C815" s="196">
        <v>337</v>
      </c>
      <c r="D815" s="11">
        <v>347</v>
      </c>
      <c r="E815" s="54">
        <v>357</v>
      </c>
      <c r="G815">
        <f t="shared" ca="1" si="12"/>
        <v>815</v>
      </c>
    </row>
    <row r="816" spans="1:7" x14ac:dyDescent="0.25">
      <c r="A816" s="16"/>
      <c r="B816" s="194" t="s">
        <v>45</v>
      </c>
      <c r="C816" s="196">
        <v>103</v>
      </c>
      <c r="D816" s="11">
        <v>113</v>
      </c>
      <c r="E816" s="54">
        <v>96</v>
      </c>
      <c r="G816">
        <f t="shared" ca="1" si="12"/>
        <v>816</v>
      </c>
    </row>
    <row r="817" spans="1:7" x14ac:dyDescent="0.25">
      <c r="A817" s="16"/>
      <c r="B817" s="194" t="s">
        <v>48</v>
      </c>
      <c r="C817" s="196">
        <v>241</v>
      </c>
      <c r="D817" s="11">
        <v>260</v>
      </c>
      <c r="E817" s="54">
        <v>285</v>
      </c>
      <c r="G817">
        <f t="shared" ca="1" si="12"/>
        <v>817</v>
      </c>
    </row>
    <row r="818" spans="1:7" x14ac:dyDescent="0.25">
      <c r="A818" s="16"/>
      <c r="B818" s="194" t="s">
        <v>34</v>
      </c>
      <c r="C818" s="196">
        <v>121</v>
      </c>
      <c r="D818" s="11">
        <v>119</v>
      </c>
      <c r="E818" s="54">
        <v>106</v>
      </c>
      <c r="G818">
        <f t="shared" ca="1" si="12"/>
        <v>818</v>
      </c>
    </row>
    <row r="819" spans="1:7" x14ac:dyDescent="0.25">
      <c r="A819" s="16"/>
      <c r="B819" s="194" t="s">
        <v>3</v>
      </c>
      <c r="C819" s="196">
        <v>942</v>
      </c>
      <c r="D819" s="11">
        <v>949</v>
      </c>
      <c r="E819" s="54">
        <v>967</v>
      </c>
      <c r="G819">
        <f t="shared" ca="1" si="12"/>
        <v>819</v>
      </c>
    </row>
    <row r="820" spans="1:7" x14ac:dyDescent="0.25">
      <c r="A820" s="16"/>
      <c r="B820" s="194" t="s">
        <v>80</v>
      </c>
      <c r="C820" s="196">
        <v>604</v>
      </c>
      <c r="D820" s="11">
        <v>624</v>
      </c>
      <c r="E820" s="54">
        <v>611</v>
      </c>
      <c r="G820">
        <f t="shared" ca="1" si="12"/>
        <v>820</v>
      </c>
    </row>
    <row r="821" spans="1:7" x14ac:dyDescent="0.25">
      <c r="A821" s="16"/>
      <c r="B821" s="194" t="s">
        <v>39</v>
      </c>
      <c r="C821" s="196">
        <v>397</v>
      </c>
      <c r="D821" s="11">
        <v>364</v>
      </c>
      <c r="E821" s="54">
        <v>313</v>
      </c>
      <c r="G821">
        <f t="shared" ca="1" si="12"/>
        <v>821</v>
      </c>
    </row>
    <row r="822" spans="1:7" x14ac:dyDescent="0.25">
      <c r="A822" s="16"/>
      <c r="B822" s="194" t="s">
        <v>14</v>
      </c>
      <c r="C822" s="196">
        <v>1024</v>
      </c>
      <c r="D822" s="11">
        <v>1034</v>
      </c>
      <c r="E822" s="54">
        <v>1012</v>
      </c>
      <c r="G822">
        <f t="shared" ca="1" si="12"/>
        <v>822</v>
      </c>
    </row>
    <row r="823" spans="1:7" x14ac:dyDescent="0.25">
      <c r="A823" s="16"/>
      <c r="B823" s="194" t="s">
        <v>68</v>
      </c>
      <c r="C823" s="196">
        <v>229</v>
      </c>
      <c r="D823" s="11">
        <v>236</v>
      </c>
      <c r="E823" s="54">
        <v>212</v>
      </c>
      <c r="G823">
        <f t="shared" ca="1" si="12"/>
        <v>823</v>
      </c>
    </row>
    <row r="824" spans="1:7" x14ac:dyDescent="0.25">
      <c r="A824" s="16"/>
      <c r="B824" s="194" t="s">
        <v>69</v>
      </c>
      <c r="C824" s="196">
        <v>196</v>
      </c>
      <c r="D824" s="11">
        <v>187</v>
      </c>
      <c r="E824" s="54">
        <v>181</v>
      </c>
      <c r="G824">
        <f t="shared" ca="1" si="12"/>
        <v>824</v>
      </c>
    </row>
    <row r="825" spans="1:7" x14ac:dyDescent="0.25">
      <c r="A825" s="16"/>
      <c r="B825" s="194" t="s">
        <v>50</v>
      </c>
      <c r="C825" s="196">
        <v>54</v>
      </c>
      <c r="D825" s="11">
        <v>50</v>
      </c>
      <c r="E825" s="54">
        <v>54</v>
      </c>
      <c r="G825">
        <f t="shared" ca="1" si="12"/>
        <v>825</v>
      </c>
    </row>
    <row r="826" spans="1:7" x14ac:dyDescent="0.25">
      <c r="A826" s="16"/>
      <c r="B826" s="194" t="s">
        <v>24</v>
      </c>
      <c r="C826" s="196">
        <v>675</v>
      </c>
      <c r="D826" s="11">
        <v>710</v>
      </c>
      <c r="E826" s="54">
        <v>719</v>
      </c>
      <c r="G826">
        <f t="shared" ca="1" si="12"/>
        <v>826</v>
      </c>
    </row>
    <row r="827" spans="1:7" x14ac:dyDescent="0.25">
      <c r="A827" s="16"/>
      <c r="B827" s="194" t="s">
        <v>9</v>
      </c>
      <c r="C827" s="196">
        <v>536</v>
      </c>
      <c r="D827" s="11">
        <v>539</v>
      </c>
      <c r="E827" s="54">
        <v>570</v>
      </c>
      <c r="G827">
        <f t="shared" ca="1" si="12"/>
        <v>827</v>
      </c>
    </row>
    <row r="828" spans="1:7" x14ac:dyDescent="0.25">
      <c r="A828" s="16"/>
      <c r="B828" s="194" t="s">
        <v>67</v>
      </c>
      <c r="C828" s="196">
        <v>293</v>
      </c>
      <c r="D828" s="11">
        <v>313</v>
      </c>
      <c r="E828" s="54">
        <v>306</v>
      </c>
      <c r="G828">
        <f t="shared" ca="1" si="12"/>
        <v>828</v>
      </c>
    </row>
    <row r="829" spans="1:7" x14ac:dyDescent="0.25">
      <c r="A829" s="16"/>
      <c r="B829" s="194" t="s">
        <v>28</v>
      </c>
      <c r="C829" s="196">
        <v>385</v>
      </c>
      <c r="D829" s="11">
        <v>400</v>
      </c>
      <c r="E829" s="54">
        <v>426</v>
      </c>
      <c r="G829">
        <f t="shared" ca="1" si="12"/>
        <v>829</v>
      </c>
    </row>
    <row r="830" spans="1:7" x14ac:dyDescent="0.25">
      <c r="A830" s="16"/>
      <c r="B830" s="194" t="s">
        <v>31</v>
      </c>
      <c r="C830" s="196">
        <v>418</v>
      </c>
      <c r="D830" s="11">
        <v>407</v>
      </c>
      <c r="E830" s="54">
        <v>311</v>
      </c>
      <c r="G830">
        <f t="shared" ca="1" si="12"/>
        <v>830</v>
      </c>
    </row>
    <row r="831" spans="1:7" x14ac:dyDescent="0.25">
      <c r="A831" s="16"/>
      <c r="B831" s="194" t="s">
        <v>64</v>
      </c>
      <c r="C831" s="196">
        <v>497</v>
      </c>
      <c r="D831" s="11">
        <v>479</v>
      </c>
      <c r="E831" s="54">
        <v>529</v>
      </c>
      <c r="G831">
        <f t="shared" ca="1" si="12"/>
        <v>831</v>
      </c>
    </row>
    <row r="832" spans="1:7" x14ac:dyDescent="0.25">
      <c r="A832" s="16"/>
      <c r="B832" s="194" t="s">
        <v>73</v>
      </c>
      <c r="C832" s="196">
        <v>832</v>
      </c>
      <c r="D832" s="11">
        <v>804</v>
      </c>
      <c r="E832" s="54">
        <v>839</v>
      </c>
      <c r="G832">
        <f t="shared" ca="1" si="12"/>
        <v>832</v>
      </c>
    </row>
    <row r="833" spans="1:7" x14ac:dyDescent="0.25">
      <c r="A833" s="16"/>
      <c r="B833" s="194" t="s">
        <v>26</v>
      </c>
      <c r="C833" s="196">
        <v>269</v>
      </c>
      <c r="D833" s="11">
        <v>297</v>
      </c>
      <c r="E833" s="54">
        <v>301</v>
      </c>
      <c r="G833">
        <f t="shared" ca="1" si="12"/>
        <v>833</v>
      </c>
    </row>
    <row r="834" spans="1:7" x14ac:dyDescent="0.25">
      <c r="A834" s="16"/>
      <c r="B834" s="194" t="s">
        <v>32</v>
      </c>
      <c r="C834" s="196">
        <v>299</v>
      </c>
      <c r="D834" s="11">
        <v>311</v>
      </c>
      <c r="E834" s="54">
        <v>331</v>
      </c>
      <c r="G834">
        <f t="shared" ca="1" si="12"/>
        <v>834</v>
      </c>
    </row>
    <row r="835" spans="1:7" x14ac:dyDescent="0.25">
      <c r="A835" s="16"/>
      <c r="B835" s="194" t="s">
        <v>46</v>
      </c>
      <c r="C835" s="196">
        <v>807</v>
      </c>
      <c r="D835" s="11">
        <v>773</v>
      </c>
      <c r="E835" s="54">
        <v>737</v>
      </c>
      <c r="G835">
        <f t="shared" ca="1" si="12"/>
        <v>835</v>
      </c>
    </row>
    <row r="836" spans="1:7" x14ac:dyDescent="0.25">
      <c r="A836" s="16"/>
      <c r="B836" s="194" t="s">
        <v>75</v>
      </c>
      <c r="C836" s="196">
        <v>502</v>
      </c>
      <c r="D836" s="11">
        <v>505</v>
      </c>
      <c r="E836" s="54">
        <v>551</v>
      </c>
      <c r="G836">
        <f t="shared" ca="1" si="12"/>
        <v>836</v>
      </c>
    </row>
    <row r="837" spans="1:7" x14ac:dyDescent="0.25">
      <c r="A837" s="16"/>
      <c r="B837" s="194" t="s">
        <v>10</v>
      </c>
      <c r="C837" s="196">
        <v>938</v>
      </c>
      <c r="D837" s="11">
        <v>925</v>
      </c>
      <c r="E837" s="54">
        <v>946</v>
      </c>
      <c r="G837">
        <f t="shared" ca="1" si="12"/>
        <v>837</v>
      </c>
    </row>
    <row r="838" spans="1:7" x14ac:dyDescent="0.25">
      <c r="A838" s="16"/>
      <c r="B838" s="194" t="s">
        <v>15</v>
      </c>
      <c r="C838" s="196">
        <v>735</v>
      </c>
      <c r="D838" s="11">
        <v>726</v>
      </c>
      <c r="E838" s="54">
        <v>744</v>
      </c>
      <c r="G838">
        <f t="shared" ref="G838:G901" ca="1" si="13">CELL("row",A838)</f>
        <v>838</v>
      </c>
    </row>
    <row r="839" spans="1:7" x14ac:dyDescent="0.25">
      <c r="A839" s="16"/>
      <c r="B839" s="194" t="s">
        <v>18</v>
      </c>
      <c r="C839" s="196">
        <v>1169</v>
      </c>
      <c r="D839" s="11">
        <v>1131</v>
      </c>
      <c r="E839" s="54">
        <v>1152</v>
      </c>
      <c r="G839">
        <f t="shared" ca="1" si="13"/>
        <v>839</v>
      </c>
    </row>
    <row r="840" spans="1:7" x14ac:dyDescent="0.25">
      <c r="A840" s="16"/>
      <c r="B840" s="194" t="s">
        <v>77</v>
      </c>
      <c r="C840" s="196">
        <v>363</v>
      </c>
      <c r="D840" s="11">
        <v>393</v>
      </c>
      <c r="E840" s="54">
        <v>412</v>
      </c>
      <c r="G840">
        <f t="shared" ca="1" si="13"/>
        <v>840</v>
      </c>
    </row>
    <row r="841" spans="1:7" x14ac:dyDescent="0.25">
      <c r="A841" s="16"/>
      <c r="B841" s="194" t="s">
        <v>44</v>
      </c>
      <c r="C841" s="196">
        <v>102</v>
      </c>
      <c r="D841" s="11">
        <v>95</v>
      </c>
      <c r="E841" s="54">
        <v>84</v>
      </c>
      <c r="G841">
        <f t="shared" ca="1" si="13"/>
        <v>841</v>
      </c>
    </row>
    <row r="842" spans="1:7" x14ac:dyDescent="0.25">
      <c r="A842" s="16"/>
      <c r="B842" s="194" t="s">
        <v>71</v>
      </c>
      <c r="C842" s="196">
        <v>425</v>
      </c>
      <c r="D842" s="11">
        <v>396</v>
      </c>
      <c r="E842" s="54">
        <v>433</v>
      </c>
      <c r="G842">
        <f t="shared" ca="1" si="13"/>
        <v>842</v>
      </c>
    </row>
    <row r="843" spans="1:7" x14ac:dyDescent="0.25">
      <c r="A843" s="16"/>
      <c r="B843" s="194" t="s">
        <v>52</v>
      </c>
      <c r="C843" s="196">
        <v>95</v>
      </c>
      <c r="D843" s="11">
        <v>95</v>
      </c>
      <c r="E843" s="54">
        <v>100</v>
      </c>
      <c r="G843">
        <f t="shared" ca="1" si="13"/>
        <v>843</v>
      </c>
    </row>
    <row r="844" spans="1:7" x14ac:dyDescent="0.25">
      <c r="A844" s="16"/>
      <c r="B844" s="194" t="s">
        <v>20</v>
      </c>
      <c r="C844" s="196">
        <v>628</v>
      </c>
      <c r="D844" s="11">
        <v>596</v>
      </c>
      <c r="E844" s="54">
        <v>593</v>
      </c>
      <c r="G844">
        <f t="shared" ca="1" si="13"/>
        <v>844</v>
      </c>
    </row>
    <row r="845" spans="1:7" x14ac:dyDescent="0.25">
      <c r="A845" s="16"/>
      <c r="B845" s="194" t="s">
        <v>95</v>
      </c>
      <c r="C845" s="196">
        <v>995</v>
      </c>
      <c r="D845" s="11">
        <v>999</v>
      </c>
      <c r="E845" s="54">
        <v>1015</v>
      </c>
      <c r="G845">
        <f t="shared" ca="1" si="13"/>
        <v>845</v>
      </c>
    </row>
    <row r="846" spans="1:7" x14ac:dyDescent="0.25">
      <c r="A846" s="16"/>
      <c r="B846" s="194" t="s">
        <v>30</v>
      </c>
      <c r="C846" s="196">
        <v>161</v>
      </c>
      <c r="D846" s="11">
        <v>159</v>
      </c>
      <c r="E846" s="54">
        <v>143</v>
      </c>
      <c r="G846">
        <f t="shared" ca="1" si="13"/>
        <v>846</v>
      </c>
    </row>
    <row r="847" spans="1:7" x14ac:dyDescent="0.25">
      <c r="A847" s="16"/>
      <c r="B847" s="194" t="s">
        <v>58</v>
      </c>
      <c r="C847" s="196">
        <v>58</v>
      </c>
      <c r="D847" s="11">
        <v>57</v>
      </c>
      <c r="E847" s="54">
        <v>65</v>
      </c>
      <c r="G847">
        <f t="shared" ca="1" si="13"/>
        <v>847</v>
      </c>
    </row>
    <row r="848" spans="1:7" x14ac:dyDescent="0.25">
      <c r="A848" s="16"/>
      <c r="B848" s="194" t="s">
        <v>54</v>
      </c>
      <c r="C848" s="196">
        <v>42</v>
      </c>
      <c r="D848" s="11">
        <v>36</v>
      </c>
      <c r="E848" s="54">
        <v>31</v>
      </c>
      <c r="G848">
        <f t="shared" ca="1" si="13"/>
        <v>848</v>
      </c>
    </row>
    <row r="849" spans="1:7" x14ac:dyDescent="0.25">
      <c r="A849" s="16"/>
      <c r="B849" s="194" t="s">
        <v>145</v>
      </c>
      <c r="C849" s="196">
        <v>9362</v>
      </c>
      <c r="D849" s="11">
        <v>9087</v>
      </c>
      <c r="E849" s="54">
        <v>9165</v>
      </c>
      <c r="G849">
        <f t="shared" ca="1" si="13"/>
        <v>849</v>
      </c>
    </row>
    <row r="850" spans="1:7" x14ac:dyDescent="0.25">
      <c r="A850" s="16"/>
      <c r="B850" s="194" t="s">
        <v>146</v>
      </c>
      <c r="C850" s="196">
        <v>5456</v>
      </c>
      <c r="D850" s="11">
        <v>5445</v>
      </c>
      <c r="E850" s="54">
        <v>5542</v>
      </c>
      <c r="G850">
        <f t="shared" ca="1" si="13"/>
        <v>850</v>
      </c>
    </row>
    <row r="851" spans="1:7" x14ac:dyDescent="0.25">
      <c r="A851" s="16"/>
      <c r="B851" s="194" t="s">
        <v>147</v>
      </c>
      <c r="C851" s="196">
        <v>11259</v>
      </c>
      <c r="D851" s="11">
        <v>11004</v>
      </c>
      <c r="E851" s="54">
        <v>11158</v>
      </c>
      <c r="G851">
        <f t="shared" ca="1" si="13"/>
        <v>851</v>
      </c>
    </row>
    <row r="852" spans="1:7" x14ac:dyDescent="0.25">
      <c r="A852" s="16"/>
      <c r="B852" s="194" t="s">
        <v>274</v>
      </c>
      <c r="C852" s="196">
        <v>118</v>
      </c>
      <c r="D852" s="11">
        <v>108</v>
      </c>
      <c r="E852" s="54">
        <v>96</v>
      </c>
      <c r="G852">
        <f t="shared" ca="1" si="13"/>
        <v>852</v>
      </c>
    </row>
    <row r="853" spans="1:7" x14ac:dyDescent="0.25">
      <c r="A853" s="16"/>
      <c r="B853" s="194" t="s">
        <v>275</v>
      </c>
      <c r="C853" s="196">
        <v>193</v>
      </c>
      <c r="D853" s="11">
        <v>225</v>
      </c>
      <c r="E853" s="54">
        <v>223</v>
      </c>
      <c r="G853">
        <f t="shared" ca="1" si="13"/>
        <v>853</v>
      </c>
    </row>
    <row r="854" spans="1:7" x14ac:dyDescent="0.25">
      <c r="A854" s="16"/>
      <c r="B854" s="194" t="s">
        <v>276</v>
      </c>
      <c r="C854" s="196">
        <v>118</v>
      </c>
      <c r="D854" s="11">
        <v>112</v>
      </c>
      <c r="E854" s="54">
        <v>92</v>
      </c>
      <c r="G854">
        <f t="shared" ca="1" si="13"/>
        <v>854</v>
      </c>
    </row>
    <row r="855" spans="1:7" x14ac:dyDescent="0.25">
      <c r="A855" s="16"/>
      <c r="B855" s="194" t="s">
        <v>277</v>
      </c>
      <c r="C855" s="196">
        <v>108</v>
      </c>
      <c r="D855" s="11">
        <v>99</v>
      </c>
      <c r="E855" s="54">
        <v>91</v>
      </c>
      <c r="G855">
        <f t="shared" ca="1" si="13"/>
        <v>855</v>
      </c>
    </row>
    <row r="856" spans="1:7" x14ac:dyDescent="0.25">
      <c r="A856" s="16"/>
      <c r="B856" s="194" t="s">
        <v>278</v>
      </c>
      <c r="C856" s="196">
        <v>511</v>
      </c>
      <c r="D856" s="11">
        <v>505</v>
      </c>
      <c r="E856" s="54">
        <v>496</v>
      </c>
      <c r="G856">
        <f t="shared" ca="1" si="13"/>
        <v>856</v>
      </c>
    </row>
    <row r="857" spans="1:7" x14ac:dyDescent="0.25">
      <c r="A857" s="16"/>
      <c r="B857" s="194" t="s">
        <v>279</v>
      </c>
      <c r="C857" s="196">
        <v>90</v>
      </c>
      <c r="D857" s="11">
        <v>88</v>
      </c>
      <c r="E857" s="54">
        <v>90</v>
      </c>
      <c r="G857">
        <f t="shared" ca="1" si="13"/>
        <v>857</v>
      </c>
    </row>
    <row r="858" spans="1:7" x14ac:dyDescent="0.25">
      <c r="A858" s="16"/>
      <c r="B858" s="194" t="s">
        <v>280</v>
      </c>
      <c r="C858" s="196">
        <v>139</v>
      </c>
      <c r="D858" s="11">
        <v>130</v>
      </c>
      <c r="E858" s="54">
        <v>143</v>
      </c>
      <c r="G858">
        <f t="shared" ca="1" si="13"/>
        <v>858</v>
      </c>
    </row>
    <row r="859" spans="1:7" x14ac:dyDescent="0.25">
      <c r="A859" s="16"/>
      <c r="B859" s="194" t="s">
        <v>281</v>
      </c>
      <c r="C859" s="196">
        <v>2647</v>
      </c>
      <c r="D859" s="11">
        <v>2697</v>
      </c>
      <c r="E859" s="54">
        <v>2769</v>
      </c>
      <c r="G859">
        <f t="shared" ca="1" si="13"/>
        <v>859</v>
      </c>
    </row>
    <row r="860" spans="1:7" x14ac:dyDescent="0.25">
      <c r="A860" s="16"/>
      <c r="B860" s="194" t="s">
        <v>282</v>
      </c>
      <c r="C860" s="196">
        <v>188</v>
      </c>
      <c r="D860" s="11">
        <v>191</v>
      </c>
      <c r="E860" s="54">
        <v>233</v>
      </c>
      <c r="G860">
        <f t="shared" ca="1" si="13"/>
        <v>860</v>
      </c>
    </row>
    <row r="861" spans="1:7" x14ac:dyDescent="0.25">
      <c r="A861" s="16"/>
      <c r="B861" s="194" t="s">
        <v>283</v>
      </c>
      <c r="C861" s="196">
        <v>65</v>
      </c>
      <c r="D861" s="11">
        <v>68</v>
      </c>
      <c r="E861" s="54">
        <v>69</v>
      </c>
      <c r="G861">
        <f t="shared" ca="1" si="13"/>
        <v>861</v>
      </c>
    </row>
    <row r="862" spans="1:7" x14ac:dyDescent="0.25">
      <c r="A862" s="16"/>
      <c r="B862" s="194" t="s">
        <v>284</v>
      </c>
      <c r="C862" s="196">
        <v>32</v>
      </c>
      <c r="D862" s="11"/>
      <c r="E862" s="54"/>
      <c r="G862">
        <f t="shared" ca="1" si="13"/>
        <v>862</v>
      </c>
    </row>
    <row r="863" spans="1:7" x14ac:dyDescent="0.25">
      <c r="A863" s="16"/>
      <c r="B863" s="194" t="s">
        <v>286</v>
      </c>
      <c r="C863" s="196">
        <v>74</v>
      </c>
      <c r="D863" s="11">
        <v>76</v>
      </c>
      <c r="E863" s="54">
        <v>69</v>
      </c>
      <c r="G863">
        <f t="shared" ca="1" si="13"/>
        <v>863</v>
      </c>
    </row>
    <row r="864" spans="1:7" x14ac:dyDescent="0.25">
      <c r="A864" s="16"/>
      <c r="B864" s="194" t="s">
        <v>287</v>
      </c>
      <c r="C864" s="196">
        <v>38</v>
      </c>
      <c r="D864" s="11">
        <v>51</v>
      </c>
      <c r="E864" s="54">
        <v>41</v>
      </c>
      <c r="G864">
        <f t="shared" ca="1" si="13"/>
        <v>864</v>
      </c>
    </row>
    <row r="865" spans="1:7" x14ac:dyDescent="0.25">
      <c r="A865" s="16"/>
      <c r="B865" s="194" t="s">
        <v>288</v>
      </c>
      <c r="C865" s="196">
        <v>42</v>
      </c>
      <c r="D865" s="11">
        <v>44</v>
      </c>
      <c r="E865" s="54">
        <v>39</v>
      </c>
      <c r="G865">
        <f t="shared" ca="1" si="13"/>
        <v>865</v>
      </c>
    </row>
    <row r="866" spans="1:7" x14ac:dyDescent="0.25">
      <c r="A866" s="16"/>
      <c r="B866" s="194" t="s">
        <v>289</v>
      </c>
      <c r="C866" s="196"/>
      <c r="D866" s="11">
        <v>31</v>
      </c>
      <c r="E866" s="54"/>
      <c r="G866">
        <f t="shared" ca="1" si="13"/>
        <v>866</v>
      </c>
    </row>
    <row r="867" spans="1:7" x14ac:dyDescent="0.25">
      <c r="A867" s="16"/>
      <c r="B867" s="194" t="s">
        <v>290</v>
      </c>
      <c r="C867" s="196">
        <v>32</v>
      </c>
      <c r="D867" s="11">
        <v>30</v>
      </c>
      <c r="E867" s="54">
        <v>33</v>
      </c>
      <c r="G867">
        <f t="shared" ca="1" si="13"/>
        <v>867</v>
      </c>
    </row>
    <row r="868" spans="1:7" x14ac:dyDescent="0.25">
      <c r="A868" s="16"/>
      <c r="B868" s="194" t="s">
        <v>291</v>
      </c>
      <c r="C868" s="196">
        <v>130</v>
      </c>
      <c r="D868" s="11">
        <v>126</v>
      </c>
      <c r="E868" s="54">
        <v>140</v>
      </c>
      <c r="G868">
        <f t="shared" ca="1" si="13"/>
        <v>868</v>
      </c>
    </row>
    <row r="869" spans="1:7" x14ac:dyDescent="0.25">
      <c r="A869" s="5" t="s">
        <v>116</v>
      </c>
      <c r="B869" s="3"/>
      <c r="C869" s="8">
        <v>64374</v>
      </c>
      <c r="D869" s="9">
        <v>63776</v>
      </c>
      <c r="E869" s="53">
        <v>64743</v>
      </c>
      <c r="G869">
        <f t="shared" ca="1" si="13"/>
        <v>869</v>
      </c>
    </row>
    <row r="870" spans="1:7" x14ac:dyDescent="0.25">
      <c r="A870" s="5" t="s">
        <v>89</v>
      </c>
      <c r="B870" s="5" t="s">
        <v>59</v>
      </c>
      <c r="C870" s="8">
        <v>53</v>
      </c>
      <c r="D870" s="9">
        <v>51</v>
      </c>
      <c r="E870" s="53">
        <v>42</v>
      </c>
      <c r="G870">
        <f t="shared" ca="1" si="13"/>
        <v>870</v>
      </c>
    </row>
    <row r="871" spans="1:7" x14ac:dyDescent="0.25">
      <c r="A871" s="16"/>
      <c r="B871" s="194" t="s">
        <v>79</v>
      </c>
      <c r="C871" s="196">
        <v>426</v>
      </c>
      <c r="D871" s="11">
        <v>421</v>
      </c>
      <c r="E871" s="54">
        <v>404</v>
      </c>
      <c r="G871">
        <f t="shared" ca="1" si="13"/>
        <v>871</v>
      </c>
    </row>
    <row r="872" spans="1:7" x14ac:dyDescent="0.25">
      <c r="A872" s="16"/>
      <c r="B872" s="194" t="s">
        <v>17</v>
      </c>
      <c r="C872" s="196">
        <v>188</v>
      </c>
      <c r="D872" s="11">
        <v>198</v>
      </c>
      <c r="E872" s="54">
        <v>210</v>
      </c>
      <c r="G872">
        <f t="shared" ca="1" si="13"/>
        <v>872</v>
      </c>
    </row>
    <row r="873" spans="1:7" x14ac:dyDescent="0.25">
      <c r="A873" s="16"/>
      <c r="B873" s="194" t="s">
        <v>66</v>
      </c>
      <c r="C873" s="196">
        <v>78</v>
      </c>
      <c r="D873" s="11">
        <v>72</v>
      </c>
      <c r="E873" s="54">
        <v>65</v>
      </c>
      <c r="G873">
        <f t="shared" ca="1" si="13"/>
        <v>873</v>
      </c>
    </row>
    <row r="874" spans="1:7" x14ac:dyDescent="0.25">
      <c r="A874" s="16"/>
      <c r="B874" s="194" t="s">
        <v>11</v>
      </c>
      <c r="C874" s="196">
        <v>339</v>
      </c>
      <c r="D874" s="11">
        <v>348</v>
      </c>
      <c r="E874" s="54">
        <v>341</v>
      </c>
      <c r="G874">
        <f t="shared" ca="1" si="13"/>
        <v>874</v>
      </c>
    </row>
    <row r="875" spans="1:7" x14ac:dyDescent="0.25">
      <c r="A875" s="16"/>
      <c r="B875" s="194" t="s">
        <v>56</v>
      </c>
      <c r="C875" s="196">
        <v>127</v>
      </c>
      <c r="D875" s="11">
        <v>124</v>
      </c>
      <c r="E875" s="54">
        <v>122</v>
      </c>
      <c r="G875">
        <f t="shared" ca="1" si="13"/>
        <v>875</v>
      </c>
    </row>
    <row r="876" spans="1:7" x14ac:dyDescent="0.25">
      <c r="A876" s="16"/>
      <c r="B876" s="194" t="s">
        <v>29</v>
      </c>
      <c r="C876" s="196">
        <v>84</v>
      </c>
      <c r="D876" s="11">
        <v>111</v>
      </c>
      <c r="E876" s="54">
        <v>106</v>
      </c>
      <c r="G876">
        <f t="shared" ca="1" si="13"/>
        <v>876</v>
      </c>
    </row>
    <row r="877" spans="1:7" x14ac:dyDescent="0.25">
      <c r="A877" s="16"/>
      <c r="B877" s="194" t="s">
        <v>47</v>
      </c>
      <c r="C877" s="196">
        <v>310</v>
      </c>
      <c r="D877" s="11">
        <v>308</v>
      </c>
      <c r="E877" s="54">
        <v>309</v>
      </c>
      <c r="G877">
        <f t="shared" ca="1" si="13"/>
        <v>877</v>
      </c>
    </row>
    <row r="878" spans="1:7" x14ac:dyDescent="0.25">
      <c r="A878" s="16"/>
      <c r="B878" s="194" t="s">
        <v>57</v>
      </c>
      <c r="C878" s="196">
        <v>74</v>
      </c>
      <c r="D878" s="11">
        <v>67</v>
      </c>
      <c r="E878" s="54">
        <v>71</v>
      </c>
      <c r="G878">
        <f t="shared" ca="1" si="13"/>
        <v>878</v>
      </c>
    </row>
    <row r="879" spans="1:7" x14ac:dyDescent="0.25">
      <c r="A879" s="16"/>
      <c r="B879" s="194" t="s">
        <v>74</v>
      </c>
      <c r="C879" s="196">
        <v>322</v>
      </c>
      <c r="D879" s="11">
        <v>322</v>
      </c>
      <c r="E879" s="54">
        <v>297</v>
      </c>
      <c r="G879">
        <f t="shared" ca="1" si="13"/>
        <v>879</v>
      </c>
    </row>
    <row r="880" spans="1:7" x14ac:dyDescent="0.25">
      <c r="A880" s="16"/>
      <c r="B880" s="194" t="s">
        <v>53</v>
      </c>
      <c r="C880" s="196">
        <v>50</v>
      </c>
      <c r="D880" s="11">
        <v>49</v>
      </c>
      <c r="E880" s="54">
        <v>47</v>
      </c>
      <c r="G880">
        <f t="shared" ca="1" si="13"/>
        <v>880</v>
      </c>
    </row>
    <row r="881" spans="1:7" x14ac:dyDescent="0.25">
      <c r="A881" s="16"/>
      <c r="B881" s="194" t="s">
        <v>33</v>
      </c>
      <c r="C881" s="196">
        <v>38</v>
      </c>
      <c r="D881" s="11">
        <v>55</v>
      </c>
      <c r="E881" s="54">
        <v>63</v>
      </c>
      <c r="G881">
        <f t="shared" ca="1" si="13"/>
        <v>881</v>
      </c>
    </row>
    <row r="882" spans="1:7" x14ac:dyDescent="0.25">
      <c r="A882" s="16"/>
      <c r="B882" s="194" t="s">
        <v>60</v>
      </c>
      <c r="C882" s="196">
        <v>82</v>
      </c>
      <c r="D882" s="11">
        <v>89</v>
      </c>
      <c r="E882" s="54">
        <v>91</v>
      </c>
      <c r="G882">
        <f t="shared" ca="1" si="13"/>
        <v>882</v>
      </c>
    </row>
    <row r="883" spans="1:7" x14ac:dyDescent="0.25">
      <c r="A883" s="16"/>
      <c r="B883" s="194" t="s">
        <v>25</v>
      </c>
      <c r="C883" s="196">
        <v>229</v>
      </c>
      <c r="D883" s="11">
        <v>226</v>
      </c>
      <c r="E883" s="54">
        <v>233</v>
      </c>
      <c r="G883">
        <f t="shared" ca="1" si="13"/>
        <v>883</v>
      </c>
    </row>
    <row r="884" spans="1:7" x14ac:dyDescent="0.25">
      <c r="A884" s="16"/>
      <c r="B884" s="194" t="s">
        <v>7</v>
      </c>
      <c r="C884" s="196">
        <v>265</v>
      </c>
      <c r="D884" s="11">
        <v>257</v>
      </c>
      <c r="E884" s="54">
        <v>263</v>
      </c>
      <c r="G884">
        <f t="shared" ca="1" si="13"/>
        <v>884</v>
      </c>
    </row>
    <row r="885" spans="1:7" x14ac:dyDescent="0.25">
      <c r="A885" s="16"/>
      <c r="B885" s="194" t="s">
        <v>36</v>
      </c>
      <c r="C885" s="196">
        <v>115</v>
      </c>
      <c r="D885" s="11">
        <v>110</v>
      </c>
      <c r="E885" s="54">
        <v>103</v>
      </c>
      <c r="G885">
        <f t="shared" ca="1" si="13"/>
        <v>885</v>
      </c>
    </row>
    <row r="886" spans="1:7" x14ac:dyDescent="0.25">
      <c r="A886" s="16"/>
      <c r="B886" s="194" t="s">
        <v>21</v>
      </c>
      <c r="C886" s="196">
        <v>73</v>
      </c>
      <c r="D886" s="11">
        <v>89</v>
      </c>
      <c r="E886" s="54">
        <v>94</v>
      </c>
      <c r="G886">
        <f t="shared" ca="1" si="13"/>
        <v>886</v>
      </c>
    </row>
    <row r="887" spans="1:7" x14ac:dyDescent="0.25">
      <c r="A887" s="16"/>
      <c r="B887" s="194" t="s">
        <v>16</v>
      </c>
      <c r="C887" s="196">
        <v>211</v>
      </c>
      <c r="D887" s="11">
        <v>207</v>
      </c>
      <c r="E887" s="54">
        <v>209</v>
      </c>
      <c r="G887">
        <f t="shared" ca="1" si="13"/>
        <v>887</v>
      </c>
    </row>
    <row r="888" spans="1:7" x14ac:dyDescent="0.25">
      <c r="A888" s="16"/>
      <c r="B888" s="194" t="s">
        <v>2</v>
      </c>
      <c r="C888" s="196">
        <v>432</v>
      </c>
      <c r="D888" s="11">
        <v>427</v>
      </c>
      <c r="E888" s="54">
        <v>436</v>
      </c>
      <c r="G888">
        <f t="shared" ca="1" si="13"/>
        <v>888</v>
      </c>
    </row>
    <row r="889" spans="1:7" x14ac:dyDescent="0.25">
      <c r="A889" s="16"/>
      <c r="B889" s="194" t="s">
        <v>4</v>
      </c>
      <c r="C889" s="196">
        <v>440</v>
      </c>
      <c r="D889" s="11">
        <v>437</v>
      </c>
      <c r="E889" s="54">
        <v>446</v>
      </c>
      <c r="G889">
        <f t="shared" ca="1" si="13"/>
        <v>889</v>
      </c>
    </row>
    <row r="890" spans="1:7" x14ac:dyDescent="0.25">
      <c r="A890" s="16"/>
      <c r="B890" s="194" t="s">
        <v>38</v>
      </c>
      <c r="C890" s="196">
        <v>54</v>
      </c>
      <c r="D890" s="11">
        <v>50</v>
      </c>
      <c r="E890" s="54">
        <v>37</v>
      </c>
      <c r="G890">
        <f t="shared" ca="1" si="13"/>
        <v>890</v>
      </c>
    </row>
    <row r="891" spans="1:7" x14ac:dyDescent="0.25">
      <c r="A891" s="16"/>
      <c r="B891" s="194" t="s">
        <v>8</v>
      </c>
      <c r="C891" s="196">
        <v>160</v>
      </c>
      <c r="D891" s="11">
        <v>172</v>
      </c>
      <c r="E891" s="54">
        <v>174</v>
      </c>
      <c r="G891">
        <f t="shared" ca="1" si="13"/>
        <v>891</v>
      </c>
    </row>
    <row r="892" spans="1:7" x14ac:dyDescent="0.25">
      <c r="A892" s="16"/>
      <c r="B892" s="194" t="s">
        <v>78</v>
      </c>
      <c r="C892" s="196">
        <v>267</v>
      </c>
      <c r="D892" s="11">
        <v>271</v>
      </c>
      <c r="E892" s="54">
        <v>268</v>
      </c>
      <c r="G892">
        <f t="shared" ca="1" si="13"/>
        <v>892</v>
      </c>
    </row>
    <row r="893" spans="1:7" x14ac:dyDescent="0.25">
      <c r="A893" s="16"/>
      <c r="B893" s="194" t="s">
        <v>27</v>
      </c>
      <c r="C893" s="196">
        <v>168</v>
      </c>
      <c r="D893" s="11">
        <v>174</v>
      </c>
      <c r="E893" s="54">
        <v>181</v>
      </c>
      <c r="G893">
        <f t="shared" ca="1" si="13"/>
        <v>893</v>
      </c>
    </row>
    <row r="894" spans="1:7" x14ac:dyDescent="0.25">
      <c r="A894" s="16"/>
      <c r="B894" s="194" t="s">
        <v>13</v>
      </c>
      <c r="C894" s="196">
        <v>104</v>
      </c>
      <c r="D894" s="11">
        <v>97</v>
      </c>
      <c r="E894" s="54">
        <v>92</v>
      </c>
      <c r="G894">
        <f t="shared" ca="1" si="13"/>
        <v>894</v>
      </c>
    </row>
    <row r="895" spans="1:7" x14ac:dyDescent="0.25">
      <c r="A895" s="16"/>
      <c r="B895" s="194" t="s">
        <v>70</v>
      </c>
      <c r="C895" s="196">
        <v>257</v>
      </c>
      <c r="D895" s="11">
        <v>271</v>
      </c>
      <c r="E895" s="54">
        <v>267</v>
      </c>
      <c r="G895">
        <f t="shared" ca="1" si="13"/>
        <v>895</v>
      </c>
    </row>
    <row r="896" spans="1:7" x14ac:dyDescent="0.25">
      <c r="A896" s="16"/>
      <c r="B896" s="194" t="s">
        <v>72</v>
      </c>
      <c r="C896" s="196">
        <v>78</v>
      </c>
      <c r="D896" s="11">
        <v>66</v>
      </c>
      <c r="E896" s="54">
        <v>80</v>
      </c>
      <c r="G896">
        <f t="shared" ca="1" si="13"/>
        <v>896</v>
      </c>
    </row>
    <row r="897" spans="1:7" x14ac:dyDescent="0.25">
      <c r="A897" s="16"/>
      <c r="B897" s="194" t="s">
        <v>6</v>
      </c>
      <c r="C897" s="196">
        <v>415</v>
      </c>
      <c r="D897" s="11">
        <v>408</v>
      </c>
      <c r="E897" s="54">
        <v>421</v>
      </c>
      <c r="G897">
        <f t="shared" ca="1" si="13"/>
        <v>897</v>
      </c>
    </row>
    <row r="898" spans="1:7" x14ac:dyDescent="0.25">
      <c r="A898" s="16"/>
      <c r="B898" s="194" t="s">
        <v>62</v>
      </c>
      <c r="C898" s="196">
        <v>182</v>
      </c>
      <c r="D898" s="11">
        <v>197</v>
      </c>
      <c r="E898" s="54">
        <v>193</v>
      </c>
      <c r="G898">
        <f t="shared" ca="1" si="13"/>
        <v>898</v>
      </c>
    </row>
    <row r="899" spans="1:7" x14ac:dyDescent="0.25">
      <c r="A899" s="16"/>
      <c r="B899" s="194" t="s">
        <v>5</v>
      </c>
      <c r="C899" s="196">
        <v>318</v>
      </c>
      <c r="D899" s="11">
        <v>323</v>
      </c>
      <c r="E899" s="54">
        <v>324</v>
      </c>
      <c r="G899">
        <f t="shared" ca="1" si="13"/>
        <v>899</v>
      </c>
    </row>
    <row r="900" spans="1:7" x14ac:dyDescent="0.25">
      <c r="A900" s="16"/>
      <c r="B900" s="194" t="s">
        <v>76</v>
      </c>
      <c r="C900" s="196">
        <v>249</v>
      </c>
      <c r="D900" s="11">
        <v>241</v>
      </c>
      <c r="E900" s="54">
        <v>256</v>
      </c>
      <c r="G900">
        <f t="shared" ca="1" si="13"/>
        <v>900</v>
      </c>
    </row>
    <row r="901" spans="1:7" x14ac:dyDescent="0.25">
      <c r="A901" s="16"/>
      <c r="B901" s="194" t="s">
        <v>63</v>
      </c>
      <c r="C901" s="196">
        <v>71</v>
      </c>
      <c r="D901" s="11">
        <v>65</v>
      </c>
      <c r="E901" s="54">
        <v>67</v>
      </c>
      <c r="G901">
        <f t="shared" ca="1" si="13"/>
        <v>901</v>
      </c>
    </row>
    <row r="902" spans="1:7" x14ac:dyDescent="0.25">
      <c r="A902" s="16"/>
      <c r="B902" s="194" t="s">
        <v>43</v>
      </c>
      <c r="C902" s="196">
        <v>73</v>
      </c>
      <c r="D902" s="11">
        <v>70</v>
      </c>
      <c r="E902" s="54">
        <v>67</v>
      </c>
      <c r="G902">
        <f t="shared" ref="G902:G965" ca="1" si="14">CELL("row",A902)</f>
        <v>902</v>
      </c>
    </row>
    <row r="903" spans="1:7" x14ac:dyDescent="0.25">
      <c r="A903" s="16"/>
      <c r="B903" s="194" t="s">
        <v>65</v>
      </c>
      <c r="C903" s="196">
        <v>91</v>
      </c>
      <c r="D903" s="11">
        <v>98</v>
      </c>
      <c r="E903" s="54">
        <v>94</v>
      </c>
      <c r="G903">
        <f t="shared" ca="1" si="14"/>
        <v>903</v>
      </c>
    </row>
    <row r="904" spans="1:7" x14ac:dyDescent="0.25">
      <c r="A904" s="16"/>
      <c r="B904" s="194" t="s">
        <v>22</v>
      </c>
      <c r="C904" s="196">
        <v>80</v>
      </c>
      <c r="D904" s="11">
        <v>90</v>
      </c>
      <c r="E904" s="54">
        <v>84</v>
      </c>
      <c r="G904">
        <f t="shared" ca="1" si="14"/>
        <v>904</v>
      </c>
    </row>
    <row r="905" spans="1:7" x14ac:dyDescent="0.25">
      <c r="A905" s="16"/>
      <c r="B905" s="194" t="s">
        <v>61</v>
      </c>
      <c r="C905" s="196">
        <v>54</v>
      </c>
      <c r="D905" s="11">
        <v>61</v>
      </c>
      <c r="E905" s="54">
        <v>64</v>
      </c>
      <c r="G905">
        <f t="shared" ca="1" si="14"/>
        <v>905</v>
      </c>
    </row>
    <row r="906" spans="1:7" x14ac:dyDescent="0.25">
      <c r="A906" s="16"/>
      <c r="B906" s="194" t="s">
        <v>23</v>
      </c>
      <c r="C906" s="196">
        <v>88</v>
      </c>
      <c r="D906" s="11">
        <v>98</v>
      </c>
      <c r="E906" s="54">
        <v>107</v>
      </c>
      <c r="G906">
        <f t="shared" ca="1" si="14"/>
        <v>906</v>
      </c>
    </row>
    <row r="907" spans="1:7" x14ac:dyDescent="0.25">
      <c r="A907" s="16"/>
      <c r="B907" s="194" t="s">
        <v>12</v>
      </c>
      <c r="C907" s="196">
        <v>68</v>
      </c>
      <c r="D907" s="11">
        <v>68</v>
      </c>
      <c r="E907" s="54">
        <v>78</v>
      </c>
      <c r="G907">
        <f t="shared" ca="1" si="14"/>
        <v>907</v>
      </c>
    </row>
    <row r="908" spans="1:7" x14ac:dyDescent="0.25">
      <c r="A908" s="16"/>
      <c r="B908" s="194" t="s">
        <v>19</v>
      </c>
      <c r="C908" s="196">
        <v>108</v>
      </c>
      <c r="D908" s="11">
        <v>110</v>
      </c>
      <c r="E908" s="54">
        <v>115</v>
      </c>
      <c r="G908">
        <f t="shared" ca="1" si="14"/>
        <v>908</v>
      </c>
    </row>
    <row r="909" spans="1:7" x14ac:dyDescent="0.25">
      <c r="A909" s="16"/>
      <c r="B909" s="194" t="s">
        <v>45</v>
      </c>
      <c r="C909" s="196">
        <v>31</v>
      </c>
      <c r="D909" s="11"/>
      <c r="E909" s="54">
        <v>37</v>
      </c>
      <c r="G909">
        <f t="shared" ca="1" si="14"/>
        <v>909</v>
      </c>
    </row>
    <row r="910" spans="1:7" x14ac:dyDescent="0.25">
      <c r="A910" s="16"/>
      <c r="B910" s="194" t="s">
        <v>48</v>
      </c>
      <c r="C910" s="196">
        <v>100</v>
      </c>
      <c r="D910" s="11">
        <v>105</v>
      </c>
      <c r="E910" s="54">
        <v>101</v>
      </c>
      <c r="G910">
        <f t="shared" ca="1" si="14"/>
        <v>910</v>
      </c>
    </row>
    <row r="911" spans="1:7" x14ac:dyDescent="0.25">
      <c r="A911" s="16"/>
      <c r="B911" s="194" t="s">
        <v>34</v>
      </c>
      <c r="C911" s="196">
        <v>59</v>
      </c>
      <c r="D911" s="11">
        <v>56</v>
      </c>
      <c r="E911" s="54">
        <v>60</v>
      </c>
      <c r="G911">
        <f t="shared" ca="1" si="14"/>
        <v>911</v>
      </c>
    </row>
    <row r="912" spans="1:7" x14ac:dyDescent="0.25">
      <c r="A912" s="16"/>
      <c r="B912" s="194" t="s">
        <v>3</v>
      </c>
      <c r="C912" s="196">
        <v>387</v>
      </c>
      <c r="D912" s="11">
        <v>387</v>
      </c>
      <c r="E912" s="54">
        <v>400</v>
      </c>
      <c r="G912">
        <f t="shared" ca="1" si="14"/>
        <v>912</v>
      </c>
    </row>
    <row r="913" spans="1:7" x14ac:dyDescent="0.25">
      <c r="A913" s="16"/>
      <c r="B913" s="194" t="s">
        <v>80</v>
      </c>
      <c r="C913" s="196">
        <v>205</v>
      </c>
      <c r="D913" s="11">
        <v>210</v>
      </c>
      <c r="E913" s="54">
        <v>204</v>
      </c>
      <c r="G913">
        <f t="shared" ca="1" si="14"/>
        <v>913</v>
      </c>
    </row>
    <row r="914" spans="1:7" x14ac:dyDescent="0.25">
      <c r="A914" s="16"/>
      <c r="B914" s="194" t="s">
        <v>39</v>
      </c>
      <c r="C914" s="196">
        <v>142</v>
      </c>
      <c r="D914" s="11">
        <v>143</v>
      </c>
      <c r="E914" s="54">
        <v>120</v>
      </c>
      <c r="G914">
        <f t="shared" ca="1" si="14"/>
        <v>914</v>
      </c>
    </row>
    <row r="915" spans="1:7" x14ac:dyDescent="0.25">
      <c r="A915" s="16"/>
      <c r="B915" s="194" t="s">
        <v>14</v>
      </c>
      <c r="C915" s="196">
        <v>338</v>
      </c>
      <c r="D915" s="11">
        <v>361</v>
      </c>
      <c r="E915" s="54">
        <v>342</v>
      </c>
      <c r="G915">
        <f t="shared" ca="1" si="14"/>
        <v>915</v>
      </c>
    </row>
    <row r="916" spans="1:7" x14ac:dyDescent="0.25">
      <c r="A916" s="16"/>
      <c r="B916" s="194" t="s">
        <v>68</v>
      </c>
      <c r="C916" s="196">
        <v>84</v>
      </c>
      <c r="D916" s="11">
        <v>79</v>
      </c>
      <c r="E916" s="54">
        <v>79</v>
      </c>
      <c r="G916">
        <f t="shared" ca="1" si="14"/>
        <v>916</v>
      </c>
    </row>
    <row r="917" spans="1:7" x14ac:dyDescent="0.25">
      <c r="A917" s="16"/>
      <c r="B917" s="194" t="s">
        <v>69</v>
      </c>
      <c r="C917" s="196">
        <v>79</v>
      </c>
      <c r="D917" s="11">
        <v>81</v>
      </c>
      <c r="E917" s="54">
        <v>74</v>
      </c>
      <c r="G917">
        <f t="shared" ca="1" si="14"/>
        <v>917</v>
      </c>
    </row>
    <row r="918" spans="1:7" x14ac:dyDescent="0.25">
      <c r="A918" s="16"/>
      <c r="B918" s="194" t="s">
        <v>24</v>
      </c>
      <c r="C918" s="196">
        <v>269</v>
      </c>
      <c r="D918" s="11">
        <v>281</v>
      </c>
      <c r="E918" s="54">
        <v>287</v>
      </c>
      <c r="G918">
        <f t="shared" ca="1" si="14"/>
        <v>918</v>
      </c>
    </row>
    <row r="919" spans="1:7" x14ac:dyDescent="0.25">
      <c r="A919" s="16"/>
      <c r="B919" s="194" t="s">
        <v>9</v>
      </c>
      <c r="C919" s="196">
        <v>207</v>
      </c>
      <c r="D919" s="11">
        <v>222</v>
      </c>
      <c r="E919" s="54">
        <v>218</v>
      </c>
      <c r="G919">
        <f t="shared" ca="1" si="14"/>
        <v>919</v>
      </c>
    </row>
    <row r="920" spans="1:7" x14ac:dyDescent="0.25">
      <c r="A920" s="16"/>
      <c r="B920" s="194" t="s">
        <v>67</v>
      </c>
      <c r="C920" s="196">
        <v>111</v>
      </c>
      <c r="D920" s="11">
        <v>120</v>
      </c>
      <c r="E920" s="54">
        <v>115</v>
      </c>
      <c r="G920">
        <f t="shared" ca="1" si="14"/>
        <v>920</v>
      </c>
    </row>
    <row r="921" spans="1:7" x14ac:dyDescent="0.25">
      <c r="A921" s="16"/>
      <c r="B921" s="194" t="s">
        <v>28</v>
      </c>
      <c r="C921" s="196">
        <v>147</v>
      </c>
      <c r="D921" s="11">
        <v>162</v>
      </c>
      <c r="E921" s="54">
        <v>161</v>
      </c>
      <c r="G921">
        <f t="shared" ca="1" si="14"/>
        <v>921</v>
      </c>
    </row>
    <row r="922" spans="1:7" x14ac:dyDescent="0.25">
      <c r="A922" s="16"/>
      <c r="B922" s="194" t="s">
        <v>31</v>
      </c>
      <c r="C922" s="196">
        <v>167</v>
      </c>
      <c r="D922" s="11">
        <v>158</v>
      </c>
      <c r="E922" s="54">
        <v>131</v>
      </c>
      <c r="G922">
        <f t="shared" ca="1" si="14"/>
        <v>922</v>
      </c>
    </row>
    <row r="923" spans="1:7" x14ac:dyDescent="0.25">
      <c r="A923" s="16"/>
      <c r="B923" s="194" t="s">
        <v>64</v>
      </c>
      <c r="C923" s="196">
        <v>199</v>
      </c>
      <c r="D923" s="11">
        <v>210</v>
      </c>
      <c r="E923" s="54">
        <v>204</v>
      </c>
      <c r="G923">
        <f t="shared" ca="1" si="14"/>
        <v>923</v>
      </c>
    </row>
    <row r="924" spans="1:7" x14ac:dyDescent="0.25">
      <c r="A924" s="16"/>
      <c r="B924" s="194" t="s">
        <v>73</v>
      </c>
      <c r="C924" s="196">
        <v>268</v>
      </c>
      <c r="D924" s="11">
        <v>276</v>
      </c>
      <c r="E924" s="54">
        <v>279</v>
      </c>
      <c r="G924">
        <f t="shared" ca="1" si="14"/>
        <v>924</v>
      </c>
    </row>
    <row r="925" spans="1:7" x14ac:dyDescent="0.25">
      <c r="A925" s="16"/>
      <c r="B925" s="194" t="s">
        <v>26</v>
      </c>
      <c r="C925" s="196">
        <v>101</v>
      </c>
      <c r="D925" s="11">
        <v>109</v>
      </c>
      <c r="E925" s="54">
        <v>107</v>
      </c>
      <c r="G925">
        <f t="shared" ca="1" si="14"/>
        <v>925</v>
      </c>
    </row>
    <row r="926" spans="1:7" x14ac:dyDescent="0.25">
      <c r="A926" s="16"/>
      <c r="B926" s="194" t="s">
        <v>32</v>
      </c>
      <c r="C926" s="196">
        <v>101</v>
      </c>
      <c r="D926" s="11">
        <v>102</v>
      </c>
      <c r="E926" s="54">
        <v>112</v>
      </c>
      <c r="G926">
        <f t="shared" ca="1" si="14"/>
        <v>926</v>
      </c>
    </row>
    <row r="927" spans="1:7" x14ac:dyDescent="0.25">
      <c r="A927" s="16"/>
      <c r="B927" s="194" t="s">
        <v>46</v>
      </c>
      <c r="C927" s="196">
        <v>274</v>
      </c>
      <c r="D927" s="11">
        <v>256</v>
      </c>
      <c r="E927" s="54">
        <v>267</v>
      </c>
      <c r="G927">
        <f t="shared" ca="1" si="14"/>
        <v>927</v>
      </c>
    </row>
    <row r="928" spans="1:7" x14ac:dyDescent="0.25">
      <c r="A928" s="16"/>
      <c r="B928" s="194" t="s">
        <v>75</v>
      </c>
      <c r="C928" s="196">
        <v>176</v>
      </c>
      <c r="D928" s="11">
        <v>192</v>
      </c>
      <c r="E928" s="54">
        <v>204</v>
      </c>
      <c r="G928">
        <f t="shared" ca="1" si="14"/>
        <v>928</v>
      </c>
    </row>
    <row r="929" spans="1:7" x14ac:dyDescent="0.25">
      <c r="A929" s="16"/>
      <c r="B929" s="194" t="s">
        <v>10</v>
      </c>
      <c r="C929" s="196">
        <v>349</v>
      </c>
      <c r="D929" s="11">
        <v>369</v>
      </c>
      <c r="E929" s="54">
        <v>371</v>
      </c>
      <c r="G929">
        <f t="shared" ca="1" si="14"/>
        <v>929</v>
      </c>
    </row>
    <row r="930" spans="1:7" x14ac:dyDescent="0.25">
      <c r="A930" s="16"/>
      <c r="B930" s="194" t="s">
        <v>15</v>
      </c>
      <c r="C930" s="196">
        <v>306</v>
      </c>
      <c r="D930" s="11">
        <v>296</v>
      </c>
      <c r="E930" s="54">
        <v>312</v>
      </c>
      <c r="G930">
        <f t="shared" ca="1" si="14"/>
        <v>930</v>
      </c>
    </row>
    <row r="931" spans="1:7" x14ac:dyDescent="0.25">
      <c r="A931" s="16"/>
      <c r="B931" s="194" t="s">
        <v>18</v>
      </c>
      <c r="C931" s="196">
        <v>386</v>
      </c>
      <c r="D931" s="11">
        <v>377</v>
      </c>
      <c r="E931" s="54">
        <v>392</v>
      </c>
      <c r="G931">
        <f t="shared" ca="1" si="14"/>
        <v>931</v>
      </c>
    </row>
    <row r="932" spans="1:7" x14ac:dyDescent="0.25">
      <c r="A932" s="16"/>
      <c r="B932" s="194" t="s">
        <v>77</v>
      </c>
      <c r="C932" s="196">
        <v>149</v>
      </c>
      <c r="D932" s="11">
        <v>143</v>
      </c>
      <c r="E932" s="54">
        <v>149</v>
      </c>
      <c r="G932">
        <f t="shared" ca="1" si="14"/>
        <v>932</v>
      </c>
    </row>
    <row r="933" spans="1:7" x14ac:dyDescent="0.25">
      <c r="A933" s="16"/>
      <c r="B933" s="194" t="s">
        <v>44</v>
      </c>
      <c r="C933" s="196">
        <v>39</v>
      </c>
      <c r="D933" s="11">
        <v>38</v>
      </c>
      <c r="E933" s="54">
        <v>40</v>
      </c>
      <c r="G933">
        <f t="shared" ca="1" si="14"/>
        <v>933</v>
      </c>
    </row>
    <row r="934" spans="1:7" x14ac:dyDescent="0.25">
      <c r="A934" s="16"/>
      <c r="B934" s="194" t="s">
        <v>71</v>
      </c>
      <c r="C934" s="196">
        <v>144</v>
      </c>
      <c r="D934" s="11">
        <v>142</v>
      </c>
      <c r="E934" s="54">
        <v>147</v>
      </c>
      <c r="G934">
        <f t="shared" ca="1" si="14"/>
        <v>934</v>
      </c>
    </row>
    <row r="935" spans="1:7" x14ac:dyDescent="0.25">
      <c r="A935" s="16"/>
      <c r="B935" s="194" t="s">
        <v>52</v>
      </c>
      <c r="C935" s="196">
        <v>31</v>
      </c>
      <c r="D935" s="11">
        <v>37</v>
      </c>
      <c r="E935" s="54">
        <v>42</v>
      </c>
      <c r="G935">
        <f t="shared" ca="1" si="14"/>
        <v>935</v>
      </c>
    </row>
    <row r="936" spans="1:7" x14ac:dyDescent="0.25">
      <c r="A936" s="16"/>
      <c r="B936" s="194" t="s">
        <v>20</v>
      </c>
      <c r="C936" s="196">
        <v>248</v>
      </c>
      <c r="D936" s="11">
        <v>266</v>
      </c>
      <c r="E936" s="54">
        <v>264</v>
      </c>
      <c r="G936">
        <f t="shared" ca="1" si="14"/>
        <v>936</v>
      </c>
    </row>
    <row r="937" spans="1:7" x14ac:dyDescent="0.25">
      <c r="A937" s="16"/>
      <c r="B937" s="194" t="s">
        <v>95</v>
      </c>
      <c r="C937" s="196">
        <v>349</v>
      </c>
      <c r="D937" s="11">
        <v>353</v>
      </c>
      <c r="E937" s="54">
        <v>332</v>
      </c>
      <c r="G937">
        <f t="shared" ca="1" si="14"/>
        <v>937</v>
      </c>
    </row>
    <row r="938" spans="1:7" x14ac:dyDescent="0.25">
      <c r="A938" s="16"/>
      <c r="B938" s="194" t="s">
        <v>30</v>
      </c>
      <c r="C938" s="196">
        <v>63</v>
      </c>
      <c r="D938" s="11">
        <v>50</v>
      </c>
      <c r="E938" s="54">
        <v>46</v>
      </c>
      <c r="G938">
        <f t="shared" ca="1" si="14"/>
        <v>938</v>
      </c>
    </row>
    <row r="939" spans="1:7" x14ac:dyDescent="0.25">
      <c r="A939" s="16"/>
      <c r="B939" s="194" t="s">
        <v>145</v>
      </c>
      <c r="C939" s="196">
        <v>3104</v>
      </c>
      <c r="D939" s="11">
        <v>3120</v>
      </c>
      <c r="E939" s="54">
        <v>3112</v>
      </c>
      <c r="G939">
        <f t="shared" ca="1" si="14"/>
        <v>939</v>
      </c>
    </row>
    <row r="940" spans="1:7" x14ac:dyDescent="0.25">
      <c r="A940" s="16"/>
      <c r="B940" s="194" t="s">
        <v>146</v>
      </c>
      <c r="C940" s="196">
        <v>1761</v>
      </c>
      <c r="D940" s="11">
        <v>1766</v>
      </c>
      <c r="E940" s="54">
        <v>1767</v>
      </c>
      <c r="G940">
        <f t="shared" ca="1" si="14"/>
        <v>940</v>
      </c>
    </row>
    <row r="941" spans="1:7" x14ac:dyDescent="0.25">
      <c r="A941" s="16"/>
      <c r="B941" s="194" t="s">
        <v>147</v>
      </c>
      <c r="C941" s="196">
        <v>3710</v>
      </c>
      <c r="D941" s="11">
        <v>3705</v>
      </c>
      <c r="E941" s="54">
        <v>3682</v>
      </c>
      <c r="G941">
        <f t="shared" ca="1" si="14"/>
        <v>941</v>
      </c>
    </row>
    <row r="942" spans="1:7" x14ac:dyDescent="0.25">
      <c r="A942" s="16"/>
      <c r="B942" s="194" t="s">
        <v>274</v>
      </c>
      <c r="C942" s="196">
        <v>33</v>
      </c>
      <c r="D942" s="11">
        <v>36</v>
      </c>
      <c r="E942" s="54"/>
      <c r="G942">
        <f t="shared" ca="1" si="14"/>
        <v>942</v>
      </c>
    </row>
    <row r="943" spans="1:7" x14ac:dyDescent="0.25">
      <c r="A943" s="16"/>
      <c r="B943" s="194" t="s">
        <v>275</v>
      </c>
      <c r="C943" s="196">
        <v>71</v>
      </c>
      <c r="D943" s="11">
        <v>78</v>
      </c>
      <c r="E943" s="54">
        <v>93</v>
      </c>
      <c r="G943">
        <f t="shared" ca="1" si="14"/>
        <v>943</v>
      </c>
    </row>
    <row r="944" spans="1:7" x14ac:dyDescent="0.25">
      <c r="A944" s="16"/>
      <c r="B944" s="194" t="s">
        <v>276</v>
      </c>
      <c r="C944" s="196">
        <v>40</v>
      </c>
      <c r="D944" s="11">
        <v>38</v>
      </c>
      <c r="E944" s="54">
        <v>32</v>
      </c>
      <c r="G944">
        <f t="shared" ca="1" si="14"/>
        <v>944</v>
      </c>
    </row>
    <row r="945" spans="1:7" x14ac:dyDescent="0.25">
      <c r="A945" s="16"/>
      <c r="B945" s="194" t="s">
        <v>277</v>
      </c>
      <c r="C945" s="196">
        <v>35</v>
      </c>
      <c r="D945" s="11">
        <v>35</v>
      </c>
      <c r="E945" s="54">
        <v>34</v>
      </c>
      <c r="G945">
        <f t="shared" ca="1" si="14"/>
        <v>945</v>
      </c>
    </row>
    <row r="946" spans="1:7" x14ac:dyDescent="0.25">
      <c r="A946" s="16"/>
      <c r="B946" s="194" t="s">
        <v>278</v>
      </c>
      <c r="C946" s="196">
        <v>188</v>
      </c>
      <c r="D946" s="11">
        <v>187</v>
      </c>
      <c r="E946" s="54">
        <v>173</v>
      </c>
      <c r="G946">
        <f t="shared" ca="1" si="14"/>
        <v>946</v>
      </c>
    </row>
    <row r="947" spans="1:7" x14ac:dyDescent="0.25">
      <c r="A947" s="16"/>
      <c r="B947" s="194" t="s">
        <v>279</v>
      </c>
      <c r="C947" s="196">
        <v>35</v>
      </c>
      <c r="D947" s="11">
        <v>34</v>
      </c>
      <c r="E947" s="54">
        <v>33</v>
      </c>
      <c r="G947">
        <f t="shared" ca="1" si="14"/>
        <v>947</v>
      </c>
    </row>
    <row r="948" spans="1:7" x14ac:dyDescent="0.25">
      <c r="A948" s="16"/>
      <c r="B948" s="194" t="s">
        <v>280</v>
      </c>
      <c r="C948" s="196">
        <v>58</v>
      </c>
      <c r="D948" s="11">
        <v>65</v>
      </c>
      <c r="E948" s="54">
        <v>59</v>
      </c>
      <c r="G948">
        <f t="shared" ca="1" si="14"/>
        <v>948</v>
      </c>
    </row>
    <row r="949" spans="1:7" x14ac:dyDescent="0.25">
      <c r="A949" s="16"/>
      <c r="B949" s="194" t="s">
        <v>281</v>
      </c>
      <c r="C949" s="196">
        <v>804</v>
      </c>
      <c r="D949" s="11">
        <v>807</v>
      </c>
      <c r="E949" s="54">
        <v>849</v>
      </c>
      <c r="G949">
        <f t="shared" ca="1" si="14"/>
        <v>949</v>
      </c>
    </row>
    <row r="950" spans="1:7" x14ac:dyDescent="0.25">
      <c r="A950" s="16"/>
      <c r="B950" s="194" t="s">
        <v>282</v>
      </c>
      <c r="C950" s="196">
        <v>67</v>
      </c>
      <c r="D950" s="11">
        <v>63</v>
      </c>
      <c r="E950" s="54">
        <v>79</v>
      </c>
      <c r="G950">
        <f t="shared" ca="1" si="14"/>
        <v>950</v>
      </c>
    </row>
    <row r="951" spans="1:7" x14ac:dyDescent="0.25">
      <c r="A951" s="16"/>
      <c r="B951" s="194" t="s">
        <v>291</v>
      </c>
      <c r="C951" s="196">
        <v>40</v>
      </c>
      <c r="D951" s="11">
        <v>39</v>
      </c>
      <c r="E951" s="54">
        <v>40</v>
      </c>
      <c r="G951">
        <f t="shared" ca="1" si="14"/>
        <v>951</v>
      </c>
    </row>
    <row r="952" spans="1:7" x14ac:dyDescent="0.25">
      <c r="A952" s="5" t="s">
        <v>117</v>
      </c>
      <c r="B952" s="3"/>
      <c r="C952" s="8">
        <v>22276</v>
      </c>
      <c r="D952" s="9">
        <v>22452</v>
      </c>
      <c r="E952" s="53">
        <v>22471</v>
      </c>
      <c r="G952">
        <f t="shared" ca="1" si="14"/>
        <v>952</v>
      </c>
    </row>
    <row r="953" spans="1:7" x14ac:dyDescent="0.25">
      <c r="A953" s="5" t="s">
        <v>90</v>
      </c>
      <c r="B953" s="5" t="s">
        <v>35</v>
      </c>
      <c r="C953" s="8">
        <v>78</v>
      </c>
      <c r="D953" s="9">
        <v>86</v>
      </c>
      <c r="E953" s="53">
        <v>90</v>
      </c>
      <c r="G953">
        <f t="shared" ca="1" si="14"/>
        <v>953</v>
      </c>
    </row>
    <row r="954" spans="1:7" x14ac:dyDescent="0.25">
      <c r="A954" s="16"/>
      <c r="B954" s="194" t="s">
        <v>41</v>
      </c>
      <c r="C954" s="196">
        <v>74</v>
      </c>
      <c r="D954" s="11">
        <v>78</v>
      </c>
      <c r="E954" s="54">
        <v>73</v>
      </c>
      <c r="G954">
        <f t="shared" ca="1" si="14"/>
        <v>954</v>
      </c>
    </row>
    <row r="955" spans="1:7" x14ac:dyDescent="0.25">
      <c r="A955" s="16"/>
      <c r="B955" s="194" t="s">
        <v>59</v>
      </c>
      <c r="C955" s="196">
        <v>135</v>
      </c>
      <c r="D955" s="11">
        <v>126</v>
      </c>
      <c r="E955" s="54">
        <v>128</v>
      </c>
      <c r="G955">
        <f t="shared" ca="1" si="14"/>
        <v>955</v>
      </c>
    </row>
    <row r="956" spans="1:7" x14ac:dyDescent="0.25">
      <c r="A956" s="16"/>
      <c r="B956" s="194" t="s">
        <v>79</v>
      </c>
      <c r="C956" s="196">
        <v>1394</v>
      </c>
      <c r="D956" s="11">
        <v>1356</v>
      </c>
      <c r="E956" s="54">
        <v>1351</v>
      </c>
      <c r="G956">
        <f t="shared" ca="1" si="14"/>
        <v>956</v>
      </c>
    </row>
    <row r="957" spans="1:7" x14ac:dyDescent="0.25">
      <c r="A957" s="16"/>
      <c r="B957" s="194" t="s">
        <v>17</v>
      </c>
      <c r="C957" s="196">
        <v>637</v>
      </c>
      <c r="D957" s="11">
        <v>646</v>
      </c>
      <c r="E957" s="54">
        <v>639</v>
      </c>
      <c r="G957">
        <f t="shared" ca="1" si="14"/>
        <v>957</v>
      </c>
    </row>
    <row r="958" spans="1:7" x14ac:dyDescent="0.25">
      <c r="A958" s="16"/>
      <c r="B958" s="194" t="s">
        <v>66</v>
      </c>
      <c r="C958" s="196">
        <v>300</v>
      </c>
      <c r="D958" s="11">
        <v>267</v>
      </c>
      <c r="E958" s="54">
        <v>268</v>
      </c>
      <c r="G958">
        <f t="shared" ca="1" si="14"/>
        <v>958</v>
      </c>
    </row>
    <row r="959" spans="1:7" x14ac:dyDescent="0.25">
      <c r="A959" s="16"/>
      <c r="B959" s="194" t="s">
        <v>11</v>
      </c>
      <c r="C959" s="196">
        <v>1074</v>
      </c>
      <c r="D959" s="11">
        <v>1062</v>
      </c>
      <c r="E959" s="54">
        <v>1061</v>
      </c>
      <c r="G959">
        <f t="shared" ca="1" si="14"/>
        <v>959</v>
      </c>
    </row>
    <row r="960" spans="1:7" x14ac:dyDescent="0.25">
      <c r="A960" s="16"/>
      <c r="B960" s="194" t="s">
        <v>56</v>
      </c>
      <c r="C960" s="196">
        <v>443</v>
      </c>
      <c r="D960" s="11">
        <v>411</v>
      </c>
      <c r="E960" s="54">
        <v>383</v>
      </c>
      <c r="G960">
        <f t="shared" ca="1" si="14"/>
        <v>960</v>
      </c>
    </row>
    <row r="961" spans="1:7" x14ac:dyDescent="0.25">
      <c r="A961" s="16"/>
      <c r="B961" s="194" t="s">
        <v>29</v>
      </c>
      <c r="C961" s="196">
        <v>311</v>
      </c>
      <c r="D961" s="11">
        <v>327</v>
      </c>
      <c r="E961" s="54">
        <v>324</v>
      </c>
      <c r="G961">
        <f t="shared" ca="1" si="14"/>
        <v>961</v>
      </c>
    </row>
    <row r="962" spans="1:7" x14ac:dyDescent="0.25">
      <c r="A962" s="16"/>
      <c r="B962" s="194" t="s">
        <v>40</v>
      </c>
      <c r="C962" s="196">
        <v>34</v>
      </c>
      <c r="D962" s="11">
        <v>32</v>
      </c>
      <c r="E962" s="54"/>
      <c r="G962">
        <f t="shared" ca="1" si="14"/>
        <v>962</v>
      </c>
    </row>
    <row r="963" spans="1:7" x14ac:dyDescent="0.25">
      <c r="A963" s="16"/>
      <c r="B963" s="194" t="s">
        <v>47</v>
      </c>
      <c r="C963" s="196">
        <v>983</v>
      </c>
      <c r="D963" s="11">
        <v>991</v>
      </c>
      <c r="E963" s="54">
        <v>967</v>
      </c>
      <c r="G963">
        <f t="shared" ca="1" si="14"/>
        <v>963</v>
      </c>
    </row>
    <row r="964" spans="1:7" x14ac:dyDescent="0.25">
      <c r="A964" s="16"/>
      <c r="B964" s="194" t="s">
        <v>57</v>
      </c>
      <c r="C964" s="196">
        <v>208</v>
      </c>
      <c r="D964" s="11">
        <v>207</v>
      </c>
      <c r="E964" s="54">
        <v>210</v>
      </c>
      <c r="G964">
        <f t="shared" ca="1" si="14"/>
        <v>964</v>
      </c>
    </row>
    <row r="965" spans="1:7" x14ac:dyDescent="0.25">
      <c r="A965" s="16"/>
      <c r="B965" s="194" t="s">
        <v>74</v>
      </c>
      <c r="C965" s="196">
        <v>972</v>
      </c>
      <c r="D965" s="11">
        <v>1015</v>
      </c>
      <c r="E965" s="54">
        <v>1039</v>
      </c>
      <c r="G965">
        <f t="shared" ca="1" si="14"/>
        <v>965</v>
      </c>
    </row>
    <row r="966" spans="1:7" x14ac:dyDescent="0.25">
      <c r="A966" s="16"/>
      <c r="B966" s="194" t="s">
        <v>53</v>
      </c>
      <c r="C966" s="196">
        <v>128</v>
      </c>
      <c r="D966" s="11">
        <v>148</v>
      </c>
      <c r="E966" s="54">
        <v>131</v>
      </c>
      <c r="G966">
        <f t="shared" ref="G966:G1029" ca="1" si="15">CELL("row",A966)</f>
        <v>966</v>
      </c>
    </row>
    <row r="967" spans="1:7" x14ac:dyDescent="0.25">
      <c r="A967" s="16"/>
      <c r="B967" s="194" t="s">
        <v>49</v>
      </c>
      <c r="C967" s="196">
        <v>54</v>
      </c>
      <c r="D967" s="11">
        <v>45</v>
      </c>
      <c r="E967" s="54">
        <v>58</v>
      </c>
      <c r="G967">
        <f t="shared" ca="1" si="15"/>
        <v>967</v>
      </c>
    </row>
    <row r="968" spans="1:7" x14ac:dyDescent="0.25">
      <c r="A968" s="16"/>
      <c r="B968" s="194" t="s">
        <v>33</v>
      </c>
      <c r="C968" s="196">
        <v>113</v>
      </c>
      <c r="D968" s="11">
        <v>155</v>
      </c>
      <c r="E968" s="54">
        <v>193</v>
      </c>
      <c r="G968">
        <f t="shared" ca="1" si="15"/>
        <v>968</v>
      </c>
    </row>
    <row r="969" spans="1:7" x14ac:dyDescent="0.25">
      <c r="A969" s="16"/>
      <c r="B969" s="194" t="s">
        <v>60</v>
      </c>
      <c r="C969" s="196">
        <v>343</v>
      </c>
      <c r="D969" s="11">
        <v>348</v>
      </c>
      <c r="E969" s="54">
        <v>333</v>
      </c>
      <c r="G969">
        <f t="shared" ca="1" si="15"/>
        <v>969</v>
      </c>
    </row>
    <row r="970" spans="1:7" x14ac:dyDescent="0.25">
      <c r="A970" s="16"/>
      <c r="B970" s="194" t="s">
        <v>25</v>
      </c>
      <c r="C970" s="196">
        <v>753</v>
      </c>
      <c r="D970" s="11">
        <v>777</v>
      </c>
      <c r="E970" s="54">
        <v>798</v>
      </c>
      <c r="G970">
        <f t="shared" ca="1" si="15"/>
        <v>970</v>
      </c>
    </row>
    <row r="971" spans="1:7" x14ac:dyDescent="0.25">
      <c r="A971" s="16"/>
      <c r="B971" s="194" t="s">
        <v>7</v>
      </c>
      <c r="C971" s="196">
        <v>838</v>
      </c>
      <c r="D971" s="11">
        <v>860</v>
      </c>
      <c r="E971" s="54">
        <v>856</v>
      </c>
      <c r="G971">
        <f t="shared" ca="1" si="15"/>
        <v>971</v>
      </c>
    </row>
    <row r="972" spans="1:7" x14ac:dyDescent="0.25">
      <c r="A972" s="16"/>
      <c r="B972" s="194" t="s">
        <v>51</v>
      </c>
      <c r="C972" s="196">
        <v>46</v>
      </c>
      <c r="D972" s="11">
        <v>44</v>
      </c>
      <c r="E972" s="54">
        <v>48</v>
      </c>
      <c r="G972">
        <f t="shared" ca="1" si="15"/>
        <v>972</v>
      </c>
    </row>
    <row r="973" spans="1:7" x14ac:dyDescent="0.25">
      <c r="A973" s="16"/>
      <c r="B973" s="194" t="s">
        <v>55</v>
      </c>
      <c r="C973" s="196">
        <v>69</v>
      </c>
      <c r="D973" s="11">
        <v>61</v>
      </c>
      <c r="E973" s="54">
        <v>42</v>
      </c>
      <c r="G973">
        <f t="shared" ca="1" si="15"/>
        <v>973</v>
      </c>
    </row>
    <row r="974" spans="1:7" x14ac:dyDescent="0.25">
      <c r="A974" s="16"/>
      <c r="B974" s="194" t="s">
        <v>36</v>
      </c>
      <c r="C974" s="196">
        <v>380</v>
      </c>
      <c r="D974" s="11">
        <v>390</v>
      </c>
      <c r="E974" s="54">
        <v>386</v>
      </c>
      <c r="G974">
        <f t="shared" ca="1" si="15"/>
        <v>974</v>
      </c>
    </row>
    <row r="975" spans="1:7" x14ac:dyDescent="0.25">
      <c r="A975" s="16"/>
      <c r="B975" s="194" t="s">
        <v>21</v>
      </c>
      <c r="C975" s="196">
        <v>285</v>
      </c>
      <c r="D975" s="11">
        <v>314</v>
      </c>
      <c r="E975" s="54">
        <v>322</v>
      </c>
      <c r="G975">
        <f t="shared" ca="1" si="15"/>
        <v>975</v>
      </c>
    </row>
    <row r="976" spans="1:7" x14ac:dyDescent="0.25">
      <c r="A976" s="16"/>
      <c r="B976" s="194" t="s">
        <v>42</v>
      </c>
      <c r="C976" s="196">
        <v>45</v>
      </c>
      <c r="D976" s="11">
        <v>44</v>
      </c>
      <c r="E976" s="54">
        <v>54</v>
      </c>
      <c r="G976">
        <f t="shared" ca="1" si="15"/>
        <v>976</v>
      </c>
    </row>
    <row r="977" spans="1:7" x14ac:dyDescent="0.25">
      <c r="A977" s="16"/>
      <c r="B977" s="194" t="s">
        <v>16</v>
      </c>
      <c r="C977" s="196">
        <v>696</v>
      </c>
      <c r="D977" s="11">
        <v>701</v>
      </c>
      <c r="E977" s="54">
        <v>692</v>
      </c>
      <c r="G977">
        <f t="shared" ca="1" si="15"/>
        <v>977</v>
      </c>
    </row>
    <row r="978" spans="1:7" x14ac:dyDescent="0.25">
      <c r="A978" s="16"/>
      <c r="B978" s="194" t="s">
        <v>2</v>
      </c>
      <c r="C978" s="196">
        <v>1361</v>
      </c>
      <c r="D978" s="11">
        <v>1377</v>
      </c>
      <c r="E978" s="54">
        <v>1363</v>
      </c>
      <c r="G978">
        <f t="shared" ca="1" si="15"/>
        <v>978</v>
      </c>
    </row>
    <row r="979" spans="1:7" x14ac:dyDescent="0.25">
      <c r="A979" s="16"/>
      <c r="B979" s="194" t="s">
        <v>4</v>
      </c>
      <c r="C979" s="196">
        <v>1472</v>
      </c>
      <c r="D979" s="11">
        <v>1482</v>
      </c>
      <c r="E979" s="54">
        <v>1492</v>
      </c>
      <c r="G979">
        <f t="shared" ca="1" si="15"/>
        <v>979</v>
      </c>
    </row>
    <row r="980" spans="1:7" x14ac:dyDescent="0.25">
      <c r="A980" s="16"/>
      <c r="B980" s="194" t="s">
        <v>38</v>
      </c>
      <c r="C980" s="196">
        <v>199</v>
      </c>
      <c r="D980" s="11">
        <v>192</v>
      </c>
      <c r="E980" s="54">
        <v>166</v>
      </c>
      <c r="G980">
        <f t="shared" ca="1" si="15"/>
        <v>980</v>
      </c>
    </row>
    <row r="981" spans="1:7" x14ac:dyDescent="0.25">
      <c r="A981" s="16"/>
      <c r="B981" s="194" t="s">
        <v>8</v>
      </c>
      <c r="C981" s="196">
        <v>519</v>
      </c>
      <c r="D981" s="11">
        <v>536</v>
      </c>
      <c r="E981" s="54">
        <v>528</v>
      </c>
      <c r="G981">
        <f t="shared" ca="1" si="15"/>
        <v>981</v>
      </c>
    </row>
    <row r="982" spans="1:7" x14ac:dyDescent="0.25">
      <c r="A982" s="16"/>
      <c r="B982" s="194" t="s">
        <v>78</v>
      </c>
      <c r="C982" s="196">
        <v>928</v>
      </c>
      <c r="D982" s="11">
        <v>911</v>
      </c>
      <c r="E982" s="54">
        <v>917</v>
      </c>
      <c r="G982">
        <f t="shared" ca="1" si="15"/>
        <v>982</v>
      </c>
    </row>
    <row r="983" spans="1:7" x14ac:dyDescent="0.25">
      <c r="A983" s="16"/>
      <c r="B983" s="194" t="s">
        <v>27</v>
      </c>
      <c r="C983" s="196">
        <v>568</v>
      </c>
      <c r="D983" s="11">
        <v>577</v>
      </c>
      <c r="E983" s="54">
        <v>595</v>
      </c>
      <c r="G983">
        <f t="shared" ca="1" si="15"/>
        <v>983</v>
      </c>
    </row>
    <row r="984" spans="1:7" x14ac:dyDescent="0.25">
      <c r="A984" s="16"/>
      <c r="B984" s="194" t="s">
        <v>13</v>
      </c>
      <c r="C984" s="196">
        <v>275</v>
      </c>
      <c r="D984" s="11">
        <v>307</v>
      </c>
      <c r="E984" s="54">
        <v>319</v>
      </c>
      <c r="G984">
        <f t="shared" ca="1" si="15"/>
        <v>984</v>
      </c>
    </row>
    <row r="985" spans="1:7" x14ac:dyDescent="0.25">
      <c r="A985" s="16"/>
      <c r="B985" s="194" t="s">
        <v>70</v>
      </c>
      <c r="C985" s="196">
        <v>957</v>
      </c>
      <c r="D985" s="11">
        <v>946</v>
      </c>
      <c r="E985" s="54">
        <v>951</v>
      </c>
      <c r="G985">
        <f t="shared" ca="1" si="15"/>
        <v>985</v>
      </c>
    </row>
    <row r="986" spans="1:7" x14ac:dyDescent="0.25">
      <c r="A986" s="16"/>
      <c r="B986" s="194" t="s">
        <v>72</v>
      </c>
      <c r="C986" s="196">
        <v>292</v>
      </c>
      <c r="D986" s="11">
        <v>264</v>
      </c>
      <c r="E986" s="54">
        <v>255</v>
      </c>
      <c r="G986">
        <f t="shared" ca="1" si="15"/>
        <v>986</v>
      </c>
    </row>
    <row r="987" spans="1:7" x14ac:dyDescent="0.25">
      <c r="A987" s="16"/>
      <c r="B987" s="194" t="s">
        <v>6</v>
      </c>
      <c r="C987" s="196">
        <v>1438</v>
      </c>
      <c r="D987" s="11">
        <v>1467</v>
      </c>
      <c r="E987" s="54">
        <v>1473</v>
      </c>
      <c r="G987">
        <f t="shared" ca="1" si="15"/>
        <v>987</v>
      </c>
    </row>
    <row r="988" spans="1:7" x14ac:dyDescent="0.25">
      <c r="A988" s="16"/>
      <c r="B988" s="194" t="s">
        <v>62</v>
      </c>
      <c r="C988" s="196">
        <v>581</v>
      </c>
      <c r="D988" s="11">
        <v>567</v>
      </c>
      <c r="E988" s="54">
        <v>587</v>
      </c>
      <c r="G988">
        <f t="shared" ca="1" si="15"/>
        <v>988</v>
      </c>
    </row>
    <row r="989" spans="1:7" x14ac:dyDescent="0.25">
      <c r="A989" s="16"/>
      <c r="B989" s="194" t="s">
        <v>5</v>
      </c>
      <c r="C989" s="196">
        <v>1073</v>
      </c>
      <c r="D989" s="11">
        <v>1061</v>
      </c>
      <c r="E989" s="54">
        <v>1089</v>
      </c>
      <c r="G989">
        <f t="shared" ca="1" si="15"/>
        <v>989</v>
      </c>
    </row>
    <row r="990" spans="1:7" x14ac:dyDescent="0.25">
      <c r="A990" s="16"/>
      <c r="B990" s="194" t="s">
        <v>37</v>
      </c>
      <c r="C990" s="196">
        <v>44</v>
      </c>
      <c r="D990" s="11">
        <v>40</v>
      </c>
      <c r="E990" s="54">
        <v>41</v>
      </c>
      <c r="G990">
        <f t="shared" ca="1" si="15"/>
        <v>990</v>
      </c>
    </row>
    <row r="991" spans="1:7" x14ac:dyDescent="0.25">
      <c r="A991" s="16"/>
      <c r="B991" s="194" t="s">
        <v>76</v>
      </c>
      <c r="C991" s="196">
        <v>733</v>
      </c>
      <c r="D991" s="11">
        <v>726</v>
      </c>
      <c r="E991" s="54">
        <v>668</v>
      </c>
      <c r="G991">
        <f t="shared" ca="1" si="15"/>
        <v>991</v>
      </c>
    </row>
    <row r="992" spans="1:7" x14ac:dyDescent="0.25">
      <c r="A992" s="16"/>
      <c r="B992" s="194" t="s">
        <v>63</v>
      </c>
      <c r="C992" s="196">
        <v>234</v>
      </c>
      <c r="D992" s="11">
        <v>198</v>
      </c>
      <c r="E992" s="54">
        <v>222</v>
      </c>
      <c r="G992">
        <f t="shared" ca="1" si="15"/>
        <v>992</v>
      </c>
    </row>
    <row r="993" spans="1:7" x14ac:dyDescent="0.25">
      <c r="A993" s="16"/>
      <c r="B993" s="194" t="s">
        <v>43</v>
      </c>
      <c r="C993" s="196">
        <v>293</v>
      </c>
      <c r="D993" s="11">
        <v>285</v>
      </c>
      <c r="E993" s="54">
        <v>261</v>
      </c>
      <c r="G993">
        <f t="shared" ca="1" si="15"/>
        <v>993</v>
      </c>
    </row>
    <row r="994" spans="1:7" x14ac:dyDescent="0.25">
      <c r="A994" s="16"/>
      <c r="B994" s="194" t="s">
        <v>65</v>
      </c>
      <c r="C994" s="196">
        <v>282</v>
      </c>
      <c r="D994" s="11">
        <v>285</v>
      </c>
      <c r="E994" s="54">
        <v>295</v>
      </c>
      <c r="G994">
        <f t="shared" ca="1" si="15"/>
        <v>994</v>
      </c>
    </row>
    <row r="995" spans="1:7" x14ac:dyDescent="0.25">
      <c r="A995" s="16"/>
      <c r="B995" s="194" t="s">
        <v>22</v>
      </c>
      <c r="C995" s="196">
        <v>288</v>
      </c>
      <c r="D995" s="11">
        <v>268</v>
      </c>
      <c r="E995" s="54">
        <v>284</v>
      </c>
      <c r="G995">
        <f t="shared" ca="1" si="15"/>
        <v>995</v>
      </c>
    </row>
    <row r="996" spans="1:7" x14ac:dyDescent="0.25">
      <c r="A996" s="16"/>
      <c r="B996" s="194" t="s">
        <v>61</v>
      </c>
      <c r="C996" s="196">
        <v>209</v>
      </c>
      <c r="D996" s="11">
        <v>216</v>
      </c>
      <c r="E996" s="54">
        <v>207</v>
      </c>
      <c r="G996">
        <f t="shared" ca="1" si="15"/>
        <v>996</v>
      </c>
    </row>
    <row r="997" spans="1:7" x14ac:dyDescent="0.25">
      <c r="A997" s="16"/>
      <c r="B997" s="194" t="s">
        <v>23</v>
      </c>
      <c r="C997" s="196">
        <v>332</v>
      </c>
      <c r="D997" s="11">
        <v>346</v>
      </c>
      <c r="E997" s="54">
        <v>341</v>
      </c>
      <c r="G997">
        <f t="shared" ca="1" si="15"/>
        <v>997</v>
      </c>
    </row>
    <row r="998" spans="1:7" x14ac:dyDescent="0.25">
      <c r="A998" s="16"/>
      <c r="B998" s="194" t="s">
        <v>12</v>
      </c>
      <c r="C998" s="196">
        <v>221</v>
      </c>
      <c r="D998" s="11">
        <v>203</v>
      </c>
      <c r="E998" s="54">
        <v>216</v>
      </c>
      <c r="G998">
        <f t="shared" ca="1" si="15"/>
        <v>998</v>
      </c>
    </row>
    <row r="999" spans="1:7" x14ac:dyDescent="0.25">
      <c r="A999" s="16"/>
      <c r="B999" s="194" t="s">
        <v>19</v>
      </c>
      <c r="C999" s="196">
        <v>403</v>
      </c>
      <c r="D999" s="11">
        <v>419</v>
      </c>
      <c r="E999" s="54">
        <v>417</v>
      </c>
      <c r="G999">
        <f t="shared" ca="1" si="15"/>
        <v>999</v>
      </c>
    </row>
    <row r="1000" spans="1:7" x14ac:dyDescent="0.25">
      <c r="A1000" s="16"/>
      <c r="B1000" s="194" t="s">
        <v>45</v>
      </c>
      <c r="C1000" s="196">
        <v>131</v>
      </c>
      <c r="D1000" s="11">
        <v>117</v>
      </c>
      <c r="E1000" s="54">
        <v>124</v>
      </c>
      <c r="G1000">
        <f t="shared" ca="1" si="15"/>
        <v>1000</v>
      </c>
    </row>
    <row r="1001" spans="1:7" x14ac:dyDescent="0.25">
      <c r="A1001" s="16"/>
      <c r="B1001" s="194" t="s">
        <v>48</v>
      </c>
      <c r="C1001" s="196">
        <v>319</v>
      </c>
      <c r="D1001" s="11">
        <v>364</v>
      </c>
      <c r="E1001" s="54">
        <v>396</v>
      </c>
      <c r="G1001">
        <f t="shared" ca="1" si="15"/>
        <v>1001</v>
      </c>
    </row>
    <row r="1002" spans="1:7" x14ac:dyDescent="0.25">
      <c r="A1002" s="16"/>
      <c r="B1002" s="194" t="s">
        <v>34</v>
      </c>
      <c r="C1002" s="196">
        <v>149</v>
      </c>
      <c r="D1002" s="11">
        <v>138</v>
      </c>
      <c r="E1002" s="54">
        <v>140</v>
      </c>
      <c r="G1002">
        <f t="shared" ca="1" si="15"/>
        <v>1002</v>
      </c>
    </row>
    <row r="1003" spans="1:7" x14ac:dyDescent="0.25">
      <c r="A1003" s="16"/>
      <c r="B1003" s="194" t="s">
        <v>3</v>
      </c>
      <c r="C1003" s="196">
        <v>1268</v>
      </c>
      <c r="D1003" s="11">
        <v>1273</v>
      </c>
      <c r="E1003" s="54">
        <v>1274</v>
      </c>
      <c r="G1003">
        <f t="shared" ca="1" si="15"/>
        <v>1003</v>
      </c>
    </row>
    <row r="1004" spans="1:7" x14ac:dyDescent="0.25">
      <c r="A1004" s="16"/>
      <c r="B1004" s="194" t="s">
        <v>80</v>
      </c>
      <c r="C1004" s="196">
        <v>668</v>
      </c>
      <c r="D1004" s="11">
        <v>661</v>
      </c>
      <c r="E1004" s="54">
        <v>669</v>
      </c>
      <c r="G1004">
        <f t="shared" ca="1" si="15"/>
        <v>1004</v>
      </c>
    </row>
    <row r="1005" spans="1:7" x14ac:dyDescent="0.25">
      <c r="A1005" s="16"/>
      <c r="B1005" s="194" t="s">
        <v>39</v>
      </c>
      <c r="C1005" s="196">
        <v>465</v>
      </c>
      <c r="D1005" s="11">
        <v>456</v>
      </c>
      <c r="E1005" s="54">
        <v>398</v>
      </c>
      <c r="G1005">
        <f t="shared" ca="1" si="15"/>
        <v>1005</v>
      </c>
    </row>
    <row r="1006" spans="1:7" x14ac:dyDescent="0.25">
      <c r="A1006" s="16"/>
      <c r="B1006" s="194" t="s">
        <v>14</v>
      </c>
      <c r="C1006" s="196">
        <v>1175</v>
      </c>
      <c r="D1006" s="11">
        <v>1151</v>
      </c>
      <c r="E1006" s="54">
        <v>1153</v>
      </c>
      <c r="G1006">
        <f t="shared" ca="1" si="15"/>
        <v>1006</v>
      </c>
    </row>
    <row r="1007" spans="1:7" x14ac:dyDescent="0.25">
      <c r="A1007" s="16"/>
      <c r="B1007" s="194" t="s">
        <v>68</v>
      </c>
      <c r="C1007" s="196">
        <v>303</v>
      </c>
      <c r="D1007" s="11">
        <v>302</v>
      </c>
      <c r="E1007" s="54">
        <v>291</v>
      </c>
      <c r="G1007">
        <f t="shared" ca="1" si="15"/>
        <v>1007</v>
      </c>
    </row>
    <row r="1008" spans="1:7" x14ac:dyDescent="0.25">
      <c r="A1008" s="16"/>
      <c r="B1008" s="194" t="s">
        <v>69</v>
      </c>
      <c r="C1008" s="196">
        <v>274</v>
      </c>
      <c r="D1008" s="11">
        <v>261</v>
      </c>
      <c r="E1008" s="54">
        <v>283</v>
      </c>
      <c r="G1008">
        <f t="shared" ca="1" si="15"/>
        <v>1008</v>
      </c>
    </row>
    <row r="1009" spans="1:7" x14ac:dyDescent="0.25">
      <c r="A1009" s="16"/>
      <c r="B1009" s="194" t="s">
        <v>50</v>
      </c>
      <c r="C1009" s="196">
        <v>51</v>
      </c>
      <c r="D1009" s="11">
        <v>52</v>
      </c>
      <c r="E1009" s="54">
        <v>48</v>
      </c>
      <c r="G1009">
        <f t="shared" ca="1" si="15"/>
        <v>1009</v>
      </c>
    </row>
    <row r="1010" spans="1:7" x14ac:dyDescent="0.25">
      <c r="A1010" s="16"/>
      <c r="B1010" s="194" t="s">
        <v>24</v>
      </c>
      <c r="C1010" s="196">
        <v>945</v>
      </c>
      <c r="D1010" s="11">
        <v>946</v>
      </c>
      <c r="E1010" s="54">
        <v>974</v>
      </c>
      <c r="G1010">
        <f t="shared" ca="1" si="15"/>
        <v>1010</v>
      </c>
    </row>
    <row r="1011" spans="1:7" x14ac:dyDescent="0.25">
      <c r="A1011" s="16"/>
      <c r="B1011" s="194" t="s">
        <v>9</v>
      </c>
      <c r="C1011" s="196">
        <v>672</v>
      </c>
      <c r="D1011" s="11">
        <v>668</v>
      </c>
      <c r="E1011" s="54">
        <v>666</v>
      </c>
      <c r="G1011">
        <f t="shared" ca="1" si="15"/>
        <v>1011</v>
      </c>
    </row>
    <row r="1012" spans="1:7" x14ac:dyDescent="0.25">
      <c r="A1012" s="16"/>
      <c r="B1012" s="194" t="s">
        <v>67</v>
      </c>
      <c r="C1012" s="196">
        <v>393</v>
      </c>
      <c r="D1012" s="11">
        <v>388</v>
      </c>
      <c r="E1012" s="54">
        <v>404</v>
      </c>
      <c r="G1012">
        <f t="shared" ca="1" si="15"/>
        <v>1012</v>
      </c>
    </row>
    <row r="1013" spans="1:7" x14ac:dyDescent="0.25">
      <c r="A1013" s="16"/>
      <c r="B1013" s="194" t="s">
        <v>28</v>
      </c>
      <c r="C1013" s="196">
        <v>476</v>
      </c>
      <c r="D1013" s="11">
        <v>517</v>
      </c>
      <c r="E1013" s="54">
        <v>521</v>
      </c>
      <c r="G1013">
        <f t="shared" ca="1" si="15"/>
        <v>1013</v>
      </c>
    </row>
    <row r="1014" spans="1:7" x14ac:dyDescent="0.25">
      <c r="A1014" s="16"/>
      <c r="B1014" s="194" t="s">
        <v>31</v>
      </c>
      <c r="C1014" s="196">
        <v>464</v>
      </c>
      <c r="D1014" s="11">
        <v>457</v>
      </c>
      <c r="E1014" s="54">
        <v>362</v>
      </c>
      <c r="G1014">
        <f t="shared" ca="1" si="15"/>
        <v>1014</v>
      </c>
    </row>
    <row r="1015" spans="1:7" x14ac:dyDescent="0.25">
      <c r="A1015" s="16"/>
      <c r="B1015" s="194" t="s">
        <v>64</v>
      </c>
      <c r="C1015" s="196">
        <v>641</v>
      </c>
      <c r="D1015" s="11">
        <v>635</v>
      </c>
      <c r="E1015" s="54">
        <v>693</v>
      </c>
      <c r="G1015">
        <f t="shared" ca="1" si="15"/>
        <v>1015</v>
      </c>
    </row>
    <row r="1016" spans="1:7" x14ac:dyDescent="0.25">
      <c r="A1016" s="16"/>
      <c r="B1016" s="194" t="s">
        <v>73</v>
      </c>
      <c r="C1016" s="196">
        <v>882</v>
      </c>
      <c r="D1016" s="11">
        <v>882</v>
      </c>
      <c r="E1016" s="54">
        <v>836</v>
      </c>
      <c r="G1016">
        <f t="shared" ca="1" si="15"/>
        <v>1016</v>
      </c>
    </row>
    <row r="1017" spans="1:7" x14ac:dyDescent="0.25">
      <c r="A1017" s="16"/>
      <c r="B1017" s="194" t="s">
        <v>26</v>
      </c>
      <c r="C1017" s="196">
        <v>379</v>
      </c>
      <c r="D1017" s="11">
        <v>394</v>
      </c>
      <c r="E1017" s="54">
        <v>403</v>
      </c>
      <c r="G1017">
        <f t="shared" ca="1" si="15"/>
        <v>1017</v>
      </c>
    </row>
    <row r="1018" spans="1:7" x14ac:dyDescent="0.25">
      <c r="A1018" s="16"/>
      <c r="B1018" s="194" t="s">
        <v>32</v>
      </c>
      <c r="C1018" s="196">
        <v>312</v>
      </c>
      <c r="D1018" s="11">
        <v>331</v>
      </c>
      <c r="E1018" s="54">
        <v>335</v>
      </c>
      <c r="G1018">
        <f t="shared" ca="1" si="15"/>
        <v>1018</v>
      </c>
    </row>
    <row r="1019" spans="1:7" x14ac:dyDescent="0.25">
      <c r="A1019" s="16"/>
      <c r="B1019" s="194" t="s">
        <v>46</v>
      </c>
      <c r="C1019" s="196">
        <v>1019</v>
      </c>
      <c r="D1019" s="11">
        <v>932</v>
      </c>
      <c r="E1019" s="54">
        <v>933</v>
      </c>
      <c r="G1019">
        <f t="shared" ca="1" si="15"/>
        <v>1019</v>
      </c>
    </row>
    <row r="1020" spans="1:7" x14ac:dyDescent="0.25">
      <c r="A1020" s="16"/>
      <c r="B1020" s="194" t="s">
        <v>75</v>
      </c>
      <c r="C1020" s="196">
        <v>522</v>
      </c>
      <c r="D1020" s="11">
        <v>564</v>
      </c>
      <c r="E1020" s="54">
        <v>547</v>
      </c>
      <c r="G1020">
        <f t="shared" ca="1" si="15"/>
        <v>1020</v>
      </c>
    </row>
    <row r="1021" spans="1:7" x14ac:dyDescent="0.25">
      <c r="A1021" s="16"/>
      <c r="B1021" s="194" t="s">
        <v>10</v>
      </c>
      <c r="C1021" s="196">
        <v>1133</v>
      </c>
      <c r="D1021" s="11">
        <v>1145</v>
      </c>
      <c r="E1021" s="54">
        <v>1148</v>
      </c>
      <c r="G1021">
        <f t="shared" ca="1" si="15"/>
        <v>1021</v>
      </c>
    </row>
    <row r="1022" spans="1:7" x14ac:dyDescent="0.25">
      <c r="A1022" s="16"/>
      <c r="B1022" s="194" t="s">
        <v>15</v>
      </c>
      <c r="C1022" s="196">
        <v>975</v>
      </c>
      <c r="D1022" s="11">
        <v>980</v>
      </c>
      <c r="E1022" s="54">
        <v>977</v>
      </c>
      <c r="G1022">
        <f t="shared" ca="1" si="15"/>
        <v>1022</v>
      </c>
    </row>
    <row r="1023" spans="1:7" x14ac:dyDescent="0.25">
      <c r="A1023" s="16"/>
      <c r="B1023" s="194" t="s">
        <v>18</v>
      </c>
      <c r="C1023" s="196">
        <v>1182</v>
      </c>
      <c r="D1023" s="11">
        <v>1155</v>
      </c>
      <c r="E1023" s="54">
        <v>1163</v>
      </c>
      <c r="G1023">
        <f t="shared" ca="1" si="15"/>
        <v>1023</v>
      </c>
    </row>
    <row r="1024" spans="1:7" x14ac:dyDescent="0.25">
      <c r="A1024" s="16"/>
      <c r="B1024" s="194" t="s">
        <v>77</v>
      </c>
      <c r="C1024" s="196">
        <v>427</v>
      </c>
      <c r="D1024" s="11">
        <v>420</v>
      </c>
      <c r="E1024" s="54">
        <v>420</v>
      </c>
      <c r="G1024">
        <f t="shared" ca="1" si="15"/>
        <v>1024</v>
      </c>
    </row>
    <row r="1025" spans="1:7" x14ac:dyDescent="0.25">
      <c r="A1025" s="16"/>
      <c r="B1025" s="194" t="s">
        <v>44</v>
      </c>
      <c r="C1025" s="196">
        <v>125</v>
      </c>
      <c r="D1025" s="11">
        <v>127</v>
      </c>
      <c r="E1025" s="54">
        <v>106</v>
      </c>
      <c r="G1025">
        <f t="shared" ca="1" si="15"/>
        <v>1025</v>
      </c>
    </row>
    <row r="1026" spans="1:7" x14ac:dyDescent="0.25">
      <c r="A1026" s="16"/>
      <c r="B1026" s="194" t="s">
        <v>71</v>
      </c>
      <c r="C1026" s="196">
        <v>522</v>
      </c>
      <c r="D1026" s="11">
        <v>499</v>
      </c>
      <c r="E1026" s="54">
        <v>480</v>
      </c>
      <c r="G1026">
        <f t="shared" ca="1" si="15"/>
        <v>1026</v>
      </c>
    </row>
    <row r="1027" spans="1:7" x14ac:dyDescent="0.25">
      <c r="A1027" s="16"/>
      <c r="B1027" s="194" t="s">
        <v>52</v>
      </c>
      <c r="C1027" s="196">
        <v>166</v>
      </c>
      <c r="D1027" s="11">
        <v>160</v>
      </c>
      <c r="E1027" s="54">
        <v>168</v>
      </c>
      <c r="G1027">
        <f t="shared" ca="1" si="15"/>
        <v>1027</v>
      </c>
    </row>
    <row r="1028" spans="1:7" x14ac:dyDescent="0.25">
      <c r="A1028" s="16"/>
      <c r="B1028" s="194" t="s">
        <v>20</v>
      </c>
      <c r="C1028" s="196">
        <v>836</v>
      </c>
      <c r="D1028" s="11">
        <v>849</v>
      </c>
      <c r="E1028" s="54">
        <v>849</v>
      </c>
      <c r="G1028">
        <f t="shared" ca="1" si="15"/>
        <v>1028</v>
      </c>
    </row>
    <row r="1029" spans="1:7" x14ac:dyDescent="0.25">
      <c r="A1029" s="16"/>
      <c r="B1029" s="194" t="s">
        <v>95</v>
      </c>
      <c r="C1029" s="196">
        <v>1289</v>
      </c>
      <c r="D1029" s="11">
        <v>1269</v>
      </c>
      <c r="E1029" s="54">
        <v>1325</v>
      </c>
      <c r="G1029">
        <f t="shared" ca="1" si="15"/>
        <v>1029</v>
      </c>
    </row>
    <row r="1030" spans="1:7" x14ac:dyDescent="0.25">
      <c r="A1030" s="16"/>
      <c r="B1030" s="194" t="s">
        <v>30</v>
      </c>
      <c r="C1030" s="196">
        <v>184</v>
      </c>
      <c r="D1030" s="11">
        <v>170</v>
      </c>
      <c r="E1030" s="54">
        <v>137</v>
      </c>
      <c r="G1030">
        <f t="shared" ref="G1030:G1093" ca="1" si="16">CELL("row",A1030)</f>
        <v>1030</v>
      </c>
    </row>
    <row r="1031" spans="1:7" x14ac:dyDescent="0.25">
      <c r="A1031" s="16"/>
      <c r="B1031" s="194" t="s">
        <v>58</v>
      </c>
      <c r="C1031" s="196">
        <v>59</v>
      </c>
      <c r="D1031" s="11">
        <v>71</v>
      </c>
      <c r="E1031" s="54">
        <v>66</v>
      </c>
      <c r="G1031">
        <f t="shared" ca="1" si="16"/>
        <v>1031</v>
      </c>
    </row>
    <row r="1032" spans="1:7" x14ac:dyDescent="0.25">
      <c r="A1032" s="16"/>
      <c r="B1032" s="194" t="s">
        <v>54</v>
      </c>
      <c r="C1032" s="196">
        <v>50</v>
      </c>
      <c r="D1032" s="11">
        <v>37</v>
      </c>
      <c r="E1032" s="54">
        <v>42</v>
      </c>
      <c r="G1032">
        <f t="shared" ca="1" si="16"/>
        <v>1032</v>
      </c>
    </row>
    <row r="1033" spans="1:7" x14ac:dyDescent="0.25">
      <c r="A1033" s="16"/>
      <c r="B1033" s="194" t="s">
        <v>145</v>
      </c>
      <c r="C1033" s="196">
        <v>10548</v>
      </c>
      <c r="D1033" s="11">
        <v>10337</v>
      </c>
      <c r="E1033" s="54">
        <v>10381</v>
      </c>
      <c r="G1033">
        <f t="shared" ca="1" si="16"/>
        <v>1033</v>
      </c>
    </row>
    <row r="1034" spans="1:7" x14ac:dyDescent="0.25">
      <c r="A1034" s="16"/>
      <c r="B1034" s="194" t="s">
        <v>146</v>
      </c>
      <c r="C1034" s="196">
        <v>6358</v>
      </c>
      <c r="D1034" s="11">
        <v>6326</v>
      </c>
      <c r="E1034" s="54">
        <v>6386</v>
      </c>
      <c r="G1034">
        <f t="shared" ca="1" si="16"/>
        <v>1034</v>
      </c>
    </row>
    <row r="1035" spans="1:7" x14ac:dyDescent="0.25">
      <c r="A1035" s="16"/>
      <c r="B1035" s="194" t="s">
        <v>147</v>
      </c>
      <c r="C1035" s="196">
        <v>12487</v>
      </c>
      <c r="D1035" s="11">
        <v>12259</v>
      </c>
      <c r="E1035" s="54">
        <v>12300</v>
      </c>
      <c r="G1035">
        <f t="shared" ca="1" si="16"/>
        <v>1035</v>
      </c>
    </row>
    <row r="1036" spans="1:7" x14ac:dyDescent="0.25">
      <c r="A1036" s="16"/>
      <c r="B1036" s="194" t="s">
        <v>274</v>
      </c>
      <c r="C1036" s="196">
        <v>156</v>
      </c>
      <c r="D1036" s="11">
        <v>161</v>
      </c>
      <c r="E1036" s="54">
        <v>145</v>
      </c>
      <c r="G1036">
        <f t="shared" ca="1" si="16"/>
        <v>1036</v>
      </c>
    </row>
    <row r="1037" spans="1:7" x14ac:dyDescent="0.25">
      <c r="A1037" s="16"/>
      <c r="B1037" s="194" t="s">
        <v>275</v>
      </c>
      <c r="C1037" s="196">
        <v>243</v>
      </c>
      <c r="D1037" s="11">
        <v>262</v>
      </c>
      <c r="E1037" s="54">
        <v>268</v>
      </c>
      <c r="G1037">
        <f t="shared" ca="1" si="16"/>
        <v>1037</v>
      </c>
    </row>
    <row r="1038" spans="1:7" x14ac:dyDescent="0.25">
      <c r="A1038" s="16"/>
      <c r="B1038" s="194" t="s">
        <v>276</v>
      </c>
      <c r="C1038" s="196">
        <v>144</v>
      </c>
      <c r="D1038" s="11">
        <v>164</v>
      </c>
      <c r="E1038" s="54">
        <v>133</v>
      </c>
      <c r="G1038">
        <f t="shared" ca="1" si="16"/>
        <v>1038</v>
      </c>
    </row>
    <row r="1039" spans="1:7" x14ac:dyDescent="0.25">
      <c r="A1039" s="16"/>
      <c r="B1039" s="194" t="s">
        <v>277</v>
      </c>
      <c r="C1039" s="196">
        <v>121</v>
      </c>
      <c r="D1039" s="11">
        <v>109</v>
      </c>
      <c r="E1039" s="54">
        <v>91</v>
      </c>
      <c r="G1039">
        <f t="shared" ca="1" si="16"/>
        <v>1039</v>
      </c>
    </row>
    <row r="1040" spans="1:7" x14ac:dyDescent="0.25">
      <c r="A1040" s="16"/>
      <c r="B1040" s="194" t="s">
        <v>278</v>
      </c>
      <c r="C1040" s="196">
        <v>553</v>
      </c>
      <c r="D1040" s="11">
        <v>564</v>
      </c>
      <c r="E1040" s="54">
        <v>554</v>
      </c>
      <c r="G1040">
        <f t="shared" ca="1" si="16"/>
        <v>1040</v>
      </c>
    </row>
    <row r="1041" spans="1:7" x14ac:dyDescent="0.25">
      <c r="A1041" s="16"/>
      <c r="B1041" s="194" t="s">
        <v>279</v>
      </c>
      <c r="C1041" s="196">
        <v>124</v>
      </c>
      <c r="D1041" s="11">
        <v>105</v>
      </c>
      <c r="E1041" s="54">
        <v>108</v>
      </c>
      <c r="G1041">
        <f t="shared" ca="1" si="16"/>
        <v>1041</v>
      </c>
    </row>
    <row r="1042" spans="1:7" x14ac:dyDescent="0.25">
      <c r="A1042" s="16"/>
      <c r="B1042" s="194" t="s">
        <v>280</v>
      </c>
      <c r="C1042" s="196">
        <v>157</v>
      </c>
      <c r="D1042" s="11">
        <v>148</v>
      </c>
      <c r="E1042" s="54">
        <v>150</v>
      </c>
      <c r="G1042">
        <f t="shared" ca="1" si="16"/>
        <v>1042</v>
      </c>
    </row>
    <row r="1043" spans="1:7" x14ac:dyDescent="0.25">
      <c r="A1043" s="16"/>
      <c r="B1043" s="194" t="s">
        <v>281</v>
      </c>
      <c r="C1043" s="196">
        <v>2750</v>
      </c>
      <c r="D1043" s="11">
        <v>2793</v>
      </c>
      <c r="E1043" s="54">
        <v>2828</v>
      </c>
      <c r="G1043">
        <f t="shared" ca="1" si="16"/>
        <v>1043</v>
      </c>
    </row>
    <row r="1044" spans="1:7" x14ac:dyDescent="0.25">
      <c r="A1044" s="16"/>
      <c r="B1044" s="194" t="s">
        <v>282</v>
      </c>
      <c r="C1044" s="196">
        <v>194</v>
      </c>
      <c r="D1044" s="11">
        <v>231</v>
      </c>
      <c r="E1044" s="54">
        <v>235</v>
      </c>
      <c r="G1044">
        <f t="shared" ca="1" si="16"/>
        <v>1044</v>
      </c>
    </row>
    <row r="1045" spans="1:7" x14ac:dyDescent="0.25">
      <c r="A1045" s="16"/>
      <c r="B1045" s="194" t="s">
        <v>283</v>
      </c>
      <c r="C1045" s="196">
        <v>75</v>
      </c>
      <c r="D1045" s="11">
        <v>98</v>
      </c>
      <c r="E1045" s="54">
        <v>86</v>
      </c>
      <c r="G1045">
        <f t="shared" ca="1" si="16"/>
        <v>1045</v>
      </c>
    </row>
    <row r="1046" spans="1:7" x14ac:dyDescent="0.25">
      <c r="A1046" s="16"/>
      <c r="B1046" s="194" t="s">
        <v>284</v>
      </c>
      <c r="C1046" s="196">
        <v>30</v>
      </c>
      <c r="D1046" s="11"/>
      <c r="E1046" s="54"/>
      <c r="G1046">
        <f t="shared" ca="1" si="16"/>
        <v>1046</v>
      </c>
    </row>
    <row r="1047" spans="1:7" x14ac:dyDescent="0.25">
      <c r="A1047" s="16"/>
      <c r="B1047" s="194" t="s">
        <v>286</v>
      </c>
      <c r="C1047" s="196">
        <v>51</v>
      </c>
      <c r="D1047" s="11">
        <v>52</v>
      </c>
      <c r="E1047" s="54">
        <v>58</v>
      </c>
      <c r="G1047">
        <f t="shared" ca="1" si="16"/>
        <v>1047</v>
      </c>
    </row>
    <row r="1048" spans="1:7" x14ac:dyDescent="0.25">
      <c r="A1048" s="16"/>
      <c r="B1048" s="194" t="s">
        <v>287</v>
      </c>
      <c r="C1048" s="196">
        <v>49</v>
      </c>
      <c r="D1048" s="11">
        <v>46</v>
      </c>
      <c r="E1048" s="54">
        <v>40</v>
      </c>
      <c r="G1048">
        <f t="shared" ca="1" si="16"/>
        <v>1048</v>
      </c>
    </row>
    <row r="1049" spans="1:7" x14ac:dyDescent="0.25">
      <c r="A1049" s="16"/>
      <c r="B1049" s="194" t="s">
        <v>288</v>
      </c>
      <c r="C1049" s="196">
        <v>52</v>
      </c>
      <c r="D1049" s="11">
        <v>56</v>
      </c>
      <c r="E1049" s="54">
        <v>50</v>
      </c>
      <c r="G1049">
        <f t="shared" ca="1" si="16"/>
        <v>1049</v>
      </c>
    </row>
    <row r="1050" spans="1:7" x14ac:dyDescent="0.25">
      <c r="A1050" s="16"/>
      <c r="B1050" s="194" t="s">
        <v>289</v>
      </c>
      <c r="C1050" s="196">
        <v>36</v>
      </c>
      <c r="D1050" s="11">
        <v>38</v>
      </c>
      <c r="E1050" s="54">
        <v>35</v>
      </c>
      <c r="G1050">
        <f t="shared" ca="1" si="16"/>
        <v>1050</v>
      </c>
    </row>
    <row r="1051" spans="1:7" x14ac:dyDescent="0.25">
      <c r="A1051" s="16"/>
      <c r="B1051" s="194" t="s">
        <v>290</v>
      </c>
      <c r="C1051" s="196">
        <v>35</v>
      </c>
      <c r="D1051" s="11"/>
      <c r="E1051" s="54">
        <v>32</v>
      </c>
      <c r="G1051">
        <f t="shared" ca="1" si="16"/>
        <v>1051</v>
      </c>
    </row>
    <row r="1052" spans="1:7" x14ac:dyDescent="0.25">
      <c r="A1052" s="16"/>
      <c r="B1052" s="194" t="s">
        <v>291</v>
      </c>
      <c r="C1052" s="196">
        <v>150</v>
      </c>
      <c r="D1052" s="11">
        <v>155</v>
      </c>
      <c r="E1052" s="54">
        <v>170</v>
      </c>
      <c r="G1052">
        <f t="shared" ca="1" si="16"/>
        <v>1052</v>
      </c>
    </row>
    <row r="1053" spans="1:7" x14ac:dyDescent="0.25">
      <c r="A1053" s="5" t="s">
        <v>118</v>
      </c>
      <c r="B1053" s="3"/>
      <c r="C1053" s="8">
        <v>75864</v>
      </c>
      <c r="D1053" s="9">
        <v>75439</v>
      </c>
      <c r="E1053" s="53">
        <v>75514</v>
      </c>
      <c r="G1053">
        <f t="shared" ca="1" si="16"/>
        <v>1053</v>
      </c>
    </row>
    <row r="1054" spans="1:7" x14ac:dyDescent="0.25">
      <c r="A1054" s="5" t="s">
        <v>158</v>
      </c>
      <c r="B1054" s="5" t="s">
        <v>35</v>
      </c>
      <c r="C1054" s="8">
        <v>68</v>
      </c>
      <c r="D1054" s="9">
        <v>66</v>
      </c>
      <c r="E1054" s="53">
        <v>70</v>
      </c>
      <c r="G1054">
        <f t="shared" ca="1" si="16"/>
        <v>1054</v>
      </c>
    </row>
    <row r="1055" spans="1:7" x14ac:dyDescent="0.25">
      <c r="A1055" s="16"/>
      <c r="B1055" s="194" t="s">
        <v>41</v>
      </c>
      <c r="C1055" s="196">
        <v>71</v>
      </c>
      <c r="D1055" s="11">
        <v>68</v>
      </c>
      <c r="E1055" s="54">
        <v>56</v>
      </c>
      <c r="G1055">
        <f t="shared" ca="1" si="16"/>
        <v>1055</v>
      </c>
    </row>
    <row r="1056" spans="1:7" x14ac:dyDescent="0.25">
      <c r="A1056" s="16"/>
      <c r="B1056" s="194" t="s">
        <v>59</v>
      </c>
      <c r="C1056" s="196">
        <v>116</v>
      </c>
      <c r="D1056" s="11">
        <v>112</v>
      </c>
      <c r="E1056" s="54">
        <v>112</v>
      </c>
      <c r="G1056">
        <f t="shared" ca="1" si="16"/>
        <v>1056</v>
      </c>
    </row>
    <row r="1057" spans="1:7" x14ac:dyDescent="0.25">
      <c r="A1057" s="16"/>
      <c r="B1057" s="194" t="s">
        <v>79</v>
      </c>
      <c r="C1057" s="196">
        <v>1245</v>
      </c>
      <c r="D1057" s="11">
        <v>1168</v>
      </c>
      <c r="E1057" s="54">
        <v>1121</v>
      </c>
      <c r="G1057">
        <f t="shared" ca="1" si="16"/>
        <v>1057</v>
      </c>
    </row>
    <row r="1058" spans="1:7" x14ac:dyDescent="0.25">
      <c r="A1058" s="16"/>
      <c r="B1058" s="194" t="s">
        <v>17</v>
      </c>
      <c r="C1058" s="196">
        <v>547</v>
      </c>
      <c r="D1058" s="11">
        <v>547</v>
      </c>
      <c r="E1058" s="54">
        <v>518</v>
      </c>
      <c r="G1058">
        <f t="shared" ca="1" si="16"/>
        <v>1058</v>
      </c>
    </row>
    <row r="1059" spans="1:7" x14ac:dyDescent="0.25">
      <c r="A1059" s="16"/>
      <c r="B1059" s="194" t="s">
        <v>66</v>
      </c>
      <c r="C1059" s="196">
        <v>230</v>
      </c>
      <c r="D1059" s="11">
        <v>221</v>
      </c>
      <c r="E1059" s="54">
        <v>219</v>
      </c>
      <c r="G1059">
        <f t="shared" ca="1" si="16"/>
        <v>1059</v>
      </c>
    </row>
    <row r="1060" spans="1:7" x14ac:dyDescent="0.25">
      <c r="A1060" s="16"/>
      <c r="B1060" s="194" t="s">
        <v>11</v>
      </c>
      <c r="C1060" s="196">
        <v>879</v>
      </c>
      <c r="D1060" s="11">
        <v>869</v>
      </c>
      <c r="E1060" s="54">
        <v>878</v>
      </c>
      <c r="G1060">
        <f t="shared" ca="1" si="16"/>
        <v>1060</v>
      </c>
    </row>
    <row r="1061" spans="1:7" x14ac:dyDescent="0.25">
      <c r="A1061" s="16"/>
      <c r="B1061" s="194" t="s">
        <v>56</v>
      </c>
      <c r="C1061" s="196">
        <v>342</v>
      </c>
      <c r="D1061" s="11">
        <v>329</v>
      </c>
      <c r="E1061" s="54">
        <v>298</v>
      </c>
      <c r="G1061">
        <f t="shared" ca="1" si="16"/>
        <v>1061</v>
      </c>
    </row>
    <row r="1062" spans="1:7" x14ac:dyDescent="0.25">
      <c r="A1062" s="16"/>
      <c r="B1062" s="194" t="s">
        <v>29</v>
      </c>
      <c r="C1062" s="196">
        <v>293</v>
      </c>
      <c r="D1062" s="11">
        <v>295</v>
      </c>
      <c r="E1062" s="54">
        <v>312</v>
      </c>
      <c r="G1062">
        <f t="shared" ca="1" si="16"/>
        <v>1062</v>
      </c>
    </row>
    <row r="1063" spans="1:7" x14ac:dyDescent="0.25">
      <c r="A1063" s="16"/>
      <c r="B1063" s="194" t="s">
        <v>40</v>
      </c>
      <c r="C1063" s="196">
        <v>35</v>
      </c>
      <c r="D1063" s="11">
        <v>37</v>
      </c>
      <c r="E1063" s="54"/>
      <c r="G1063">
        <f t="shared" ca="1" si="16"/>
        <v>1063</v>
      </c>
    </row>
    <row r="1064" spans="1:7" x14ac:dyDescent="0.25">
      <c r="A1064" s="16"/>
      <c r="B1064" s="194" t="s">
        <v>47</v>
      </c>
      <c r="C1064" s="196">
        <v>856</v>
      </c>
      <c r="D1064" s="11">
        <v>855</v>
      </c>
      <c r="E1064" s="54">
        <v>842</v>
      </c>
      <c r="G1064">
        <f t="shared" ca="1" si="16"/>
        <v>1064</v>
      </c>
    </row>
    <row r="1065" spans="1:7" x14ac:dyDescent="0.25">
      <c r="A1065" s="16"/>
      <c r="B1065" s="194" t="s">
        <v>57</v>
      </c>
      <c r="C1065" s="196">
        <v>194</v>
      </c>
      <c r="D1065" s="11">
        <v>192</v>
      </c>
      <c r="E1065" s="54">
        <v>189</v>
      </c>
      <c r="G1065">
        <f t="shared" ca="1" si="16"/>
        <v>1065</v>
      </c>
    </row>
    <row r="1066" spans="1:7" x14ac:dyDescent="0.25">
      <c r="A1066" s="16"/>
      <c r="B1066" s="194" t="s">
        <v>74</v>
      </c>
      <c r="C1066" s="196">
        <v>783</v>
      </c>
      <c r="D1066" s="11">
        <v>773</v>
      </c>
      <c r="E1066" s="54">
        <v>808</v>
      </c>
      <c r="G1066">
        <f t="shared" ca="1" si="16"/>
        <v>1066</v>
      </c>
    </row>
    <row r="1067" spans="1:7" x14ac:dyDescent="0.25">
      <c r="A1067" s="16"/>
      <c r="B1067" s="194" t="s">
        <v>53</v>
      </c>
      <c r="C1067" s="196">
        <v>137</v>
      </c>
      <c r="D1067" s="11">
        <v>143</v>
      </c>
      <c r="E1067" s="54">
        <v>145</v>
      </c>
      <c r="G1067">
        <f t="shared" ca="1" si="16"/>
        <v>1067</v>
      </c>
    </row>
    <row r="1068" spans="1:7" x14ac:dyDescent="0.25">
      <c r="A1068" s="16"/>
      <c r="B1068" s="194" t="s">
        <v>49</v>
      </c>
      <c r="C1068" s="196">
        <v>50</v>
      </c>
      <c r="D1068" s="11">
        <v>53</v>
      </c>
      <c r="E1068" s="54">
        <v>53</v>
      </c>
      <c r="G1068">
        <f t="shared" ca="1" si="16"/>
        <v>1068</v>
      </c>
    </row>
    <row r="1069" spans="1:7" x14ac:dyDescent="0.25">
      <c r="A1069" s="16"/>
      <c r="B1069" s="194" t="s">
        <v>33</v>
      </c>
      <c r="C1069" s="196">
        <v>94</v>
      </c>
      <c r="D1069" s="11">
        <v>156</v>
      </c>
      <c r="E1069" s="54">
        <v>171</v>
      </c>
      <c r="G1069">
        <f t="shared" ca="1" si="16"/>
        <v>1069</v>
      </c>
    </row>
    <row r="1070" spans="1:7" x14ac:dyDescent="0.25">
      <c r="A1070" s="16"/>
      <c r="B1070" s="194" t="s">
        <v>60</v>
      </c>
      <c r="C1070" s="196">
        <v>324</v>
      </c>
      <c r="D1070" s="11">
        <v>324</v>
      </c>
      <c r="E1070" s="54">
        <v>305</v>
      </c>
      <c r="G1070">
        <f t="shared" ca="1" si="16"/>
        <v>1070</v>
      </c>
    </row>
    <row r="1071" spans="1:7" x14ac:dyDescent="0.25">
      <c r="A1071" s="16"/>
      <c r="B1071" s="194" t="s">
        <v>25</v>
      </c>
      <c r="C1071" s="196">
        <v>590</v>
      </c>
      <c r="D1071" s="11">
        <v>589</v>
      </c>
      <c r="E1071" s="54">
        <v>588</v>
      </c>
      <c r="G1071">
        <f t="shared" ca="1" si="16"/>
        <v>1071</v>
      </c>
    </row>
    <row r="1072" spans="1:7" x14ac:dyDescent="0.25">
      <c r="A1072" s="16"/>
      <c r="B1072" s="194" t="s">
        <v>7</v>
      </c>
      <c r="C1072" s="196">
        <v>725</v>
      </c>
      <c r="D1072" s="11">
        <v>742</v>
      </c>
      <c r="E1072" s="54">
        <v>734</v>
      </c>
      <c r="G1072">
        <f t="shared" ca="1" si="16"/>
        <v>1072</v>
      </c>
    </row>
    <row r="1073" spans="1:7" x14ac:dyDescent="0.25">
      <c r="A1073" s="16"/>
      <c r="B1073" s="194" t="s">
        <v>51</v>
      </c>
      <c r="C1073" s="196">
        <v>50</v>
      </c>
      <c r="D1073" s="11">
        <v>47</v>
      </c>
      <c r="E1073" s="54">
        <v>42</v>
      </c>
      <c r="G1073">
        <f t="shared" ca="1" si="16"/>
        <v>1073</v>
      </c>
    </row>
    <row r="1074" spans="1:7" x14ac:dyDescent="0.25">
      <c r="A1074" s="16"/>
      <c r="B1074" s="194" t="s">
        <v>55</v>
      </c>
      <c r="C1074" s="196">
        <v>55</v>
      </c>
      <c r="D1074" s="11">
        <v>56</v>
      </c>
      <c r="E1074" s="54">
        <v>50</v>
      </c>
      <c r="G1074">
        <f t="shared" ca="1" si="16"/>
        <v>1074</v>
      </c>
    </row>
    <row r="1075" spans="1:7" x14ac:dyDescent="0.25">
      <c r="A1075" s="16"/>
      <c r="B1075" s="194" t="s">
        <v>36</v>
      </c>
      <c r="C1075" s="196">
        <v>347</v>
      </c>
      <c r="D1075" s="11">
        <v>340</v>
      </c>
      <c r="E1075" s="54">
        <v>354</v>
      </c>
      <c r="G1075">
        <f t="shared" ca="1" si="16"/>
        <v>1075</v>
      </c>
    </row>
    <row r="1076" spans="1:7" x14ac:dyDescent="0.25">
      <c r="A1076" s="16"/>
      <c r="B1076" s="194" t="s">
        <v>21</v>
      </c>
      <c r="C1076" s="196">
        <v>261</v>
      </c>
      <c r="D1076" s="11">
        <v>279</v>
      </c>
      <c r="E1076" s="54">
        <v>274</v>
      </c>
      <c r="G1076">
        <f t="shared" ca="1" si="16"/>
        <v>1076</v>
      </c>
    </row>
    <row r="1077" spans="1:7" x14ac:dyDescent="0.25">
      <c r="A1077" s="16"/>
      <c r="B1077" s="194" t="s">
        <v>42</v>
      </c>
      <c r="C1077" s="196">
        <v>32</v>
      </c>
      <c r="D1077" s="11">
        <v>38</v>
      </c>
      <c r="E1077" s="54">
        <v>39</v>
      </c>
      <c r="G1077">
        <f t="shared" ca="1" si="16"/>
        <v>1077</v>
      </c>
    </row>
    <row r="1078" spans="1:7" x14ac:dyDescent="0.25">
      <c r="A1078" s="16"/>
      <c r="B1078" s="194" t="s">
        <v>16</v>
      </c>
      <c r="C1078" s="196">
        <v>583</v>
      </c>
      <c r="D1078" s="11">
        <v>561</v>
      </c>
      <c r="E1078" s="54">
        <v>571</v>
      </c>
      <c r="G1078">
        <f t="shared" ca="1" si="16"/>
        <v>1078</v>
      </c>
    </row>
    <row r="1079" spans="1:7" x14ac:dyDescent="0.25">
      <c r="A1079" s="16"/>
      <c r="B1079" s="194" t="s">
        <v>2</v>
      </c>
      <c r="C1079" s="196">
        <v>1121</v>
      </c>
      <c r="D1079" s="11">
        <v>1100</v>
      </c>
      <c r="E1079" s="54">
        <v>1105</v>
      </c>
      <c r="G1079">
        <f t="shared" ca="1" si="16"/>
        <v>1079</v>
      </c>
    </row>
    <row r="1080" spans="1:7" x14ac:dyDescent="0.25">
      <c r="A1080" s="16"/>
      <c r="B1080" s="194" t="s">
        <v>4</v>
      </c>
      <c r="C1080" s="196">
        <v>1148</v>
      </c>
      <c r="D1080" s="11">
        <v>1149</v>
      </c>
      <c r="E1080" s="54">
        <v>1143</v>
      </c>
      <c r="G1080">
        <f t="shared" ca="1" si="16"/>
        <v>1080</v>
      </c>
    </row>
    <row r="1081" spans="1:7" x14ac:dyDescent="0.25">
      <c r="A1081" s="16"/>
      <c r="B1081" s="194" t="s">
        <v>38</v>
      </c>
      <c r="C1081" s="196">
        <v>179</v>
      </c>
      <c r="D1081" s="11">
        <v>164</v>
      </c>
      <c r="E1081" s="54">
        <v>163</v>
      </c>
      <c r="G1081">
        <f t="shared" ca="1" si="16"/>
        <v>1081</v>
      </c>
    </row>
    <row r="1082" spans="1:7" x14ac:dyDescent="0.25">
      <c r="A1082" s="16"/>
      <c r="B1082" s="194" t="s">
        <v>8</v>
      </c>
      <c r="C1082" s="196">
        <v>489</v>
      </c>
      <c r="D1082" s="11">
        <v>489</v>
      </c>
      <c r="E1082" s="54">
        <v>470</v>
      </c>
      <c r="G1082">
        <f t="shared" ca="1" si="16"/>
        <v>1082</v>
      </c>
    </row>
    <row r="1083" spans="1:7" x14ac:dyDescent="0.25">
      <c r="A1083" s="16"/>
      <c r="B1083" s="194" t="s">
        <v>78</v>
      </c>
      <c r="C1083" s="196">
        <v>768</v>
      </c>
      <c r="D1083" s="11">
        <v>758</v>
      </c>
      <c r="E1083" s="54">
        <v>767</v>
      </c>
      <c r="G1083">
        <f t="shared" ca="1" si="16"/>
        <v>1083</v>
      </c>
    </row>
    <row r="1084" spans="1:7" x14ac:dyDescent="0.25">
      <c r="A1084" s="16"/>
      <c r="B1084" s="194" t="s">
        <v>27</v>
      </c>
      <c r="C1084" s="196">
        <v>479</v>
      </c>
      <c r="D1084" s="11">
        <v>450</v>
      </c>
      <c r="E1084" s="54">
        <v>460</v>
      </c>
      <c r="G1084">
        <f t="shared" ca="1" si="16"/>
        <v>1084</v>
      </c>
    </row>
    <row r="1085" spans="1:7" x14ac:dyDescent="0.25">
      <c r="A1085" s="16"/>
      <c r="B1085" s="194" t="s">
        <v>13</v>
      </c>
      <c r="C1085" s="196">
        <v>311</v>
      </c>
      <c r="D1085" s="11">
        <v>293</v>
      </c>
      <c r="E1085" s="54">
        <v>288</v>
      </c>
      <c r="G1085">
        <f t="shared" ca="1" si="16"/>
        <v>1085</v>
      </c>
    </row>
    <row r="1086" spans="1:7" x14ac:dyDescent="0.25">
      <c r="A1086" s="16"/>
      <c r="B1086" s="194" t="s">
        <v>70</v>
      </c>
      <c r="C1086" s="196">
        <v>709</v>
      </c>
      <c r="D1086" s="11">
        <v>718</v>
      </c>
      <c r="E1086" s="54">
        <v>722</v>
      </c>
      <c r="G1086">
        <f t="shared" ca="1" si="16"/>
        <v>1086</v>
      </c>
    </row>
    <row r="1087" spans="1:7" x14ac:dyDescent="0.25">
      <c r="A1087" s="16"/>
      <c r="B1087" s="194" t="s">
        <v>72</v>
      </c>
      <c r="C1087" s="196">
        <v>269</v>
      </c>
      <c r="D1087" s="11">
        <v>252</v>
      </c>
      <c r="E1087" s="54">
        <v>249</v>
      </c>
      <c r="G1087">
        <f t="shared" ca="1" si="16"/>
        <v>1087</v>
      </c>
    </row>
    <row r="1088" spans="1:7" x14ac:dyDescent="0.25">
      <c r="A1088" s="16"/>
      <c r="B1088" s="194" t="s">
        <v>6</v>
      </c>
      <c r="C1088" s="196">
        <v>1190</v>
      </c>
      <c r="D1088" s="11">
        <v>1210</v>
      </c>
      <c r="E1088" s="54">
        <v>1213</v>
      </c>
      <c r="G1088">
        <f t="shared" ca="1" si="16"/>
        <v>1088</v>
      </c>
    </row>
    <row r="1089" spans="1:7" x14ac:dyDescent="0.25">
      <c r="A1089" s="16"/>
      <c r="B1089" s="194" t="s">
        <v>62</v>
      </c>
      <c r="C1089" s="196">
        <v>459</v>
      </c>
      <c r="D1089" s="11">
        <v>471</v>
      </c>
      <c r="E1089" s="54">
        <v>471</v>
      </c>
      <c r="G1089">
        <f t="shared" ca="1" si="16"/>
        <v>1089</v>
      </c>
    </row>
    <row r="1090" spans="1:7" x14ac:dyDescent="0.25">
      <c r="A1090" s="16"/>
      <c r="B1090" s="194" t="s">
        <v>5</v>
      </c>
      <c r="C1090" s="196">
        <v>900</v>
      </c>
      <c r="D1090" s="11">
        <v>898</v>
      </c>
      <c r="E1090" s="54">
        <v>909</v>
      </c>
      <c r="G1090">
        <f t="shared" ca="1" si="16"/>
        <v>1090</v>
      </c>
    </row>
    <row r="1091" spans="1:7" x14ac:dyDescent="0.25">
      <c r="A1091" s="16"/>
      <c r="B1091" s="194" t="s">
        <v>37</v>
      </c>
      <c r="C1091" s="196">
        <v>44</v>
      </c>
      <c r="D1091" s="11">
        <v>43</v>
      </c>
      <c r="E1091" s="54">
        <v>49</v>
      </c>
      <c r="G1091">
        <f t="shared" ca="1" si="16"/>
        <v>1091</v>
      </c>
    </row>
    <row r="1092" spans="1:7" x14ac:dyDescent="0.25">
      <c r="A1092" s="16"/>
      <c r="B1092" s="194" t="s">
        <v>76</v>
      </c>
      <c r="C1092" s="196">
        <v>642</v>
      </c>
      <c r="D1092" s="11">
        <v>618</v>
      </c>
      <c r="E1092" s="54">
        <v>588</v>
      </c>
      <c r="G1092">
        <f t="shared" ca="1" si="16"/>
        <v>1092</v>
      </c>
    </row>
    <row r="1093" spans="1:7" x14ac:dyDescent="0.25">
      <c r="A1093" s="16"/>
      <c r="B1093" s="194" t="s">
        <v>63</v>
      </c>
      <c r="C1093" s="196">
        <v>195</v>
      </c>
      <c r="D1093" s="11">
        <v>185</v>
      </c>
      <c r="E1093" s="54">
        <v>161</v>
      </c>
      <c r="G1093">
        <f t="shared" ca="1" si="16"/>
        <v>1093</v>
      </c>
    </row>
    <row r="1094" spans="1:7" x14ac:dyDescent="0.25">
      <c r="A1094" s="16"/>
      <c r="B1094" s="194" t="s">
        <v>43</v>
      </c>
      <c r="C1094" s="196">
        <v>236</v>
      </c>
      <c r="D1094" s="11">
        <v>232</v>
      </c>
      <c r="E1094" s="54">
        <v>221</v>
      </c>
      <c r="G1094">
        <f t="shared" ref="G1094:G1155" ca="1" si="17">CELL("row",A1094)</f>
        <v>1094</v>
      </c>
    </row>
    <row r="1095" spans="1:7" x14ac:dyDescent="0.25">
      <c r="A1095" s="16"/>
      <c r="B1095" s="194" t="s">
        <v>65</v>
      </c>
      <c r="C1095" s="196">
        <v>275</v>
      </c>
      <c r="D1095" s="11">
        <v>274</v>
      </c>
      <c r="E1095" s="54">
        <v>291</v>
      </c>
      <c r="G1095">
        <f t="shared" ca="1" si="17"/>
        <v>1095</v>
      </c>
    </row>
    <row r="1096" spans="1:7" x14ac:dyDescent="0.25">
      <c r="A1096" s="16"/>
      <c r="B1096" s="194" t="s">
        <v>22</v>
      </c>
      <c r="C1096" s="196">
        <v>246</v>
      </c>
      <c r="D1096" s="11">
        <v>242</v>
      </c>
      <c r="E1096" s="54">
        <v>253</v>
      </c>
      <c r="G1096">
        <f t="shared" ca="1" si="17"/>
        <v>1096</v>
      </c>
    </row>
    <row r="1097" spans="1:7" x14ac:dyDescent="0.25">
      <c r="A1097" s="16"/>
      <c r="B1097" s="194" t="s">
        <v>61</v>
      </c>
      <c r="C1097" s="196">
        <v>189</v>
      </c>
      <c r="D1097" s="11">
        <v>176</v>
      </c>
      <c r="E1097" s="54">
        <v>177</v>
      </c>
      <c r="G1097">
        <f t="shared" ca="1" si="17"/>
        <v>1097</v>
      </c>
    </row>
    <row r="1098" spans="1:7" x14ac:dyDescent="0.25">
      <c r="A1098" s="16"/>
      <c r="B1098" s="194" t="s">
        <v>23</v>
      </c>
      <c r="C1098" s="196">
        <v>328</v>
      </c>
      <c r="D1098" s="11">
        <v>327</v>
      </c>
      <c r="E1098" s="54">
        <v>339</v>
      </c>
      <c r="G1098">
        <f t="shared" ca="1" si="17"/>
        <v>1098</v>
      </c>
    </row>
    <row r="1099" spans="1:7" x14ac:dyDescent="0.25">
      <c r="A1099" s="16"/>
      <c r="B1099" s="194" t="s">
        <v>12</v>
      </c>
      <c r="C1099" s="196">
        <v>149</v>
      </c>
      <c r="D1099" s="11">
        <v>163</v>
      </c>
      <c r="E1099" s="54">
        <v>155</v>
      </c>
      <c r="G1099">
        <f t="shared" ca="1" si="17"/>
        <v>1099</v>
      </c>
    </row>
    <row r="1100" spans="1:7" x14ac:dyDescent="0.25">
      <c r="A1100" s="16"/>
      <c r="B1100" s="194" t="s">
        <v>19</v>
      </c>
      <c r="C1100" s="196">
        <v>354</v>
      </c>
      <c r="D1100" s="11">
        <v>366</v>
      </c>
      <c r="E1100" s="54">
        <v>366</v>
      </c>
      <c r="G1100">
        <f t="shared" ca="1" si="17"/>
        <v>1100</v>
      </c>
    </row>
    <row r="1101" spans="1:7" x14ac:dyDescent="0.25">
      <c r="A1101" s="16"/>
      <c r="B1101" s="194" t="s">
        <v>45</v>
      </c>
      <c r="C1101" s="196">
        <v>137</v>
      </c>
      <c r="D1101" s="11">
        <v>107</v>
      </c>
      <c r="E1101" s="54">
        <v>126</v>
      </c>
      <c r="G1101">
        <f t="shared" ca="1" si="17"/>
        <v>1101</v>
      </c>
    </row>
    <row r="1102" spans="1:7" x14ac:dyDescent="0.25">
      <c r="A1102" s="16"/>
      <c r="B1102" s="194" t="s">
        <v>48</v>
      </c>
      <c r="C1102" s="196">
        <v>279</v>
      </c>
      <c r="D1102" s="11">
        <v>300</v>
      </c>
      <c r="E1102" s="54">
        <v>308</v>
      </c>
      <c r="G1102">
        <f t="shared" ca="1" si="17"/>
        <v>1102</v>
      </c>
    </row>
    <row r="1103" spans="1:7" x14ac:dyDescent="0.25">
      <c r="A1103" s="16"/>
      <c r="B1103" s="194" t="s">
        <v>34</v>
      </c>
      <c r="C1103" s="196">
        <v>169</v>
      </c>
      <c r="D1103" s="11">
        <v>152</v>
      </c>
      <c r="E1103" s="54">
        <v>154</v>
      </c>
      <c r="G1103">
        <f t="shared" ca="1" si="17"/>
        <v>1103</v>
      </c>
    </row>
    <row r="1104" spans="1:7" x14ac:dyDescent="0.25">
      <c r="A1104" s="16"/>
      <c r="B1104" s="194" t="s">
        <v>3</v>
      </c>
      <c r="C1104" s="196">
        <v>1085</v>
      </c>
      <c r="D1104" s="11">
        <v>1057</v>
      </c>
      <c r="E1104" s="54">
        <v>1068</v>
      </c>
      <c r="G1104">
        <f t="shared" ca="1" si="17"/>
        <v>1104</v>
      </c>
    </row>
    <row r="1105" spans="1:7" x14ac:dyDescent="0.25">
      <c r="A1105" s="16"/>
      <c r="B1105" s="194" t="s">
        <v>80</v>
      </c>
      <c r="C1105" s="196">
        <v>590</v>
      </c>
      <c r="D1105" s="11">
        <v>586</v>
      </c>
      <c r="E1105" s="54">
        <v>576</v>
      </c>
      <c r="G1105">
        <f t="shared" ca="1" si="17"/>
        <v>1105</v>
      </c>
    </row>
    <row r="1106" spans="1:7" x14ac:dyDescent="0.25">
      <c r="A1106" s="16"/>
      <c r="B1106" s="194" t="s">
        <v>39</v>
      </c>
      <c r="C1106" s="196">
        <v>405</v>
      </c>
      <c r="D1106" s="11">
        <v>390</v>
      </c>
      <c r="E1106" s="54">
        <v>347</v>
      </c>
      <c r="G1106">
        <f t="shared" ca="1" si="17"/>
        <v>1106</v>
      </c>
    </row>
    <row r="1107" spans="1:7" x14ac:dyDescent="0.25">
      <c r="A1107" s="16"/>
      <c r="B1107" s="194" t="s">
        <v>14</v>
      </c>
      <c r="C1107" s="196">
        <v>991</v>
      </c>
      <c r="D1107" s="11">
        <v>1014</v>
      </c>
      <c r="E1107" s="54">
        <v>949</v>
      </c>
      <c r="G1107">
        <f t="shared" ca="1" si="17"/>
        <v>1107</v>
      </c>
    </row>
    <row r="1108" spans="1:7" x14ac:dyDescent="0.25">
      <c r="A1108" s="16"/>
      <c r="B1108" s="194" t="s">
        <v>68</v>
      </c>
      <c r="C1108" s="196">
        <v>242</v>
      </c>
      <c r="D1108" s="11">
        <v>260</v>
      </c>
      <c r="E1108" s="54">
        <v>265</v>
      </c>
      <c r="G1108">
        <f t="shared" ca="1" si="17"/>
        <v>1108</v>
      </c>
    </row>
    <row r="1109" spans="1:7" x14ac:dyDescent="0.25">
      <c r="A1109" s="16"/>
      <c r="B1109" s="194" t="s">
        <v>69</v>
      </c>
      <c r="C1109" s="196">
        <v>254</v>
      </c>
      <c r="D1109" s="11">
        <v>257</v>
      </c>
      <c r="E1109" s="54">
        <v>262</v>
      </c>
      <c r="G1109">
        <f t="shared" ca="1" si="17"/>
        <v>1109</v>
      </c>
    </row>
    <row r="1110" spans="1:7" x14ac:dyDescent="0.25">
      <c r="A1110" s="16"/>
      <c r="B1110" s="194" t="s">
        <v>50</v>
      </c>
      <c r="C1110" s="196">
        <v>53</v>
      </c>
      <c r="D1110" s="11">
        <v>53</v>
      </c>
      <c r="E1110" s="54">
        <v>45</v>
      </c>
      <c r="G1110">
        <f t="shared" ca="1" si="17"/>
        <v>1110</v>
      </c>
    </row>
    <row r="1111" spans="1:7" x14ac:dyDescent="0.25">
      <c r="A1111" s="16"/>
      <c r="B1111" s="194" t="s">
        <v>24</v>
      </c>
      <c r="C1111" s="196">
        <v>763</v>
      </c>
      <c r="D1111" s="11">
        <v>777</v>
      </c>
      <c r="E1111" s="54">
        <v>763</v>
      </c>
      <c r="G1111">
        <f t="shared" ca="1" si="17"/>
        <v>1111</v>
      </c>
    </row>
    <row r="1112" spans="1:7" x14ac:dyDescent="0.25">
      <c r="A1112" s="16"/>
      <c r="B1112" s="194" t="s">
        <v>9</v>
      </c>
      <c r="C1112" s="196">
        <v>578</v>
      </c>
      <c r="D1112" s="11">
        <v>576</v>
      </c>
      <c r="E1112" s="54">
        <v>548</v>
      </c>
      <c r="G1112">
        <f t="shared" ca="1" si="17"/>
        <v>1112</v>
      </c>
    </row>
    <row r="1113" spans="1:7" x14ac:dyDescent="0.25">
      <c r="A1113" s="16"/>
      <c r="B1113" s="194" t="s">
        <v>67</v>
      </c>
      <c r="C1113" s="196">
        <v>325</v>
      </c>
      <c r="D1113" s="11">
        <v>319</v>
      </c>
      <c r="E1113" s="54">
        <v>346</v>
      </c>
      <c r="G1113">
        <f t="shared" ca="1" si="17"/>
        <v>1113</v>
      </c>
    </row>
    <row r="1114" spans="1:7" x14ac:dyDescent="0.25">
      <c r="A1114" s="16"/>
      <c r="B1114" s="194" t="s">
        <v>28</v>
      </c>
      <c r="C1114" s="196">
        <v>423</v>
      </c>
      <c r="D1114" s="11">
        <v>418</v>
      </c>
      <c r="E1114" s="54">
        <v>434</v>
      </c>
      <c r="G1114">
        <f t="shared" ca="1" si="17"/>
        <v>1114</v>
      </c>
    </row>
    <row r="1115" spans="1:7" x14ac:dyDescent="0.25">
      <c r="A1115" s="16"/>
      <c r="B1115" s="194" t="s">
        <v>31</v>
      </c>
      <c r="C1115" s="196">
        <v>421</v>
      </c>
      <c r="D1115" s="11">
        <v>397</v>
      </c>
      <c r="E1115" s="54">
        <v>338</v>
      </c>
      <c r="G1115">
        <f t="shared" ca="1" si="17"/>
        <v>1115</v>
      </c>
    </row>
    <row r="1116" spans="1:7" x14ac:dyDescent="0.25">
      <c r="A1116" s="16"/>
      <c r="B1116" s="194" t="s">
        <v>64</v>
      </c>
      <c r="C1116" s="196">
        <v>573</v>
      </c>
      <c r="D1116" s="11">
        <v>564</v>
      </c>
      <c r="E1116" s="54">
        <v>578</v>
      </c>
      <c r="G1116">
        <f t="shared" ca="1" si="17"/>
        <v>1116</v>
      </c>
    </row>
    <row r="1117" spans="1:7" x14ac:dyDescent="0.25">
      <c r="A1117" s="16"/>
      <c r="B1117" s="194" t="s">
        <v>73</v>
      </c>
      <c r="C1117" s="196">
        <v>759</v>
      </c>
      <c r="D1117" s="11">
        <v>782</v>
      </c>
      <c r="E1117" s="54">
        <v>752</v>
      </c>
      <c r="G1117">
        <f t="shared" ca="1" si="17"/>
        <v>1117</v>
      </c>
    </row>
    <row r="1118" spans="1:7" x14ac:dyDescent="0.25">
      <c r="A1118" s="16"/>
      <c r="B1118" s="194" t="s">
        <v>26</v>
      </c>
      <c r="C1118" s="196">
        <v>293</v>
      </c>
      <c r="D1118" s="11">
        <v>312</v>
      </c>
      <c r="E1118" s="54">
        <v>309</v>
      </c>
      <c r="G1118">
        <f t="shared" ca="1" si="17"/>
        <v>1118</v>
      </c>
    </row>
    <row r="1119" spans="1:7" x14ac:dyDescent="0.25">
      <c r="A1119" s="16"/>
      <c r="B1119" s="194" t="s">
        <v>32</v>
      </c>
      <c r="C1119" s="196">
        <v>283</v>
      </c>
      <c r="D1119" s="11">
        <v>279</v>
      </c>
      <c r="E1119" s="54">
        <v>284</v>
      </c>
      <c r="G1119">
        <f t="shared" ca="1" si="17"/>
        <v>1119</v>
      </c>
    </row>
    <row r="1120" spans="1:7" x14ac:dyDescent="0.25">
      <c r="A1120" s="16"/>
      <c r="B1120" s="194" t="s">
        <v>46</v>
      </c>
      <c r="C1120" s="196">
        <v>856</v>
      </c>
      <c r="D1120" s="11">
        <v>765</v>
      </c>
      <c r="E1120" s="54">
        <v>719</v>
      </c>
      <c r="G1120">
        <f t="shared" ca="1" si="17"/>
        <v>1120</v>
      </c>
    </row>
    <row r="1121" spans="1:7" x14ac:dyDescent="0.25">
      <c r="A1121" s="16"/>
      <c r="B1121" s="194" t="s">
        <v>75</v>
      </c>
      <c r="C1121" s="196">
        <v>494</v>
      </c>
      <c r="D1121" s="11">
        <v>515</v>
      </c>
      <c r="E1121" s="54">
        <v>493</v>
      </c>
      <c r="G1121">
        <f t="shared" ca="1" si="17"/>
        <v>1121</v>
      </c>
    </row>
    <row r="1122" spans="1:7" x14ac:dyDescent="0.25">
      <c r="A1122" s="16"/>
      <c r="B1122" s="194" t="s">
        <v>10</v>
      </c>
      <c r="C1122" s="196">
        <v>922</v>
      </c>
      <c r="D1122" s="11">
        <v>943</v>
      </c>
      <c r="E1122" s="54">
        <v>932</v>
      </c>
      <c r="G1122">
        <f t="shared" ca="1" si="17"/>
        <v>1122</v>
      </c>
    </row>
    <row r="1123" spans="1:7" x14ac:dyDescent="0.25">
      <c r="A1123" s="16"/>
      <c r="B1123" s="194" t="s">
        <v>15</v>
      </c>
      <c r="C1123" s="196">
        <v>801</v>
      </c>
      <c r="D1123" s="11">
        <v>803</v>
      </c>
      <c r="E1123" s="54">
        <v>785</v>
      </c>
      <c r="G1123">
        <f t="shared" ca="1" si="17"/>
        <v>1123</v>
      </c>
    </row>
    <row r="1124" spans="1:7" x14ac:dyDescent="0.25">
      <c r="A1124" s="16"/>
      <c r="B1124" s="194" t="s">
        <v>18</v>
      </c>
      <c r="C1124" s="196">
        <v>943</v>
      </c>
      <c r="D1124" s="11">
        <v>965</v>
      </c>
      <c r="E1124" s="54">
        <v>926</v>
      </c>
      <c r="G1124">
        <f t="shared" ca="1" si="17"/>
        <v>1124</v>
      </c>
    </row>
    <row r="1125" spans="1:7" x14ac:dyDescent="0.25">
      <c r="A1125" s="16"/>
      <c r="B1125" s="194" t="s">
        <v>77</v>
      </c>
      <c r="C1125" s="196">
        <v>399</v>
      </c>
      <c r="D1125" s="11">
        <v>386</v>
      </c>
      <c r="E1125" s="54">
        <v>389</v>
      </c>
      <c r="G1125">
        <f t="shared" ca="1" si="17"/>
        <v>1125</v>
      </c>
    </row>
    <row r="1126" spans="1:7" x14ac:dyDescent="0.25">
      <c r="A1126" s="16"/>
      <c r="B1126" s="194" t="s">
        <v>44</v>
      </c>
      <c r="C1126" s="196">
        <v>126</v>
      </c>
      <c r="D1126" s="11">
        <v>108</v>
      </c>
      <c r="E1126" s="54">
        <v>96</v>
      </c>
      <c r="G1126">
        <f t="shared" ca="1" si="17"/>
        <v>1126</v>
      </c>
    </row>
    <row r="1127" spans="1:7" x14ac:dyDescent="0.25">
      <c r="A1127" s="16"/>
      <c r="B1127" s="194" t="s">
        <v>71</v>
      </c>
      <c r="C1127" s="196">
        <v>472</v>
      </c>
      <c r="D1127" s="11">
        <v>441</v>
      </c>
      <c r="E1127" s="54">
        <v>422</v>
      </c>
      <c r="G1127">
        <f t="shared" ca="1" si="17"/>
        <v>1127</v>
      </c>
    </row>
    <row r="1128" spans="1:7" x14ac:dyDescent="0.25">
      <c r="A1128" s="16"/>
      <c r="B1128" s="194" t="s">
        <v>52</v>
      </c>
      <c r="C1128" s="196">
        <v>137</v>
      </c>
      <c r="D1128" s="11">
        <v>139</v>
      </c>
      <c r="E1128" s="54">
        <v>136</v>
      </c>
      <c r="G1128">
        <f t="shared" ca="1" si="17"/>
        <v>1128</v>
      </c>
    </row>
    <row r="1129" spans="1:7" x14ac:dyDescent="0.25">
      <c r="A1129" s="16"/>
      <c r="B1129" s="194" t="s">
        <v>20</v>
      </c>
      <c r="C1129" s="196">
        <v>679</v>
      </c>
      <c r="D1129" s="11">
        <v>687</v>
      </c>
      <c r="E1129" s="54">
        <v>683</v>
      </c>
      <c r="G1129">
        <f t="shared" ca="1" si="17"/>
        <v>1129</v>
      </c>
    </row>
    <row r="1130" spans="1:7" x14ac:dyDescent="0.25">
      <c r="A1130" s="16"/>
      <c r="B1130" s="194" t="s">
        <v>95</v>
      </c>
      <c r="C1130" s="196">
        <v>1010</v>
      </c>
      <c r="D1130" s="11">
        <v>1011</v>
      </c>
      <c r="E1130" s="54">
        <v>1057</v>
      </c>
      <c r="G1130">
        <f t="shared" ca="1" si="17"/>
        <v>1130</v>
      </c>
    </row>
    <row r="1131" spans="1:7" x14ac:dyDescent="0.25">
      <c r="A1131" s="16"/>
      <c r="B1131" s="194" t="s">
        <v>30</v>
      </c>
      <c r="C1131" s="196">
        <v>213</v>
      </c>
      <c r="D1131" s="11">
        <v>187</v>
      </c>
      <c r="E1131" s="54">
        <v>155</v>
      </c>
      <c r="G1131">
        <f t="shared" ca="1" si="17"/>
        <v>1131</v>
      </c>
    </row>
    <row r="1132" spans="1:7" x14ac:dyDescent="0.25">
      <c r="A1132" s="16"/>
      <c r="B1132" s="194" t="s">
        <v>58</v>
      </c>
      <c r="C1132" s="196">
        <v>70</v>
      </c>
      <c r="D1132" s="11">
        <v>76</v>
      </c>
      <c r="E1132" s="54">
        <v>69</v>
      </c>
      <c r="G1132">
        <f t="shared" ca="1" si="17"/>
        <v>1132</v>
      </c>
    </row>
    <row r="1133" spans="1:7" x14ac:dyDescent="0.25">
      <c r="A1133" s="16"/>
      <c r="B1133" s="194" t="s">
        <v>54</v>
      </c>
      <c r="C1133" s="196">
        <v>53</v>
      </c>
      <c r="D1133" s="11">
        <v>42</v>
      </c>
      <c r="E1133" s="54">
        <v>31</v>
      </c>
      <c r="G1133">
        <f t="shared" ca="1" si="17"/>
        <v>1133</v>
      </c>
    </row>
    <row r="1134" spans="1:7" x14ac:dyDescent="0.25">
      <c r="A1134" s="16"/>
      <c r="B1134" s="194" t="s">
        <v>145</v>
      </c>
      <c r="C1134" s="196">
        <v>8148</v>
      </c>
      <c r="D1134" s="11">
        <v>8024</v>
      </c>
      <c r="E1134" s="54">
        <v>7985</v>
      </c>
      <c r="G1134">
        <f t="shared" ca="1" si="17"/>
        <v>1134</v>
      </c>
    </row>
    <row r="1135" spans="1:7" x14ac:dyDescent="0.25">
      <c r="A1135" s="16"/>
      <c r="B1135" s="194" t="s">
        <v>146</v>
      </c>
      <c r="C1135" s="196">
        <v>4991</v>
      </c>
      <c r="D1135" s="11">
        <v>4926</v>
      </c>
      <c r="E1135" s="54">
        <v>4868</v>
      </c>
      <c r="G1135">
        <f t="shared" ca="1" si="17"/>
        <v>1135</v>
      </c>
    </row>
    <row r="1136" spans="1:7" x14ac:dyDescent="0.25">
      <c r="A1136" s="16"/>
      <c r="B1136" s="194" t="s">
        <v>147</v>
      </c>
      <c r="C1136" s="196">
        <v>9737</v>
      </c>
      <c r="D1136" s="11">
        <v>9592</v>
      </c>
      <c r="E1136" s="54">
        <v>9529</v>
      </c>
      <c r="G1136">
        <f t="shared" ca="1" si="17"/>
        <v>1136</v>
      </c>
    </row>
    <row r="1137" spans="1:7" x14ac:dyDescent="0.25">
      <c r="A1137" s="16"/>
      <c r="B1137" s="194" t="s">
        <v>274</v>
      </c>
      <c r="C1137" s="196">
        <v>114</v>
      </c>
      <c r="D1137" s="11">
        <v>124</v>
      </c>
      <c r="E1137" s="54">
        <v>120</v>
      </c>
      <c r="G1137">
        <f t="shared" ca="1" si="17"/>
        <v>1137</v>
      </c>
    </row>
    <row r="1138" spans="1:7" x14ac:dyDescent="0.25">
      <c r="A1138" s="16"/>
      <c r="B1138" s="194" t="s">
        <v>275</v>
      </c>
      <c r="C1138" s="196">
        <v>223</v>
      </c>
      <c r="D1138" s="11">
        <v>244</v>
      </c>
      <c r="E1138" s="54">
        <v>240</v>
      </c>
      <c r="G1138">
        <f t="shared" ca="1" si="17"/>
        <v>1138</v>
      </c>
    </row>
    <row r="1139" spans="1:7" x14ac:dyDescent="0.25">
      <c r="A1139" s="16"/>
      <c r="B1139" s="194" t="s">
        <v>276</v>
      </c>
      <c r="C1139" s="196">
        <v>114</v>
      </c>
      <c r="D1139" s="11">
        <v>116</v>
      </c>
      <c r="E1139" s="54">
        <v>121</v>
      </c>
      <c r="G1139">
        <f t="shared" ca="1" si="17"/>
        <v>1139</v>
      </c>
    </row>
    <row r="1140" spans="1:7" x14ac:dyDescent="0.25">
      <c r="A1140" s="16"/>
      <c r="B1140" s="194" t="s">
        <v>277</v>
      </c>
      <c r="C1140" s="196">
        <v>94</v>
      </c>
      <c r="D1140" s="11">
        <v>94</v>
      </c>
      <c r="E1140" s="54">
        <v>86</v>
      </c>
      <c r="G1140">
        <f t="shared" ca="1" si="17"/>
        <v>1140</v>
      </c>
    </row>
    <row r="1141" spans="1:7" x14ac:dyDescent="0.25">
      <c r="A1141" s="16"/>
      <c r="B1141" s="194" t="s">
        <v>278</v>
      </c>
      <c r="C1141" s="196">
        <v>515</v>
      </c>
      <c r="D1141" s="11">
        <v>522</v>
      </c>
      <c r="E1141" s="54">
        <v>465</v>
      </c>
      <c r="G1141">
        <f t="shared" ca="1" si="17"/>
        <v>1141</v>
      </c>
    </row>
    <row r="1142" spans="1:7" x14ac:dyDescent="0.25">
      <c r="A1142" s="16"/>
      <c r="B1142" s="194" t="s">
        <v>279</v>
      </c>
      <c r="C1142" s="196">
        <v>124</v>
      </c>
      <c r="D1142" s="11">
        <v>125</v>
      </c>
      <c r="E1142" s="54">
        <v>122</v>
      </c>
      <c r="G1142">
        <f t="shared" ca="1" si="17"/>
        <v>1142</v>
      </c>
    </row>
    <row r="1143" spans="1:7" x14ac:dyDescent="0.25">
      <c r="A1143" s="16"/>
      <c r="B1143" s="194" t="s">
        <v>280</v>
      </c>
      <c r="C1143" s="196">
        <v>136</v>
      </c>
      <c r="D1143" s="11">
        <v>142</v>
      </c>
      <c r="E1143" s="54">
        <v>147</v>
      </c>
      <c r="G1143">
        <f t="shared" ca="1" si="17"/>
        <v>1143</v>
      </c>
    </row>
    <row r="1144" spans="1:7" x14ac:dyDescent="0.25">
      <c r="A1144" s="16"/>
      <c r="B1144" s="194" t="s">
        <v>281</v>
      </c>
      <c r="C1144" s="196">
        <v>2066</v>
      </c>
      <c r="D1144" s="11">
        <v>2105</v>
      </c>
      <c r="E1144" s="54">
        <v>2124</v>
      </c>
      <c r="G1144">
        <f t="shared" ca="1" si="17"/>
        <v>1144</v>
      </c>
    </row>
    <row r="1145" spans="1:7" x14ac:dyDescent="0.25">
      <c r="A1145" s="16"/>
      <c r="B1145" s="194" t="s">
        <v>282</v>
      </c>
      <c r="C1145" s="196">
        <v>217</v>
      </c>
      <c r="D1145" s="11">
        <v>231</v>
      </c>
      <c r="E1145" s="54">
        <v>236</v>
      </c>
      <c r="G1145">
        <f t="shared" ca="1" si="17"/>
        <v>1145</v>
      </c>
    </row>
    <row r="1146" spans="1:7" x14ac:dyDescent="0.25">
      <c r="A1146" s="16"/>
      <c r="B1146" s="194" t="s">
        <v>283</v>
      </c>
      <c r="C1146" s="196">
        <v>105</v>
      </c>
      <c r="D1146" s="11">
        <v>99</v>
      </c>
      <c r="E1146" s="54">
        <v>88</v>
      </c>
      <c r="G1146">
        <f t="shared" ca="1" si="17"/>
        <v>1146</v>
      </c>
    </row>
    <row r="1147" spans="1:7" x14ac:dyDescent="0.25">
      <c r="A1147" s="16"/>
      <c r="B1147" s="194" t="s">
        <v>284</v>
      </c>
      <c r="C1147" s="196"/>
      <c r="D1147" s="11"/>
      <c r="E1147" s="54">
        <v>30</v>
      </c>
      <c r="G1147">
        <f t="shared" ca="1" si="17"/>
        <v>1147</v>
      </c>
    </row>
    <row r="1148" spans="1:7" x14ac:dyDescent="0.25">
      <c r="A1148" s="16"/>
      <c r="B1148" s="194" t="s">
        <v>286</v>
      </c>
      <c r="C1148" s="196">
        <v>51</v>
      </c>
      <c r="D1148" s="11">
        <v>54</v>
      </c>
      <c r="E1148" s="54">
        <v>62</v>
      </c>
      <c r="G1148">
        <f t="shared" ca="1" si="17"/>
        <v>1148</v>
      </c>
    </row>
    <row r="1149" spans="1:7" x14ac:dyDescent="0.25">
      <c r="A1149" s="16"/>
      <c r="B1149" s="194" t="s">
        <v>287</v>
      </c>
      <c r="C1149" s="196">
        <v>48</v>
      </c>
      <c r="D1149" s="11">
        <v>58</v>
      </c>
      <c r="E1149" s="54">
        <v>53</v>
      </c>
      <c r="G1149">
        <f t="shared" ca="1" si="17"/>
        <v>1149</v>
      </c>
    </row>
    <row r="1150" spans="1:7" x14ac:dyDescent="0.25">
      <c r="A1150" s="16"/>
      <c r="B1150" s="194" t="s">
        <v>288</v>
      </c>
      <c r="C1150" s="196">
        <v>57</v>
      </c>
      <c r="D1150" s="11">
        <v>53</v>
      </c>
      <c r="E1150" s="54">
        <v>49</v>
      </c>
      <c r="G1150">
        <f t="shared" ca="1" si="17"/>
        <v>1150</v>
      </c>
    </row>
    <row r="1151" spans="1:7" x14ac:dyDescent="0.25">
      <c r="A1151" s="16"/>
      <c r="B1151" s="194" t="s">
        <v>289</v>
      </c>
      <c r="C1151" s="196">
        <v>42</v>
      </c>
      <c r="D1151" s="11">
        <v>36</v>
      </c>
      <c r="E1151" s="54">
        <v>47</v>
      </c>
      <c r="G1151">
        <f t="shared" ca="1" si="17"/>
        <v>1151</v>
      </c>
    </row>
    <row r="1152" spans="1:7" x14ac:dyDescent="0.25">
      <c r="A1152" s="16"/>
      <c r="B1152" s="194" t="s">
        <v>290</v>
      </c>
      <c r="C1152" s="196">
        <v>34</v>
      </c>
      <c r="D1152" s="11">
        <v>30</v>
      </c>
      <c r="E1152" s="54"/>
      <c r="G1152">
        <f t="shared" ca="1" si="17"/>
        <v>1152</v>
      </c>
    </row>
    <row r="1153" spans="1:7" x14ac:dyDescent="0.25">
      <c r="A1153" s="16"/>
      <c r="B1153" s="194" t="s">
        <v>291</v>
      </c>
      <c r="C1153" s="196">
        <v>152</v>
      </c>
      <c r="D1153" s="11">
        <v>165</v>
      </c>
      <c r="E1153" s="54">
        <v>166</v>
      </c>
      <c r="G1153">
        <f t="shared" ca="1" si="17"/>
        <v>1153</v>
      </c>
    </row>
    <row r="1154" spans="1:7" x14ac:dyDescent="0.25">
      <c r="A1154" s="5" t="s">
        <v>295</v>
      </c>
      <c r="B1154" s="3"/>
      <c r="C1154" s="8">
        <v>62353</v>
      </c>
      <c r="D1154" s="9">
        <v>61846</v>
      </c>
      <c r="E1154" s="53">
        <v>61192</v>
      </c>
      <c r="G1154">
        <f t="shared" ca="1" si="17"/>
        <v>1154</v>
      </c>
    </row>
    <row r="1155" spans="1:7" x14ac:dyDescent="0.25">
      <c r="A1155" s="5" t="s">
        <v>140</v>
      </c>
      <c r="B1155" s="5" t="s">
        <v>35</v>
      </c>
      <c r="C1155" s="8">
        <v>999</v>
      </c>
      <c r="D1155" s="9">
        <v>1009</v>
      </c>
      <c r="E1155" s="53">
        <v>1043</v>
      </c>
      <c r="G1155">
        <f t="shared" ca="1" si="17"/>
        <v>1155</v>
      </c>
    </row>
    <row r="1156" spans="1:7" x14ac:dyDescent="0.25">
      <c r="A1156" s="16"/>
      <c r="B1156" s="194" t="s">
        <v>41</v>
      </c>
      <c r="C1156" s="196">
        <v>1069</v>
      </c>
      <c r="D1156" s="11">
        <v>1124</v>
      </c>
      <c r="E1156" s="54">
        <v>913</v>
      </c>
      <c r="G1156">
        <f ca="1">CELL("row",A1156)</f>
        <v>1156</v>
      </c>
    </row>
    <row r="1157" spans="1:7" x14ac:dyDescent="0.25">
      <c r="A1157" s="16"/>
      <c r="B1157" s="194" t="s">
        <v>59</v>
      </c>
      <c r="C1157" s="196">
        <v>1399</v>
      </c>
      <c r="D1157" s="11">
        <v>1311</v>
      </c>
      <c r="E1157" s="54">
        <v>1323</v>
      </c>
      <c r="G1157">
        <f t="shared" ref="G1157:G1220" ca="1" si="18">CELL("row",A1157)</f>
        <v>1157</v>
      </c>
    </row>
    <row r="1158" spans="1:7" x14ac:dyDescent="0.25">
      <c r="A1158" s="16"/>
      <c r="B1158" s="194" t="s">
        <v>79</v>
      </c>
      <c r="C1158" s="196">
        <v>15380</v>
      </c>
      <c r="D1158" s="11">
        <v>14733</v>
      </c>
      <c r="E1158" s="54">
        <v>14245</v>
      </c>
      <c r="G1158">
        <f t="shared" ca="1" si="18"/>
        <v>1158</v>
      </c>
    </row>
    <row r="1159" spans="1:7" x14ac:dyDescent="0.25">
      <c r="A1159" s="16"/>
      <c r="B1159" s="194" t="s">
        <v>17</v>
      </c>
      <c r="C1159" s="196">
        <v>6379</v>
      </c>
      <c r="D1159" s="11">
        <v>6460</v>
      </c>
      <c r="E1159" s="54">
        <v>6546</v>
      </c>
      <c r="G1159">
        <f t="shared" ca="1" si="18"/>
        <v>1159</v>
      </c>
    </row>
    <row r="1160" spans="1:7" x14ac:dyDescent="0.25">
      <c r="A1160" s="16"/>
      <c r="B1160" s="194" t="s">
        <v>66</v>
      </c>
      <c r="C1160" s="196">
        <v>3142</v>
      </c>
      <c r="D1160" s="11">
        <v>2963</v>
      </c>
      <c r="E1160" s="54">
        <v>2916</v>
      </c>
      <c r="G1160">
        <f t="shared" ca="1" si="18"/>
        <v>1160</v>
      </c>
    </row>
    <row r="1161" spans="1:7" x14ac:dyDescent="0.25">
      <c r="A1161" s="16"/>
      <c r="B1161" s="194" t="s">
        <v>11</v>
      </c>
      <c r="C1161" s="196">
        <v>10267</v>
      </c>
      <c r="D1161" s="11">
        <v>10154</v>
      </c>
      <c r="E1161" s="54">
        <v>10315</v>
      </c>
      <c r="G1161">
        <f t="shared" ca="1" si="18"/>
        <v>1161</v>
      </c>
    </row>
    <row r="1162" spans="1:7" x14ac:dyDescent="0.25">
      <c r="A1162" s="16"/>
      <c r="B1162" s="194" t="s">
        <v>56</v>
      </c>
      <c r="C1162" s="196">
        <v>4310</v>
      </c>
      <c r="D1162" s="11">
        <v>4150</v>
      </c>
      <c r="E1162" s="54">
        <v>3788</v>
      </c>
      <c r="G1162">
        <f t="shared" ca="1" si="18"/>
        <v>1162</v>
      </c>
    </row>
    <row r="1163" spans="1:7" x14ac:dyDescent="0.25">
      <c r="A1163" s="16"/>
      <c r="B1163" s="194" t="s">
        <v>29</v>
      </c>
      <c r="C1163" s="196">
        <v>3431</v>
      </c>
      <c r="D1163" s="11">
        <v>3588</v>
      </c>
      <c r="E1163" s="54">
        <v>3707</v>
      </c>
      <c r="G1163">
        <f t="shared" ca="1" si="18"/>
        <v>1163</v>
      </c>
    </row>
    <row r="1164" spans="1:7" x14ac:dyDescent="0.25">
      <c r="A1164" s="16"/>
      <c r="B1164" s="194" t="s">
        <v>40</v>
      </c>
      <c r="C1164" s="196">
        <v>539</v>
      </c>
      <c r="D1164" s="11">
        <v>523</v>
      </c>
      <c r="E1164" s="54">
        <v>465</v>
      </c>
      <c r="G1164">
        <f t="shared" ca="1" si="18"/>
        <v>1164</v>
      </c>
    </row>
    <row r="1165" spans="1:7" x14ac:dyDescent="0.25">
      <c r="A1165" s="16"/>
      <c r="B1165" s="194" t="s">
        <v>47</v>
      </c>
      <c r="C1165" s="196">
        <v>11013</v>
      </c>
      <c r="D1165" s="11">
        <v>10807</v>
      </c>
      <c r="E1165" s="54">
        <v>10997</v>
      </c>
      <c r="G1165">
        <f t="shared" ca="1" si="18"/>
        <v>1165</v>
      </c>
    </row>
    <row r="1166" spans="1:7" x14ac:dyDescent="0.25">
      <c r="A1166" s="16"/>
      <c r="B1166" s="194" t="s">
        <v>57</v>
      </c>
      <c r="C1166" s="196">
        <v>2272</v>
      </c>
      <c r="D1166" s="11">
        <v>2210</v>
      </c>
      <c r="E1166" s="54">
        <v>2269</v>
      </c>
      <c r="G1166">
        <f t="shared" ca="1" si="18"/>
        <v>1166</v>
      </c>
    </row>
    <row r="1167" spans="1:7" x14ac:dyDescent="0.25">
      <c r="A1167" s="16"/>
      <c r="B1167" s="194" t="s">
        <v>74</v>
      </c>
      <c r="C1167" s="196">
        <v>9902</v>
      </c>
      <c r="D1167" s="11">
        <v>10015</v>
      </c>
      <c r="E1167" s="54">
        <v>10276</v>
      </c>
      <c r="G1167">
        <f t="shared" ca="1" si="18"/>
        <v>1167</v>
      </c>
    </row>
    <row r="1168" spans="1:7" x14ac:dyDescent="0.25">
      <c r="A1168" s="16"/>
      <c r="B1168" s="194" t="s">
        <v>53</v>
      </c>
      <c r="C1168" s="196">
        <v>1495</v>
      </c>
      <c r="D1168" s="11">
        <v>1534</v>
      </c>
      <c r="E1168" s="54">
        <v>1474</v>
      </c>
      <c r="G1168">
        <f t="shared" ca="1" si="18"/>
        <v>1168</v>
      </c>
    </row>
    <row r="1169" spans="1:7" x14ac:dyDescent="0.25">
      <c r="A1169" s="16"/>
      <c r="B1169" s="194" t="s">
        <v>49</v>
      </c>
      <c r="C1169" s="196">
        <v>531</v>
      </c>
      <c r="D1169" s="11">
        <v>539</v>
      </c>
      <c r="E1169" s="54">
        <v>555</v>
      </c>
      <c r="G1169">
        <f t="shared" ca="1" si="18"/>
        <v>1169</v>
      </c>
    </row>
    <row r="1170" spans="1:7" x14ac:dyDescent="0.25">
      <c r="A1170" s="16"/>
      <c r="B1170" s="194" t="s">
        <v>33</v>
      </c>
      <c r="C1170" s="196">
        <v>1345</v>
      </c>
      <c r="D1170" s="11">
        <v>2051</v>
      </c>
      <c r="E1170" s="54">
        <v>2346</v>
      </c>
      <c r="G1170">
        <f t="shared" ca="1" si="18"/>
        <v>1170</v>
      </c>
    </row>
    <row r="1171" spans="1:7" x14ac:dyDescent="0.25">
      <c r="A1171" s="16"/>
      <c r="B1171" s="194" t="s">
        <v>60</v>
      </c>
      <c r="C1171" s="196">
        <v>3767</v>
      </c>
      <c r="D1171" s="11">
        <v>3846</v>
      </c>
      <c r="E1171" s="54">
        <v>3784</v>
      </c>
      <c r="G1171">
        <f t="shared" ca="1" si="18"/>
        <v>1171</v>
      </c>
    </row>
    <row r="1172" spans="1:7" x14ac:dyDescent="0.25">
      <c r="A1172" s="16"/>
      <c r="B1172" s="194" t="s">
        <v>25</v>
      </c>
      <c r="C1172" s="196">
        <v>7031</v>
      </c>
      <c r="D1172" s="11">
        <v>7174</v>
      </c>
      <c r="E1172" s="54">
        <v>7358</v>
      </c>
      <c r="G1172">
        <f t="shared" ca="1" si="18"/>
        <v>1172</v>
      </c>
    </row>
    <row r="1173" spans="1:7" x14ac:dyDescent="0.25">
      <c r="A1173" s="16"/>
      <c r="B1173" s="194" t="s">
        <v>7</v>
      </c>
      <c r="C1173" s="196">
        <v>8561</v>
      </c>
      <c r="D1173" s="11">
        <v>8672</v>
      </c>
      <c r="E1173" s="54">
        <v>8736</v>
      </c>
      <c r="G1173">
        <f t="shared" ca="1" si="18"/>
        <v>1173</v>
      </c>
    </row>
    <row r="1174" spans="1:7" x14ac:dyDescent="0.25">
      <c r="A1174" s="16"/>
      <c r="B1174" s="194" t="s">
        <v>51</v>
      </c>
      <c r="C1174" s="196">
        <v>491</v>
      </c>
      <c r="D1174" s="11">
        <v>465</v>
      </c>
      <c r="E1174" s="54">
        <v>503</v>
      </c>
      <c r="G1174">
        <f t="shared" ca="1" si="18"/>
        <v>1174</v>
      </c>
    </row>
    <row r="1175" spans="1:7" x14ac:dyDescent="0.25">
      <c r="A1175" s="16"/>
      <c r="B1175" s="194" t="s">
        <v>55</v>
      </c>
      <c r="C1175" s="196">
        <v>666</v>
      </c>
      <c r="D1175" s="11">
        <v>621</v>
      </c>
      <c r="E1175" s="54">
        <v>573</v>
      </c>
      <c r="G1175">
        <f t="shared" ca="1" si="18"/>
        <v>1175</v>
      </c>
    </row>
    <row r="1176" spans="1:7" x14ac:dyDescent="0.25">
      <c r="A1176" s="16"/>
      <c r="B1176" s="194" t="s">
        <v>36</v>
      </c>
      <c r="C1176" s="196">
        <v>3950</v>
      </c>
      <c r="D1176" s="11">
        <v>4045</v>
      </c>
      <c r="E1176" s="54">
        <v>3996</v>
      </c>
      <c r="G1176">
        <f t="shared" ca="1" si="18"/>
        <v>1176</v>
      </c>
    </row>
    <row r="1177" spans="1:7" x14ac:dyDescent="0.25">
      <c r="A1177" s="16"/>
      <c r="B1177" s="194" t="s">
        <v>21</v>
      </c>
      <c r="C1177" s="196">
        <v>3175</v>
      </c>
      <c r="D1177" s="11">
        <v>3336</v>
      </c>
      <c r="E1177" s="54">
        <v>3451</v>
      </c>
      <c r="G1177">
        <f t="shared" ca="1" si="18"/>
        <v>1177</v>
      </c>
    </row>
    <row r="1178" spans="1:7" x14ac:dyDescent="0.25">
      <c r="A1178" s="16"/>
      <c r="B1178" s="194" t="s">
        <v>42</v>
      </c>
      <c r="C1178" s="196">
        <v>581</v>
      </c>
      <c r="D1178" s="11">
        <v>566</v>
      </c>
      <c r="E1178" s="54">
        <v>587</v>
      </c>
      <c r="G1178">
        <f t="shared" ca="1" si="18"/>
        <v>1178</v>
      </c>
    </row>
    <row r="1179" spans="1:7" x14ac:dyDescent="0.25">
      <c r="A1179" s="16"/>
      <c r="B1179" s="194" t="s">
        <v>16</v>
      </c>
      <c r="C1179" s="196">
        <v>6888</v>
      </c>
      <c r="D1179" s="11">
        <v>6827</v>
      </c>
      <c r="E1179" s="54">
        <v>6891</v>
      </c>
      <c r="G1179">
        <f t="shared" ca="1" si="18"/>
        <v>1179</v>
      </c>
    </row>
    <row r="1180" spans="1:7" x14ac:dyDescent="0.25">
      <c r="A1180" s="16"/>
      <c r="B1180" s="194" t="s">
        <v>2</v>
      </c>
      <c r="C1180" s="196">
        <v>13215</v>
      </c>
      <c r="D1180" s="11">
        <v>13310</v>
      </c>
      <c r="E1180" s="54">
        <v>13373</v>
      </c>
      <c r="G1180">
        <f t="shared" ca="1" si="18"/>
        <v>1180</v>
      </c>
    </row>
    <row r="1181" spans="1:7" x14ac:dyDescent="0.25">
      <c r="A1181" s="16"/>
      <c r="B1181" s="194" t="s">
        <v>4</v>
      </c>
      <c r="C1181" s="196">
        <v>13737</v>
      </c>
      <c r="D1181" s="11">
        <v>13844</v>
      </c>
      <c r="E1181" s="54">
        <v>13977</v>
      </c>
      <c r="G1181">
        <f t="shared" ca="1" si="18"/>
        <v>1181</v>
      </c>
    </row>
    <row r="1182" spans="1:7" x14ac:dyDescent="0.25">
      <c r="A1182" s="16"/>
      <c r="B1182" s="194" t="s">
        <v>38</v>
      </c>
      <c r="C1182" s="196">
        <v>2340</v>
      </c>
      <c r="D1182" s="11">
        <v>2183</v>
      </c>
      <c r="E1182" s="54">
        <v>2040</v>
      </c>
      <c r="G1182">
        <f t="shared" ca="1" si="18"/>
        <v>1182</v>
      </c>
    </row>
    <row r="1183" spans="1:7" x14ac:dyDescent="0.25">
      <c r="A1183" s="16"/>
      <c r="B1183" s="194" t="s">
        <v>8</v>
      </c>
      <c r="C1183" s="196">
        <v>5862</v>
      </c>
      <c r="D1183" s="11">
        <v>6049</v>
      </c>
      <c r="E1183" s="54">
        <v>6008</v>
      </c>
      <c r="G1183">
        <f t="shared" ca="1" si="18"/>
        <v>1183</v>
      </c>
    </row>
    <row r="1184" spans="1:7" x14ac:dyDescent="0.25">
      <c r="A1184" s="16"/>
      <c r="B1184" s="194" t="s">
        <v>78</v>
      </c>
      <c r="C1184" s="196">
        <v>11709</v>
      </c>
      <c r="D1184" s="11">
        <v>11803</v>
      </c>
      <c r="E1184" s="54">
        <v>11756</v>
      </c>
      <c r="G1184">
        <f t="shared" ca="1" si="18"/>
        <v>1184</v>
      </c>
    </row>
    <row r="1185" spans="1:7" x14ac:dyDescent="0.25">
      <c r="A1185" s="16"/>
      <c r="B1185" s="194" t="s">
        <v>27</v>
      </c>
      <c r="C1185" s="196">
        <v>5464</v>
      </c>
      <c r="D1185" s="11">
        <v>5577</v>
      </c>
      <c r="E1185" s="54">
        <v>5736</v>
      </c>
      <c r="G1185">
        <f t="shared" ca="1" si="18"/>
        <v>1185</v>
      </c>
    </row>
    <row r="1186" spans="1:7" x14ac:dyDescent="0.25">
      <c r="A1186" s="16"/>
      <c r="B1186" s="194" t="s">
        <v>13</v>
      </c>
      <c r="C1186" s="196">
        <v>3436</v>
      </c>
      <c r="D1186" s="11">
        <v>3500</v>
      </c>
      <c r="E1186" s="54">
        <v>3572</v>
      </c>
      <c r="G1186">
        <f t="shared" ca="1" si="18"/>
        <v>1186</v>
      </c>
    </row>
    <row r="1187" spans="1:7" x14ac:dyDescent="0.25">
      <c r="A1187" s="16"/>
      <c r="B1187" s="194" t="s">
        <v>70</v>
      </c>
      <c r="C1187" s="196">
        <v>9157</v>
      </c>
      <c r="D1187" s="11">
        <v>9229</v>
      </c>
      <c r="E1187" s="54">
        <v>9223</v>
      </c>
      <c r="G1187">
        <f t="shared" ca="1" si="18"/>
        <v>1187</v>
      </c>
    </row>
    <row r="1188" spans="1:7" x14ac:dyDescent="0.25">
      <c r="A1188" s="16"/>
      <c r="B1188" s="194" t="s">
        <v>72</v>
      </c>
      <c r="C1188" s="196">
        <v>2903</v>
      </c>
      <c r="D1188" s="11">
        <v>2677</v>
      </c>
      <c r="E1188" s="54">
        <v>2635</v>
      </c>
      <c r="G1188">
        <f t="shared" ca="1" si="18"/>
        <v>1188</v>
      </c>
    </row>
    <row r="1189" spans="1:7" x14ac:dyDescent="0.25">
      <c r="A1189" s="16"/>
      <c r="B1189" s="194" t="s">
        <v>6</v>
      </c>
      <c r="C1189" s="196">
        <v>14267</v>
      </c>
      <c r="D1189" s="11">
        <v>14312</v>
      </c>
      <c r="E1189" s="54">
        <v>14498</v>
      </c>
      <c r="G1189">
        <f t="shared" ca="1" si="18"/>
        <v>1189</v>
      </c>
    </row>
    <row r="1190" spans="1:7" x14ac:dyDescent="0.25">
      <c r="A1190" s="16"/>
      <c r="B1190" s="194" t="s">
        <v>62</v>
      </c>
      <c r="C1190" s="196">
        <v>6269</v>
      </c>
      <c r="D1190" s="11">
        <v>6177</v>
      </c>
      <c r="E1190" s="54">
        <v>6268</v>
      </c>
      <c r="G1190">
        <f t="shared" ca="1" si="18"/>
        <v>1190</v>
      </c>
    </row>
    <row r="1191" spans="1:7" x14ac:dyDescent="0.25">
      <c r="A1191" s="16"/>
      <c r="B1191" s="194" t="s">
        <v>5</v>
      </c>
      <c r="C1191" s="196">
        <v>10694</v>
      </c>
      <c r="D1191" s="11">
        <v>10704</v>
      </c>
      <c r="E1191" s="54">
        <v>10985</v>
      </c>
      <c r="G1191">
        <f t="shared" ca="1" si="18"/>
        <v>1191</v>
      </c>
    </row>
    <row r="1192" spans="1:7" x14ac:dyDescent="0.25">
      <c r="A1192" s="16"/>
      <c r="B1192" s="194" t="s">
        <v>37</v>
      </c>
      <c r="C1192" s="196">
        <v>685</v>
      </c>
      <c r="D1192" s="11">
        <v>633</v>
      </c>
      <c r="E1192" s="54">
        <v>711</v>
      </c>
      <c r="G1192">
        <f t="shared" ca="1" si="18"/>
        <v>1192</v>
      </c>
    </row>
    <row r="1193" spans="1:7" x14ac:dyDescent="0.25">
      <c r="A1193" s="16"/>
      <c r="B1193" s="194" t="s">
        <v>76</v>
      </c>
      <c r="C1193" s="196">
        <v>9115</v>
      </c>
      <c r="D1193" s="11">
        <v>9033</v>
      </c>
      <c r="E1193" s="54">
        <v>8806</v>
      </c>
      <c r="G1193">
        <f t="shared" ca="1" si="18"/>
        <v>1193</v>
      </c>
    </row>
    <row r="1194" spans="1:7" x14ac:dyDescent="0.25">
      <c r="A1194" s="16"/>
      <c r="B1194" s="194" t="s">
        <v>63</v>
      </c>
      <c r="C1194" s="196">
        <v>2352</v>
      </c>
      <c r="D1194" s="11">
        <v>2268</v>
      </c>
      <c r="E1194" s="54">
        <v>2281</v>
      </c>
      <c r="G1194">
        <f t="shared" ca="1" si="18"/>
        <v>1194</v>
      </c>
    </row>
    <row r="1195" spans="1:7" x14ac:dyDescent="0.25">
      <c r="A1195" s="16"/>
      <c r="B1195" s="194" t="s">
        <v>43</v>
      </c>
      <c r="C1195" s="196">
        <v>3123</v>
      </c>
      <c r="D1195" s="11">
        <v>3023</v>
      </c>
      <c r="E1195" s="54">
        <v>2911</v>
      </c>
      <c r="G1195">
        <f t="shared" ca="1" si="18"/>
        <v>1195</v>
      </c>
    </row>
    <row r="1196" spans="1:7" x14ac:dyDescent="0.25">
      <c r="A1196" s="16"/>
      <c r="B1196" s="194" t="s">
        <v>65</v>
      </c>
      <c r="C1196" s="196">
        <v>3323</v>
      </c>
      <c r="D1196" s="11">
        <v>3405</v>
      </c>
      <c r="E1196" s="54">
        <v>3473</v>
      </c>
      <c r="G1196">
        <f t="shared" ca="1" si="18"/>
        <v>1196</v>
      </c>
    </row>
    <row r="1197" spans="1:7" x14ac:dyDescent="0.25">
      <c r="A1197" s="16"/>
      <c r="B1197" s="194" t="s">
        <v>22</v>
      </c>
      <c r="C1197" s="196">
        <v>3036</v>
      </c>
      <c r="D1197" s="11">
        <v>3107</v>
      </c>
      <c r="E1197" s="54">
        <v>3198</v>
      </c>
      <c r="G1197">
        <f t="shared" ca="1" si="18"/>
        <v>1197</v>
      </c>
    </row>
    <row r="1198" spans="1:7" x14ac:dyDescent="0.25">
      <c r="A1198" s="16"/>
      <c r="B1198" s="194" t="s">
        <v>61</v>
      </c>
      <c r="C1198" s="196">
        <v>2463</v>
      </c>
      <c r="D1198" s="11">
        <v>2409</v>
      </c>
      <c r="E1198" s="54">
        <v>2310</v>
      </c>
      <c r="G1198">
        <f t="shared" ca="1" si="18"/>
        <v>1198</v>
      </c>
    </row>
    <row r="1199" spans="1:7" x14ac:dyDescent="0.25">
      <c r="A1199" s="16"/>
      <c r="B1199" s="194" t="s">
        <v>23</v>
      </c>
      <c r="C1199" s="196">
        <v>3561</v>
      </c>
      <c r="D1199" s="11">
        <v>3660</v>
      </c>
      <c r="E1199" s="54">
        <v>3882</v>
      </c>
      <c r="G1199">
        <f t="shared" ca="1" si="18"/>
        <v>1199</v>
      </c>
    </row>
    <row r="1200" spans="1:7" x14ac:dyDescent="0.25">
      <c r="A1200" s="16"/>
      <c r="B1200" s="194" t="s">
        <v>12</v>
      </c>
      <c r="C1200" s="196">
        <v>2228</v>
      </c>
      <c r="D1200" s="11">
        <v>2279</v>
      </c>
      <c r="E1200" s="54">
        <v>2376</v>
      </c>
      <c r="G1200">
        <f t="shared" ca="1" si="18"/>
        <v>1200</v>
      </c>
    </row>
    <row r="1201" spans="1:7" x14ac:dyDescent="0.25">
      <c r="A1201" s="16"/>
      <c r="B1201" s="194" t="s">
        <v>19</v>
      </c>
      <c r="C1201" s="196">
        <v>4278</v>
      </c>
      <c r="D1201" s="11">
        <v>4358</v>
      </c>
      <c r="E1201" s="54">
        <v>4389</v>
      </c>
      <c r="G1201">
        <f t="shared" ca="1" si="18"/>
        <v>1201</v>
      </c>
    </row>
    <row r="1202" spans="1:7" x14ac:dyDescent="0.25">
      <c r="A1202" s="16"/>
      <c r="B1202" s="194" t="s">
        <v>45</v>
      </c>
      <c r="C1202" s="196">
        <v>1468</v>
      </c>
      <c r="D1202" s="11">
        <v>1409</v>
      </c>
      <c r="E1202" s="54">
        <v>1403</v>
      </c>
      <c r="G1202">
        <f t="shared" ca="1" si="18"/>
        <v>1202</v>
      </c>
    </row>
    <row r="1203" spans="1:7" x14ac:dyDescent="0.25">
      <c r="A1203" s="16"/>
      <c r="B1203" s="194" t="s">
        <v>48</v>
      </c>
      <c r="C1203" s="196">
        <v>3154</v>
      </c>
      <c r="D1203" s="11">
        <v>3321</v>
      </c>
      <c r="E1203" s="54">
        <v>3549</v>
      </c>
      <c r="G1203">
        <f t="shared" ca="1" si="18"/>
        <v>1203</v>
      </c>
    </row>
    <row r="1204" spans="1:7" x14ac:dyDescent="0.25">
      <c r="A1204" s="16"/>
      <c r="B1204" s="194" t="s">
        <v>34</v>
      </c>
      <c r="C1204" s="196">
        <v>1789</v>
      </c>
      <c r="D1204" s="11">
        <v>1809</v>
      </c>
      <c r="E1204" s="54">
        <v>1776</v>
      </c>
      <c r="G1204">
        <f t="shared" ca="1" si="18"/>
        <v>1204</v>
      </c>
    </row>
    <row r="1205" spans="1:7" x14ac:dyDescent="0.25">
      <c r="A1205" s="16"/>
      <c r="B1205" s="194" t="s">
        <v>3</v>
      </c>
      <c r="C1205" s="196">
        <v>12579</v>
      </c>
      <c r="D1205" s="11">
        <v>12605</v>
      </c>
      <c r="E1205" s="54">
        <v>12763</v>
      </c>
      <c r="G1205">
        <f t="shared" ca="1" si="18"/>
        <v>1205</v>
      </c>
    </row>
    <row r="1206" spans="1:7" x14ac:dyDescent="0.25">
      <c r="A1206" s="16"/>
      <c r="B1206" s="194" t="s">
        <v>80</v>
      </c>
      <c r="C1206" s="196">
        <v>6697</v>
      </c>
      <c r="D1206" s="11">
        <v>6640</v>
      </c>
      <c r="E1206" s="54">
        <v>6482</v>
      </c>
      <c r="G1206">
        <f t="shared" ca="1" si="18"/>
        <v>1206</v>
      </c>
    </row>
    <row r="1207" spans="1:7" x14ac:dyDescent="0.25">
      <c r="A1207" s="16"/>
      <c r="B1207" s="194" t="s">
        <v>39</v>
      </c>
      <c r="C1207" s="196">
        <v>6156</v>
      </c>
      <c r="D1207" s="11">
        <v>6116</v>
      </c>
      <c r="E1207" s="54">
        <v>5367</v>
      </c>
      <c r="G1207">
        <f t="shared" ca="1" si="18"/>
        <v>1207</v>
      </c>
    </row>
    <row r="1208" spans="1:7" x14ac:dyDescent="0.25">
      <c r="A1208" s="16"/>
      <c r="B1208" s="194" t="s">
        <v>14</v>
      </c>
      <c r="C1208" s="196">
        <v>12865</v>
      </c>
      <c r="D1208" s="11">
        <v>12753</v>
      </c>
      <c r="E1208" s="54">
        <v>12270</v>
      </c>
      <c r="G1208">
        <f t="shared" ca="1" si="18"/>
        <v>1208</v>
      </c>
    </row>
    <row r="1209" spans="1:7" x14ac:dyDescent="0.25">
      <c r="A1209" s="16"/>
      <c r="B1209" s="194" t="s">
        <v>68</v>
      </c>
      <c r="C1209" s="196">
        <v>2897</v>
      </c>
      <c r="D1209" s="11">
        <v>2923</v>
      </c>
      <c r="E1209" s="54">
        <v>2853</v>
      </c>
      <c r="G1209">
        <f t="shared" ca="1" si="18"/>
        <v>1209</v>
      </c>
    </row>
    <row r="1210" spans="1:7" x14ac:dyDescent="0.25">
      <c r="A1210" s="16"/>
      <c r="B1210" s="194" t="s">
        <v>69</v>
      </c>
      <c r="C1210" s="196">
        <v>2740</v>
      </c>
      <c r="D1210" s="11">
        <v>2761</v>
      </c>
      <c r="E1210" s="54">
        <v>2769</v>
      </c>
      <c r="G1210">
        <f t="shared" ca="1" si="18"/>
        <v>1210</v>
      </c>
    </row>
    <row r="1211" spans="1:7" x14ac:dyDescent="0.25">
      <c r="A1211" s="16"/>
      <c r="B1211" s="194" t="s">
        <v>50</v>
      </c>
      <c r="C1211" s="196">
        <v>644</v>
      </c>
      <c r="D1211" s="11">
        <v>645</v>
      </c>
      <c r="E1211" s="54">
        <v>704</v>
      </c>
      <c r="G1211">
        <f t="shared" ca="1" si="18"/>
        <v>1211</v>
      </c>
    </row>
    <row r="1212" spans="1:7" x14ac:dyDescent="0.25">
      <c r="A1212" s="16"/>
      <c r="B1212" s="194" t="s">
        <v>24</v>
      </c>
      <c r="C1212" s="196">
        <v>8762</v>
      </c>
      <c r="D1212" s="11">
        <v>9065</v>
      </c>
      <c r="E1212" s="54">
        <v>9257</v>
      </c>
      <c r="G1212">
        <f t="shared" ca="1" si="18"/>
        <v>1212</v>
      </c>
    </row>
    <row r="1213" spans="1:7" x14ac:dyDescent="0.25">
      <c r="A1213" s="16"/>
      <c r="B1213" s="194" t="s">
        <v>9</v>
      </c>
      <c r="C1213" s="196">
        <v>6786</v>
      </c>
      <c r="D1213" s="11">
        <v>6940</v>
      </c>
      <c r="E1213" s="54">
        <v>6922</v>
      </c>
      <c r="G1213">
        <f t="shared" ca="1" si="18"/>
        <v>1213</v>
      </c>
    </row>
    <row r="1214" spans="1:7" x14ac:dyDescent="0.25">
      <c r="A1214" s="16"/>
      <c r="B1214" s="194" t="s">
        <v>67</v>
      </c>
      <c r="C1214" s="196">
        <v>4260</v>
      </c>
      <c r="D1214" s="11">
        <v>4377</v>
      </c>
      <c r="E1214" s="54">
        <v>4435</v>
      </c>
      <c r="G1214">
        <f t="shared" ca="1" si="18"/>
        <v>1214</v>
      </c>
    </row>
    <row r="1215" spans="1:7" x14ac:dyDescent="0.25">
      <c r="A1215" s="16"/>
      <c r="B1215" s="194" t="s">
        <v>28</v>
      </c>
      <c r="C1215" s="196">
        <v>4752</v>
      </c>
      <c r="D1215" s="11">
        <v>5045</v>
      </c>
      <c r="E1215" s="54">
        <v>5204</v>
      </c>
      <c r="G1215">
        <f t="shared" ca="1" si="18"/>
        <v>1215</v>
      </c>
    </row>
    <row r="1216" spans="1:7" x14ac:dyDescent="0.25">
      <c r="A1216" s="16"/>
      <c r="B1216" s="194" t="s">
        <v>31</v>
      </c>
      <c r="C1216" s="196">
        <v>5761</v>
      </c>
      <c r="D1216" s="11">
        <v>5454</v>
      </c>
      <c r="E1216" s="54">
        <v>4420</v>
      </c>
      <c r="G1216">
        <f t="shared" ca="1" si="18"/>
        <v>1216</v>
      </c>
    </row>
    <row r="1217" spans="1:7" x14ac:dyDescent="0.25">
      <c r="A1217" s="16"/>
      <c r="B1217" s="194" t="s">
        <v>64</v>
      </c>
      <c r="C1217" s="196">
        <v>6916</v>
      </c>
      <c r="D1217" s="11">
        <v>6932</v>
      </c>
      <c r="E1217" s="54">
        <v>7098</v>
      </c>
      <c r="G1217">
        <f t="shared" ca="1" si="18"/>
        <v>1217</v>
      </c>
    </row>
    <row r="1218" spans="1:7" x14ac:dyDescent="0.25">
      <c r="A1218" s="16"/>
      <c r="B1218" s="194" t="s">
        <v>73</v>
      </c>
      <c r="C1218" s="196">
        <v>10450</v>
      </c>
      <c r="D1218" s="11">
        <v>10272</v>
      </c>
      <c r="E1218" s="54">
        <v>10261</v>
      </c>
      <c r="G1218">
        <f t="shared" ca="1" si="18"/>
        <v>1218</v>
      </c>
    </row>
    <row r="1219" spans="1:7" x14ac:dyDescent="0.25">
      <c r="A1219" s="16"/>
      <c r="B1219" s="194" t="s">
        <v>26</v>
      </c>
      <c r="C1219" s="196">
        <v>3572</v>
      </c>
      <c r="D1219" s="11">
        <v>3812</v>
      </c>
      <c r="E1219" s="54">
        <v>3879</v>
      </c>
      <c r="G1219">
        <f t="shared" ca="1" si="18"/>
        <v>1219</v>
      </c>
    </row>
    <row r="1220" spans="1:7" x14ac:dyDescent="0.25">
      <c r="A1220" s="16"/>
      <c r="B1220" s="194" t="s">
        <v>32</v>
      </c>
      <c r="C1220" s="196">
        <v>3363</v>
      </c>
      <c r="D1220" s="11">
        <v>3512</v>
      </c>
      <c r="E1220" s="54">
        <v>3631</v>
      </c>
      <c r="G1220">
        <f t="shared" ca="1" si="18"/>
        <v>1220</v>
      </c>
    </row>
    <row r="1221" spans="1:7" x14ac:dyDescent="0.25">
      <c r="A1221" s="16"/>
      <c r="B1221" s="194" t="s">
        <v>46</v>
      </c>
      <c r="C1221" s="196">
        <v>10161</v>
      </c>
      <c r="D1221" s="11">
        <v>9546</v>
      </c>
      <c r="E1221" s="54">
        <v>9394</v>
      </c>
      <c r="G1221">
        <f t="shared" ref="G1221:G1284" ca="1" si="19">CELL("row",A1221)</f>
        <v>1221</v>
      </c>
    </row>
    <row r="1222" spans="1:7" x14ac:dyDescent="0.25">
      <c r="A1222" s="16"/>
      <c r="B1222" s="194" t="s">
        <v>75</v>
      </c>
      <c r="C1222" s="196">
        <v>6354</v>
      </c>
      <c r="D1222" s="11">
        <v>6593</v>
      </c>
      <c r="E1222" s="54">
        <v>6655</v>
      </c>
      <c r="G1222">
        <f t="shared" ca="1" si="19"/>
        <v>1222</v>
      </c>
    </row>
    <row r="1223" spans="1:7" x14ac:dyDescent="0.25">
      <c r="A1223" s="16"/>
      <c r="B1223" s="194" t="s">
        <v>10</v>
      </c>
      <c r="C1223" s="196">
        <v>11437</v>
      </c>
      <c r="D1223" s="11">
        <v>11506</v>
      </c>
      <c r="E1223" s="54">
        <v>11690</v>
      </c>
      <c r="G1223">
        <f t="shared" ca="1" si="19"/>
        <v>1223</v>
      </c>
    </row>
    <row r="1224" spans="1:7" x14ac:dyDescent="0.25">
      <c r="A1224" s="16"/>
      <c r="B1224" s="194" t="s">
        <v>15</v>
      </c>
      <c r="C1224" s="196">
        <v>9379</v>
      </c>
      <c r="D1224" s="11">
        <v>9318</v>
      </c>
      <c r="E1224" s="54">
        <v>9452</v>
      </c>
      <c r="G1224">
        <f t="shared" ca="1" si="19"/>
        <v>1224</v>
      </c>
    </row>
    <row r="1225" spans="1:7" x14ac:dyDescent="0.25">
      <c r="A1225" s="16"/>
      <c r="B1225" s="194" t="s">
        <v>18</v>
      </c>
      <c r="C1225" s="196">
        <v>14588</v>
      </c>
      <c r="D1225" s="11">
        <v>14661</v>
      </c>
      <c r="E1225" s="54">
        <v>14724</v>
      </c>
      <c r="G1225">
        <f t="shared" ca="1" si="19"/>
        <v>1225</v>
      </c>
    </row>
    <row r="1226" spans="1:7" x14ac:dyDescent="0.25">
      <c r="A1226" s="16"/>
      <c r="B1226" s="194" t="s">
        <v>77</v>
      </c>
      <c r="C1226" s="196">
        <v>4956</v>
      </c>
      <c r="D1226" s="11">
        <v>4974</v>
      </c>
      <c r="E1226" s="54">
        <v>5036</v>
      </c>
      <c r="G1226">
        <f t="shared" ca="1" si="19"/>
        <v>1226</v>
      </c>
    </row>
    <row r="1227" spans="1:7" x14ac:dyDescent="0.25">
      <c r="A1227" s="16"/>
      <c r="B1227" s="194" t="s">
        <v>44</v>
      </c>
      <c r="C1227" s="196">
        <v>1491</v>
      </c>
      <c r="D1227" s="11">
        <v>1391</v>
      </c>
      <c r="E1227" s="54">
        <v>1248</v>
      </c>
      <c r="G1227">
        <f t="shared" ca="1" si="19"/>
        <v>1227</v>
      </c>
    </row>
    <row r="1228" spans="1:7" x14ac:dyDescent="0.25">
      <c r="A1228" s="16"/>
      <c r="B1228" s="194" t="s">
        <v>71</v>
      </c>
      <c r="C1228" s="196">
        <v>5296</v>
      </c>
      <c r="D1228" s="11">
        <v>5170</v>
      </c>
      <c r="E1228" s="54">
        <v>5070</v>
      </c>
      <c r="G1228">
        <f t="shared" ca="1" si="19"/>
        <v>1228</v>
      </c>
    </row>
    <row r="1229" spans="1:7" x14ac:dyDescent="0.25">
      <c r="A1229" s="16"/>
      <c r="B1229" s="194" t="s">
        <v>52</v>
      </c>
      <c r="C1229" s="196">
        <v>1459</v>
      </c>
      <c r="D1229" s="11">
        <v>1467</v>
      </c>
      <c r="E1229" s="54">
        <v>1476</v>
      </c>
      <c r="G1229">
        <f t="shared" ca="1" si="19"/>
        <v>1229</v>
      </c>
    </row>
    <row r="1230" spans="1:7" x14ac:dyDescent="0.25">
      <c r="A1230" s="16"/>
      <c r="B1230" s="194" t="s">
        <v>20</v>
      </c>
      <c r="C1230" s="196">
        <v>8508</v>
      </c>
      <c r="D1230" s="11">
        <v>8406</v>
      </c>
      <c r="E1230" s="54">
        <v>8353</v>
      </c>
      <c r="G1230">
        <f t="shared" ca="1" si="19"/>
        <v>1230</v>
      </c>
    </row>
    <row r="1231" spans="1:7" x14ac:dyDescent="0.25">
      <c r="A1231" s="16"/>
      <c r="B1231" s="194" t="s">
        <v>95</v>
      </c>
      <c r="C1231" s="196">
        <v>13571</v>
      </c>
      <c r="D1231" s="11">
        <v>13823</v>
      </c>
      <c r="E1231" s="54">
        <v>14123</v>
      </c>
      <c r="G1231">
        <f t="shared" ca="1" si="19"/>
        <v>1231</v>
      </c>
    </row>
    <row r="1232" spans="1:7" x14ac:dyDescent="0.25">
      <c r="A1232" s="16"/>
      <c r="B1232" s="194" t="s">
        <v>30</v>
      </c>
      <c r="C1232" s="196">
        <v>2374</v>
      </c>
      <c r="D1232" s="11">
        <v>2046</v>
      </c>
      <c r="E1232" s="54">
        <v>1846</v>
      </c>
      <c r="G1232">
        <f t="shared" ca="1" si="19"/>
        <v>1232</v>
      </c>
    </row>
    <row r="1233" spans="1:7" x14ac:dyDescent="0.25">
      <c r="A1233" s="16"/>
      <c r="B1233" s="194" t="s">
        <v>58</v>
      </c>
      <c r="C1233" s="196">
        <v>732</v>
      </c>
      <c r="D1233" s="11">
        <v>750</v>
      </c>
      <c r="E1233" s="54">
        <v>744</v>
      </c>
      <c r="G1233">
        <f t="shared" ca="1" si="19"/>
        <v>1233</v>
      </c>
    </row>
    <row r="1234" spans="1:7" x14ac:dyDescent="0.25">
      <c r="A1234" s="16"/>
      <c r="B1234" s="194" t="s">
        <v>54</v>
      </c>
      <c r="C1234" s="196">
        <v>582</v>
      </c>
      <c r="D1234" s="11">
        <v>478</v>
      </c>
      <c r="E1234" s="54">
        <v>422</v>
      </c>
      <c r="G1234">
        <f t="shared" ca="1" si="19"/>
        <v>1234</v>
      </c>
    </row>
    <row r="1235" spans="1:7" x14ac:dyDescent="0.25">
      <c r="A1235" s="16"/>
      <c r="B1235" s="194" t="s">
        <v>145</v>
      </c>
      <c r="C1235" s="196">
        <v>116955</v>
      </c>
      <c r="D1235" s="11">
        <v>114399</v>
      </c>
      <c r="E1235" s="54">
        <v>114705</v>
      </c>
      <c r="G1235">
        <f t="shared" ca="1" si="19"/>
        <v>1235</v>
      </c>
    </row>
    <row r="1236" spans="1:7" x14ac:dyDescent="0.25">
      <c r="A1236" s="16"/>
      <c r="B1236" s="194" t="s">
        <v>146</v>
      </c>
      <c r="C1236" s="196">
        <v>73155</v>
      </c>
      <c r="D1236" s="11">
        <v>73132</v>
      </c>
      <c r="E1236" s="54">
        <v>73706</v>
      </c>
      <c r="G1236">
        <f t="shared" ca="1" si="19"/>
        <v>1236</v>
      </c>
    </row>
    <row r="1237" spans="1:7" x14ac:dyDescent="0.25">
      <c r="A1237" s="16"/>
      <c r="B1237" s="194" t="s">
        <v>147</v>
      </c>
      <c r="C1237" s="196">
        <v>147531</v>
      </c>
      <c r="D1237" s="11">
        <v>145216</v>
      </c>
      <c r="E1237" s="54">
        <v>146170</v>
      </c>
      <c r="G1237">
        <f t="shared" ca="1" si="19"/>
        <v>1237</v>
      </c>
    </row>
    <row r="1238" spans="1:7" x14ac:dyDescent="0.25">
      <c r="A1238" s="16"/>
      <c r="B1238" s="194" t="s">
        <v>274</v>
      </c>
      <c r="C1238" s="196">
        <v>1611</v>
      </c>
      <c r="D1238" s="11">
        <v>1729</v>
      </c>
      <c r="E1238" s="54">
        <v>1682</v>
      </c>
      <c r="G1238">
        <f t="shared" ca="1" si="19"/>
        <v>1238</v>
      </c>
    </row>
    <row r="1239" spans="1:7" x14ac:dyDescent="0.25">
      <c r="A1239" s="16"/>
      <c r="B1239" s="194" t="s">
        <v>275</v>
      </c>
      <c r="C1239" s="196">
        <v>2681</v>
      </c>
      <c r="D1239" s="11">
        <v>2815</v>
      </c>
      <c r="E1239" s="54">
        <v>2840</v>
      </c>
      <c r="G1239">
        <f t="shared" ca="1" si="19"/>
        <v>1239</v>
      </c>
    </row>
    <row r="1240" spans="1:7" x14ac:dyDescent="0.25">
      <c r="A1240" s="16"/>
      <c r="B1240" s="194" t="s">
        <v>276</v>
      </c>
      <c r="C1240" s="196">
        <v>1571</v>
      </c>
      <c r="D1240" s="11">
        <v>1505</v>
      </c>
      <c r="E1240" s="54">
        <v>1356</v>
      </c>
      <c r="G1240">
        <f t="shared" ca="1" si="19"/>
        <v>1240</v>
      </c>
    </row>
    <row r="1241" spans="1:7" x14ac:dyDescent="0.25">
      <c r="A1241" s="16"/>
      <c r="B1241" s="194" t="s">
        <v>277</v>
      </c>
      <c r="C1241" s="196">
        <v>1532</v>
      </c>
      <c r="D1241" s="11">
        <v>1492</v>
      </c>
      <c r="E1241" s="54">
        <v>1329</v>
      </c>
      <c r="G1241">
        <f t="shared" ca="1" si="19"/>
        <v>1241</v>
      </c>
    </row>
    <row r="1242" spans="1:7" x14ac:dyDescent="0.25">
      <c r="A1242" s="16"/>
      <c r="B1242" s="194" t="s">
        <v>278</v>
      </c>
      <c r="C1242" s="196">
        <v>6299</v>
      </c>
      <c r="D1242" s="11">
        <v>6250</v>
      </c>
      <c r="E1242" s="54">
        <v>6063</v>
      </c>
      <c r="G1242">
        <f t="shared" ca="1" si="19"/>
        <v>1242</v>
      </c>
    </row>
    <row r="1243" spans="1:7" x14ac:dyDescent="0.25">
      <c r="A1243" s="16"/>
      <c r="B1243" s="194" t="s">
        <v>279</v>
      </c>
      <c r="C1243" s="196">
        <v>1208</v>
      </c>
      <c r="D1243" s="11">
        <v>1176</v>
      </c>
      <c r="E1243" s="54">
        <v>1208</v>
      </c>
      <c r="G1243">
        <f t="shared" ca="1" si="19"/>
        <v>1243</v>
      </c>
    </row>
    <row r="1244" spans="1:7" x14ac:dyDescent="0.25">
      <c r="A1244" s="16"/>
      <c r="B1244" s="194" t="s">
        <v>280</v>
      </c>
      <c r="C1244" s="196">
        <v>1874</v>
      </c>
      <c r="D1244" s="11">
        <v>1832</v>
      </c>
      <c r="E1244" s="54">
        <v>1920</v>
      </c>
      <c r="G1244">
        <f t="shared" ca="1" si="19"/>
        <v>1244</v>
      </c>
    </row>
    <row r="1245" spans="1:7" x14ac:dyDescent="0.25">
      <c r="A1245" s="16"/>
      <c r="B1245" s="194" t="s">
        <v>281</v>
      </c>
      <c r="C1245" s="196">
        <v>31891</v>
      </c>
      <c r="D1245" s="11">
        <v>32353</v>
      </c>
      <c r="E1245" s="54">
        <v>33406</v>
      </c>
      <c r="G1245">
        <f t="shared" ca="1" si="19"/>
        <v>1245</v>
      </c>
    </row>
    <row r="1246" spans="1:7" x14ac:dyDescent="0.25">
      <c r="A1246" s="16"/>
      <c r="B1246" s="194" t="s">
        <v>282</v>
      </c>
      <c r="C1246" s="196">
        <v>2362</v>
      </c>
      <c r="D1246" s="11">
        <v>2503</v>
      </c>
      <c r="E1246" s="54">
        <v>2669</v>
      </c>
      <c r="G1246">
        <f t="shared" ca="1" si="19"/>
        <v>1246</v>
      </c>
    </row>
    <row r="1247" spans="1:7" x14ac:dyDescent="0.25">
      <c r="A1247" s="16"/>
      <c r="B1247" s="194" t="s">
        <v>283</v>
      </c>
      <c r="C1247" s="196">
        <v>999</v>
      </c>
      <c r="D1247" s="11">
        <v>1032</v>
      </c>
      <c r="E1247" s="54">
        <v>1024</v>
      </c>
      <c r="G1247">
        <f t="shared" ca="1" si="19"/>
        <v>1247</v>
      </c>
    </row>
    <row r="1248" spans="1:7" x14ac:dyDescent="0.25">
      <c r="A1248" s="16"/>
      <c r="B1248" s="194" t="s">
        <v>284</v>
      </c>
      <c r="C1248" s="196">
        <v>495</v>
      </c>
      <c r="D1248" s="11">
        <v>466</v>
      </c>
      <c r="E1248" s="54">
        <v>436</v>
      </c>
      <c r="G1248">
        <f t="shared" ca="1" si="19"/>
        <v>1248</v>
      </c>
    </row>
    <row r="1249" spans="1:7" x14ac:dyDescent="0.25">
      <c r="A1249" s="16"/>
      <c r="B1249" s="194" t="s">
        <v>285</v>
      </c>
      <c r="C1249" s="196">
        <v>436</v>
      </c>
      <c r="D1249" s="11">
        <v>427</v>
      </c>
      <c r="E1249" s="54">
        <v>315</v>
      </c>
      <c r="G1249">
        <f t="shared" ca="1" si="19"/>
        <v>1249</v>
      </c>
    </row>
    <row r="1250" spans="1:7" x14ac:dyDescent="0.25">
      <c r="A1250" s="16"/>
      <c r="B1250" s="194" t="s">
        <v>286</v>
      </c>
      <c r="C1250" s="196">
        <v>616</v>
      </c>
      <c r="D1250" s="11">
        <v>593</v>
      </c>
      <c r="E1250" s="54">
        <v>690</v>
      </c>
      <c r="G1250">
        <f t="shared" ca="1" si="19"/>
        <v>1250</v>
      </c>
    </row>
    <row r="1251" spans="1:7" x14ac:dyDescent="0.25">
      <c r="A1251" s="16"/>
      <c r="B1251" s="194" t="s">
        <v>287</v>
      </c>
      <c r="C1251" s="196">
        <v>581</v>
      </c>
      <c r="D1251" s="11">
        <v>588</v>
      </c>
      <c r="E1251" s="54">
        <v>574</v>
      </c>
      <c r="G1251">
        <f t="shared" ca="1" si="19"/>
        <v>1251</v>
      </c>
    </row>
    <row r="1252" spans="1:7" x14ac:dyDescent="0.25">
      <c r="A1252" s="16"/>
      <c r="B1252" s="194" t="s">
        <v>288</v>
      </c>
      <c r="C1252" s="196">
        <v>658</v>
      </c>
      <c r="D1252" s="11">
        <v>702</v>
      </c>
      <c r="E1252" s="54">
        <v>722</v>
      </c>
      <c r="G1252">
        <f t="shared" ca="1" si="19"/>
        <v>1252</v>
      </c>
    </row>
    <row r="1253" spans="1:7" x14ac:dyDescent="0.25">
      <c r="A1253" s="16"/>
      <c r="B1253" s="194" t="s">
        <v>289</v>
      </c>
      <c r="C1253" s="196">
        <v>365</v>
      </c>
      <c r="D1253" s="11">
        <v>368</v>
      </c>
      <c r="E1253" s="54">
        <v>388</v>
      </c>
      <c r="G1253">
        <f t="shared" ca="1" si="19"/>
        <v>1253</v>
      </c>
    </row>
    <row r="1254" spans="1:7" x14ac:dyDescent="0.25">
      <c r="A1254" s="16"/>
      <c r="B1254" s="194" t="s">
        <v>290</v>
      </c>
      <c r="C1254" s="196">
        <v>458</v>
      </c>
      <c r="D1254" s="11">
        <v>506</v>
      </c>
      <c r="E1254" s="54">
        <v>494</v>
      </c>
      <c r="G1254">
        <f t="shared" ca="1" si="19"/>
        <v>1254</v>
      </c>
    </row>
    <row r="1255" spans="1:7" x14ac:dyDescent="0.25">
      <c r="A1255" s="16"/>
      <c r="B1255" s="194" t="s">
        <v>291</v>
      </c>
      <c r="C1255" s="196">
        <v>1700</v>
      </c>
      <c r="D1255" s="11">
        <v>1744</v>
      </c>
      <c r="E1255" s="54">
        <v>1799</v>
      </c>
      <c r="G1255">
        <f t="shared" ca="1" si="19"/>
        <v>1255</v>
      </c>
    </row>
    <row r="1256" spans="1:7" x14ac:dyDescent="0.25">
      <c r="A1256" s="16"/>
      <c r="B1256" s="194" t="s">
        <v>292</v>
      </c>
      <c r="C1256" s="196">
        <v>169</v>
      </c>
      <c r="D1256" s="11">
        <v>171</v>
      </c>
      <c r="E1256" s="54">
        <v>160</v>
      </c>
      <c r="G1256">
        <f t="shared" ca="1" si="19"/>
        <v>1256</v>
      </c>
    </row>
    <row r="1257" spans="1:7" x14ac:dyDescent="0.25">
      <c r="A1257" s="16"/>
      <c r="B1257" s="194" t="s">
        <v>294</v>
      </c>
      <c r="C1257" s="196"/>
      <c r="D1257" s="11"/>
      <c r="E1257" s="54">
        <v>31</v>
      </c>
      <c r="G1257">
        <f t="shared" ca="1" si="19"/>
        <v>1257</v>
      </c>
    </row>
    <row r="1258" spans="1:7" x14ac:dyDescent="0.25">
      <c r="A1258" s="5" t="s">
        <v>142</v>
      </c>
      <c r="B1258" s="3"/>
      <c r="C1258" s="8">
        <v>833446</v>
      </c>
      <c r="D1258" s="9">
        <v>829782</v>
      </c>
      <c r="E1258" s="53">
        <v>832428</v>
      </c>
      <c r="G1258">
        <f t="shared" ca="1" si="19"/>
        <v>1258</v>
      </c>
    </row>
    <row r="1259" spans="1:7" x14ac:dyDescent="0.25">
      <c r="A1259" s="5" t="s">
        <v>293</v>
      </c>
      <c r="B1259" s="5" t="s">
        <v>35</v>
      </c>
      <c r="C1259" s="8">
        <v>63</v>
      </c>
      <c r="D1259" s="9">
        <v>74</v>
      </c>
      <c r="E1259" s="53">
        <v>78</v>
      </c>
      <c r="G1259">
        <f t="shared" ca="1" si="19"/>
        <v>1259</v>
      </c>
    </row>
    <row r="1260" spans="1:7" x14ac:dyDescent="0.25">
      <c r="A1260" s="16"/>
      <c r="B1260" s="194" t="s">
        <v>41</v>
      </c>
      <c r="C1260" s="196">
        <v>51</v>
      </c>
      <c r="D1260" s="11">
        <v>72</v>
      </c>
      <c r="E1260" s="54">
        <v>57</v>
      </c>
      <c r="G1260">
        <f t="shared" ca="1" si="19"/>
        <v>1260</v>
      </c>
    </row>
    <row r="1261" spans="1:7" x14ac:dyDescent="0.25">
      <c r="A1261" s="16"/>
      <c r="B1261" s="194" t="s">
        <v>59</v>
      </c>
      <c r="C1261" s="196">
        <v>40</v>
      </c>
      <c r="D1261" s="11">
        <v>41</v>
      </c>
      <c r="E1261" s="54">
        <v>51</v>
      </c>
      <c r="G1261">
        <f t="shared" ca="1" si="19"/>
        <v>1261</v>
      </c>
    </row>
    <row r="1262" spans="1:7" x14ac:dyDescent="0.25">
      <c r="A1262" s="16"/>
      <c r="B1262" s="194" t="s">
        <v>79</v>
      </c>
      <c r="C1262" s="196">
        <v>251</v>
      </c>
      <c r="D1262" s="11">
        <v>246</v>
      </c>
      <c r="E1262" s="54">
        <v>248</v>
      </c>
      <c r="G1262">
        <f t="shared" ca="1" si="19"/>
        <v>1262</v>
      </c>
    </row>
    <row r="1263" spans="1:7" x14ac:dyDescent="0.25">
      <c r="A1263" s="16"/>
      <c r="B1263" s="194" t="s">
        <v>17</v>
      </c>
      <c r="C1263" s="196">
        <v>107</v>
      </c>
      <c r="D1263" s="11">
        <v>130</v>
      </c>
      <c r="E1263" s="54">
        <v>141</v>
      </c>
      <c r="G1263">
        <f t="shared" ca="1" si="19"/>
        <v>1263</v>
      </c>
    </row>
    <row r="1264" spans="1:7" x14ac:dyDescent="0.25">
      <c r="A1264" s="16"/>
      <c r="B1264" s="194" t="s">
        <v>66</v>
      </c>
      <c r="C1264" s="196">
        <v>32</v>
      </c>
      <c r="D1264" s="11">
        <v>37</v>
      </c>
      <c r="E1264" s="54">
        <v>45</v>
      </c>
      <c r="G1264">
        <f t="shared" ca="1" si="19"/>
        <v>1264</v>
      </c>
    </row>
    <row r="1265" spans="1:7" x14ac:dyDescent="0.25">
      <c r="A1265" s="16"/>
      <c r="B1265" s="194" t="s">
        <v>11</v>
      </c>
      <c r="C1265" s="196">
        <v>182</v>
      </c>
      <c r="D1265" s="11">
        <v>216</v>
      </c>
      <c r="E1265" s="54">
        <v>215</v>
      </c>
      <c r="G1265">
        <f t="shared" ca="1" si="19"/>
        <v>1265</v>
      </c>
    </row>
    <row r="1266" spans="1:7" x14ac:dyDescent="0.25">
      <c r="A1266" s="16"/>
      <c r="B1266" s="194" t="s">
        <v>56</v>
      </c>
      <c r="C1266" s="196">
        <v>133</v>
      </c>
      <c r="D1266" s="11">
        <v>127</v>
      </c>
      <c r="E1266" s="54">
        <v>153</v>
      </c>
      <c r="G1266">
        <f t="shared" ca="1" si="19"/>
        <v>1266</v>
      </c>
    </row>
    <row r="1267" spans="1:7" x14ac:dyDescent="0.25">
      <c r="A1267" s="16"/>
      <c r="B1267" s="194" t="s">
        <v>29</v>
      </c>
      <c r="C1267" s="196">
        <v>52</v>
      </c>
      <c r="D1267" s="11">
        <v>70</v>
      </c>
      <c r="E1267" s="54">
        <v>66</v>
      </c>
      <c r="G1267">
        <f t="shared" ca="1" si="19"/>
        <v>1267</v>
      </c>
    </row>
    <row r="1268" spans="1:7" x14ac:dyDescent="0.25">
      <c r="A1268" s="16"/>
      <c r="B1268" s="194" t="s">
        <v>47</v>
      </c>
      <c r="C1268" s="196">
        <v>189</v>
      </c>
      <c r="D1268" s="11">
        <v>174</v>
      </c>
      <c r="E1268" s="54">
        <v>210</v>
      </c>
      <c r="G1268">
        <f t="shared" ca="1" si="19"/>
        <v>1268</v>
      </c>
    </row>
    <row r="1269" spans="1:7" x14ac:dyDescent="0.25">
      <c r="A1269" s="16"/>
      <c r="B1269" s="194" t="s">
        <v>57</v>
      </c>
      <c r="C1269" s="196">
        <v>45</v>
      </c>
      <c r="D1269" s="11">
        <v>46</v>
      </c>
      <c r="E1269" s="54">
        <v>66</v>
      </c>
      <c r="G1269">
        <f t="shared" ca="1" si="19"/>
        <v>1269</v>
      </c>
    </row>
    <row r="1270" spans="1:7" x14ac:dyDescent="0.25">
      <c r="A1270" s="16"/>
      <c r="B1270" s="194" t="s">
        <v>74</v>
      </c>
      <c r="C1270" s="196">
        <v>215</v>
      </c>
      <c r="D1270" s="11">
        <v>208</v>
      </c>
      <c r="E1270" s="54">
        <v>246</v>
      </c>
      <c r="G1270">
        <f t="shared" ca="1" si="19"/>
        <v>1270</v>
      </c>
    </row>
    <row r="1271" spans="1:7" x14ac:dyDescent="0.25">
      <c r="A1271" s="16"/>
      <c r="B1271" s="194" t="s">
        <v>53</v>
      </c>
      <c r="C1271" s="196">
        <v>31</v>
      </c>
      <c r="D1271" s="11">
        <v>40</v>
      </c>
      <c r="E1271" s="54">
        <v>43</v>
      </c>
      <c r="G1271">
        <f t="shared" ca="1" si="19"/>
        <v>1271</v>
      </c>
    </row>
    <row r="1272" spans="1:7" x14ac:dyDescent="0.25">
      <c r="A1272" s="16"/>
      <c r="B1272" s="194" t="s">
        <v>33</v>
      </c>
      <c r="C1272" s="196"/>
      <c r="D1272" s="11">
        <v>47</v>
      </c>
      <c r="E1272" s="54">
        <v>52</v>
      </c>
      <c r="G1272">
        <f t="shared" ca="1" si="19"/>
        <v>1272</v>
      </c>
    </row>
    <row r="1273" spans="1:7" x14ac:dyDescent="0.25">
      <c r="A1273" s="16"/>
      <c r="B1273" s="194" t="s">
        <v>60</v>
      </c>
      <c r="C1273" s="196">
        <v>45</v>
      </c>
      <c r="D1273" s="11">
        <v>52</v>
      </c>
      <c r="E1273" s="54">
        <v>53</v>
      </c>
      <c r="G1273">
        <f t="shared" ca="1" si="19"/>
        <v>1273</v>
      </c>
    </row>
    <row r="1274" spans="1:7" x14ac:dyDescent="0.25">
      <c r="A1274" s="16"/>
      <c r="B1274" s="194" t="s">
        <v>25</v>
      </c>
      <c r="C1274" s="196">
        <v>107</v>
      </c>
      <c r="D1274" s="11">
        <v>115</v>
      </c>
      <c r="E1274" s="54">
        <v>129</v>
      </c>
      <c r="G1274">
        <f t="shared" ca="1" si="19"/>
        <v>1274</v>
      </c>
    </row>
    <row r="1275" spans="1:7" x14ac:dyDescent="0.25">
      <c r="A1275" s="16"/>
      <c r="B1275" s="194" t="s">
        <v>7</v>
      </c>
      <c r="C1275" s="196">
        <v>124</v>
      </c>
      <c r="D1275" s="11">
        <v>135</v>
      </c>
      <c r="E1275" s="54">
        <v>151</v>
      </c>
      <c r="G1275">
        <f t="shared" ca="1" si="19"/>
        <v>1275</v>
      </c>
    </row>
    <row r="1276" spans="1:7" x14ac:dyDescent="0.25">
      <c r="A1276" s="16"/>
      <c r="B1276" s="194" t="s">
        <v>36</v>
      </c>
      <c r="C1276" s="196">
        <v>93</v>
      </c>
      <c r="D1276" s="11">
        <v>87</v>
      </c>
      <c r="E1276" s="54">
        <v>95</v>
      </c>
      <c r="G1276">
        <f t="shared" ca="1" si="19"/>
        <v>1276</v>
      </c>
    </row>
    <row r="1277" spans="1:7" x14ac:dyDescent="0.25">
      <c r="A1277" s="16"/>
      <c r="B1277" s="194" t="s">
        <v>21</v>
      </c>
      <c r="C1277" s="196">
        <v>41</v>
      </c>
      <c r="D1277" s="11">
        <v>49</v>
      </c>
      <c r="E1277" s="54">
        <v>53</v>
      </c>
      <c r="G1277">
        <f t="shared" ca="1" si="19"/>
        <v>1277</v>
      </c>
    </row>
    <row r="1278" spans="1:7" x14ac:dyDescent="0.25">
      <c r="A1278" s="16"/>
      <c r="B1278" s="194" t="s">
        <v>16</v>
      </c>
      <c r="C1278" s="196">
        <v>105</v>
      </c>
      <c r="D1278" s="11">
        <v>117</v>
      </c>
      <c r="E1278" s="54">
        <v>118</v>
      </c>
      <c r="G1278">
        <f t="shared" ca="1" si="19"/>
        <v>1278</v>
      </c>
    </row>
    <row r="1279" spans="1:7" x14ac:dyDescent="0.25">
      <c r="A1279" s="16"/>
      <c r="B1279" s="194" t="s">
        <v>2</v>
      </c>
      <c r="C1279" s="196">
        <v>230</v>
      </c>
      <c r="D1279" s="11">
        <v>263</v>
      </c>
      <c r="E1279" s="54">
        <v>273</v>
      </c>
      <c r="G1279">
        <f t="shared" ca="1" si="19"/>
        <v>1279</v>
      </c>
    </row>
    <row r="1280" spans="1:7" x14ac:dyDescent="0.25">
      <c r="A1280" s="16"/>
      <c r="B1280" s="194" t="s">
        <v>4</v>
      </c>
      <c r="C1280" s="196">
        <v>249</v>
      </c>
      <c r="D1280" s="11">
        <v>284</v>
      </c>
      <c r="E1280" s="54">
        <v>299</v>
      </c>
      <c r="G1280">
        <f t="shared" ca="1" si="19"/>
        <v>1280</v>
      </c>
    </row>
    <row r="1281" spans="1:7" x14ac:dyDescent="0.25">
      <c r="A1281" s="16"/>
      <c r="B1281" s="194" t="s">
        <v>38</v>
      </c>
      <c r="C1281" s="196">
        <v>67</v>
      </c>
      <c r="D1281" s="11">
        <v>45</v>
      </c>
      <c r="E1281" s="54">
        <v>69</v>
      </c>
      <c r="G1281">
        <f t="shared" ca="1" si="19"/>
        <v>1281</v>
      </c>
    </row>
    <row r="1282" spans="1:7" x14ac:dyDescent="0.25">
      <c r="A1282" s="16"/>
      <c r="B1282" s="194" t="s">
        <v>8</v>
      </c>
      <c r="C1282" s="196">
        <v>86</v>
      </c>
      <c r="D1282" s="11">
        <v>110</v>
      </c>
      <c r="E1282" s="54">
        <v>117</v>
      </c>
      <c r="G1282">
        <f t="shared" ca="1" si="19"/>
        <v>1282</v>
      </c>
    </row>
    <row r="1283" spans="1:7" x14ac:dyDescent="0.25">
      <c r="A1283" s="16"/>
      <c r="B1283" s="194" t="s">
        <v>78</v>
      </c>
      <c r="C1283" s="196">
        <v>232</v>
      </c>
      <c r="D1283" s="11">
        <v>260</v>
      </c>
      <c r="E1283" s="54">
        <v>269</v>
      </c>
      <c r="G1283">
        <f t="shared" ca="1" si="19"/>
        <v>1283</v>
      </c>
    </row>
    <row r="1284" spans="1:7" x14ac:dyDescent="0.25">
      <c r="A1284" s="16"/>
      <c r="B1284" s="194" t="s">
        <v>27</v>
      </c>
      <c r="C1284" s="196">
        <v>86</v>
      </c>
      <c r="D1284" s="11">
        <v>108</v>
      </c>
      <c r="E1284" s="54">
        <v>125</v>
      </c>
      <c r="G1284">
        <f t="shared" ca="1" si="19"/>
        <v>1284</v>
      </c>
    </row>
    <row r="1285" spans="1:7" x14ac:dyDescent="0.25">
      <c r="A1285" s="16"/>
      <c r="B1285" s="194" t="s">
        <v>13</v>
      </c>
      <c r="C1285" s="196">
        <v>56</v>
      </c>
      <c r="D1285" s="11">
        <v>53</v>
      </c>
      <c r="E1285" s="54">
        <v>79</v>
      </c>
      <c r="G1285">
        <f t="shared" ref="G1285:G1345" ca="1" si="20">CELL("row",A1285)</f>
        <v>1285</v>
      </c>
    </row>
    <row r="1286" spans="1:7" x14ac:dyDescent="0.25">
      <c r="A1286" s="16"/>
      <c r="B1286" s="194" t="s">
        <v>70</v>
      </c>
      <c r="C1286" s="196">
        <v>371</v>
      </c>
      <c r="D1286" s="11">
        <v>502</v>
      </c>
      <c r="E1286" s="54">
        <v>468</v>
      </c>
      <c r="G1286">
        <f t="shared" ca="1" si="20"/>
        <v>1286</v>
      </c>
    </row>
    <row r="1287" spans="1:7" x14ac:dyDescent="0.25">
      <c r="A1287" s="16"/>
      <c r="B1287" s="194" t="s">
        <v>72</v>
      </c>
      <c r="C1287" s="196">
        <v>67</v>
      </c>
      <c r="D1287" s="11">
        <v>64</v>
      </c>
      <c r="E1287" s="54">
        <v>64</v>
      </c>
      <c r="G1287">
        <f t="shared" ca="1" si="20"/>
        <v>1287</v>
      </c>
    </row>
    <row r="1288" spans="1:7" x14ac:dyDescent="0.25">
      <c r="A1288" s="16"/>
      <c r="B1288" s="194" t="s">
        <v>6</v>
      </c>
      <c r="C1288" s="196">
        <v>231</v>
      </c>
      <c r="D1288" s="11">
        <v>249</v>
      </c>
      <c r="E1288" s="54">
        <v>263</v>
      </c>
      <c r="G1288">
        <f t="shared" ca="1" si="20"/>
        <v>1288</v>
      </c>
    </row>
    <row r="1289" spans="1:7" x14ac:dyDescent="0.25">
      <c r="A1289" s="16"/>
      <c r="B1289" s="194" t="s">
        <v>62</v>
      </c>
      <c r="C1289" s="196">
        <v>126</v>
      </c>
      <c r="D1289" s="11">
        <v>141</v>
      </c>
      <c r="E1289" s="54">
        <v>171</v>
      </c>
      <c r="G1289">
        <f t="shared" ca="1" si="20"/>
        <v>1289</v>
      </c>
    </row>
    <row r="1290" spans="1:7" x14ac:dyDescent="0.25">
      <c r="A1290" s="16"/>
      <c r="B1290" s="194" t="s">
        <v>5</v>
      </c>
      <c r="C1290" s="196">
        <v>190</v>
      </c>
      <c r="D1290" s="11">
        <v>203</v>
      </c>
      <c r="E1290" s="54">
        <v>228</v>
      </c>
      <c r="G1290">
        <f t="shared" ca="1" si="20"/>
        <v>1290</v>
      </c>
    </row>
    <row r="1291" spans="1:7" x14ac:dyDescent="0.25">
      <c r="A1291" s="16"/>
      <c r="B1291" s="194" t="s">
        <v>76</v>
      </c>
      <c r="C1291" s="196">
        <v>170</v>
      </c>
      <c r="D1291" s="11">
        <v>183</v>
      </c>
      <c r="E1291" s="54">
        <v>187</v>
      </c>
      <c r="G1291">
        <f t="shared" ca="1" si="20"/>
        <v>1291</v>
      </c>
    </row>
    <row r="1292" spans="1:7" x14ac:dyDescent="0.25">
      <c r="A1292" s="16"/>
      <c r="B1292" s="194" t="s">
        <v>63</v>
      </c>
      <c r="C1292" s="196">
        <v>49</v>
      </c>
      <c r="D1292" s="11">
        <v>45</v>
      </c>
      <c r="E1292" s="54">
        <v>44</v>
      </c>
      <c r="G1292">
        <f t="shared" ca="1" si="20"/>
        <v>1292</v>
      </c>
    </row>
    <row r="1293" spans="1:7" x14ac:dyDescent="0.25">
      <c r="A1293" s="16"/>
      <c r="B1293" s="194" t="s">
        <v>43</v>
      </c>
      <c r="C1293" s="196">
        <v>62</v>
      </c>
      <c r="D1293" s="11">
        <v>62</v>
      </c>
      <c r="E1293" s="54">
        <v>61</v>
      </c>
      <c r="G1293">
        <f t="shared" ca="1" si="20"/>
        <v>1293</v>
      </c>
    </row>
    <row r="1294" spans="1:7" x14ac:dyDescent="0.25">
      <c r="A1294" s="16"/>
      <c r="B1294" s="194" t="s">
        <v>65</v>
      </c>
      <c r="C1294" s="196">
        <v>38</v>
      </c>
      <c r="D1294" s="11">
        <v>39</v>
      </c>
      <c r="E1294" s="54">
        <v>46</v>
      </c>
      <c r="G1294">
        <f t="shared" ca="1" si="20"/>
        <v>1294</v>
      </c>
    </row>
    <row r="1295" spans="1:7" x14ac:dyDescent="0.25">
      <c r="A1295" s="16"/>
      <c r="B1295" s="194" t="s">
        <v>22</v>
      </c>
      <c r="C1295" s="196">
        <v>32</v>
      </c>
      <c r="D1295" s="11">
        <v>36</v>
      </c>
      <c r="E1295" s="54">
        <v>40</v>
      </c>
      <c r="G1295">
        <f t="shared" ca="1" si="20"/>
        <v>1295</v>
      </c>
    </row>
    <row r="1296" spans="1:7" x14ac:dyDescent="0.25">
      <c r="A1296" s="16"/>
      <c r="B1296" s="194" t="s">
        <v>61</v>
      </c>
      <c r="C1296" s="196">
        <v>60</v>
      </c>
      <c r="D1296" s="11">
        <v>62</v>
      </c>
      <c r="E1296" s="54">
        <v>73</v>
      </c>
      <c r="G1296">
        <f t="shared" ca="1" si="20"/>
        <v>1296</v>
      </c>
    </row>
    <row r="1297" spans="1:7" x14ac:dyDescent="0.25">
      <c r="A1297" s="16"/>
      <c r="B1297" s="194" t="s">
        <v>23</v>
      </c>
      <c r="C1297" s="196">
        <v>43</v>
      </c>
      <c r="D1297" s="11">
        <v>56</v>
      </c>
      <c r="E1297" s="54">
        <v>64</v>
      </c>
      <c r="G1297">
        <f t="shared" ca="1" si="20"/>
        <v>1297</v>
      </c>
    </row>
    <row r="1298" spans="1:7" x14ac:dyDescent="0.25">
      <c r="A1298" s="16"/>
      <c r="B1298" s="194" t="s">
        <v>12</v>
      </c>
      <c r="C1298" s="196"/>
      <c r="D1298" s="11">
        <v>38</v>
      </c>
      <c r="E1298" s="54">
        <v>42</v>
      </c>
      <c r="G1298">
        <f t="shared" ca="1" si="20"/>
        <v>1298</v>
      </c>
    </row>
    <row r="1299" spans="1:7" x14ac:dyDescent="0.25">
      <c r="A1299" s="16"/>
      <c r="B1299" s="194" t="s">
        <v>19</v>
      </c>
      <c r="C1299" s="196">
        <v>47</v>
      </c>
      <c r="D1299" s="11">
        <v>49</v>
      </c>
      <c r="E1299" s="54">
        <v>50</v>
      </c>
      <c r="G1299">
        <f t="shared" ca="1" si="20"/>
        <v>1299</v>
      </c>
    </row>
    <row r="1300" spans="1:7" x14ac:dyDescent="0.25">
      <c r="A1300" s="16"/>
      <c r="B1300" s="194" t="s">
        <v>45</v>
      </c>
      <c r="C1300" s="196">
        <v>31</v>
      </c>
      <c r="D1300" s="11"/>
      <c r="E1300" s="54"/>
      <c r="G1300">
        <f t="shared" ca="1" si="20"/>
        <v>1300</v>
      </c>
    </row>
    <row r="1301" spans="1:7" x14ac:dyDescent="0.25">
      <c r="A1301" s="16"/>
      <c r="B1301" s="194" t="s">
        <v>48</v>
      </c>
      <c r="C1301" s="196">
        <v>67</v>
      </c>
      <c r="D1301" s="11">
        <v>73</v>
      </c>
      <c r="E1301" s="54">
        <v>77</v>
      </c>
      <c r="G1301">
        <f t="shared" ca="1" si="20"/>
        <v>1301</v>
      </c>
    </row>
    <row r="1302" spans="1:7" x14ac:dyDescent="0.25">
      <c r="A1302" s="16"/>
      <c r="B1302" s="194" t="s">
        <v>34</v>
      </c>
      <c r="C1302" s="196">
        <v>54</v>
      </c>
      <c r="D1302" s="11">
        <v>52</v>
      </c>
      <c r="E1302" s="54">
        <v>73</v>
      </c>
      <c r="G1302">
        <f t="shared" ca="1" si="20"/>
        <v>1302</v>
      </c>
    </row>
    <row r="1303" spans="1:7" x14ac:dyDescent="0.25">
      <c r="A1303" s="16"/>
      <c r="B1303" s="194" t="s">
        <v>3</v>
      </c>
      <c r="C1303" s="196">
        <v>217</v>
      </c>
      <c r="D1303" s="11">
        <v>254</v>
      </c>
      <c r="E1303" s="54">
        <v>264</v>
      </c>
      <c r="G1303">
        <f t="shared" ca="1" si="20"/>
        <v>1303</v>
      </c>
    </row>
    <row r="1304" spans="1:7" x14ac:dyDescent="0.25">
      <c r="A1304" s="16"/>
      <c r="B1304" s="194" t="s">
        <v>80</v>
      </c>
      <c r="C1304" s="196">
        <v>99</v>
      </c>
      <c r="D1304" s="11">
        <v>100</v>
      </c>
      <c r="E1304" s="54">
        <v>119</v>
      </c>
      <c r="G1304">
        <f t="shared" ca="1" si="20"/>
        <v>1304</v>
      </c>
    </row>
    <row r="1305" spans="1:7" x14ac:dyDescent="0.25">
      <c r="A1305" s="16"/>
      <c r="B1305" s="194" t="s">
        <v>39</v>
      </c>
      <c r="C1305" s="196">
        <v>394</v>
      </c>
      <c r="D1305" s="11">
        <v>512</v>
      </c>
      <c r="E1305" s="54">
        <v>449</v>
      </c>
      <c r="G1305">
        <f t="shared" ca="1" si="20"/>
        <v>1305</v>
      </c>
    </row>
    <row r="1306" spans="1:7" x14ac:dyDescent="0.25">
      <c r="A1306" s="16"/>
      <c r="B1306" s="194" t="s">
        <v>14</v>
      </c>
      <c r="C1306" s="196">
        <v>239</v>
      </c>
      <c r="D1306" s="11">
        <v>282</v>
      </c>
      <c r="E1306" s="54">
        <v>286</v>
      </c>
      <c r="G1306">
        <f t="shared" ca="1" si="20"/>
        <v>1306</v>
      </c>
    </row>
    <row r="1307" spans="1:7" x14ac:dyDescent="0.25">
      <c r="A1307" s="16"/>
      <c r="B1307" s="194" t="s">
        <v>68</v>
      </c>
      <c r="C1307" s="196">
        <v>37</v>
      </c>
      <c r="D1307" s="11">
        <v>50</v>
      </c>
      <c r="E1307" s="54">
        <v>45</v>
      </c>
      <c r="G1307">
        <f t="shared" ca="1" si="20"/>
        <v>1307</v>
      </c>
    </row>
    <row r="1308" spans="1:7" x14ac:dyDescent="0.25">
      <c r="A1308" s="16"/>
      <c r="B1308" s="194" t="s">
        <v>69</v>
      </c>
      <c r="C1308" s="196">
        <v>53</v>
      </c>
      <c r="D1308" s="11">
        <v>69</v>
      </c>
      <c r="E1308" s="54">
        <v>81</v>
      </c>
      <c r="G1308">
        <f t="shared" ca="1" si="20"/>
        <v>1308</v>
      </c>
    </row>
    <row r="1309" spans="1:7" x14ac:dyDescent="0.25">
      <c r="A1309" s="16"/>
      <c r="B1309" s="194" t="s">
        <v>24</v>
      </c>
      <c r="C1309" s="196">
        <v>138</v>
      </c>
      <c r="D1309" s="11">
        <v>165</v>
      </c>
      <c r="E1309" s="54">
        <v>179</v>
      </c>
      <c r="G1309">
        <f t="shared" ca="1" si="20"/>
        <v>1309</v>
      </c>
    </row>
    <row r="1310" spans="1:7" x14ac:dyDescent="0.25">
      <c r="A1310" s="16"/>
      <c r="B1310" s="194" t="s">
        <v>9</v>
      </c>
      <c r="C1310" s="196">
        <v>113</v>
      </c>
      <c r="D1310" s="11">
        <v>127</v>
      </c>
      <c r="E1310" s="54">
        <v>139</v>
      </c>
      <c r="G1310">
        <f t="shared" ca="1" si="20"/>
        <v>1310</v>
      </c>
    </row>
    <row r="1311" spans="1:7" x14ac:dyDescent="0.25">
      <c r="A1311" s="16"/>
      <c r="B1311" s="194" t="s">
        <v>67</v>
      </c>
      <c r="C1311" s="196">
        <v>50</v>
      </c>
      <c r="D1311" s="11">
        <v>58</v>
      </c>
      <c r="E1311" s="54">
        <v>58</v>
      </c>
      <c r="G1311">
        <f t="shared" ca="1" si="20"/>
        <v>1311</v>
      </c>
    </row>
    <row r="1312" spans="1:7" x14ac:dyDescent="0.25">
      <c r="A1312" s="16"/>
      <c r="B1312" s="194" t="s">
        <v>28</v>
      </c>
      <c r="C1312" s="196">
        <v>71</v>
      </c>
      <c r="D1312" s="11">
        <v>80</v>
      </c>
      <c r="E1312" s="54">
        <v>93</v>
      </c>
      <c r="G1312">
        <f t="shared" ca="1" si="20"/>
        <v>1312</v>
      </c>
    </row>
    <row r="1313" spans="1:7" x14ac:dyDescent="0.25">
      <c r="A1313" s="16"/>
      <c r="B1313" s="194" t="s">
        <v>31</v>
      </c>
      <c r="C1313" s="196">
        <v>262</v>
      </c>
      <c r="D1313" s="11">
        <v>239</v>
      </c>
      <c r="E1313" s="54">
        <v>184</v>
      </c>
      <c r="G1313">
        <f t="shared" ca="1" si="20"/>
        <v>1313</v>
      </c>
    </row>
    <row r="1314" spans="1:7" x14ac:dyDescent="0.25">
      <c r="A1314" s="16"/>
      <c r="B1314" s="194" t="s">
        <v>64</v>
      </c>
      <c r="C1314" s="196">
        <v>132</v>
      </c>
      <c r="D1314" s="11">
        <v>151</v>
      </c>
      <c r="E1314" s="54">
        <v>166</v>
      </c>
      <c r="G1314">
        <f t="shared" ca="1" si="20"/>
        <v>1314</v>
      </c>
    </row>
    <row r="1315" spans="1:7" x14ac:dyDescent="0.25">
      <c r="A1315" s="16"/>
      <c r="B1315" s="194" t="s">
        <v>73</v>
      </c>
      <c r="C1315" s="196">
        <v>177</v>
      </c>
      <c r="D1315" s="11">
        <v>185</v>
      </c>
      <c r="E1315" s="54">
        <v>199</v>
      </c>
      <c r="G1315">
        <f t="shared" ca="1" si="20"/>
        <v>1315</v>
      </c>
    </row>
    <row r="1316" spans="1:7" x14ac:dyDescent="0.25">
      <c r="A1316" s="16"/>
      <c r="B1316" s="194" t="s">
        <v>26</v>
      </c>
      <c r="C1316" s="196">
        <v>50</v>
      </c>
      <c r="D1316" s="11">
        <v>56</v>
      </c>
      <c r="E1316" s="54">
        <v>77</v>
      </c>
      <c r="G1316">
        <f t="shared" ca="1" si="20"/>
        <v>1316</v>
      </c>
    </row>
    <row r="1317" spans="1:7" x14ac:dyDescent="0.25">
      <c r="A1317" s="16"/>
      <c r="B1317" s="194" t="s">
        <v>32</v>
      </c>
      <c r="C1317" s="196">
        <v>54</v>
      </c>
      <c r="D1317" s="11">
        <v>62</v>
      </c>
      <c r="E1317" s="54">
        <v>66</v>
      </c>
      <c r="G1317">
        <f t="shared" ca="1" si="20"/>
        <v>1317</v>
      </c>
    </row>
    <row r="1318" spans="1:7" x14ac:dyDescent="0.25">
      <c r="A1318" s="16"/>
      <c r="B1318" s="194" t="s">
        <v>46</v>
      </c>
      <c r="C1318" s="196">
        <v>333</v>
      </c>
      <c r="D1318" s="11">
        <v>260</v>
      </c>
      <c r="E1318" s="54">
        <v>357</v>
      </c>
      <c r="G1318">
        <f t="shared" ca="1" si="20"/>
        <v>1318</v>
      </c>
    </row>
    <row r="1319" spans="1:7" x14ac:dyDescent="0.25">
      <c r="A1319" s="16"/>
      <c r="B1319" s="194" t="s">
        <v>75</v>
      </c>
      <c r="C1319" s="196">
        <v>140</v>
      </c>
      <c r="D1319" s="11">
        <v>160</v>
      </c>
      <c r="E1319" s="54">
        <v>164</v>
      </c>
      <c r="G1319">
        <f t="shared" ca="1" si="20"/>
        <v>1319</v>
      </c>
    </row>
    <row r="1320" spans="1:7" x14ac:dyDescent="0.25">
      <c r="A1320" s="16"/>
      <c r="B1320" s="194" t="s">
        <v>10</v>
      </c>
      <c r="C1320" s="196">
        <v>188</v>
      </c>
      <c r="D1320" s="11">
        <v>218</v>
      </c>
      <c r="E1320" s="54">
        <v>226</v>
      </c>
      <c r="G1320">
        <f t="shared" ca="1" si="20"/>
        <v>1320</v>
      </c>
    </row>
    <row r="1321" spans="1:7" x14ac:dyDescent="0.25">
      <c r="A1321" s="16"/>
      <c r="B1321" s="194" t="s">
        <v>15</v>
      </c>
      <c r="C1321" s="196">
        <v>148</v>
      </c>
      <c r="D1321" s="11">
        <v>166</v>
      </c>
      <c r="E1321" s="54">
        <v>173</v>
      </c>
      <c r="G1321">
        <f t="shared" ca="1" si="20"/>
        <v>1321</v>
      </c>
    </row>
    <row r="1322" spans="1:7" x14ac:dyDescent="0.25">
      <c r="A1322" s="16"/>
      <c r="B1322" s="194" t="s">
        <v>18</v>
      </c>
      <c r="C1322" s="196">
        <v>303</v>
      </c>
      <c r="D1322" s="11">
        <v>345</v>
      </c>
      <c r="E1322" s="54">
        <v>406</v>
      </c>
      <c r="G1322">
        <f t="shared" ca="1" si="20"/>
        <v>1322</v>
      </c>
    </row>
    <row r="1323" spans="1:7" x14ac:dyDescent="0.25">
      <c r="A1323" s="16"/>
      <c r="B1323" s="194" t="s">
        <v>77</v>
      </c>
      <c r="C1323" s="196">
        <v>82</v>
      </c>
      <c r="D1323" s="11">
        <v>94</v>
      </c>
      <c r="E1323" s="54">
        <v>127</v>
      </c>
      <c r="G1323">
        <f t="shared" ca="1" si="20"/>
        <v>1323</v>
      </c>
    </row>
    <row r="1324" spans="1:7" x14ac:dyDescent="0.25">
      <c r="A1324" s="16"/>
      <c r="B1324" s="194" t="s">
        <v>44</v>
      </c>
      <c r="C1324" s="196">
        <v>31</v>
      </c>
      <c r="D1324" s="11"/>
      <c r="E1324" s="54"/>
      <c r="G1324">
        <f t="shared" ca="1" si="20"/>
        <v>1324</v>
      </c>
    </row>
    <row r="1325" spans="1:7" x14ac:dyDescent="0.25">
      <c r="A1325" s="16"/>
      <c r="B1325" s="194" t="s">
        <v>71</v>
      </c>
      <c r="C1325" s="196">
        <v>83</v>
      </c>
      <c r="D1325" s="11">
        <v>88</v>
      </c>
      <c r="E1325" s="54">
        <v>103</v>
      </c>
      <c r="G1325">
        <f t="shared" ca="1" si="20"/>
        <v>1325</v>
      </c>
    </row>
    <row r="1326" spans="1:7" x14ac:dyDescent="0.25">
      <c r="A1326" s="16"/>
      <c r="B1326" s="194" t="s">
        <v>52</v>
      </c>
      <c r="C1326" s="196">
        <v>55</v>
      </c>
      <c r="D1326" s="11">
        <v>50</v>
      </c>
      <c r="E1326" s="54">
        <v>59</v>
      </c>
      <c r="G1326">
        <f t="shared" ca="1" si="20"/>
        <v>1326</v>
      </c>
    </row>
    <row r="1327" spans="1:7" x14ac:dyDescent="0.25">
      <c r="A1327" s="16"/>
      <c r="B1327" s="194" t="s">
        <v>20</v>
      </c>
      <c r="C1327" s="196">
        <v>193</v>
      </c>
      <c r="D1327" s="11">
        <v>214</v>
      </c>
      <c r="E1327" s="54">
        <v>219</v>
      </c>
      <c r="G1327">
        <f t="shared" ca="1" si="20"/>
        <v>1327</v>
      </c>
    </row>
    <row r="1328" spans="1:7" x14ac:dyDescent="0.25">
      <c r="A1328" s="16"/>
      <c r="B1328" s="194" t="s">
        <v>95</v>
      </c>
      <c r="C1328" s="196">
        <v>214</v>
      </c>
      <c r="D1328" s="11">
        <v>221</v>
      </c>
      <c r="E1328" s="54">
        <v>266</v>
      </c>
      <c r="G1328">
        <f t="shared" ca="1" si="20"/>
        <v>1328</v>
      </c>
    </row>
    <row r="1329" spans="1:7" x14ac:dyDescent="0.25">
      <c r="A1329" s="16"/>
      <c r="B1329" s="194" t="s">
        <v>30</v>
      </c>
      <c r="C1329" s="196">
        <v>62</v>
      </c>
      <c r="D1329" s="11">
        <v>41</v>
      </c>
      <c r="E1329" s="54">
        <v>54</v>
      </c>
      <c r="G1329">
        <f t="shared" ca="1" si="20"/>
        <v>1329</v>
      </c>
    </row>
    <row r="1330" spans="1:7" x14ac:dyDescent="0.25">
      <c r="A1330" s="16"/>
      <c r="B1330" s="194" t="s">
        <v>145</v>
      </c>
      <c r="C1330" s="196">
        <v>962</v>
      </c>
      <c r="D1330" s="11">
        <v>1035</v>
      </c>
      <c r="E1330" s="54">
        <v>1136</v>
      </c>
      <c r="G1330">
        <f t="shared" ca="1" si="20"/>
        <v>1330</v>
      </c>
    </row>
    <row r="1331" spans="1:7" x14ac:dyDescent="0.25">
      <c r="A1331" s="16"/>
      <c r="B1331" s="194" t="s">
        <v>146</v>
      </c>
      <c r="C1331" s="196">
        <v>3994</v>
      </c>
      <c r="D1331" s="11">
        <v>4372</v>
      </c>
      <c r="E1331" s="54">
        <v>4545</v>
      </c>
      <c r="G1331">
        <f t="shared" ca="1" si="20"/>
        <v>1331</v>
      </c>
    </row>
    <row r="1332" spans="1:7" x14ac:dyDescent="0.25">
      <c r="A1332" s="16"/>
      <c r="B1332" s="194" t="s">
        <v>147</v>
      </c>
      <c r="C1332" s="196">
        <v>4710</v>
      </c>
      <c r="D1332" s="11">
        <v>5140</v>
      </c>
      <c r="E1332" s="54">
        <v>5413</v>
      </c>
      <c r="G1332">
        <f t="shared" ca="1" si="20"/>
        <v>1332</v>
      </c>
    </row>
    <row r="1333" spans="1:7" x14ac:dyDescent="0.25">
      <c r="A1333" s="16"/>
      <c r="B1333" s="194" t="s">
        <v>274</v>
      </c>
      <c r="C1333" s="196"/>
      <c r="D1333" s="11"/>
      <c r="E1333" s="54">
        <v>33</v>
      </c>
      <c r="G1333">
        <f t="shared" ca="1" si="20"/>
        <v>1333</v>
      </c>
    </row>
    <row r="1334" spans="1:7" x14ac:dyDescent="0.25">
      <c r="A1334" s="16"/>
      <c r="B1334" s="194" t="s">
        <v>275</v>
      </c>
      <c r="C1334" s="196"/>
      <c r="D1334" s="11"/>
      <c r="E1334" s="54">
        <v>31</v>
      </c>
      <c r="G1334">
        <f t="shared" ca="1" si="20"/>
        <v>1334</v>
      </c>
    </row>
    <row r="1335" spans="1:7" x14ac:dyDescent="0.25">
      <c r="A1335" s="16"/>
      <c r="B1335" s="194" t="s">
        <v>277</v>
      </c>
      <c r="C1335" s="196">
        <v>34</v>
      </c>
      <c r="D1335" s="11">
        <v>50</v>
      </c>
      <c r="E1335" s="54">
        <v>41</v>
      </c>
      <c r="G1335">
        <f t="shared" ca="1" si="20"/>
        <v>1335</v>
      </c>
    </row>
    <row r="1336" spans="1:7" x14ac:dyDescent="0.25">
      <c r="A1336" s="16"/>
      <c r="B1336" s="194" t="s">
        <v>278</v>
      </c>
      <c r="C1336" s="196">
        <v>103</v>
      </c>
      <c r="D1336" s="11">
        <v>113</v>
      </c>
      <c r="E1336" s="54">
        <v>142</v>
      </c>
      <c r="G1336">
        <f t="shared" ca="1" si="20"/>
        <v>1336</v>
      </c>
    </row>
    <row r="1337" spans="1:7" x14ac:dyDescent="0.25">
      <c r="A1337" s="16"/>
      <c r="B1337" s="194" t="s">
        <v>279</v>
      </c>
      <c r="C1337" s="196">
        <v>32</v>
      </c>
      <c r="D1337" s="11">
        <v>39</v>
      </c>
      <c r="E1337" s="54">
        <v>32</v>
      </c>
      <c r="G1337">
        <f t="shared" ca="1" si="20"/>
        <v>1337</v>
      </c>
    </row>
    <row r="1338" spans="1:7" x14ac:dyDescent="0.25">
      <c r="A1338" s="16"/>
      <c r="B1338" s="194" t="s">
        <v>280</v>
      </c>
      <c r="C1338" s="196">
        <v>61</v>
      </c>
      <c r="D1338" s="11">
        <v>55</v>
      </c>
      <c r="E1338" s="54">
        <v>72</v>
      </c>
      <c r="G1338">
        <f t="shared" ca="1" si="20"/>
        <v>1338</v>
      </c>
    </row>
    <row r="1339" spans="1:7" x14ac:dyDescent="0.25">
      <c r="A1339" s="16"/>
      <c r="B1339" s="194" t="s">
        <v>281</v>
      </c>
      <c r="C1339" s="196">
        <v>709</v>
      </c>
      <c r="D1339" s="11">
        <v>854</v>
      </c>
      <c r="E1339" s="54">
        <v>991</v>
      </c>
      <c r="G1339">
        <f t="shared" ca="1" si="20"/>
        <v>1339</v>
      </c>
    </row>
    <row r="1340" spans="1:7" x14ac:dyDescent="0.25">
      <c r="A1340" s="16"/>
      <c r="B1340" s="194" t="s">
        <v>282</v>
      </c>
      <c r="C1340" s="196">
        <v>38</v>
      </c>
      <c r="D1340" s="11">
        <v>44</v>
      </c>
      <c r="E1340" s="54">
        <v>87</v>
      </c>
      <c r="G1340">
        <f t="shared" ca="1" si="20"/>
        <v>1340</v>
      </c>
    </row>
    <row r="1341" spans="1:7" x14ac:dyDescent="0.25">
      <c r="A1341" s="16"/>
      <c r="B1341" s="194" t="s">
        <v>284</v>
      </c>
      <c r="C1341" s="196">
        <v>30</v>
      </c>
      <c r="D1341" s="11"/>
      <c r="E1341" s="54">
        <v>36</v>
      </c>
      <c r="G1341">
        <f t="shared" ca="1" si="20"/>
        <v>1341</v>
      </c>
    </row>
    <row r="1342" spans="1:7" x14ac:dyDescent="0.25">
      <c r="A1342" s="16"/>
      <c r="B1342" s="194" t="s">
        <v>285</v>
      </c>
      <c r="C1342" s="196">
        <v>70</v>
      </c>
      <c r="D1342" s="11">
        <v>75</v>
      </c>
      <c r="E1342" s="54">
        <v>55</v>
      </c>
      <c r="G1342">
        <f t="shared" ca="1" si="20"/>
        <v>1342</v>
      </c>
    </row>
    <row r="1343" spans="1:7" x14ac:dyDescent="0.25">
      <c r="A1343" s="16"/>
      <c r="B1343" s="194" t="s">
        <v>286</v>
      </c>
      <c r="C1343" s="196"/>
      <c r="D1343" s="11"/>
      <c r="E1343" s="54">
        <v>33</v>
      </c>
      <c r="G1343">
        <f t="shared" ca="1" si="20"/>
        <v>1343</v>
      </c>
    </row>
    <row r="1344" spans="1:7" x14ac:dyDescent="0.25">
      <c r="A1344" s="16"/>
      <c r="B1344" s="194" t="s">
        <v>291</v>
      </c>
      <c r="C1344" s="196"/>
      <c r="D1344" s="11"/>
      <c r="E1344" s="54">
        <v>32</v>
      </c>
      <c r="G1344">
        <f t="shared" ca="1" si="20"/>
        <v>1344</v>
      </c>
    </row>
    <row r="1345" spans="1:7" x14ac:dyDescent="0.25">
      <c r="A1345" s="12" t="s">
        <v>296</v>
      </c>
      <c r="B1345" s="17"/>
      <c r="C1345" s="13">
        <v>19211</v>
      </c>
      <c r="D1345" s="14">
        <v>21084</v>
      </c>
      <c r="E1345" s="55">
        <v>22690</v>
      </c>
      <c r="G1345">
        <f t="shared" ca="1" si="20"/>
        <v>1345</v>
      </c>
    </row>
  </sheetData>
  <phoneticPr fontId="1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Q19"/>
  <sheetViews>
    <sheetView workbookViewId="0">
      <selection activeCell="T49" sqref="T49"/>
    </sheetView>
  </sheetViews>
  <sheetFormatPr defaultRowHeight="13.2" x14ac:dyDescent="0.25"/>
  <cols>
    <col min="1" max="1" width="26.44140625" customWidth="1"/>
    <col min="2" max="2" width="16.21875" customWidth="1"/>
    <col min="3" max="16" width="8" customWidth="1"/>
    <col min="17" max="17" width="11.33203125" bestFit="1" customWidth="1"/>
  </cols>
  <sheetData>
    <row r="3" spans="1:17" x14ac:dyDescent="0.25">
      <c r="A3" s="364" t="s">
        <v>102</v>
      </c>
      <c r="B3" s="364" t="s">
        <v>314</v>
      </c>
    </row>
    <row r="4" spans="1:17" x14ac:dyDescent="0.25">
      <c r="A4" s="364" t="s">
        <v>315</v>
      </c>
      <c r="B4" t="s">
        <v>103</v>
      </c>
      <c r="C4" t="s">
        <v>104</v>
      </c>
      <c r="D4" t="s">
        <v>105</v>
      </c>
      <c r="E4" t="s">
        <v>106</v>
      </c>
      <c r="F4" t="s">
        <v>141</v>
      </c>
      <c r="G4" t="s">
        <v>148</v>
      </c>
      <c r="H4" t="s">
        <v>149</v>
      </c>
      <c r="I4" t="s">
        <v>189</v>
      </c>
      <c r="J4" t="s">
        <v>201</v>
      </c>
      <c r="K4" t="s">
        <v>206</v>
      </c>
      <c r="L4" t="s">
        <v>211</v>
      </c>
      <c r="M4" t="s">
        <v>215</v>
      </c>
      <c r="N4" t="s">
        <v>222</v>
      </c>
      <c r="O4" t="s">
        <v>235</v>
      </c>
      <c r="P4" t="s">
        <v>242</v>
      </c>
      <c r="Q4" t="s">
        <v>107</v>
      </c>
    </row>
    <row r="5" spans="1:17" x14ac:dyDescent="0.25">
      <c r="A5" s="365" t="s">
        <v>1</v>
      </c>
      <c r="B5" s="11">
        <v>10481</v>
      </c>
      <c r="C5" s="11">
        <v>10821</v>
      </c>
      <c r="D5" s="11">
        <v>10942</v>
      </c>
      <c r="E5" s="11">
        <v>11010</v>
      </c>
      <c r="F5" s="11">
        <v>10557</v>
      </c>
      <c r="G5" s="11">
        <v>10743</v>
      </c>
      <c r="H5" s="11">
        <v>10756</v>
      </c>
      <c r="I5" s="11">
        <v>10801</v>
      </c>
      <c r="J5" s="11">
        <v>10500</v>
      </c>
      <c r="K5" s="11">
        <v>10687</v>
      </c>
      <c r="L5" s="11">
        <v>10673</v>
      </c>
      <c r="M5" s="11">
        <v>10781</v>
      </c>
      <c r="N5" s="11">
        <v>10782</v>
      </c>
      <c r="O5" s="11">
        <v>10957</v>
      </c>
      <c r="P5" s="11">
        <v>10893</v>
      </c>
      <c r="Q5" s="11">
        <v>161384</v>
      </c>
    </row>
    <row r="6" spans="1:17" x14ac:dyDescent="0.25">
      <c r="A6" s="365" t="s">
        <v>81</v>
      </c>
      <c r="B6" s="11">
        <v>7694</v>
      </c>
      <c r="C6" s="11">
        <v>7906</v>
      </c>
      <c r="D6" s="11">
        <v>7971</v>
      </c>
      <c r="E6" s="11">
        <v>7999</v>
      </c>
      <c r="F6" s="11">
        <v>7708</v>
      </c>
      <c r="G6" s="11">
        <v>7833</v>
      </c>
      <c r="H6" s="11">
        <v>7848</v>
      </c>
      <c r="I6" s="11">
        <v>7919</v>
      </c>
      <c r="J6" s="11">
        <v>7735</v>
      </c>
      <c r="K6" s="11">
        <v>7808</v>
      </c>
      <c r="L6" s="11">
        <v>7794</v>
      </c>
      <c r="M6" s="11">
        <v>7911</v>
      </c>
      <c r="N6" s="11">
        <v>7950</v>
      </c>
      <c r="O6" s="11">
        <v>8003</v>
      </c>
      <c r="P6" s="11">
        <v>8072</v>
      </c>
      <c r="Q6" s="11">
        <v>118151</v>
      </c>
    </row>
    <row r="7" spans="1:17" x14ac:dyDescent="0.25">
      <c r="A7" s="365" t="s">
        <v>82</v>
      </c>
      <c r="B7" s="11">
        <v>16740</v>
      </c>
      <c r="C7" s="11">
        <v>17365</v>
      </c>
      <c r="D7" s="11">
        <v>17556</v>
      </c>
      <c r="E7" s="11">
        <v>17836</v>
      </c>
      <c r="F7" s="11">
        <v>16841</v>
      </c>
      <c r="G7" s="11">
        <v>16879</v>
      </c>
      <c r="H7" s="11">
        <v>16992</v>
      </c>
      <c r="I7" s="11">
        <v>17457</v>
      </c>
      <c r="J7" s="11">
        <v>16736</v>
      </c>
      <c r="K7" s="11">
        <v>17127</v>
      </c>
      <c r="L7" s="11">
        <v>17177</v>
      </c>
      <c r="M7" s="11">
        <v>17509</v>
      </c>
      <c r="N7" s="11">
        <v>17279</v>
      </c>
      <c r="O7" s="11">
        <v>17544</v>
      </c>
      <c r="P7" s="11">
        <v>17779</v>
      </c>
      <c r="Q7" s="11">
        <v>258817</v>
      </c>
    </row>
    <row r="8" spans="1:17" x14ac:dyDescent="0.25">
      <c r="A8" s="365" t="s">
        <v>83</v>
      </c>
      <c r="B8" s="11">
        <v>1944</v>
      </c>
      <c r="C8" s="11">
        <v>2020</v>
      </c>
      <c r="D8" s="11">
        <v>2037</v>
      </c>
      <c r="E8" s="11">
        <v>2005</v>
      </c>
      <c r="F8" s="11">
        <v>1941</v>
      </c>
      <c r="G8" s="11">
        <v>1994</v>
      </c>
      <c r="H8" s="11">
        <v>1995</v>
      </c>
      <c r="I8" s="11">
        <v>1953</v>
      </c>
      <c r="J8" s="11">
        <v>1904</v>
      </c>
      <c r="K8" s="11">
        <v>1971</v>
      </c>
      <c r="L8" s="11">
        <v>1961</v>
      </c>
      <c r="M8" s="11">
        <v>2003</v>
      </c>
      <c r="N8" s="11">
        <v>2011</v>
      </c>
      <c r="O8" s="11">
        <v>2018</v>
      </c>
      <c r="P8" s="11">
        <v>2005</v>
      </c>
      <c r="Q8" s="11">
        <v>29762</v>
      </c>
    </row>
    <row r="9" spans="1:17" x14ac:dyDescent="0.25">
      <c r="A9" s="365" t="s">
        <v>85</v>
      </c>
      <c r="B9" s="11">
        <v>9290</v>
      </c>
      <c r="C9" s="11">
        <v>9632</v>
      </c>
      <c r="D9" s="11">
        <v>9684</v>
      </c>
      <c r="E9" s="11">
        <v>9670</v>
      </c>
      <c r="F9" s="11">
        <v>9344</v>
      </c>
      <c r="G9" s="11">
        <v>9466</v>
      </c>
      <c r="H9" s="11">
        <v>9366</v>
      </c>
      <c r="I9" s="11">
        <v>9517</v>
      </c>
      <c r="J9" s="11">
        <v>9274</v>
      </c>
      <c r="K9" s="11">
        <v>9509</v>
      </c>
      <c r="L9" s="11">
        <v>9457</v>
      </c>
      <c r="M9" s="11">
        <v>9614</v>
      </c>
      <c r="N9" s="11">
        <v>9653</v>
      </c>
      <c r="O9" s="11">
        <v>9781</v>
      </c>
      <c r="P9" s="11">
        <v>9827</v>
      </c>
      <c r="Q9" s="11">
        <v>143084</v>
      </c>
    </row>
    <row r="10" spans="1:17" x14ac:dyDescent="0.25">
      <c r="A10" s="365" t="s">
        <v>84</v>
      </c>
      <c r="B10" s="11">
        <v>5700</v>
      </c>
      <c r="C10" s="11">
        <v>5779</v>
      </c>
      <c r="D10" s="11">
        <v>5865</v>
      </c>
      <c r="E10" s="11">
        <v>5930</v>
      </c>
      <c r="F10" s="11">
        <v>5666</v>
      </c>
      <c r="G10" s="11">
        <v>5746</v>
      </c>
      <c r="H10" s="11">
        <v>5790</v>
      </c>
      <c r="I10" s="11">
        <v>5825</v>
      </c>
      <c r="J10" s="11">
        <v>5696</v>
      </c>
      <c r="K10" s="11">
        <v>5786</v>
      </c>
      <c r="L10" s="11">
        <v>5799</v>
      </c>
      <c r="M10" s="11">
        <v>5856</v>
      </c>
      <c r="N10" s="11">
        <v>5855</v>
      </c>
      <c r="O10" s="11">
        <v>5888</v>
      </c>
      <c r="P10" s="11">
        <v>5990</v>
      </c>
      <c r="Q10" s="11">
        <v>87171</v>
      </c>
    </row>
    <row r="11" spans="1:17" x14ac:dyDescent="0.25">
      <c r="A11" s="365" t="s">
        <v>86</v>
      </c>
      <c r="B11" s="11">
        <v>4611</v>
      </c>
      <c r="C11" s="11">
        <v>4720</v>
      </c>
      <c r="D11" s="11">
        <v>4747</v>
      </c>
      <c r="E11" s="11">
        <v>4798</v>
      </c>
      <c r="F11" s="11">
        <v>4599</v>
      </c>
      <c r="G11" s="11">
        <v>4665</v>
      </c>
      <c r="H11" s="11">
        <v>4674</v>
      </c>
      <c r="I11" s="11">
        <v>4790</v>
      </c>
      <c r="J11" s="11">
        <v>4608</v>
      </c>
      <c r="K11" s="11">
        <v>4640</v>
      </c>
      <c r="L11" s="11">
        <v>4579</v>
      </c>
      <c r="M11" s="11">
        <v>4734</v>
      </c>
      <c r="N11" s="11">
        <v>4689</v>
      </c>
      <c r="O11" s="11">
        <v>4738</v>
      </c>
      <c r="P11" s="11">
        <v>4809</v>
      </c>
      <c r="Q11" s="11">
        <v>70401</v>
      </c>
    </row>
    <row r="12" spans="1:17" x14ac:dyDescent="0.25">
      <c r="A12" s="365" t="s">
        <v>87</v>
      </c>
      <c r="B12" s="11">
        <v>16933</v>
      </c>
      <c r="C12" s="11">
        <v>17407</v>
      </c>
      <c r="D12" s="11">
        <v>17538</v>
      </c>
      <c r="E12" s="11">
        <v>17580</v>
      </c>
      <c r="F12" s="11">
        <v>16852</v>
      </c>
      <c r="G12" s="11">
        <v>17060</v>
      </c>
      <c r="H12" s="11">
        <v>17027</v>
      </c>
      <c r="I12" s="11">
        <v>17270</v>
      </c>
      <c r="J12" s="11">
        <v>16735</v>
      </c>
      <c r="K12" s="11">
        <v>16894</v>
      </c>
      <c r="L12" s="11">
        <v>16959</v>
      </c>
      <c r="M12" s="11">
        <v>17254</v>
      </c>
      <c r="N12" s="11">
        <v>17304</v>
      </c>
      <c r="O12" s="11">
        <v>17526</v>
      </c>
      <c r="P12" s="11">
        <v>17390</v>
      </c>
      <c r="Q12" s="11">
        <v>257729</v>
      </c>
    </row>
    <row r="13" spans="1:17" x14ac:dyDescent="0.25">
      <c r="A13" s="365" t="s">
        <v>88</v>
      </c>
      <c r="B13" s="11">
        <v>7829</v>
      </c>
      <c r="C13" s="11">
        <v>8106</v>
      </c>
      <c r="D13" s="11">
        <v>8221</v>
      </c>
      <c r="E13" s="11">
        <v>8290</v>
      </c>
      <c r="F13" s="11">
        <v>7916</v>
      </c>
      <c r="G13" s="11">
        <v>8109</v>
      </c>
      <c r="H13" s="11">
        <v>8051</v>
      </c>
      <c r="I13" s="11">
        <v>8126</v>
      </c>
      <c r="J13" s="11">
        <v>7889</v>
      </c>
      <c r="K13" s="11">
        <v>8005</v>
      </c>
      <c r="L13" s="11">
        <v>8098</v>
      </c>
      <c r="M13" s="11">
        <v>8206</v>
      </c>
      <c r="N13" s="11">
        <v>8138</v>
      </c>
      <c r="O13" s="11">
        <v>8392</v>
      </c>
      <c r="P13" s="11">
        <v>8365</v>
      </c>
      <c r="Q13" s="11">
        <v>121741</v>
      </c>
    </row>
    <row r="14" spans="1:17" x14ac:dyDescent="0.25">
      <c r="A14" s="365" t="s">
        <v>293</v>
      </c>
      <c r="B14" s="11">
        <v>2041</v>
      </c>
      <c r="C14" s="11">
        <v>2311</v>
      </c>
      <c r="D14" s="11">
        <v>2220</v>
      </c>
      <c r="E14" s="11">
        <v>2360</v>
      </c>
      <c r="F14" s="11">
        <v>2350</v>
      </c>
      <c r="G14" s="11">
        <v>2474</v>
      </c>
      <c r="H14" s="11">
        <v>2450</v>
      </c>
      <c r="I14" s="11">
        <v>2580</v>
      </c>
      <c r="J14" s="11">
        <v>2504</v>
      </c>
      <c r="K14" s="11">
        <v>2643</v>
      </c>
      <c r="L14" s="11">
        <v>2576</v>
      </c>
      <c r="M14" s="11">
        <v>2792</v>
      </c>
      <c r="N14" s="11">
        <v>2747</v>
      </c>
      <c r="O14" s="11">
        <v>2861</v>
      </c>
      <c r="P14" s="11">
        <v>2823</v>
      </c>
      <c r="Q14" s="11">
        <v>37732</v>
      </c>
    </row>
    <row r="15" spans="1:17" x14ac:dyDescent="0.25">
      <c r="A15" s="365" t="s">
        <v>140</v>
      </c>
      <c r="B15" s="11">
        <v>101914</v>
      </c>
      <c r="C15" s="11">
        <v>105432</v>
      </c>
      <c r="D15" s="11">
        <v>106367</v>
      </c>
      <c r="E15" s="11">
        <v>107152</v>
      </c>
      <c r="F15" s="11">
        <v>102648</v>
      </c>
      <c r="G15" s="11">
        <v>104100</v>
      </c>
      <c r="H15" s="11">
        <v>104204</v>
      </c>
      <c r="I15" s="11">
        <v>105593</v>
      </c>
      <c r="J15" s="11">
        <v>102401</v>
      </c>
      <c r="K15" s="11">
        <v>104155</v>
      </c>
      <c r="L15" s="11">
        <v>104167</v>
      </c>
      <c r="M15" s="11">
        <v>106067</v>
      </c>
      <c r="N15" s="11">
        <v>105826</v>
      </c>
      <c r="O15" s="11">
        <v>107488</v>
      </c>
      <c r="P15" s="11">
        <v>107684</v>
      </c>
      <c r="Q15" s="11">
        <v>1575198</v>
      </c>
    </row>
    <row r="16" spans="1:17" x14ac:dyDescent="0.25">
      <c r="A16" s="365" t="s">
        <v>89</v>
      </c>
      <c r="B16" s="11">
        <v>2516</v>
      </c>
      <c r="C16" s="11">
        <v>2677</v>
      </c>
      <c r="D16" s="11">
        <v>2713</v>
      </c>
      <c r="E16" s="11">
        <v>2758</v>
      </c>
      <c r="F16" s="11">
        <v>2610</v>
      </c>
      <c r="G16" s="11">
        <v>2669</v>
      </c>
      <c r="H16" s="11">
        <v>2729</v>
      </c>
      <c r="I16" s="11">
        <v>2727</v>
      </c>
      <c r="J16" s="11">
        <v>2640</v>
      </c>
      <c r="K16" s="11">
        <v>2683</v>
      </c>
      <c r="L16" s="11">
        <v>2663</v>
      </c>
      <c r="M16" s="11">
        <v>2724</v>
      </c>
      <c r="N16" s="11">
        <v>2732</v>
      </c>
      <c r="O16" s="11">
        <v>2829</v>
      </c>
      <c r="P16" s="11">
        <v>2775</v>
      </c>
      <c r="Q16" s="11">
        <v>40445</v>
      </c>
    </row>
    <row r="17" spans="1:17" x14ac:dyDescent="0.25">
      <c r="A17" s="365" t="s">
        <v>90</v>
      </c>
      <c r="B17" s="11">
        <v>9174</v>
      </c>
      <c r="C17" s="11">
        <v>9508</v>
      </c>
      <c r="D17" s="11">
        <v>9591</v>
      </c>
      <c r="E17" s="11">
        <v>9578</v>
      </c>
      <c r="F17" s="11">
        <v>9211</v>
      </c>
      <c r="G17" s="11">
        <v>9308</v>
      </c>
      <c r="H17" s="11">
        <v>9348</v>
      </c>
      <c r="I17" s="11">
        <v>9398</v>
      </c>
      <c r="J17" s="11">
        <v>9166</v>
      </c>
      <c r="K17" s="11">
        <v>9299</v>
      </c>
      <c r="L17" s="11">
        <v>9321</v>
      </c>
      <c r="M17" s="11">
        <v>9440</v>
      </c>
      <c r="N17" s="11">
        <v>9413</v>
      </c>
      <c r="O17" s="11">
        <v>9604</v>
      </c>
      <c r="P17" s="11">
        <v>9647</v>
      </c>
      <c r="Q17" s="11">
        <v>141006</v>
      </c>
    </row>
    <row r="18" spans="1:17" x14ac:dyDescent="0.25">
      <c r="A18" s="365" t="s">
        <v>158</v>
      </c>
      <c r="B18" s="11">
        <v>6961</v>
      </c>
      <c r="C18" s="11">
        <v>7179</v>
      </c>
      <c r="D18" s="11">
        <v>7281</v>
      </c>
      <c r="E18" s="11">
        <v>7339</v>
      </c>
      <c r="F18" s="11">
        <v>7055</v>
      </c>
      <c r="G18" s="11">
        <v>7153</v>
      </c>
      <c r="H18" s="11">
        <v>7178</v>
      </c>
      <c r="I18" s="11">
        <v>7230</v>
      </c>
      <c r="J18" s="11">
        <v>7014</v>
      </c>
      <c r="K18" s="11">
        <v>7103</v>
      </c>
      <c r="L18" s="11">
        <v>7109</v>
      </c>
      <c r="M18" s="11">
        <v>7242</v>
      </c>
      <c r="N18" s="11">
        <v>7273</v>
      </c>
      <c r="O18" s="11">
        <v>7346</v>
      </c>
      <c r="P18" s="11">
        <v>7308</v>
      </c>
      <c r="Q18" s="11">
        <v>107771</v>
      </c>
    </row>
    <row r="19" spans="1:17" x14ac:dyDescent="0.25">
      <c r="A19" s="365" t="s">
        <v>107</v>
      </c>
      <c r="B19" s="11">
        <v>203828</v>
      </c>
      <c r="C19" s="11">
        <v>210863</v>
      </c>
      <c r="D19" s="11">
        <v>212733</v>
      </c>
      <c r="E19" s="11">
        <v>214305</v>
      </c>
      <c r="F19" s="11">
        <v>205298</v>
      </c>
      <c r="G19" s="11">
        <v>208199</v>
      </c>
      <c r="H19" s="11">
        <v>208408</v>
      </c>
      <c r="I19" s="11">
        <v>211186</v>
      </c>
      <c r="J19" s="11">
        <v>204802</v>
      </c>
      <c r="K19" s="11">
        <v>208310</v>
      </c>
      <c r="L19" s="11">
        <v>208333</v>
      </c>
      <c r="M19" s="11">
        <v>212133</v>
      </c>
      <c r="N19" s="11">
        <v>211652</v>
      </c>
      <c r="O19" s="11">
        <v>214975</v>
      </c>
      <c r="P19" s="11">
        <v>215367</v>
      </c>
      <c r="Q19" s="11">
        <v>3150392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E19"/>
  <sheetViews>
    <sheetView workbookViewId="0">
      <selection activeCell="T49" sqref="T49"/>
    </sheetView>
  </sheetViews>
  <sheetFormatPr defaultRowHeight="13.2" x14ac:dyDescent="0.25"/>
  <cols>
    <col min="1" max="1" width="26.44140625" bestFit="1" customWidth="1"/>
    <col min="2" max="2" width="16.21875" bestFit="1" customWidth="1"/>
    <col min="3" max="4" width="7" bestFit="1" customWidth="1"/>
    <col min="5" max="5" width="11.33203125" bestFit="1" customWidth="1"/>
  </cols>
  <sheetData>
    <row r="3" spans="1:5" x14ac:dyDescent="0.25">
      <c r="A3" s="364" t="s">
        <v>102</v>
      </c>
      <c r="B3" s="364" t="s">
        <v>314</v>
      </c>
    </row>
    <row r="4" spans="1:5" x14ac:dyDescent="0.25">
      <c r="A4" s="364" t="s">
        <v>315</v>
      </c>
      <c r="B4">
        <v>2013</v>
      </c>
      <c r="C4">
        <v>2014</v>
      </c>
      <c r="D4">
        <v>2015</v>
      </c>
      <c r="E4" t="s">
        <v>107</v>
      </c>
    </row>
    <row r="5" spans="1:5" x14ac:dyDescent="0.25">
      <c r="A5" s="365" t="s">
        <v>1</v>
      </c>
      <c r="B5" s="11">
        <v>14776</v>
      </c>
      <c r="C5" s="11">
        <v>14473</v>
      </c>
      <c r="D5" s="11">
        <v>14460</v>
      </c>
      <c r="E5" s="11">
        <v>43709</v>
      </c>
    </row>
    <row r="6" spans="1:5" x14ac:dyDescent="0.25">
      <c r="A6" s="365" t="s">
        <v>81</v>
      </c>
      <c r="B6" s="11">
        <v>10538</v>
      </c>
      <c r="C6" s="11">
        <v>10356</v>
      </c>
      <c r="D6" s="11">
        <v>10377</v>
      </c>
      <c r="E6" s="11">
        <v>31271</v>
      </c>
    </row>
    <row r="7" spans="1:5" x14ac:dyDescent="0.25">
      <c r="A7" s="365" t="s">
        <v>82</v>
      </c>
      <c r="B7" s="11">
        <v>26119</v>
      </c>
      <c r="C7" s="11">
        <v>25566</v>
      </c>
      <c r="D7" s="11">
        <v>26043</v>
      </c>
      <c r="E7" s="11">
        <v>77728</v>
      </c>
    </row>
    <row r="8" spans="1:5" x14ac:dyDescent="0.25">
      <c r="A8" s="365" t="s">
        <v>83</v>
      </c>
      <c r="B8" s="11">
        <v>2729</v>
      </c>
      <c r="C8" s="11">
        <v>2652</v>
      </c>
      <c r="D8" s="11">
        <v>2655</v>
      </c>
      <c r="E8" s="11">
        <v>8036</v>
      </c>
    </row>
    <row r="9" spans="1:5" x14ac:dyDescent="0.25">
      <c r="A9" s="365" t="s">
        <v>85</v>
      </c>
      <c r="B9" s="11">
        <v>12926</v>
      </c>
      <c r="C9" s="11">
        <v>12728</v>
      </c>
      <c r="D9" s="11">
        <v>12754</v>
      </c>
      <c r="E9" s="11">
        <v>38408</v>
      </c>
    </row>
    <row r="10" spans="1:5" x14ac:dyDescent="0.25">
      <c r="A10" s="365" t="s">
        <v>84</v>
      </c>
      <c r="B10" s="11">
        <v>7676</v>
      </c>
      <c r="C10" s="11">
        <v>7559</v>
      </c>
      <c r="D10" s="11">
        <v>7628</v>
      </c>
      <c r="E10" s="11">
        <v>22863</v>
      </c>
    </row>
    <row r="11" spans="1:5" x14ac:dyDescent="0.25">
      <c r="A11" s="365" t="s">
        <v>86</v>
      </c>
      <c r="B11" s="11">
        <v>6679</v>
      </c>
      <c r="C11" s="11">
        <v>6578</v>
      </c>
      <c r="D11" s="11">
        <v>6577</v>
      </c>
      <c r="E11" s="11">
        <v>19834</v>
      </c>
    </row>
    <row r="12" spans="1:5" x14ac:dyDescent="0.25">
      <c r="A12" s="365" t="s">
        <v>87</v>
      </c>
      <c r="B12" s="11">
        <v>24185</v>
      </c>
      <c r="C12" s="11">
        <v>23603</v>
      </c>
      <c r="D12" s="11">
        <v>23594</v>
      </c>
      <c r="E12" s="11">
        <v>71382</v>
      </c>
    </row>
    <row r="13" spans="1:5" x14ac:dyDescent="0.25">
      <c r="A13" s="365" t="s">
        <v>88</v>
      </c>
      <c r="B13" s="11">
        <v>11259</v>
      </c>
      <c r="C13" s="11">
        <v>11004</v>
      </c>
      <c r="D13" s="11">
        <v>11158</v>
      </c>
      <c r="E13" s="11">
        <v>33421</v>
      </c>
    </row>
    <row r="14" spans="1:5" x14ac:dyDescent="0.25">
      <c r="A14" s="365" t="s">
        <v>293</v>
      </c>
      <c r="B14" s="11">
        <v>4710</v>
      </c>
      <c r="C14" s="11">
        <v>5140</v>
      </c>
      <c r="D14" s="11">
        <v>5413</v>
      </c>
      <c r="E14" s="11">
        <v>15263</v>
      </c>
    </row>
    <row r="15" spans="1:5" x14ac:dyDescent="0.25">
      <c r="A15" s="365" t="s">
        <v>140</v>
      </c>
      <c r="B15" s="11">
        <v>147531</v>
      </c>
      <c r="C15" s="11">
        <v>145216</v>
      </c>
      <c r="D15" s="11">
        <v>146170</v>
      </c>
      <c r="E15" s="11">
        <v>438917</v>
      </c>
    </row>
    <row r="16" spans="1:5" x14ac:dyDescent="0.25">
      <c r="A16" s="365" t="s">
        <v>89</v>
      </c>
      <c r="B16" s="11">
        <v>3710</v>
      </c>
      <c r="C16" s="11">
        <v>3705</v>
      </c>
      <c r="D16" s="11">
        <v>3682</v>
      </c>
      <c r="E16" s="11">
        <v>11097</v>
      </c>
    </row>
    <row r="17" spans="1:5" x14ac:dyDescent="0.25">
      <c r="A17" s="365" t="s">
        <v>90</v>
      </c>
      <c r="B17" s="11">
        <v>12487</v>
      </c>
      <c r="C17" s="11">
        <v>12259</v>
      </c>
      <c r="D17" s="11">
        <v>12300</v>
      </c>
      <c r="E17" s="11">
        <v>37046</v>
      </c>
    </row>
    <row r="18" spans="1:5" x14ac:dyDescent="0.25">
      <c r="A18" s="365" t="s">
        <v>158</v>
      </c>
      <c r="B18" s="11">
        <v>9737</v>
      </c>
      <c r="C18" s="11">
        <v>9592</v>
      </c>
      <c r="D18" s="11">
        <v>9529</v>
      </c>
      <c r="E18" s="11">
        <v>28858</v>
      </c>
    </row>
    <row r="19" spans="1:5" x14ac:dyDescent="0.25">
      <c r="A19" s="365" t="s">
        <v>107</v>
      </c>
      <c r="B19" s="11">
        <v>295062</v>
      </c>
      <c r="C19" s="11">
        <v>290431</v>
      </c>
      <c r="D19" s="11">
        <v>292340</v>
      </c>
      <c r="E19" s="11">
        <v>877833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D100"/>
  <sheetViews>
    <sheetView zoomScale="80" zoomScaleNormal="80" workbookViewId="0">
      <pane xSplit="5" ySplit="5" topLeftCell="L6" activePane="bottomRight" state="frozen"/>
      <selection activeCell="T49" sqref="T49"/>
      <selection pane="topRight" activeCell="T49" sqref="T49"/>
      <selection pane="bottomLeft" activeCell="T49" sqref="T49"/>
      <selection pane="bottomRight" activeCell="T49" sqref="T49"/>
    </sheetView>
  </sheetViews>
  <sheetFormatPr defaultRowHeight="13.2" x14ac:dyDescent="0.25"/>
  <cols>
    <col min="2" max="2" width="17.5546875" customWidth="1"/>
    <col min="3" max="14" width="10.77734375" customWidth="1"/>
    <col min="15" max="17" width="10.44140625" bestFit="1" customWidth="1"/>
    <col min="18" max="20" width="10.44140625" customWidth="1"/>
    <col min="21" max="21" width="1.33203125" customWidth="1"/>
    <col min="22" max="22" width="10.88671875" customWidth="1"/>
    <col min="23" max="23" width="11.44140625" customWidth="1"/>
    <col min="24" max="24" width="11.109375" bestFit="1" customWidth="1"/>
    <col min="26" max="26" width="15.21875" customWidth="1"/>
    <col min="27" max="27" width="15.5546875" customWidth="1"/>
    <col min="28" max="28" width="15.88671875" customWidth="1"/>
  </cols>
  <sheetData>
    <row r="1" spans="2:30" x14ac:dyDescent="0.25">
      <c r="C1" s="220">
        <v>1</v>
      </c>
      <c r="D1" s="220">
        <v>2</v>
      </c>
      <c r="E1" s="220">
        <v>3</v>
      </c>
      <c r="F1" s="25">
        <v>4</v>
      </c>
      <c r="G1" s="25">
        <v>5</v>
      </c>
      <c r="H1" s="25">
        <v>6</v>
      </c>
      <c r="I1" s="25">
        <v>7</v>
      </c>
      <c r="J1" s="25">
        <v>8</v>
      </c>
      <c r="K1" s="25">
        <v>9</v>
      </c>
      <c r="L1" s="25">
        <v>10</v>
      </c>
      <c r="M1" s="25">
        <v>11</v>
      </c>
      <c r="N1" s="25">
        <v>12</v>
      </c>
      <c r="O1" s="25">
        <v>13</v>
      </c>
      <c r="P1" s="25">
        <v>14</v>
      </c>
      <c r="Q1" s="25">
        <v>15</v>
      </c>
      <c r="R1" s="25">
        <v>16</v>
      </c>
      <c r="S1" s="25">
        <v>17</v>
      </c>
      <c r="T1" s="25">
        <v>18</v>
      </c>
      <c r="U1" s="220">
        <v>30</v>
      </c>
      <c r="V1" s="25">
        <v>20</v>
      </c>
      <c r="W1" s="25">
        <v>21</v>
      </c>
      <c r="X1" s="25">
        <v>22</v>
      </c>
    </row>
    <row r="4" spans="2:30" ht="13.8" x14ac:dyDescent="0.25">
      <c r="B4" s="34" t="s">
        <v>213</v>
      </c>
    </row>
    <row r="5" spans="2:30" ht="42" customHeight="1" x14ac:dyDescent="0.3">
      <c r="B5" s="32" t="s">
        <v>99</v>
      </c>
      <c r="C5" s="32" t="s">
        <v>98</v>
      </c>
      <c r="F5" s="32" t="s">
        <v>151</v>
      </c>
      <c r="G5" s="32" t="s">
        <v>152</v>
      </c>
      <c r="H5" s="32" t="s">
        <v>153</v>
      </c>
      <c r="I5" s="32" t="s">
        <v>154</v>
      </c>
      <c r="J5" s="32" t="s">
        <v>155</v>
      </c>
      <c r="K5" s="32" t="s">
        <v>156</v>
      </c>
      <c r="L5" s="32" t="s">
        <v>150</v>
      </c>
      <c r="M5" s="32" t="s">
        <v>190</v>
      </c>
      <c r="N5" s="32" t="s">
        <v>200</v>
      </c>
      <c r="O5" s="32" t="s">
        <v>207</v>
      </c>
      <c r="P5" s="32" t="s">
        <v>212</v>
      </c>
      <c r="Q5" s="32" t="s">
        <v>216</v>
      </c>
      <c r="R5" s="32" t="s">
        <v>231</v>
      </c>
      <c r="S5" s="32" t="s">
        <v>249</v>
      </c>
      <c r="T5" s="32" t="s">
        <v>309</v>
      </c>
      <c r="U5" s="32"/>
      <c r="V5" s="1">
        <v>2013</v>
      </c>
      <c r="W5" s="1">
        <v>2014</v>
      </c>
      <c r="X5" s="1">
        <v>2015</v>
      </c>
      <c r="Z5" s="148" t="s">
        <v>218</v>
      </c>
      <c r="AA5" s="148" t="s">
        <v>312</v>
      </c>
      <c r="AB5" s="148" t="s">
        <v>313</v>
      </c>
      <c r="AC5" s="149"/>
      <c r="AD5" s="149"/>
    </row>
    <row r="6" spans="2:30" x14ac:dyDescent="0.25">
      <c r="B6" t="s">
        <v>157</v>
      </c>
      <c r="C6" t="s">
        <v>83</v>
      </c>
      <c r="F6" s="24">
        <f>'RTS headline data'!D8</f>
        <v>2691000</v>
      </c>
      <c r="G6" s="24">
        <f>'RTS headline data'!E8</f>
        <v>2628000</v>
      </c>
      <c r="H6" s="24">
        <f>'RTS headline data'!F8</f>
        <v>2435000</v>
      </c>
      <c r="I6" s="24">
        <f>'RTS headline data'!G8</f>
        <v>2617000</v>
      </c>
      <c r="J6" s="24">
        <f>'RTS headline data'!H8</f>
        <v>2940000</v>
      </c>
      <c r="K6" s="24">
        <f>'RTS headline data'!I8</f>
        <v>2670000</v>
      </c>
      <c r="L6" s="24">
        <f>'RTS headline data'!J8</f>
        <v>2614000</v>
      </c>
      <c r="M6" s="24">
        <f>'RTS headline data'!K8</f>
        <v>2997000</v>
      </c>
      <c r="N6" s="24">
        <f>'RTS headline data'!L8</f>
        <v>2855000</v>
      </c>
      <c r="O6" s="24">
        <f>'RTS headline data'!M8</f>
        <v>2813000</v>
      </c>
      <c r="P6" s="24">
        <f>'RTS headline data'!N8</f>
        <v>2619000</v>
      </c>
      <c r="Q6" s="24">
        <f>'RTS headline data'!O8</f>
        <v>2581000</v>
      </c>
      <c r="R6" s="24">
        <f>'RTS headline data'!P8</f>
        <v>2588000</v>
      </c>
      <c r="S6" s="24">
        <f>'RTS headline data'!Q8</f>
        <v>2689000</v>
      </c>
      <c r="T6" s="24">
        <f>'RTS headline data'!R8</f>
        <v>2623000</v>
      </c>
      <c r="V6" s="24">
        <f>SUM(F6:I6)</f>
        <v>10371000</v>
      </c>
      <c r="W6" s="24">
        <f>SUM(J6:M6)</f>
        <v>11221000</v>
      </c>
      <c r="X6" s="24">
        <f>SUM(N6:Q6)</f>
        <v>10868000</v>
      </c>
      <c r="Z6" s="150">
        <f>X6/W6-1</f>
        <v>-3.1458871758310303E-2</v>
      </c>
      <c r="AA6" s="150">
        <f>T6/S6-1</f>
        <v>-2.4544440312383786E-2</v>
      </c>
      <c r="AB6" s="150">
        <f>T6/P6-1</f>
        <v>1.5273004963727299E-3</v>
      </c>
    </row>
    <row r="7" spans="2:30" x14ac:dyDescent="0.25">
      <c r="C7" t="s">
        <v>85</v>
      </c>
      <c r="F7" s="24">
        <f>'RTS headline data'!D9</f>
        <v>6190000</v>
      </c>
      <c r="G7" s="24">
        <f>'RTS headline data'!E9</f>
        <v>7616000</v>
      </c>
      <c r="H7" s="24">
        <f>'RTS headline data'!F9</f>
        <v>7657000</v>
      </c>
      <c r="I7" s="24">
        <f>'RTS headline data'!G9</f>
        <v>8296000</v>
      </c>
      <c r="J7" s="24">
        <f>'RTS headline data'!H9</f>
        <v>8072000</v>
      </c>
      <c r="K7" s="24">
        <f>'RTS headline data'!I9</f>
        <v>8020000</v>
      </c>
      <c r="L7" s="24">
        <f>'RTS headline data'!J9</f>
        <v>7702000</v>
      </c>
      <c r="M7" s="24">
        <f>'RTS headline data'!K9</f>
        <v>7971000</v>
      </c>
      <c r="N7" s="24">
        <f>'RTS headline data'!L9</f>
        <v>6867000</v>
      </c>
      <c r="O7" s="24">
        <f>'RTS headline data'!M9</f>
        <v>7194000</v>
      </c>
      <c r="P7" s="24">
        <f>'RTS headline data'!N9</f>
        <v>6372000</v>
      </c>
      <c r="Q7" s="24">
        <f>'RTS headline data'!O9</f>
        <v>6716000</v>
      </c>
      <c r="R7" s="24">
        <f>'RTS headline data'!P9</f>
        <v>6653000</v>
      </c>
      <c r="S7" s="24">
        <f>'RTS headline data'!Q9</f>
        <v>7382000</v>
      </c>
      <c r="T7" s="24">
        <f>'RTS headline data'!R9</f>
        <v>6802000</v>
      </c>
      <c r="V7" s="24">
        <f t="shared" ref="V7:V22" si="0">SUM(F7:I7)</f>
        <v>29759000</v>
      </c>
      <c r="W7" s="24">
        <f t="shared" ref="W7:W22" si="1">SUM(J7:M7)</f>
        <v>31765000</v>
      </c>
      <c r="X7" s="24">
        <f t="shared" ref="X7:X22" si="2">SUM(N7:Q7)</f>
        <v>27149000</v>
      </c>
      <c r="Z7" s="150">
        <f t="shared" ref="Z7:Z22" si="3">X7/W7-1</f>
        <v>-0.14531717298913904</v>
      </c>
      <c r="AA7" s="150">
        <f t="shared" ref="AA7:AA22" si="4">T7/S7-1</f>
        <v>-7.8569493362232512E-2</v>
      </c>
      <c r="AB7" s="150">
        <f t="shared" ref="AB7:AB22" si="5">T7/P7-1</f>
        <v>6.7482736974262325E-2</v>
      </c>
    </row>
    <row r="8" spans="2:30" x14ac:dyDescent="0.25">
      <c r="C8" t="s">
        <v>158</v>
      </c>
      <c r="F8" s="24">
        <f>'RTS headline data'!D13</f>
        <v>3607000</v>
      </c>
      <c r="G8" s="24">
        <f>'RTS headline data'!E13</f>
        <v>3743000</v>
      </c>
      <c r="H8" s="24">
        <f>'RTS headline data'!F13</f>
        <v>3530000</v>
      </c>
      <c r="I8" s="24">
        <f>'RTS headline data'!G13</f>
        <v>3424000</v>
      </c>
      <c r="J8" s="24">
        <f>'RTS headline data'!H13</f>
        <v>3667000</v>
      </c>
      <c r="K8" s="24">
        <f>'RTS headline data'!I13</f>
        <v>3570000</v>
      </c>
      <c r="L8" s="24">
        <f>'RTS headline data'!J13</f>
        <v>3590000</v>
      </c>
      <c r="M8" s="24">
        <f>'RTS headline data'!K13</f>
        <v>3671000</v>
      </c>
      <c r="N8" s="24">
        <f>'RTS headline data'!L13</f>
        <v>3736000</v>
      </c>
      <c r="O8" s="24">
        <f>'RTS headline data'!M13</f>
        <v>3564000</v>
      </c>
      <c r="P8" s="24">
        <f>'RTS headline data'!N13</f>
        <v>3392000</v>
      </c>
      <c r="Q8" s="24">
        <f>'RTS headline data'!O13</f>
        <v>3373000</v>
      </c>
      <c r="R8" s="24">
        <f>'RTS headline data'!P13</f>
        <v>3246000</v>
      </c>
      <c r="S8" s="24">
        <f>'RTS headline data'!Q13</f>
        <v>3565000</v>
      </c>
      <c r="T8" s="24">
        <f>'RTS headline data'!R13</f>
        <v>3391000</v>
      </c>
      <c r="V8" s="24">
        <f t="shared" si="0"/>
        <v>14304000</v>
      </c>
      <c r="W8" s="24">
        <f t="shared" si="1"/>
        <v>14498000</v>
      </c>
      <c r="X8" s="24">
        <f t="shared" si="2"/>
        <v>14065000</v>
      </c>
      <c r="Z8" s="150">
        <f t="shared" si="3"/>
        <v>-2.9866188439784835E-2</v>
      </c>
      <c r="AA8" s="150">
        <f t="shared" si="4"/>
        <v>-4.8807854137447371E-2</v>
      </c>
      <c r="AB8" s="150">
        <f t="shared" si="5"/>
        <v>-2.9481132075470651E-4</v>
      </c>
    </row>
    <row r="9" spans="2:30" x14ac:dyDescent="0.25">
      <c r="C9" t="s">
        <v>81</v>
      </c>
      <c r="F9" s="24">
        <f>'RTS headline data'!D6</f>
        <v>4041000</v>
      </c>
      <c r="G9" s="24">
        <f>'RTS headline data'!E6</f>
        <v>4295000</v>
      </c>
      <c r="H9" s="24">
        <f>'RTS headline data'!F6</f>
        <v>4197000</v>
      </c>
      <c r="I9" s="24">
        <f>'RTS headline data'!G6</f>
        <v>4148000</v>
      </c>
      <c r="J9" s="24">
        <f>'RTS headline data'!H6</f>
        <v>3972000</v>
      </c>
      <c r="K9" s="24">
        <f>'RTS headline data'!I6</f>
        <v>3929000</v>
      </c>
      <c r="L9" s="24">
        <f>'RTS headline data'!J6</f>
        <v>3914000</v>
      </c>
      <c r="M9" s="24">
        <f>'RTS headline data'!K6</f>
        <v>4055000</v>
      </c>
      <c r="N9" s="24">
        <f>'RTS headline data'!L6</f>
        <v>3748000</v>
      </c>
      <c r="O9" s="24">
        <f>'RTS headline data'!M6</f>
        <v>3892000</v>
      </c>
      <c r="P9" s="24">
        <f>'RTS headline data'!N6</f>
        <v>3770000</v>
      </c>
      <c r="Q9" s="24">
        <f>'RTS headline data'!O6</f>
        <v>3857000</v>
      </c>
      <c r="R9" s="24">
        <f>'RTS headline data'!P6</f>
        <v>3767000</v>
      </c>
      <c r="S9" s="24">
        <f>'RTS headline data'!Q6</f>
        <v>3885000</v>
      </c>
      <c r="T9" s="24">
        <f>'RTS headline data'!R6</f>
        <v>3843000</v>
      </c>
      <c r="V9" s="24">
        <f t="shared" si="0"/>
        <v>16681000</v>
      </c>
      <c r="W9" s="24">
        <f t="shared" si="1"/>
        <v>15870000</v>
      </c>
      <c r="X9" s="24">
        <f t="shared" si="2"/>
        <v>15267000</v>
      </c>
      <c r="Z9" s="150">
        <f t="shared" si="3"/>
        <v>-3.7996219281663524E-2</v>
      </c>
      <c r="AA9" s="150">
        <f t="shared" si="4"/>
        <v>-1.0810810810810811E-2</v>
      </c>
      <c r="AB9" s="150">
        <f t="shared" si="5"/>
        <v>1.9363395225464153E-2</v>
      </c>
    </row>
    <row r="10" spans="2:30" x14ac:dyDescent="0.25">
      <c r="C10" t="s">
        <v>90</v>
      </c>
      <c r="F10" s="24">
        <f>'RTS headline data'!D12</f>
        <v>7105000</v>
      </c>
      <c r="G10" s="24">
        <f>'RTS headline data'!E12</f>
        <v>5561000</v>
      </c>
      <c r="H10" s="24">
        <f>'RTS headline data'!F12</f>
        <v>5110000</v>
      </c>
      <c r="I10" s="24">
        <f>'RTS headline data'!G12</f>
        <v>5344000</v>
      </c>
      <c r="J10" s="24">
        <f>'RTS headline data'!H12</f>
        <v>5454000</v>
      </c>
      <c r="K10" s="24">
        <f>'RTS headline data'!I12</f>
        <v>5455000</v>
      </c>
      <c r="L10" s="24">
        <f>'RTS headline data'!J12</f>
        <v>5183000</v>
      </c>
      <c r="M10" s="24">
        <f>'RTS headline data'!K12</f>
        <v>5484000</v>
      </c>
      <c r="N10" s="24">
        <f>'RTS headline data'!L12</f>
        <v>6344000</v>
      </c>
      <c r="O10" s="24">
        <f>'RTS headline data'!M12</f>
        <v>6395000</v>
      </c>
      <c r="P10" s="24">
        <f>'RTS headline data'!N12</f>
        <v>5641000</v>
      </c>
      <c r="Q10" s="24">
        <f>'RTS headline data'!O12</f>
        <v>6250000</v>
      </c>
      <c r="R10" s="24">
        <f>'RTS headline data'!P12</f>
        <v>6438000</v>
      </c>
      <c r="S10" s="24">
        <f>'RTS headline data'!Q12</f>
        <v>6952000</v>
      </c>
      <c r="T10" s="24">
        <f>'RTS headline data'!R12</f>
        <v>6643000</v>
      </c>
      <c r="V10" s="24">
        <f t="shared" si="0"/>
        <v>23120000</v>
      </c>
      <c r="W10" s="24">
        <f t="shared" si="1"/>
        <v>21576000</v>
      </c>
      <c r="X10" s="24">
        <f t="shared" si="2"/>
        <v>24630000</v>
      </c>
      <c r="Z10" s="150">
        <f t="shared" si="3"/>
        <v>0.14154616240266971</v>
      </c>
      <c r="AA10" s="150">
        <f t="shared" si="4"/>
        <v>-4.4447640966628343E-2</v>
      </c>
      <c r="AB10" s="150">
        <f t="shared" si="5"/>
        <v>0.17762808012763687</v>
      </c>
    </row>
    <row r="11" spans="2:30" x14ac:dyDescent="0.25">
      <c r="C11" t="s">
        <v>1</v>
      </c>
      <c r="F11" s="24">
        <f>'RTS headline data'!D5</f>
        <v>5758000</v>
      </c>
      <c r="G11" s="24">
        <f>'RTS headline data'!E5</f>
        <v>6671000</v>
      </c>
      <c r="H11" s="24">
        <f>'RTS headline data'!F5</f>
        <v>6246000</v>
      </c>
      <c r="I11" s="24">
        <f>'RTS headline data'!G5</f>
        <v>6587000</v>
      </c>
      <c r="J11" s="24">
        <f>'RTS headline data'!H5</f>
        <v>5929000</v>
      </c>
      <c r="K11" s="24">
        <f>'RTS headline data'!I5</f>
        <v>6070000</v>
      </c>
      <c r="L11" s="24">
        <f>'RTS headline data'!J5</f>
        <v>5910000</v>
      </c>
      <c r="M11" s="24">
        <f>'RTS headline data'!K5</f>
        <v>6105000</v>
      </c>
      <c r="N11" s="24">
        <f>'RTS headline data'!L5</f>
        <v>5752000</v>
      </c>
      <c r="O11" s="24">
        <f>'RTS headline data'!M5</f>
        <v>6107000</v>
      </c>
      <c r="P11" s="24">
        <f>'RTS headline data'!N5</f>
        <v>5839000</v>
      </c>
      <c r="Q11" s="24">
        <f>'RTS headline data'!O5</f>
        <v>6341000</v>
      </c>
      <c r="R11" s="24">
        <f>'RTS headline data'!P5</f>
        <v>5982000</v>
      </c>
      <c r="S11" s="24">
        <f>'RTS headline data'!Q5</f>
        <v>6730000</v>
      </c>
      <c r="T11" s="24">
        <f>'RTS headline data'!R5</f>
        <v>6591000</v>
      </c>
      <c r="V11" s="24">
        <f t="shared" si="0"/>
        <v>25262000</v>
      </c>
      <c r="W11" s="24">
        <f t="shared" si="1"/>
        <v>24014000</v>
      </c>
      <c r="X11" s="24">
        <f t="shared" si="2"/>
        <v>24039000</v>
      </c>
      <c r="Z11" s="150">
        <f t="shared" si="3"/>
        <v>1.041059382027143E-3</v>
      </c>
      <c r="AA11" s="150">
        <f t="shared" si="4"/>
        <v>-2.065378900445769E-2</v>
      </c>
      <c r="AB11" s="150">
        <f t="shared" si="5"/>
        <v>0.12878917622880626</v>
      </c>
    </row>
    <row r="12" spans="2:30" x14ac:dyDescent="0.25">
      <c r="C12" t="s">
        <v>82</v>
      </c>
      <c r="F12" s="24">
        <f>'RTS headline data'!D7</f>
        <v>9869000</v>
      </c>
      <c r="G12" s="24">
        <f>'RTS headline data'!E7</f>
        <v>10305000</v>
      </c>
      <c r="H12" s="24">
        <f>'RTS headline data'!F7</f>
        <v>9758000</v>
      </c>
      <c r="I12" s="24">
        <f>'RTS headline data'!G7</f>
        <v>10108000</v>
      </c>
      <c r="J12" s="24">
        <f>'RTS headline data'!H7</f>
        <v>9653000</v>
      </c>
      <c r="K12" s="24">
        <f>'RTS headline data'!I7</f>
        <v>8975000</v>
      </c>
      <c r="L12" s="24">
        <f>'RTS headline data'!J7</f>
        <v>8552000</v>
      </c>
      <c r="M12" s="24">
        <f>'RTS headline data'!K7</f>
        <v>9181000</v>
      </c>
      <c r="N12" s="24">
        <f>'RTS headline data'!L7</f>
        <v>8766000</v>
      </c>
      <c r="O12" s="24">
        <f>'RTS headline data'!M7</f>
        <v>8667000</v>
      </c>
      <c r="P12" s="24">
        <f>'RTS headline data'!N7</f>
        <v>7903000</v>
      </c>
      <c r="Q12" s="24">
        <f>'RTS headline data'!O7</f>
        <v>8412000</v>
      </c>
      <c r="R12" s="24">
        <f>'RTS headline data'!P7</f>
        <v>7653000</v>
      </c>
      <c r="S12" s="24">
        <f>'RTS headline data'!Q7</f>
        <v>8624000</v>
      </c>
      <c r="T12" s="24">
        <f>'RTS headline data'!R7</f>
        <v>8081000</v>
      </c>
      <c r="V12" s="24">
        <f t="shared" si="0"/>
        <v>40040000</v>
      </c>
      <c r="W12" s="24">
        <f t="shared" si="1"/>
        <v>36361000</v>
      </c>
      <c r="X12" s="24">
        <f t="shared" si="2"/>
        <v>33748000</v>
      </c>
      <c r="Z12" s="150">
        <f t="shared" si="3"/>
        <v>-7.1862710046478373E-2</v>
      </c>
      <c r="AA12" s="150">
        <f t="shared" si="4"/>
        <v>-6.2963821892393357E-2</v>
      </c>
      <c r="AB12" s="150">
        <f t="shared" si="5"/>
        <v>2.2523092496520292E-2</v>
      </c>
    </row>
    <row r="13" spans="2:30" x14ac:dyDescent="0.25">
      <c r="C13" t="s">
        <v>87</v>
      </c>
      <c r="F13" s="24">
        <f>'RTS headline data'!D10</f>
        <v>9695000</v>
      </c>
      <c r="G13" s="24">
        <f>'RTS headline data'!E10</f>
        <v>10421000</v>
      </c>
      <c r="H13" s="24">
        <f>'RTS headline data'!F10</f>
        <v>9888000</v>
      </c>
      <c r="I13" s="24">
        <f>'RTS headline data'!G10</f>
        <v>10017000</v>
      </c>
      <c r="J13" s="24">
        <f>'RTS headline data'!H10</f>
        <v>9125000</v>
      </c>
      <c r="K13" s="24">
        <f>'RTS headline data'!I10</f>
        <v>9319000</v>
      </c>
      <c r="L13" s="24">
        <f>'RTS headline data'!J10</f>
        <v>8929000</v>
      </c>
      <c r="M13" s="24">
        <f>'RTS headline data'!K10</f>
        <v>9679000</v>
      </c>
      <c r="N13" s="24">
        <f>'RTS headline data'!L10</f>
        <v>9156000</v>
      </c>
      <c r="O13" s="24">
        <f>'RTS headline data'!M10</f>
        <v>10290000</v>
      </c>
      <c r="P13" s="24">
        <f>'RTS headline data'!N10</f>
        <v>9145000</v>
      </c>
      <c r="Q13" s="24">
        <f>'RTS headline data'!O10</f>
        <v>9253000</v>
      </c>
      <c r="R13" s="24">
        <f>'RTS headline data'!P10</f>
        <v>9539000</v>
      </c>
      <c r="S13" s="24">
        <f>'RTS headline data'!Q10</f>
        <v>10469000</v>
      </c>
      <c r="T13" s="24">
        <f>'RTS headline data'!R10</f>
        <v>10576000</v>
      </c>
      <c r="V13" s="24">
        <f t="shared" si="0"/>
        <v>40021000</v>
      </c>
      <c r="W13" s="24">
        <f t="shared" si="1"/>
        <v>37052000</v>
      </c>
      <c r="X13" s="24">
        <f t="shared" si="2"/>
        <v>37844000</v>
      </c>
      <c r="Z13" s="150">
        <f t="shared" si="3"/>
        <v>2.1375364352801407E-2</v>
      </c>
      <c r="AA13" s="150">
        <f t="shared" si="4"/>
        <v>1.0220651447129692E-2</v>
      </c>
      <c r="AB13" s="150">
        <f t="shared" si="5"/>
        <v>0.15647895024603597</v>
      </c>
    </row>
    <row r="14" spans="2:30" x14ac:dyDescent="0.25">
      <c r="C14" t="s">
        <v>88</v>
      </c>
      <c r="F14" s="24">
        <f>'RTS headline data'!D11</f>
        <v>5307000</v>
      </c>
      <c r="G14" s="24">
        <f>'RTS headline data'!E11</f>
        <v>5884000</v>
      </c>
      <c r="H14" s="24">
        <f>'RTS headline data'!F11</f>
        <v>5494000</v>
      </c>
      <c r="I14" s="24">
        <f>'RTS headline data'!G11</f>
        <v>5955000</v>
      </c>
      <c r="J14" s="24">
        <f>'RTS headline data'!H11</f>
        <v>5280000</v>
      </c>
      <c r="K14" s="24">
        <f>'RTS headline data'!I11</f>
        <v>5269000</v>
      </c>
      <c r="L14" s="24">
        <f>'RTS headline data'!J11</f>
        <v>4890000</v>
      </c>
      <c r="M14" s="24">
        <f>'RTS headline data'!K11</f>
        <v>5825000</v>
      </c>
      <c r="N14" s="24">
        <f>'RTS headline data'!L11</f>
        <v>4965000</v>
      </c>
      <c r="O14" s="24">
        <f>'RTS headline data'!M11</f>
        <v>5537000</v>
      </c>
      <c r="P14" s="24">
        <f>'RTS headline data'!N11</f>
        <v>4968000</v>
      </c>
      <c r="Q14" s="24">
        <f>'RTS headline data'!O11</f>
        <v>5421000</v>
      </c>
      <c r="R14" s="24">
        <f>'RTS headline data'!P11</f>
        <v>4803000</v>
      </c>
      <c r="S14" s="24">
        <f>'RTS headline data'!Q11</f>
        <v>5390000</v>
      </c>
      <c r="T14" s="24">
        <f>'RTS headline data'!R11</f>
        <v>5330000</v>
      </c>
      <c r="V14" s="24">
        <f t="shared" si="0"/>
        <v>22640000</v>
      </c>
      <c r="W14" s="24">
        <f t="shared" si="1"/>
        <v>21264000</v>
      </c>
      <c r="X14" s="24">
        <f t="shared" si="2"/>
        <v>20891000</v>
      </c>
      <c r="Z14" s="150">
        <f t="shared" si="3"/>
        <v>-1.7541384499623724E-2</v>
      </c>
      <c r="AA14" s="150">
        <f t="shared" si="4"/>
        <v>-1.1131725417439675E-2</v>
      </c>
      <c r="AB14" s="150">
        <f t="shared" si="5"/>
        <v>7.2866344605475142E-2</v>
      </c>
    </row>
    <row r="15" spans="2:30" x14ac:dyDescent="0.25">
      <c r="B15" s="25" t="s">
        <v>159</v>
      </c>
      <c r="C15" s="25" t="s">
        <v>157</v>
      </c>
      <c r="F15" s="24">
        <f>'RTS headline data'!D14</f>
        <v>54263000</v>
      </c>
      <c r="G15" s="24">
        <f>'RTS headline data'!E14</f>
        <v>57124000</v>
      </c>
      <c r="H15" s="24">
        <f>'RTS headline data'!F14</f>
        <v>54316000</v>
      </c>
      <c r="I15" s="24">
        <f>'RTS headline data'!G14</f>
        <v>56496000</v>
      </c>
      <c r="J15" s="24">
        <f>'RTS headline data'!H14</f>
        <v>54093000</v>
      </c>
      <c r="K15" s="24">
        <f>'RTS headline data'!I14</f>
        <v>53278000</v>
      </c>
      <c r="L15" s="24">
        <f>'RTS headline data'!J14</f>
        <v>51284000</v>
      </c>
      <c r="M15" s="24">
        <f>'RTS headline data'!K14</f>
        <v>54970000</v>
      </c>
      <c r="N15" s="24">
        <f>'RTS headline data'!L14</f>
        <v>52190000</v>
      </c>
      <c r="O15" s="24">
        <f>'RTS headline data'!M14</f>
        <v>54459000</v>
      </c>
      <c r="P15" s="24">
        <f>'RTS headline data'!N14</f>
        <v>49649000</v>
      </c>
      <c r="Q15" s="24">
        <f>'RTS headline data'!O14</f>
        <v>52204000</v>
      </c>
      <c r="R15" s="24">
        <f>'RTS headline data'!P14</f>
        <v>50669000</v>
      </c>
      <c r="S15" s="24">
        <f>'RTS headline data'!Q14</f>
        <v>55686000</v>
      </c>
      <c r="T15" s="24">
        <f>'RTS headline data'!R14</f>
        <v>53881000</v>
      </c>
      <c r="V15" s="24">
        <f t="shared" si="0"/>
        <v>222199000</v>
      </c>
      <c r="W15" s="24">
        <f t="shared" si="1"/>
        <v>213625000</v>
      </c>
      <c r="X15" s="24">
        <f t="shared" si="2"/>
        <v>208502000</v>
      </c>
      <c r="Z15" s="150">
        <f t="shared" si="3"/>
        <v>-2.3981275599765928E-2</v>
      </c>
      <c r="AA15" s="150">
        <f t="shared" si="4"/>
        <v>-3.2413892181158643E-2</v>
      </c>
      <c r="AB15" s="150">
        <f t="shared" si="5"/>
        <v>8.523837338113549E-2</v>
      </c>
    </row>
    <row r="16" spans="2:30" x14ac:dyDescent="0.25">
      <c r="B16" t="s">
        <v>89</v>
      </c>
      <c r="C16" t="s">
        <v>89</v>
      </c>
      <c r="F16" s="24">
        <f>'RTS headline data'!D17</f>
        <v>3123000</v>
      </c>
      <c r="G16" s="24">
        <f>'RTS headline data'!E17</f>
        <v>3204000</v>
      </c>
      <c r="H16" s="24">
        <f>'RTS headline data'!F17</f>
        <v>3028000</v>
      </c>
      <c r="I16" s="24">
        <f>'RTS headline data'!G17</f>
        <v>3044000</v>
      </c>
      <c r="J16" s="24">
        <f>'RTS headline data'!H17</f>
        <v>3106000</v>
      </c>
      <c r="K16" s="24">
        <f>'RTS headline data'!I17</f>
        <v>3039000</v>
      </c>
      <c r="L16" s="24">
        <f>'RTS headline data'!J17</f>
        <v>2800000</v>
      </c>
      <c r="M16" s="24">
        <f>'RTS headline data'!K17</f>
        <v>2898000</v>
      </c>
      <c r="N16" s="24">
        <f>'RTS headline data'!L17</f>
        <v>2921000</v>
      </c>
      <c r="O16" s="24">
        <f>'RTS headline data'!M17</f>
        <v>3070000</v>
      </c>
      <c r="P16" s="24">
        <f>'RTS headline data'!N17</f>
        <v>2838000</v>
      </c>
      <c r="Q16" s="24">
        <f>'RTS headline data'!O17</f>
        <v>2783000</v>
      </c>
      <c r="R16" s="24">
        <f>'RTS headline data'!P17</f>
        <v>2947000</v>
      </c>
      <c r="S16" s="24">
        <f>'RTS headline data'!Q17</f>
        <v>3085000</v>
      </c>
      <c r="T16" s="24">
        <f>'RTS headline data'!R17</f>
        <v>2944000</v>
      </c>
      <c r="V16" s="24">
        <f t="shared" si="0"/>
        <v>12399000</v>
      </c>
      <c r="W16" s="24">
        <f t="shared" si="1"/>
        <v>11843000</v>
      </c>
      <c r="X16" s="24">
        <f t="shared" si="2"/>
        <v>11612000</v>
      </c>
      <c r="Z16" s="150">
        <f t="shared" si="3"/>
        <v>-1.9505192940977745E-2</v>
      </c>
      <c r="AA16" s="150">
        <f t="shared" si="4"/>
        <v>-4.5705024311183173E-2</v>
      </c>
      <c r="AB16" s="150">
        <f t="shared" si="5"/>
        <v>3.7350246652572139E-2</v>
      </c>
    </row>
    <row r="17" spans="1:28" x14ac:dyDescent="0.25">
      <c r="B17" t="s">
        <v>86</v>
      </c>
      <c r="C17" t="s">
        <v>86</v>
      </c>
      <c r="F17" s="24">
        <f>'RTS headline data'!D16</f>
        <v>6977000</v>
      </c>
      <c r="G17" s="24">
        <f>'RTS headline data'!E16</f>
        <v>7586000</v>
      </c>
      <c r="H17" s="24">
        <f>'RTS headline data'!F16</f>
        <v>7238000</v>
      </c>
      <c r="I17" s="24">
        <f>'RTS headline data'!G16</f>
        <v>6863000</v>
      </c>
      <c r="J17" s="24">
        <f>'RTS headline data'!H16</f>
        <v>7177000</v>
      </c>
      <c r="K17" s="24">
        <f>'RTS headline data'!I16</f>
        <v>7610000</v>
      </c>
      <c r="L17" s="24">
        <f>'RTS headline data'!J16</f>
        <v>6949000</v>
      </c>
      <c r="M17" s="24">
        <f>'RTS headline data'!K16</f>
        <v>7343000</v>
      </c>
      <c r="N17" s="24">
        <f>'RTS headline data'!L16</f>
        <v>6372000</v>
      </c>
      <c r="O17" s="24">
        <f>'RTS headline data'!M16</f>
        <v>7240000</v>
      </c>
      <c r="P17" s="24">
        <f>'RTS headline data'!N16</f>
        <v>5779000</v>
      </c>
      <c r="Q17" s="24">
        <f>'RTS headline data'!O16</f>
        <v>6090000</v>
      </c>
      <c r="R17" s="24">
        <f>'RTS headline data'!P16</f>
        <v>5711000</v>
      </c>
      <c r="S17" s="24">
        <f>'RTS headline data'!Q16</f>
        <v>5955000</v>
      </c>
      <c r="T17" s="24">
        <f>'RTS headline data'!R16</f>
        <v>7025000</v>
      </c>
      <c r="V17" s="24">
        <f t="shared" si="0"/>
        <v>28664000</v>
      </c>
      <c r="W17" s="24">
        <f t="shared" si="1"/>
        <v>29079000</v>
      </c>
      <c r="X17" s="24">
        <f t="shared" si="2"/>
        <v>25481000</v>
      </c>
      <c r="Z17" s="150">
        <f t="shared" si="3"/>
        <v>-0.12373190274768731</v>
      </c>
      <c r="AA17" s="150">
        <f t="shared" si="4"/>
        <v>0.17968094038623006</v>
      </c>
      <c r="AB17" s="150">
        <f t="shared" si="5"/>
        <v>0.21560823671915563</v>
      </c>
    </row>
    <row r="18" spans="1:28" x14ac:dyDescent="0.25">
      <c r="B18" t="s">
        <v>84</v>
      </c>
      <c r="C18" t="s">
        <v>84</v>
      </c>
      <c r="F18" s="24">
        <f>'RTS headline data'!D15</f>
        <v>1665000</v>
      </c>
      <c r="G18" s="24">
        <f>'RTS headline data'!E15</f>
        <v>1804000</v>
      </c>
      <c r="H18" s="24">
        <f>'RTS headline data'!F15</f>
        <v>1767000</v>
      </c>
      <c r="I18" s="24">
        <f>'RTS headline data'!G15</f>
        <v>1818000</v>
      </c>
      <c r="J18" s="24">
        <f>'RTS headline data'!H15</f>
        <v>1719000</v>
      </c>
      <c r="K18" s="24">
        <f>'RTS headline data'!I15</f>
        <v>1710000</v>
      </c>
      <c r="L18" s="24">
        <f>'RTS headline data'!J15</f>
        <v>1632000</v>
      </c>
      <c r="M18" s="24">
        <f>'RTS headline data'!K15</f>
        <v>1745000</v>
      </c>
      <c r="N18" s="24">
        <f>'RTS headline data'!L15</f>
        <v>1700000</v>
      </c>
      <c r="O18" s="24">
        <f>'RTS headline data'!M15</f>
        <v>1752000</v>
      </c>
      <c r="P18" s="24">
        <f>'RTS headline data'!N15</f>
        <v>1791000</v>
      </c>
      <c r="Q18" s="24">
        <f>'RTS headline data'!O15</f>
        <v>1716000</v>
      </c>
      <c r="R18" s="24">
        <f>'RTS headline data'!P15</f>
        <v>1943000</v>
      </c>
      <c r="S18" s="24">
        <f>'RTS headline data'!Q15</f>
        <v>1925000</v>
      </c>
      <c r="T18" s="24">
        <f>'RTS headline data'!R15</f>
        <v>1825000</v>
      </c>
      <c r="V18" s="24">
        <f t="shared" si="0"/>
        <v>7054000</v>
      </c>
      <c r="W18" s="24">
        <f t="shared" si="1"/>
        <v>6806000</v>
      </c>
      <c r="X18" s="24">
        <f t="shared" si="2"/>
        <v>6959000</v>
      </c>
      <c r="Z18" s="150">
        <f t="shared" si="3"/>
        <v>2.2480164560681803E-2</v>
      </c>
      <c r="AA18" s="150">
        <f t="shared" si="4"/>
        <v>-5.1948051948051965E-2</v>
      </c>
      <c r="AB18" s="150">
        <f t="shared" si="5"/>
        <v>1.8983807928531604E-2</v>
      </c>
    </row>
    <row r="19" spans="1:28" x14ac:dyDescent="0.25">
      <c r="B19" t="s">
        <v>310</v>
      </c>
      <c r="C19" t="s">
        <v>311</v>
      </c>
      <c r="F19" s="24">
        <f>'RTS headline data'!D18</f>
        <v>4285000</v>
      </c>
      <c r="G19" s="24">
        <f>'RTS headline data'!E18</f>
        <v>4144000</v>
      </c>
      <c r="H19" s="24">
        <f>'RTS headline data'!F18</f>
        <v>4242000</v>
      </c>
      <c r="I19" s="24">
        <f>'RTS headline data'!G18</f>
        <v>4492000</v>
      </c>
      <c r="J19" s="24">
        <f>'RTS headline data'!H18</f>
        <v>3797000</v>
      </c>
      <c r="K19" s="24">
        <f>'RTS headline data'!I18</f>
        <v>3300000</v>
      </c>
      <c r="L19" s="24">
        <f>'RTS headline data'!J18</f>
        <v>4032000</v>
      </c>
      <c r="M19" s="24">
        <f>'RTS headline data'!K18</f>
        <v>4029000</v>
      </c>
      <c r="N19" s="24">
        <f>'RTS headline data'!L18</f>
        <v>3461000</v>
      </c>
      <c r="O19" s="24">
        <f>'RTS headline data'!M18</f>
        <v>4103000</v>
      </c>
      <c r="P19" s="24">
        <f>'RTS headline data'!N18</f>
        <v>4488000</v>
      </c>
      <c r="Q19" s="24">
        <f>'RTS headline data'!O18</f>
        <v>4388000</v>
      </c>
      <c r="R19" s="24">
        <f>'RTS headline data'!P18</f>
        <v>4336000</v>
      </c>
      <c r="S19" s="24">
        <f>'RTS headline data'!Q18</f>
        <v>4181000</v>
      </c>
      <c r="T19" s="24">
        <f>'RTS headline data'!R18</f>
        <v>4154000</v>
      </c>
      <c r="V19" s="24">
        <f t="shared" si="0"/>
        <v>17163000</v>
      </c>
      <c r="W19" s="24">
        <f t="shared" si="1"/>
        <v>15158000</v>
      </c>
      <c r="X19" s="24">
        <f t="shared" si="2"/>
        <v>16440000</v>
      </c>
      <c r="Z19" s="150">
        <f t="shared" si="3"/>
        <v>8.4575801556933561E-2</v>
      </c>
      <c r="AA19" s="150">
        <f t="shared" si="4"/>
        <v>-6.4577852188472118E-3</v>
      </c>
      <c r="AB19" s="150">
        <f t="shared" si="5"/>
        <v>-7.4420677361853871E-2</v>
      </c>
    </row>
    <row r="20" spans="1:28" x14ac:dyDescent="0.25">
      <c r="B20" t="s">
        <v>310</v>
      </c>
      <c r="C20" t="s">
        <v>160</v>
      </c>
      <c r="F20" s="24">
        <f>'RTS headline data'!D19</f>
        <v>2103000</v>
      </c>
      <c r="G20" s="24">
        <f>'RTS headline data'!E19</f>
        <v>1656000</v>
      </c>
      <c r="H20" s="24">
        <f>'RTS headline data'!F19</f>
        <v>1611000</v>
      </c>
      <c r="I20" s="24">
        <f>'RTS headline data'!G19</f>
        <v>1601000</v>
      </c>
      <c r="J20" s="24">
        <f>'RTS headline data'!H19</f>
        <v>1576000</v>
      </c>
      <c r="K20" s="24">
        <f>'RTS headline data'!I19</f>
        <v>1537000</v>
      </c>
      <c r="L20" s="24">
        <f>'RTS headline data'!J19</f>
        <v>1654000</v>
      </c>
      <c r="M20" s="24">
        <f>'RTS headline data'!K19</f>
        <v>1782000</v>
      </c>
      <c r="N20" s="24">
        <f>'RTS headline data'!L19</f>
        <v>1510000</v>
      </c>
      <c r="O20" s="24">
        <f>'RTS headline data'!M19</f>
        <v>1531000</v>
      </c>
      <c r="P20" s="24">
        <f>'RTS headline data'!N19</f>
        <v>1659000</v>
      </c>
      <c r="Q20" s="24">
        <f>'RTS headline data'!O19</f>
        <v>1722000</v>
      </c>
      <c r="R20" s="24">
        <f>'RTS headline data'!P19</f>
        <v>1476000</v>
      </c>
      <c r="S20" s="24">
        <f>'RTS headline data'!Q19</f>
        <v>1501000</v>
      </c>
      <c r="T20" s="24">
        <f>'RTS headline data'!R19</f>
        <v>1778000</v>
      </c>
      <c r="V20" s="24">
        <f t="shared" si="0"/>
        <v>6971000</v>
      </c>
      <c r="W20" s="24">
        <f t="shared" si="1"/>
        <v>6549000</v>
      </c>
      <c r="X20" s="24">
        <f t="shared" si="2"/>
        <v>6422000</v>
      </c>
      <c r="Z20" s="150"/>
      <c r="AA20" s="150"/>
      <c r="AB20" s="150"/>
    </row>
    <row r="21" spans="1:28" x14ac:dyDescent="0.25">
      <c r="B21" t="s">
        <v>174</v>
      </c>
      <c r="F21" s="24">
        <f>'RTS headline data'!D20</f>
        <v>72416000</v>
      </c>
      <c r="G21" s="24">
        <f>'RTS headline data'!E20</f>
        <v>75518000</v>
      </c>
      <c r="H21" s="24">
        <f>'RTS headline data'!F20</f>
        <v>72202000</v>
      </c>
      <c r="I21" s="24">
        <f>'RTS headline data'!G20</f>
        <v>74314000</v>
      </c>
      <c r="J21" s="24">
        <f>'RTS headline data'!H20</f>
        <v>71468000</v>
      </c>
      <c r="K21" s="24">
        <f>'RTS headline data'!I20</f>
        <v>70475000</v>
      </c>
      <c r="L21" s="24">
        <f>'RTS headline data'!J20</f>
        <v>68351000</v>
      </c>
      <c r="M21" s="24">
        <f>'RTS headline data'!K20</f>
        <v>72767000</v>
      </c>
      <c r="N21" s="24">
        <f>'RTS headline data'!L20</f>
        <v>68155000</v>
      </c>
      <c r="O21" s="24">
        <f>'RTS headline data'!M20</f>
        <v>72154000</v>
      </c>
      <c r="P21" s="24">
        <f>'RTS headline data'!N20</f>
        <v>66203000</v>
      </c>
      <c r="Q21" s="24">
        <f>'RTS headline data'!O20</f>
        <v>68903000</v>
      </c>
      <c r="R21" s="24">
        <f>'RTS headline data'!P20</f>
        <v>67082000</v>
      </c>
      <c r="S21" s="24">
        <f>'RTS headline data'!Q20</f>
        <v>72331000</v>
      </c>
      <c r="T21" s="24">
        <f>'RTS headline data'!R20</f>
        <v>71607000</v>
      </c>
      <c r="V21" s="24">
        <f t="shared" si="0"/>
        <v>294450000</v>
      </c>
      <c r="W21" s="24">
        <f t="shared" si="1"/>
        <v>283061000</v>
      </c>
      <c r="X21" s="24">
        <f t="shared" si="2"/>
        <v>275415000</v>
      </c>
      <c r="Z21" s="150">
        <f t="shared" si="3"/>
        <v>-2.7011845503266074E-2</v>
      </c>
      <c r="AA21" s="150">
        <f t="shared" si="4"/>
        <v>-1.0009539478232021E-2</v>
      </c>
      <c r="AB21" s="150">
        <f t="shared" si="5"/>
        <v>8.162772079815106E-2</v>
      </c>
    </row>
    <row r="22" spans="1:28" x14ac:dyDescent="0.25">
      <c r="B22" s="25" t="s">
        <v>140</v>
      </c>
      <c r="C22" s="25" t="s">
        <v>183</v>
      </c>
      <c r="F22" s="24">
        <f>'RTS headline data'!D21</f>
        <v>70313000</v>
      </c>
      <c r="G22" s="24">
        <f>'RTS headline data'!E21</f>
        <v>73862000</v>
      </c>
      <c r="H22" s="24">
        <f>'RTS headline data'!F21</f>
        <v>70591000</v>
      </c>
      <c r="I22" s="24">
        <f>'RTS headline data'!G21</f>
        <v>72713000</v>
      </c>
      <c r="J22" s="24">
        <f>'RTS headline data'!H21</f>
        <v>69892000</v>
      </c>
      <c r="K22" s="24">
        <f>'RTS headline data'!I21</f>
        <v>68938000</v>
      </c>
      <c r="L22" s="24">
        <f>'RTS headline data'!J21</f>
        <v>66697000</v>
      </c>
      <c r="M22" s="24">
        <f>'RTS headline data'!K21</f>
        <v>70985000</v>
      </c>
      <c r="N22" s="24">
        <f>'RTS headline data'!L21</f>
        <v>66645000</v>
      </c>
      <c r="O22" s="24">
        <f>'RTS headline data'!M21</f>
        <v>70623000</v>
      </c>
      <c r="P22" s="24">
        <f>'RTS headline data'!N21</f>
        <v>64544000</v>
      </c>
      <c r="Q22" s="24">
        <f>'RTS headline data'!O21</f>
        <v>67181000</v>
      </c>
      <c r="R22" s="24">
        <f>'RTS headline data'!P21</f>
        <v>65606000</v>
      </c>
      <c r="S22" s="24">
        <f>'RTS headline data'!Q21</f>
        <v>70830000</v>
      </c>
      <c r="T22" s="24">
        <f>'RTS headline data'!R21</f>
        <v>69829000</v>
      </c>
      <c r="V22" s="24">
        <f t="shared" si="0"/>
        <v>287479000</v>
      </c>
      <c r="W22" s="24">
        <f t="shared" si="1"/>
        <v>276512000</v>
      </c>
      <c r="X22" s="24">
        <f t="shared" si="2"/>
        <v>268993000</v>
      </c>
      <c r="Z22" s="150">
        <f t="shared" si="3"/>
        <v>-2.7192309917833613E-2</v>
      </c>
      <c r="AA22" s="150">
        <f t="shared" si="4"/>
        <v>-1.41324297614005E-2</v>
      </c>
      <c r="AB22" s="150">
        <f t="shared" si="5"/>
        <v>8.1882126921170029E-2</v>
      </c>
    </row>
    <row r="23" spans="1:28" ht="13.8" x14ac:dyDescent="0.25">
      <c r="A23" s="34" t="s">
        <v>191</v>
      </c>
    </row>
    <row r="24" spans="1:28" ht="14.4" x14ac:dyDescent="0.3">
      <c r="A24" s="32" t="s">
        <v>99</v>
      </c>
      <c r="B24" s="32" t="s">
        <v>98</v>
      </c>
      <c r="F24" s="32" t="s">
        <v>151</v>
      </c>
      <c r="G24" s="32" t="s">
        <v>152</v>
      </c>
      <c r="H24" s="32" t="s">
        <v>153</v>
      </c>
      <c r="I24" s="32" t="s">
        <v>154</v>
      </c>
      <c r="J24" s="32" t="s">
        <v>155</v>
      </c>
      <c r="K24" s="32" t="s">
        <v>156</v>
      </c>
      <c r="L24" s="32" t="s">
        <v>150</v>
      </c>
      <c r="M24" s="32" t="s">
        <v>190</v>
      </c>
      <c r="N24" s="32" t="s">
        <v>200</v>
      </c>
      <c r="O24" s="32" t="s">
        <v>207</v>
      </c>
      <c r="P24" s="32" t="s">
        <v>212</v>
      </c>
      <c r="Q24" s="32" t="s">
        <v>216</v>
      </c>
      <c r="R24" s="32" t="s">
        <v>231</v>
      </c>
      <c r="S24" s="32" t="s">
        <v>249</v>
      </c>
      <c r="T24" s="32" t="s">
        <v>309</v>
      </c>
      <c r="V24" s="1">
        <v>2013</v>
      </c>
      <c r="W24" s="1">
        <v>2014</v>
      </c>
      <c r="X24" s="1">
        <v>2015</v>
      </c>
      <c r="Y24" s="297"/>
      <c r="Z24" s="325"/>
      <c r="AA24" s="325"/>
      <c r="AB24" s="325"/>
    </row>
    <row r="25" spans="1:28" x14ac:dyDescent="0.25">
      <c r="A25" t="s">
        <v>157</v>
      </c>
      <c r="B25" t="s">
        <v>83</v>
      </c>
      <c r="F25" s="50">
        <f>ROUND(SUM(F6/1000000),1)</f>
        <v>2.7</v>
      </c>
      <c r="G25" s="50">
        <f t="shared" ref="G25:T25" si="6">ROUND(SUM(G6/1000000),1)</f>
        <v>2.6</v>
      </c>
      <c r="H25" s="50">
        <f t="shared" si="6"/>
        <v>2.4</v>
      </c>
      <c r="I25" s="50">
        <f t="shared" si="6"/>
        <v>2.6</v>
      </c>
      <c r="J25" s="50">
        <f t="shared" si="6"/>
        <v>2.9</v>
      </c>
      <c r="K25" s="50">
        <f t="shared" si="6"/>
        <v>2.7</v>
      </c>
      <c r="L25" s="50">
        <f t="shared" si="6"/>
        <v>2.6</v>
      </c>
      <c r="M25" s="50">
        <f t="shared" si="6"/>
        <v>3</v>
      </c>
      <c r="N25" s="50">
        <f t="shared" si="6"/>
        <v>2.9</v>
      </c>
      <c r="O25" s="50">
        <f t="shared" si="6"/>
        <v>2.8</v>
      </c>
      <c r="P25" s="50">
        <f t="shared" si="6"/>
        <v>2.6</v>
      </c>
      <c r="Q25" s="50">
        <f t="shared" si="6"/>
        <v>2.6</v>
      </c>
      <c r="R25" s="50">
        <f t="shared" si="6"/>
        <v>2.6</v>
      </c>
      <c r="S25" s="50">
        <f t="shared" si="6"/>
        <v>2.7</v>
      </c>
      <c r="T25" s="50">
        <f t="shared" si="6"/>
        <v>2.6</v>
      </c>
      <c r="V25" s="48">
        <f t="shared" ref="V25:X38" si="7">ROUND(SUM(V6/1000000),1)</f>
        <v>10.4</v>
      </c>
      <c r="W25" s="48">
        <f t="shared" si="7"/>
        <v>11.2</v>
      </c>
      <c r="X25" s="48">
        <f t="shared" si="7"/>
        <v>10.9</v>
      </c>
    </row>
    <row r="26" spans="1:28" x14ac:dyDescent="0.25">
      <c r="B26" t="s">
        <v>85</v>
      </c>
      <c r="F26" s="50">
        <f t="shared" ref="F26:T41" si="8">ROUND(SUM(F7/1000000),1)</f>
        <v>6.2</v>
      </c>
      <c r="G26" s="50">
        <f t="shared" si="8"/>
        <v>7.6</v>
      </c>
      <c r="H26" s="50">
        <f t="shared" si="8"/>
        <v>7.7</v>
      </c>
      <c r="I26" s="50">
        <f t="shared" si="8"/>
        <v>8.3000000000000007</v>
      </c>
      <c r="J26" s="50">
        <f t="shared" si="8"/>
        <v>8.1</v>
      </c>
      <c r="K26" s="50">
        <f t="shared" si="8"/>
        <v>8</v>
      </c>
      <c r="L26" s="50">
        <f t="shared" si="8"/>
        <v>7.7</v>
      </c>
      <c r="M26" s="50">
        <f t="shared" si="8"/>
        <v>8</v>
      </c>
      <c r="N26" s="50">
        <f t="shared" si="8"/>
        <v>6.9</v>
      </c>
      <c r="O26" s="50">
        <f t="shared" si="8"/>
        <v>7.2</v>
      </c>
      <c r="P26" s="50">
        <f t="shared" si="8"/>
        <v>6.4</v>
      </c>
      <c r="Q26" s="50">
        <f t="shared" si="8"/>
        <v>6.7</v>
      </c>
      <c r="R26" s="50">
        <f t="shared" si="8"/>
        <v>6.7</v>
      </c>
      <c r="S26" s="50">
        <f t="shared" si="8"/>
        <v>7.4</v>
      </c>
      <c r="T26" s="50">
        <f t="shared" si="8"/>
        <v>6.8</v>
      </c>
      <c r="V26" s="48">
        <f t="shared" si="7"/>
        <v>29.8</v>
      </c>
      <c r="W26" s="48">
        <f t="shared" si="7"/>
        <v>31.8</v>
      </c>
      <c r="X26" s="48">
        <f t="shared" si="7"/>
        <v>27.1</v>
      </c>
      <c r="Z26" s="150"/>
    </row>
    <row r="27" spans="1:28" x14ac:dyDescent="0.25">
      <c r="B27" t="s">
        <v>158</v>
      </c>
      <c r="F27" s="50">
        <f t="shared" si="8"/>
        <v>3.6</v>
      </c>
      <c r="G27" s="50">
        <f t="shared" si="8"/>
        <v>3.7</v>
      </c>
      <c r="H27" s="50">
        <f t="shared" si="8"/>
        <v>3.5</v>
      </c>
      <c r="I27" s="50">
        <f t="shared" si="8"/>
        <v>3.4</v>
      </c>
      <c r="J27" s="50">
        <f t="shared" si="8"/>
        <v>3.7</v>
      </c>
      <c r="K27" s="50">
        <f t="shared" si="8"/>
        <v>3.6</v>
      </c>
      <c r="L27" s="50">
        <f t="shared" si="8"/>
        <v>3.6</v>
      </c>
      <c r="M27" s="50">
        <f t="shared" si="8"/>
        <v>3.7</v>
      </c>
      <c r="N27" s="50">
        <f t="shared" si="8"/>
        <v>3.7</v>
      </c>
      <c r="O27" s="50">
        <f t="shared" si="8"/>
        <v>3.6</v>
      </c>
      <c r="P27" s="50">
        <f t="shared" si="8"/>
        <v>3.4</v>
      </c>
      <c r="Q27" s="50">
        <f t="shared" si="8"/>
        <v>3.4</v>
      </c>
      <c r="R27" s="50">
        <f t="shared" si="8"/>
        <v>3.2</v>
      </c>
      <c r="S27" s="50">
        <f t="shared" si="8"/>
        <v>3.6</v>
      </c>
      <c r="T27" s="50">
        <f t="shared" si="8"/>
        <v>3.4</v>
      </c>
      <c r="V27" s="48">
        <f t="shared" si="7"/>
        <v>14.3</v>
      </c>
      <c r="W27" s="48">
        <f t="shared" si="7"/>
        <v>14.5</v>
      </c>
      <c r="X27" s="48">
        <f t="shared" si="7"/>
        <v>14.1</v>
      </c>
    </row>
    <row r="28" spans="1:28" x14ac:dyDescent="0.25">
      <c r="B28" t="s">
        <v>81</v>
      </c>
      <c r="F28" s="50">
        <f t="shared" si="8"/>
        <v>4</v>
      </c>
      <c r="G28" s="50">
        <f t="shared" si="8"/>
        <v>4.3</v>
      </c>
      <c r="H28" s="50">
        <f t="shared" si="8"/>
        <v>4.2</v>
      </c>
      <c r="I28" s="50">
        <f t="shared" si="8"/>
        <v>4.0999999999999996</v>
      </c>
      <c r="J28" s="50">
        <f t="shared" si="8"/>
        <v>4</v>
      </c>
      <c r="K28" s="50">
        <f t="shared" si="8"/>
        <v>3.9</v>
      </c>
      <c r="L28" s="50">
        <f t="shared" si="8"/>
        <v>3.9</v>
      </c>
      <c r="M28" s="50">
        <f t="shared" si="8"/>
        <v>4.0999999999999996</v>
      </c>
      <c r="N28" s="50">
        <f t="shared" si="8"/>
        <v>3.7</v>
      </c>
      <c r="O28" s="50">
        <f t="shared" si="8"/>
        <v>3.9</v>
      </c>
      <c r="P28" s="50">
        <f t="shared" si="8"/>
        <v>3.8</v>
      </c>
      <c r="Q28" s="50">
        <f t="shared" si="8"/>
        <v>3.9</v>
      </c>
      <c r="R28" s="50">
        <f t="shared" si="8"/>
        <v>3.8</v>
      </c>
      <c r="S28" s="50">
        <f t="shared" si="8"/>
        <v>3.9</v>
      </c>
      <c r="T28" s="50">
        <f t="shared" si="8"/>
        <v>3.8</v>
      </c>
      <c r="V28" s="48">
        <f t="shared" si="7"/>
        <v>16.7</v>
      </c>
      <c r="W28" s="48">
        <f t="shared" si="7"/>
        <v>15.9</v>
      </c>
      <c r="X28" s="48">
        <f t="shared" si="7"/>
        <v>15.3</v>
      </c>
    </row>
    <row r="29" spans="1:28" x14ac:dyDescent="0.25">
      <c r="B29" t="s">
        <v>90</v>
      </c>
      <c r="F29" s="50">
        <f t="shared" si="8"/>
        <v>7.1</v>
      </c>
      <c r="G29" s="50">
        <f t="shared" si="8"/>
        <v>5.6</v>
      </c>
      <c r="H29" s="50">
        <f t="shared" si="8"/>
        <v>5.0999999999999996</v>
      </c>
      <c r="I29" s="50">
        <f t="shared" si="8"/>
        <v>5.3</v>
      </c>
      <c r="J29" s="50">
        <f t="shared" si="8"/>
        <v>5.5</v>
      </c>
      <c r="K29" s="50">
        <f t="shared" si="8"/>
        <v>5.5</v>
      </c>
      <c r="L29" s="50">
        <f t="shared" si="8"/>
        <v>5.2</v>
      </c>
      <c r="M29" s="50">
        <f t="shared" si="8"/>
        <v>5.5</v>
      </c>
      <c r="N29" s="50">
        <f t="shared" si="8"/>
        <v>6.3</v>
      </c>
      <c r="O29" s="50">
        <f t="shared" si="8"/>
        <v>6.4</v>
      </c>
      <c r="P29" s="50">
        <f t="shared" si="8"/>
        <v>5.6</v>
      </c>
      <c r="Q29" s="50">
        <f t="shared" si="8"/>
        <v>6.3</v>
      </c>
      <c r="R29" s="50">
        <f t="shared" si="8"/>
        <v>6.4</v>
      </c>
      <c r="S29" s="50">
        <f t="shared" si="8"/>
        <v>7</v>
      </c>
      <c r="T29" s="50">
        <f t="shared" si="8"/>
        <v>6.6</v>
      </c>
      <c r="V29" s="48">
        <f t="shared" si="7"/>
        <v>23.1</v>
      </c>
      <c r="W29" s="48">
        <f t="shared" si="7"/>
        <v>21.6</v>
      </c>
      <c r="X29" s="48">
        <f t="shared" si="7"/>
        <v>24.6</v>
      </c>
    </row>
    <row r="30" spans="1:28" x14ac:dyDescent="0.25">
      <c r="B30" t="s">
        <v>1</v>
      </c>
      <c r="F30" s="50">
        <f t="shared" si="8"/>
        <v>5.8</v>
      </c>
      <c r="G30" s="50">
        <f t="shared" si="8"/>
        <v>6.7</v>
      </c>
      <c r="H30" s="50">
        <f t="shared" si="8"/>
        <v>6.2</v>
      </c>
      <c r="I30" s="50">
        <f t="shared" si="8"/>
        <v>6.6</v>
      </c>
      <c r="J30" s="50">
        <f t="shared" si="8"/>
        <v>5.9</v>
      </c>
      <c r="K30" s="50">
        <f t="shared" si="8"/>
        <v>6.1</v>
      </c>
      <c r="L30" s="50">
        <f t="shared" si="8"/>
        <v>5.9</v>
      </c>
      <c r="M30" s="50">
        <f t="shared" si="8"/>
        <v>6.1</v>
      </c>
      <c r="N30" s="50">
        <f t="shared" si="8"/>
        <v>5.8</v>
      </c>
      <c r="O30" s="50">
        <f t="shared" si="8"/>
        <v>6.1</v>
      </c>
      <c r="P30" s="50">
        <f t="shared" si="8"/>
        <v>5.8</v>
      </c>
      <c r="Q30" s="50">
        <f t="shared" si="8"/>
        <v>6.3</v>
      </c>
      <c r="R30" s="50">
        <f t="shared" si="8"/>
        <v>6</v>
      </c>
      <c r="S30" s="50">
        <f t="shared" si="8"/>
        <v>6.7</v>
      </c>
      <c r="T30" s="50">
        <f t="shared" si="8"/>
        <v>6.6</v>
      </c>
      <c r="V30" s="48">
        <f t="shared" si="7"/>
        <v>25.3</v>
      </c>
      <c r="W30" s="48">
        <f t="shared" si="7"/>
        <v>24</v>
      </c>
      <c r="X30" s="48">
        <f t="shared" si="7"/>
        <v>24</v>
      </c>
    </row>
    <row r="31" spans="1:28" x14ac:dyDescent="0.25">
      <c r="B31" t="s">
        <v>82</v>
      </c>
      <c r="F31" s="50">
        <f t="shared" si="8"/>
        <v>9.9</v>
      </c>
      <c r="G31" s="50">
        <f t="shared" si="8"/>
        <v>10.3</v>
      </c>
      <c r="H31" s="50">
        <f t="shared" si="8"/>
        <v>9.8000000000000007</v>
      </c>
      <c r="I31" s="50">
        <f t="shared" si="8"/>
        <v>10.1</v>
      </c>
      <c r="J31" s="50">
        <f t="shared" si="8"/>
        <v>9.6999999999999993</v>
      </c>
      <c r="K31" s="50">
        <f t="shared" si="8"/>
        <v>9</v>
      </c>
      <c r="L31" s="50">
        <f t="shared" si="8"/>
        <v>8.6</v>
      </c>
      <c r="M31" s="50">
        <f t="shared" si="8"/>
        <v>9.1999999999999993</v>
      </c>
      <c r="N31" s="50">
        <f t="shared" si="8"/>
        <v>8.8000000000000007</v>
      </c>
      <c r="O31" s="50">
        <f t="shared" si="8"/>
        <v>8.6999999999999993</v>
      </c>
      <c r="P31" s="50">
        <f t="shared" si="8"/>
        <v>7.9</v>
      </c>
      <c r="Q31" s="50">
        <f t="shared" si="8"/>
        <v>8.4</v>
      </c>
      <c r="R31" s="50">
        <f t="shared" si="8"/>
        <v>7.7</v>
      </c>
      <c r="S31" s="50">
        <f t="shared" si="8"/>
        <v>8.6</v>
      </c>
      <c r="T31" s="50">
        <f t="shared" si="8"/>
        <v>8.1</v>
      </c>
      <c r="V31" s="48">
        <f t="shared" si="7"/>
        <v>40</v>
      </c>
      <c r="W31" s="48">
        <f t="shared" si="7"/>
        <v>36.4</v>
      </c>
      <c r="X31" s="48">
        <f t="shared" si="7"/>
        <v>33.700000000000003</v>
      </c>
    </row>
    <row r="32" spans="1:28" x14ac:dyDescent="0.25">
      <c r="B32" t="s">
        <v>87</v>
      </c>
      <c r="F32" s="50">
        <f t="shared" si="8"/>
        <v>9.6999999999999993</v>
      </c>
      <c r="G32" s="50">
        <f t="shared" si="8"/>
        <v>10.4</v>
      </c>
      <c r="H32" s="50">
        <f t="shared" si="8"/>
        <v>9.9</v>
      </c>
      <c r="I32" s="50">
        <f t="shared" si="8"/>
        <v>10</v>
      </c>
      <c r="J32" s="50">
        <f t="shared" si="8"/>
        <v>9.1</v>
      </c>
      <c r="K32" s="50">
        <f t="shared" si="8"/>
        <v>9.3000000000000007</v>
      </c>
      <c r="L32" s="50">
        <f t="shared" si="8"/>
        <v>8.9</v>
      </c>
      <c r="M32" s="50">
        <f t="shared" si="8"/>
        <v>9.6999999999999993</v>
      </c>
      <c r="N32" s="50">
        <f t="shared" si="8"/>
        <v>9.1999999999999993</v>
      </c>
      <c r="O32" s="50">
        <f t="shared" si="8"/>
        <v>10.3</v>
      </c>
      <c r="P32" s="50">
        <f t="shared" si="8"/>
        <v>9.1</v>
      </c>
      <c r="Q32" s="50">
        <f t="shared" si="8"/>
        <v>9.3000000000000007</v>
      </c>
      <c r="R32" s="50">
        <f t="shared" si="8"/>
        <v>9.5</v>
      </c>
      <c r="S32" s="50">
        <f t="shared" si="8"/>
        <v>10.5</v>
      </c>
      <c r="T32" s="50">
        <f t="shared" si="8"/>
        <v>10.6</v>
      </c>
      <c r="V32" s="48">
        <f t="shared" si="7"/>
        <v>40</v>
      </c>
      <c r="W32" s="48">
        <f t="shared" si="7"/>
        <v>37.1</v>
      </c>
      <c r="X32" s="48">
        <f t="shared" si="7"/>
        <v>37.799999999999997</v>
      </c>
    </row>
    <row r="33" spans="1:24" x14ac:dyDescent="0.25">
      <c r="B33" t="s">
        <v>88</v>
      </c>
      <c r="F33" s="50">
        <f t="shared" si="8"/>
        <v>5.3</v>
      </c>
      <c r="G33" s="50">
        <f t="shared" si="8"/>
        <v>5.9</v>
      </c>
      <c r="H33" s="50">
        <f t="shared" si="8"/>
        <v>5.5</v>
      </c>
      <c r="I33" s="50">
        <f t="shared" si="8"/>
        <v>6</v>
      </c>
      <c r="J33" s="50">
        <f t="shared" si="8"/>
        <v>5.3</v>
      </c>
      <c r="K33" s="50">
        <f t="shared" si="8"/>
        <v>5.3</v>
      </c>
      <c r="L33" s="50">
        <f t="shared" si="8"/>
        <v>4.9000000000000004</v>
      </c>
      <c r="M33" s="50">
        <f t="shared" si="8"/>
        <v>5.8</v>
      </c>
      <c r="N33" s="50">
        <f t="shared" si="8"/>
        <v>5</v>
      </c>
      <c r="O33" s="50">
        <f t="shared" si="8"/>
        <v>5.5</v>
      </c>
      <c r="P33" s="50">
        <f t="shared" si="8"/>
        <v>5</v>
      </c>
      <c r="Q33" s="50">
        <f t="shared" si="8"/>
        <v>5.4</v>
      </c>
      <c r="R33" s="50">
        <f t="shared" si="8"/>
        <v>4.8</v>
      </c>
      <c r="S33" s="50">
        <f t="shared" si="8"/>
        <v>5.4</v>
      </c>
      <c r="T33" s="50">
        <f t="shared" si="8"/>
        <v>5.3</v>
      </c>
      <c r="V33" s="48">
        <f t="shared" si="7"/>
        <v>22.6</v>
      </c>
      <c r="W33" s="48">
        <f t="shared" si="7"/>
        <v>21.3</v>
      </c>
      <c r="X33" s="48">
        <f t="shared" si="7"/>
        <v>20.9</v>
      </c>
    </row>
    <row r="34" spans="1:24" x14ac:dyDescent="0.25">
      <c r="A34" s="25" t="s">
        <v>159</v>
      </c>
      <c r="B34" s="25" t="s">
        <v>157</v>
      </c>
      <c r="F34" s="50">
        <f t="shared" si="8"/>
        <v>54.3</v>
      </c>
      <c r="G34" s="50">
        <f t="shared" si="8"/>
        <v>57.1</v>
      </c>
      <c r="H34" s="50">
        <f t="shared" si="8"/>
        <v>54.3</v>
      </c>
      <c r="I34" s="50">
        <f t="shared" si="8"/>
        <v>56.5</v>
      </c>
      <c r="J34" s="50">
        <f t="shared" si="8"/>
        <v>54.1</v>
      </c>
      <c r="K34" s="50">
        <f t="shared" si="8"/>
        <v>53.3</v>
      </c>
      <c r="L34" s="50">
        <f t="shared" si="8"/>
        <v>51.3</v>
      </c>
      <c r="M34" s="50">
        <f t="shared" si="8"/>
        <v>55</v>
      </c>
      <c r="N34" s="50">
        <f t="shared" si="8"/>
        <v>52.2</v>
      </c>
      <c r="O34" s="50">
        <f t="shared" si="8"/>
        <v>54.5</v>
      </c>
      <c r="P34" s="50">
        <f t="shared" si="8"/>
        <v>49.6</v>
      </c>
      <c r="Q34" s="50">
        <f t="shared" si="8"/>
        <v>52.2</v>
      </c>
      <c r="R34" s="50">
        <f t="shared" si="8"/>
        <v>50.7</v>
      </c>
      <c r="S34" s="50">
        <f t="shared" si="8"/>
        <v>55.7</v>
      </c>
      <c r="T34" s="50">
        <f t="shared" si="8"/>
        <v>53.9</v>
      </c>
      <c r="V34" s="48">
        <f t="shared" si="7"/>
        <v>222.2</v>
      </c>
      <c r="W34" s="48">
        <f t="shared" si="7"/>
        <v>213.6</v>
      </c>
      <c r="X34" s="48">
        <f t="shared" si="7"/>
        <v>208.5</v>
      </c>
    </row>
    <row r="35" spans="1:24" x14ac:dyDescent="0.25">
      <c r="A35" t="s">
        <v>89</v>
      </c>
      <c r="B35" t="s">
        <v>89</v>
      </c>
      <c r="F35" s="50">
        <f t="shared" si="8"/>
        <v>3.1</v>
      </c>
      <c r="G35" s="50">
        <f t="shared" si="8"/>
        <v>3.2</v>
      </c>
      <c r="H35" s="50">
        <f t="shared" si="8"/>
        <v>3</v>
      </c>
      <c r="I35" s="50">
        <f t="shared" si="8"/>
        <v>3</v>
      </c>
      <c r="J35" s="50">
        <f t="shared" si="8"/>
        <v>3.1</v>
      </c>
      <c r="K35" s="50">
        <f t="shared" si="8"/>
        <v>3</v>
      </c>
      <c r="L35" s="50">
        <f t="shared" si="8"/>
        <v>2.8</v>
      </c>
      <c r="M35" s="50">
        <f t="shared" si="8"/>
        <v>2.9</v>
      </c>
      <c r="N35" s="50">
        <f t="shared" si="8"/>
        <v>2.9</v>
      </c>
      <c r="O35" s="50">
        <f t="shared" si="8"/>
        <v>3.1</v>
      </c>
      <c r="P35" s="50">
        <f t="shared" si="8"/>
        <v>2.8</v>
      </c>
      <c r="Q35" s="50">
        <f t="shared" si="8"/>
        <v>2.8</v>
      </c>
      <c r="R35" s="50">
        <f t="shared" si="8"/>
        <v>2.9</v>
      </c>
      <c r="S35" s="50">
        <f t="shared" si="8"/>
        <v>3.1</v>
      </c>
      <c r="T35" s="50">
        <f t="shared" si="8"/>
        <v>2.9</v>
      </c>
      <c r="V35" s="48">
        <f t="shared" si="7"/>
        <v>12.4</v>
      </c>
      <c r="W35" s="48">
        <f t="shared" si="7"/>
        <v>11.8</v>
      </c>
      <c r="X35" s="48">
        <f t="shared" si="7"/>
        <v>11.6</v>
      </c>
    </row>
    <row r="36" spans="1:24" x14ac:dyDescent="0.25">
      <c r="A36" t="s">
        <v>86</v>
      </c>
      <c r="B36" t="s">
        <v>86</v>
      </c>
      <c r="F36" s="50">
        <f t="shared" si="8"/>
        <v>7</v>
      </c>
      <c r="G36" s="50">
        <f t="shared" si="8"/>
        <v>7.6</v>
      </c>
      <c r="H36" s="50">
        <f t="shared" si="8"/>
        <v>7.2</v>
      </c>
      <c r="I36" s="50">
        <f t="shared" si="8"/>
        <v>6.9</v>
      </c>
      <c r="J36" s="50">
        <f t="shared" si="8"/>
        <v>7.2</v>
      </c>
      <c r="K36" s="50">
        <f t="shared" si="8"/>
        <v>7.6</v>
      </c>
      <c r="L36" s="50">
        <f t="shared" si="8"/>
        <v>6.9</v>
      </c>
      <c r="M36" s="50">
        <f t="shared" si="8"/>
        <v>7.3</v>
      </c>
      <c r="N36" s="50">
        <f t="shared" si="8"/>
        <v>6.4</v>
      </c>
      <c r="O36" s="50">
        <f t="shared" si="8"/>
        <v>7.2</v>
      </c>
      <c r="P36" s="50">
        <f t="shared" si="8"/>
        <v>5.8</v>
      </c>
      <c r="Q36" s="50">
        <f t="shared" si="8"/>
        <v>6.1</v>
      </c>
      <c r="R36" s="50">
        <f t="shared" si="8"/>
        <v>5.7</v>
      </c>
      <c r="S36" s="50">
        <f t="shared" si="8"/>
        <v>6</v>
      </c>
      <c r="T36" s="50">
        <f t="shared" si="8"/>
        <v>7</v>
      </c>
      <c r="V36" s="48">
        <f t="shared" si="7"/>
        <v>28.7</v>
      </c>
      <c r="W36" s="48">
        <f t="shared" si="7"/>
        <v>29.1</v>
      </c>
      <c r="X36" s="48">
        <f t="shared" si="7"/>
        <v>25.5</v>
      </c>
    </row>
    <row r="37" spans="1:24" x14ac:dyDescent="0.25">
      <c r="A37" t="s">
        <v>84</v>
      </c>
      <c r="B37" t="s">
        <v>84</v>
      </c>
      <c r="F37" s="50">
        <f t="shared" si="8"/>
        <v>1.7</v>
      </c>
      <c r="G37" s="50">
        <f t="shared" si="8"/>
        <v>1.8</v>
      </c>
      <c r="H37" s="50">
        <f t="shared" si="8"/>
        <v>1.8</v>
      </c>
      <c r="I37" s="50">
        <f t="shared" si="8"/>
        <v>1.8</v>
      </c>
      <c r="J37" s="50">
        <f t="shared" si="8"/>
        <v>1.7</v>
      </c>
      <c r="K37" s="50">
        <f t="shared" si="8"/>
        <v>1.7</v>
      </c>
      <c r="L37" s="50">
        <f t="shared" si="8"/>
        <v>1.6</v>
      </c>
      <c r="M37" s="50">
        <f t="shared" si="8"/>
        <v>1.7</v>
      </c>
      <c r="N37" s="50">
        <f t="shared" si="8"/>
        <v>1.7</v>
      </c>
      <c r="O37" s="50">
        <f t="shared" si="8"/>
        <v>1.8</v>
      </c>
      <c r="P37" s="50">
        <f t="shared" si="8"/>
        <v>1.8</v>
      </c>
      <c r="Q37" s="50">
        <f t="shared" si="8"/>
        <v>1.7</v>
      </c>
      <c r="R37" s="50">
        <f t="shared" si="8"/>
        <v>1.9</v>
      </c>
      <c r="S37" s="50">
        <f t="shared" si="8"/>
        <v>1.9</v>
      </c>
      <c r="T37" s="50">
        <f t="shared" si="8"/>
        <v>1.8</v>
      </c>
      <c r="V37" s="48">
        <f t="shared" si="7"/>
        <v>7.1</v>
      </c>
      <c r="W37" s="48">
        <f t="shared" si="7"/>
        <v>6.8</v>
      </c>
      <c r="X37" s="48">
        <f t="shared" si="7"/>
        <v>7</v>
      </c>
    </row>
    <row r="38" spans="1:24" x14ac:dyDescent="0.25">
      <c r="A38" t="s">
        <v>310</v>
      </c>
      <c r="B38" t="s">
        <v>311</v>
      </c>
      <c r="F38" s="50">
        <f t="shared" si="8"/>
        <v>4.3</v>
      </c>
      <c r="G38" s="50">
        <f t="shared" si="8"/>
        <v>4.0999999999999996</v>
      </c>
      <c r="H38" s="50">
        <f t="shared" si="8"/>
        <v>4.2</v>
      </c>
      <c r="I38" s="50">
        <f t="shared" si="8"/>
        <v>4.5</v>
      </c>
      <c r="J38" s="50">
        <f t="shared" si="8"/>
        <v>3.8</v>
      </c>
      <c r="K38" s="50">
        <f t="shared" si="8"/>
        <v>3.3</v>
      </c>
      <c r="L38" s="50">
        <f t="shared" si="8"/>
        <v>4</v>
      </c>
      <c r="M38" s="50">
        <f t="shared" si="8"/>
        <v>4</v>
      </c>
      <c r="N38" s="50">
        <f t="shared" si="8"/>
        <v>3.5</v>
      </c>
      <c r="O38" s="50">
        <f t="shared" si="8"/>
        <v>4.0999999999999996</v>
      </c>
      <c r="P38" s="50">
        <f t="shared" si="8"/>
        <v>4.5</v>
      </c>
      <c r="Q38" s="50">
        <f t="shared" si="8"/>
        <v>4.4000000000000004</v>
      </c>
      <c r="R38" s="50">
        <f t="shared" si="8"/>
        <v>4.3</v>
      </c>
      <c r="S38" s="50">
        <f t="shared" si="8"/>
        <v>4.2</v>
      </c>
      <c r="T38" s="50">
        <f t="shared" si="8"/>
        <v>4.2</v>
      </c>
      <c r="V38" s="48">
        <f t="shared" si="7"/>
        <v>17.2</v>
      </c>
      <c r="W38" s="48">
        <f t="shared" si="7"/>
        <v>15.2</v>
      </c>
      <c r="X38" s="48">
        <f t="shared" si="7"/>
        <v>16.399999999999999</v>
      </c>
    </row>
    <row r="39" spans="1:24" x14ac:dyDescent="0.25">
      <c r="A39" t="s">
        <v>310</v>
      </c>
      <c r="B39" t="s">
        <v>160</v>
      </c>
      <c r="F39" s="50"/>
      <c r="G39" s="50"/>
      <c r="H39" s="50"/>
      <c r="I39" s="50"/>
      <c r="J39" s="50"/>
      <c r="K39" s="50"/>
      <c r="L39" s="50"/>
      <c r="M39" s="50"/>
      <c r="N39" s="50"/>
      <c r="O39" s="50"/>
      <c r="P39" s="50"/>
      <c r="Q39" s="50"/>
      <c r="R39" s="50"/>
      <c r="S39" s="50"/>
      <c r="T39" s="50"/>
      <c r="V39" s="48"/>
      <c r="W39" s="48"/>
      <c r="X39" s="48"/>
    </row>
    <row r="40" spans="1:24" x14ac:dyDescent="0.25">
      <c r="A40" t="s">
        <v>174</v>
      </c>
      <c r="F40" s="50">
        <f t="shared" si="8"/>
        <v>72.400000000000006</v>
      </c>
      <c r="G40" s="50">
        <f t="shared" si="8"/>
        <v>75.5</v>
      </c>
      <c r="H40" s="50">
        <f t="shared" si="8"/>
        <v>72.2</v>
      </c>
      <c r="I40" s="50">
        <f t="shared" si="8"/>
        <v>74.3</v>
      </c>
      <c r="J40" s="50">
        <f t="shared" si="8"/>
        <v>71.5</v>
      </c>
      <c r="K40" s="50">
        <f t="shared" si="8"/>
        <v>70.5</v>
      </c>
      <c r="L40" s="50">
        <f t="shared" si="8"/>
        <v>68.400000000000006</v>
      </c>
      <c r="M40" s="50">
        <f t="shared" si="8"/>
        <v>72.8</v>
      </c>
      <c r="N40" s="50">
        <f t="shared" si="8"/>
        <v>68.2</v>
      </c>
      <c r="O40" s="50">
        <f t="shared" si="8"/>
        <v>72.2</v>
      </c>
      <c r="P40" s="50">
        <f t="shared" si="8"/>
        <v>66.2</v>
      </c>
      <c r="Q40" s="50">
        <f t="shared" si="8"/>
        <v>68.900000000000006</v>
      </c>
      <c r="R40" s="50">
        <f t="shared" si="8"/>
        <v>67.099999999999994</v>
      </c>
      <c r="S40" s="50">
        <f t="shared" si="8"/>
        <v>72.3</v>
      </c>
      <c r="T40" s="50">
        <f t="shared" si="8"/>
        <v>71.599999999999994</v>
      </c>
      <c r="V40" s="48">
        <f t="shared" ref="V40:X41" si="9">ROUND(SUM(V21/1000000),1)</f>
        <v>294.5</v>
      </c>
      <c r="W40" s="48">
        <f t="shared" si="9"/>
        <v>283.10000000000002</v>
      </c>
      <c r="X40" s="48">
        <f t="shared" si="9"/>
        <v>275.39999999999998</v>
      </c>
    </row>
    <row r="41" spans="1:24" x14ac:dyDescent="0.25">
      <c r="A41" s="25" t="s">
        <v>140</v>
      </c>
      <c r="B41" s="25" t="s">
        <v>140</v>
      </c>
      <c r="F41" s="50">
        <f t="shared" si="8"/>
        <v>70.3</v>
      </c>
      <c r="G41" s="50">
        <f t="shared" si="8"/>
        <v>73.900000000000006</v>
      </c>
      <c r="H41" s="50">
        <f t="shared" si="8"/>
        <v>70.599999999999994</v>
      </c>
      <c r="I41" s="50">
        <f t="shared" si="8"/>
        <v>72.7</v>
      </c>
      <c r="J41" s="50">
        <f t="shared" si="8"/>
        <v>69.900000000000006</v>
      </c>
      <c r="K41" s="50">
        <f t="shared" si="8"/>
        <v>68.900000000000006</v>
      </c>
      <c r="L41" s="50">
        <f t="shared" si="8"/>
        <v>66.7</v>
      </c>
      <c r="M41" s="50">
        <f t="shared" si="8"/>
        <v>71</v>
      </c>
      <c r="N41" s="50">
        <f t="shared" si="8"/>
        <v>66.599999999999994</v>
      </c>
      <c r="O41" s="50">
        <f t="shared" si="8"/>
        <v>70.599999999999994</v>
      </c>
      <c r="P41" s="50">
        <f t="shared" si="8"/>
        <v>64.5</v>
      </c>
      <c r="Q41" s="50">
        <f t="shared" si="8"/>
        <v>67.2</v>
      </c>
      <c r="R41" s="50">
        <f t="shared" si="8"/>
        <v>65.599999999999994</v>
      </c>
      <c r="S41" s="50">
        <f t="shared" si="8"/>
        <v>70.8</v>
      </c>
      <c r="T41" s="50">
        <f t="shared" si="8"/>
        <v>69.8</v>
      </c>
      <c r="V41" s="48">
        <f t="shared" si="9"/>
        <v>287.5</v>
      </c>
      <c r="W41" s="48">
        <f t="shared" si="9"/>
        <v>276.5</v>
      </c>
      <c r="X41" s="48">
        <f t="shared" si="9"/>
        <v>269</v>
      </c>
    </row>
    <row r="43" spans="1:24" ht="13.8" x14ac:dyDescent="0.25">
      <c r="B43" s="34" t="s">
        <v>175</v>
      </c>
    </row>
    <row r="44" spans="1:24" ht="14.4" x14ac:dyDescent="0.3">
      <c r="B44" s="32" t="s">
        <v>99</v>
      </c>
      <c r="C44" s="32" t="s">
        <v>98</v>
      </c>
      <c r="F44" s="32" t="s">
        <v>151</v>
      </c>
      <c r="G44" s="32" t="s">
        <v>152</v>
      </c>
      <c r="H44" s="32" t="s">
        <v>153</v>
      </c>
      <c r="I44" s="32" t="s">
        <v>154</v>
      </c>
      <c r="J44" s="32" t="s">
        <v>155</v>
      </c>
      <c r="K44" s="32" t="s">
        <v>156</v>
      </c>
      <c r="L44" s="32" t="s">
        <v>150</v>
      </c>
      <c r="M44" s="32" t="s">
        <v>190</v>
      </c>
      <c r="N44" s="32" t="s">
        <v>200</v>
      </c>
      <c r="O44" s="32" t="s">
        <v>207</v>
      </c>
      <c r="P44" s="32" t="s">
        <v>212</v>
      </c>
      <c r="Q44" s="32" t="s">
        <v>216</v>
      </c>
      <c r="R44" s="32" t="s">
        <v>231</v>
      </c>
      <c r="S44" s="32" t="s">
        <v>249</v>
      </c>
      <c r="T44" s="32" t="s">
        <v>309</v>
      </c>
      <c r="V44" s="1">
        <v>2013</v>
      </c>
      <c r="W44" s="1">
        <v>2014</v>
      </c>
      <c r="X44" s="1">
        <v>2015</v>
      </c>
    </row>
    <row r="45" spans="1:24" x14ac:dyDescent="0.25">
      <c r="A45" s="36" t="s">
        <v>111</v>
      </c>
      <c r="B45" t="s">
        <v>157</v>
      </c>
      <c r="C45" t="s">
        <v>83</v>
      </c>
      <c r="F45" s="24">
        <f>'RTS headline data'!D28</f>
        <v>1944</v>
      </c>
      <c r="G45" s="24">
        <f>'RTS headline data'!E28</f>
        <v>2020</v>
      </c>
      <c r="H45" s="24">
        <f>'RTS headline data'!F28</f>
        <v>2037</v>
      </c>
      <c r="I45" s="24">
        <f>'RTS headline data'!G28</f>
        <v>2005</v>
      </c>
      <c r="J45" s="24">
        <f>'RTS headline data'!H28</f>
        <v>1941</v>
      </c>
      <c r="K45" s="24">
        <f>'RTS headline data'!I28</f>
        <v>1994</v>
      </c>
      <c r="L45" s="24">
        <f>'RTS headline data'!J28</f>
        <v>1995</v>
      </c>
      <c r="M45" s="24">
        <f>'RTS headline data'!K28</f>
        <v>1953</v>
      </c>
      <c r="N45" s="24">
        <f>'RTS headline data'!L28</f>
        <v>1904</v>
      </c>
      <c r="O45" s="24">
        <f>'RTS headline data'!M28</f>
        <v>1971</v>
      </c>
      <c r="P45" s="24">
        <f>'RTS headline data'!N28</f>
        <v>1961</v>
      </c>
      <c r="Q45" s="24">
        <f>'RTS headline data'!O28</f>
        <v>2003</v>
      </c>
      <c r="R45" s="24">
        <f>'RTS headline data'!P28</f>
        <v>2011</v>
      </c>
      <c r="S45" s="24">
        <f>'RTS headline data'!Q28</f>
        <v>2018</v>
      </c>
      <c r="T45" s="24">
        <f>'RTS headline data'!R28</f>
        <v>2005</v>
      </c>
      <c r="U45" s="24">
        <f>'RTS headline data'!S28</f>
        <v>0</v>
      </c>
      <c r="V45" s="24">
        <f>'RTS headline data'!T28</f>
        <v>2729</v>
      </c>
      <c r="W45" s="24">
        <f>'RTS headline data'!U28</f>
        <v>2652</v>
      </c>
      <c r="X45" s="24">
        <f>'RTS headline data'!V28</f>
        <v>2655</v>
      </c>
    </row>
    <row r="46" spans="1:24" x14ac:dyDescent="0.25">
      <c r="A46" s="36" t="s">
        <v>112</v>
      </c>
      <c r="C46" t="s">
        <v>85</v>
      </c>
      <c r="F46" s="24">
        <f>'RTS headline data'!D29</f>
        <v>9290</v>
      </c>
      <c r="G46" s="24">
        <f>'RTS headline data'!E29</f>
        <v>9632</v>
      </c>
      <c r="H46" s="24">
        <f>'RTS headline data'!F29</f>
        <v>9684</v>
      </c>
      <c r="I46" s="24">
        <f>'RTS headline data'!G29</f>
        <v>9670</v>
      </c>
      <c r="J46" s="24">
        <f>'RTS headline data'!H29</f>
        <v>9344</v>
      </c>
      <c r="K46" s="24">
        <f>'RTS headline data'!I29</f>
        <v>9466</v>
      </c>
      <c r="L46" s="24">
        <f>'RTS headline data'!J29</f>
        <v>9366</v>
      </c>
      <c r="M46" s="24">
        <f>'RTS headline data'!K29</f>
        <v>9517</v>
      </c>
      <c r="N46" s="24">
        <f>'RTS headline data'!L29</f>
        <v>9274</v>
      </c>
      <c r="O46" s="24">
        <f>'RTS headline data'!M29</f>
        <v>9509</v>
      </c>
      <c r="P46" s="24">
        <f>'RTS headline data'!N29</f>
        <v>9457</v>
      </c>
      <c r="Q46" s="24">
        <f>'RTS headline data'!O29</f>
        <v>9614</v>
      </c>
      <c r="R46" s="24">
        <f>'RTS headline data'!P29</f>
        <v>9653</v>
      </c>
      <c r="S46" s="24">
        <f>'RTS headline data'!Q29</f>
        <v>9781</v>
      </c>
      <c r="T46" s="24">
        <f>'RTS headline data'!R29</f>
        <v>9827</v>
      </c>
      <c r="U46" s="24">
        <f>'RTS headline data'!S29</f>
        <v>0</v>
      </c>
      <c r="V46" s="24">
        <f>'RTS headline data'!T29</f>
        <v>12926</v>
      </c>
      <c r="W46" s="24">
        <f>'RTS headline data'!U29</f>
        <v>12728</v>
      </c>
      <c r="X46" s="24">
        <f>'RTS headline data'!V29</f>
        <v>12754</v>
      </c>
    </row>
    <row r="47" spans="1:24" x14ac:dyDescent="0.25">
      <c r="A47" s="36" t="s">
        <v>119</v>
      </c>
      <c r="C47" t="s">
        <v>158</v>
      </c>
      <c r="F47" s="24">
        <f>'RTS headline data'!D33</f>
        <v>6961</v>
      </c>
      <c r="G47" s="24">
        <f>'RTS headline data'!E33</f>
        <v>7179</v>
      </c>
      <c r="H47" s="24">
        <f>'RTS headline data'!F33</f>
        <v>7281</v>
      </c>
      <c r="I47" s="24">
        <f>'RTS headline data'!G33</f>
        <v>7339</v>
      </c>
      <c r="J47" s="24">
        <f>'RTS headline data'!H33</f>
        <v>7055</v>
      </c>
      <c r="K47" s="24">
        <f>'RTS headline data'!I33</f>
        <v>7153</v>
      </c>
      <c r="L47" s="24">
        <f>'RTS headline data'!J33</f>
        <v>7178</v>
      </c>
      <c r="M47" s="24">
        <f>'RTS headline data'!K33</f>
        <v>7230</v>
      </c>
      <c r="N47" s="24">
        <f>'RTS headline data'!L33</f>
        <v>7014</v>
      </c>
      <c r="O47" s="24">
        <f>'RTS headline data'!M33</f>
        <v>7103</v>
      </c>
      <c r="P47" s="24">
        <f>'RTS headline data'!N33</f>
        <v>7109</v>
      </c>
      <c r="Q47" s="24">
        <f>'RTS headline data'!O33</f>
        <v>7242</v>
      </c>
      <c r="R47" s="24">
        <f>'RTS headline data'!P33</f>
        <v>7273</v>
      </c>
      <c r="S47" s="24">
        <f>'RTS headline data'!Q33</f>
        <v>7346</v>
      </c>
      <c r="T47" s="24">
        <f>'RTS headline data'!R33</f>
        <v>7308</v>
      </c>
      <c r="U47" s="24">
        <f>'RTS headline data'!S33</f>
        <v>0</v>
      </c>
      <c r="V47" s="24">
        <f>'RTS headline data'!T33</f>
        <v>9737</v>
      </c>
      <c r="W47" s="24">
        <f>'RTS headline data'!U33</f>
        <v>9592</v>
      </c>
      <c r="X47" s="24">
        <f>'RTS headline data'!V33</f>
        <v>9529</v>
      </c>
    </row>
    <row r="48" spans="1:24" x14ac:dyDescent="0.25">
      <c r="A48" s="36" t="s">
        <v>109</v>
      </c>
      <c r="C48" t="s">
        <v>81</v>
      </c>
      <c r="F48" s="24">
        <f>'RTS headline data'!D26</f>
        <v>7694</v>
      </c>
      <c r="G48" s="24">
        <f>'RTS headline data'!E26</f>
        <v>7906</v>
      </c>
      <c r="H48" s="24">
        <f>'RTS headline data'!F26</f>
        <v>7971</v>
      </c>
      <c r="I48" s="24">
        <f>'RTS headline data'!G26</f>
        <v>7999</v>
      </c>
      <c r="J48" s="24">
        <f>'RTS headline data'!H26</f>
        <v>7708</v>
      </c>
      <c r="K48" s="24">
        <f>'RTS headline data'!I26</f>
        <v>7833</v>
      </c>
      <c r="L48" s="24">
        <f>'RTS headline data'!J26</f>
        <v>7848</v>
      </c>
      <c r="M48" s="24">
        <f>'RTS headline data'!K26</f>
        <v>7919</v>
      </c>
      <c r="N48" s="24">
        <f>'RTS headline data'!L26</f>
        <v>7735</v>
      </c>
      <c r="O48" s="24">
        <f>'RTS headline data'!M26</f>
        <v>7808</v>
      </c>
      <c r="P48" s="24">
        <f>'RTS headline data'!N26</f>
        <v>7794</v>
      </c>
      <c r="Q48" s="24">
        <f>'RTS headline data'!O26</f>
        <v>7911</v>
      </c>
      <c r="R48" s="24">
        <f>'RTS headline data'!P26</f>
        <v>7950</v>
      </c>
      <c r="S48" s="24">
        <f>'RTS headline data'!Q26</f>
        <v>8003</v>
      </c>
      <c r="T48" s="24">
        <f>'RTS headline data'!R26</f>
        <v>8072</v>
      </c>
      <c r="U48" s="24">
        <f>'RTS headline data'!S26</f>
        <v>0</v>
      </c>
      <c r="V48" s="24">
        <f>'RTS headline data'!T26</f>
        <v>10538</v>
      </c>
      <c r="W48" s="24">
        <f>'RTS headline data'!U26</f>
        <v>10356</v>
      </c>
      <c r="X48" s="24">
        <f>'RTS headline data'!V26</f>
        <v>10377</v>
      </c>
    </row>
    <row r="49" spans="1:24" x14ac:dyDescent="0.25">
      <c r="A49" s="36" t="s">
        <v>118</v>
      </c>
      <c r="C49" t="s">
        <v>90</v>
      </c>
      <c r="F49" s="24">
        <f>'RTS headline data'!D32</f>
        <v>9174</v>
      </c>
      <c r="G49" s="24">
        <f>'RTS headline data'!E32</f>
        <v>9508</v>
      </c>
      <c r="H49" s="24">
        <f>'RTS headline data'!F32</f>
        <v>9591</v>
      </c>
      <c r="I49" s="24">
        <f>'RTS headline data'!G32</f>
        <v>9578</v>
      </c>
      <c r="J49" s="24">
        <f>'RTS headline data'!H32</f>
        <v>9211</v>
      </c>
      <c r="K49" s="24">
        <f>'RTS headline data'!I32</f>
        <v>9308</v>
      </c>
      <c r="L49" s="24">
        <f>'RTS headline data'!J32</f>
        <v>9348</v>
      </c>
      <c r="M49" s="24">
        <f>'RTS headline data'!K32</f>
        <v>9398</v>
      </c>
      <c r="N49" s="24">
        <f>'RTS headline data'!L32</f>
        <v>9166</v>
      </c>
      <c r="O49" s="24">
        <f>'RTS headline data'!M32</f>
        <v>9299</v>
      </c>
      <c r="P49" s="24">
        <f>'RTS headline data'!N32</f>
        <v>9321</v>
      </c>
      <c r="Q49" s="24">
        <f>'RTS headline data'!O32</f>
        <v>9440</v>
      </c>
      <c r="R49" s="24">
        <f>'RTS headline data'!P32</f>
        <v>9413</v>
      </c>
      <c r="S49" s="24">
        <f>'RTS headline data'!Q32</f>
        <v>9604</v>
      </c>
      <c r="T49" s="24">
        <f>'RTS headline data'!R32</f>
        <v>9647</v>
      </c>
      <c r="U49" s="24">
        <f>'RTS headline data'!S32</f>
        <v>0</v>
      </c>
      <c r="V49" s="24">
        <f>'RTS headline data'!T32</f>
        <v>12487</v>
      </c>
      <c r="W49" s="24">
        <f>'RTS headline data'!U32</f>
        <v>12259</v>
      </c>
      <c r="X49" s="24">
        <f>'RTS headline data'!V32</f>
        <v>12300</v>
      </c>
    </row>
    <row r="50" spans="1:24" x14ac:dyDescent="0.25">
      <c r="A50" s="36" t="s">
        <v>108</v>
      </c>
      <c r="C50" t="s">
        <v>1</v>
      </c>
      <c r="F50" s="24">
        <f>'RTS headline data'!D25</f>
        <v>10481</v>
      </c>
      <c r="G50" s="24">
        <f>'RTS headline data'!E25</f>
        <v>10821</v>
      </c>
      <c r="H50" s="24">
        <f>'RTS headline data'!F25</f>
        <v>10942</v>
      </c>
      <c r="I50" s="24">
        <f>'RTS headline data'!G25</f>
        <v>11010</v>
      </c>
      <c r="J50" s="24">
        <f>'RTS headline data'!H25</f>
        <v>10557</v>
      </c>
      <c r="K50" s="24">
        <f>'RTS headline data'!I25</f>
        <v>10743</v>
      </c>
      <c r="L50" s="24">
        <f>'RTS headline data'!J25</f>
        <v>10756</v>
      </c>
      <c r="M50" s="24">
        <f>'RTS headline data'!K25</f>
        <v>10801</v>
      </c>
      <c r="N50" s="24">
        <f>'RTS headline data'!L25</f>
        <v>10500</v>
      </c>
      <c r="O50" s="24">
        <f>'RTS headline data'!M25</f>
        <v>10687</v>
      </c>
      <c r="P50" s="24">
        <f>'RTS headline data'!N25</f>
        <v>10673</v>
      </c>
      <c r="Q50" s="24">
        <f>'RTS headline data'!O25</f>
        <v>10781</v>
      </c>
      <c r="R50" s="24">
        <f>'RTS headline data'!P25</f>
        <v>10782</v>
      </c>
      <c r="S50" s="24">
        <f>'RTS headline data'!Q25</f>
        <v>10957</v>
      </c>
      <c r="T50" s="24">
        <f>'RTS headline data'!R25</f>
        <v>10893</v>
      </c>
      <c r="U50" s="24">
        <f>'RTS headline data'!S25</f>
        <v>0</v>
      </c>
      <c r="V50" s="24">
        <f>'RTS headline data'!T25</f>
        <v>14776</v>
      </c>
      <c r="W50" s="24">
        <f>'RTS headline data'!U25</f>
        <v>14473</v>
      </c>
      <c r="X50" s="24">
        <f>'RTS headline data'!V25</f>
        <v>14460</v>
      </c>
    </row>
    <row r="51" spans="1:24" x14ac:dyDescent="0.25">
      <c r="A51" s="36" t="s">
        <v>110</v>
      </c>
      <c r="C51" t="s">
        <v>82</v>
      </c>
      <c r="F51" s="24">
        <f>'RTS headline data'!D27</f>
        <v>16740</v>
      </c>
      <c r="G51" s="24">
        <f>'RTS headline data'!E27</f>
        <v>17365</v>
      </c>
      <c r="H51" s="24">
        <f>'RTS headline data'!F27</f>
        <v>17556</v>
      </c>
      <c r="I51" s="24">
        <f>'RTS headline data'!G27</f>
        <v>17836</v>
      </c>
      <c r="J51" s="24">
        <f>'RTS headline data'!H27</f>
        <v>16841</v>
      </c>
      <c r="K51" s="24">
        <f>'RTS headline data'!I27</f>
        <v>16879</v>
      </c>
      <c r="L51" s="24">
        <f>'RTS headline data'!J27</f>
        <v>16992</v>
      </c>
      <c r="M51" s="24">
        <f>'RTS headline data'!K27</f>
        <v>17457</v>
      </c>
      <c r="N51" s="24">
        <f>'RTS headline data'!L27</f>
        <v>16736</v>
      </c>
      <c r="O51" s="24">
        <f>'RTS headline data'!M27</f>
        <v>17127</v>
      </c>
      <c r="P51" s="24">
        <f>'RTS headline data'!N27</f>
        <v>17177</v>
      </c>
      <c r="Q51" s="24">
        <f>'RTS headline data'!O27</f>
        <v>17509</v>
      </c>
      <c r="R51" s="24">
        <f>'RTS headline data'!P27</f>
        <v>17279</v>
      </c>
      <c r="S51" s="24">
        <f>'RTS headline data'!Q27</f>
        <v>17544</v>
      </c>
      <c r="T51" s="24">
        <f>'RTS headline data'!R27</f>
        <v>17779</v>
      </c>
      <c r="U51" s="24">
        <f>'RTS headline data'!S27</f>
        <v>0</v>
      </c>
      <c r="V51" s="24">
        <f>'RTS headline data'!T27</f>
        <v>26119</v>
      </c>
      <c r="W51" s="24">
        <f>'RTS headline data'!U27</f>
        <v>25566</v>
      </c>
      <c r="X51" s="24">
        <f>'RTS headline data'!V27</f>
        <v>26043</v>
      </c>
    </row>
    <row r="52" spans="1:24" x14ac:dyDescent="0.25">
      <c r="A52" s="36" t="s">
        <v>115</v>
      </c>
      <c r="C52" t="s">
        <v>87</v>
      </c>
      <c r="F52" s="24">
        <f>'RTS headline data'!D30</f>
        <v>16933</v>
      </c>
      <c r="G52" s="24">
        <f>'RTS headline data'!E30</f>
        <v>17407</v>
      </c>
      <c r="H52" s="24">
        <f>'RTS headline data'!F30</f>
        <v>17538</v>
      </c>
      <c r="I52" s="24">
        <f>'RTS headline data'!G30</f>
        <v>17580</v>
      </c>
      <c r="J52" s="24">
        <f>'RTS headline data'!H30</f>
        <v>16852</v>
      </c>
      <c r="K52" s="24">
        <f>'RTS headline data'!I30</f>
        <v>17060</v>
      </c>
      <c r="L52" s="24">
        <f>'RTS headline data'!J30</f>
        <v>17027</v>
      </c>
      <c r="M52" s="24">
        <f>'RTS headline data'!K30</f>
        <v>17270</v>
      </c>
      <c r="N52" s="24">
        <f>'RTS headline data'!L30</f>
        <v>16735</v>
      </c>
      <c r="O52" s="24">
        <f>'RTS headline data'!M30</f>
        <v>16894</v>
      </c>
      <c r="P52" s="24">
        <f>'RTS headline data'!N30</f>
        <v>16959</v>
      </c>
      <c r="Q52" s="24">
        <f>'RTS headline data'!O30</f>
        <v>17254</v>
      </c>
      <c r="R52" s="24">
        <f>'RTS headline data'!P30</f>
        <v>17304</v>
      </c>
      <c r="S52" s="24">
        <f>'RTS headline data'!Q30</f>
        <v>17526</v>
      </c>
      <c r="T52" s="24">
        <f>'RTS headline data'!R30</f>
        <v>17390</v>
      </c>
      <c r="U52" s="24">
        <f>'RTS headline data'!S30</f>
        <v>0</v>
      </c>
      <c r="V52" s="24">
        <f>'RTS headline data'!T30</f>
        <v>24185</v>
      </c>
      <c r="W52" s="24">
        <f>'RTS headline data'!U30</f>
        <v>23603</v>
      </c>
      <c r="X52" s="24">
        <f>'RTS headline data'!V30</f>
        <v>23594</v>
      </c>
    </row>
    <row r="53" spans="1:24" x14ac:dyDescent="0.25">
      <c r="A53" s="36" t="s">
        <v>116</v>
      </c>
      <c r="C53" t="s">
        <v>88</v>
      </c>
      <c r="F53" s="24">
        <f>'RTS headline data'!D31</f>
        <v>7829</v>
      </c>
      <c r="G53" s="24">
        <f>'RTS headline data'!E31</f>
        <v>8106</v>
      </c>
      <c r="H53" s="24">
        <f>'RTS headline data'!F31</f>
        <v>8221</v>
      </c>
      <c r="I53" s="24">
        <f>'RTS headline data'!G31</f>
        <v>8290</v>
      </c>
      <c r="J53" s="24">
        <f>'RTS headline data'!H31</f>
        <v>7916</v>
      </c>
      <c r="K53" s="24">
        <f>'RTS headline data'!I31</f>
        <v>8109</v>
      </c>
      <c r="L53" s="24">
        <f>'RTS headline data'!J31</f>
        <v>8051</v>
      </c>
      <c r="M53" s="24">
        <f>'RTS headline data'!K31</f>
        <v>8126</v>
      </c>
      <c r="N53" s="24">
        <f>'RTS headline data'!L31</f>
        <v>7889</v>
      </c>
      <c r="O53" s="24">
        <f>'RTS headline data'!M31</f>
        <v>8005</v>
      </c>
      <c r="P53" s="24">
        <f>'RTS headline data'!N31</f>
        <v>8098</v>
      </c>
      <c r="Q53" s="24">
        <f>'RTS headline data'!O31</f>
        <v>8206</v>
      </c>
      <c r="R53" s="24">
        <f>'RTS headline data'!P31</f>
        <v>8138</v>
      </c>
      <c r="S53" s="24">
        <f>'RTS headline data'!Q31</f>
        <v>8392</v>
      </c>
      <c r="T53" s="24">
        <f>'RTS headline data'!R31</f>
        <v>8365</v>
      </c>
      <c r="U53" s="24">
        <f>'RTS headline data'!S31</f>
        <v>0</v>
      </c>
      <c r="V53" s="24">
        <f>'RTS headline data'!T31</f>
        <v>11259</v>
      </c>
      <c r="W53" s="24">
        <f>'RTS headline data'!U31</f>
        <v>11004</v>
      </c>
      <c r="X53" s="24">
        <f>'RTS headline data'!V31</f>
        <v>11158</v>
      </c>
    </row>
    <row r="54" spans="1:24" x14ac:dyDescent="0.25">
      <c r="A54" s="36"/>
      <c r="B54" t="s">
        <v>159</v>
      </c>
      <c r="C54" s="25" t="s">
        <v>157</v>
      </c>
      <c r="F54" s="24">
        <f>'RTS headline data'!D34</f>
        <v>87046</v>
      </c>
      <c r="G54" s="24">
        <f>'RTS headline data'!E34</f>
        <v>89944</v>
      </c>
      <c r="H54" s="24">
        <f>'RTS headline data'!F34</f>
        <v>90821</v>
      </c>
      <c r="I54" s="24">
        <f>'RTS headline data'!G34</f>
        <v>91307</v>
      </c>
      <c r="J54" s="24">
        <f>'RTS headline data'!H34</f>
        <v>87425</v>
      </c>
      <c r="K54" s="24">
        <f>'RTS headline data'!I34</f>
        <v>88545</v>
      </c>
      <c r="L54" s="24">
        <f>'RTS headline data'!J34</f>
        <v>88561</v>
      </c>
      <c r="M54" s="24">
        <f>'RTS headline data'!K34</f>
        <v>89671</v>
      </c>
      <c r="N54" s="24">
        <f>'RTS headline data'!L34</f>
        <v>86953</v>
      </c>
      <c r="O54" s="24">
        <f>'RTS headline data'!M34</f>
        <v>88403</v>
      </c>
      <c r="P54" s="24">
        <f>'RTS headline data'!N34</f>
        <v>88549</v>
      </c>
      <c r="Q54" s="24">
        <f>'RTS headline data'!O34</f>
        <v>89960</v>
      </c>
      <c r="R54" s="24">
        <f>'RTS headline data'!P34</f>
        <v>89803</v>
      </c>
      <c r="S54" s="24">
        <f>'RTS headline data'!Q34</f>
        <v>91171</v>
      </c>
      <c r="T54" s="24">
        <f>'RTS headline data'!R34</f>
        <v>91286</v>
      </c>
      <c r="U54" s="24">
        <f>'RTS headline data'!S34</f>
        <v>0</v>
      </c>
      <c r="V54" s="24">
        <f>'RTS headline data'!T34</f>
        <v>124756</v>
      </c>
      <c r="W54" s="24">
        <f>'RTS headline data'!U34</f>
        <v>122233</v>
      </c>
      <c r="X54" s="24">
        <f>'RTS headline data'!V34</f>
        <v>122870</v>
      </c>
    </row>
    <row r="55" spans="1:24" x14ac:dyDescent="0.25">
      <c r="A55" s="36" t="s">
        <v>117</v>
      </c>
      <c r="B55" t="s">
        <v>89</v>
      </c>
      <c r="C55" t="s">
        <v>89</v>
      </c>
      <c r="F55" s="24">
        <f>'RTS headline data'!D37</f>
        <v>2516</v>
      </c>
      <c r="G55" s="24">
        <f>'RTS headline data'!E37</f>
        <v>2677</v>
      </c>
      <c r="H55" s="24">
        <f>'RTS headline data'!F37</f>
        <v>2713</v>
      </c>
      <c r="I55" s="24">
        <f>'RTS headline data'!G37</f>
        <v>2758</v>
      </c>
      <c r="J55" s="24">
        <f>'RTS headline data'!H37</f>
        <v>2610</v>
      </c>
      <c r="K55" s="24">
        <f>'RTS headline data'!I37</f>
        <v>2669</v>
      </c>
      <c r="L55" s="24">
        <f>'RTS headline data'!J37</f>
        <v>2729</v>
      </c>
      <c r="M55" s="24">
        <f>'RTS headline data'!K37</f>
        <v>2727</v>
      </c>
      <c r="N55" s="24">
        <f>'RTS headline data'!L37</f>
        <v>2640</v>
      </c>
      <c r="O55" s="24">
        <f>'RTS headline data'!M37</f>
        <v>2683</v>
      </c>
      <c r="P55" s="24">
        <f>'RTS headline data'!N37</f>
        <v>2663</v>
      </c>
      <c r="Q55" s="24">
        <f>'RTS headline data'!O37</f>
        <v>2724</v>
      </c>
      <c r="R55" s="24">
        <f>'RTS headline data'!P37</f>
        <v>2732</v>
      </c>
      <c r="S55" s="24">
        <f>'RTS headline data'!Q37</f>
        <v>2829</v>
      </c>
      <c r="T55" s="24">
        <f>'RTS headline data'!R37</f>
        <v>2775</v>
      </c>
      <c r="U55" s="24">
        <f>'RTS headline data'!S37</f>
        <v>0</v>
      </c>
      <c r="V55" s="24">
        <f>'RTS headline data'!T37</f>
        <v>3710</v>
      </c>
      <c r="W55" s="24">
        <f>'RTS headline data'!U37</f>
        <v>3705</v>
      </c>
      <c r="X55" s="24">
        <f>'RTS headline data'!V37</f>
        <v>3682</v>
      </c>
    </row>
    <row r="56" spans="1:24" x14ac:dyDescent="0.25">
      <c r="A56" s="36" t="s">
        <v>114</v>
      </c>
      <c r="B56" t="s">
        <v>86</v>
      </c>
      <c r="C56" t="s">
        <v>86</v>
      </c>
      <c r="F56" s="24">
        <f>'RTS headline data'!D36</f>
        <v>4611</v>
      </c>
      <c r="G56" s="24">
        <f>'RTS headline data'!E36</f>
        <v>4720</v>
      </c>
      <c r="H56" s="24">
        <f>'RTS headline data'!F36</f>
        <v>4747</v>
      </c>
      <c r="I56" s="24">
        <f>'RTS headline data'!G36</f>
        <v>4798</v>
      </c>
      <c r="J56" s="24">
        <f>'RTS headline data'!H36</f>
        <v>4599</v>
      </c>
      <c r="K56" s="24">
        <f>'RTS headline data'!I36</f>
        <v>4665</v>
      </c>
      <c r="L56" s="24">
        <f>'RTS headline data'!J36</f>
        <v>4674</v>
      </c>
      <c r="M56" s="24">
        <f>'RTS headline data'!K36</f>
        <v>4790</v>
      </c>
      <c r="N56" s="24">
        <f>'RTS headline data'!L36</f>
        <v>4608</v>
      </c>
      <c r="O56" s="24">
        <f>'RTS headline data'!M36</f>
        <v>4640</v>
      </c>
      <c r="P56" s="24">
        <f>'RTS headline data'!N36</f>
        <v>4579</v>
      </c>
      <c r="Q56" s="24">
        <f>'RTS headline data'!O36</f>
        <v>4734</v>
      </c>
      <c r="R56" s="24">
        <f>'RTS headline data'!P36</f>
        <v>4689</v>
      </c>
      <c r="S56" s="24">
        <f>'RTS headline data'!Q36</f>
        <v>4738</v>
      </c>
      <c r="T56" s="24">
        <f>'RTS headline data'!R36</f>
        <v>4809</v>
      </c>
      <c r="U56" s="24">
        <f>'RTS headline data'!S36</f>
        <v>0</v>
      </c>
      <c r="V56" s="24">
        <f>'RTS headline data'!T36</f>
        <v>6679</v>
      </c>
      <c r="W56" s="24">
        <f>'RTS headline data'!U36</f>
        <v>6578</v>
      </c>
      <c r="X56" s="24">
        <f>'RTS headline data'!V36</f>
        <v>6577</v>
      </c>
    </row>
    <row r="57" spans="1:24" x14ac:dyDescent="0.25">
      <c r="A57" s="36" t="s">
        <v>113</v>
      </c>
      <c r="B57" t="s">
        <v>84</v>
      </c>
      <c r="C57" t="s">
        <v>84</v>
      </c>
      <c r="F57" s="24">
        <f>'RTS headline data'!D35</f>
        <v>5700</v>
      </c>
      <c r="G57" s="24">
        <f>'RTS headline data'!E35</f>
        <v>5779</v>
      </c>
      <c r="H57" s="24">
        <f>'RTS headline data'!F35</f>
        <v>5865</v>
      </c>
      <c r="I57" s="24">
        <f>'RTS headline data'!G35</f>
        <v>5930</v>
      </c>
      <c r="J57" s="24">
        <f>'RTS headline data'!H35</f>
        <v>5666</v>
      </c>
      <c r="K57" s="24">
        <f>'RTS headline data'!I35</f>
        <v>5746</v>
      </c>
      <c r="L57" s="24">
        <f>'RTS headline data'!J35</f>
        <v>5790</v>
      </c>
      <c r="M57" s="24">
        <f>'RTS headline data'!K35</f>
        <v>5825</v>
      </c>
      <c r="N57" s="24">
        <f>'RTS headline data'!L35</f>
        <v>5696</v>
      </c>
      <c r="O57" s="24">
        <f>'RTS headline data'!M35</f>
        <v>5786</v>
      </c>
      <c r="P57" s="24">
        <f>'RTS headline data'!N35</f>
        <v>5799</v>
      </c>
      <c r="Q57" s="24">
        <f>'RTS headline data'!O35</f>
        <v>5856</v>
      </c>
      <c r="R57" s="24">
        <f>'RTS headline data'!P35</f>
        <v>5855</v>
      </c>
      <c r="S57" s="24">
        <f>'RTS headline data'!Q35</f>
        <v>5888</v>
      </c>
      <c r="T57" s="24">
        <f>'RTS headline data'!R35</f>
        <v>5990</v>
      </c>
      <c r="U57" s="24">
        <f>'RTS headline data'!S35</f>
        <v>0</v>
      </c>
      <c r="V57" s="24">
        <f>'RTS headline data'!T35</f>
        <v>7676</v>
      </c>
      <c r="W57" s="24">
        <f>'RTS headline data'!U35</f>
        <v>7559</v>
      </c>
      <c r="X57" s="24">
        <f>'RTS headline data'!V35</f>
        <v>7628</v>
      </c>
    </row>
    <row r="58" spans="1:24" x14ac:dyDescent="0.25">
      <c r="A58" s="36"/>
      <c r="B58" t="s">
        <v>310</v>
      </c>
      <c r="C58" t="s">
        <v>311</v>
      </c>
      <c r="F58" s="33">
        <f>'RTS headline data'!D38</f>
        <v>2041</v>
      </c>
      <c r="G58" s="33">
        <f>'RTS headline data'!E38</f>
        <v>2311</v>
      </c>
      <c r="H58" s="33">
        <f>'RTS headline data'!F38</f>
        <v>2220</v>
      </c>
      <c r="I58" s="33">
        <f>'RTS headline data'!G38</f>
        <v>2360</v>
      </c>
      <c r="J58" s="33">
        <f>'RTS headline data'!H38</f>
        <v>2350</v>
      </c>
      <c r="K58" s="33">
        <f>'RTS headline data'!I38</f>
        <v>2474</v>
      </c>
      <c r="L58" s="33">
        <f>'RTS headline data'!J38</f>
        <v>2450</v>
      </c>
      <c r="M58" s="33">
        <f>'RTS headline data'!K38</f>
        <v>2580</v>
      </c>
      <c r="N58" s="33">
        <f>'RTS headline data'!L38</f>
        <v>2504</v>
      </c>
      <c r="O58" s="33">
        <f>'RTS headline data'!M38</f>
        <v>2643</v>
      </c>
      <c r="P58" s="33">
        <f>'RTS headline data'!N38</f>
        <v>2576</v>
      </c>
      <c r="Q58" s="33">
        <f>'RTS headline data'!O38</f>
        <v>2792</v>
      </c>
      <c r="R58" s="33">
        <f>'RTS headline data'!P38</f>
        <v>2747</v>
      </c>
      <c r="S58" s="33">
        <f>'RTS headline data'!Q38</f>
        <v>2861</v>
      </c>
      <c r="T58" s="33">
        <f>'RTS headline data'!R38</f>
        <v>2823</v>
      </c>
      <c r="U58" s="33">
        <f>'RTS headline data'!S38</f>
        <v>0</v>
      </c>
      <c r="V58" s="33">
        <f>'RTS headline data'!T38</f>
        <v>4710</v>
      </c>
      <c r="W58" s="33">
        <f>'RTS headline data'!U38</f>
        <v>5140</v>
      </c>
      <c r="X58" s="33">
        <f>'RTS headline data'!V38</f>
        <v>5413</v>
      </c>
    </row>
    <row r="59" spans="1:24" x14ac:dyDescent="0.25">
      <c r="A59" s="36"/>
      <c r="B59" t="s">
        <v>310</v>
      </c>
      <c r="C59" t="s">
        <v>160</v>
      </c>
      <c r="F59" s="33"/>
      <c r="G59" s="33"/>
      <c r="H59" s="33"/>
      <c r="I59" s="33"/>
      <c r="J59" s="33"/>
      <c r="K59" s="33"/>
      <c r="L59" s="33"/>
      <c r="M59" s="33"/>
      <c r="N59" s="33"/>
      <c r="O59" s="33"/>
      <c r="P59" s="33"/>
      <c r="Q59" s="33"/>
      <c r="R59" s="33"/>
      <c r="S59" s="33"/>
      <c r="T59" s="33"/>
      <c r="U59" s="33"/>
      <c r="V59" s="33"/>
      <c r="W59" s="33"/>
      <c r="X59" s="33"/>
    </row>
    <row r="60" spans="1:24" x14ac:dyDescent="0.25">
      <c r="A60" s="36" t="s">
        <v>142</v>
      </c>
      <c r="B60" s="25" t="s">
        <v>140</v>
      </c>
      <c r="C60" s="25" t="s">
        <v>140</v>
      </c>
      <c r="F60" s="24">
        <f>'RTS headline data'!D40</f>
        <v>101914</v>
      </c>
      <c r="G60" s="24">
        <f>'RTS headline data'!E40</f>
        <v>105432</v>
      </c>
      <c r="H60" s="24">
        <f>'RTS headline data'!F40</f>
        <v>106367</v>
      </c>
      <c r="I60" s="24">
        <f>'RTS headline data'!G40</f>
        <v>107152</v>
      </c>
      <c r="J60" s="24">
        <f>'RTS headline data'!H40</f>
        <v>102648</v>
      </c>
      <c r="K60" s="24">
        <f>'RTS headline data'!I40</f>
        <v>104100</v>
      </c>
      <c r="L60" s="24">
        <f>'RTS headline data'!J40</f>
        <v>104204</v>
      </c>
      <c r="M60" s="24">
        <f>'RTS headline data'!K40</f>
        <v>105593</v>
      </c>
      <c r="N60" s="24">
        <f>'RTS headline data'!L40</f>
        <v>102401</v>
      </c>
      <c r="O60" s="24">
        <f>'RTS headline data'!M40</f>
        <v>104155</v>
      </c>
      <c r="P60" s="24">
        <f>'RTS headline data'!N40</f>
        <v>104167</v>
      </c>
      <c r="Q60" s="24">
        <f>'RTS headline data'!O40</f>
        <v>106067</v>
      </c>
      <c r="R60" s="24">
        <f>'RTS headline data'!P40</f>
        <v>105826</v>
      </c>
      <c r="S60" s="24">
        <f>'RTS headline data'!Q40</f>
        <v>107488</v>
      </c>
      <c r="T60" s="24">
        <f>'RTS headline data'!R40</f>
        <v>107684</v>
      </c>
      <c r="U60" s="24">
        <f>'RTS headline data'!S40</f>
        <v>0</v>
      </c>
      <c r="V60" s="24">
        <f>'RTS headline data'!T40</f>
        <v>147531</v>
      </c>
      <c r="W60" s="24">
        <f>'RTS headline data'!U40</f>
        <v>145216</v>
      </c>
      <c r="X60" s="24">
        <f>'RTS headline data'!V40</f>
        <v>146170</v>
      </c>
    </row>
    <row r="62" spans="1:24" ht="15.6" x14ac:dyDescent="0.3">
      <c r="B62" s="35" t="s">
        <v>197</v>
      </c>
    </row>
    <row r="63" spans="1:24" ht="14.4" x14ac:dyDescent="0.3">
      <c r="B63" s="32" t="s">
        <v>99</v>
      </c>
      <c r="C63" s="32" t="s">
        <v>98</v>
      </c>
      <c r="F63" s="32" t="s">
        <v>151</v>
      </c>
      <c r="G63" s="32" t="s">
        <v>152</v>
      </c>
      <c r="H63" s="32" t="s">
        <v>153</v>
      </c>
      <c r="I63" s="32" t="s">
        <v>154</v>
      </c>
      <c r="J63" s="32" t="s">
        <v>155</v>
      </c>
      <c r="K63" s="32" t="s">
        <v>156</v>
      </c>
      <c r="L63" s="32" t="s">
        <v>150</v>
      </c>
      <c r="M63" s="32" t="s">
        <v>190</v>
      </c>
      <c r="N63" s="32" t="s">
        <v>200</v>
      </c>
      <c r="O63" s="32" t="s">
        <v>207</v>
      </c>
      <c r="P63" s="32" t="s">
        <v>212</v>
      </c>
      <c r="Q63" s="32" t="s">
        <v>216</v>
      </c>
      <c r="R63" s="32" t="s">
        <v>231</v>
      </c>
      <c r="S63" s="32" t="s">
        <v>249</v>
      </c>
      <c r="T63" s="32" t="s">
        <v>309</v>
      </c>
      <c r="V63" s="1">
        <v>2013</v>
      </c>
      <c r="W63" s="1">
        <v>2014</v>
      </c>
      <c r="X63" s="1">
        <v>2015</v>
      </c>
    </row>
    <row r="64" spans="1:24" x14ac:dyDescent="0.25">
      <c r="B64" t="s">
        <v>157</v>
      </c>
      <c r="C64" t="s">
        <v>83</v>
      </c>
      <c r="F64" s="49">
        <f t="shared" ref="F64:T64" si="10">(F6/F45)</f>
        <v>1384.2592592592594</v>
      </c>
      <c r="G64" s="49">
        <f t="shared" si="10"/>
        <v>1300.9900990099011</v>
      </c>
      <c r="H64" s="49">
        <f t="shared" si="10"/>
        <v>1195.3853706431025</v>
      </c>
      <c r="I64" s="49">
        <f t="shared" si="10"/>
        <v>1305.2369077306732</v>
      </c>
      <c r="J64" s="49">
        <f t="shared" si="10"/>
        <v>1514.6831530139104</v>
      </c>
      <c r="K64" s="49">
        <f t="shared" si="10"/>
        <v>1339.0170511534604</v>
      </c>
      <c r="L64" s="49">
        <f t="shared" si="10"/>
        <v>1310.2756892230577</v>
      </c>
      <c r="M64" s="49">
        <f t="shared" si="10"/>
        <v>1534.5622119815669</v>
      </c>
      <c r="N64" s="49">
        <f t="shared" si="10"/>
        <v>1499.4747899159663</v>
      </c>
      <c r="O64" s="49">
        <f t="shared" si="10"/>
        <v>1427.1943176052764</v>
      </c>
      <c r="P64" s="49">
        <f t="shared" si="10"/>
        <v>1335.5430902600715</v>
      </c>
      <c r="Q64" s="49">
        <f t="shared" si="10"/>
        <v>1288.567149276086</v>
      </c>
      <c r="R64" s="49">
        <f t="shared" si="10"/>
        <v>1286.9219293883641</v>
      </c>
      <c r="S64" s="49">
        <f t="shared" si="10"/>
        <v>1332.5074331020812</v>
      </c>
      <c r="T64" s="49">
        <f t="shared" si="10"/>
        <v>1308.2294264339153</v>
      </c>
      <c r="V64" s="49">
        <f>(V6/V45)</f>
        <v>3800.2931476731405</v>
      </c>
      <c r="W64" s="49">
        <f t="shared" ref="W64:X64" si="11">(W6/W45)</f>
        <v>4231.1463046757162</v>
      </c>
      <c r="X64" s="49">
        <f t="shared" si="11"/>
        <v>4093.4086629001881</v>
      </c>
    </row>
    <row r="65" spans="2:24" x14ac:dyDescent="0.25">
      <c r="C65" t="s">
        <v>85</v>
      </c>
      <c r="F65" s="49">
        <f t="shared" ref="F65:T65" si="12">(F7/F46)</f>
        <v>666.30785791173309</v>
      </c>
      <c r="G65" s="49">
        <f t="shared" si="12"/>
        <v>790.69767441860461</v>
      </c>
      <c r="H65" s="49">
        <f t="shared" si="12"/>
        <v>790.68566707971911</v>
      </c>
      <c r="I65" s="49">
        <f t="shared" si="12"/>
        <v>857.91106514994829</v>
      </c>
      <c r="J65" s="49">
        <f t="shared" si="12"/>
        <v>863.86986301369859</v>
      </c>
      <c r="K65" s="49">
        <f t="shared" si="12"/>
        <v>847.24276357489964</v>
      </c>
      <c r="L65" s="49">
        <f t="shared" si="12"/>
        <v>822.33610933162504</v>
      </c>
      <c r="M65" s="49">
        <f t="shared" si="12"/>
        <v>837.55385100346746</v>
      </c>
      <c r="N65" s="49">
        <f t="shared" si="12"/>
        <v>740.45719215009706</v>
      </c>
      <c r="O65" s="49">
        <f t="shared" si="12"/>
        <v>756.54642969818065</v>
      </c>
      <c r="P65" s="49">
        <f t="shared" si="12"/>
        <v>673.78661309083213</v>
      </c>
      <c r="Q65" s="49">
        <f t="shared" si="12"/>
        <v>698.56459330143537</v>
      </c>
      <c r="R65" s="49">
        <f t="shared" si="12"/>
        <v>689.21578783797781</v>
      </c>
      <c r="S65" s="49">
        <f t="shared" si="12"/>
        <v>754.72855536243742</v>
      </c>
      <c r="T65" s="49">
        <f t="shared" si="12"/>
        <v>692.17462094230177</v>
      </c>
      <c r="V65" s="49">
        <f t="shared" ref="V65:X65" si="13">(V7/V46)</f>
        <v>2302.2590128423335</v>
      </c>
      <c r="W65" s="49">
        <f t="shared" si="13"/>
        <v>2495.6788183532371</v>
      </c>
      <c r="X65" s="49">
        <f t="shared" si="13"/>
        <v>2128.6655167006429</v>
      </c>
    </row>
    <row r="66" spans="2:24" x14ac:dyDescent="0.25">
      <c r="C66" t="s">
        <v>158</v>
      </c>
      <c r="F66" s="49">
        <f t="shared" ref="F66:T66" si="14">(F8/F47)</f>
        <v>518.17267633960637</v>
      </c>
      <c r="G66" s="49">
        <f t="shared" si="14"/>
        <v>521.38180805126058</v>
      </c>
      <c r="H66" s="49">
        <f t="shared" si="14"/>
        <v>484.82351325367392</v>
      </c>
      <c r="I66" s="49">
        <f t="shared" si="14"/>
        <v>466.54857610028614</v>
      </c>
      <c r="J66" s="49">
        <f t="shared" si="14"/>
        <v>519.7732104890149</v>
      </c>
      <c r="K66" s="49">
        <f t="shared" si="14"/>
        <v>499.09129036767791</v>
      </c>
      <c r="L66" s="49">
        <f t="shared" si="14"/>
        <v>500.13931457230427</v>
      </c>
      <c r="M66" s="49">
        <f t="shared" si="14"/>
        <v>507.7455048409405</v>
      </c>
      <c r="N66" s="49">
        <f t="shared" si="14"/>
        <v>532.64898773880805</v>
      </c>
      <c r="O66" s="49">
        <f t="shared" si="14"/>
        <v>501.75981979445305</v>
      </c>
      <c r="P66" s="49">
        <f t="shared" si="14"/>
        <v>477.14165142776761</v>
      </c>
      <c r="Q66" s="49">
        <f t="shared" si="14"/>
        <v>465.75531621099145</v>
      </c>
      <c r="R66" s="49">
        <f t="shared" si="14"/>
        <v>446.30826344012098</v>
      </c>
      <c r="S66" s="49">
        <f t="shared" si="14"/>
        <v>485.29812142662672</v>
      </c>
      <c r="T66" s="49">
        <f t="shared" si="14"/>
        <v>464.01204159824852</v>
      </c>
      <c r="V66" s="49">
        <f t="shared" ref="V66:X66" si="15">(V8/V47)</f>
        <v>1469.0356372599363</v>
      </c>
      <c r="W66" s="49">
        <f t="shared" si="15"/>
        <v>1511.4678899082569</v>
      </c>
      <c r="X66" s="49">
        <f t="shared" si="15"/>
        <v>1476.0205687900095</v>
      </c>
    </row>
    <row r="67" spans="2:24" x14ac:dyDescent="0.25">
      <c r="C67" t="s">
        <v>81</v>
      </c>
      <c r="F67" s="49">
        <f t="shared" ref="F67:T67" si="16">(F9/F48)</f>
        <v>525.21445282037951</v>
      </c>
      <c r="G67" s="49">
        <f t="shared" si="16"/>
        <v>543.25828484695171</v>
      </c>
      <c r="H67" s="49">
        <f t="shared" si="16"/>
        <v>526.53368460669924</v>
      </c>
      <c r="I67" s="49">
        <f t="shared" si="16"/>
        <v>518.56482060257531</v>
      </c>
      <c r="J67" s="49">
        <f t="shared" si="16"/>
        <v>515.30877010897768</v>
      </c>
      <c r="K67" s="49">
        <f t="shared" si="16"/>
        <v>501.59581258776967</v>
      </c>
      <c r="L67" s="49">
        <f t="shared" si="16"/>
        <v>498.72579001019369</v>
      </c>
      <c r="M67" s="49">
        <f t="shared" si="16"/>
        <v>512.05960348528856</v>
      </c>
      <c r="N67" s="49">
        <f t="shared" si="16"/>
        <v>484.55074337427277</v>
      </c>
      <c r="O67" s="49">
        <f t="shared" si="16"/>
        <v>498.46311475409834</v>
      </c>
      <c r="P67" s="49">
        <f t="shared" si="16"/>
        <v>483.70541442134976</v>
      </c>
      <c r="Q67" s="49">
        <f t="shared" si="16"/>
        <v>487.54898242952851</v>
      </c>
      <c r="R67" s="49">
        <f t="shared" si="16"/>
        <v>473.8364779874214</v>
      </c>
      <c r="S67" s="49">
        <f t="shared" si="16"/>
        <v>485.44295889041609</v>
      </c>
      <c r="T67" s="49">
        <f t="shared" si="16"/>
        <v>476.09018830525275</v>
      </c>
      <c r="V67" s="49">
        <f t="shared" ref="V67:X67" si="17">(V9/V48)</f>
        <v>1582.9379388878344</v>
      </c>
      <c r="W67" s="49">
        <f t="shared" si="17"/>
        <v>1532.4449594438006</v>
      </c>
      <c r="X67" s="49">
        <f t="shared" si="17"/>
        <v>1471.2344608268286</v>
      </c>
    </row>
    <row r="68" spans="2:24" x14ac:dyDescent="0.25">
      <c r="C68" t="s">
        <v>90</v>
      </c>
      <c r="F68" s="49">
        <f t="shared" ref="F68:T68" si="18">(F10/F49)</f>
        <v>774.47133202528892</v>
      </c>
      <c r="G68" s="49">
        <f t="shared" si="18"/>
        <v>584.87589398401349</v>
      </c>
      <c r="H68" s="49">
        <f t="shared" si="18"/>
        <v>532.79115837764573</v>
      </c>
      <c r="I68" s="49">
        <f t="shared" si="18"/>
        <v>557.94529129254545</v>
      </c>
      <c r="J68" s="49">
        <f t="shared" si="18"/>
        <v>592.11811963956143</v>
      </c>
      <c r="K68" s="49">
        <f t="shared" si="18"/>
        <v>586.05500644606786</v>
      </c>
      <c r="L68" s="49">
        <f t="shared" si="18"/>
        <v>554.45014976465552</v>
      </c>
      <c r="M68" s="49">
        <f t="shared" si="18"/>
        <v>583.5284103000638</v>
      </c>
      <c r="N68" s="49">
        <f t="shared" si="18"/>
        <v>692.12306349552694</v>
      </c>
      <c r="O68" s="49">
        <f t="shared" si="18"/>
        <v>687.70835573717602</v>
      </c>
      <c r="P68" s="49">
        <f t="shared" si="18"/>
        <v>605.19257590387292</v>
      </c>
      <c r="Q68" s="49">
        <f t="shared" si="18"/>
        <v>662.07627118644064</v>
      </c>
      <c r="R68" s="49">
        <f t="shared" si="18"/>
        <v>683.94773186019336</v>
      </c>
      <c r="S68" s="49">
        <f t="shared" si="18"/>
        <v>723.86505622657228</v>
      </c>
      <c r="T68" s="49">
        <f t="shared" si="18"/>
        <v>688.60785736498394</v>
      </c>
      <c r="V68" s="49">
        <f t="shared" ref="V68:X68" si="19">(V10/V49)</f>
        <v>1851.5255866100745</v>
      </c>
      <c r="W68" s="49">
        <f t="shared" si="19"/>
        <v>1760.013051635533</v>
      </c>
      <c r="X68" s="49">
        <f t="shared" si="19"/>
        <v>2002.439024390244</v>
      </c>
    </row>
    <row r="69" spans="2:24" x14ac:dyDescent="0.25">
      <c r="C69" t="s">
        <v>1</v>
      </c>
      <c r="F69" s="49">
        <f t="shared" ref="F69:T69" si="20">(F11/F50)</f>
        <v>549.37505963171452</v>
      </c>
      <c r="G69" s="49">
        <f t="shared" si="20"/>
        <v>616.48646151002686</v>
      </c>
      <c r="H69" s="49">
        <f t="shared" si="20"/>
        <v>570.82800219338333</v>
      </c>
      <c r="I69" s="49">
        <f t="shared" si="20"/>
        <v>598.2742960944596</v>
      </c>
      <c r="J69" s="49">
        <f t="shared" si="20"/>
        <v>561.61788386852322</v>
      </c>
      <c r="K69" s="49">
        <f t="shared" si="20"/>
        <v>565.01908219305597</v>
      </c>
      <c r="L69" s="49">
        <f t="shared" si="20"/>
        <v>549.4607660840461</v>
      </c>
      <c r="M69" s="49">
        <f t="shared" si="20"/>
        <v>565.22544208869544</v>
      </c>
      <c r="N69" s="49">
        <f t="shared" si="20"/>
        <v>547.80952380952385</v>
      </c>
      <c r="O69" s="49">
        <f t="shared" si="20"/>
        <v>571.44193880415457</v>
      </c>
      <c r="P69" s="49">
        <f t="shared" si="20"/>
        <v>547.08142040663358</v>
      </c>
      <c r="Q69" s="49">
        <f t="shared" si="20"/>
        <v>588.16436323161122</v>
      </c>
      <c r="R69" s="49">
        <f t="shared" si="20"/>
        <v>554.81357818586537</v>
      </c>
      <c r="S69" s="49">
        <f t="shared" si="20"/>
        <v>614.21922058957739</v>
      </c>
      <c r="T69" s="49">
        <f t="shared" si="20"/>
        <v>605.06747452492425</v>
      </c>
      <c r="V69" s="49">
        <f t="shared" ref="V69:X69" si="21">(V11/V50)</f>
        <v>1709.6643205197618</v>
      </c>
      <c r="W69" s="49">
        <f t="shared" si="21"/>
        <v>1659.2275271194637</v>
      </c>
      <c r="X69" s="49">
        <f t="shared" si="21"/>
        <v>1662.4481327800829</v>
      </c>
    </row>
    <row r="70" spans="2:24" x14ac:dyDescent="0.25">
      <c r="C70" t="s">
        <v>82</v>
      </c>
      <c r="F70" s="49">
        <f t="shared" ref="F70:T70" si="22">(F12/F51)</f>
        <v>589.54599761051372</v>
      </c>
      <c r="G70" s="49">
        <f t="shared" si="22"/>
        <v>593.43507054419808</v>
      </c>
      <c r="H70" s="49">
        <f t="shared" si="22"/>
        <v>555.82137161084529</v>
      </c>
      <c r="I70" s="49">
        <f t="shared" si="22"/>
        <v>566.71899529042389</v>
      </c>
      <c r="J70" s="49">
        <f t="shared" si="22"/>
        <v>573.18449023217147</v>
      </c>
      <c r="K70" s="49">
        <f t="shared" si="22"/>
        <v>531.72581314058891</v>
      </c>
      <c r="L70" s="49">
        <f t="shared" si="22"/>
        <v>503.29566854990583</v>
      </c>
      <c r="M70" s="49">
        <f t="shared" si="22"/>
        <v>525.92083404937853</v>
      </c>
      <c r="N70" s="49">
        <f t="shared" si="22"/>
        <v>523.78107074569789</v>
      </c>
      <c r="O70" s="49">
        <f t="shared" si="22"/>
        <v>506.04308985811878</v>
      </c>
      <c r="P70" s="49">
        <f t="shared" si="22"/>
        <v>460.091983466263</v>
      </c>
      <c r="Q70" s="49">
        <f t="shared" si="22"/>
        <v>480.43863156091152</v>
      </c>
      <c r="R70" s="49">
        <f t="shared" si="22"/>
        <v>442.90757566988833</v>
      </c>
      <c r="S70" s="49">
        <f t="shared" si="22"/>
        <v>491.56406748746008</v>
      </c>
      <c r="T70" s="49">
        <f t="shared" si="22"/>
        <v>454.52500140615331</v>
      </c>
      <c r="V70" s="49">
        <f t="shared" ref="V70:X70" si="23">(V12/V51)</f>
        <v>1532.9836517477697</v>
      </c>
      <c r="W70" s="49">
        <f t="shared" si="23"/>
        <v>1422.2404756316982</v>
      </c>
      <c r="X70" s="49">
        <f t="shared" si="23"/>
        <v>1295.8568521291709</v>
      </c>
    </row>
    <row r="71" spans="2:24" x14ac:dyDescent="0.25">
      <c r="C71" t="s">
        <v>87</v>
      </c>
      <c r="F71" s="49">
        <f t="shared" ref="F71:T71" si="24">(F13/F52)</f>
        <v>572.55064076064491</v>
      </c>
      <c r="G71" s="49">
        <f t="shared" si="24"/>
        <v>598.66720284942835</v>
      </c>
      <c r="H71" s="49">
        <f t="shared" si="24"/>
        <v>563.80431063975368</v>
      </c>
      <c r="I71" s="49">
        <f t="shared" si="24"/>
        <v>569.79522184300345</v>
      </c>
      <c r="J71" s="49">
        <f t="shared" si="24"/>
        <v>541.47875623071445</v>
      </c>
      <c r="K71" s="49">
        <f t="shared" si="24"/>
        <v>546.24853458382177</v>
      </c>
      <c r="L71" s="49">
        <f t="shared" si="24"/>
        <v>524.40241968638043</v>
      </c>
      <c r="M71" s="49">
        <f t="shared" si="24"/>
        <v>560.45165026056748</v>
      </c>
      <c r="N71" s="49">
        <f t="shared" si="24"/>
        <v>547.11682103376154</v>
      </c>
      <c r="O71" s="49">
        <f t="shared" si="24"/>
        <v>609.09198532023208</v>
      </c>
      <c r="P71" s="49">
        <f t="shared" si="24"/>
        <v>539.24170057196773</v>
      </c>
      <c r="Q71" s="49">
        <f t="shared" si="24"/>
        <v>536.28144198446739</v>
      </c>
      <c r="R71" s="49">
        <f t="shared" si="24"/>
        <v>551.25982431807677</v>
      </c>
      <c r="S71" s="49">
        <f t="shared" si="24"/>
        <v>597.34109323291113</v>
      </c>
      <c r="T71" s="49">
        <f t="shared" si="24"/>
        <v>608.16561242093155</v>
      </c>
      <c r="V71" s="49">
        <f t="shared" ref="V71:X71" si="25">(V13/V52)</f>
        <v>1654.7860243952864</v>
      </c>
      <c r="W71" s="49">
        <f t="shared" si="25"/>
        <v>1569.800449095454</v>
      </c>
      <c r="X71" s="49">
        <f t="shared" si="25"/>
        <v>1603.9671102822751</v>
      </c>
    </row>
    <row r="72" spans="2:24" x14ac:dyDescent="0.25">
      <c r="C72" t="s">
        <v>88</v>
      </c>
      <c r="F72" s="49">
        <f t="shared" ref="F72:T72" si="26">(F14/F53)</f>
        <v>677.86435049176146</v>
      </c>
      <c r="G72" s="49">
        <f t="shared" si="26"/>
        <v>725.88206266962743</v>
      </c>
      <c r="H72" s="49">
        <f t="shared" si="26"/>
        <v>668.28852937598833</v>
      </c>
      <c r="I72" s="49">
        <f t="shared" si="26"/>
        <v>718.33534378769605</v>
      </c>
      <c r="J72" s="49">
        <f t="shared" si="26"/>
        <v>667.00353713996969</v>
      </c>
      <c r="K72" s="49">
        <f t="shared" si="26"/>
        <v>649.77185842890617</v>
      </c>
      <c r="L72" s="49">
        <f t="shared" si="26"/>
        <v>607.37796547012795</v>
      </c>
      <c r="M72" s="49">
        <f t="shared" si="26"/>
        <v>716.83485109524986</v>
      </c>
      <c r="N72" s="49">
        <f t="shared" si="26"/>
        <v>629.35733299530989</v>
      </c>
      <c r="O72" s="49">
        <f t="shared" si="26"/>
        <v>691.69269206745787</v>
      </c>
      <c r="P72" s="49">
        <f t="shared" si="26"/>
        <v>613.48481106446036</v>
      </c>
      <c r="Q72" s="49">
        <f t="shared" si="26"/>
        <v>660.61418474287109</v>
      </c>
      <c r="R72" s="49">
        <f t="shared" si="26"/>
        <v>590.19415089702625</v>
      </c>
      <c r="S72" s="49">
        <f t="shared" si="26"/>
        <v>642.27836034318398</v>
      </c>
      <c r="T72" s="49">
        <f t="shared" si="26"/>
        <v>637.17872086072919</v>
      </c>
      <c r="V72" s="49">
        <f t="shared" ref="V72:X72" si="27">(V14/V53)</f>
        <v>2010.8357758237855</v>
      </c>
      <c r="W72" s="49">
        <f t="shared" si="27"/>
        <v>1932.3882224645583</v>
      </c>
      <c r="X72" s="49">
        <f t="shared" si="27"/>
        <v>1872.2889406703709</v>
      </c>
    </row>
    <row r="73" spans="2:24" x14ac:dyDescent="0.25">
      <c r="B73" t="s">
        <v>159</v>
      </c>
      <c r="C73" s="25" t="s">
        <v>157</v>
      </c>
      <c r="F73" s="49">
        <f t="shared" ref="F73:T73" si="28">(F15/F54)</f>
        <v>623.38303885302025</v>
      </c>
      <c r="G73" s="49">
        <f t="shared" si="28"/>
        <v>635.10628835720001</v>
      </c>
      <c r="H73" s="49">
        <f t="shared" si="28"/>
        <v>598.05551579480516</v>
      </c>
      <c r="I73" s="49">
        <f t="shared" si="28"/>
        <v>618.74774113704314</v>
      </c>
      <c r="J73" s="49">
        <f t="shared" si="28"/>
        <v>618.73605947955389</v>
      </c>
      <c r="K73" s="49">
        <f t="shared" si="28"/>
        <v>601.70534756338589</v>
      </c>
      <c r="L73" s="49">
        <f t="shared" si="28"/>
        <v>579.08108535359804</v>
      </c>
      <c r="M73" s="49">
        <f t="shared" si="28"/>
        <v>613.01870169843096</v>
      </c>
      <c r="N73" s="49">
        <f t="shared" si="28"/>
        <v>600.20930847699333</v>
      </c>
      <c r="O73" s="49">
        <f t="shared" si="28"/>
        <v>616.03113016526584</v>
      </c>
      <c r="P73" s="49">
        <f t="shared" si="28"/>
        <v>560.69520830274769</v>
      </c>
      <c r="Q73" s="49">
        <f t="shared" si="28"/>
        <v>580.30235660293465</v>
      </c>
      <c r="R73" s="49">
        <f t="shared" si="28"/>
        <v>564.22391234145857</v>
      </c>
      <c r="S73" s="49">
        <f t="shared" si="28"/>
        <v>610.78632459883079</v>
      </c>
      <c r="T73" s="49">
        <f t="shared" si="28"/>
        <v>590.24384900203756</v>
      </c>
      <c r="V73" s="49">
        <f t="shared" ref="V73:X73" si="29">(V15/V54)</f>
        <v>1781.0686459969861</v>
      </c>
      <c r="W73" s="49">
        <f t="shared" si="29"/>
        <v>1747.6867948917231</v>
      </c>
      <c r="X73" s="49">
        <f t="shared" si="29"/>
        <v>1696.9317164482786</v>
      </c>
    </row>
    <row r="74" spans="2:24" x14ac:dyDescent="0.25">
      <c r="B74" t="s">
        <v>89</v>
      </c>
      <c r="C74" t="s">
        <v>89</v>
      </c>
      <c r="F74" s="49">
        <f t="shared" ref="F74:T74" si="30">(F16/F55)</f>
        <v>1241.2559618441971</v>
      </c>
      <c r="G74" s="49">
        <f t="shared" si="30"/>
        <v>1196.8621591333583</v>
      </c>
      <c r="H74" s="49">
        <f t="shared" si="30"/>
        <v>1116.1076299299668</v>
      </c>
      <c r="I74" s="49">
        <f t="shared" si="30"/>
        <v>1103.698332124728</v>
      </c>
      <c r="J74" s="49">
        <f t="shared" si="30"/>
        <v>1190.0383141762452</v>
      </c>
      <c r="K74" s="49">
        <f t="shared" si="30"/>
        <v>1138.6286998875983</v>
      </c>
      <c r="L74" s="49">
        <f t="shared" si="30"/>
        <v>1026.0168559912056</v>
      </c>
      <c r="M74" s="49">
        <f t="shared" si="30"/>
        <v>1062.7062706270626</v>
      </c>
      <c r="N74" s="49">
        <f t="shared" si="30"/>
        <v>1106.439393939394</v>
      </c>
      <c r="O74" s="49">
        <f t="shared" si="30"/>
        <v>1144.2415206857995</v>
      </c>
      <c r="P74" s="49">
        <f t="shared" si="30"/>
        <v>1065.7153586180998</v>
      </c>
      <c r="Q74" s="49">
        <f t="shared" si="30"/>
        <v>1021.6593245227607</v>
      </c>
      <c r="R74" s="49">
        <f t="shared" si="30"/>
        <v>1078.696925329429</v>
      </c>
      <c r="S74" s="49">
        <f t="shared" si="30"/>
        <v>1090.4913396960058</v>
      </c>
      <c r="T74" s="49">
        <f t="shared" si="30"/>
        <v>1060.900900900901</v>
      </c>
      <c r="V74" s="49">
        <f t="shared" ref="V74:X74" si="31">(V16/V55)</f>
        <v>3342.0485175202157</v>
      </c>
      <c r="W74" s="49">
        <f t="shared" si="31"/>
        <v>3196.4912280701756</v>
      </c>
      <c r="X74" s="49">
        <f t="shared" si="31"/>
        <v>3153.7208039109178</v>
      </c>
    </row>
    <row r="75" spans="2:24" x14ac:dyDescent="0.25">
      <c r="B75" t="s">
        <v>86</v>
      </c>
      <c r="C75" t="s">
        <v>86</v>
      </c>
      <c r="F75" s="49">
        <f t="shared" ref="F75:T75" si="32">(F17/F56)</f>
        <v>1513.1207980915203</v>
      </c>
      <c r="G75" s="49">
        <f t="shared" si="32"/>
        <v>1607.2033898305085</v>
      </c>
      <c r="H75" s="49">
        <f t="shared" si="32"/>
        <v>1524.7524752475247</v>
      </c>
      <c r="I75" s="49">
        <f t="shared" si="32"/>
        <v>1430.3876615256356</v>
      </c>
      <c r="J75" s="49">
        <f t="shared" si="32"/>
        <v>1560.5566427484237</v>
      </c>
      <c r="K75" s="49">
        <f t="shared" si="32"/>
        <v>1631.2968917470525</v>
      </c>
      <c r="L75" s="49">
        <f t="shared" si="32"/>
        <v>1486.7351305091997</v>
      </c>
      <c r="M75" s="49">
        <f t="shared" si="32"/>
        <v>1532.9853862212944</v>
      </c>
      <c r="N75" s="49">
        <f t="shared" si="32"/>
        <v>1382.8125</v>
      </c>
      <c r="O75" s="49">
        <f t="shared" si="32"/>
        <v>1560.344827586207</v>
      </c>
      <c r="P75" s="49">
        <f t="shared" si="32"/>
        <v>1262.0659532649049</v>
      </c>
      <c r="Q75" s="49">
        <f t="shared" si="32"/>
        <v>1286.4385297845374</v>
      </c>
      <c r="R75" s="49">
        <f t="shared" si="32"/>
        <v>1217.9569204521219</v>
      </c>
      <c r="S75" s="49">
        <f t="shared" si="32"/>
        <v>1256.8594343604896</v>
      </c>
      <c r="T75" s="49">
        <f t="shared" si="32"/>
        <v>1460.8026616760242</v>
      </c>
      <c r="V75" s="49">
        <f t="shared" ref="V75:X75" si="33">(V17/V56)</f>
        <v>4291.6604282078151</v>
      </c>
      <c r="W75" s="49">
        <f t="shared" si="33"/>
        <v>4420.6445728184863</v>
      </c>
      <c r="X75" s="49">
        <f t="shared" si="33"/>
        <v>3874.2587805990574</v>
      </c>
    </row>
    <row r="76" spans="2:24" x14ac:dyDescent="0.25">
      <c r="B76" t="s">
        <v>84</v>
      </c>
      <c r="C76" t="s">
        <v>84</v>
      </c>
      <c r="F76" s="49">
        <f t="shared" ref="F76:T76" si="34">(F18/F57)</f>
        <v>292.10526315789474</v>
      </c>
      <c r="G76" s="49">
        <f t="shared" si="34"/>
        <v>312.16473438311124</v>
      </c>
      <c r="H76" s="49">
        <f t="shared" si="34"/>
        <v>301.27877237851663</v>
      </c>
      <c r="I76" s="49">
        <f t="shared" si="34"/>
        <v>306.57672849915684</v>
      </c>
      <c r="J76" s="49">
        <f t="shared" si="34"/>
        <v>303.38863395693613</v>
      </c>
      <c r="K76" s="49">
        <f t="shared" si="34"/>
        <v>297.5983292725374</v>
      </c>
      <c r="L76" s="49">
        <f t="shared" si="34"/>
        <v>281.86528497409324</v>
      </c>
      <c r="M76" s="49">
        <f t="shared" si="34"/>
        <v>299.57081545064375</v>
      </c>
      <c r="N76" s="49">
        <f t="shared" si="34"/>
        <v>298.45505617977528</v>
      </c>
      <c r="O76" s="49">
        <f t="shared" si="34"/>
        <v>302.79986173522298</v>
      </c>
      <c r="P76" s="49">
        <f t="shared" si="34"/>
        <v>308.84635281945162</v>
      </c>
      <c r="Q76" s="49">
        <f t="shared" si="34"/>
        <v>293.03278688524591</v>
      </c>
      <c r="R76" s="49">
        <f t="shared" si="34"/>
        <v>331.85311699402223</v>
      </c>
      <c r="S76" s="49">
        <f t="shared" si="34"/>
        <v>326.93614130434781</v>
      </c>
      <c r="T76" s="49">
        <f t="shared" si="34"/>
        <v>304.6744574290484</v>
      </c>
      <c r="V76" s="49">
        <f t="shared" ref="V76:X76" si="35">(V18/V57)</f>
        <v>918.96821261073478</v>
      </c>
      <c r="W76" s="49">
        <f t="shared" si="35"/>
        <v>900.38364863077129</v>
      </c>
      <c r="X76" s="49">
        <f t="shared" si="35"/>
        <v>912.29680125852121</v>
      </c>
    </row>
    <row r="77" spans="2:24" x14ac:dyDescent="0.25">
      <c r="B77" t="s">
        <v>310</v>
      </c>
      <c r="C77" t="s">
        <v>311</v>
      </c>
      <c r="F77" s="49">
        <f t="shared" ref="F77:T77" si="36">(F19/F58)</f>
        <v>2099.4610485056346</v>
      </c>
      <c r="G77" s="49">
        <f t="shared" si="36"/>
        <v>1793.1631328429251</v>
      </c>
      <c r="H77" s="49">
        <f t="shared" si="36"/>
        <v>1910.8108108108108</v>
      </c>
      <c r="I77" s="49">
        <f t="shared" si="36"/>
        <v>1903.3898305084747</v>
      </c>
      <c r="J77" s="49">
        <f t="shared" si="36"/>
        <v>1615.7446808510638</v>
      </c>
      <c r="K77" s="49">
        <f t="shared" si="36"/>
        <v>1333.872271624899</v>
      </c>
      <c r="L77" s="49">
        <f t="shared" si="36"/>
        <v>1645.7142857142858</v>
      </c>
      <c r="M77" s="49">
        <f t="shared" si="36"/>
        <v>1561.6279069767443</v>
      </c>
      <c r="N77" s="49">
        <f t="shared" si="36"/>
        <v>1382.188498402556</v>
      </c>
      <c r="O77" s="49">
        <f t="shared" si="36"/>
        <v>1552.4025728339009</v>
      </c>
      <c r="P77" s="49">
        <f t="shared" si="36"/>
        <v>1742.2360248447205</v>
      </c>
      <c r="Q77" s="49">
        <f t="shared" si="36"/>
        <v>1571.6332378223497</v>
      </c>
      <c r="R77" s="49">
        <f t="shared" si="36"/>
        <v>1578.4492173279941</v>
      </c>
      <c r="S77" s="49">
        <f t="shared" si="36"/>
        <v>1461.3771408598393</v>
      </c>
      <c r="T77" s="49">
        <f t="shared" si="36"/>
        <v>1471.484236627701</v>
      </c>
      <c r="V77" s="49">
        <f t="shared" ref="V77:X77" si="37">(V19/V58)</f>
        <v>3643.9490445859874</v>
      </c>
      <c r="W77" s="49">
        <f t="shared" si="37"/>
        <v>2949.0272373540856</v>
      </c>
      <c r="X77" s="49">
        <f t="shared" si="37"/>
        <v>3037.1328283761313</v>
      </c>
    </row>
    <row r="78" spans="2:24" x14ac:dyDescent="0.25">
      <c r="B78" t="s">
        <v>310</v>
      </c>
      <c r="C78" t="s">
        <v>160</v>
      </c>
      <c r="F78" s="49"/>
      <c r="G78" s="49"/>
      <c r="H78" s="49"/>
      <c r="I78" s="49"/>
      <c r="J78" s="49"/>
      <c r="K78" s="49"/>
      <c r="L78" s="49"/>
      <c r="M78" s="49"/>
      <c r="N78" s="49"/>
      <c r="O78" s="49"/>
      <c r="P78" s="49"/>
      <c r="Q78" s="49"/>
      <c r="R78" s="49"/>
      <c r="S78" s="49"/>
      <c r="T78" s="49"/>
      <c r="V78" s="49"/>
      <c r="W78" s="49"/>
      <c r="X78" s="49"/>
    </row>
    <row r="79" spans="2:24" ht="13.8" customHeight="1" x14ac:dyDescent="0.25">
      <c r="B79" s="25" t="s">
        <v>140</v>
      </c>
      <c r="C79" s="25" t="s">
        <v>140</v>
      </c>
      <c r="F79" s="49">
        <f t="shared" ref="F79:T79" si="38">(F21/F60)</f>
        <v>710.55988382361602</v>
      </c>
      <c r="G79" s="49">
        <f t="shared" si="38"/>
        <v>716.27209955231808</v>
      </c>
      <c r="H79" s="49">
        <f t="shared" si="38"/>
        <v>678.80075587353224</v>
      </c>
      <c r="I79" s="49">
        <f t="shared" si="38"/>
        <v>693.53815141107964</v>
      </c>
      <c r="J79" s="49">
        <f t="shared" si="38"/>
        <v>696.24347283921747</v>
      </c>
      <c r="K79" s="49">
        <f t="shared" si="38"/>
        <v>676.99327569644572</v>
      </c>
      <c r="L79" s="49">
        <f t="shared" si="38"/>
        <v>655.93451307051555</v>
      </c>
      <c r="M79" s="49">
        <f t="shared" si="38"/>
        <v>689.12712016895057</v>
      </c>
      <c r="N79" s="49">
        <f t="shared" si="38"/>
        <v>665.56967217117017</v>
      </c>
      <c r="O79" s="49">
        <f t="shared" si="38"/>
        <v>692.75598867073109</v>
      </c>
      <c r="P79" s="49">
        <f t="shared" si="38"/>
        <v>635.54676625034801</v>
      </c>
      <c r="Q79" s="49">
        <f t="shared" si="38"/>
        <v>649.61769447613301</v>
      </c>
      <c r="R79" s="49">
        <f t="shared" si="38"/>
        <v>633.88959234970616</v>
      </c>
      <c r="S79" s="49">
        <f t="shared" si="38"/>
        <v>672.92162846085148</v>
      </c>
      <c r="T79" s="49">
        <f t="shared" si="38"/>
        <v>664.97344080829089</v>
      </c>
      <c r="U79" s="49" t="e">
        <f t="shared" ref="U79:W79" si="39">(U41/U60)*1000000</f>
        <v>#DIV/0!</v>
      </c>
      <c r="V79" s="49">
        <f t="shared" si="39"/>
        <v>1948.7429760524906</v>
      </c>
      <c r="W79" s="49">
        <f t="shared" si="39"/>
        <v>1904.0601586602027</v>
      </c>
      <c r="X79" s="49">
        <f>(X41/X60)*1000000</f>
        <v>1840.3229116781829</v>
      </c>
    </row>
    <row r="81" spans="1:28" ht="15.6" x14ac:dyDescent="0.3">
      <c r="B81" s="35" t="s">
        <v>176</v>
      </c>
      <c r="C81" s="287" t="str">
        <f>'Regional comparisons'!B9</f>
        <v>Average value per exporter (£ thousands)</v>
      </c>
    </row>
    <row r="82" spans="1:28" ht="40.200000000000003" x14ac:dyDescent="0.3">
      <c r="B82" s="32" t="s">
        <v>99</v>
      </c>
      <c r="C82" s="32" t="s">
        <v>98</v>
      </c>
      <c r="F82" s="32" t="s">
        <v>151</v>
      </c>
      <c r="G82" s="32" t="s">
        <v>152</v>
      </c>
      <c r="H82" s="32" t="s">
        <v>153</v>
      </c>
      <c r="I82" s="32" t="s">
        <v>154</v>
      </c>
      <c r="J82" s="32" t="s">
        <v>155</v>
      </c>
      <c r="K82" s="32" t="s">
        <v>156</v>
      </c>
      <c r="L82" s="32" t="s">
        <v>150</v>
      </c>
      <c r="M82" s="32" t="s">
        <v>190</v>
      </c>
      <c r="N82" s="32" t="s">
        <v>200</v>
      </c>
      <c r="O82" s="32" t="s">
        <v>207</v>
      </c>
      <c r="P82" s="32" t="s">
        <v>212</v>
      </c>
      <c r="Q82" s="32" t="s">
        <v>219</v>
      </c>
      <c r="R82" s="32" t="s">
        <v>231</v>
      </c>
      <c r="S82" s="32" t="s">
        <v>249</v>
      </c>
      <c r="T82" s="32" t="s">
        <v>309</v>
      </c>
      <c r="V82" s="1">
        <v>2013</v>
      </c>
      <c r="W82" s="1">
        <v>2014</v>
      </c>
      <c r="X82" s="1">
        <v>2015</v>
      </c>
      <c r="Z82" s="148" t="s">
        <v>218</v>
      </c>
      <c r="AA82" s="148" t="s">
        <v>312</v>
      </c>
      <c r="AB82" s="148" t="s">
        <v>313</v>
      </c>
    </row>
    <row r="83" spans="1:28" x14ac:dyDescent="0.25">
      <c r="A83">
        <f>ROW(C83)</f>
        <v>83</v>
      </c>
      <c r="B83" t="s">
        <v>157</v>
      </c>
      <c r="C83" t="s">
        <v>83</v>
      </c>
      <c r="F83" s="48">
        <f>IF('Regional comparisons'!$B$9="Value of exports (£ billions)",'Summary tables'!F25, IF('Regional comparisons'!$B$9="Number of exporters",'Summary tables'!F45, IF('Regional comparisons'!$B$9="Average value per exporter (£ thousands)",'Summary tables'!F64)))</f>
        <v>1384.2592592592594</v>
      </c>
      <c r="G83" s="48">
        <f>IF('Regional comparisons'!$B$9="Value of exports (£ billions)",'Summary tables'!G25, IF('Regional comparisons'!$B$9="Number of exporters",'Summary tables'!G45, IF('Regional comparisons'!$B$9="Average value per exporter (£ thousands)",'Summary tables'!G64)))</f>
        <v>1300.9900990099011</v>
      </c>
      <c r="H83" s="48">
        <f>IF('Regional comparisons'!$B$9="Value of exports (£ billions)",'Summary tables'!H25, IF('Regional comparisons'!$B$9="Number of exporters",'Summary tables'!H45, IF('Regional comparisons'!$B$9="Average value per exporter (£ thousands)",'Summary tables'!H64)))</f>
        <v>1195.3853706431025</v>
      </c>
      <c r="I83" s="48">
        <f>IF('Regional comparisons'!$B$9="Value of exports (£ billions)",'Summary tables'!I25, IF('Regional comparisons'!$B$9="Number of exporters",'Summary tables'!I45, IF('Regional comparisons'!$B$9="Average value per exporter (£ thousands)",'Summary tables'!I64)))</f>
        <v>1305.2369077306732</v>
      </c>
      <c r="J83" s="48">
        <f>IF('Regional comparisons'!$B$9="Value of exports (£ billions)",'Summary tables'!J25, IF('Regional comparisons'!$B$9="Number of exporters",'Summary tables'!J45, IF('Regional comparisons'!$B$9="Average value per exporter (£ thousands)",'Summary tables'!J64)))</f>
        <v>1514.6831530139104</v>
      </c>
      <c r="K83" s="48">
        <f>IF('Regional comparisons'!$B$9="Value of exports (£ billions)",'Summary tables'!K25, IF('Regional comparisons'!$B$9="Number of exporters",'Summary tables'!K45, IF('Regional comparisons'!$B$9="Average value per exporter (£ thousands)",'Summary tables'!K64)))</f>
        <v>1339.0170511534604</v>
      </c>
      <c r="L83" s="48">
        <f>IF('Regional comparisons'!$B$9="Value of exports (£ billions)",'Summary tables'!L25, IF('Regional comparisons'!$B$9="Number of exporters",'Summary tables'!L45, IF('Regional comparisons'!$B$9="Average value per exporter (£ thousands)",'Summary tables'!L64)))</f>
        <v>1310.2756892230577</v>
      </c>
      <c r="M83" s="48">
        <f>IF('Regional comparisons'!$B$9="Value of exports (£ billions)",'Summary tables'!M25, IF('Regional comparisons'!$B$9="Number of exporters",'Summary tables'!M45, IF('Regional comparisons'!$B$9="Average value per exporter (£ thousands)",'Summary tables'!M64)))</f>
        <v>1534.5622119815669</v>
      </c>
      <c r="N83" s="48">
        <f>IF('Regional comparisons'!$B$9="Value of exports (£ billions)",'Summary tables'!N25, IF('Regional comparisons'!$B$9="Number of exporters",'Summary tables'!N45, IF('Regional comparisons'!$B$9="Average value per exporter (£ thousands)",'Summary tables'!N64)))</f>
        <v>1499.4747899159663</v>
      </c>
      <c r="O83" s="48">
        <f>IF('Regional comparisons'!$B$9="Value of exports (£ billions)",'Summary tables'!O25, IF('Regional comparisons'!$B$9="Number of exporters",'Summary tables'!O45, IF('Regional comparisons'!$B$9="Average value per exporter (£ thousands)",'Summary tables'!O64)))</f>
        <v>1427.1943176052764</v>
      </c>
      <c r="P83" s="48">
        <f>IF('Regional comparisons'!$B$9="Value of exports (£ billions)",'Summary tables'!P25, IF('Regional comparisons'!$B$9="Number of exporters",'Summary tables'!P45, IF('Regional comparisons'!$B$9="Average value per exporter (£ thousands)",'Summary tables'!P64)))</f>
        <v>1335.5430902600715</v>
      </c>
      <c r="Q83" s="48">
        <f>IF('Regional comparisons'!$B$9="Value of exports (£ billions)",'Summary tables'!Q25, IF('Regional comparisons'!$B$9="Number of exporters",'Summary tables'!Q45, IF('Regional comparisons'!$B$9="Average value per exporter (£ thousands)",'Summary tables'!Q64)))</f>
        <v>1288.567149276086</v>
      </c>
      <c r="R83" s="48">
        <f>IF('Regional comparisons'!$B$9="Value of exports (£ billions)",'Summary tables'!R25, IF('Regional comparisons'!$B$9="Number of exporters",'Summary tables'!R45, IF('Regional comparisons'!$B$9="Average value per exporter (£ thousands)",'Summary tables'!R64)))</f>
        <v>1286.9219293883641</v>
      </c>
      <c r="S83" s="48">
        <f>IF('Regional comparisons'!$B$9="Value of exports (£ billions)",'Summary tables'!S25, IF('Regional comparisons'!$B$9="Number of exporters",'Summary tables'!S45, IF('Regional comparisons'!$B$9="Average value per exporter (£ thousands)",'Summary tables'!S64)))</f>
        <v>1332.5074331020812</v>
      </c>
      <c r="T83" s="48">
        <f>IF('Regional comparisons'!$B$9="Value of exports (£ billions)",'Summary tables'!T25, IF('Regional comparisons'!$B$9="Number of exporters",'Summary tables'!T45, IF('Regional comparisons'!$B$9="Average value per exporter (£ thousands)",'Summary tables'!T64)))</f>
        <v>1308.2294264339153</v>
      </c>
      <c r="U83" s="48"/>
      <c r="V83" s="48">
        <f>IF('Regional comparisons'!$B$9="Value of exports (£ billions)",'Summary tables'!V25, IF('Regional comparisons'!$B$9="Number of exporters",'Summary tables'!V45, IF('Regional comparisons'!$B$9="Average value per exporter (£ thousands)",'Summary tables'!V64)))</f>
        <v>3800.2931476731405</v>
      </c>
      <c r="W83" s="48">
        <f>IF('Regional comparisons'!$B$9="Value of exports (£ billions)",'Summary tables'!W25, IF('Regional comparisons'!$B$9="Number of exporters",'Summary tables'!W45, IF('Regional comparisons'!$B$9="Average value per exporter (£ thousands)",'Summary tables'!W64)))</f>
        <v>4231.1463046757162</v>
      </c>
      <c r="X83" s="48">
        <f>IF('Regional comparisons'!$B$9="Value of exports (£ billions)",'Summary tables'!X25, IF('Regional comparisons'!$B$9="Number of exporters",'Summary tables'!X45, IF('Regional comparisons'!$B$9="Average value per exporter (£ thousands)",'Summary tables'!X64)))</f>
        <v>4093.4086629001881</v>
      </c>
      <c r="Z83" s="150">
        <f>X83/W83-1</f>
        <v>-3.2553268513385691E-2</v>
      </c>
      <c r="AA83" s="150">
        <f>T83/S83-1</f>
        <v>-1.8219790798199686E-2</v>
      </c>
      <c r="AB83" s="150">
        <f>T83/P83-1</f>
        <v>-2.0451353479607581E-2</v>
      </c>
    </row>
    <row r="84" spans="1:28" x14ac:dyDescent="0.25">
      <c r="A84">
        <f t="shared" ref="A84:A98" si="40">ROW(C84)</f>
        <v>84</v>
      </c>
      <c r="C84" t="s">
        <v>85</v>
      </c>
      <c r="F84" s="48">
        <f>IF('Regional comparisons'!$B$9="Value of exports (£ billions)",'Summary tables'!F26, IF('Regional comparisons'!$B$9="Number of exporters",'Summary tables'!F46, IF('Regional comparisons'!$B$9="Average value per exporter (£ thousands)",'Summary tables'!F65)))</f>
        <v>666.30785791173309</v>
      </c>
      <c r="G84" s="48">
        <f>IF('Regional comparisons'!$B$9="Value of exports (£ billions)",'Summary tables'!G26, IF('Regional comparisons'!$B$9="Number of exporters",'Summary tables'!G46, IF('Regional comparisons'!$B$9="Average value per exporter (£ thousands)",'Summary tables'!G65)))</f>
        <v>790.69767441860461</v>
      </c>
      <c r="H84" s="48">
        <f>IF('Regional comparisons'!$B$9="Value of exports (£ billions)",'Summary tables'!H26, IF('Regional comparisons'!$B$9="Number of exporters",'Summary tables'!H46, IF('Regional comparisons'!$B$9="Average value per exporter (£ thousands)",'Summary tables'!H65)))</f>
        <v>790.68566707971911</v>
      </c>
      <c r="I84" s="48">
        <f>IF('Regional comparisons'!$B$9="Value of exports (£ billions)",'Summary tables'!I26, IF('Regional comparisons'!$B$9="Number of exporters",'Summary tables'!I46, IF('Regional comparisons'!$B$9="Average value per exporter (£ thousands)",'Summary tables'!I65)))</f>
        <v>857.91106514994829</v>
      </c>
      <c r="J84" s="48">
        <f>IF('Regional comparisons'!$B$9="Value of exports (£ billions)",'Summary tables'!J26, IF('Regional comparisons'!$B$9="Number of exporters",'Summary tables'!J46, IF('Regional comparisons'!$B$9="Average value per exporter (£ thousands)",'Summary tables'!J65)))</f>
        <v>863.86986301369859</v>
      </c>
      <c r="K84" s="48">
        <f>IF('Regional comparisons'!$B$9="Value of exports (£ billions)",'Summary tables'!K26, IF('Regional comparisons'!$B$9="Number of exporters",'Summary tables'!K46, IF('Regional comparisons'!$B$9="Average value per exporter (£ thousands)",'Summary tables'!K65)))</f>
        <v>847.24276357489964</v>
      </c>
      <c r="L84" s="48">
        <f>IF('Regional comparisons'!$B$9="Value of exports (£ billions)",'Summary tables'!L26, IF('Regional comparisons'!$B$9="Number of exporters",'Summary tables'!L46, IF('Regional comparisons'!$B$9="Average value per exporter (£ thousands)",'Summary tables'!L65)))</f>
        <v>822.33610933162504</v>
      </c>
      <c r="M84" s="48">
        <f>IF('Regional comparisons'!$B$9="Value of exports (£ billions)",'Summary tables'!M26, IF('Regional comparisons'!$B$9="Number of exporters",'Summary tables'!M46, IF('Regional comparisons'!$B$9="Average value per exporter (£ thousands)",'Summary tables'!M65)))</f>
        <v>837.55385100346746</v>
      </c>
      <c r="N84" s="48">
        <f>IF('Regional comparisons'!$B$9="Value of exports (£ billions)",'Summary tables'!N26, IF('Regional comparisons'!$B$9="Number of exporters",'Summary tables'!N46, IF('Regional comparisons'!$B$9="Average value per exporter (£ thousands)",'Summary tables'!N65)))</f>
        <v>740.45719215009706</v>
      </c>
      <c r="O84" s="48">
        <f>IF('Regional comparisons'!$B$9="Value of exports (£ billions)",'Summary tables'!O26, IF('Regional comparisons'!$B$9="Number of exporters",'Summary tables'!O46, IF('Regional comparisons'!$B$9="Average value per exporter (£ thousands)",'Summary tables'!O65)))</f>
        <v>756.54642969818065</v>
      </c>
      <c r="P84" s="48">
        <f>IF('Regional comparisons'!$B$9="Value of exports (£ billions)",'Summary tables'!P26, IF('Regional comparisons'!$B$9="Number of exporters",'Summary tables'!P46, IF('Regional comparisons'!$B$9="Average value per exporter (£ thousands)",'Summary tables'!P65)))</f>
        <v>673.78661309083213</v>
      </c>
      <c r="Q84" s="48">
        <f>IF('Regional comparisons'!$B$9="Value of exports (£ billions)",'Summary tables'!Q26, IF('Regional comparisons'!$B$9="Number of exporters",'Summary tables'!Q46, IF('Regional comparisons'!$B$9="Average value per exporter (£ thousands)",'Summary tables'!Q65)))</f>
        <v>698.56459330143537</v>
      </c>
      <c r="R84" s="48">
        <f>IF('Regional comparisons'!$B$9="Value of exports (£ billions)",'Summary tables'!R26, IF('Regional comparisons'!$B$9="Number of exporters",'Summary tables'!R46, IF('Regional comparisons'!$B$9="Average value per exporter (£ thousands)",'Summary tables'!R65)))</f>
        <v>689.21578783797781</v>
      </c>
      <c r="S84" s="48">
        <f>IF('Regional comparisons'!$B$9="Value of exports (£ billions)",'Summary tables'!S26, IF('Regional comparisons'!$B$9="Number of exporters",'Summary tables'!S46, IF('Regional comparisons'!$B$9="Average value per exporter (£ thousands)",'Summary tables'!S65)))</f>
        <v>754.72855536243742</v>
      </c>
      <c r="T84" s="48">
        <f>IF('Regional comparisons'!$B$9="Value of exports (£ billions)",'Summary tables'!T26, IF('Regional comparisons'!$B$9="Number of exporters",'Summary tables'!T46, IF('Regional comparisons'!$B$9="Average value per exporter (£ thousands)",'Summary tables'!T65)))</f>
        <v>692.17462094230177</v>
      </c>
      <c r="U84" s="48"/>
      <c r="V84" s="48">
        <f>IF('Regional comparisons'!$B$9="Value of exports (£ billions)",'Summary tables'!V26, IF('Regional comparisons'!$B$9="Number of exporters",'Summary tables'!V46, IF('Regional comparisons'!$B$9="Average value per exporter (£ thousands)",'Summary tables'!V65)))</f>
        <v>2302.2590128423335</v>
      </c>
      <c r="W84" s="48">
        <f>IF('Regional comparisons'!$B$9="Value of exports (£ billions)",'Summary tables'!W26, IF('Regional comparisons'!$B$9="Number of exporters",'Summary tables'!W46, IF('Regional comparisons'!$B$9="Average value per exporter (£ thousands)",'Summary tables'!W65)))</f>
        <v>2495.6788183532371</v>
      </c>
      <c r="X84" s="48">
        <f>IF('Regional comparisons'!$B$9="Value of exports (£ billions)",'Summary tables'!X26, IF('Regional comparisons'!$B$9="Number of exporters",'Summary tables'!X46, IF('Regional comparisons'!$B$9="Average value per exporter (£ thousands)",'Summary tables'!X65)))</f>
        <v>2128.6655167006429</v>
      </c>
      <c r="Z84" s="150">
        <f t="shared" ref="Z84:Z98" si="41">X84/W84-1</f>
        <v>-0.14705950900154952</v>
      </c>
      <c r="AA84" s="150">
        <f t="shared" ref="AA84:AA98" si="42">T84/S84-1</f>
        <v>-8.2882692029713767E-2</v>
      </c>
      <c r="AB84" s="150">
        <f t="shared" ref="AB84:AB98" si="43">T84/P84-1</f>
        <v>2.7290550886903464E-2</v>
      </c>
    </row>
    <row r="85" spans="1:28" x14ac:dyDescent="0.25">
      <c r="A85">
        <f t="shared" si="40"/>
        <v>85</v>
      </c>
      <c r="C85" t="s">
        <v>158</v>
      </c>
      <c r="F85" s="48">
        <f>IF('Regional comparisons'!$B$9="Value of exports (£ billions)",'Summary tables'!F27, IF('Regional comparisons'!$B$9="Number of exporters",'Summary tables'!F47, IF('Regional comparisons'!$B$9="Average value per exporter (£ thousands)",'Summary tables'!F66)))</f>
        <v>518.17267633960637</v>
      </c>
      <c r="G85" s="48">
        <f>IF('Regional comparisons'!$B$9="Value of exports (£ billions)",'Summary tables'!G27, IF('Regional comparisons'!$B$9="Number of exporters",'Summary tables'!G47, IF('Regional comparisons'!$B$9="Average value per exporter (£ thousands)",'Summary tables'!G66)))</f>
        <v>521.38180805126058</v>
      </c>
      <c r="H85" s="48">
        <f>IF('Regional comparisons'!$B$9="Value of exports (£ billions)",'Summary tables'!H27, IF('Regional comparisons'!$B$9="Number of exporters",'Summary tables'!H47, IF('Regional comparisons'!$B$9="Average value per exporter (£ thousands)",'Summary tables'!H66)))</f>
        <v>484.82351325367392</v>
      </c>
      <c r="I85" s="48">
        <f>IF('Regional comparisons'!$B$9="Value of exports (£ billions)",'Summary tables'!I27, IF('Regional comparisons'!$B$9="Number of exporters",'Summary tables'!I47, IF('Regional comparisons'!$B$9="Average value per exporter (£ thousands)",'Summary tables'!I66)))</f>
        <v>466.54857610028614</v>
      </c>
      <c r="J85" s="48">
        <f>IF('Regional comparisons'!$B$9="Value of exports (£ billions)",'Summary tables'!J27, IF('Regional comparisons'!$B$9="Number of exporters",'Summary tables'!J47, IF('Regional comparisons'!$B$9="Average value per exporter (£ thousands)",'Summary tables'!J66)))</f>
        <v>519.7732104890149</v>
      </c>
      <c r="K85" s="48">
        <f>IF('Regional comparisons'!$B$9="Value of exports (£ billions)",'Summary tables'!K27, IF('Regional comparisons'!$B$9="Number of exporters",'Summary tables'!K47, IF('Regional comparisons'!$B$9="Average value per exporter (£ thousands)",'Summary tables'!K66)))</f>
        <v>499.09129036767791</v>
      </c>
      <c r="L85" s="48">
        <f>IF('Regional comparisons'!$B$9="Value of exports (£ billions)",'Summary tables'!L27, IF('Regional comparisons'!$B$9="Number of exporters",'Summary tables'!L47, IF('Regional comparisons'!$B$9="Average value per exporter (£ thousands)",'Summary tables'!L66)))</f>
        <v>500.13931457230427</v>
      </c>
      <c r="M85" s="48">
        <f>IF('Regional comparisons'!$B$9="Value of exports (£ billions)",'Summary tables'!M27, IF('Regional comparisons'!$B$9="Number of exporters",'Summary tables'!M47, IF('Regional comparisons'!$B$9="Average value per exporter (£ thousands)",'Summary tables'!M66)))</f>
        <v>507.7455048409405</v>
      </c>
      <c r="N85" s="48">
        <f>IF('Regional comparisons'!$B$9="Value of exports (£ billions)",'Summary tables'!N27, IF('Regional comparisons'!$B$9="Number of exporters",'Summary tables'!N47, IF('Regional comparisons'!$B$9="Average value per exporter (£ thousands)",'Summary tables'!N66)))</f>
        <v>532.64898773880805</v>
      </c>
      <c r="O85" s="48">
        <f>IF('Regional comparisons'!$B$9="Value of exports (£ billions)",'Summary tables'!O27, IF('Regional comparisons'!$B$9="Number of exporters",'Summary tables'!O47, IF('Regional comparisons'!$B$9="Average value per exporter (£ thousands)",'Summary tables'!O66)))</f>
        <v>501.75981979445305</v>
      </c>
      <c r="P85" s="48">
        <f>IF('Regional comparisons'!$B$9="Value of exports (£ billions)",'Summary tables'!P27, IF('Regional comparisons'!$B$9="Number of exporters",'Summary tables'!P47, IF('Regional comparisons'!$B$9="Average value per exporter (£ thousands)",'Summary tables'!P66)))</f>
        <v>477.14165142776761</v>
      </c>
      <c r="Q85" s="48">
        <f>IF('Regional comparisons'!$B$9="Value of exports (£ billions)",'Summary tables'!Q27, IF('Regional comparisons'!$B$9="Number of exporters",'Summary tables'!Q47, IF('Regional comparisons'!$B$9="Average value per exporter (£ thousands)",'Summary tables'!Q66)))</f>
        <v>465.75531621099145</v>
      </c>
      <c r="R85" s="48">
        <f>IF('Regional comparisons'!$B$9="Value of exports (£ billions)",'Summary tables'!R27, IF('Regional comparisons'!$B$9="Number of exporters",'Summary tables'!R47, IF('Regional comparisons'!$B$9="Average value per exporter (£ thousands)",'Summary tables'!R66)))</f>
        <v>446.30826344012098</v>
      </c>
      <c r="S85" s="48">
        <f>IF('Regional comparisons'!$B$9="Value of exports (£ billions)",'Summary tables'!S27, IF('Regional comparisons'!$B$9="Number of exporters",'Summary tables'!S47, IF('Regional comparisons'!$B$9="Average value per exporter (£ thousands)",'Summary tables'!S66)))</f>
        <v>485.29812142662672</v>
      </c>
      <c r="T85" s="48">
        <f>IF('Regional comparisons'!$B$9="Value of exports (£ billions)",'Summary tables'!T27, IF('Regional comparisons'!$B$9="Number of exporters",'Summary tables'!T47, IF('Regional comparisons'!$B$9="Average value per exporter (£ thousands)",'Summary tables'!T66)))</f>
        <v>464.01204159824852</v>
      </c>
      <c r="U85" s="48"/>
      <c r="V85" s="48">
        <f>IF('Regional comparisons'!$B$9="Value of exports (£ billions)",'Summary tables'!V27, IF('Regional comparisons'!$B$9="Number of exporters",'Summary tables'!V47, IF('Regional comparisons'!$B$9="Average value per exporter (£ thousands)",'Summary tables'!V66)))</f>
        <v>1469.0356372599363</v>
      </c>
      <c r="W85" s="48">
        <f>IF('Regional comparisons'!$B$9="Value of exports (£ billions)",'Summary tables'!W27, IF('Regional comparisons'!$B$9="Number of exporters",'Summary tables'!W47, IF('Regional comparisons'!$B$9="Average value per exporter (£ thousands)",'Summary tables'!W66)))</f>
        <v>1511.4678899082569</v>
      </c>
      <c r="X85" s="48">
        <f>IF('Regional comparisons'!$B$9="Value of exports (£ billions)",'Summary tables'!X27, IF('Regional comparisons'!$B$9="Number of exporters",'Summary tables'!X47, IF('Regional comparisons'!$B$9="Average value per exporter (£ thousands)",'Summary tables'!X66)))</f>
        <v>1476.0205687900095</v>
      </c>
      <c r="Z85" s="150">
        <f t="shared" si="41"/>
        <v>-2.3452248873377601E-2</v>
      </c>
      <c r="AA85" s="150">
        <f t="shared" si="42"/>
        <v>-4.3861863231210774E-2</v>
      </c>
      <c r="AB85" s="150">
        <f t="shared" si="43"/>
        <v>-2.7517215883859469E-2</v>
      </c>
    </row>
    <row r="86" spans="1:28" x14ac:dyDescent="0.25">
      <c r="A86">
        <f t="shared" si="40"/>
        <v>86</v>
      </c>
      <c r="C86" t="s">
        <v>81</v>
      </c>
      <c r="F86" s="48">
        <f>IF('Regional comparisons'!$B$9="Value of exports (£ billions)",'Summary tables'!F28, IF('Regional comparisons'!$B$9="Number of exporters",'Summary tables'!F48, IF('Regional comparisons'!$B$9="Average value per exporter (£ thousands)",'Summary tables'!F67)))</f>
        <v>525.21445282037951</v>
      </c>
      <c r="G86" s="48">
        <f>IF('Regional comparisons'!$B$9="Value of exports (£ billions)",'Summary tables'!G28, IF('Regional comparisons'!$B$9="Number of exporters",'Summary tables'!G48, IF('Regional comparisons'!$B$9="Average value per exporter (£ thousands)",'Summary tables'!G67)))</f>
        <v>543.25828484695171</v>
      </c>
      <c r="H86" s="48">
        <f>IF('Regional comparisons'!$B$9="Value of exports (£ billions)",'Summary tables'!H28, IF('Regional comparisons'!$B$9="Number of exporters",'Summary tables'!H48, IF('Regional comparisons'!$B$9="Average value per exporter (£ thousands)",'Summary tables'!H67)))</f>
        <v>526.53368460669924</v>
      </c>
      <c r="I86" s="48">
        <f>IF('Regional comparisons'!$B$9="Value of exports (£ billions)",'Summary tables'!I28, IF('Regional comparisons'!$B$9="Number of exporters",'Summary tables'!I48, IF('Regional comparisons'!$B$9="Average value per exporter (£ thousands)",'Summary tables'!I67)))</f>
        <v>518.56482060257531</v>
      </c>
      <c r="J86" s="48">
        <f>IF('Regional comparisons'!$B$9="Value of exports (£ billions)",'Summary tables'!J28, IF('Regional comparisons'!$B$9="Number of exporters",'Summary tables'!J48, IF('Regional comparisons'!$B$9="Average value per exporter (£ thousands)",'Summary tables'!J67)))</f>
        <v>515.30877010897768</v>
      </c>
      <c r="K86" s="48">
        <f>IF('Regional comparisons'!$B$9="Value of exports (£ billions)",'Summary tables'!K28, IF('Regional comparisons'!$B$9="Number of exporters",'Summary tables'!K48, IF('Regional comparisons'!$B$9="Average value per exporter (£ thousands)",'Summary tables'!K67)))</f>
        <v>501.59581258776967</v>
      </c>
      <c r="L86" s="48">
        <f>IF('Regional comparisons'!$B$9="Value of exports (£ billions)",'Summary tables'!L28, IF('Regional comparisons'!$B$9="Number of exporters",'Summary tables'!L48, IF('Regional comparisons'!$B$9="Average value per exporter (£ thousands)",'Summary tables'!L67)))</f>
        <v>498.72579001019369</v>
      </c>
      <c r="M86" s="48">
        <f>IF('Regional comparisons'!$B$9="Value of exports (£ billions)",'Summary tables'!M28, IF('Regional comparisons'!$B$9="Number of exporters",'Summary tables'!M48, IF('Regional comparisons'!$B$9="Average value per exporter (£ thousands)",'Summary tables'!M67)))</f>
        <v>512.05960348528856</v>
      </c>
      <c r="N86" s="48">
        <f>IF('Regional comparisons'!$B$9="Value of exports (£ billions)",'Summary tables'!N28, IF('Regional comparisons'!$B$9="Number of exporters",'Summary tables'!N48, IF('Regional comparisons'!$B$9="Average value per exporter (£ thousands)",'Summary tables'!N67)))</f>
        <v>484.55074337427277</v>
      </c>
      <c r="O86" s="48">
        <f>IF('Regional comparisons'!$B$9="Value of exports (£ billions)",'Summary tables'!O28, IF('Regional comparisons'!$B$9="Number of exporters",'Summary tables'!O48, IF('Regional comparisons'!$B$9="Average value per exporter (£ thousands)",'Summary tables'!O67)))</f>
        <v>498.46311475409834</v>
      </c>
      <c r="P86" s="48">
        <f>IF('Regional comparisons'!$B$9="Value of exports (£ billions)",'Summary tables'!P28, IF('Regional comparisons'!$B$9="Number of exporters",'Summary tables'!P48, IF('Regional comparisons'!$B$9="Average value per exporter (£ thousands)",'Summary tables'!P67)))</f>
        <v>483.70541442134976</v>
      </c>
      <c r="Q86" s="48">
        <f>IF('Regional comparisons'!$B$9="Value of exports (£ billions)",'Summary tables'!Q28, IF('Regional comparisons'!$B$9="Number of exporters",'Summary tables'!Q48, IF('Regional comparisons'!$B$9="Average value per exporter (£ thousands)",'Summary tables'!Q67)))</f>
        <v>487.54898242952851</v>
      </c>
      <c r="R86" s="48">
        <f>IF('Regional comparisons'!$B$9="Value of exports (£ billions)",'Summary tables'!R28, IF('Regional comparisons'!$B$9="Number of exporters",'Summary tables'!R48, IF('Regional comparisons'!$B$9="Average value per exporter (£ thousands)",'Summary tables'!R67)))</f>
        <v>473.8364779874214</v>
      </c>
      <c r="S86" s="48">
        <f>IF('Regional comparisons'!$B$9="Value of exports (£ billions)",'Summary tables'!S28, IF('Regional comparisons'!$B$9="Number of exporters",'Summary tables'!S48, IF('Regional comparisons'!$B$9="Average value per exporter (£ thousands)",'Summary tables'!S67)))</f>
        <v>485.44295889041609</v>
      </c>
      <c r="T86" s="48">
        <f>IF('Regional comparisons'!$B$9="Value of exports (£ billions)",'Summary tables'!T28, IF('Regional comparisons'!$B$9="Number of exporters",'Summary tables'!T48, IF('Regional comparisons'!$B$9="Average value per exporter (£ thousands)",'Summary tables'!T67)))</f>
        <v>476.09018830525275</v>
      </c>
      <c r="U86" s="48"/>
      <c r="V86" s="48">
        <f>IF('Regional comparisons'!$B$9="Value of exports (£ billions)",'Summary tables'!V28, IF('Regional comparisons'!$B$9="Number of exporters",'Summary tables'!V48, IF('Regional comparisons'!$B$9="Average value per exporter (£ thousands)",'Summary tables'!V67)))</f>
        <v>1582.9379388878344</v>
      </c>
      <c r="W86" s="48">
        <f>IF('Regional comparisons'!$B$9="Value of exports (£ billions)",'Summary tables'!W28, IF('Regional comparisons'!$B$9="Number of exporters",'Summary tables'!W48, IF('Regional comparisons'!$B$9="Average value per exporter (£ thousands)",'Summary tables'!W67)))</f>
        <v>1532.4449594438006</v>
      </c>
      <c r="X86" s="48">
        <f>IF('Regional comparisons'!$B$9="Value of exports (£ billions)",'Summary tables'!X28, IF('Regional comparisons'!$B$9="Number of exporters",'Summary tables'!X48, IF('Regional comparisons'!$B$9="Average value per exporter (£ thousands)",'Summary tables'!X67)))</f>
        <v>1471.2344608268286</v>
      </c>
      <c r="Z86" s="150">
        <f t="shared" si="41"/>
        <v>-3.9943032367823705E-2</v>
      </c>
      <c r="AA86" s="150">
        <f t="shared" si="42"/>
        <v>-1.9266466664880855E-2</v>
      </c>
      <c r="AB86" s="150">
        <f t="shared" si="43"/>
        <v>-1.5743520516939058E-2</v>
      </c>
    </row>
    <row r="87" spans="1:28" x14ac:dyDescent="0.25">
      <c r="A87">
        <f t="shared" si="40"/>
        <v>87</v>
      </c>
      <c r="C87" t="s">
        <v>90</v>
      </c>
      <c r="F87" s="48">
        <f>IF('Regional comparisons'!$B$9="Value of exports (£ billions)",'Summary tables'!F29, IF('Regional comparisons'!$B$9="Number of exporters",'Summary tables'!F49, IF('Regional comparisons'!$B$9="Average value per exporter (£ thousands)",'Summary tables'!F68)))</f>
        <v>774.47133202528892</v>
      </c>
      <c r="G87" s="48">
        <f>IF('Regional comparisons'!$B$9="Value of exports (£ billions)",'Summary tables'!G29, IF('Regional comparisons'!$B$9="Number of exporters",'Summary tables'!G49, IF('Regional comparisons'!$B$9="Average value per exporter (£ thousands)",'Summary tables'!G68)))</f>
        <v>584.87589398401349</v>
      </c>
      <c r="H87" s="48">
        <f>IF('Regional comparisons'!$B$9="Value of exports (£ billions)",'Summary tables'!H29, IF('Regional comparisons'!$B$9="Number of exporters",'Summary tables'!H49, IF('Regional comparisons'!$B$9="Average value per exporter (£ thousands)",'Summary tables'!H68)))</f>
        <v>532.79115837764573</v>
      </c>
      <c r="I87" s="48">
        <f>IF('Regional comparisons'!$B$9="Value of exports (£ billions)",'Summary tables'!I29, IF('Regional comparisons'!$B$9="Number of exporters",'Summary tables'!I49, IF('Regional comparisons'!$B$9="Average value per exporter (£ thousands)",'Summary tables'!I68)))</f>
        <v>557.94529129254545</v>
      </c>
      <c r="J87" s="48">
        <f>IF('Regional comparisons'!$B$9="Value of exports (£ billions)",'Summary tables'!J29, IF('Regional comparisons'!$B$9="Number of exporters",'Summary tables'!J49, IF('Regional comparisons'!$B$9="Average value per exporter (£ thousands)",'Summary tables'!J68)))</f>
        <v>592.11811963956143</v>
      </c>
      <c r="K87" s="48">
        <f>IF('Regional comparisons'!$B$9="Value of exports (£ billions)",'Summary tables'!K29, IF('Regional comparisons'!$B$9="Number of exporters",'Summary tables'!K49, IF('Regional comparisons'!$B$9="Average value per exporter (£ thousands)",'Summary tables'!K68)))</f>
        <v>586.05500644606786</v>
      </c>
      <c r="L87" s="48">
        <f>IF('Regional comparisons'!$B$9="Value of exports (£ billions)",'Summary tables'!L29, IF('Regional comparisons'!$B$9="Number of exporters",'Summary tables'!L49, IF('Regional comparisons'!$B$9="Average value per exporter (£ thousands)",'Summary tables'!L68)))</f>
        <v>554.45014976465552</v>
      </c>
      <c r="M87" s="48">
        <f>IF('Regional comparisons'!$B$9="Value of exports (£ billions)",'Summary tables'!M29, IF('Regional comparisons'!$B$9="Number of exporters",'Summary tables'!M49, IF('Regional comparisons'!$B$9="Average value per exporter (£ thousands)",'Summary tables'!M68)))</f>
        <v>583.5284103000638</v>
      </c>
      <c r="N87" s="48">
        <f>IF('Regional comparisons'!$B$9="Value of exports (£ billions)",'Summary tables'!N29, IF('Regional comparisons'!$B$9="Number of exporters",'Summary tables'!N49, IF('Regional comparisons'!$B$9="Average value per exporter (£ thousands)",'Summary tables'!N68)))</f>
        <v>692.12306349552694</v>
      </c>
      <c r="O87" s="48">
        <f>IF('Regional comparisons'!$B$9="Value of exports (£ billions)",'Summary tables'!O29, IF('Regional comparisons'!$B$9="Number of exporters",'Summary tables'!O49, IF('Regional comparisons'!$B$9="Average value per exporter (£ thousands)",'Summary tables'!O68)))</f>
        <v>687.70835573717602</v>
      </c>
      <c r="P87" s="48">
        <f>IF('Regional comparisons'!$B$9="Value of exports (£ billions)",'Summary tables'!P29, IF('Regional comparisons'!$B$9="Number of exporters",'Summary tables'!P49, IF('Regional comparisons'!$B$9="Average value per exporter (£ thousands)",'Summary tables'!P68)))</f>
        <v>605.19257590387292</v>
      </c>
      <c r="Q87" s="48">
        <f>IF('Regional comparisons'!$B$9="Value of exports (£ billions)",'Summary tables'!Q29, IF('Regional comparisons'!$B$9="Number of exporters",'Summary tables'!Q49, IF('Regional comparisons'!$B$9="Average value per exporter (£ thousands)",'Summary tables'!Q68)))</f>
        <v>662.07627118644064</v>
      </c>
      <c r="R87" s="48">
        <f>IF('Regional comparisons'!$B$9="Value of exports (£ billions)",'Summary tables'!R29, IF('Regional comparisons'!$B$9="Number of exporters",'Summary tables'!R49, IF('Regional comparisons'!$B$9="Average value per exporter (£ thousands)",'Summary tables'!R68)))</f>
        <v>683.94773186019336</v>
      </c>
      <c r="S87" s="48">
        <f>IF('Regional comparisons'!$B$9="Value of exports (£ billions)",'Summary tables'!S29, IF('Regional comparisons'!$B$9="Number of exporters",'Summary tables'!S49, IF('Regional comparisons'!$B$9="Average value per exporter (£ thousands)",'Summary tables'!S68)))</f>
        <v>723.86505622657228</v>
      </c>
      <c r="T87" s="48">
        <f>IF('Regional comparisons'!$B$9="Value of exports (£ billions)",'Summary tables'!T29, IF('Regional comparisons'!$B$9="Number of exporters",'Summary tables'!T49, IF('Regional comparisons'!$B$9="Average value per exporter (£ thousands)",'Summary tables'!T68)))</f>
        <v>688.60785736498394</v>
      </c>
      <c r="U87" s="48"/>
      <c r="V87" s="48">
        <f>IF('Regional comparisons'!$B$9="Value of exports (£ billions)",'Summary tables'!V29, IF('Regional comparisons'!$B$9="Number of exporters",'Summary tables'!V49, IF('Regional comparisons'!$B$9="Average value per exporter (£ thousands)",'Summary tables'!V68)))</f>
        <v>1851.5255866100745</v>
      </c>
      <c r="W87" s="48">
        <f>IF('Regional comparisons'!$B$9="Value of exports (£ billions)",'Summary tables'!W29, IF('Regional comparisons'!$B$9="Number of exporters",'Summary tables'!W49, IF('Regional comparisons'!$B$9="Average value per exporter (£ thousands)",'Summary tables'!W68)))</f>
        <v>1760.013051635533</v>
      </c>
      <c r="X87" s="48">
        <f>IF('Regional comparisons'!$B$9="Value of exports (£ billions)",'Summary tables'!X29, IF('Regional comparisons'!$B$9="Number of exporters",'Summary tables'!X49, IF('Regional comparisons'!$B$9="Average value per exporter (£ thousands)",'Summary tables'!X68)))</f>
        <v>2002.439024390244</v>
      </c>
      <c r="Z87" s="150">
        <f t="shared" si="41"/>
        <v>0.1377410085279942</v>
      </c>
      <c r="AA87" s="150">
        <f t="shared" si="42"/>
        <v>-4.8706866781745406E-2</v>
      </c>
      <c r="AB87" s="150">
        <f t="shared" si="43"/>
        <v>0.13783262515493999</v>
      </c>
    </row>
    <row r="88" spans="1:28" x14ac:dyDescent="0.25">
      <c r="A88">
        <f t="shared" si="40"/>
        <v>88</v>
      </c>
      <c r="C88" t="s">
        <v>1</v>
      </c>
      <c r="F88" s="48">
        <f>IF('Regional comparisons'!$B$9="Value of exports (£ billions)",'Summary tables'!F30, IF('Regional comparisons'!$B$9="Number of exporters",'Summary tables'!F50, IF('Regional comparisons'!$B$9="Average value per exporter (£ thousands)",'Summary tables'!F69)))</f>
        <v>549.37505963171452</v>
      </c>
      <c r="G88" s="48">
        <f>IF('Regional comparisons'!$B$9="Value of exports (£ billions)",'Summary tables'!G30, IF('Regional comparisons'!$B$9="Number of exporters",'Summary tables'!G50, IF('Regional comparisons'!$B$9="Average value per exporter (£ thousands)",'Summary tables'!G69)))</f>
        <v>616.48646151002686</v>
      </c>
      <c r="H88" s="48">
        <f>IF('Regional comparisons'!$B$9="Value of exports (£ billions)",'Summary tables'!H30, IF('Regional comparisons'!$B$9="Number of exporters",'Summary tables'!H50, IF('Regional comparisons'!$B$9="Average value per exporter (£ thousands)",'Summary tables'!H69)))</f>
        <v>570.82800219338333</v>
      </c>
      <c r="I88" s="48">
        <f>IF('Regional comparisons'!$B$9="Value of exports (£ billions)",'Summary tables'!I30, IF('Regional comparisons'!$B$9="Number of exporters",'Summary tables'!I50, IF('Regional comparisons'!$B$9="Average value per exporter (£ thousands)",'Summary tables'!I69)))</f>
        <v>598.2742960944596</v>
      </c>
      <c r="J88" s="48">
        <f>IF('Regional comparisons'!$B$9="Value of exports (£ billions)",'Summary tables'!J30, IF('Regional comparisons'!$B$9="Number of exporters",'Summary tables'!J50, IF('Regional comparisons'!$B$9="Average value per exporter (£ thousands)",'Summary tables'!J69)))</f>
        <v>561.61788386852322</v>
      </c>
      <c r="K88" s="48">
        <f>IF('Regional comparisons'!$B$9="Value of exports (£ billions)",'Summary tables'!K30, IF('Regional comparisons'!$B$9="Number of exporters",'Summary tables'!K50, IF('Regional comparisons'!$B$9="Average value per exporter (£ thousands)",'Summary tables'!K69)))</f>
        <v>565.01908219305597</v>
      </c>
      <c r="L88" s="48">
        <f>IF('Regional comparisons'!$B$9="Value of exports (£ billions)",'Summary tables'!L30, IF('Regional comparisons'!$B$9="Number of exporters",'Summary tables'!L50, IF('Regional comparisons'!$B$9="Average value per exporter (£ thousands)",'Summary tables'!L69)))</f>
        <v>549.4607660840461</v>
      </c>
      <c r="M88" s="48">
        <f>IF('Regional comparisons'!$B$9="Value of exports (£ billions)",'Summary tables'!M30, IF('Regional comparisons'!$B$9="Number of exporters",'Summary tables'!M50, IF('Regional comparisons'!$B$9="Average value per exporter (£ thousands)",'Summary tables'!M69)))</f>
        <v>565.22544208869544</v>
      </c>
      <c r="N88" s="48">
        <f>IF('Regional comparisons'!$B$9="Value of exports (£ billions)",'Summary tables'!N30, IF('Regional comparisons'!$B$9="Number of exporters",'Summary tables'!N50, IF('Regional comparisons'!$B$9="Average value per exporter (£ thousands)",'Summary tables'!N69)))</f>
        <v>547.80952380952385</v>
      </c>
      <c r="O88" s="48">
        <f>IF('Regional comparisons'!$B$9="Value of exports (£ billions)",'Summary tables'!O30, IF('Regional comparisons'!$B$9="Number of exporters",'Summary tables'!O50, IF('Regional comparisons'!$B$9="Average value per exporter (£ thousands)",'Summary tables'!O69)))</f>
        <v>571.44193880415457</v>
      </c>
      <c r="P88" s="48">
        <f>IF('Regional comparisons'!$B$9="Value of exports (£ billions)",'Summary tables'!P30, IF('Regional comparisons'!$B$9="Number of exporters",'Summary tables'!P50, IF('Regional comparisons'!$B$9="Average value per exporter (£ thousands)",'Summary tables'!P69)))</f>
        <v>547.08142040663358</v>
      </c>
      <c r="Q88" s="48">
        <f>IF('Regional comparisons'!$B$9="Value of exports (£ billions)",'Summary tables'!Q30, IF('Regional comparisons'!$B$9="Number of exporters",'Summary tables'!Q50, IF('Regional comparisons'!$B$9="Average value per exporter (£ thousands)",'Summary tables'!Q69)))</f>
        <v>588.16436323161122</v>
      </c>
      <c r="R88" s="48">
        <f>IF('Regional comparisons'!$B$9="Value of exports (£ billions)",'Summary tables'!R30, IF('Regional comparisons'!$B$9="Number of exporters",'Summary tables'!R50, IF('Regional comparisons'!$B$9="Average value per exporter (£ thousands)",'Summary tables'!R69)))</f>
        <v>554.81357818586537</v>
      </c>
      <c r="S88" s="48">
        <f>IF('Regional comparisons'!$B$9="Value of exports (£ billions)",'Summary tables'!S30, IF('Regional comparisons'!$B$9="Number of exporters",'Summary tables'!S50, IF('Regional comparisons'!$B$9="Average value per exporter (£ thousands)",'Summary tables'!S69)))</f>
        <v>614.21922058957739</v>
      </c>
      <c r="T88" s="48">
        <f>IF('Regional comparisons'!$B$9="Value of exports (£ billions)",'Summary tables'!T30, IF('Regional comparisons'!$B$9="Number of exporters",'Summary tables'!T50, IF('Regional comparisons'!$B$9="Average value per exporter (£ thousands)",'Summary tables'!T69)))</f>
        <v>605.06747452492425</v>
      </c>
      <c r="U88" s="48"/>
      <c r="V88" s="48">
        <f>IF('Regional comparisons'!$B$9="Value of exports (£ billions)",'Summary tables'!V30, IF('Regional comparisons'!$B$9="Number of exporters",'Summary tables'!V50, IF('Regional comparisons'!$B$9="Average value per exporter (£ thousands)",'Summary tables'!V69)))</f>
        <v>1709.6643205197618</v>
      </c>
      <c r="W88" s="48">
        <f>IF('Regional comparisons'!$B$9="Value of exports (£ billions)",'Summary tables'!W30, IF('Regional comparisons'!$B$9="Number of exporters",'Summary tables'!W50, IF('Regional comparisons'!$B$9="Average value per exporter (£ thousands)",'Summary tables'!W69)))</f>
        <v>1659.2275271194637</v>
      </c>
      <c r="X88" s="48">
        <f>IF('Regional comparisons'!$B$9="Value of exports (£ billions)",'Summary tables'!X30, IF('Regional comparisons'!$B$9="Number of exporters",'Summary tables'!X50, IF('Regional comparisons'!$B$9="Average value per exporter (£ thousands)",'Summary tables'!X69)))</f>
        <v>1662.4481327800829</v>
      </c>
      <c r="Z88" s="150">
        <f t="shared" si="41"/>
        <v>1.941027139424456E-3</v>
      </c>
      <c r="AA88" s="150">
        <f t="shared" si="42"/>
        <v>-1.4899804105557912E-2</v>
      </c>
      <c r="AB88" s="150">
        <f t="shared" si="43"/>
        <v>0.10599163480125307</v>
      </c>
    </row>
    <row r="89" spans="1:28" x14ac:dyDescent="0.25">
      <c r="A89">
        <f t="shared" si="40"/>
        <v>89</v>
      </c>
      <c r="C89" t="s">
        <v>82</v>
      </c>
      <c r="F89" s="48">
        <f>IF('Regional comparisons'!$B$9="Value of exports (£ billions)",'Summary tables'!F31, IF('Regional comparisons'!$B$9="Number of exporters",'Summary tables'!F51, IF('Regional comparisons'!$B$9="Average value per exporter (£ thousands)",'Summary tables'!F70)))</f>
        <v>589.54599761051372</v>
      </c>
      <c r="G89" s="48">
        <f>IF('Regional comparisons'!$B$9="Value of exports (£ billions)",'Summary tables'!G31, IF('Regional comparisons'!$B$9="Number of exporters",'Summary tables'!G51, IF('Regional comparisons'!$B$9="Average value per exporter (£ thousands)",'Summary tables'!G70)))</f>
        <v>593.43507054419808</v>
      </c>
      <c r="H89" s="48">
        <f>IF('Regional comparisons'!$B$9="Value of exports (£ billions)",'Summary tables'!H31, IF('Regional comparisons'!$B$9="Number of exporters",'Summary tables'!H51, IF('Regional comparisons'!$B$9="Average value per exporter (£ thousands)",'Summary tables'!H70)))</f>
        <v>555.82137161084529</v>
      </c>
      <c r="I89" s="48">
        <f>IF('Regional comparisons'!$B$9="Value of exports (£ billions)",'Summary tables'!I31, IF('Regional comparisons'!$B$9="Number of exporters",'Summary tables'!I51, IF('Regional comparisons'!$B$9="Average value per exporter (£ thousands)",'Summary tables'!I70)))</f>
        <v>566.71899529042389</v>
      </c>
      <c r="J89" s="48">
        <f>IF('Regional comparisons'!$B$9="Value of exports (£ billions)",'Summary tables'!J31, IF('Regional comparisons'!$B$9="Number of exporters",'Summary tables'!J51, IF('Regional comparisons'!$B$9="Average value per exporter (£ thousands)",'Summary tables'!J70)))</f>
        <v>573.18449023217147</v>
      </c>
      <c r="K89" s="48">
        <f>IF('Regional comparisons'!$B$9="Value of exports (£ billions)",'Summary tables'!K31, IF('Regional comparisons'!$B$9="Number of exporters",'Summary tables'!K51, IF('Regional comparisons'!$B$9="Average value per exporter (£ thousands)",'Summary tables'!K70)))</f>
        <v>531.72581314058891</v>
      </c>
      <c r="L89" s="48">
        <f>IF('Regional comparisons'!$B$9="Value of exports (£ billions)",'Summary tables'!L31, IF('Regional comparisons'!$B$9="Number of exporters",'Summary tables'!L51, IF('Regional comparisons'!$B$9="Average value per exporter (£ thousands)",'Summary tables'!L70)))</f>
        <v>503.29566854990583</v>
      </c>
      <c r="M89" s="48">
        <f>IF('Regional comparisons'!$B$9="Value of exports (£ billions)",'Summary tables'!M31, IF('Regional comparisons'!$B$9="Number of exporters",'Summary tables'!M51, IF('Regional comparisons'!$B$9="Average value per exporter (£ thousands)",'Summary tables'!M70)))</f>
        <v>525.92083404937853</v>
      </c>
      <c r="N89" s="48">
        <f>IF('Regional comparisons'!$B$9="Value of exports (£ billions)",'Summary tables'!N31, IF('Regional comparisons'!$B$9="Number of exporters",'Summary tables'!N51, IF('Regional comparisons'!$B$9="Average value per exporter (£ thousands)",'Summary tables'!N70)))</f>
        <v>523.78107074569789</v>
      </c>
      <c r="O89" s="48">
        <f>IF('Regional comparisons'!$B$9="Value of exports (£ billions)",'Summary tables'!O31, IF('Regional comparisons'!$B$9="Number of exporters",'Summary tables'!O51, IF('Regional comparisons'!$B$9="Average value per exporter (£ thousands)",'Summary tables'!O70)))</f>
        <v>506.04308985811878</v>
      </c>
      <c r="P89" s="48">
        <f>IF('Regional comparisons'!$B$9="Value of exports (£ billions)",'Summary tables'!P31, IF('Regional comparisons'!$B$9="Number of exporters",'Summary tables'!P51, IF('Regional comparisons'!$B$9="Average value per exporter (£ thousands)",'Summary tables'!P70)))</f>
        <v>460.091983466263</v>
      </c>
      <c r="Q89" s="48">
        <f>IF('Regional comparisons'!$B$9="Value of exports (£ billions)",'Summary tables'!Q31, IF('Regional comparisons'!$B$9="Number of exporters",'Summary tables'!Q51, IF('Regional comparisons'!$B$9="Average value per exporter (£ thousands)",'Summary tables'!Q70)))</f>
        <v>480.43863156091152</v>
      </c>
      <c r="R89" s="48">
        <f>IF('Regional comparisons'!$B$9="Value of exports (£ billions)",'Summary tables'!R31, IF('Regional comparisons'!$B$9="Number of exporters",'Summary tables'!R51, IF('Regional comparisons'!$B$9="Average value per exporter (£ thousands)",'Summary tables'!R70)))</f>
        <v>442.90757566988833</v>
      </c>
      <c r="S89" s="48">
        <f>IF('Regional comparisons'!$B$9="Value of exports (£ billions)",'Summary tables'!S31, IF('Regional comparisons'!$B$9="Number of exporters",'Summary tables'!S51, IF('Regional comparisons'!$B$9="Average value per exporter (£ thousands)",'Summary tables'!S70)))</f>
        <v>491.56406748746008</v>
      </c>
      <c r="T89" s="48">
        <f>IF('Regional comparisons'!$B$9="Value of exports (£ billions)",'Summary tables'!T31, IF('Regional comparisons'!$B$9="Number of exporters",'Summary tables'!T51, IF('Regional comparisons'!$B$9="Average value per exporter (£ thousands)",'Summary tables'!T70)))</f>
        <v>454.52500140615331</v>
      </c>
      <c r="U89" s="48"/>
      <c r="V89" s="48">
        <f>IF('Regional comparisons'!$B$9="Value of exports (£ billions)",'Summary tables'!V31, IF('Regional comparisons'!$B$9="Number of exporters",'Summary tables'!V51, IF('Regional comparisons'!$B$9="Average value per exporter (£ thousands)",'Summary tables'!V70)))</f>
        <v>1532.9836517477697</v>
      </c>
      <c r="W89" s="48">
        <f>IF('Regional comparisons'!$B$9="Value of exports (£ billions)",'Summary tables'!W31, IF('Regional comparisons'!$B$9="Number of exporters",'Summary tables'!W51, IF('Regional comparisons'!$B$9="Average value per exporter (£ thousands)",'Summary tables'!W70)))</f>
        <v>1422.2404756316982</v>
      </c>
      <c r="X89" s="48">
        <f>IF('Regional comparisons'!$B$9="Value of exports (£ billions)",'Summary tables'!X31, IF('Regional comparisons'!$B$9="Number of exporters",'Summary tables'!X51, IF('Regional comparisons'!$B$9="Average value per exporter (£ thousands)",'Summary tables'!X70)))</f>
        <v>1295.8568521291709</v>
      </c>
      <c r="Z89" s="150">
        <f t="shared" si="41"/>
        <v>-8.886234477780075E-2</v>
      </c>
      <c r="AA89" s="150">
        <f t="shared" si="42"/>
        <v>-7.5349417362064686E-2</v>
      </c>
      <c r="AB89" s="150">
        <f t="shared" si="43"/>
        <v>-1.2099715405099909E-2</v>
      </c>
    </row>
    <row r="90" spans="1:28" x14ac:dyDescent="0.25">
      <c r="A90">
        <f t="shared" si="40"/>
        <v>90</v>
      </c>
      <c r="C90" t="s">
        <v>87</v>
      </c>
      <c r="F90" s="48">
        <f>IF('Regional comparisons'!$B$9="Value of exports (£ billions)",'Summary tables'!F32, IF('Regional comparisons'!$B$9="Number of exporters",'Summary tables'!F52, IF('Regional comparisons'!$B$9="Average value per exporter (£ thousands)",'Summary tables'!F71)))</f>
        <v>572.55064076064491</v>
      </c>
      <c r="G90" s="48">
        <f>IF('Regional comparisons'!$B$9="Value of exports (£ billions)",'Summary tables'!G32, IF('Regional comparisons'!$B$9="Number of exporters",'Summary tables'!G52, IF('Regional comparisons'!$B$9="Average value per exporter (£ thousands)",'Summary tables'!G71)))</f>
        <v>598.66720284942835</v>
      </c>
      <c r="H90" s="48">
        <f>IF('Regional comparisons'!$B$9="Value of exports (£ billions)",'Summary tables'!H32, IF('Regional comparisons'!$B$9="Number of exporters",'Summary tables'!H52, IF('Regional comparisons'!$B$9="Average value per exporter (£ thousands)",'Summary tables'!H71)))</f>
        <v>563.80431063975368</v>
      </c>
      <c r="I90" s="48">
        <f>IF('Regional comparisons'!$B$9="Value of exports (£ billions)",'Summary tables'!I32, IF('Regional comparisons'!$B$9="Number of exporters",'Summary tables'!I52, IF('Regional comparisons'!$B$9="Average value per exporter (£ thousands)",'Summary tables'!I71)))</f>
        <v>569.79522184300345</v>
      </c>
      <c r="J90" s="48">
        <f>IF('Regional comparisons'!$B$9="Value of exports (£ billions)",'Summary tables'!J32, IF('Regional comparisons'!$B$9="Number of exporters",'Summary tables'!J52, IF('Regional comparisons'!$B$9="Average value per exporter (£ thousands)",'Summary tables'!J71)))</f>
        <v>541.47875623071445</v>
      </c>
      <c r="K90" s="48">
        <f>IF('Regional comparisons'!$B$9="Value of exports (£ billions)",'Summary tables'!K32, IF('Regional comparisons'!$B$9="Number of exporters",'Summary tables'!K52, IF('Regional comparisons'!$B$9="Average value per exporter (£ thousands)",'Summary tables'!K71)))</f>
        <v>546.24853458382177</v>
      </c>
      <c r="L90" s="48">
        <f>IF('Regional comparisons'!$B$9="Value of exports (£ billions)",'Summary tables'!L32, IF('Regional comparisons'!$B$9="Number of exporters",'Summary tables'!L52, IF('Regional comparisons'!$B$9="Average value per exporter (£ thousands)",'Summary tables'!L71)))</f>
        <v>524.40241968638043</v>
      </c>
      <c r="M90" s="48">
        <f>IF('Regional comparisons'!$B$9="Value of exports (£ billions)",'Summary tables'!M32, IF('Regional comparisons'!$B$9="Number of exporters",'Summary tables'!M52, IF('Regional comparisons'!$B$9="Average value per exporter (£ thousands)",'Summary tables'!M71)))</f>
        <v>560.45165026056748</v>
      </c>
      <c r="N90" s="48">
        <f>IF('Regional comparisons'!$B$9="Value of exports (£ billions)",'Summary tables'!N32, IF('Regional comparisons'!$B$9="Number of exporters",'Summary tables'!N52, IF('Regional comparisons'!$B$9="Average value per exporter (£ thousands)",'Summary tables'!N71)))</f>
        <v>547.11682103376154</v>
      </c>
      <c r="O90" s="48">
        <f>IF('Regional comparisons'!$B$9="Value of exports (£ billions)",'Summary tables'!O32, IF('Regional comparisons'!$B$9="Number of exporters",'Summary tables'!O52, IF('Regional comparisons'!$B$9="Average value per exporter (£ thousands)",'Summary tables'!O71)))</f>
        <v>609.09198532023208</v>
      </c>
      <c r="P90" s="48">
        <f>IF('Regional comparisons'!$B$9="Value of exports (£ billions)",'Summary tables'!P32, IF('Regional comparisons'!$B$9="Number of exporters",'Summary tables'!P52, IF('Regional comparisons'!$B$9="Average value per exporter (£ thousands)",'Summary tables'!P71)))</f>
        <v>539.24170057196773</v>
      </c>
      <c r="Q90" s="48">
        <f>IF('Regional comparisons'!$B$9="Value of exports (£ billions)",'Summary tables'!Q32, IF('Regional comparisons'!$B$9="Number of exporters",'Summary tables'!Q52, IF('Regional comparisons'!$B$9="Average value per exporter (£ thousands)",'Summary tables'!Q71)))</f>
        <v>536.28144198446739</v>
      </c>
      <c r="R90" s="48">
        <f>IF('Regional comparisons'!$B$9="Value of exports (£ billions)",'Summary tables'!R32, IF('Regional comparisons'!$B$9="Number of exporters",'Summary tables'!R52, IF('Regional comparisons'!$B$9="Average value per exporter (£ thousands)",'Summary tables'!R71)))</f>
        <v>551.25982431807677</v>
      </c>
      <c r="S90" s="48">
        <f>IF('Regional comparisons'!$B$9="Value of exports (£ billions)",'Summary tables'!S32, IF('Regional comparisons'!$B$9="Number of exporters",'Summary tables'!S52, IF('Regional comparisons'!$B$9="Average value per exporter (£ thousands)",'Summary tables'!S71)))</f>
        <v>597.34109323291113</v>
      </c>
      <c r="T90" s="48">
        <f>IF('Regional comparisons'!$B$9="Value of exports (£ billions)",'Summary tables'!T32, IF('Regional comparisons'!$B$9="Number of exporters",'Summary tables'!T52, IF('Regional comparisons'!$B$9="Average value per exporter (£ thousands)",'Summary tables'!T71)))</f>
        <v>608.16561242093155</v>
      </c>
      <c r="U90" s="48"/>
      <c r="V90" s="48">
        <f>IF('Regional comparisons'!$B$9="Value of exports (£ billions)",'Summary tables'!V32, IF('Regional comparisons'!$B$9="Number of exporters",'Summary tables'!V52, IF('Regional comparisons'!$B$9="Average value per exporter (£ thousands)",'Summary tables'!V71)))</f>
        <v>1654.7860243952864</v>
      </c>
      <c r="W90" s="48">
        <f>IF('Regional comparisons'!$B$9="Value of exports (£ billions)",'Summary tables'!W32, IF('Regional comparisons'!$B$9="Number of exporters",'Summary tables'!W52, IF('Regional comparisons'!$B$9="Average value per exporter (£ thousands)",'Summary tables'!W71)))</f>
        <v>1569.800449095454</v>
      </c>
      <c r="X90" s="48">
        <f>IF('Regional comparisons'!$B$9="Value of exports (£ billions)",'Summary tables'!X32, IF('Regional comparisons'!$B$9="Number of exporters",'Summary tables'!X52, IF('Regional comparisons'!$B$9="Average value per exporter (£ thousands)",'Summary tables'!X71)))</f>
        <v>1603.9671102822751</v>
      </c>
      <c r="Z90" s="150">
        <f t="shared" si="41"/>
        <v>2.1764970959530894E-2</v>
      </c>
      <c r="AA90" s="150">
        <f t="shared" si="42"/>
        <v>1.8121169480298516E-2</v>
      </c>
      <c r="AB90" s="150">
        <f t="shared" si="43"/>
        <v>0.1278163609673677</v>
      </c>
    </row>
    <row r="91" spans="1:28" x14ac:dyDescent="0.25">
      <c r="A91">
        <f t="shared" si="40"/>
        <v>91</v>
      </c>
      <c r="C91" t="s">
        <v>88</v>
      </c>
      <c r="F91" s="48">
        <f>IF('Regional comparisons'!$B$9="Value of exports (£ billions)",'Summary tables'!F33, IF('Regional comparisons'!$B$9="Number of exporters",'Summary tables'!F53, IF('Regional comparisons'!$B$9="Average value per exporter (£ thousands)",'Summary tables'!F72)))</f>
        <v>677.86435049176146</v>
      </c>
      <c r="G91" s="48">
        <f>IF('Regional comparisons'!$B$9="Value of exports (£ billions)",'Summary tables'!G33, IF('Regional comparisons'!$B$9="Number of exporters",'Summary tables'!G53, IF('Regional comparisons'!$B$9="Average value per exporter (£ thousands)",'Summary tables'!G72)))</f>
        <v>725.88206266962743</v>
      </c>
      <c r="H91" s="48">
        <f>IF('Regional comparisons'!$B$9="Value of exports (£ billions)",'Summary tables'!H33, IF('Regional comparisons'!$B$9="Number of exporters",'Summary tables'!H53, IF('Regional comparisons'!$B$9="Average value per exporter (£ thousands)",'Summary tables'!H72)))</f>
        <v>668.28852937598833</v>
      </c>
      <c r="I91" s="48">
        <f>IF('Regional comparisons'!$B$9="Value of exports (£ billions)",'Summary tables'!I33, IF('Regional comparisons'!$B$9="Number of exporters",'Summary tables'!I53, IF('Regional comparisons'!$B$9="Average value per exporter (£ thousands)",'Summary tables'!I72)))</f>
        <v>718.33534378769605</v>
      </c>
      <c r="J91" s="48">
        <f>IF('Regional comparisons'!$B$9="Value of exports (£ billions)",'Summary tables'!J33, IF('Regional comparisons'!$B$9="Number of exporters",'Summary tables'!J53, IF('Regional comparisons'!$B$9="Average value per exporter (£ thousands)",'Summary tables'!J72)))</f>
        <v>667.00353713996969</v>
      </c>
      <c r="K91" s="48">
        <f>IF('Regional comparisons'!$B$9="Value of exports (£ billions)",'Summary tables'!K33, IF('Regional comparisons'!$B$9="Number of exporters",'Summary tables'!K53, IF('Regional comparisons'!$B$9="Average value per exporter (£ thousands)",'Summary tables'!K72)))</f>
        <v>649.77185842890617</v>
      </c>
      <c r="L91" s="48">
        <f>IF('Regional comparisons'!$B$9="Value of exports (£ billions)",'Summary tables'!L33, IF('Regional comparisons'!$B$9="Number of exporters",'Summary tables'!L53, IF('Regional comparisons'!$B$9="Average value per exporter (£ thousands)",'Summary tables'!L72)))</f>
        <v>607.37796547012795</v>
      </c>
      <c r="M91" s="48">
        <f>IF('Regional comparisons'!$B$9="Value of exports (£ billions)",'Summary tables'!M33, IF('Regional comparisons'!$B$9="Number of exporters",'Summary tables'!M53, IF('Regional comparisons'!$B$9="Average value per exporter (£ thousands)",'Summary tables'!M72)))</f>
        <v>716.83485109524986</v>
      </c>
      <c r="N91" s="48">
        <f>IF('Regional comparisons'!$B$9="Value of exports (£ billions)",'Summary tables'!N33, IF('Regional comparisons'!$B$9="Number of exporters",'Summary tables'!N53, IF('Regional comparisons'!$B$9="Average value per exporter (£ thousands)",'Summary tables'!N72)))</f>
        <v>629.35733299530989</v>
      </c>
      <c r="O91" s="48">
        <f>IF('Regional comparisons'!$B$9="Value of exports (£ billions)",'Summary tables'!O33, IF('Regional comparisons'!$B$9="Number of exporters",'Summary tables'!O53, IF('Regional comparisons'!$B$9="Average value per exporter (£ thousands)",'Summary tables'!O72)))</f>
        <v>691.69269206745787</v>
      </c>
      <c r="P91" s="48">
        <f>IF('Regional comparisons'!$B$9="Value of exports (£ billions)",'Summary tables'!P33, IF('Regional comparisons'!$B$9="Number of exporters",'Summary tables'!P53, IF('Regional comparisons'!$B$9="Average value per exporter (£ thousands)",'Summary tables'!P72)))</f>
        <v>613.48481106446036</v>
      </c>
      <c r="Q91" s="48">
        <f>IF('Regional comparisons'!$B$9="Value of exports (£ billions)",'Summary tables'!Q33, IF('Regional comparisons'!$B$9="Number of exporters",'Summary tables'!Q53, IF('Regional comparisons'!$B$9="Average value per exporter (£ thousands)",'Summary tables'!Q72)))</f>
        <v>660.61418474287109</v>
      </c>
      <c r="R91" s="48">
        <f>IF('Regional comparisons'!$B$9="Value of exports (£ billions)",'Summary tables'!R33, IF('Regional comparisons'!$B$9="Number of exporters",'Summary tables'!R53, IF('Regional comparisons'!$B$9="Average value per exporter (£ thousands)",'Summary tables'!R72)))</f>
        <v>590.19415089702625</v>
      </c>
      <c r="S91" s="48">
        <f>IF('Regional comparisons'!$B$9="Value of exports (£ billions)",'Summary tables'!S33, IF('Regional comparisons'!$B$9="Number of exporters",'Summary tables'!S53, IF('Regional comparisons'!$B$9="Average value per exporter (£ thousands)",'Summary tables'!S72)))</f>
        <v>642.27836034318398</v>
      </c>
      <c r="T91" s="48">
        <f>IF('Regional comparisons'!$B$9="Value of exports (£ billions)",'Summary tables'!T33, IF('Regional comparisons'!$B$9="Number of exporters",'Summary tables'!T53, IF('Regional comparisons'!$B$9="Average value per exporter (£ thousands)",'Summary tables'!T72)))</f>
        <v>637.17872086072919</v>
      </c>
      <c r="U91" s="48"/>
      <c r="V91" s="48">
        <f>IF('Regional comparisons'!$B$9="Value of exports (£ billions)",'Summary tables'!V33, IF('Regional comparisons'!$B$9="Number of exporters",'Summary tables'!V53, IF('Regional comparisons'!$B$9="Average value per exporter (£ thousands)",'Summary tables'!V72)))</f>
        <v>2010.8357758237855</v>
      </c>
      <c r="W91" s="48">
        <f>IF('Regional comparisons'!$B$9="Value of exports (£ billions)",'Summary tables'!W33, IF('Regional comparisons'!$B$9="Number of exporters",'Summary tables'!W53, IF('Regional comparisons'!$B$9="Average value per exporter (£ thousands)",'Summary tables'!W72)))</f>
        <v>1932.3882224645583</v>
      </c>
      <c r="X91" s="48">
        <f>IF('Regional comparisons'!$B$9="Value of exports (£ billions)",'Summary tables'!X33, IF('Regional comparisons'!$B$9="Number of exporters",'Summary tables'!X53, IF('Regional comparisons'!$B$9="Average value per exporter (£ thousands)",'Summary tables'!X72)))</f>
        <v>1872.2889406703709</v>
      </c>
      <c r="Z91" s="150">
        <f t="shared" si="41"/>
        <v>-3.1101039167759525E-2</v>
      </c>
      <c r="AA91" s="150">
        <f t="shared" si="42"/>
        <v>-7.9399210643340545E-3</v>
      </c>
      <c r="AB91" s="150">
        <f t="shared" si="43"/>
        <v>3.8621836056800474E-2</v>
      </c>
    </row>
    <row r="92" spans="1:28" x14ac:dyDescent="0.25">
      <c r="A92">
        <f t="shared" si="40"/>
        <v>92</v>
      </c>
      <c r="B92" t="s">
        <v>159</v>
      </c>
      <c r="C92" s="25" t="s">
        <v>157</v>
      </c>
      <c r="F92" s="48">
        <f>IF('Regional comparisons'!$B$9="Value of exports (£ billions)",'Summary tables'!F34, IF('Regional comparisons'!$B$9="Number of exporters",'Summary tables'!F54, IF('Regional comparisons'!$B$9="Average value per exporter (£ thousands)",'Summary tables'!F73)))</f>
        <v>623.38303885302025</v>
      </c>
      <c r="G92" s="48">
        <f>IF('Regional comparisons'!$B$9="Value of exports (£ billions)",'Summary tables'!G34, IF('Regional comparisons'!$B$9="Number of exporters",'Summary tables'!G54, IF('Regional comparisons'!$B$9="Average value per exporter (£ thousands)",'Summary tables'!G73)))</f>
        <v>635.10628835720001</v>
      </c>
      <c r="H92" s="48">
        <f>IF('Regional comparisons'!$B$9="Value of exports (£ billions)",'Summary tables'!H34, IF('Regional comparisons'!$B$9="Number of exporters",'Summary tables'!H54, IF('Regional comparisons'!$B$9="Average value per exporter (£ thousands)",'Summary tables'!H73)))</f>
        <v>598.05551579480516</v>
      </c>
      <c r="I92" s="48">
        <f>IF('Regional comparisons'!$B$9="Value of exports (£ billions)",'Summary tables'!I34, IF('Regional comparisons'!$B$9="Number of exporters",'Summary tables'!I54, IF('Regional comparisons'!$B$9="Average value per exporter (£ thousands)",'Summary tables'!I73)))</f>
        <v>618.74774113704314</v>
      </c>
      <c r="J92" s="48">
        <f>IF('Regional comparisons'!$B$9="Value of exports (£ billions)",'Summary tables'!J34, IF('Regional comparisons'!$B$9="Number of exporters",'Summary tables'!J54, IF('Regional comparisons'!$B$9="Average value per exporter (£ thousands)",'Summary tables'!J73)))</f>
        <v>618.73605947955389</v>
      </c>
      <c r="K92" s="48">
        <f>IF('Regional comparisons'!$B$9="Value of exports (£ billions)",'Summary tables'!K34, IF('Regional comparisons'!$B$9="Number of exporters",'Summary tables'!K54, IF('Regional comparisons'!$B$9="Average value per exporter (£ thousands)",'Summary tables'!K73)))</f>
        <v>601.70534756338589</v>
      </c>
      <c r="L92" s="48">
        <f>IF('Regional comparisons'!$B$9="Value of exports (£ billions)",'Summary tables'!L34, IF('Regional comparisons'!$B$9="Number of exporters",'Summary tables'!L54, IF('Regional comparisons'!$B$9="Average value per exporter (£ thousands)",'Summary tables'!L73)))</f>
        <v>579.08108535359804</v>
      </c>
      <c r="M92" s="48">
        <f>IF('Regional comparisons'!$B$9="Value of exports (£ billions)",'Summary tables'!M34, IF('Regional comparisons'!$B$9="Number of exporters",'Summary tables'!M54, IF('Regional comparisons'!$B$9="Average value per exporter (£ thousands)",'Summary tables'!M73)))</f>
        <v>613.01870169843096</v>
      </c>
      <c r="N92" s="48">
        <f>IF('Regional comparisons'!$B$9="Value of exports (£ billions)",'Summary tables'!N34, IF('Regional comparisons'!$B$9="Number of exporters",'Summary tables'!N54, IF('Regional comparisons'!$B$9="Average value per exporter (£ thousands)",'Summary tables'!N73)))</f>
        <v>600.20930847699333</v>
      </c>
      <c r="O92" s="48">
        <f>IF('Regional comparisons'!$B$9="Value of exports (£ billions)",'Summary tables'!O34, IF('Regional comparisons'!$B$9="Number of exporters",'Summary tables'!O54, IF('Regional comparisons'!$B$9="Average value per exporter (£ thousands)",'Summary tables'!O73)))</f>
        <v>616.03113016526584</v>
      </c>
      <c r="P92" s="48">
        <f>IF('Regional comparisons'!$B$9="Value of exports (£ billions)",'Summary tables'!P34, IF('Regional comparisons'!$B$9="Number of exporters",'Summary tables'!P54, IF('Regional comparisons'!$B$9="Average value per exporter (£ thousands)",'Summary tables'!P73)))</f>
        <v>560.69520830274769</v>
      </c>
      <c r="Q92" s="48">
        <f>IF('Regional comparisons'!$B$9="Value of exports (£ billions)",'Summary tables'!Q34, IF('Regional comparisons'!$B$9="Number of exporters",'Summary tables'!Q54, IF('Regional comparisons'!$B$9="Average value per exporter (£ thousands)",'Summary tables'!Q73)))</f>
        <v>580.30235660293465</v>
      </c>
      <c r="R92" s="48">
        <f>IF('Regional comparisons'!$B$9="Value of exports (£ billions)",'Summary tables'!R34, IF('Regional comparisons'!$B$9="Number of exporters",'Summary tables'!R54, IF('Regional comparisons'!$B$9="Average value per exporter (£ thousands)",'Summary tables'!R73)))</f>
        <v>564.22391234145857</v>
      </c>
      <c r="S92" s="48">
        <f>IF('Regional comparisons'!$B$9="Value of exports (£ billions)",'Summary tables'!S34, IF('Regional comparisons'!$B$9="Number of exporters",'Summary tables'!S54, IF('Regional comparisons'!$B$9="Average value per exporter (£ thousands)",'Summary tables'!S73)))</f>
        <v>610.78632459883079</v>
      </c>
      <c r="T92" s="48">
        <f>IF('Regional comparisons'!$B$9="Value of exports (£ billions)",'Summary tables'!T34, IF('Regional comparisons'!$B$9="Number of exporters",'Summary tables'!T54, IF('Regional comparisons'!$B$9="Average value per exporter (£ thousands)",'Summary tables'!T73)))</f>
        <v>590.24384900203756</v>
      </c>
      <c r="U92" s="48"/>
      <c r="V92" s="48">
        <f>IF('Regional comparisons'!$B$9="Value of exports (£ billions)",'Summary tables'!V34, IF('Regional comparisons'!$B$9="Number of exporters",'Summary tables'!V54, IF('Regional comparisons'!$B$9="Average value per exporter (£ thousands)",'Summary tables'!V73)))</f>
        <v>1781.0686459969861</v>
      </c>
      <c r="W92" s="48">
        <f>IF('Regional comparisons'!$B$9="Value of exports (£ billions)",'Summary tables'!W34, IF('Regional comparisons'!$B$9="Number of exporters",'Summary tables'!W54, IF('Regional comparisons'!$B$9="Average value per exporter (£ thousands)",'Summary tables'!W73)))</f>
        <v>1747.6867948917231</v>
      </c>
      <c r="X92" s="48">
        <f>IF('Regional comparisons'!$B$9="Value of exports (£ billions)",'Summary tables'!X34, IF('Regional comparisons'!$B$9="Number of exporters",'Summary tables'!X54, IF('Regional comparisons'!$B$9="Average value per exporter (£ thousands)",'Summary tables'!X73)))</f>
        <v>1696.9317164482786</v>
      </c>
      <c r="Z92" s="150">
        <f t="shared" si="41"/>
        <v>-2.9041289658876757E-2</v>
      </c>
      <c r="AA92" s="150">
        <f t="shared" si="42"/>
        <v>-3.3632834871156758E-2</v>
      </c>
      <c r="AB92" s="150">
        <f t="shared" si="43"/>
        <v>5.2700005745965006E-2</v>
      </c>
    </row>
    <row r="93" spans="1:28" x14ac:dyDescent="0.25">
      <c r="A93">
        <f t="shared" si="40"/>
        <v>93</v>
      </c>
      <c r="B93" t="s">
        <v>89</v>
      </c>
      <c r="C93" t="s">
        <v>89</v>
      </c>
      <c r="F93" s="48">
        <f>IF('Regional comparisons'!$B$9="Value of exports (£ billions)",'Summary tables'!F35, IF('Regional comparisons'!$B$9="Number of exporters",'Summary tables'!F55, IF('Regional comparisons'!$B$9="Average value per exporter (£ thousands)",'Summary tables'!F74)))</f>
        <v>1241.2559618441971</v>
      </c>
      <c r="G93" s="48">
        <f>IF('Regional comparisons'!$B$9="Value of exports (£ billions)",'Summary tables'!G35, IF('Regional comparisons'!$B$9="Number of exporters",'Summary tables'!G55, IF('Regional comparisons'!$B$9="Average value per exporter (£ thousands)",'Summary tables'!G74)))</f>
        <v>1196.8621591333583</v>
      </c>
      <c r="H93" s="48">
        <f>IF('Regional comparisons'!$B$9="Value of exports (£ billions)",'Summary tables'!H35, IF('Regional comparisons'!$B$9="Number of exporters",'Summary tables'!H55, IF('Regional comparisons'!$B$9="Average value per exporter (£ thousands)",'Summary tables'!H74)))</f>
        <v>1116.1076299299668</v>
      </c>
      <c r="I93" s="48">
        <f>IF('Regional comparisons'!$B$9="Value of exports (£ billions)",'Summary tables'!I35, IF('Regional comparisons'!$B$9="Number of exporters",'Summary tables'!I55, IF('Regional comparisons'!$B$9="Average value per exporter (£ thousands)",'Summary tables'!I74)))</f>
        <v>1103.698332124728</v>
      </c>
      <c r="J93" s="48">
        <f>IF('Regional comparisons'!$B$9="Value of exports (£ billions)",'Summary tables'!J35, IF('Regional comparisons'!$B$9="Number of exporters",'Summary tables'!J55, IF('Regional comparisons'!$B$9="Average value per exporter (£ thousands)",'Summary tables'!J74)))</f>
        <v>1190.0383141762452</v>
      </c>
      <c r="K93" s="48">
        <f>IF('Regional comparisons'!$B$9="Value of exports (£ billions)",'Summary tables'!K35, IF('Regional comparisons'!$B$9="Number of exporters",'Summary tables'!K55, IF('Regional comparisons'!$B$9="Average value per exporter (£ thousands)",'Summary tables'!K74)))</f>
        <v>1138.6286998875983</v>
      </c>
      <c r="L93" s="48">
        <f>IF('Regional comparisons'!$B$9="Value of exports (£ billions)",'Summary tables'!L35, IF('Regional comparisons'!$B$9="Number of exporters",'Summary tables'!L55, IF('Regional comparisons'!$B$9="Average value per exporter (£ thousands)",'Summary tables'!L74)))</f>
        <v>1026.0168559912056</v>
      </c>
      <c r="M93" s="48">
        <f>IF('Regional comparisons'!$B$9="Value of exports (£ billions)",'Summary tables'!M35, IF('Regional comparisons'!$B$9="Number of exporters",'Summary tables'!M55, IF('Regional comparisons'!$B$9="Average value per exporter (£ thousands)",'Summary tables'!M74)))</f>
        <v>1062.7062706270626</v>
      </c>
      <c r="N93" s="48">
        <f>IF('Regional comparisons'!$B$9="Value of exports (£ billions)",'Summary tables'!N35, IF('Regional comparisons'!$B$9="Number of exporters",'Summary tables'!N55, IF('Regional comparisons'!$B$9="Average value per exporter (£ thousands)",'Summary tables'!N74)))</f>
        <v>1106.439393939394</v>
      </c>
      <c r="O93" s="48">
        <f>IF('Regional comparisons'!$B$9="Value of exports (£ billions)",'Summary tables'!O35, IF('Regional comparisons'!$B$9="Number of exporters",'Summary tables'!O55, IF('Regional comparisons'!$B$9="Average value per exporter (£ thousands)",'Summary tables'!O74)))</f>
        <v>1144.2415206857995</v>
      </c>
      <c r="P93" s="48">
        <f>IF('Regional comparisons'!$B$9="Value of exports (£ billions)",'Summary tables'!P35, IF('Regional comparisons'!$B$9="Number of exporters",'Summary tables'!P55, IF('Regional comparisons'!$B$9="Average value per exporter (£ thousands)",'Summary tables'!P74)))</f>
        <v>1065.7153586180998</v>
      </c>
      <c r="Q93" s="48">
        <f>IF('Regional comparisons'!$B$9="Value of exports (£ billions)",'Summary tables'!Q35, IF('Regional comparisons'!$B$9="Number of exporters",'Summary tables'!Q55, IF('Regional comparisons'!$B$9="Average value per exporter (£ thousands)",'Summary tables'!Q74)))</f>
        <v>1021.6593245227607</v>
      </c>
      <c r="R93" s="48">
        <f>IF('Regional comparisons'!$B$9="Value of exports (£ billions)",'Summary tables'!R35, IF('Regional comparisons'!$B$9="Number of exporters",'Summary tables'!R55, IF('Regional comparisons'!$B$9="Average value per exporter (£ thousands)",'Summary tables'!R74)))</f>
        <v>1078.696925329429</v>
      </c>
      <c r="S93" s="48">
        <f>IF('Regional comparisons'!$B$9="Value of exports (£ billions)",'Summary tables'!S35, IF('Regional comparisons'!$B$9="Number of exporters",'Summary tables'!S55, IF('Regional comparisons'!$B$9="Average value per exporter (£ thousands)",'Summary tables'!S74)))</f>
        <v>1090.4913396960058</v>
      </c>
      <c r="T93" s="48">
        <f>IF('Regional comparisons'!$B$9="Value of exports (£ billions)",'Summary tables'!T35, IF('Regional comparisons'!$B$9="Number of exporters",'Summary tables'!T55, IF('Regional comparisons'!$B$9="Average value per exporter (£ thousands)",'Summary tables'!T74)))</f>
        <v>1060.900900900901</v>
      </c>
      <c r="U93" s="48"/>
      <c r="V93" s="48">
        <f>IF('Regional comparisons'!$B$9="Value of exports (£ billions)",'Summary tables'!V35, IF('Regional comparisons'!$B$9="Number of exporters",'Summary tables'!V55, IF('Regional comparisons'!$B$9="Average value per exporter (£ thousands)",'Summary tables'!V74)))</f>
        <v>3342.0485175202157</v>
      </c>
      <c r="W93" s="48">
        <f>IF('Regional comparisons'!$B$9="Value of exports (£ billions)",'Summary tables'!W35, IF('Regional comparisons'!$B$9="Number of exporters",'Summary tables'!W55, IF('Regional comparisons'!$B$9="Average value per exporter (£ thousands)",'Summary tables'!W74)))</f>
        <v>3196.4912280701756</v>
      </c>
      <c r="X93" s="48">
        <f>IF('Regional comparisons'!$B$9="Value of exports (£ billions)",'Summary tables'!X35, IF('Regional comparisons'!$B$9="Number of exporters",'Summary tables'!X55, IF('Regional comparisons'!$B$9="Average value per exporter (£ thousands)",'Summary tables'!X74)))</f>
        <v>3153.7208039109178</v>
      </c>
      <c r="Z93" s="150">
        <f t="shared" si="41"/>
        <v>-1.3380429072874289E-2</v>
      </c>
      <c r="AA93" s="150">
        <f t="shared" si="42"/>
        <v>-2.7134959919400736E-2</v>
      </c>
      <c r="AB93" s="150">
        <f t="shared" si="43"/>
        <v>-4.5175831222341589E-3</v>
      </c>
    </row>
    <row r="94" spans="1:28" x14ac:dyDescent="0.25">
      <c r="A94">
        <f t="shared" si="40"/>
        <v>94</v>
      </c>
      <c r="B94" t="s">
        <v>86</v>
      </c>
      <c r="C94" t="s">
        <v>86</v>
      </c>
      <c r="F94" s="48">
        <f>IF('Regional comparisons'!$B$9="Value of exports (£ billions)",'Summary tables'!F36, IF('Regional comparisons'!$B$9="Number of exporters",'Summary tables'!F56, IF('Regional comparisons'!$B$9="Average value per exporter (£ thousands)",'Summary tables'!F75)))</f>
        <v>1513.1207980915203</v>
      </c>
      <c r="G94" s="48">
        <f>IF('Regional comparisons'!$B$9="Value of exports (£ billions)",'Summary tables'!G36, IF('Regional comparisons'!$B$9="Number of exporters",'Summary tables'!G56, IF('Regional comparisons'!$B$9="Average value per exporter (£ thousands)",'Summary tables'!G75)))</f>
        <v>1607.2033898305085</v>
      </c>
      <c r="H94" s="48">
        <f>IF('Regional comparisons'!$B$9="Value of exports (£ billions)",'Summary tables'!H36, IF('Regional comparisons'!$B$9="Number of exporters",'Summary tables'!H56, IF('Regional comparisons'!$B$9="Average value per exporter (£ thousands)",'Summary tables'!H75)))</f>
        <v>1524.7524752475247</v>
      </c>
      <c r="I94" s="48">
        <f>IF('Regional comparisons'!$B$9="Value of exports (£ billions)",'Summary tables'!I36, IF('Regional comparisons'!$B$9="Number of exporters",'Summary tables'!I56, IF('Regional comparisons'!$B$9="Average value per exporter (£ thousands)",'Summary tables'!I75)))</f>
        <v>1430.3876615256356</v>
      </c>
      <c r="J94" s="48">
        <f>IF('Regional comparisons'!$B$9="Value of exports (£ billions)",'Summary tables'!J36, IF('Regional comparisons'!$B$9="Number of exporters",'Summary tables'!J56, IF('Regional comparisons'!$B$9="Average value per exporter (£ thousands)",'Summary tables'!J75)))</f>
        <v>1560.5566427484237</v>
      </c>
      <c r="K94" s="48">
        <f>IF('Regional comparisons'!$B$9="Value of exports (£ billions)",'Summary tables'!K36, IF('Regional comparisons'!$B$9="Number of exporters",'Summary tables'!K56, IF('Regional comparisons'!$B$9="Average value per exporter (£ thousands)",'Summary tables'!K75)))</f>
        <v>1631.2968917470525</v>
      </c>
      <c r="L94" s="48">
        <f>IF('Regional comparisons'!$B$9="Value of exports (£ billions)",'Summary tables'!L36, IF('Regional comparisons'!$B$9="Number of exporters",'Summary tables'!L56, IF('Regional comparisons'!$B$9="Average value per exporter (£ thousands)",'Summary tables'!L75)))</f>
        <v>1486.7351305091997</v>
      </c>
      <c r="M94" s="48">
        <f>IF('Regional comparisons'!$B$9="Value of exports (£ billions)",'Summary tables'!M36, IF('Regional comparisons'!$B$9="Number of exporters",'Summary tables'!M56, IF('Regional comparisons'!$B$9="Average value per exporter (£ thousands)",'Summary tables'!M75)))</f>
        <v>1532.9853862212944</v>
      </c>
      <c r="N94" s="48">
        <f>IF('Regional comparisons'!$B$9="Value of exports (£ billions)",'Summary tables'!N36, IF('Regional comparisons'!$B$9="Number of exporters",'Summary tables'!N56, IF('Regional comparisons'!$B$9="Average value per exporter (£ thousands)",'Summary tables'!N75)))</f>
        <v>1382.8125</v>
      </c>
      <c r="O94" s="48">
        <f>IF('Regional comparisons'!$B$9="Value of exports (£ billions)",'Summary tables'!O36, IF('Regional comparisons'!$B$9="Number of exporters",'Summary tables'!O56, IF('Regional comparisons'!$B$9="Average value per exporter (£ thousands)",'Summary tables'!O75)))</f>
        <v>1560.344827586207</v>
      </c>
      <c r="P94" s="48">
        <f>IF('Regional comparisons'!$B$9="Value of exports (£ billions)",'Summary tables'!P36, IF('Regional comparisons'!$B$9="Number of exporters",'Summary tables'!P56, IF('Regional comparisons'!$B$9="Average value per exporter (£ thousands)",'Summary tables'!P75)))</f>
        <v>1262.0659532649049</v>
      </c>
      <c r="Q94" s="48">
        <f>IF('Regional comparisons'!$B$9="Value of exports (£ billions)",'Summary tables'!Q36, IF('Regional comparisons'!$B$9="Number of exporters",'Summary tables'!Q56, IF('Regional comparisons'!$B$9="Average value per exporter (£ thousands)",'Summary tables'!Q75)))</f>
        <v>1286.4385297845374</v>
      </c>
      <c r="R94" s="48">
        <f>IF('Regional comparisons'!$B$9="Value of exports (£ billions)",'Summary tables'!R36, IF('Regional comparisons'!$B$9="Number of exporters",'Summary tables'!R56, IF('Regional comparisons'!$B$9="Average value per exporter (£ thousands)",'Summary tables'!R75)))</f>
        <v>1217.9569204521219</v>
      </c>
      <c r="S94" s="48">
        <f>IF('Regional comparisons'!$B$9="Value of exports (£ billions)",'Summary tables'!S36, IF('Regional comparisons'!$B$9="Number of exporters",'Summary tables'!S56, IF('Regional comparisons'!$B$9="Average value per exporter (£ thousands)",'Summary tables'!S75)))</f>
        <v>1256.8594343604896</v>
      </c>
      <c r="T94" s="48">
        <f>IF('Regional comparisons'!$B$9="Value of exports (£ billions)",'Summary tables'!T36, IF('Regional comparisons'!$B$9="Number of exporters",'Summary tables'!T56, IF('Regional comparisons'!$B$9="Average value per exporter (£ thousands)",'Summary tables'!T75)))</f>
        <v>1460.8026616760242</v>
      </c>
      <c r="U94" s="48"/>
      <c r="V94" s="48">
        <f>IF('Regional comparisons'!$B$9="Value of exports (£ billions)",'Summary tables'!V36, IF('Regional comparisons'!$B$9="Number of exporters",'Summary tables'!V56, IF('Regional comparisons'!$B$9="Average value per exporter (£ thousands)",'Summary tables'!V75)))</f>
        <v>4291.6604282078151</v>
      </c>
      <c r="W94" s="48">
        <f>IF('Regional comparisons'!$B$9="Value of exports (£ billions)",'Summary tables'!W36, IF('Regional comparisons'!$B$9="Number of exporters",'Summary tables'!W56, IF('Regional comparisons'!$B$9="Average value per exporter (£ thousands)",'Summary tables'!W75)))</f>
        <v>4420.6445728184863</v>
      </c>
      <c r="X94" s="48">
        <f>IF('Regional comparisons'!$B$9="Value of exports (£ billions)",'Summary tables'!X36, IF('Regional comparisons'!$B$9="Number of exporters",'Summary tables'!X56, IF('Regional comparisons'!$B$9="Average value per exporter (£ thousands)",'Summary tables'!X75)))</f>
        <v>3874.2587805990574</v>
      </c>
      <c r="Z94" s="150">
        <f t="shared" si="41"/>
        <v>-0.12359867056017748</v>
      </c>
      <c r="AA94" s="150">
        <f t="shared" si="42"/>
        <v>0.16226414962569313</v>
      </c>
      <c r="AB94" s="150">
        <f t="shared" si="43"/>
        <v>0.15746935245103222</v>
      </c>
    </row>
    <row r="95" spans="1:28" x14ac:dyDescent="0.25">
      <c r="A95">
        <f t="shared" si="40"/>
        <v>95</v>
      </c>
      <c r="B95" t="s">
        <v>84</v>
      </c>
      <c r="C95" t="s">
        <v>84</v>
      </c>
      <c r="F95" s="48">
        <f>IF('Regional comparisons'!$B$9="Value of exports (£ billions)",'Summary tables'!F37, IF('Regional comparisons'!$B$9="Number of exporters",'Summary tables'!F57, IF('Regional comparisons'!$B$9="Average value per exporter (£ thousands)",'Summary tables'!F76)))</f>
        <v>292.10526315789474</v>
      </c>
      <c r="G95" s="48">
        <f>IF('Regional comparisons'!$B$9="Value of exports (£ billions)",'Summary tables'!G37, IF('Regional comparisons'!$B$9="Number of exporters",'Summary tables'!G57, IF('Regional comparisons'!$B$9="Average value per exporter (£ thousands)",'Summary tables'!G76)))</f>
        <v>312.16473438311124</v>
      </c>
      <c r="H95" s="48">
        <f>IF('Regional comparisons'!$B$9="Value of exports (£ billions)",'Summary tables'!H37, IF('Regional comparisons'!$B$9="Number of exporters",'Summary tables'!H57, IF('Regional comparisons'!$B$9="Average value per exporter (£ thousands)",'Summary tables'!H76)))</f>
        <v>301.27877237851663</v>
      </c>
      <c r="I95" s="48">
        <f>IF('Regional comparisons'!$B$9="Value of exports (£ billions)",'Summary tables'!I37, IF('Regional comparisons'!$B$9="Number of exporters",'Summary tables'!I57, IF('Regional comparisons'!$B$9="Average value per exporter (£ thousands)",'Summary tables'!I76)))</f>
        <v>306.57672849915684</v>
      </c>
      <c r="J95" s="48">
        <f>IF('Regional comparisons'!$B$9="Value of exports (£ billions)",'Summary tables'!J37, IF('Regional comparisons'!$B$9="Number of exporters",'Summary tables'!J57, IF('Regional comparisons'!$B$9="Average value per exporter (£ thousands)",'Summary tables'!J76)))</f>
        <v>303.38863395693613</v>
      </c>
      <c r="K95" s="48">
        <f>IF('Regional comparisons'!$B$9="Value of exports (£ billions)",'Summary tables'!K37, IF('Regional comparisons'!$B$9="Number of exporters",'Summary tables'!K57, IF('Regional comparisons'!$B$9="Average value per exporter (£ thousands)",'Summary tables'!K76)))</f>
        <v>297.5983292725374</v>
      </c>
      <c r="L95" s="48">
        <f>IF('Regional comparisons'!$B$9="Value of exports (£ billions)",'Summary tables'!L37, IF('Regional comparisons'!$B$9="Number of exporters",'Summary tables'!L57, IF('Regional comparisons'!$B$9="Average value per exporter (£ thousands)",'Summary tables'!L76)))</f>
        <v>281.86528497409324</v>
      </c>
      <c r="M95" s="48">
        <f>IF('Regional comparisons'!$B$9="Value of exports (£ billions)",'Summary tables'!M37, IF('Regional comparisons'!$B$9="Number of exporters",'Summary tables'!M57, IF('Regional comparisons'!$B$9="Average value per exporter (£ thousands)",'Summary tables'!M76)))</f>
        <v>299.57081545064375</v>
      </c>
      <c r="N95" s="48">
        <f>IF('Regional comparisons'!$B$9="Value of exports (£ billions)",'Summary tables'!N37, IF('Regional comparisons'!$B$9="Number of exporters",'Summary tables'!N57, IF('Regional comparisons'!$B$9="Average value per exporter (£ thousands)",'Summary tables'!N76)))</f>
        <v>298.45505617977528</v>
      </c>
      <c r="O95" s="48">
        <f>IF('Regional comparisons'!$B$9="Value of exports (£ billions)",'Summary tables'!O37, IF('Regional comparisons'!$B$9="Number of exporters",'Summary tables'!O57, IF('Regional comparisons'!$B$9="Average value per exporter (£ thousands)",'Summary tables'!O76)))</f>
        <v>302.79986173522298</v>
      </c>
      <c r="P95" s="48">
        <f>IF('Regional comparisons'!$B$9="Value of exports (£ billions)",'Summary tables'!P37, IF('Regional comparisons'!$B$9="Number of exporters",'Summary tables'!P57, IF('Regional comparisons'!$B$9="Average value per exporter (£ thousands)",'Summary tables'!P76)))</f>
        <v>308.84635281945162</v>
      </c>
      <c r="Q95" s="48">
        <f>IF('Regional comparisons'!$B$9="Value of exports (£ billions)",'Summary tables'!Q37, IF('Regional comparisons'!$B$9="Number of exporters",'Summary tables'!Q57, IF('Regional comparisons'!$B$9="Average value per exporter (£ thousands)",'Summary tables'!Q76)))</f>
        <v>293.03278688524591</v>
      </c>
      <c r="R95" s="48">
        <f>IF('Regional comparisons'!$B$9="Value of exports (£ billions)",'Summary tables'!R37, IF('Regional comparisons'!$B$9="Number of exporters",'Summary tables'!R57, IF('Regional comparisons'!$B$9="Average value per exporter (£ thousands)",'Summary tables'!R76)))</f>
        <v>331.85311699402223</v>
      </c>
      <c r="S95" s="48">
        <f>IF('Regional comparisons'!$B$9="Value of exports (£ billions)",'Summary tables'!S37, IF('Regional comparisons'!$B$9="Number of exporters",'Summary tables'!S57, IF('Regional comparisons'!$B$9="Average value per exporter (£ thousands)",'Summary tables'!S76)))</f>
        <v>326.93614130434781</v>
      </c>
      <c r="T95" s="48">
        <f>IF('Regional comparisons'!$B$9="Value of exports (£ billions)",'Summary tables'!T37, IF('Regional comparisons'!$B$9="Number of exporters",'Summary tables'!T57, IF('Regional comparisons'!$B$9="Average value per exporter (£ thousands)",'Summary tables'!T76)))</f>
        <v>304.6744574290484</v>
      </c>
      <c r="U95" s="48"/>
      <c r="V95" s="48">
        <f>IF('Regional comparisons'!$B$9="Value of exports (£ billions)",'Summary tables'!V37, IF('Regional comparisons'!$B$9="Number of exporters",'Summary tables'!V57, IF('Regional comparisons'!$B$9="Average value per exporter (£ thousands)",'Summary tables'!V76)))</f>
        <v>918.96821261073478</v>
      </c>
      <c r="W95" s="48">
        <f>IF('Regional comparisons'!$B$9="Value of exports (£ billions)",'Summary tables'!W37, IF('Regional comparisons'!$B$9="Number of exporters",'Summary tables'!W57, IF('Regional comparisons'!$B$9="Average value per exporter (£ thousands)",'Summary tables'!W76)))</f>
        <v>900.38364863077129</v>
      </c>
      <c r="X95" s="48">
        <f>IF('Regional comparisons'!$B$9="Value of exports (£ billions)",'Summary tables'!X37, IF('Regional comparisons'!$B$9="Number of exporters",'Summary tables'!X57, IF('Regional comparisons'!$B$9="Average value per exporter (£ thousands)",'Summary tables'!X76)))</f>
        <v>912.29680125852121</v>
      </c>
      <c r="Z95" s="150">
        <f t="shared" si="41"/>
        <v>1.3231196108310472E-2</v>
      </c>
      <c r="AA95" s="150">
        <f t="shared" si="42"/>
        <v>-6.8091841380656049E-2</v>
      </c>
      <c r="AB95" s="150">
        <f t="shared" si="43"/>
        <v>-1.3507996297570268E-2</v>
      </c>
    </row>
    <row r="96" spans="1:28" x14ac:dyDescent="0.25">
      <c r="A96">
        <f t="shared" si="40"/>
        <v>96</v>
      </c>
      <c r="B96" t="s">
        <v>310</v>
      </c>
      <c r="C96" t="s">
        <v>311</v>
      </c>
      <c r="F96" s="48">
        <f>IF('Regional comparisons'!$B$9="Value of exports (£ billions)",'Summary tables'!F38, IF('Regional comparisons'!$B$9="Number of exporters",'Summary tables'!F58, IF('Regional comparisons'!$B$9="Average value per exporter (£ thousands)",'Summary tables'!F77)))</f>
        <v>2099.4610485056346</v>
      </c>
      <c r="G96" s="48">
        <f>IF('Regional comparisons'!$B$9="Value of exports (£ billions)",'Summary tables'!G38, IF('Regional comparisons'!$B$9="Number of exporters",'Summary tables'!G58, IF('Regional comparisons'!$B$9="Average value per exporter (£ thousands)",'Summary tables'!G77)))</f>
        <v>1793.1631328429251</v>
      </c>
      <c r="H96" s="48">
        <f>IF('Regional comparisons'!$B$9="Value of exports (£ billions)",'Summary tables'!H38, IF('Regional comparisons'!$B$9="Number of exporters",'Summary tables'!H58, IF('Regional comparisons'!$B$9="Average value per exporter (£ thousands)",'Summary tables'!H77)))</f>
        <v>1910.8108108108108</v>
      </c>
      <c r="I96" s="48">
        <f>IF('Regional comparisons'!$B$9="Value of exports (£ billions)",'Summary tables'!I38, IF('Regional comparisons'!$B$9="Number of exporters",'Summary tables'!I58, IF('Regional comparisons'!$B$9="Average value per exporter (£ thousands)",'Summary tables'!I77)))</f>
        <v>1903.3898305084747</v>
      </c>
      <c r="J96" s="48">
        <f>IF('Regional comparisons'!$B$9="Value of exports (£ billions)",'Summary tables'!J38, IF('Regional comparisons'!$B$9="Number of exporters",'Summary tables'!J58, IF('Regional comparisons'!$B$9="Average value per exporter (£ thousands)",'Summary tables'!J77)))</f>
        <v>1615.7446808510638</v>
      </c>
      <c r="K96" s="48">
        <f>IF('Regional comparisons'!$B$9="Value of exports (£ billions)",'Summary tables'!K38, IF('Regional comparisons'!$B$9="Number of exporters",'Summary tables'!K58, IF('Regional comparisons'!$B$9="Average value per exporter (£ thousands)",'Summary tables'!K77)))</f>
        <v>1333.872271624899</v>
      </c>
      <c r="L96" s="48">
        <f>IF('Regional comparisons'!$B$9="Value of exports (£ billions)",'Summary tables'!L38, IF('Regional comparisons'!$B$9="Number of exporters",'Summary tables'!L58, IF('Regional comparisons'!$B$9="Average value per exporter (£ thousands)",'Summary tables'!L77)))</f>
        <v>1645.7142857142858</v>
      </c>
      <c r="M96" s="48">
        <f>IF('Regional comparisons'!$B$9="Value of exports (£ billions)",'Summary tables'!M38, IF('Regional comparisons'!$B$9="Number of exporters",'Summary tables'!M58, IF('Regional comparisons'!$B$9="Average value per exporter (£ thousands)",'Summary tables'!M77)))</f>
        <v>1561.6279069767443</v>
      </c>
      <c r="N96" s="48">
        <f>IF('Regional comparisons'!$B$9="Value of exports (£ billions)",'Summary tables'!N38, IF('Regional comparisons'!$B$9="Number of exporters",'Summary tables'!N58, IF('Regional comparisons'!$B$9="Average value per exporter (£ thousands)",'Summary tables'!N77)))</f>
        <v>1382.188498402556</v>
      </c>
      <c r="O96" s="48">
        <f>IF('Regional comparisons'!$B$9="Value of exports (£ billions)",'Summary tables'!O38, IF('Regional comparisons'!$B$9="Number of exporters",'Summary tables'!O58, IF('Regional comparisons'!$B$9="Average value per exporter (£ thousands)",'Summary tables'!O77)))</f>
        <v>1552.4025728339009</v>
      </c>
      <c r="P96" s="48">
        <f>IF('Regional comparisons'!$B$9="Value of exports (£ billions)",'Summary tables'!P38, IF('Regional comparisons'!$B$9="Number of exporters",'Summary tables'!P58, IF('Regional comparisons'!$B$9="Average value per exporter (£ thousands)",'Summary tables'!P77)))</f>
        <v>1742.2360248447205</v>
      </c>
      <c r="Q96" s="48">
        <f>IF('Regional comparisons'!$B$9="Value of exports (£ billions)",'Summary tables'!Q38, IF('Regional comparisons'!$B$9="Number of exporters",'Summary tables'!Q58, IF('Regional comparisons'!$B$9="Average value per exporter (£ thousands)",'Summary tables'!Q77)))</f>
        <v>1571.6332378223497</v>
      </c>
      <c r="R96" s="48">
        <f>IF('Regional comparisons'!$B$9="Value of exports (£ billions)",'Summary tables'!R38, IF('Regional comparisons'!$B$9="Number of exporters",'Summary tables'!R58, IF('Regional comparisons'!$B$9="Average value per exporter (£ thousands)",'Summary tables'!R77)))</f>
        <v>1578.4492173279941</v>
      </c>
      <c r="S96" s="48">
        <f>IF('Regional comparisons'!$B$9="Value of exports (£ billions)",'Summary tables'!S38, IF('Regional comparisons'!$B$9="Number of exporters",'Summary tables'!S58, IF('Regional comparisons'!$B$9="Average value per exporter (£ thousands)",'Summary tables'!S77)))</f>
        <v>1461.3771408598393</v>
      </c>
      <c r="T96" s="48">
        <f>IF('Regional comparisons'!$B$9="Value of exports (£ billions)",'Summary tables'!T38, IF('Regional comparisons'!$B$9="Number of exporters",'Summary tables'!T58, IF('Regional comparisons'!$B$9="Average value per exporter (£ thousands)",'Summary tables'!T77)))</f>
        <v>1471.484236627701</v>
      </c>
      <c r="U96" s="48"/>
      <c r="V96" s="48">
        <f>IF('Regional comparisons'!$B$9="Value of exports (£ billions)",'Summary tables'!V38, IF('Regional comparisons'!$B$9="Number of exporters",'Summary tables'!V58, IF('Regional comparisons'!$B$9="Average value per exporter (£ thousands)",'Summary tables'!V77)))</f>
        <v>3643.9490445859874</v>
      </c>
      <c r="W96" s="48">
        <f>IF('Regional comparisons'!$B$9="Value of exports (£ billions)",'Summary tables'!W38, IF('Regional comparisons'!$B$9="Number of exporters",'Summary tables'!W58, IF('Regional comparisons'!$B$9="Average value per exporter (£ thousands)",'Summary tables'!W77)))</f>
        <v>2949.0272373540856</v>
      </c>
      <c r="X96" s="48">
        <f>IF('Regional comparisons'!$B$9="Value of exports (£ billions)",'Summary tables'!X38, IF('Regional comparisons'!$B$9="Number of exporters",'Summary tables'!X58, IF('Regional comparisons'!$B$9="Average value per exporter (£ thousands)",'Summary tables'!X77)))</f>
        <v>3037.1328283761313</v>
      </c>
      <c r="Z96" s="150">
        <f t="shared" si="41"/>
        <v>2.9876153704533337E-2</v>
      </c>
      <c r="AA96" s="150">
        <f t="shared" si="42"/>
        <v>6.9161447002756837E-3</v>
      </c>
      <c r="AB96" s="150">
        <f t="shared" si="43"/>
        <v>-0.15540476970745154</v>
      </c>
    </row>
    <row r="97" spans="1:28" x14ac:dyDescent="0.25">
      <c r="B97" t="s">
        <v>310</v>
      </c>
      <c r="C97" t="s">
        <v>160</v>
      </c>
      <c r="F97" s="48"/>
      <c r="G97" s="48"/>
      <c r="H97" s="48"/>
      <c r="I97" s="48"/>
      <c r="J97" s="48"/>
      <c r="K97" s="48"/>
      <c r="L97" s="48"/>
      <c r="M97" s="48"/>
      <c r="N97" s="48"/>
      <c r="O97" s="48"/>
      <c r="P97" s="48"/>
      <c r="Q97" s="48"/>
      <c r="R97" s="48"/>
      <c r="S97" s="48"/>
      <c r="T97" s="48"/>
      <c r="U97" s="48"/>
      <c r="V97" s="48"/>
      <c r="W97" s="48"/>
      <c r="X97" s="48"/>
      <c r="Z97" s="150"/>
      <c r="AA97" s="150"/>
      <c r="AB97" s="150"/>
    </row>
    <row r="98" spans="1:28" x14ac:dyDescent="0.25">
      <c r="A98">
        <f t="shared" si="40"/>
        <v>98</v>
      </c>
      <c r="B98" s="25" t="s">
        <v>140</v>
      </c>
      <c r="C98" s="25" t="s">
        <v>183</v>
      </c>
      <c r="F98" s="48">
        <f>IF('Regional comparisons'!$B$9="Value of exports (£ billions)",'Summary tables'!F41, IF('Regional comparisons'!$B$9="Number of exporters",'Summary tables'!F60, IF('Regional comparisons'!$B$9="Average value per exporter (£ thousands)",'Summary tables'!F79)))</f>
        <v>710.55988382361602</v>
      </c>
      <c r="G98" s="48">
        <f>IF('Regional comparisons'!$B$9="Value of exports (£ billions)",'Summary tables'!G41, IF('Regional comparisons'!$B$9="Number of exporters",'Summary tables'!G60, IF('Regional comparisons'!$B$9="Average value per exporter (£ thousands)",'Summary tables'!G79)))</f>
        <v>716.27209955231808</v>
      </c>
      <c r="H98" s="48">
        <f>IF('Regional comparisons'!$B$9="Value of exports (£ billions)",'Summary tables'!H41, IF('Regional comparisons'!$B$9="Number of exporters",'Summary tables'!H60, IF('Regional comparisons'!$B$9="Average value per exporter (£ thousands)",'Summary tables'!H79)))</f>
        <v>678.80075587353224</v>
      </c>
      <c r="I98" s="48">
        <f>IF('Regional comparisons'!$B$9="Value of exports (£ billions)",'Summary tables'!I41, IF('Regional comparisons'!$B$9="Number of exporters",'Summary tables'!I60, IF('Regional comparisons'!$B$9="Average value per exporter (£ thousands)",'Summary tables'!I79)))</f>
        <v>693.53815141107964</v>
      </c>
      <c r="J98" s="48">
        <f>IF('Regional comparisons'!$B$9="Value of exports (£ billions)",'Summary tables'!J41, IF('Regional comparisons'!$B$9="Number of exporters",'Summary tables'!J60, IF('Regional comparisons'!$B$9="Average value per exporter (£ thousands)",'Summary tables'!J79)))</f>
        <v>696.24347283921747</v>
      </c>
      <c r="K98" s="48">
        <f>IF('Regional comparisons'!$B$9="Value of exports (£ billions)",'Summary tables'!K41, IF('Regional comparisons'!$B$9="Number of exporters",'Summary tables'!K60, IF('Regional comparisons'!$B$9="Average value per exporter (£ thousands)",'Summary tables'!K79)))</f>
        <v>676.99327569644572</v>
      </c>
      <c r="L98" s="48">
        <f>IF('Regional comparisons'!$B$9="Value of exports (£ billions)",'Summary tables'!L41, IF('Regional comparisons'!$B$9="Number of exporters",'Summary tables'!L60, IF('Regional comparisons'!$B$9="Average value per exporter (£ thousands)",'Summary tables'!L79)))</f>
        <v>655.93451307051555</v>
      </c>
      <c r="M98" s="48">
        <f>IF('Regional comparisons'!$B$9="Value of exports (£ billions)",'Summary tables'!M41, IF('Regional comparisons'!$B$9="Number of exporters",'Summary tables'!M60, IF('Regional comparisons'!$B$9="Average value per exporter (£ thousands)",'Summary tables'!M79)))</f>
        <v>689.12712016895057</v>
      </c>
      <c r="N98" s="48">
        <f>IF('Regional comparisons'!$B$9="Value of exports (£ billions)",'Summary tables'!N41, IF('Regional comparisons'!$B$9="Number of exporters",'Summary tables'!N60, IF('Regional comparisons'!$B$9="Average value per exporter (£ thousands)",'Summary tables'!N79)))</f>
        <v>665.56967217117017</v>
      </c>
      <c r="O98" s="48">
        <f>IF('Regional comparisons'!$B$9="Value of exports (£ billions)",'Summary tables'!O41, IF('Regional comparisons'!$B$9="Number of exporters",'Summary tables'!O60, IF('Regional comparisons'!$B$9="Average value per exporter (£ thousands)",'Summary tables'!O79)))</f>
        <v>692.75598867073109</v>
      </c>
      <c r="P98" s="48">
        <f>IF('Regional comparisons'!$B$9="Value of exports (£ billions)",'Summary tables'!P41, IF('Regional comparisons'!$B$9="Number of exporters",'Summary tables'!P60, IF('Regional comparisons'!$B$9="Average value per exporter (£ thousands)",'Summary tables'!P79)))</f>
        <v>635.54676625034801</v>
      </c>
      <c r="Q98" s="48">
        <f>IF('Regional comparisons'!$B$9="Value of exports (£ billions)",'Summary tables'!Q41, IF('Regional comparisons'!$B$9="Number of exporters",'Summary tables'!Q60, IF('Regional comparisons'!$B$9="Average value per exporter (£ thousands)",'Summary tables'!Q79)))</f>
        <v>649.61769447613301</v>
      </c>
      <c r="R98" s="48">
        <f>IF('Regional comparisons'!$B$9="Value of exports (£ billions)",'Summary tables'!R41, IF('Regional comparisons'!$B$9="Number of exporters",'Summary tables'!R60, IF('Regional comparisons'!$B$9="Average value per exporter (£ thousands)",'Summary tables'!R79)))</f>
        <v>633.88959234970616</v>
      </c>
      <c r="S98" s="48">
        <f>IF('Regional comparisons'!$B$9="Value of exports (£ billions)",'Summary tables'!S41, IF('Regional comparisons'!$B$9="Number of exporters",'Summary tables'!S60, IF('Regional comparisons'!$B$9="Average value per exporter (£ thousands)",'Summary tables'!S79)))</f>
        <v>672.92162846085148</v>
      </c>
      <c r="T98" s="48">
        <f>IF('Regional comparisons'!$B$9="Value of exports (£ billions)",'Summary tables'!T41, IF('Regional comparisons'!$B$9="Number of exporters",'Summary tables'!T60, IF('Regional comparisons'!$B$9="Average value per exporter (£ thousands)",'Summary tables'!T79)))</f>
        <v>664.97344080829089</v>
      </c>
      <c r="U98" s="48"/>
      <c r="V98" s="48">
        <f>IF('Regional comparisons'!$B$9="Value of exports (£ billions)",'Summary tables'!V41, IF('Regional comparisons'!$B$9="Number of exporters",'Summary tables'!V60, IF('Regional comparisons'!$B$9="Average value per exporter (£ thousands)",'Summary tables'!V79)))</f>
        <v>1948.7429760524906</v>
      </c>
      <c r="W98" s="48">
        <f>IF('Regional comparisons'!$B$9="Value of exports (£ billions)",'Summary tables'!W41, IF('Regional comparisons'!$B$9="Number of exporters",'Summary tables'!W60, IF('Regional comparisons'!$B$9="Average value per exporter (£ thousands)",'Summary tables'!W79)))</f>
        <v>1904.0601586602027</v>
      </c>
      <c r="X98" s="48">
        <f>IF('Regional comparisons'!$B$9="Value of exports (£ billions)",'Summary tables'!X41, IF('Regional comparisons'!$B$9="Number of exporters",'Summary tables'!X60, IF('Regional comparisons'!$B$9="Average value per exporter (£ thousands)",'Summary tables'!X79)))</f>
        <v>1840.3229116781829</v>
      </c>
      <c r="Z98" s="150">
        <f t="shared" si="41"/>
        <v>-3.3474387188936694E-2</v>
      </c>
      <c r="AA98" s="150">
        <f t="shared" si="42"/>
        <v>-1.1811461121765676E-2</v>
      </c>
      <c r="AB98" s="150">
        <f t="shared" si="43"/>
        <v>4.630135203355179E-2</v>
      </c>
    </row>
    <row r="99" spans="1:28" x14ac:dyDescent="0.25">
      <c r="Z99" s="150"/>
      <c r="AA99" s="150"/>
      <c r="AB99" s="150"/>
    </row>
    <row r="100" spans="1:28" x14ac:dyDescent="0.25">
      <c r="Y100" s="297"/>
      <c r="Z100" s="325"/>
      <c r="AA100" s="325"/>
      <c r="AB100" s="325"/>
    </row>
  </sheetData>
  <pageMargins left="0.7" right="0.7" top="0.75" bottom="0.75" header="0.3" footer="0.3"/>
  <pageSetup paperSize="9" orientation="portrait" verticalDpi="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59"/>
  <sheetViews>
    <sheetView zoomScale="80" zoomScaleNormal="80" workbookViewId="0">
      <pane xSplit="3" ySplit="4" topLeftCell="D5" activePane="bottomRight" state="frozen"/>
      <selection activeCell="T49" sqref="T49"/>
      <selection pane="topRight" activeCell="T49" sqref="T49"/>
      <selection pane="bottomLeft" activeCell="T49" sqref="T49"/>
      <selection pane="bottomRight" activeCell="T49" sqref="T49"/>
    </sheetView>
  </sheetViews>
  <sheetFormatPr defaultRowHeight="13.2" x14ac:dyDescent="0.25"/>
  <cols>
    <col min="1" max="1" width="17.5546875" customWidth="1"/>
    <col min="2" max="3" width="10.77734375" customWidth="1"/>
    <col min="4" max="18" width="9.5546875" customWidth="1"/>
  </cols>
  <sheetData>
    <row r="1" spans="1:22" x14ac:dyDescent="0.25">
      <c r="D1" s="215">
        <v>2</v>
      </c>
      <c r="E1" s="215">
        <v>3</v>
      </c>
      <c r="F1" s="215">
        <v>4</v>
      </c>
      <c r="G1" s="215">
        <v>5</v>
      </c>
      <c r="H1" s="215">
        <v>6</v>
      </c>
      <c r="I1" s="215">
        <v>7</v>
      </c>
      <c r="J1" s="215">
        <v>8</v>
      </c>
      <c r="K1" s="215">
        <v>9</v>
      </c>
      <c r="L1" s="215">
        <v>10</v>
      </c>
      <c r="M1" s="215">
        <v>11</v>
      </c>
      <c r="N1" s="215">
        <v>12</v>
      </c>
      <c r="O1" s="215">
        <v>13</v>
      </c>
      <c r="P1" s="215">
        <v>14</v>
      </c>
      <c r="Q1" s="215">
        <v>15</v>
      </c>
      <c r="R1" s="215">
        <v>16</v>
      </c>
      <c r="T1" s="215">
        <v>2</v>
      </c>
      <c r="U1" s="215">
        <v>3</v>
      </c>
      <c r="V1" s="215">
        <v>4</v>
      </c>
    </row>
    <row r="3" spans="1:22" x14ac:dyDescent="0.25">
      <c r="A3" s="1" t="s">
        <v>195</v>
      </c>
      <c r="D3" s="298" t="s">
        <v>248</v>
      </c>
    </row>
    <row r="4" spans="1:22" ht="14.4" x14ac:dyDescent="0.3">
      <c r="A4" s="32" t="s">
        <v>99</v>
      </c>
      <c r="B4" s="32" t="s">
        <v>98</v>
      </c>
      <c r="D4" s="266" t="s">
        <v>151</v>
      </c>
      <c r="E4" s="266" t="s">
        <v>152</v>
      </c>
      <c r="F4" s="266" t="s">
        <v>153</v>
      </c>
      <c r="G4" s="266" t="s">
        <v>154</v>
      </c>
      <c r="H4" s="266" t="s">
        <v>155</v>
      </c>
      <c r="I4" s="266" t="s">
        <v>156</v>
      </c>
      <c r="J4" s="266" t="s">
        <v>150</v>
      </c>
      <c r="K4" s="266" t="s">
        <v>190</v>
      </c>
      <c r="L4" s="266" t="s">
        <v>200</v>
      </c>
      <c r="M4" s="266" t="s">
        <v>207</v>
      </c>
      <c r="N4" s="266" t="s">
        <v>212</v>
      </c>
      <c r="O4" s="266" t="s">
        <v>216</v>
      </c>
      <c r="P4" s="266" t="s">
        <v>231</v>
      </c>
      <c r="Q4" s="299" t="s">
        <v>249</v>
      </c>
      <c r="R4" s="299" t="s">
        <v>309</v>
      </c>
    </row>
    <row r="5" spans="1:22" x14ac:dyDescent="0.25">
      <c r="A5" t="s">
        <v>157</v>
      </c>
      <c r="B5" t="s">
        <v>1</v>
      </c>
      <c r="D5" s="300">
        <f>VE!B58*1000</f>
        <v>5758000</v>
      </c>
      <c r="E5" s="300">
        <f>VE!C58*1000</f>
        <v>6671000</v>
      </c>
      <c r="F5" s="300">
        <f>VE!D58*1000</f>
        <v>6246000</v>
      </c>
      <c r="G5" s="300">
        <f>VE!E58*1000</f>
        <v>6587000</v>
      </c>
      <c r="H5" s="300">
        <f>VE!F58*1000</f>
        <v>5929000</v>
      </c>
      <c r="I5" s="300">
        <f>VE!G58*1000</f>
        <v>6070000</v>
      </c>
      <c r="J5" s="300">
        <f>VE!H58*1000</f>
        <v>5910000</v>
      </c>
      <c r="K5" s="300">
        <f>VE!I58*1000</f>
        <v>6105000</v>
      </c>
      <c r="L5" s="300">
        <f>VE!J58*1000</f>
        <v>5752000</v>
      </c>
      <c r="M5" s="300">
        <f>VE!K58*1000</f>
        <v>6107000</v>
      </c>
      <c r="N5" s="300">
        <f>VE!L58*1000</f>
        <v>5839000</v>
      </c>
      <c r="O5" s="300">
        <f>VE!M58*1000</f>
        <v>6341000</v>
      </c>
      <c r="P5" s="300">
        <f>VE!N58*1000</f>
        <v>5982000</v>
      </c>
      <c r="Q5" s="300">
        <f>VE!O58*1000</f>
        <v>6730000</v>
      </c>
      <c r="R5" s="300">
        <f>VE!P58*1000</f>
        <v>6591000</v>
      </c>
    </row>
    <row r="6" spans="1:22" x14ac:dyDescent="0.25">
      <c r="B6" t="s">
        <v>81</v>
      </c>
      <c r="D6" s="300">
        <f>VE!B55*1000</f>
        <v>4041000</v>
      </c>
      <c r="E6" s="300">
        <f>VE!C55*1000</f>
        <v>4295000</v>
      </c>
      <c r="F6" s="300">
        <f>VE!D55*1000</f>
        <v>4197000</v>
      </c>
      <c r="G6" s="300">
        <f>VE!E55*1000</f>
        <v>4148000</v>
      </c>
      <c r="H6" s="300">
        <f>VE!F55*1000</f>
        <v>3972000</v>
      </c>
      <c r="I6" s="300">
        <f>VE!G55*1000</f>
        <v>3929000</v>
      </c>
      <c r="J6" s="300">
        <f>VE!H55*1000</f>
        <v>3914000</v>
      </c>
      <c r="K6" s="300">
        <f>VE!I55*1000</f>
        <v>4055000</v>
      </c>
      <c r="L6" s="300">
        <f>VE!J55*1000</f>
        <v>3748000</v>
      </c>
      <c r="M6" s="300">
        <f>VE!K55*1000</f>
        <v>3892000</v>
      </c>
      <c r="N6" s="300">
        <f>VE!L55*1000</f>
        <v>3770000</v>
      </c>
      <c r="O6" s="300">
        <f>VE!M55*1000</f>
        <v>3857000</v>
      </c>
      <c r="P6" s="300">
        <f>VE!N55*1000</f>
        <v>3767000</v>
      </c>
      <c r="Q6" s="300">
        <f>VE!O55*1000</f>
        <v>3885000</v>
      </c>
      <c r="R6" s="300">
        <f>VE!P55*1000</f>
        <v>3843000</v>
      </c>
    </row>
    <row r="7" spans="1:22" x14ac:dyDescent="0.25">
      <c r="B7" t="s">
        <v>82</v>
      </c>
      <c r="D7" s="300">
        <f>VE!B59*1000</f>
        <v>9869000</v>
      </c>
      <c r="E7" s="300">
        <f>VE!C59*1000</f>
        <v>10305000</v>
      </c>
      <c r="F7" s="300">
        <f>VE!D59*1000</f>
        <v>9758000</v>
      </c>
      <c r="G7" s="300">
        <f>VE!E59*1000</f>
        <v>10108000</v>
      </c>
      <c r="H7" s="300">
        <f>VE!F59*1000</f>
        <v>9653000</v>
      </c>
      <c r="I7" s="300">
        <f>VE!G59*1000</f>
        <v>8975000</v>
      </c>
      <c r="J7" s="300">
        <f>VE!H59*1000</f>
        <v>8552000</v>
      </c>
      <c r="K7" s="300">
        <f>VE!I59*1000</f>
        <v>9181000</v>
      </c>
      <c r="L7" s="300">
        <f>VE!J59*1000</f>
        <v>8766000</v>
      </c>
      <c r="M7" s="300">
        <f>VE!K59*1000</f>
        <v>8667000</v>
      </c>
      <c r="N7" s="300">
        <f>VE!L59*1000</f>
        <v>7903000</v>
      </c>
      <c r="O7" s="300">
        <f>VE!M59*1000</f>
        <v>8412000</v>
      </c>
      <c r="P7" s="300">
        <f>VE!N59*1000</f>
        <v>7653000</v>
      </c>
      <c r="Q7" s="300">
        <f>VE!O59*1000</f>
        <v>8624000</v>
      </c>
      <c r="R7" s="300">
        <f>VE!P59*1000</f>
        <v>8081000</v>
      </c>
    </row>
    <row r="8" spans="1:22" x14ac:dyDescent="0.25">
      <c r="B8" t="s">
        <v>83</v>
      </c>
      <c r="D8" s="300">
        <f>VE!B51*1000</f>
        <v>2691000</v>
      </c>
      <c r="E8" s="300">
        <f>VE!C51*1000</f>
        <v>2628000</v>
      </c>
      <c r="F8" s="300">
        <f>VE!D51*1000</f>
        <v>2435000</v>
      </c>
      <c r="G8" s="300">
        <f>VE!E51*1000</f>
        <v>2617000</v>
      </c>
      <c r="H8" s="300">
        <f>VE!F51*1000</f>
        <v>2940000</v>
      </c>
      <c r="I8" s="300">
        <f>VE!G51*1000</f>
        <v>2670000</v>
      </c>
      <c r="J8" s="300">
        <f>VE!H51*1000</f>
        <v>2614000</v>
      </c>
      <c r="K8" s="300">
        <f>VE!I51*1000</f>
        <v>2997000</v>
      </c>
      <c r="L8" s="300">
        <f>VE!J51*1000</f>
        <v>2855000</v>
      </c>
      <c r="M8" s="300">
        <f>VE!K51*1000</f>
        <v>2813000</v>
      </c>
      <c r="N8" s="300">
        <f>VE!L51*1000</f>
        <v>2619000</v>
      </c>
      <c r="O8" s="300">
        <f>VE!M51*1000</f>
        <v>2581000</v>
      </c>
      <c r="P8" s="300">
        <f>VE!N51*1000</f>
        <v>2588000</v>
      </c>
      <c r="Q8" s="300">
        <f>VE!O51*1000</f>
        <v>2689000</v>
      </c>
      <c r="R8" s="300">
        <f>VE!P51*1000</f>
        <v>2623000</v>
      </c>
    </row>
    <row r="9" spans="1:22" x14ac:dyDescent="0.25">
      <c r="B9" t="s">
        <v>85</v>
      </c>
      <c r="D9" s="300">
        <f>VE!B52*1000</f>
        <v>6190000</v>
      </c>
      <c r="E9" s="300">
        <f>VE!C52*1000</f>
        <v>7616000</v>
      </c>
      <c r="F9" s="300">
        <f>VE!D52*1000</f>
        <v>7657000</v>
      </c>
      <c r="G9" s="300">
        <f>VE!E52*1000</f>
        <v>8296000</v>
      </c>
      <c r="H9" s="300">
        <f>VE!F52*1000</f>
        <v>8072000</v>
      </c>
      <c r="I9" s="300">
        <f>VE!G52*1000</f>
        <v>8020000</v>
      </c>
      <c r="J9" s="300">
        <f>VE!H52*1000</f>
        <v>7702000</v>
      </c>
      <c r="K9" s="300">
        <f>VE!I52*1000</f>
        <v>7971000</v>
      </c>
      <c r="L9" s="300">
        <f>VE!J52*1000</f>
        <v>6867000</v>
      </c>
      <c r="M9" s="300">
        <f>VE!K52*1000</f>
        <v>7194000</v>
      </c>
      <c r="N9" s="300">
        <f>VE!L52*1000</f>
        <v>6372000</v>
      </c>
      <c r="O9" s="300">
        <f>VE!M52*1000</f>
        <v>6716000</v>
      </c>
      <c r="P9" s="300">
        <f>VE!N52*1000</f>
        <v>6653000</v>
      </c>
      <c r="Q9" s="300">
        <f>VE!O52*1000</f>
        <v>7382000</v>
      </c>
      <c r="R9" s="300">
        <f>VE!P52*1000</f>
        <v>6802000</v>
      </c>
    </row>
    <row r="10" spans="1:22" x14ac:dyDescent="0.25">
      <c r="B10" t="s">
        <v>87</v>
      </c>
      <c r="D10" s="300">
        <f>VE!B60*1000</f>
        <v>9695000</v>
      </c>
      <c r="E10" s="300">
        <f>VE!C60*1000</f>
        <v>10421000</v>
      </c>
      <c r="F10" s="300">
        <f>VE!D60*1000</f>
        <v>9888000</v>
      </c>
      <c r="G10" s="300">
        <f>VE!E60*1000</f>
        <v>10017000</v>
      </c>
      <c r="H10" s="300">
        <f>VE!F60*1000</f>
        <v>9125000</v>
      </c>
      <c r="I10" s="300">
        <f>VE!G60*1000</f>
        <v>9319000</v>
      </c>
      <c r="J10" s="300">
        <f>VE!H60*1000</f>
        <v>8929000</v>
      </c>
      <c r="K10" s="300">
        <f>VE!I60*1000</f>
        <v>9679000</v>
      </c>
      <c r="L10" s="300">
        <f>VE!J60*1000</f>
        <v>9156000</v>
      </c>
      <c r="M10" s="300">
        <f>VE!K60*1000</f>
        <v>10290000</v>
      </c>
      <c r="N10" s="300">
        <f>VE!L60*1000</f>
        <v>9145000</v>
      </c>
      <c r="O10" s="300">
        <f>VE!M60*1000</f>
        <v>9253000</v>
      </c>
      <c r="P10" s="300">
        <f>VE!N60*1000</f>
        <v>9539000</v>
      </c>
      <c r="Q10" s="300">
        <f>VE!O60*1000</f>
        <v>10469000</v>
      </c>
      <c r="R10" s="300">
        <f>VE!P60*1000</f>
        <v>10576000</v>
      </c>
    </row>
    <row r="11" spans="1:22" x14ac:dyDescent="0.25">
      <c r="B11" t="s">
        <v>88</v>
      </c>
      <c r="D11" s="300">
        <f>VE!B61*1000</f>
        <v>5307000</v>
      </c>
      <c r="E11" s="300">
        <f>VE!C61*1000</f>
        <v>5884000</v>
      </c>
      <c r="F11" s="300">
        <f>VE!D61*1000</f>
        <v>5494000</v>
      </c>
      <c r="G11" s="300">
        <f>VE!E61*1000</f>
        <v>5955000</v>
      </c>
      <c r="H11" s="300">
        <f>VE!F61*1000</f>
        <v>5280000</v>
      </c>
      <c r="I11" s="300">
        <f>VE!G61*1000</f>
        <v>5269000</v>
      </c>
      <c r="J11" s="300">
        <f>VE!H61*1000</f>
        <v>4890000</v>
      </c>
      <c r="K11" s="300">
        <f>VE!I61*1000</f>
        <v>5825000</v>
      </c>
      <c r="L11" s="300">
        <f>VE!J61*1000</f>
        <v>4965000</v>
      </c>
      <c r="M11" s="300">
        <f>VE!K61*1000</f>
        <v>5537000</v>
      </c>
      <c r="N11" s="300">
        <f>VE!L61*1000</f>
        <v>4968000</v>
      </c>
      <c r="O11" s="300">
        <f>VE!M61*1000</f>
        <v>5421000</v>
      </c>
      <c r="P11" s="300">
        <f>VE!N61*1000</f>
        <v>4803000</v>
      </c>
      <c r="Q11" s="300">
        <f>VE!O61*1000</f>
        <v>5390000</v>
      </c>
      <c r="R11" s="300">
        <f>VE!P61*1000</f>
        <v>5330000</v>
      </c>
    </row>
    <row r="12" spans="1:22" x14ac:dyDescent="0.25">
      <c r="B12" t="s">
        <v>90</v>
      </c>
      <c r="D12" s="300">
        <f>VE!B56*1000</f>
        <v>7105000</v>
      </c>
      <c r="E12" s="300">
        <f>VE!C56*1000</f>
        <v>5561000</v>
      </c>
      <c r="F12" s="300">
        <f>VE!D56*1000</f>
        <v>5110000</v>
      </c>
      <c r="G12" s="300">
        <f>VE!E56*1000</f>
        <v>5344000</v>
      </c>
      <c r="H12" s="300">
        <f>VE!F56*1000</f>
        <v>5454000</v>
      </c>
      <c r="I12" s="300">
        <f>VE!G56*1000</f>
        <v>5455000</v>
      </c>
      <c r="J12" s="300">
        <f>VE!H56*1000</f>
        <v>5183000</v>
      </c>
      <c r="K12" s="300">
        <f>VE!I56*1000</f>
        <v>5484000</v>
      </c>
      <c r="L12" s="300">
        <f>VE!J56*1000</f>
        <v>6344000</v>
      </c>
      <c r="M12" s="300">
        <f>VE!K56*1000</f>
        <v>6395000</v>
      </c>
      <c r="N12" s="300">
        <f>VE!L56*1000</f>
        <v>5641000</v>
      </c>
      <c r="O12" s="300">
        <f>VE!M56*1000</f>
        <v>6250000</v>
      </c>
      <c r="P12" s="300">
        <f>VE!N56*1000</f>
        <v>6438000</v>
      </c>
      <c r="Q12" s="300">
        <f>VE!O56*1000</f>
        <v>6952000</v>
      </c>
      <c r="R12" s="300">
        <f>VE!P56*1000</f>
        <v>6643000</v>
      </c>
    </row>
    <row r="13" spans="1:22" x14ac:dyDescent="0.25">
      <c r="B13" t="s">
        <v>158</v>
      </c>
      <c r="D13" s="300">
        <f>VE!B53*1000</f>
        <v>3607000</v>
      </c>
      <c r="E13" s="300">
        <f>VE!C53*1000</f>
        <v>3743000</v>
      </c>
      <c r="F13" s="300">
        <f>VE!D53*1000</f>
        <v>3530000</v>
      </c>
      <c r="G13" s="300">
        <f>VE!E53*1000</f>
        <v>3424000</v>
      </c>
      <c r="H13" s="300">
        <f>VE!F53*1000</f>
        <v>3667000</v>
      </c>
      <c r="I13" s="300">
        <f>VE!G53*1000</f>
        <v>3570000</v>
      </c>
      <c r="J13" s="300">
        <f>VE!H53*1000</f>
        <v>3590000</v>
      </c>
      <c r="K13" s="300">
        <f>VE!I53*1000</f>
        <v>3671000</v>
      </c>
      <c r="L13" s="300">
        <f>VE!J53*1000</f>
        <v>3736000</v>
      </c>
      <c r="M13" s="300">
        <f>VE!K53*1000</f>
        <v>3564000</v>
      </c>
      <c r="N13" s="300">
        <f>VE!L53*1000</f>
        <v>3392000</v>
      </c>
      <c r="O13" s="300">
        <f>VE!M53*1000</f>
        <v>3373000</v>
      </c>
      <c r="P13" s="300">
        <f>VE!N53*1000</f>
        <v>3246000</v>
      </c>
      <c r="Q13" s="300">
        <f>VE!O53*1000</f>
        <v>3565000</v>
      </c>
      <c r="R13" s="300">
        <f>VE!P53*1000</f>
        <v>3391000</v>
      </c>
    </row>
    <row r="14" spans="1:22" x14ac:dyDescent="0.25">
      <c r="A14" t="s">
        <v>159</v>
      </c>
      <c r="D14" s="300">
        <f>VE!B63*1000</f>
        <v>54263000</v>
      </c>
      <c r="E14" s="300">
        <f>VE!C63*1000</f>
        <v>57124000</v>
      </c>
      <c r="F14" s="300">
        <f>VE!D63*1000</f>
        <v>54316000</v>
      </c>
      <c r="G14" s="300">
        <f>VE!E63*1000</f>
        <v>56496000</v>
      </c>
      <c r="H14" s="300">
        <f>VE!F63*1000</f>
        <v>54093000</v>
      </c>
      <c r="I14" s="300">
        <f>VE!G63*1000</f>
        <v>53278000</v>
      </c>
      <c r="J14" s="300">
        <f>VE!H63*1000</f>
        <v>51284000</v>
      </c>
      <c r="K14" s="300">
        <f>VE!I63*1000</f>
        <v>54970000</v>
      </c>
      <c r="L14" s="300">
        <f>VE!J63*1000</f>
        <v>52190000</v>
      </c>
      <c r="M14" s="300">
        <f>VE!K63*1000</f>
        <v>54459000</v>
      </c>
      <c r="N14" s="300">
        <f>VE!L63*1000</f>
        <v>49649000</v>
      </c>
      <c r="O14" s="300">
        <f>VE!M63*1000</f>
        <v>52204000</v>
      </c>
      <c r="P14" s="300">
        <f>VE!N63*1000</f>
        <v>50669000</v>
      </c>
      <c r="Q14" s="300">
        <f>VE!O63*1000</f>
        <v>55686000</v>
      </c>
      <c r="R14" s="300">
        <f>VE!P63*1000</f>
        <v>53881000</v>
      </c>
    </row>
    <row r="15" spans="1:22" x14ac:dyDescent="0.25">
      <c r="A15" t="s">
        <v>84</v>
      </c>
      <c r="B15" t="s">
        <v>84</v>
      </c>
      <c r="D15" s="300">
        <f>VE!B66*1000</f>
        <v>1665000</v>
      </c>
      <c r="E15" s="300">
        <f>VE!C66*1000</f>
        <v>1804000</v>
      </c>
      <c r="F15" s="300">
        <f>VE!D66*1000</f>
        <v>1767000</v>
      </c>
      <c r="G15" s="300">
        <f>VE!E66*1000</f>
        <v>1818000</v>
      </c>
      <c r="H15" s="300">
        <f>VE!F66*1000</f>
        <v>1719000</v>
      </c>
      <c r="I15" s="300">
        <f>VE!G66*1000</f>
        <v>1710000</v>
      </c>
      <c r="J15" s="300">
        <f>VE!H66*1000</f>
        <v>1632000</v>
      </c>
      <c r="K15" s="300">
        <f>VE!I66*1000</f>
        <v>1745000</v>
      </c>
      <c r="L15" s="300">
        <f>VE!J66*1000</f>
        <v>1700000</v>
      </c>
      <c r="M15" s="300">
        <f>VE!K66*1000</f>
        <v>1752000</v>
      </c>
      <c r="N15" s="300">
        <f>VE!L66*1000</f>
        <v>1791000</v>
      </c>
      <c r="O15" s="300">
        <f>VE!M66*1000</f>
        <v>1716000</v>
      </c>
      <c r="P15" s="300">
        <f>VE!N66*1000</f>
        <v>1943000</v>
      </c>
      <c r="Q15" s="300">
        <f>VE!O66*1000</f>
        <v>1925000</v>
      </c>
      <c r="R15" s="300">
        <f>VE!P66*1000</f>
        <v>1825000</v>
      </c>
    </row>
    <row r="16" spans="1:22" x14ac:dyDescent="0.25">
      <c r="A16" t="s">
        <v>86</v>
      </c>
      <c r="B16" t="s">
        <v>86</v>
      </c>
      <c r="D16" s="300">
        <f>VE!B65*1000</f>
        <v>6977000</v>
      </c>
      <c r="E16" s="300">
        <f>VE!C65*1000</f>
        <v>7586000</v>
      </c>
      <c r="F16" s="300">
        <f>VE!D65*1000</f>
        <v>7238000</v>
      </c>
      <c r="G16" s="300">
        <f>VE!E65*1000</f>
        <v>6863000</v>
      </c>
      <c r="H16" s="300">
        <f>VE!F65*1000</f>
        <v>7177000</v>
      </c>
      <c r="I16" s="300">
        <f>VE!G65*1000</f>
        <v>7610000</v>
      </c>
      <c r="J16" s="300">
        <f>VE!H65*1000</f>
        <v>6949000</v>
      </c>
      <c r="K16" s="300">
        <f>VE!I65*1000</f>
        <v>7343000</v>
      </c>
      <c r="L16" s="300">
        <f>VE!J65*1000</f>
        <v>6372000</v>
      </c>
      <c r="M16" s="300">
        <f>VE!K65*1000</f>
        <v>7240000</v>
      </c>
      <c r="N16" s="300">
        <f>VE!L65*1000</f>
        <v>5779000</v>
      </c>
      <c r="O16" s="300">
        <f>VE!M65*1000</f>
        <v>6090000</v>
      </c>
      <c r="P16" s="300">
        <f>VE!N65*1000</f>
        <v>5711000</v>
      </c>
      <c r="Q16" s="300">
        <f>VE!O65*1000</f>
        <v>5955000</v>
      </c>
      <c r="R16" s="300">
        <f>VE!P65*1000</f>
        <v>7025000</v>
      </c>
    </row>
    <row r="17" spans="1:22" x14ac:dyDescent="0.25">
      <c r="A17" t="s">
        <v>89</v>
      </c>
      <c r="B17" t="s">
        <v>89</v>
      </c>
      <c r="D17" s="300">
        <f>VE!B64*1000</f>
        <v>3123000</v>
      </c>
      <c r="E17" s="300">
        <f>VE!C64*1000</f>
        <v>3204000</v>
      </c>
      <c r="F17" s="300">
        <f>VE!D64*1000</f>
        <v>3028000</v>
      </c>
      <c r="G17" s="300">
        <f>VE!E64*1000</f>
        <v>3044000</v>
      </c>
      <c r="H17" s="300">
        <f>VE!F64*1000</f>
        <v>3106000</v>
      </c>
      <c r="I17" s="300">
        <f>VE!G64*1000</f>
        <v>3039000</v>
      </c>
      <c r="J17" s="300">
        <f>VE!H64*1000</f>
        <v>2800000</v>
      </c>
      <c r="K17" s="300">
        <f>VE!I64*1000</f>
        <v>2898000</v>
      </c>
      <c r="L17" s="300">
        <f>VE!J64*1000</f>
        <v>2921000</v>
      </c>
      <c r="M17" s="300">
        <f>VE!K64*1000</f>
        <v>3070000</v>
      </c>
      <c r="N17" s="300">
        <f>VE!L64*1000</f>
        <v>2838000</v>
      </c>
      <c r="O17" s="300">
        <f>VE!M64*1000</f>
        <v>2783000</v>
      </c>
      <c r="P17" s="300">
        <f>VE!N64*1000</f>
        <v>2947000</v>
      </c>
      <c r="Q17" s="300">
        <f>VE!O64*1000</f>
        <v>3085000</v>
      </c>
      <c r="R17" s="300">
        <f>VE!P64*1000</f>
        <v>2944000</v>
      </c>
    </row>
    <row r="18" spans="1:22" x14ac:dyDescent="0.25">
      <c r="A18" t="s">
        <v>310</v>
      </c>
      <c r="B18" t="s">
        <v>311</v>
      </c>
      <c r="D18" s="300">
        <f>VE!B67*1000</f>
        <v>4285000</v>
      </c>
      <c r="E18" s="300">
        <f>VE!C67*1000</f>
        <v>4144000</v>
      </c>
      <c r="F18" s="300">
        <f>VE!D67*1000</f>
        <v>4242000</v>
      </c>
      <c r="G18" s="300">
        <f>VE!E67*1000</f>
        <v>4492000</v>
      </c>
      <c r="H18" s="300">
        <f>VE!F67*1000</f>
        <v>3797000</v>
      </c>
      <c r="I18" s="300">
        <f>VE!G67*1000</f>
        <v>3300000</v>
      </c>
      <c r="J18" s="300">
        <f>VE!H67*1000</f>
        <v>4032000</v>
      </c>
      <c r="K18" s="300">
        <f>VE!I67*1000</f>
        <v>4029000</v>
      </c>
      <c r="L18" s="300">
        <f>VE!J67*1000</f>
        <v>3461000</v>
      </c>
      <c r="M18" s="300">
        <f>VE!K67*1000</f>
        <v>4103000</v>
      </c>
      <c r="N18" s="300">
        <f>VE!L67*1000</f>
        <v>4488000</v>
      </c>
      <c r="O18" s="300">
        <f>VE!M67*1000</f>
        <v>4388000</v>
      </c>
      <c r="P18" s="300">
        <f>VE!N67*1000</f>
        <v>4336000</v>
      </c>
      <c r="Q18" s="300">
        <f>VE!O67*1000</f>
        <v>4181000</v>
      </c>
      <c r="R18" s="300">
        <f>VE!P67*1000</f>
        <v>4154000</v>
      </c>
    </row>
    <row r="19" spans="1:22" x14ac:dyDescent="0.25">
      <c r="A19" t="s">
        <v>310</v>
      </c>
      <c r="B19" t="s">
        <v>160</v>
      </c>
      <c r="D19" s="300">
        <f>VE!B68*1000</f>
        <v>2103000</v>
      </c>
      <c r="E19" s="300">
        <f>VE!C68*1000</f>
        <v>1656000</v>
      </c>
      <c r="F19" s="300">
        <f>VE!D68*1000</f>
        <v>1611000</v>
      </c>
      <c r="G19" s="300">
        <f>VE!E68*1000</f>
        <v>1601000</v>
      </c>
      <c r="H19" s="300">
        <f>VE!F68*1000</f>
        <v>1576000</v>
      </c>
      <c r="I19" s="300">
        <f>VE!G68*1000</f>
        <v>1537000</v>
      </c>
      <c r="J19" s="300">
        <f>VE!H68*1000</f>
        <v>1654000</v>
      </c>
      <c r="K19" s="300">
        <f>VE!I68*1000</f>
        <v>1782000</v>
      </c>
      <c r="L19" s="300">
        <f>VE!J68*1000</f>
        <v>1510000</v>
      </c>
      <c r="M19" s="300">
        <f>VE!K68*1000</f>
        <v>1531000</v>
      </c>
      <c r="N19" s="300">
        <f>VE!L68*1000</f>
        <v>1659000</v>
      </c>
      <c r="O19" s="300">
        <f>VE!M68*1000</f>
        <v>1722000</v>
      </c>
      <c r="P19" s="300">
        <f>VE!N68*1000</f>
        <v>1476000</v>
      </c>
      <c r="Q19" s="300">
        <f>VE!O68*1000</f>
        <v>1501000</v>
      </c>
      <c r="R19" s="300">
        <f>VE!P68*1000</f>
        <v>1778000</v>
      </c>
    </row>
    <row r="20" spans="1:22" x14ac:dyDescent="0.25">
      <c r="A20" t="s">
        <v>107</v>
      </c>
      <c r="D20" s="300">
        <f>VE!B50*1000</f>
        <v>72416000</v>
      </c>
      <c r="E20" s="300">
        <f>VE!C50*1000</f>
        <v>75518000</v>
      </c>
      <c r="F20" s="300">
        <f>VE!D50*1000</f>
        <v>72202000</v>
      </c>
      <c r="G20" s="300">
        <f>VE!E50*1000</f>
        <v>74314000</v>
      </c>
      <c r="H20" s="300">
        <f>VE!F50*1000</f>
        <v>71468000</v>
      </c>
      <c r="I20" s="300">
        <f>VE!G50*1000</f>
        <v>70475000</v>
      </c>
      <c r="J20" s="300">
        <f>VE!H50*1000</f>
        <v>68351000</v>
      </c>
      <c r="K20" s="300">
        <f>VE!I50*1000</f>
        <v>72767000</v>
      </c>
      <c r="L20" s="300">
        <f>VE!J50*1000</f>
        <v>68155000</v>
      </c>
      <c r="M20" s="300">
        <f>VE!K50*1000</f>
        <v>72154000</v>
      </c>
      <c r="N20" s="300">
        <f>VE!L50*1000</f>
        <v>66203000</v>
      </c>
      <c r="O20" s="300">
        <f>VE!M50*1000</f>
        <v>68903000</v>
      </c>
      <c r="P20" s="300">
        <f>VE!N50*1000</f>
        <v>67082000</v>
      </c>
      <c r="Q20" s="300">
        <f>VE!O50*1000</f>
        <v>72331000</v>
      </c>
      <c r="R20" s="300">
        <f>VE!P50*1000</f>
        <v>71607000</v>
      </c>
    </row>
    <row r="21" spans="1:22" x14ac:dyDescent="0.25">
      <c r="A21" s="25" t="s">
        <v>159</v>
      </c>
      <c r="D21" s="301">
        <f>D20-D19</f>
        <v>70313000</v>
      </c>
      <c r="E21" s="301">
        <f t="shared" ref="E21:R21" si="0">E20-E19</f>
        <v>73862000</v>
      </c>
      <c r="F21" s="301">
        <f t="shared" si="0"/>
        <v>70591000</v>
      </c>
      <c r="G21" s="301">
        <f t="shared" si="0"/>
        <v>72713000</v>
      </c>
      <c r="H21" s="301">
        <f t="shared" si="0"/>
        <v>69892000</v>
      </c>
      <c r="I21" s="301">
        <f t="shared" si="0"/>
        <v>68938000</v>
      </c>
      <c r="J21" s="301">
        <f t="shared" si="0"/>
        <v>66697000</v>
      </c>
      <c r="K21" s="301">
        <f t="shared" si="0"/>
        <v>70985000</v>
      </c>
      <c r="L21" s="301">
        <f t="shared" si="0"/>
        <v>66645000</v>
      </c>
      <c r="M21" s="301">
        <f t="shared" si="0"/>
        <v>70623000</v>
      </c>
      <c r="N21" s="301">
        <f t="shared" si="0"/>
        <v>64544000</v>
      </c>
      <c r="O21" s="301">
        <f t="shared" si="0"/>
        <v>67181000</v>
      </c>
      <c r="P21" s="301">
        <f t="shared" si="0"/>
        <v>65606000</v>
      </c>
      <c r="Q21" s="301">
        <f t="shared" si="0"/>
        <v>70830000</v>
      </c>
      <c r="R21" s="301">
        <f t="shared" si="0"/>
        <v>69829000</v>
      </c>
    </row>
    <row r="23" spans="1:22" x14ac:dyDescent="0.25">
      <c r="A23" s="1" t="s">
        <v>175</v>
      </c>
    </row>
    <row r="24" spans="1:22" ht="14.4" x14ac:dyDescent="0.3">
      <c r="A24" s="32" t="s">
        <v>99</v>
      </c>
      <c r="B24" s="32" t="s">
        <v>98</v>
      </c>
      <c r="D24" s="265" t="s">
        <v>151</v>
      </c>
      <c r="E24" s="265" t="s">
        <v>152</v>
      </c>
      <c r="F24" s="265" t="s">
        <v>153</v>
      </c>
      <c r="G24" s="265" t="s">
        <v>154</v>
      </c>
      <c r="H24" s="265" t="s">
        <v>155</v>
      </c>
      <c r="I24" s="265" t="s">
        <v>156</v>
      </c>
      <c r="J24" s="265" t="s">
        <v>150</v>
      </c>
      <c r="K24" s="265" t="s">
        <v>190</v>
      </c>
      <c r="L24" s="265" t="s">
        <v>200</v>
      </c>
      <c r="M24" s="265" t="s">
        <v>207</v>
      </c>
      <c r="N24" s="265" t="s">
        <v>212</v>
      </c>
      <c r="O24" s="1" t="s">
        <v>216</v>
      </c>
      <c r="P24" s="266" t="s">
        <v>231</v>
      </c>
      <c r="Q24" s="299" t="s">
        <v>249</v>
      </c>
      <c r="R24" s="299" t="s">
        <v>309</v>
      </c>
      <c r="T24">
        <v>2013</v>
      </c>
      <c r="U24">
        <v>2014</v>
      </c>
      <c r="V24">
        <v>2015</v>
      </c>
    </row>
    <row r="25" spans="1:22" x14ac:dyDescent="0.25">
      <c r="A25" t="s">
        <v>157</v>
      </c>
      <c r="B25" t="s">
        <v>1</v>
      </c>
      <c r="D25" s="302">
        <f>VLOOKUP($B25,'TOTALS PIVOT (QR)'!$A$5:$P$18,D$1,FALSE)</f>
        <v>10481</v>
      </c>
      <c r="E25" s="302">
        <f>VLOOKUP($B25,'TOTALS PIVOT (QR)'!$A$5:$P$18,E$1,FALSE)</f>
        <v>10821</v>
      </c>
      <c r="F25" s="302">
        <f>VLOOKUP($B25,'TOTALS PIVOT (QR)'!$A$5:$P$18,F$1,FALSE)</f>
        <v>10942</v>
      </c>
      <c r="G25" s="302">
        <f>VLOOKUP($B25,'TOTALS PIVOT (QR)'!$A$5:$P$18,G$1,FALSE)</f>
        <v>11010</v>
      </c>
      <c r="H25" s="302">
        <f>VLOOKUP($B25,'TOTALS PIVOT (QR)'!$A$5:$P$18,H$1,FALSE)</f>
        <v>10557</v>
      </c>
      <c r="I25" s="302">
        <f>VLOOKUP($B25,'TOTALS PIVOT (QR)'!$A$5:$P$18,I$1,FALSE)</f>
        <v>10743</v>
      </c>
      <c r="J25" s="302">
        <f>VLOOKUP($B25,'TOTALS PIVOT (QR)'!$A$5:$P$18,J$1,FALSE)</f>
        <v>10756</v>
      </c>
      <c r="K25" s="302">
        <f>VLOOKUP($B25,'TOTALS PIVOT (QR)'!$A$5:$P$18,K$1,FALSE)</f>
        <v>10801</v>
      </c>
      <c r="L25" s="302">
        <f>VLOOKUP($B25,'TOTALS PIVOT (QR)'!$A$5:$P$18,L$1,FALSE)</f>
        <v>10500</v>
      </c>
      <c r="M25" s="302">
        <f>VLOOKUP($B25,'TOTALS PIVOT (QR)'!$A$5:$P$18,M$1,FALSE)</f>
        <v>10687</v>
      </c>
      <c r="N25" s="302">
        <f>VLOOKUP($B25,'TOTALS PIVOT (QR)'!$A$5:$P$18,N$1,FALSE)</f>
        <v>10673</v>
      </c>
      <c r="O25" s="302">
        <f>VLOOKUP($B25,'TOTALS PIVOT (QR)'!$A$5:$P$18,O$1,FALSE)</f>
        <v>10781</v>
      </c>
      <c r="P25" s="302">
        <f>VLOOKUP($B25,'TOTALS PIVOT (QR)'!$A$5:$P$18,P$1,FALSE)</f>
        <v>10782</v>
      </c>
      <c r="Q25" s="302">
        <f>VLOOKUP($B25,'TOTALS PIVOT (QR)'!$A$5:$P$18,Q$1,FALSE)</f>
        <v>10957</v>
      </c>
      <c r="R25" s="302">
        <f>VLOOKUP($B25,'TOTALS PIVOT (QR)'!$A$5:$P$18,R$1,FALSE)</f>
        <v>10893</v>
      </c>
      <c r="T25" s="303">
        <f>VLOOKUP($B25,'TOTALS PIVOT (YR)'!$A$5:$D$18,T$1,FALSE)</f>
        <v>14776</v>
      </c>
      <c r="U25" s="303">
        <f>VLOOKUP($B25,'TOTALS PIVOT (YR)'!$A$5:$D$18,U$1,FALSE)</f>
        <v>14473</v>
      </c>
      <c r="V25" s="303">
        <f>VLOOKUP($B25,'TOTALS PIVOT (YR)'!$A$5:$D$18,V$1,FALSE)</f>
        <v>14460</v>
      </c>
    </row>
    <row r="26" spans="1:22" x14ac:dyDescent="0.25">
      <c r="B26" t="s">
        <v>81</v>
      </c>
      <c r="D26" s="302">
        <f>VLOOKUP($B26,'TOTALS PIVOT (QR)'!$A$5:$P$18,D$1,FALSE)</f>
        <v>7694</v>
      </c>
      <c r="E26" s="302">
        <f>VLOOKUP($B26,'TOTALS PIVOT (QR)'!$A$5:$P$18,E$1,FALSE)</f>
        <v>7906</v>
      </c>
      <c r="F26" s="302">
        <f>VLOOKUP($B26,'TOTALS PIVOT (QR)'!$A$5:$P$18,F$1,FALSE)</f>
        <v>7971</v>
      </c>
      <c r="G26" s="302">
        <f>VLOOKUP($B26,'TOTALS PIVOT (QR)'!$A$5:$P$18,G$1,FALSE)</f>
        <v>7999</v>
      </c>
      <c r="H26" s="302">
        <f>VLOOKUP($B26,'TOTALS PIVOT (QR)'!$A$5:$P$18,H$1,FALSE)</f>
        <v>7708</v>
      </c>
      <c r="I26" s="302">
        <f>VLOOKUP($B26,'TOTALS PIVOT (QR)'!$A$5:$P$18,I$1,FALSE)</f>
        <v>7833</v>
      </c>
      <c r="J26" s="302">
        <f>VLOOKUP($B26,'TOTALS PIVOT (QR)'!$A$5:$P$18,J$1,FALSE)</f>
        <v>7848</v>
      </c>
      <c r="K26" s="302">
        <f>VLOOKUP($B26,'TOTALS PIVOT (QR)'!$A$5:$P$18,K$1,FALSE)</f>
        <v>7919</v>
      </c>
      <c r="L26" s="302">
        <f>VLOOKUP($B26,'TOTALS PIVOT (QR)'!$A$5:$P$18,L$1,FALSE)</f>
        <v>7735</v>
      </c>
      <c r="M26" s="302">
        <f>VLOOKUP($B26,'TOTALS PIVOT (QR)'!$A$5:$P$18,M$1,FALSE)</f>
        <v>7808</v>
      </c>
      <c r="N26" s="302">
        <f>VLOOKUP($B26,'TOTALS PIVOT (QR)'!$A$5:$P$18,N$1,FALSE)</f>
        <v>7794</v>
      </c>
      <c r="O26" s="302">
        <f>VLOOKUP($B26,'TOTALS PIVOT (QR)'!$A$5:$P$18,O$1,FALSE)</f>
        <v>7911</v>
      </c>
      <c r="P26" s="302">
        <f>VLOOKUP($B26,'TOTALS PIVOT (QR)'!$A$5:$P$18,P$1,FALSE)</f>
        <v>7950</v>
      </c>
      <c r="Q26" s="302">
        <f>VLOOKUP($B26,'TOTALS PIVOT (QR)'!$A$5:$P$18,Q$1,FALSE)</f>
        <v>8003</v>
      </c>
      <c r="R26" s="302">
        <f>VLOOKUP($B26,'TOTALS PIVOT (QR)'!$A$5:$P$18,R$1,FALSE)</f>
        <v>8072</v>
      </c>
      <c r="T26" s="303">
        <f>VLOOKUP($B26,'TOTALS PIVOT (YR)'!$A$5:$D$18,T$1,FALSE)</f>
        <v>10538</v>
      </c>
      <c r="U26" s="303">
        <f>VLOOKUP($B26,'TOTALS PIVOT (YR)'!$A$5:$D$18,U$1,FALSE)</f>
        <v>10356</v>
      </c>
      <c r="V26" s="303">
        <f>VLOOKUP($B26,'TOTALS PIVOT (YR)'!$A$5:$D$18,V$1,FALSE)</f>
        <v>10377</v>
      </c>
    </row>
    <row r="27" spans="1:22" x14ac:dyDescent="0.25">
      <c r="B27" t="s">
        <v>82</v>
      </c>
      <c r="D27" s="302">
        <f>VLOOKUP($B27,'TOTALS PIVOT (QR)'!$A$5:$P$18,D$1,FALSE)</f>
        <v>16740</v>
      </c>
      <c r="E27" s="302">
        <f>VLOOKUP($B27,'TOTALS PIVOT (QR)'!$A$5:$P$18,E$1,FALSE)</f>
        <v>17365</v>
      </c>
      <c r="F27" s="302">
        <f>VLOOKUP($B27,'TOTALS PIVOT (QR)'!$A$5:$P$18,F$1,FALSE)</f>
        <v>17556</v>
      </c>
      <c r="G27" s="302">
        <f>VLOOKUP($B27,'TOTALS PIVOT (QR)'!$A$5:$P$18,G$1,FALSE)</f>
        <v>17836</v>
      </c>
      <c r="H27" s="302">
        <f>VLOOKUP($B27,'TOTALS PIVOT (QR)'!$A$5:$P$18,H$1,FALSE)</f>
        <v>16841</v>
      </c>
      <c r="I27" s="302">
        <f>VLOOKUP($B27,'TOTALS PIVOT (QR)'!$A$5:$P$18,I$1,FALSE)</f>
        <v>16879</v>
      </c>
      <c r="J27" s="302">
        <f>VLOOKUP($B27,'TOTALS PIVOT (QR)'!$A$5:$P$18,J$1,FALSE)</f>
        <v>16992</v>
      </c>
      <c r="K27" s="302">
        <f>VLOOKUP($B27,'TOTALS PIVOT (QR)'!$A$5:$P$18,K$1,FALSE)</f>
        <v>17457</v>
      </c>
      <c r="L27" s="302">
        <f>VLOOKUP($B27,'TOTALS PIVOT (QR)'!$A$5:$P$18,L$1,FALSE)</f>
        <v>16736</v>
      </c>
      <c r="M27" s="302">
        <f>VLOOKUP($B27,'TOTALS PIVOT (QR)'!$A$5:$P$18,M$1,FALSE)</f>
        <v>17127</v>
      </c>
      <c r="N27" s="302">
        <f>VLOOKUP($B27,'TOTALS PIVOT (QR)'!$A$5:$P$18,N$1,FALSE)</f>
        <v>17177</v>
      </c>
      <c r="O27" s="302">
        <f>VLOOKUP($B27,'TOTALS PIVOT (QR)'!$A$5:$P$18,O$1,FALSE)</f>
        <v>17509</v>
      </c>
      <c r="P27" s="302">
        <f>VLOOKUP($B27,'TOTALS PIVOT (QR)'!$A$5:$P$18,P$1,FALSE)</f>
        <v>17279</v>
      </c>
      <c r="Q27" s="302">
        <f>VLOOKUP($B27,'TOTALS PIVOT (QR)'!$A$5:$P$18,Q$1,FALSE)</f>
        <v>17544</v>
      </c>
      <c r="R27" s="302">
        <f>VLOOKUP($B27,'TOTALS PIVOT (QR)'!$A$5:$P$18,R$1,FALSE)</f>
        <v>17779</v>
      </c>
      <c r="T27" s="303">
        <f>VLOOKUP($B27,'TOTALS PIVOT (YR)'!$A$5:$D$18,T$1,FALSE)</f>
        <v>26119</v>
      </c>
      <c r="U27" s="303">
        <f>VLOOKUP($B27,'TOTALS PIVOT (YR)'!$A$5:$D$18,U$1,FALSE)</f>
        <v>25566</v>
      </c>
      <c r="V27" s="303">
        <f>VLOOKUP($B27,'TOTALS PIVOT (YR)'!$A$5:$D$18,V$1,FALSE)</f>
        <v>26043</v>
      </c>
    </row>
    <row r="28" spans="1:22" x14ac:dyDescent="0.25">
      <c r="B28" t="s">
        <v>83</v>
      </c>
      <c r="D28" s="302">
        <f>VLOOKUP($B28,'TOTALS PIVOT (QR)'!$A$5:$P$18,D$1,FALSE)</f>
        <v>1944</v>
      </c>
      <c r="E28" s="302">
        <f>VLOOKUP($B28,'TOTALS PIVOT (QR)'!$A$5:$P$18,E$1,FALSE)</f>
        <v>2020</v>
      </c>
      <c r="F28" s="302">
        <f>VLOOKUP($B28,'TOTALS PIVOT (QR)'!$A$5:$P$18,F$1,FALSE)</f>
        <v>2037</v>
      </c>
      <c r="G28" s="302">
        <f>VLOOKUP($B28,'TOTALS PIVOT (QR)'!$A$5:$P$18,G$1,FALSE)</f>
        <v>2005</v>
      </c>
      <c r="H28" s="302">
        <f>VLOOKUP($B28,'TOTALS PIVOT (QR)'!$A$5:$P$18,H$1,FALSE)</f>
        <v>1941</v>
      </c>
      <c r="I28" s="302">
        <f>VLOOKUP($B28,'TOTALS PIVOT (QR)'!$A$5:$P$18,I$1,FALSE)</f>
        <v>1994</v>
      </c>
      <c r="J28" s="302">
        <f>VLOOKUP($B28,'TOTALS PIVOT (QR)'!$A$5:$P$18,J$1,FALSE)</f>
        <v>1995</v>
      </c>
      <c r="K28" s="302">
        <f>VLOOKUP($B28,'TOTALS PIVOT (QR)'!$A$5:$P$18,K$1,FALSE)</f>
        <v>1953</v>
      </c>
      <c r="L28" s="302">
        <f>VLOOKUP($B28,'TOTALS PIVOT (QR)'!$A$5:$P$18,L$1,FALSE)</f>
        <v>1904</v>
      </c>
      <c r="M28" s="302">
        <f>VLOOKUP($B28,'TOTALS PIVOT (QR)'!$A$5:$P$18,M$1,FALSE)</f>
        <v>1971</v>
      </c>
      <c r="N28" s="302">
        <f>VLOOKUP($B28,'TOTALS PIVOT (QR)'!$A$5:$P$18,N$1,FALSE)</f>
        <v>1961</v>
      </c>
      <c r="O28" s="302">
        <f>VLOOKUP($B28,'TOTALS PIVOT (QR)'!$A$5:$P$18,O$1,FALSE)</f>
        <v>2003</v>
      </c>
      <c r="P28" s="302">
        <f>VLOOKUP($B28,'TOTALS PIVOT (QR)'!$A$5:$P$18,P$1,FALSE)</f>
        <v>2011</v>
      </c>
      <c r="Q28" s="302">
        <f>VLOOKUP($B28,'TOTALS PIVOT (QR)'!$A$5:$P$18,Q$1,FALSE)</f>
        <v>2018</v>
      </c>
      <c r="R28" s="302">
        <f>VLOOKUP($B28,'TOTALS PIVOT (QR)'!$A$5:$P$18,R$1,FALSE)</f>
        <v>2005</v>
      </c>
      <c r="T28" s="303">
        <f>VLOOKUP($B28,'TOTALS PIVOT (YR)'!$A$5:$D$18,T$1,FALSE)</f>
        <v>2729</v>
      </c>
      <c r="U28" s="303">
        <f>VLOOKUP($B28,'TOTALS PIVOT (YR)'!$A$5:$D$18,U$1,FALSE)</f>
        <v>2652</v>
      </c>
      <c r="V28" s="303">
        <f>VLOOKUP($B28,'TOTALS PIVOT (YR)'!$A$5:$D$18,V$1,FALSE)</f>
        <v>2655</v>
      </c>
    </row>
    <row r="29" spans="1:22" x14ac:dyDescent="0.25">
      <c r="B29" t="s">
        <v>85</v>
      </c>
      <c r="D29" s="302">
        <f>VLOOKUP($B29,'TOTALS PIVOT (QR)'!$A$5:$P$18,D$1,FALSE)</f>
        <v>9290</v>
      </c>
      <c r="E29" s="302">
        <f>VLOOKUP($B29,'TOTALS PIVOT (QR)'!$A$5:$P$18,E$1,FALSE)</f>
        <v>9632</v>
      </c>
      <c r="F29" s="302">
        <f>VLOOKUP($B29,'TOTALS PIVOT (QR)'!$A$5:$P$18,F$1,FALSE)</f>
        <v>9684</v>
      </c>
      <c r="G29" s="302">
        <f>VLOOKUP($B29,'TOTALS PIVOT (QR)'!$A$5:$P$18,G$1,FALSE)</f>
        <v>9670</v>
      </c>
      <c r="H29" s="302">
        <f>VLOOKUP($B29,'TOTALS PIVOT (QR)'!$A$5:$P$18,H$1,FALSE)</f>
        <v>9344</v>
      </c>
      <c r="I29" s="302">
        <f>VLOOKUP($B29,'TOTALS PIVOT (QR)'!$A$5:$P$18,I$1,FALSE)</f>
        <v>9466</v>
      </c>
      <c r="J29" s="302">
        <f>VLOOKUP($B29,'TOTALS PIVOT (QR)'!$A$5:$P$18,J$1,FALSE)</f>
        <v>9366</v>
      </c>
      <c r="K29" s="302">
        <f>VLOOKUP($B29,'TOTALS PIVOT (QR)'!$A$5:$P$18,K$1,FALSE)</f>
        <v>9517</v>
      </c>
      <c r="L29" s="302">
        <f>VLOOKUP($B29,'TOTALS PIVOT (QR)'!$A$5:$P$18,L$1,FALSE)</f>
        <v>9274</v>
      </c>
      <c r="M29" s="302">
        <f>VLOOKUP($B29,'TOTALS PIVOT (QR)'!$A$5:$P$18,M$1,FALSE)</f>
        <v>9509</v>
      </c>
      <c r="N29" s="302">
        <f>VLOOKUP($B29,'TOTALS PIVOT (QR)'!$A$5:$P$18,N$1,FALSE)</f>
        <v>9457</v>
      </c>
      <c r="O29" s="302">
        <f>VLOOKUP($B29,'TOTALS PIVOT (QR)'!$A$5:$P$18,O$1,FALSE)</f>
        <v>9614</v>
      </c>
      <c r="P29" s="302">
        <f>VLOOKUP($B29,'TOTALS PIVOT (QR)'!$A$5:$P$18,P$1,FALSE)</f>
        <v>9653</v>
      </c>
      <c r="Q29" s="302">
        <f>VLOOKUP($B29,'TOTALS PIVOT (QR)'!$A$5:$P$18,Q$1,FALSE)</f>
        <v>9781</v>
      </c>
      <c r="R29" s="302">
        <f>VLOOKUP($B29,'TOTALS PIVOT (QR)'!$A$5:$P$18,R$1,FALSE)</f>
        <v>9827</v>
      </c>
      <c r="T29" s="303">
        <f>VLOOKUP($B29,'TOTALS PIVOT (YR)'!$A$5:$D$18,T$1,FALSE)</f>
        <v>12926</v>
      </c>
      <c r="U29" s="303">
        <f>VLOOKUP($B29,'TOTALS PIVOT (YR)'!$A$5:$D$18,U$1,FALSE)</f>
        <v>12728</v>
      </c>
      <c r="V29" s="303">
        <f>VLOOKUP($B29,'TOTALS PIVOT (YR)'!$A$5:$D$18,V$1,FALSE)</f>
        <v>12754</v>
      </c>
    </row>
    <row r="30" spans="1:22" x14ac:dyDescent="0.25">
      <c r="B30" t="s">
        <v>87</v>
      </c>
      <c r="D30" s="302">
        <f>VLOOKUP($B30,'TOTALS PIVOT (QR)'!$A$5:$P$18,D$1,FALSE)</f>
        <v>16933</v>
      </c>
      <c r="E30" s="302">
        <f>VLOOKUP($B30,'TOTALS PIVOT (QR)'!$A$5:$P$18,E$1,FALSE)</f>
        <v>17407</v>
      </c>
      <c r="F30" s="302">
        <f>VLOOKUP($B30,'TOTALS PIVOT (QR)'!$A$5:$P$18,F$1,FALSE)</f>
        <v>17538</v>
      </c>
      <c r="G30" s="302">
        <f>VLOOKUP($B30,'TOTALS PIVOT (QR)'!$A$5:$P$18,G$1,FALSE)</f>
        <v>17580</v>
      </c>
      <c r="H30" s="302">
        <f>VLOOKUP($B30,'TOTALS PIVOT (QR)'!$A$5:$P$18,H$1,FALSE)</f>
        <v>16852</v>
      </c>
      <c r="I30" s="302">
        <f>VLOOKUP($B30,'TOTALS PIVOT (QR)'!$A$5:$P$18,I$1,FALSE)</f>
        <v>17060</v>
      </c>
      <c r="J30" s="302">
        <f>VLOOKUP($B30,'TOTALS PIVOT (QR)'!$A$5:$P$18,J$1,FALSE)</f>
        <v>17027</v>
      </c>
      <c r="K30" s="302">
        <f>VLOOKUP($B30,'TOTALS PIVOT (QR)'!$A$5:$P$18,K$1,FALSE)</f>
        <v>17270</v>
      </c>
      <c r="L30" s="302">
        <f>VLOOKUP($B30,'TOTALS PIVOT (QR)'!$A$5:$P$18,L$1,FALSE)</f>
        <v>16735</v>
      </c>
      <c r="M30" s="302">
        <f>VLOOKUP($B30,'TOTALS PIVOT (QR)'!$A$5:$P$18,M$1,FALSE)</f>
        <v>16894</v>
      </c>
      <c r="N30" s="302">
        <f>VLOOKUP($B30,'TOTALS PIVOT (QR)'!$A$5:$P$18,N$1,FALSE)</f>
        <v>16959</v>
      </c>
      <c r="O30" s="302">
        <f>VLOOKUP($B30,'TOTALS PIVOT (QR)'!$A$5:$P$18,O$1,FALSE)</f>
        <v>17254</v>
      </c>
      <c r="P30" s="302">
        <f>VLOOKUP($B30,'TOTALS PIVOT (QR)'!$A$5:$P$18,P$1,FALSE)</f>
        <v>17304</v>
      </c>
      <c r="Q30" s="302">
        <f>VLOOKUP($B30,'TOTALS PIVOT (QR)'!$A$5:$P$18,Q$1,FALSE)</f>
        <v>17526</v>
      </c>
      <c r="R30" s="302">
        <f>VLOOKUP($B30,'TOTALS PIVOT (QR)'!$A$5:$P$18,R$1,FALSE)</f>
        <v>17390</v>
      </c>
      <c r="T30" s="303">
        <f>VLOOKUP($B30,'TOTALS PIVOT (YR)'!$A$5:$D$18,T$1,FALSE)</f>
        <v>24185</v>
      </c>
      <c r="U30" s="303">
        <f>VLOOKUP($B30,'TOTALS PIVOT (YR)'!$A$5:$D$18,U$1,FALSE)</f>
        <v>23603</v>
      </c>
      <c r="V30" s="303">
        <f>VLOOKUP($B30,'TOTALS PIVOT (YR)'!$A$5:$D$18,V$1,FALSE)</f>
        <v>23594</v>
      </c>
    </row>
    <row r="31" spans="1:22" x14ac:dyDescent="0.25">
      <c r="B31" t="s">
        <v>88</v>
      </c>
      <c r="D31" s="302">
        <f>VLOOKUP($B31,'TOTALS PIVOT (QR)'!$A$5:$P$18,D$1,FALSE)</f>
        <v>7829</v>
      </c>
      <c r="E31" s="302">
        <f>VLOOKUP($B31,'TOTALS PIVOT (QR)'!$A$5:$P$18,E$1,FALSE)</f>
        <v>8106</v>
      </c>
      <c r="F31" s="302">
        <f>VLOOKUP($B31,'TOTALS PIVOT (QR)'!$A$5:$P$18,F$1,FALSE)</f>
        <v>8221</v>
      </c>
      <c r="G31" s="302">
        <f>VLOOKUP($B31,'TOTALS PIVOT (QR)'!$A$5:$P$18,G$1,FALSE)</f>
        <v>8290</v>
      </c>
      <c r="H31" s="302">
        <f>VLOOKUP($B31,'TOTALS PIVOT (QR)'!$A$5:$P$18,H$1,FALSE)</f>
        <v>7916</v>
      </c>
      <c r="I31" s="302">
        <f>VLOOKUP($B31,'TOTALS PIVOT (QR)'!$A$5:$P$18,I$1,FALSE)</f>
        <v>8109</v>
      </c>
      <c r="J31" s="302">
        <f>VLOOKUP($B31,'TOTALS PIVOT (QR)'!$A$5:$P$18,J$1,FALSE)</f>
        <v>8051</v>
      </c>
      <c r="K31" s="302">
        <f>VLOOKUP($B31,'TOTALS PIVOT (QR)'!$A$5:$P$18,K$1,FALSE)</f>
        <v>8126</v>
      </c>
      <c r="L31" s="302">
        <f>VLOOKUP($B31,'TOTALS PIVOT (QR)'!$A$5:$P$18,L$1,FALSE)</f>
        <v>7889</v>
      </c>
      <c r="M31" s="302">
        <f>VLOOKUP($B31,'TOTALS PIVOT (QR)'!$A$5:$P$18,M$1,FALSE)</f>
        <v>8005</v>
      </c>
      <c r="N31" s="302">
        <f>VLOOKUP($B31,'TOTALS PIVOT (QR)'!$A$5:$P$18,N$1,FALSE)</f>
        <v>8098</v>
      </c>
      <c r="O31" s="302">
        <f>VLOOKUP($B31,'TOTALS PIVOT (QR)'!$A$5:$P$18,O$1,FALSE)</f>
        <v>8206</v>
      </c>
      <c r="P31" s="302">
        <f>VLOOKUP($B31,'TOTALS PIVOT (QR)'!$A$5:$P$18,P$1,FALSE)</f>
        <v>8138</v>
      </c>
      <c r="Q31" s="302">
        <f>VLOOKUP($B31,'TOTALS PIVOT (QR)'!$A$5:$P$18,Q$1,FALSE)</f>
        <v>8392</v>
      </c>
      <c r="R31" s="302">
        <f>VLOOKUP($B31,'TOTALS PIVOT (QR)'!$A$5:$P$18,R$1,FALSE)</f>
        <v>8365</v>
      </c>
      <c r="T31" s="303">
        <f>VLOOKUP($B31,'TOTALS PIVOT (YR)'!$A$5:$D$18,T$1,FALSE)</f>
        <v>11259</v>
      </c>
      <c r="U31" s="303">
        <f>VLOOKUP($B31,'TOTALS PIVOT (YR)'!$A$5:$D$18,U$1,FALSE)</f>
        <v>11004</v>
      </c>
      <c r="V31" s="303">
        <f>VLOOKUP($B31,'TOTALS PIVOT (YR)'!$A$5:$D$18,V$1,FALSE)</f>
        <v>11158</v>
      </c>
    </row>
    <row r="32" spans="1:22" x14ac:dyDescent="0.25">
      <c r="B32" t="s">
        <v>90</v>
      </c>
      <c r="D32" s="302">
        <f>VLOOKUP($B32,'TOTALS PIVOT (QR)'!$A$5:$P$18,D$1,FALSE)</f>
        <v>9174</v>
      </c>
      <c r="E32" s="302">
        <f>VLOOKUP($B32,'TOTALS PIVOT (QR)'!$A$5:$P$18,E$1,FALSE)</f>
        <v>9508</v>
      </c>
      <c r="F32" s="302">
        <f>VLOOKUP($B32,'TOTALS PIVOT (QR)'!$A$5:$P$18,F$1,FALSE)</f>
        <v>9591</v>
      </c>
      <c r="G32" s="302">
        <f>VLOOKUP($B32,'TOTALS PIVOT (QR)'!$A$5:$P$18,G$1,FALSE)</f>
        <v>9578</v>
      </c>
      <c r="H32" s="302">
        <f>VLOOKUP($B32,'TOTALS PIVOT (QR)'!$A$5:$P$18,H$1,FALSE)</f>
        <v>9211</v>
      </c>
      <c r="I32" s="302">
        <f>VLOOKUP($B32,'TOTALS PIVOT (QR)'!$A$5:$P$18,I$1,FALSE)</f>
        <v>9308</v>
      </c>
      <c r="J32" s="302">
        <f>VLOOKUP($B32,'TOTALS PIVOT (QR)'!$A$5:$P$18,J$1,FALSE)</f>
        <v>9348</v>
      </c>
      <c r="K32" s="302">
        <f>VLOOKUP($B32,'TOTALS PIVOT (QR)'!$A$5:$P$18,K$1,FALSE)</f>
        <v>9398</v>
      </c>
      <c r="L32" s="302">
        <f>VLOOKUP($B32,'TOTALS PIVOT (QR)'!$A$5:$P$18,L$1,FALSE)</f>
        <v>9166</v>
      </c>
      <c r="M32" s="302">
        <f>VLOOKUP($B32,'TOTALS PIVOT (QR)'!$A$5:$P$18,M$1,FALSE)</f>
        <v>9299</v>
      </c>
      <c r="N32" s="302">
        <f>VLOOKUP($B32,'TOTALS PIVOT (QR)'!$A$5:$P$18,N$1,FALSE)</f>
        <v>9321</v>
      </c>
      <c r="O32" s="302">
        <f>VLOOKUP($B32,'TOTALS PIVOT (QR)'!$A$5:$P$18,O$1,FALSE)</f>
        <v>9440</v>
      </c>
      <c r="P32" s="302">
        <f>VLOOKUP($B32,'TOTALS PIVOT (QR)'!$A$5:$P$18,P$1,FALSE)</f>
        <v>9413</v>
      </c>
      <c r="Q32" s="302">
        <f>VLOOKUP($B32,'TOTALS PIVOT (QR)'!$A$5:$P$18,Q$1,FALSE)</f>
        <v>9604</v>
      </c>
      <c r="R32" s="302">
        <f>VLOOKUP($B32,'TOTALS PIVOT (QR)'!$A$5:$P$18,R$1,FALSE)</f>
        <v>9647</v>
      </c>
      <c r="T32" s="303">
        <f>VLOOKUP($B32,'TOTALS PIVOT (YR)'!$A$5:$D$18,T$1,FALSE)</f>
        <v>12487</v>
      </c>
      <c r="U32" s="303">
        <f>VLOOKUP($B32,'TOTALS PIVOT (YR)'!$A$5:$D$18,U$1,FALSE)</f>
        <v>12259</v>
      </c>
      <c r="V32" s="303">
        <f>VLOOKUP($B32,'TOTALS PIVOT (YR)'!$A$5:$D$18,V$1,FALSE)</f>
        <v>12300</v>
      </c>
    </row>
    <row r="33" spans="1:22" x14ac:dyDescent="0.25">
      <c r="B33" t="s">
        <v>158</v>
      </c>
      <c r="D33" s="302">
        <f>VLOOKUP($B33,'TOTALS PIVOT (QR)'!$A$5:$P$18,D$1,FALSE)</f>
        <v>6961</v>
      </c>
      <c r="E33" s="302">
        <f>VLOOKUP($B33,'TOTALS PIVOT (QR)'!$A$5:$P$18,E$1,FALSE)</f>
        <v>7179</v>
      </c>
      <c r="F33" s="302">
        <f>VLOOKUP($B33,'TOTALS PIVOT (QR)'!$A$5:$P$18,F$1,FALSE)</f>
        <v>7281</v>
      </c>
      <c r="G33" s="302">
        <f>VLOOKUP($B33,'TOTALS PIVOT (QR)'!$A$5:$P$18,G$1,FALSE)</f>
        <v>7339</v>
      </c>
      <c r="H33" s="302">
        <f>VLOOKUP($B33,'TOTALS PIVOT (QR)'!$A$5:$P$18,H$1,FALSE)</f>
        <v>7055</v>
      </c>
      <c r="I33" s="302">
        <f>VLOOKUP($B33,'TOTALS PIVOT (QR)'!$A$5:$P$18,I$1,FALSE)</f>
        <v>7153</v>
      </c>
      <c r="J33" s="302">
        <f>VLOOKUP($B33,'TOTALS PIVOT (QR)'!$A$5:$P$18,J$1,FALSE)</f>
        <v>7178</v>
      </c>
      <c r="K33" s="302">
        <f>VLOOKUP($B33,'TOTALS PIVOT (QR)'!$A$5:$P$18,K$1,FALSE)</f>
        <v>7230</v>
      </c>
      <c r="L33" s="302">
        <f>VLOOKUP($B33,'TOTALS PIVOT (QR)'!$A$5:$P$18,L$1,FALSE)</f>
        <v>7014</v>
      </c>
      <c r="M33" s="302">
        <f>VLOOKUP($B33,'TOTALS PIVOT (QR)'!$A$5:$P$18,M$1,FALSE)</f>
        <v>7103</v>
      </c>
      <c r="N33" s="302">
        <f>VLOOKUP($B33,'TOTALS PIVOT (QR)'!$A$5:$P$18,N$1,FALSE)</f>
        <v>7109</v>
      </c>
      <c r="O33" s="302">
        <f>VLOOKUP($B33,'TOTALS PIVOT (QR)'!$A$5:$P$18,O$1,FALSE)</f>
        <v>7242</v>
      </c>
      <c r="P33" s="302">
        <f>VLOOKUP($B33,'TOTALS PIVOT (QR)'!$A$5:$P$18,P$1,FALSE)</f>
        <v>7273</v>
      </c>
      <c r="Q33" s="302">
        <f>VLOOKUP($B33,'TOTALS PIVOT (QR)'!$A$5:$P$18,Q$1,FALSE)</f>
        <v>7346</v>
      </c>
      <c r="R33" s="302">
        <f>VLOOKUP($B33,'TOTALS PIVOT (QR)'!$A$5:$P$18,R$1,FALSE)</f>
        <v>7308</v>
      </c>
      <c r="T33" s="303">
        <f>VLOOKUP($B33,'TOTALS PIVOT (YR)'!$A$5:$D$18,T$1,FALSE)</f>
        <v>9737</v>
      </c>
      <c r="U33" s="303">
        <f>VLOOKUP($B33,'TOTALS PIVOT (YR)'!$A$5:$D$18,U$1,FALSE)</f>
        <v>9592</v>
      </c>
      <c r="V33" s="303">
        <f>VLOOKUP($B33,'TOTALS PIVOT (YR)'!$A$5:$D$18,V$1,FALSE)</f>
        <v>9529</v>
      </c>
    </row>
    <row r="34" spans="1:22" x14ac:dyDescent="0.25">
      <c r="A34" t="s">
        <v>159</v>
      </c>
      <c r="B34" s="25" t="s">
        <v>157</v>
      </c>
      <c r="D34" s="302">
        <f>SUM(D25:D33)</f>
        <v>87046</v>
      </c>
      <c r="E34" s="302">
        <f t="shared" ref="E34:R34" si="1">SUM(E25:E33)</f>
        <v>89944</v>
      </c>
      <c r="F34" s="302">
        <f t="shared" si="1"/>
        <v>90821</v>
      </c>
      <c r="G34" s="302">
        <f t="shared" si="1"/>
        <v>91307</v>
      </c>
      <c r="H34" s="302">
        <f t="shared" si="1"/>
        <v>87425</v>
      </c>
      <c r="I34" s="302">
        <f t="shared" si="1"/>
        <v>88545</v>
      </c>
      <c r="J34" s="302">
        <f t="shared" si="1"/>
        <v>88561</v>
      </c>
      <c r="K34" s="302">
        <f t="shared" si="1"/>
        <v>89671</v>
      </c>
      <c r="L34" s="302">
        <f t="shared" si="1"/>
        <v>86953</v>
      </c>
      <c r="M34" s="302">
        <f t="shared" si="1"/>
        <v>88403</v>
      </c>
      <c r="N34" s="302">
        <f t="shared" si="1"/>
        <v>88549</v>
      </c>
      <c r="O34" s="302">
        <f t="shared" si="1"/>
        <v>89960</v>
      </c>
      <c r="P34" s="302">
        <f t="shared" si="1"/>
        <v>89803</v>
      </c>
      <c r="Q34" s="302">
        <f t="shared" si="1"/>
        <v>91171</v>
      </c>
      <c r="R34" s="302">
        <f t="shared" si="1"/>
        <v>91286</v>
      </c>
      <c r="S34" s="302"/>
      <c r="T34" s="302">
        <f t="shared" ref="T34" si="2">SUM(T25:T33)</f>
        <v>124756</v>
      </c>
      <c r="U34" s="302">
        <f t="shared" ref="U34" si="3">SUM(U25:U33)</f>
        <v>122233</v>
      </c>
      <c r="V34" s="302">
        <f t="shared" ref="V34" si="4">SUM(V25:V33)</f>
        <v>122870</v>
      </c>
    </row>
    <row r="35" spans="1:22" x14ac:dyDescent="0.25">
      <c r="A35" t="s">
        <v>84</v>
      </c>
      <c r="B35" t="s">
        <v>84</v>
      </c>
      <c r="D35" s="302">
        <f>VLOOKUP($B35,'TOTALS PIVOT (QR)'!$A$5:$P$18,D$1,FALSE)</f>
        <v>5700</v>
      </c>
      <c r="E35" s="302">
        <f>VLOOKUP($B35,'TOTALS PIVOT (QR)'!$A$5:$P$18,E$1,FALSE)</f>
        <v>5779</v>
      </c>
      <c r="F35" s="302">
        <f>VLOOKUP($B35,'TOTALS PIVOT (QR)'!$A$5:$P$18,F$1,FALSE)</f>
        <v>5865</v>
      </c>
      <c r="G35" s="302">
        <f>VLOOKUP($B35,'TOTALS PIVOT (QR)'!$A$5:$P$18,G$1,FALSE)</f>
        <v>5930</v>
      </c>
      <c r="H35" s="302">
        <f>VLOOKUP($B35,'TOTALS PIVOT (QR)'!$A$5:$P$18,H$1,FALSE)</f>
        <v>5666</v>
      </c>
      <c r="I35" s="302">
        <f>VLOOKUP($B35,'TOTALS PIVOT (QR)'!$A$5:$P$18,I$1,FALSE)</f>
        <v>5746</v>
      </c>
      <c r="J35" s="302">
        <f>VLOOKUP($B35,'TOTALS PIVOT (QR)'!$A$5:$P$18,J$1,FALSE)</f>
        <v>5790</v>
      </c>
      <c r="K35" s="302">
        <f>VLOOKUP($B35,'TOTALS PIVOT (QR)'!$A$5:$P$18,K$1,FALSE)</f>
        <v>5825</v>
      </c>
      <c r="L35" s="302">
        <f>VLOOKUP($B35,'TOTALS PIVOT (QR)'!$A$5:$P$18,L$1,FALSE)</f>
        <v>5696</v>
      </c>
      <c r="M35" s="302">
        <f>VLOOKUP($B35,'TOTALS PIVOT (QR)'!$A$5:$P$18,M$1,FALSE)</f>
        <v>5786</v>
      </c>
      <c r="N35" s="302">
        <f>VLOOKUP($B35,'TOTALS PIVOT (QR)'!$A$5:$P$18,N$1,FALSE)</f>
        <v>5799</v>
      </c>
      <c r="O35" s="302">
        <f>VLOOKUP($B35,'TOTALS PIVOT (QR)'!$A$5:$P$18,O$1,FALSE)</f>
        <v>5856</v>
      </c>
      <c r="P35" s="302">
        <f>VLOOKUP($B35,'TOTALS PIVOT (QR)'!$A$5:$P$18,P$1,FALSE)</f>
        <v>5855</v>
      </c>
      <c r="Q35" s="302">
        <f>VLOOKUP($B35,'TOTALS PIVOT (QR)'!$A$5:$P$18,Q$1,FALSE)</f>
        <v>5888</v>
      </c>
      <c r="R35" s="302">
        <f>VLOOKUP($B35,'TOTALS PIVOT (QR)'!$A$5:$P$18,R$1,FALSE)</f>
        <v>5990</v>
      </c>
      <c r="T35" s="303">
        <f>VLOOKUP($B35,'TOTALS PIVOT (YR)'!$A$5:$D$18,T$1,FALSE)</f>
        <v>7676</v>
      </c>
      <c r="U35" s="303">
        <f>VLOOKUP($B35,'TOTALS PIVOT (YR)'!$A$5:$D$18,U$1,FALSE)</f>
        <v>7559</v>
      </c>
      <c r="V35" s="303">
        <f>VLOOKUP($B35,'TOTALS PIVOT (YR)'!$A$5:$D$18,V$1,FALSE)</f>
        <v>7628</v>
      </c>
    </row>
    <row r="36" spans="1:22" x14ac:dyDescent="0.25">
      <c r="A36" t="s">
        <v>86</v>
      </c>
      <c r="B36" t="s">
        <v>86</v>
      </c>
      <c r="D36" s="302">
        <f>VLOOKUP($B36,'TOTALS PIVOT (QR)'!$A$5:$P$18,D$1,FALSE)</f>
        <v>4611</v>
      </c>
      <c r="E36" s="302">
        <f>VLOOKUP($B36,'TOTALS PIVOT (QR)'!$A$5:$P$18,E$1,FALSE)</f>
        <v>4720</v>
      </c>
      <c r="F36" s="302">
        <f>VLOOKUP($B36,'TOTALS PIVOT (QR)'!$A$5:$P$18,F$1,FALSE)</f>
        <v>4747</v>
      </c>
      <c r="G36" s="302">
        <f>VLOOKUP($B36,'TOTALS PIVOT (QR)'!$A$5:$P$18,G$1,FALSE)</f>
        <v>4798</v>
      </c>
      <c r="H36" s="302">
        <f>VLOOKUP($B36,'TOTALS PIVOT (QR)'!$A$5:$P$18,H$1,FALSE)</f>
        <v>4599</v>
      </c>
      <c r="I36" s="302">
        <f>VLOOKUP($B36,'TOTALS PIVOT (QR)'!$A$5:$P$18,I$1,FALSE)</f>
        <v>4665</v>
      </c>
      <c r="J36" s="302">
        <f>VLOOKUP($B36,'TOTALS PIVOT (QR)'!$A$5:$P$18,J$1,FALSE)</f>
        <v>4674</v>
      </c>
      <c r="K36" s="302">
        <f>VLOOKUP($B36,'TOTALS PIVOT (QR)'!$A$5:$P$18,K$1,FALSE)</f>
        <v>4790</v>
      </c>
      <c r="L36" s="302">
        <f>VLOOKUP($B36,'TOTALS PIVOT (QR)'!$A$5:$P$18,L$1,FALSE)</f>
        <v>4608</v>
      </c>
      <c r="M36" s="302">
        <f>VLOOKUP($B36,'TOTALS PIVOT (QR)'!$A$5:$P$18,M$1,FALSE)</f>
        <v>4640</v>
      </c>
      <c r="N36" s="302">
        <f>VLOOKUP($B36,'TOTALS PIVOT (QR)'!$A$5:$P$18,N$1,FALSE)</f>
        <v>4579</v>
      </c>
      <c r="O36" s="302">
        <f>VLOOKUP($B36,'TOTALS PIVOT (QR)'!$A$5:$P$18,O$1,FALSE)</f>
        <v>4734</v>
      </c>
      <c r="P36" s="302">
        <f>VLOOKUP($B36,'TOTALS PIVOT (QR)'!$A$5:$P$18,P$1,FALSE)</f>
        <v>4689</v>
      </c>
      <c r="Q36" s="302">
        <f>VLOOKUP($B36,'TOTALS PIVOT (QR)'!$A$5:$P$18,Q$1,FALSE)</f>
        <v>4738</v>
      </c>
      <c r="R36" s="302">
        <f>VLOOKUP($B36,'TOTALS PIVOT (QR)'!$A$5:$P$18,R$1,FALSE)</f>
        <v>4809</v>
      </c>
      <c r="T36" s="303">
        <f>VLOOKUP($B36,'TOTALS PIVOT (YR)'!$A$5:$D$18,T$1,FALSE)</f>
        <v>6679</v>
      </c>
      <c r="U36" s="303">
        <f>VLOOKUP($B36,'TOTALS PIVOT (YR)'!$A$5:$D$18,U$1,FALSE)</f>
        <v>6578</v>
      </c>
      <c r="V36" s="303">
        <f>VLOOKUP($B36,'TOTALS PIVOT (YR)'!$A$5:$D$18,V$1,FALSE)</f>
        <v>6577</v>
      </c>
    </row>
    <row r="37" spans="1:22" x14ac:dyDescent="0.25">
      <c r="A37" t="s">
        <v>89</v>
      </c>
      <c r="B37" t="s">
        <v>89</v>
      </c>
      <c r="D37" s="302">
        <f>VLOOKUP($B37,'TOTALS PIVOT (QR)'!$A$5:$P$18,D$1,FALSE)</f>
        <v>2516</v>
      </c>
      <c r="E37" s="302">
        <f>VLOOKUP($B37,'TOTALS PIVOT (QR)'!$A$5:$P$18,E$1,FALSE)</f>
        <v>2677</v>
      </c>
      <c r="F37" s="302">
        <f>VLOOKUP($B37,'TOTALS PIVOT (QR)'!$A$5:$P$18,F$1,FALSE)</f>
        <v>2713</v>
      </c>
      <c r="G37" s="302">
        <f>VLOOKUP($B37,'TOTALS PIVOT (QR)'!$A$5:$P$18,G$1,FALSE)</f>
        <v>2758</v>
      </c>
      <c r="H37" s="302">
        <f>VLOOKUP($B37,'TOTALS PIVOT (QR)'!$A$5:$P$18,H$1,FALSE)</f>
        <v>2610</v>
      </c>
      <c r="I37" s="302">
        <f>VLOOKUP($B37,'TOTALS PIVOT (QR)'!$A$5:$P$18,I$1,FALSE)</f>
        <v>2669</v>
      </c>
      <c r="J37" s="302">
        <f>VLOOKUP($B37,'TOTALS PIVOT (QR)'!$A$5:$P$18,J$1,FALSE)</f>
        <v>2729</v>
      </c>
      <c r="K37" s="302">
        <f>VLOOKUP($B37,'TOTALS PIVOT (QR)'!$A$5:$P$18,K$1,FALSE)</f>
        <v>2727</v>
      </c>
      <c r="L37" s="302">
        <f>VLOOKUP($B37,'TOTALS PIVOT (QR)'!$A$5:$P$18,L$1,FALSE)</f>
        <v>2640</v>
      </c>
      <c r="M37" s="302">
        <f>VLOOKUP($B37,'TOTALS PIVOT (QR)'!$A$5:$P$18,M$1,FALSE)</f>
        <v>2683</v>
      </c>
      <c r="N37" s="302">
        <f>VLOOKUP($B37,'TOTALS PIVOT (QR)'!$A$5:$P$18,N$1,FALSE)</f>
        <v>2663</v>
      </c>
      <c r="O37" s="302">
        <f>VLOOKUP($B37,'TOTALS PIVOT (QR)'!$A$5:$P$18,O$1,FALSE)</f>
        <v>2724</v>
      </c>
      <c r="P37" s="302">
        <f>VLOOKUP($B37,'TOTALS PIVOT (QR)'!$A$5:$P$18,P$1,FALSE)</f>
        <v>2732</v>
      </c>
      <c r="Q37" s="302">
        <f>VLOOKUP($B37,'TOTALS PIVOT (QR)'!$A$5:$P$18,Q$1,FALSE)</f>
        <v>2829</v>
      </c>
      <c r="R37" s="302">
        <f>VLOOKUP($B37,'TOTALS PIVOT (QR)'!$A$5:$P$18,R$1,FALSE)</f>
        <v>2775</v>
      </c>
      <c r="T37" s="303">
        <f>VLOOKUP($B37,'TOTALS PIVOT (YR)'!$A$5:$D$18,T$1,FALSE)</f>
        <v>3710</v>
      </c>
      <c r="U37" s="303">
        <f>VLOOKUP($B37,'TOTALS PIVOT (YR)'!$A$5:$D$18,U$1,FALSE)</f>
        <v>3705</v>
      </c>
      <c r="V37" s="303">
        <f>VLOOKUP($B37,'TOTALS PIVOT (YR)'!$A$5:$D$18,V$1,FALSE)</f>
        <v>3682</v>
      </c>
    </row>
    <row r="38" spans="1:22" x14ac:dyDescent="0.25">
      <c r="A38" t="s">
        <v>293</v>
      </c>
      <c r="B38" t="s">
        <v>293</v>
      </c>
      <c r="D38" s="302">
        <f>VLOOKUP($B38,'TOTALS PIVOT (QR)'!$A$5:$P$18,D$1,FALSE)</f>
        <v>2041</v>
      </c>
      <c r="E38" s="302">
        <f>VLOOKUP($B38,'TOTALS PIVOT (QR)'!$A$5:$P$18,E$1,FALSE)</f>
        <v>2311</v>
      </c>
      <c r="F38" s="302">
        <f>VLOOKUP($B38,'TOTALS PIVOT (QR)'!$A$5:$P$18,F$1,FALSE)</f>
        <v>2220</v>
      </c>
      <c r="G38" s="302">
        <f>VLOOKUP($B38,'TOTALS PIVOT (QR)'!$A$5:$P$18,G$1,FALSE)</f>
        <v>2360</v>
      </c>
      <c r="H38" s="302">
        <f>VLOOKUP($B38,'TOTALS PIVOT (QR)'!$A$5:$P$18,H$1,FALSE)</f>
        <v>2350</v>
      </c>
      <c r="I38" s="302">
        <f>VLOOKUP($B38,'TOTALS PIVOT (QR)'!$A$5:$P$18,I$1,FALSE)</f>
        <v>2474</v>
      </c>
      <c r="J38" s="302">
        <f>VLOOKUP($B38,'TOTALS PIVOT (QR)'!$A$5:$P$18,J$1,FALSE)</f>
        <v>2450</v>
      </c>
      <c r="K38" s="302">
        <f>VLOOKUP($B38,'TOTALS PIVOT (QR)'!$A$5:$P$18,K$1,FALSE)</f>
        <v>2580</v>
      </c>
      <c r="L38" s="302">
        <f>VLOOKUP($B38,'TOTALS PIVOT (QR)'!$A$5:$P$18,L$1,FALSE)</f>
        <v>2504</v>
      </c>
      <c r="M38" s="302">
        <f>VLOOKUP($B38,'TOTALS PIVOT (QR)'!$A$5:$P$18,M$1,FALSE)</f>
        <v>2643</v>
      </c>
      <c r="N38" s="302">
        <f>VLOOKUP($B38,'TOTALS PIVOT (QR)'!$A$5:$P$18,N$1,FALSE)</f>
        <v>2576</v>
      </c>
      <c r="O38" s="302">
        <f>VLOOKUP($B38,'TOTALS PIVOT (QR)'!$A$5:$P$18,O$1,FALSE)</f>
        <v>2792</v>
      </c>
      <c r="P38" s="302">
        <f>VLOOKUP($B38,'TOTALS PIVOT (QR)'!$A$5:$P$18,P$1,FALSE)</f>
        <v>2747</v>
      </c>
      <c r="Q38" s="302">
        <f>VLOOKUP($B38,'TOTALS PIVOT (QR)'!$A$5:$P$18,Q$1,FALSE)</f>
        <v>2861</v>
      </c>
      <c r="R38" s="302">
        <f>VLOOKUP($B38,'TOTALS PIVOT (QR)'!$A$5:$P$18,R$1,FALSE)</f>
        <v>2823</v>
      </c>
      <c r="T38" s="303">
        <f>VLOOKUP($B38,'TOTALS PIVOT (YR)'!$A$5:$D$18,T$1,FALSE)</f>
        <v>4710</v>
      </c>
      <c r="U38" s="303">
        <f>VLOOKUP($B38,'TOTALS PIVOT (YR)'!$A$5:$D$18,U$1,FALSE)</f>
        <v>5140</v>
      </c>
      <c r="V38" s="303">
        <f>VLOOKUP($B38,'TOTALS PIVOT (YR)'!$A$5:$D$18,V$1,FALSE)</f>
        <v>5413</v>
      </c>
    </row>
    <row r="39" spans="1:22" x14ac:dyDescent="0.25">
      <c r="A39" t="s">
        <v>310</v>
      </c>
      <c r="B39" t="s">
        <v>160</v>
      </c>
      <c r="D39" s="302"/>
      <c r="E39" s="302"/>
      <c r="F39" s="302"/>
      <c r="G39" s="302"/>
      <c r="H39" s="302"/>
      <c r="I39" s="302"/>
      <c r="J39" s="302"/>
      <c r="K39" s="302"/>
      <c r="L39" s="302"/>
      <c r="M39" s="302"/>
      <c r="N39" s="302"/>
      <c r="O39" s="302"/>
      <c r="P39" s="302"/>
      <c r="Q39" s="302"/>
      <c r="R39" s="302"/>
      <c r="T39" s="303"/>
      <c r="U39" s="303"/>
      <c r="V39" s="303"/>
    </row>
    <row r="40" spans="1:22" x14ac:dyDescent="0.25">
      <c r="A40" t="s">
        <v>107</v>
      </c>
      <c r="B40" t="s">
        <v>140</v>
      </c>
      <c r="D40" s="302">
        <f>VLOOKUP($B40,'TOTALS PIVOT (QR)'!$A$5:$P$18,D$1,FALSE)</f>
        <v>101914</v>
      </c>
      <c r="E40" s="302">
        <f>VLOOKUP($B40,'TOTALS PIVOT (QR)'!$A$5:$P$18,E$1,FALSE)</f>
        <v>105432</v>
      </c>
      <c r="F40" s="302">
        <f>VLOOKUP($B40,'TOTALS PIVOT (QR)'!$A$5:$P$18,F$1,FALSE)</f>
        <v>106367</v>
      </c>
      <c r="G40" s="302">
        <f>VLOOKUP($B40,'TOTALS PIVOT (QR)'!$A$5:$P$18,G$1,FALSE)</f>
        <v>107152</v>
      </c>
      <c r="H40" s="302">
        <f>VLOOKUP($B40,'TOTALS PIVOT (QR)'!$A$5:$P$18,H$1,FALSE)</f>
        <v>102648</v>
      </c>
      <c r="I40" s="302">
        <f>VLOOKUP($B40,'TOTALS PIVOT (QR)'!$A$5:$P$18,I$1,FALSE)</f>
        <v>104100</v>
      </c>
      <c r="J40" s="302">
        <f>VLOOKUP($B40,'TOTALS PIVOT (QR)'!$A$5:$P$18,J$1,FALSE)</f>
        <v>104204</v>
      </c>
      <c r="K40" s="302">
        <f>VLOOKUP($B40,'TOTALS PIVOT (QR)'!$A$5:$P$18,K$1,FALSE)</f>
        <v>105593</v>
      </c>
      <c r="L40" s="302">
        <f>VLOOKUP($B40,'TOTALS PIVOT (QR)'!$A$5:$P$18,L$1,FALSE)</f>
        <v>102401</v>
      </c>
      <c r="M40" s="302">
        <f>VLOOKUP($B40,'TOTALS PIVOT (QR)'!$A$5:$P$18,M$1,FALSE)</f>
        <v>104155</v>
      </c>
      <c r="N40" s="302">
        <f>VLOOKUP($B40,'TOTALS PIVOT (QR)'!$A$5:$P$18,N$1,FALSE)</f>
        <v>104167</v>
      </c>
      <c r="O40" s="302">
        <f>VLOOKUP($B40,'TOTALS PIVOT (QR)'!$A$5:$P$18,O$1,FALSE)</f>
        <v>106067</v>
      </c>
      <c r="P40" s="302">
        <f>VLOOKUP($B40,'TOTALS PIVOT (QR)'!$A$5:$P$18,P$1,FALSE)</f>
        <v>105826</v>
      </c>
      <c r="Q40" s="302">
        <f>VLOOKUP($B40,'TOTALS PIVOT (QR)'!$A$5:$P$18,Q$1,FALSE)</f>
        <v>107488</v>
      </c>
      <c r="R40" s="302">
        <f>VLOOKUP($B40,'TOTALS PIVOT (QR)'!$A$5:$P$18,R$1,FALSE)</f>
        <v>107684</v>
      </c>
      <c r="T40" s="303">
        <f>VLOOKUP($B40,'TOTALS PIVOT (YR)'!$A$5:$D$18,T$1,FALSE)</f>
        <v>147531</v>
      </c>
      <c r="U40" s="303">
        <f>VLOOKUP($B40,'TOTALS PIVOT (YR)'!$A$5:$D$18,U$1,FALSE)</f>
        <v>145216</v>
      </c>
      <c r="V40" s="303">
        <f>VLOOKUP($B40,'TOTALS PIVOT (YR)'!$A$5:$D$18,V$1,FALSE)</f>
        <v>146170</v>
      </c>
    </row>
    <row r="42" spans="1:22" x14ac:dyDescent="0.25">
      <c r="A42" s="1" t="s">
        <v>196</v>
      </c>
    </row>
    <row r="43" spans="1:22" ht="14.4" x14ac:dyDescent="0.3">
      <c r="A43" s="32" t="s">
        <v>99</v>
      </c>
      <c r="B43" s="32" t="s">
        <v>98</v>
      </c>
      <c r="D43" s="32" t="s">
        <v>151</v>
      </c>
      <c r="E43" s="32" t="s">
        <v>152</v>
      </c>
      <c r="F43" s="32" t="s">
        <v>153</v>
      </c>
      <c r="G43" s="32" t="s">
        <v>154</v>
      </c>
      <c r="H43" s="32" t="s">
        <v>155</v>
      </c>
      <c r="I43" s="32" t="s">
        <v>156</v>
      </c>
      <c r="J43" s="32" t="s">
        <v>150</v>
      </c>
      <c r="K43" s="32" t="s">
        <v>190</v>
      </c>
      <c r="L43" s="32" t="s">
        <v>200</v>
      </c>
      <c r="M43" s="32" t="s">
        <v>207</v>
      </c>
      <c r="N43" s="32" t="s">
        <v>212</v>
      </c>
      <c r="O43" s="32" t="s">
        <v>216</v>
      </c>
      <c r="P43" s="266" t="s">
        <v>231</v>
      </c>
      <c r="Q43" s="299" t="s">
        <v>249</v>
      </c>
      <c r="R43" s="299" t="s">
        <v>309</v>
      </c>
    </row>
    <row r="44" spans="1:22" x14ac:dyDescent="0.25">
      <c r="A44" t="s">
        <v>157</v>
      </c>
      <c r="B44" t="s">
        <v>1</v>
      </c>
      <c r="D44" s="304">
        <f>(D5/D25)/1000000</f>
        <v>5.4937505963171456E-4</v>
      </c>
      <c r="E44" s="304">
        <f t="shared" ref="E44:R44" si="5">(E5/E25)/1000000</f>
        <v>6.1648646151002688E-4</v>
      </c>
      <c r="F44" s="304">
        <f t="shared" si="5"/>
        <v>5.7082800219338328E-4</v>
      </c>
      <c r="G44" s="304">
        <f t="shared" si="5"/>
        <v>5.9827429609445959E-4</v>
      </c>
      <c r="H44" s="304">
        <f t="shared" si="5"/>
        <v>5.6161788386852323E-4</v>
      </c>
      <c r="I44" s="304">
        <f t="shared" si="5"/>
        <v>5.6501908219305601E-4</v>
      </c>
      <c r="J44" s="304">
        <f t="shared" si="5"/>
        <v>5.4946076608404612E-4</v>
      </c>
      <c r="K44" s="304">
        <f t="shared" si="5"/>
        <v>5.6522544208869544E-4</v>
      </c>
      <c r="L44" s="304">
        <f t="shared" si="5"/>
        <v>5.4780952380952387E-4</v>
      </c>
      <c r="M44" s="304">
        <f t="shared" si="5"/>
        <v>5.7144193880415454E-4</v>
      </c>
      <c r="N44" s="304">
        <f t="shared" si="5"/>
        <v>5.4708142040663359E-4</v>
      </c>
      <c r="O44" s="304">
        <f t="shared" si="5"/>
        <v>5.881643632316112E-4</v>
      </c>
      <c r="P44" s="304">
        <f t="shared" si="5"/>
        <v>5.5481357818586532E-4</v>
      </c>
      <c r="Q44" s="304">
        <f t="shared" si="5"/>
        <v>6.1421922058957736E-4</v>
      </c>
      <c r="R44" s="304">
        <f t="shared" si="5"/>
        <v>6.0506747452492428E-4</v>
      </c>
    </row>
    <row r="45" spans="1:22" x14ac:dyDescent="0.25">
      <c r="B45" t="s">
        <v>81</v>
      </c>
      <c r="D45" s="304">
        <f t="shared" ref="D45:R45" si="6">(D6/D26)/1000000</f>
        <v>5.2521445282037948E-4</v>
      </c>
      <c r="E45" s="304">
        <f t="shared" si="6"/>
        <v>5.4325828484695171E-4</v>
      </c>
      <c r="F45" s="304">
        <f t="shared" si="6"/>
        <v>5.2653368460669927E-4</v>
      </c>
      <c r="G45" s="304">
        <f t="shared" si="6"/>
        <v>5.1856482060257526E-4</v>
      </c>
      <c r="H45" s="304">
        <f t="shared" si="6"/>
        <v>5.1530877010897769E-4</v>
      </c>
      <c r="I45" s="304">
        <f t="shared" si="6"/>
        <v>5.0159581258776972E-4</v>
      </c>
      <c r="J45" s="304">
        <f t="shared" si="6"/>
        <v>4.9872579001019365E-4</v>
      </c>
      <c r="K45" s="304">
        <f t="shared" si="6"/>
        <v>5.1205960348528858E-4</v>
      </c>
      <c r="L45" s="304">
        <f t="shared" si="6"/>
        <v>4.8455074337427277E-4</v>
      </c>
      <c r="M45" s="304">
        <f t="shared" si="6"/>
        <v>4.9846311475409836E-4</v>
      </c>
      <c r="N45" s="304">
        <f t="shared" si="6"/>
        <v>4.8370541442134974E-4</v>
      </c>
      <c r="O45" s="304">
        <f t="shared" si="6"/>
        <v>4.8754898242952849E-4</v>
      </c>
      <c r="P45" s="304">
        <f t="shared" si="6"/>
        <v>4.7383647798742139E-4</v>
      </c>
      <c r="Q45" s="304">
        <f t="shared" si="6"/>
        <v>4.8544295889041612E-4</v>
      </c>
      <c r="R45" s="304">
        <f t="shared" si="6"/>
        <v>4.7609018830525277E-4</v>
      </c>
    </row>
    <row r="46" spans="1:22" x14ac:dyDescent="0.25">
      <c r="B46" t="s">
        <v>82</v>
      </c>
      <c r="D46" s="304">
        <f t="shared" ref="D46:R46" si="7">(D7/D27)/1000000</f>
        <v>5.8954599761051375E-4</v>
      </c>
      <c r="E46" s="304">
        <f t="shared" si="7"/>
        <v>5.934350705441981E-4</v>
      </c>
      <c r="F46" s="304">
        <f t="shared" si="7"/>
        <v>5.5582137161084525E-4</v>
      </c>
      <c r="G46" s="304">
        <f t="shared" si="7"/>
        <v>5.6671899529042388E-4</v>
      </c>
      <c r="H46" s="304">
        <f t="shared" si="7"/>
        <v>5.731844902321715E-4</v>
      </c>
      <c r="I46" s="304">
        <f t="shared" si="7"/>
        <v>5.3172581314058886E-4</v>
      </c>
      <c r="J46" s="304">
        <f t="shared" si="7"/>
        <v>5.0329566854990582E-4</v>
      </c>
      <c r="K46" s="304">
        <f t="shared" si="7"/>
        <v>5.2592083404937853E-4</v>
      </c>
      <c r="L46" s="304">
        <f t="shared" si="7"/>
        <v>5.2378107074569789E-4</v>
      </c>
      <c r="M46" s="304">
        <f t="shared" si="7"/>
        <v>5.0604308985811874E-4</v>
      </c>
      <c r="N46" s="304">
        <f t="shared" si="7"/>
        <v>4.60091983466263E-4</v>
      </c>
      <c r="O46" s="304">
        <f t="shared" si="7"/>
        <v>4.804386315609115E-4</v>
      </c>
      <c r="P46" s="304">
        <f t="shared" si="7"/>
        <v>4.4290757566988831E-4</v>
      </c>
      <c r="Q46" s="304">
        <f t="shared" si="7"/>
        <v>4.9156406748746006E-4</v>
      </c>
      <c r="R46" s="304">
        <f t="shared" si="7"/>
        <v>4.545250014061533E-4</v>
      </c>
    </row>
    <row r="47" spans="1:22" x14ac:dyDescent="0.25">
      <c r="B47" t="s">
        <v>83</v>
      </c>
      <c r="D47" s="304">
        <f t="shared" ref="D47:R47" si="8">(D8/D28)/1000000</f>
        <v>1.3842592592592593E-3</v>
      </c>
      <c r="E47" s="304">
        <f t="shared" si="8"/>
        <v>1.3009900990099011E-3</v>
      </c>
      <c r="F47" s="304">
        <f t="shared" si="8"/>
        <v>1.1953853706431026E-3</v>
      </c>
      <c r="G47" s="304">
        <f t="shared" si="8"/>
        <v>1.3052369077306732E-3</v>
      </c>
      <c r="H47" s="304">
        <f t="shared" si="8"/>
        <v>1.5146831530139105E-3</v>
      </c>
      <c r="I47" s="304">
        <f t="shared" si="8"/>
        <v>1.3390170511534604E-3</v>
      </c>
      <c r="J47" s="304">
        <f t="shared" si="8"/>
        <v>1.3102756892230578E-3</v>
      </c>
      <c r="K47" s="304">
        <f t="shared" si="8"/>
        <v>1.5345622119815668E-3</v>
      </c>
      <c r="L47" s="304">
        <f t="shared" si="8"/>
        <v>1.4994747899159664E-3</v>
      </c>
      <c r="M47" s="304">
        <f t="shared" si="8"/>
        <v>1.4271943176052764E-3</v>
      </c>
      <c r="N47" s="304">
        <f t="shared" si="8"/>
        <v>1.3355430902600716E-3</v>
      </c>
      <c r="O47" s="304">
        <f t="shared" si="8"/>
        <v>1.2885671492760859E-3</v>
      </c>
      <c r="P47" s="304">
        <f t="shared" si="8"/>
        <v>1.2869219293883641E-3</v>
      </c>
      <c r="Q47" s="304">
        <f t="shared" si="8"/>
        <v>1.3325074331020812E-3</v>
      </c>
      <c r="R47" s="304">
        <f t="shared" si="8"/>
        <v>1.3082294264339153E-3</v>
      </c>
    </row>
    <row r="48" spans="1:22" x14ac:dyDescent="0.25">
      <c r="B48" t="s">
        <v>85</v>
      </c>
      <c r="D48" s="304">
        <f t="shared" ref="D48:R48" si="9">(D9/D29)/1000000</f>
        <v>6.6630785791173307E-4</v>
      </c>
      <c r="E48" s="304">
        <f t="shared" si="9"/>
        <v>7.9069767441860466E-4</v>
      </c>
      <c r="F48" s="304">
        <f t="shared" si="9"/>
        <v>7.9068566707971911E-4</v>
      </c>
      <c r="G48" s="304">
        <f t="shared" si="9"/>
        <v>8.5791106514994831E-4</v>
      </c>
      <c r="H48" s="304">
        <f t="shared" si="9"/>
        <v>8.6386986301369856E-4</v>
      </c>
      <c r="I48" s="304">
        <f t="shared" si="9"/>
        <v>8.472427635748996E-4</v>
      </c>
      <c r="J48" s="304">
        <f t="shared" si="9"/>
        <v>8.2233610933162503E-4</v>
      </c>
      <c r="K48" s="304">
        <f t="shared" si="9"/>
        <v>8.3755385100346745E-4</v>
      </c>
      <c r="L48" s="304">
        <f t="shared" si="9"/>
        <v>7.4045719215009708E-4</v>
      </c>
      <c r="M48" s="304">
        <f t="shared" si="9"/>
        <v>7.5654642969818066E-4</v>
      </c>
      <c r="N48" s="304">
        <f t="shared" si="9"/>
        <v>6.7378661309083212E-4</v>
      </c>
      <c r="O48" s="304">
        <f t="shared" si="9"/>
        <v>6.9856459330143537E-4</v>
      </c>
      <c r="P48" s="304">
        <f t="shared" si="9"/>
        <v>6.8921578783797777E-4</v>
      </c>
      <c r="Q48" s="304">
        <f t="shared" si="9"/>
        <v>7.5472855536243744E-4</v>
      </c>
      <c r="R48" s="304">
        <f t="shared" si="9"/>
        <v>6.9217462094230174E-4</v>
      </c>
    </row>
    <row r="49" spans="1:18" x14ac:dyDescent="0.25">
      <c r="B49" t="s">
        <v>87</v>
      </c>
      <c r="D49" s="304">
        <f t="shared" ref="D49:R49" si="10">(D10/D30)/1000000</f>
        <v>5.7255064076064486E-4</v>
      </c>
      <c r="E49" s="304">
        <f t="shared" si="10"/>
        <v>5.9866720284942833E-4</v>
      </c>
      <c r="F49" s="304">
        <f t="shared" si="10"/>
        <v>5.6380431063975372E-4</v>
      </c>
      <c r="G49" s="304">
        <f t="shared" si="10"/>
        <v>5.697952218430035E-4</v>
      </c>
      <c r="H49" s="304">
        <f t="shared" si="10"/>
        <v>5.4147875623071441E-4</v>
      </c>
      <c r="I49" s="304">
        <f t="shared" si="10"/>
        <v>5.4624853458382181E-4</v>
      </c>
      <c r="J49" s="304">
        <f t="shared" si="10"/>
        <v>5.2440241968638047E-4</v>
      </c>
      <c r="K49" s="304">
        <f t="shared" si="10"/>
        <v>5.6045165026056751E-4</v>
      </c>
      <c r="L49" s="304">
        <f t="shared" si="10"/>
        <v>5.4711682103376154E-4</v>
      </c>
      <c r="M49" s="304">
        <f t="shared" si="10"/>
        <v>6.0909198532023206E-4</v>
      </c>
      <c r="N49" s="304">
        <f t="shared" si="10"/>
        <v>5.3924170057196772E-4</v>
      </c>
      <c r="O49" s="304">
        <f t="shared" si="10"/>
        <v>5.3628144198446736E-4</v>
      </c>
      <c r="P49" s="304">
        <f t="shared" si="10"/>
        <v>5.5125982431807681E-4</v>
      </c>
      <c r="Q49" s="304">
        <f t="shared" si="10"/>
        <v>5.9734109323291112E-4</v>
      </c>
      <c r="R49" s="304">
        <f t="shared" si="10"/>
        <v>6.081656124209316E-4</v>
      </c>
    </row>
    <row r="50" spans="1:18" x14ac:dyDescent="0.25">
      <c r="B50" t="s">
        <v>88</v>
      </c>
      <c r="D50" s="304">
        <f t="shared" ref="D50:R50" si="11">(D11/D31)/1000000</f>
        <v>6.7786435049176151E-4</v>
      </c>
      <c r="E50" s="304">
        <f t="shared" si="11"/>
        <v>7.2588206266962748E-4</v>
      </c>
      <c r="F50" s="304">
        <f t="shared" si="11"/>
        <v>6.6828852937598831E-4</v>
      </c>
      <c r="G50" s="304">
        <f t="shared" si="11"/>
        <v>7.1833534378769608E-4</v>
      </c>
      <c r="H50" s="304">
        <f t="shared" si="11"/>
        <v>6.6700353713996965E-4</v>
      </c>
      <c r="I50" s="304">
        <f t="shared" si="11"/>
        <v>6.4977185842890613E-4</v>
      </c>
      <c r="J50" s="304">
        <f t="shared" si="11"/>
        <v>6.0737796547012798E-4</v>
      </c>
      <c r="K50" s="304">
        <f t="shared" si="11"/>
        <v>7.168348510952499E-4</v>
      </c>
      <c r="L50" s="304">
        <f t="shared" si="11"/>
        <v>6.2935733299530991E-4</v>
      </c>
      <c r="M50" s="304">
        <f t="shared" si="11"/>
        <v>6.9169269206745786E-4</v>
      </c>
      <c r="N50" s="304">
        <f t="shared" si="11"/>
        <v>6.1348481106446035E-4</v>
      </c>
      <c r="O50" s="304">
        <f t="shared" si="11"/>
        <v>6.6061418474287108E-4</v>
      </c>
      <c r="P50" s="304">
        <f t="shared" si="11"/>
        <v>5.9019415089702626E-4</v>
      </c>
      <c r="Q50" s="304">
        <f t="shared" si="11"/>
        <v>6.4227836034318393E-4</v>
      </c>
      <c r="R50" s="304">
        <f t="shared" si="11"/>
        <v>6.3717872086072914E-4</v>
      </c>
    </row>
    <row r="51" spans="1:18" x14ac:dyDescent="0.25">
      <c r="B51" t="s">
        <v>90</v>
      </c>
      <c r="D51" s="304">
        <f t="shared" ref="D51:R51" si="12">(D12/D32)/1000000</f>
        <v>7.7447133202528887E-4</v>
      </c>
      <c r="E51" s="304">
        <f t="shared" si="12"/>
        <v>5.8487589398401344E-4</v>
      </c>
      <c r="F51" s="304">
        <f t="shared" si="12"/>
        <v>5.3279115837764576E-4</v>
      </c>
      <c r="G51" s="304">
        <f t="shared" si="12"/>
        <v>5.5794529129254544E-4</v>
      </c>
      <c r="H51" s="304">
        <f t="shared" si="12"/>
        <v>5.9211811963956148E-4</v>
      </c>
      <c r="I51" s="304">
        <f t="shared" si="12"/>
        <v>5.8605500644606789E-4</v>
      </c>
      <c r="J51" s="304">
        <f t="shared" si="12"/>
        <v>5.5445014976465549E-4</v>
      </c>
      <c r="K51" s="304">
        <f t="shared" si="12"/>
        <v>5.8352841030006382E-4</v>
      </c>
      <c r="L51" s="304">
        <f t="shared" si="12"/>
        <v>6.9212306349552698E-4</v>
      </c>
      <c r="M51" s="304">
        <f t="shared" si="12"/>
        <v>6.8770835573717603E-4</v>
      </c>
      <c r="N51" s="304">
        <f t="shared" si="12"/>
        <v>6.0519257590387293E-4</v>
      </c>
      <c r="O51" s="304">
        <f t="shared" si="12"/>
        <v>6.6207627118644065E-4</v>
      </c>
      <c r="P51" s="304">
        <f t="shared" si="12"/>
        <v>6.839477318601934E-4</v>
      </c>
      <c r="Q51" s="304">
        <f t="shared" si="12"/>
        <v>7.238650562265723E-4</v>
      </c>
      <c r="R51" s="304">
        <f t="shared" si="12"/>
        <v>6.8860785736498396E-4</v>
      </c>
    </row>
    <row r="52" spans="1:18" x14ac:dyDescent="0.25">
      <c r="B52" t="s">
        <v>158</v>
      </c>
      <c r="D52" s="304">
        <f t="shared" ref="D52:R52" si="13">(D13/D33)/1000000</f>
        <v>5.181726763396064E-4</v>
      </c>
      <c r="E52" s="304">
        <f t="shared" si="13"/>
        <v>5.2138180805126058E-4</v>
      </c>
      <c r="F52" s="304">
        <f t="shared" si="13"/>
        <v>4.8482351325367394E-4</v>
      </c>
      <c r="G52" s="304">
        <f t="shared" si="13"/>
        <v>4.6654857610028613E-4</v>
      </c>
      <c r="H52" s="304">
        <f t="shared" si="13"/>
        <v>5.1977321048901485E-4</v>
      </c>
      <c r="I52" s="304">
        <f t="shared" si="13"/>
        <v>4.9909129036767794E-4</v>
      </c>
      <c r="J52" s="304">
        <f t="shared" si="13"/>
        <v>5.0013931457230433E-4</v>
      </c>
      <c r="K52" s="304">
        <f t="shared" si="13"/>
        <v>5.0774550484094052E-4</v>
      </c>
      <c r="L52" s="304">
        <f t="shared" si="13"/>
        <v>5.3264898773880799E-4</v>
      </c>
      <c r="M52" s="304">
        <f t="shared" si="13"/>
        <v>5.0175981979445308E-4</v>
      </c>
      <c r="N52" s="304">
        <f t="shared" si="13"/>
        <v>4.7714165142776762E-4</v>
      </c>
      <c r="O52" s="304">
        <f t="shared" si="13"/>
        <v>4.6575531621099146E-4</v>
      </c>
      <c r="P52" s="304">
        <f t="shared" si="13"/>
        <v>4.4630826344012098E-4</v>
      </c>
      <c r="Q52" s="304">
        <f t="shared" si="13"/>
        <v>4.8529812142662673E-4</v>
      </c>
      <c r="R52" s="304">
        <f t="shared" si="13"/>
        <v>4.6401204159824853E-4</v>
      </c>
    </row>
    <row r="53" spans="1:18" x14ac:dyDescent="0.25">
      <c r="A53" t="s">
        <v>159</v>
      </c>
      <c r="B53" s="25" t="s">
        <v>157</v>
      </c>
      <c r="D53" s="304">
        <f t="shared" ref="D53:R53" si="14">(D14/D34)/1000000</f>
        <v>6.2338303885302023E-4</v>
      </c>
      <c r="E53" s="304">
        <f t="shared" si="14"/>
        <v>6.3510628835719996E-4</v>
      </c>
      <c r="F53" s="304">
        <f t="shared" si="14"/>
        <v>5.980555157948052E-4</v>
      </c>
      <c r="G53" s="304">
        <f t="shared" si="14"/>
        <v>6.1874774113704312E-4</v>
      </c>
      <c r="H53" s="304">
        <f t="shared" si="14"/>
        <v>6.1873605947955392E-4</v>
      </c>
      <c r="I53" s="304">
        <f t="shared" si="14"/>
        <v>6.0170534756338585E-4</v>
      </c>
      <c r="J53" s="304">
        <f t="shared" si="14"/>
        <v>5.7908108535359806E-4</v>
      </c>
      <c r="K53" s="304">
        <f t="shared" si="14"/>
        <v>6.1301870169843092E-4</v>
      </c>
      <c r="L53" s="304">
        <f t="shared" si="14"/>
        <v>6.0020930847699328E-4</v>
      </c>
      <c r="M53" s="304">
        <f t="shared" si="14"/>
        <v>6.1603113016526578E-4</v>
      </c>
      <c r="N53" s="304">
        <f t="shared" si="14"/>
        <v>5.6069520830274772E-4</v>
      </c>
      <c r="O53" s="304">
        <f t="shared" si="14"/>
        <v>5.8030235660293467E-4</v>
      </c>
      <c r="P53" s="304">
        <f t="shared" si="14"/>
        <v>5.6422391234145855E-4</v>
      </c>
      <c r="Q53" s="304">
        <f t="shared" si="14"/>
        <v>6.1078632459883077E-4</v>
      </c>
      <c r="R53" s="304">
        <f t="shared" si="14"/>
        <v>5.9024384900203757E-4</v>
      </c>
    </row>
    <row r="54" spans="1:18" x14ac:dyDescent="0.25">
      <c r="A54" t="s">
        <v>84</v>
      </c>
      <c r="B54" t="s">
        <v>84</v>
      </c>
      <c r="D54" s="304">
        <f t="shared" ref="D54:R54" si="15">(D15/D35)/1000000</f>
        <v>2.9210526315789475E-4</v>
      </c>
      <c r="E54" s="304">
        <f t="shared" si="15"/>
        <v>3.1216473438311126E-4</v>
      </c>
      <c r="F54" s="304">
        <f t="shared" si="15"/>
        <v>3.0127877237851665E-4</v>
      </c>
      <c r="G54" s="304">
        <f t="shared" si="15"/>
        <v>3.0657672849915686E-4</v>
      </c>
      <c r="H54" s="304">
        <f t="shared" si="15"/>
        <v>3.0338863395693613E-4</v>
      </c>
      <c r="I54" s="304">
        <f t="shared" si="15"/>
        <v>2.975983292725374E-4</v>
      </c>
      <c r="J54" s="304">
        <f t="shared" si="15"/>
        <v>2.8186528497409322E-4</v>
      </c>
      <c r="K54" s="304">
        <f t="shared" si="15"/>
        <v>2.9957081545064373E-4</v>
      </c>
      <c r="L54" s="304">
        <f t="shared" si="15"/>
        <v>2.9845505617977528E-4</v>
      </c>
      <c r="M54" s="304">
        <f t="shared" si="15"/>
        <v>3.0279986173522297E-4</v>
      </c>
      <c r="N54" s="304">
        <f t="shared" si="15"/>
        <v>3.0884635281945165E-4</v>
      </c>
      <c r="O54" s="304">
        <f t="shared" si="15"/>
        <v>2.9303278688524591E-4</v>
      </c>
      <c r="P54" s="304">
        <f t="shared" si="15"/>
        <v>3.3185311699402223E-4</v>
      </c>
      <c r="Q54" s="304">
        <f t="shared" si="15"/>
        <v>3.2693614130434784E-4</v>
      </c>
      <c r="R54" s="304">
        <f t="shared" si="15"/>
        <v>3.0467445742904842E-4</v>
      </c>
    </row>
    <row r="55" spans="1:18" x14ac:dyDescent="0.25">
      <c r="A55" t="s">
        <v>86</v>
      </c>
      <c r="B55" t="s">
        <v>86</v>
      </c>
      <c r="D55" s="304">
        <f t="shared" ref="D55:R55" si="16">(D16/D36)/1000000</f>
        <v>1.5131207980915203E-3</v>
      </c>
      <c r="E55" s="304">
        <f t="shared" si="16"/>
        <v>1.6072033898305086E-3</v>
      </c>
      <c r="F55" s="304">
        <f t="shared" si="16"/>
        <v>1.5247524752475246E-3</v>
      </c>
      <c r="G55" s="304">
        <f t="shared" si="16"/>
        <v>1.4303876615256357E-3</v>
      </c>
      <c r="H55" s="304">
        <f t="shared" si="16"/>
        <v>1.5605566427484235E-3</v>
      </c>
      <c r="I55" s="304">
        <f t="shared" si="16"/>
        <v>1.6312968917470525E-3</v>
      </c>
      <c r="J55" s="304">
        <f t="shared" si="16"/>
        <v>1.4867351305091997E-3</v>
      </c>
      <c r="K55" s="304">
        <f t="shared" si="16"/>
        <v>1.5329853862212945E-3</v>
      </c>
      <c r="L55" s="304">
        <f t="shared" si="16"/>
        <v>1.3828124999999999E-3</v>
      </c>
      <c r="M55" s="304">
        <f t="shared" si="16"/>
        <v>1.560344827586207E-3</v>
      </c>
      <c r="N55" s="304">
        <f t="shared" si="16"/>
        <v>1.2620659532649049E-3</v>
      </c>
      <c r="O55" s="304">
        <f t="shared" si="16"/>
        <v>1.2864385297845374E-3</v>
      </c>
      <c r="P55" s="304">
        <f t="shared" si="16"/>
        <v>1.2179569204521219E-3</v>
      </c>
      <c r="Q55" s="304">
        <f t="shared" si="16"/>
        <v>1.2568594343604896E-3</v>
      </c>
      <c r="R55" s="304">
        <f t="shared" si="16"/>
        <v>1.4608026616760243E-3</v>
      </c>
    </row>
    <row r="56" spans="1:18" x14ac:dyDescent="0.25">
      <c r="A56" t="s">
        <v>89</v>
      </c>
      <c r="B56" t="s">
        <v>89</v>
      </c>
      <c r="D56" s="304">
        <f t="shared" ref="D56:R56" si="17">(D17/D37)/1000000</f>
        <v>1.2412559618441971E-3</v>
      </c>
      <c r="E56" s="304">
        <f t="shared" si="17"/>
        <v>1.1968621591333583E-3</v>
      </c>
      <c r="F56" s="304">
        <f t="shared" si="17"/>
        <v>1.1161076299299668E-3</v>
      </c>
      <c r="G56" s="304">
        <f t="shared" si="17"/>
        <v>1.1036983321247281E-3</v>
      </c>
      <c r="H56" s="304">
        <f t="shared" si="17"/>
        <v>1.1900383141762452E-3</v>
      </c>
      <c r="I56" s="304">
        <f t="shared" si="17"/>
        <v>1.1386286998875982E-3</v>
      </c>
      <c r="J56" s="304">
        <f t="shared" si="17"/>
        <v>1.0260168559912057E-3</v>
      </c>
      <c r="K56" s="304">
        <f t="shared" si="17"/>
        <v>1.0627062706270627E-3</v>
      </c>
      <c r="L56" s="304">
        <f t="shared" si="17"/>
        <v>1.106439393939394E-3</v>
      </c>
      <c r="M56" s="304">
        <f t="shared" si="17"/>
        <v>1.1442415206857994E-3</v>
      </c>
      <c r="N56" s="304">
        <f t="shared" si="17"/>
        <v>1.0657153586180997E-3</v>
      </c>
      <c r="O56" s="304">
        <f t="shared" si="17"/>
        <v>1.0216593245227607E-3</v>
      </c>
      <c r="P56" s="304">
        <f t="shared" si="17"/>
        <v>1.078696925329429E-3</v>
      </c>
      <c r="Q56" s="304">
        <f t="shared" si="17"/>
        <v>1.0904913396960058E-3</v>
      </c>
      <c r="R56" s="304">
        <f t="shared" si="17"/>
        <v>1.060900900900901E-3</v>
      </c>
    </row>
    <row r="57" spans="1:18" x14ac:dyDescent="0.25">
      <c r="A57" t="s">
        <v>310</v>
      </c>
      <c r="B57" t="s">
        <v>311</v>
      </c>
      <c r="D57" s="304">
        <f t="shared" ref="D57:R57" si="18">(D18/D38)/1000000</f>
        <v>2.0994610485056348E-3</v>
      </c>
      <c r="E57" s="304">
        <f t="shared" si="18"/>
        <v>1.793163132842925E-3</v>
      </c>
      <c r="F57" s="304">
        <f t="shared" si="18"/>
        <v>1.9108108108108108E-3</v>
      </c>
      <c r="G57" s="304">
        <f t="shared" si="18"/>
        <v>1.9033898305084746E-3</v>
      </c>
      <c r="H57" s="304">
        <f t="shared" si="18"/>
        <v>1.6157446808510638E-3</v>
      </c>
      <c r="I57" s="304">
        <f t="shared" si="18"/>
        <v>1.3338722716248991E-3</v>
      </c>
      <c r="J57" s="304">
        <f t="shared" si="18"/>
        <v>1.6457142857142857E-3</v>
      </c>
      <c r="K57" s="304">
        <f t="shared" si="18"/>
        <v>1.5616279069767443E-3</v>
      </c>
      <c r="L57" s="304">
        <f t="shared" si="18"/>
        <v>1.3821884984025559E-3</v>
      </c>
      <c r="M57" s="304">
        <f t="shared" si="18"/>
        <v>1.5524025728339008E-3</v>
      </c>
      <c r="N57" s="304">
        <f t="shared" si="18"/>
        <v>1.7422360248447206E-3</v>
      </c>
      <c r="O57" s="304">
        <f t="shared" si="18"/>
        <v>1.5716332378223497E-3</v>
      </c>
      <c r="P57" s="304">
        <f t="shared" si="18"/>
        <v>1.5784492173279941E-3</v>
      </c>
      <c r="Q57" s="304">
        <f t="shared" si="18"/>
        <v>1.4613771408598392E-3</v>
      </c>
      <c r="R57" s="304">
        <f t="shared" si="18"/>
        <v>1.4714842366277011E-3</v>
      </c>
    </row>
    <row r="58" spans="1:18" x14ac:dyDescent="0.25">
      <c r="A58" t="s">
        <v>310</v>
      </c>
      <c r="B58" t="s">
        <v>160</v>
      </c>
      <c r="D58" s="304"/>
      <c r="E58" s="304"/>
      <c r="F58" s="304"/>
      <c r="G58" s="304"/>
      <c r="H58" s="304"/>
      <c r="I58" s="304"/>
      <c r="J58" s="304"/>
      <c r="K58" s="304"/>
      <c r="L58" s="304"/>
      <c r="M58" s="304"/>
      <c r="N58" s="304"/>
      <c r="O58" s="304"/>
      <c r="P58" s="304"/>
      <c r="Q58" s="304"/>
      <c r="R58" s="304"/>
    </row>
    <row r="59" spans="1:18" x14ac:dyDescent="0.25">
      <c r="A59" t="s">
        <v>107</v>
      </c>
      <c r="D59" s="304">
        <f>(D21/D40)/1000000</f>
        <v>6.8992483858939884E-4</v>
      </c>
      <c r="E59" s="304">
        <f t="shared" ref="E59:R59" si="19">(E21/E40)/1000000</f>
        <v>7.0056529326959556E-4</v>
      </c>
      <c r="F59" s="304">
        <f t="shared" si="19"/>
        <v>6.6365508099316517E-4</v>
      </c>
      <c r="G59" s="304">
        <f t="shared" si="19"/>
        <v>6.7859675974316861E-4</v>
      </c>
      <c r="H59" s="304">
        <f t="shared" si="19"/>
        <v>6.8089003195386172E-4</v>
      </c>
      <c r="I59" s="304">
        <f t="shared" si="19"/>
        <v>6.622286263208454E-4</v>
      </c>
      <c r="J59" s="304">
        <f t="shared" si="19"/>
        <v>6.400618018502169E-4</v>
      </c>
      <c r="K59" s="304">
        <f t="shared" si="19"/>
        <v>6.7225100148684104E-4</v>
      </c>
      <c r="L59" s="304">
        <f t="shared" si="19"/>
        <v>6.5082372242458578E-4</v>
      </c>
      <c r="M59" s="304">
        <f t="shared" si="19"/>
        <v>6.7805674235514384E-4</v>
      </c>
      <c r="N59" s="304">
        <f t="shared" si="19"/>
        <v>6.1962041721466492E-4</v>
      </c>
      <c r="O59" s="304">
        <f t="shared" si="19"/>
        <v>6.3338267321598604E-4</v>
      </c>
      <c r="P59" s="304">
        <f t="shared" si="19"/>
        <v>6.1994216922117435E-4</v>
      </c>
      <c r="Q59" s="304">
        <f t="shared" si="19"/>
        <v>6.5895727895206907E-4</v>
      </c>
      <c r="R59" s="304">
        <f t="shared" si="19"/>
        <v>6.4846216708146058E-4</v>
      </c>
    </row>
  </sheetData>
  <pageMargins left="0.7" right="0.7" top="0.75" bottom="0.75" header="0.3" footer="0.3"/>
  <pageSetup paperSize="9"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5:K26"/>
  <sheetViews>
    <sheetView workbookViewId="0">
      <selection activeCell="T49" sqref="T49"/>
    </sheetView>
  </sheetViews>
  <sheetFormatPr defaultRowHeight="13.2" x14ac:dyDescent="0.25"/>
  <cols>
    <col min="1" max="1" width="12.6640625" customWidth="1"/>
    <col min="2" max="2" width="2.5546875" customWidth="1"/>
    <col min="3" max="3" width="29.77734375" customWidth="1"/>
    <col min="4" max="4" width="1.77734375" customWidth="1"/>
    <col min="5" max="5" width="31.109375" customWidth="1"/>
    <col min="6" max="6" width="1.77734375" customWidth="1"/>
    <col min="7" max="7" width="30.5546875" customWidth="1"/>
    <col min="8" max="8" width="1.77734375" customWidth="1"/>
    <col min="9" max="9" width="30.88671875" customWidth="1"/>
    <col min="10" max="10" width="1.77734375" customWidth="1"/>
    <col min="11" max="11" width="29.6640625" customWidth="1"/>
  </cols>
  <sheetData>
    <row r="5" spans="1:11" x14ac:dyDescent="0.25">
      <c r="C5" s="1" t="s">
        <v>236</v>
      </c>
    </row>
    <row r="7" spans="1:11" ht="39.6" x14ac:dyDescent="0.25">
      <c r="A7" s="285" t="s">
        <v>225</v>
      </c>
      <c r="C7" s="286" t="s">
        <v>226</v>
      </c>
      <c r="E7" s="286" t="s">
        <v>227</v>
      </c>
      <c r="G7" s="286" t="s">
        <v>228</v>
      </c>
      <c r="I7" s="286" t="s">
        <v>229</v>
      </c>
      <c r="K7" s="286" t="s">
        <v>230</v>
      </c>
    </row>
    <row r="9" spans="1:11" x14ac:dyDescent="0.25">
      <c r="A9" s="287" t="s">
        <v>223</v>
      </c>
      <c r="B9" s="287"/>
      <c r="C9" s="287" t="s">
        <v>188</v>
      </c>
      <c r="D9" s="287"/>
      <c r="E9" s="287" t="s">
        <v>188</v>
      </c>
      <c r="F9" s="287"/>
      <c r="G9" s="287" t="s">
        <v>188</v>
      </c>
      <c r="H9" s="287"/>
      <c r="I9" s="287" t="s">
        <v>188</v>
      </c>
      <c r="J9" s="287"/>
      <c r="K9" s="287" t="s">
        <v>188</v>
      </c>
    </row>
    <row r="10" spans="1:11" x14ac:dyDescent="0.25">
      <c r="A10" s="287" t="s">
        <v>223</v>
      </c>
      <c r="B10" s="287"/>
      <c r="C10" s="287"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D10" s="287"/>
      <c r="E10" s="287"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F10" s="287"/>
      <c r="G10" s="287"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10" s="287"/>
      <c r="I10" s="287"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J10" s="287"/>
      <c r="K10" s="287"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11" spans="1:11" x14ac:dyDescent="0.25">
      <c r="A11" s="287" t="s">
        <v>223</v>
      </c>
      <c r="B11" s="287"/>
      <c r="C11" s="287" t="str">
        <f>'Number of exporters to markets'!$C$7</f>
        <v>United Kingdom</v>
      </c>
      <c r="D11" s="287"/>
      <c r="E11" s="287" t="str">
        <f>'Number of exporters to markets'!$C$7</f>
        <v>United Kingdom</v>
      </c>
      <c r="F11" s="287"/>
      <c r="G11" s="287" t="str">
        <f>'Number of exporters to markets'!$C$7</f>
        <v>United Kingdom</v>
      </c>
      <c r="H11" s="287"/>
      <c r="I11" s="287" t="str">
        <f>'Number of exporters to markets'!$C$7</f>
        <v>United Kingdom</v>
      </c>
      <c r="J11" s="287"/>
      <c r="K11" s="287" t="str">
        <f>'Number of exporters to markets'!$C$7</f>
        <v>United Kingdom</v>
      </c>
    </row>
    <row r="12" spans="1:11" x14ac:dyDescent="0.25">
      <c r="A12" s="287" t="s">
        <v>223</v>
      </c>
      <c r="B12" s="287"/>
      <c r="C12" s="287" t="str">
        <f>CONCATENATE("exporting to ",'Number of exporters to markets'!$C$8)</f>
        <v>exporting to Total World</v>
      </c>
      <c r="D12" s="287"/>
      <c r="E12" s="287" t="str">
        <f>CONCATENATE("exporting to ",'Number of exporters to markets'!$C$9)</f>
        <v>exporting to Total EU</v>
      </c>
      <c r="F12" s="287"/>
      <c r="G12" s="287" t="str">
        <f>CONCATENATE("exporting to ",'Number of exporters to markets'!$C$10)</f>
        <v>exporting to Total Non-EU</v>
      </c>
      <c r="H12" s="287"/>
      <c r="I12" s="287" t="str">
        <f>CONCATENATE("exporting to ",'Number of exporters to markets'!$C$11)</f>
        <v>exporting to China</v>
      </c>
      <c r="J12" s="287"/>
      <c r="K12" s="287" t="str">
        <f>CONCATENATE("exporting to ",'Number of exporters to markets'!$C$12)</f>
        <v>exporting to USA</v>
      </c>
    </row>
    <row r="13" spans="1:11" x14ac:dyDescent="0.25">
      <c r="A13" s="25" t="s">
        <v>224</v>
      </c>
      <c r="C13" s="51" t="str">
        <f>CONCATENATE(" went ",IF('Number of exporters to markets'!J8&gt;='Number of exporters to markets'!I8,"up","down")," by")</f>
        <v xml:space="preserve"> went up by</v>
      </c>
      <c r="E13" t="str">
        <f>CONCATENATE(" went ",IF('Number of exporters to markets'!J9&gt;='Number of exporters to markets'!I9,"up","down")," by")</f>
        <v xml:space="preserve"> went up by</v>
      </c>
      <c r="G13" t="str">
        <f>CONCATENATE(" went ",IF('Number of exporters to markets'!J10&gt;='Number of exporters to markets'!I10,"up","down")," by")</f>
        <v xml:space="preserve"> went up by</v>
      </c>
      <c r="I13" t="str">
        <f>CONCATENATE(" went ",IF('Number of exporters to markets'!J11&gt;='Number of exporters to markets'!I11,"up","down")," by")</f>
        <v xml:space="preserve"> went up by</v>
      </c>
      <c r="K13" t="str">
        <f>CONCATENATE(" went ",IF('Number of exporters to markets'!J12&gt;='Number of exporters to markets'!I12,"up","down")," by")</f>
        <v xml:space="preserve"> went up by</v>
      </c>
    </row>
    <row r="14" spans="1:11" x14ac:dyDescent="0.25">
      <c r="A14" s="25" t="s">
        <v>224</v>
      </c>
      <c r="C14" s="24">
        <f>('Number of exporters to markets'!J8)-('Number of exporters to markets'!I8)</f>
        <v>954</v>
      </c>
      <c r="E14" s="24">
        <f>('Number of exporters to markets'!J9)-('Number of exporters to markets'!I9)</f>
        <v>306</v>
      </c>
      <c r="G14" s="24">
        <f>('Number of exporters to markets'!J10)-('Number of exporters to markets'!I10)</f>
        <v>574</v>
      </c>
      <c r="I14" s="24">
        <f>('Number of exporters to markets'!J11)-('Number of exporters to markets'!I11)</f>
        <v>261</v>
      </c>
      <c r="K14" s="24">
        <f>('Number of exporters to markets'!J12)-('Number of exporters to markets'!I12)</f>
        <v>1053</v>
      </c>
    </row>
    <row r="15" spans="1:11" x14ac:dyDescent="0.25">
      <c r="A15" s="25" t="s">
        <v>224</v>
      </c>
      <c r="C15" t="s">
        <v>217</v>
      </c>
      <c r="E15" s="25" t="s">
        <v>217</v>
      </c>
      <c r="G15" t="s">
        <v>217</v>
      </c>
      <c r="I15" t="s">
        <v>217</v>
      </c>
      <c r="K15" t="s">
        <v>217</v>
      </c>
    </row>
    <row r="18" spans="1:11" x14ac:dyDescent="0.25">
      <c r="C18" s="1" t="s">
        <v>237</v>
      </c>
    </row>
    <row r="20" spans="1:11" x14ac:dyDescent="0.25">
      <c r="A20" s="287" t="s">
        <v>223</v>
      </c>
      <c r="B20" s="287"/>
      <c r="C20" s="287" t="s">
        <v>188</v>
      </c>
      <c r="D20" s="287"/>
      <c r="E20" s="287" t="s">
        <v>188</v>
      </c>
      <c r="F20" s="287"/>
      <c r="G20" s="287" t="s">
        <v>188</v>
      </c>
      <c r="H20" s="287"/>
      <c r="I20" s="287" t="s">
        <v>188</v>
      </c>
      <c r="J20" s="287"/>
      <c r="K20" s="287" t="s">
        <v>188</v>
      </c>
    </row>
    <row r="21" spans="1:11" x14ac:dyDescent="0.25">
      <c r="A21" s="287" t="s">
        <v>223</v>
      </c>
      <c r="B21" s="287"/>
      <c r="C21" s="287"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D21" s="287"/>
      <c r="E21" s="287"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F21" s="287"/>
      <c r="G21" s="287"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21" s="287"/>
      <c r="I21" s="287"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J21" s="287"/>
      <c r="K21" s="287"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22" spans="1:11" x14ac:dyDescent="0.25">
      <c r="A22" s="287" t="s">
        <v>223</v>
      </c>
      <c r="B22" s="287"/>
      <c r="C22" s="287" t="str">
        <f>'Number of exporters to markets'!$C$7</f>
        <v>United Kingdom</v>
      </c>
      <c r="D22" s="287"/>
      <c r="E22" s="287" t="str">
        <f>'Number of exporters to markets'!$C$7</f>
        <v>United Kingdom</v>
      </c>
      <c r="F22" s="287"/>
      <c r="G22" s="287" t="str">
        <f>'Number of exporters to markets'!$C$7</f>
        <v>United Kingdom</v>
      </c>
      <c r="H22" s="287"/>
      <c r="I22" s="287" t="str">
        <f>'Number of exporters to markets'!$C$7</f>
        <v>United Kingdom</v>
      </c>
      <c r="J22" s="287"/>
      <c r="K22" s="287" t="str">
        <f>'Number of exporters to markets'!$C$7</f>
        <v>United Kingdom</v>
      </c>
    </row>
    <row r="23" spans="1:11" x14ac:dyDescent="0.25">
      <c r="A23" s="287" t="s">
        <v>223</v>
      </c>
      <c r="B23" s="287"/>
      <c r="C23" s="287" t="str">
        <f>CONCATENATE("exporting to ",'Number of exporters to markets'!$C$8)</f>
        <v>exporting to Total World</v>
      </c>
      <c r="D23" s="287"/>
      <c r="E23" s="287" t="str">
        <f>CONCATENATE("exporting to ",'Number of exporters to markets'!$C$9)</f>
        <v>exporting to Total EU</v>
      </c>
      <c r="F23" s="287"/>
      <c r="G23" s="287" t="str">
        <f>CONCATENATE("exporting to ",'Number of exporters to markets'!$C$10)</f>
        <v>exporting to Total Non-EU</v>
      </c>
      <c r="H23" s="287"/>
      <c r="I23" s="287" t="str">
        <f>CONCATENATE("exporting to ",'Number of exporters to markets'!$C$11)</f>
        <v>exporting to China</v>
      </c>
      <c r="J23" s="287"/>
      <c r="K23" s="287" t="str">
        <f>CONCATENATE("exporting to ",'Number of exporters to markets'!$C$12)</f>
        <v>exporting to USA</v>
      </c>
    </row>
    <row r="24" spans="1:11" x14ac:dyDescent="0.25">
      <c r="A24" s="25" t="s">
        <v>224</v>
      </c>
      <c r="C24" s="51" t="str">
        <f>CONCATENATE(" went ",IF('Number of exporters to markets'!$Q$18&gt;='Number of exporters to markets'!$M$18,"up","down")," by")</f>
        <v xml:space="preserve"> went up by</v>
      </c>
      <c r="E24" s="51" t="str">
        <f>CONCATENATE(" went ",IF('Number of exporters to markets'!$Q$19&gt;='Number of exporters to markets'!$M$19,"up","down")," by")</f>
        <v xml:space="preserve"> went up by</v>
      </c>
      <c r="G24" s="51" t="str">
        <f>CONCATENATE(" went ",IF('Number of exporters to markets'!$Q$20&gt;='Number of exporters to markets'!$M$20,"up","down")," by")</f>
        <v xml:space="preserve"> went up by</v>
      </c>
      <c r="I24" s="51" t="str">
        <f>CONCATENATE(" went ",IF('Number of exporters to markets'!$Q$21&gt;='Number of exporters to markets'!$M$21,"up","down")," by")</f>
        <v xml:space="preserve"> went up by</v>
      </c>
      <c r="K24" t="str">
        <f>CONCATENATE(" went ",IF('Number of exporters to markets'!$Q$22&gt;='Number of exporters to markets'!$M$22,"up","down")," by")</f>
        <v xml:space="preserve"> went up by</v>
      </c>
    </row>
    <row r="25" spans="1:11" x14ac:dyDescent="0.25">
      <c r="A25" s="25" t="s">
        <v>224</v>
      </c>
      <c r="C25" s="24">
        <f>('Number of exporters to markets'!$Q$18)-('Number of exporters to markets'!$M$18)</f>
        <v>3517</v>
      </c>
      <c r="E25" s="24">
        <f>('Number of exporters to markets'!$Q$19)-('Number of exporters to markets'!$M$19)</f>
        <v>2362</v>
      </c>
      <c r="G25" s="24">
        <f>('Number of exporters to markets'!$Q$20)-('Number of exporters to markets'!$M$20)</f>
        <v>1324</v>
      </c>
      <c r="I25" s="24">
        <f>('Number of exporters to markets'!$Q$21)-('Number of exporters to markets'!$M$21)</f>
        <v>301</v>
      </c>
      <c r="K25" s="24">
        <f>('Number of exporters to markets'!$Q$22)-('Number of exporters to markets'!$M$22)</f>
        <v>1195</v>
      </c>
    </row>
    <row r="26" spans="1:11" x14ac:dyDescent="0.25">
      <c r="A26" s="25" t="s">
        <v>224</v>
      </c>
      <c r="C26" s="25" t="s">
        <v>316</v>
      </c>
      <c r="E26" s="25" t="s">
        <v>316</v>
      </c>
      <c r="G26" s="25" t="s">
        <v>316</v>
      </c>
      <c r="I26" s="25" t="s">
        <v>316</v>
      </c>
      <c r="K26" s="25" t="s">
        <v>316</v>
      </c>
    </row>
  </sheetData>
  <pageMargins left="0.7" right="0.7" top="0.75" bottom="0.75" header="0.3" footer="0.3"/>
  <pageSetup paperSize="9"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autoPageBreaks="0"/>
  </sheetPr>
  <dimension ref="A1:AE70"/>
  <sheetViews>
    <sheetView zoomScale="80" zoomScaleNormal="80" workbookViewId="0">
      <selection activeCell="L8" sqref="L8"/>
    </sheetView>
  </sheetViews>
  <sheetFormatPr defaultColWidth="9.109375" defaultRowHeight="13.8" x14ac:dyDescent="0.3"/>
  <cols>
    <col min="1" max="1" width="2.33203125" style="56" customWidth="1"/>
    <col min="2" max="2" width="25.33203125" style="56" customWidth="1"/>
    <col min="3" max="28" width="7.88671875" style="56" customWidth="1"/>
    <col min="29" max="16384" width="9.109375" style="56"/>
  </cols>
  <sheetData>
    <row r="1" spans="2:31" s="373" customFormat="1" ht="14.4" customHeight="1" x14ac:dyDescent="0.3">
      <c r="C1" s="373">
        <v>19</v>
      </c>
      <c r="D1" s="373">
        <v>19</v>
      </c>
      <c r="E1" s="373">
        <v>19</v>
      </c>
      <c r="F1" s="373">
        <v>19</v>
      </c>
      <c r="H1" s="373">
        <v>19</v>
      </c>
      <c r="I1" s="373">
        <v>20</v>
      </c>
      <c r="J1" s="373">
        <v>21</v>
      </c>
      <c r="K1" s="373">
        <v>22</v>
      </c>
      <c r="L1" s="373">
        <v>23</v>
      </c>
      <c r="M1" s="373">
        <v>24</v>
      </c>
      <c r="N1" s="373">
        <v>25</v>
      </c>
      <c r="O1" s="373">
        <v>26</v>
      </c>
      <c r="P1" s="373">
        <v>27</v>
      </c>
      <c r="Q1" s="373">
        <v>28</v>
      </c>
      <c r="R1" s="373">
        <v>29</v>
      </c>
      <c r="S1" s="373">
        <v>30</v>
      </c>
      <c r="T1" s="373">
        <v>31</v>
      </c>
    </row>
    <row r="2" spans="2:31" s="374" customFormat="1" ht="10.8" customHeight="1" x14ac:dyDescent="0.3">
      <c r="C2" s="374">
        <v>3</v>
      </c>
      <c r="D2" s="374">
        <v>4</v>
      </c>
      <c r="E2" s="374">
        <v>5</v>
      </c>
      <c r="F2" s="374">
        <v>6</v>
      </c>
      <c r="G2" s="374">
        <v>7</v>
      </c>
      <c r="H2" s="374">
        <v>8</v>
      </c>
      <c r="I2" s="374">
        <v>9</v>
      </c>
      <c r="J2" s="374">
        <v>10</v>
      </c>
      <c r="K2" s="374">
        <v>11</v>
      </c>
      <c r="L2" s="374">
        <v>12</v>
      </c>
      <c r="M2" s="374">
        <v>13</v>
      </c>
      <c r="N2" s="374">
        <v>14</v>
      </c>
      <c r="O2" s="374">
        <v>15</v>
      </c>
      <c r="P2" s="374">
        <v>16</v>
      </c>
      <c r="Q2" s="374">
        <v>17</v>
      </c>
    </row>
    <row r="3" spans="2:31" s="57" customFormat="1" ht="21.6" customHeight="1" x14ac:dyDescent="0.3">
      <c r="B3" s="399" t="str">
        <f>CONCATENATE("Number of exporters of goods in"," ",C7," ","(exporting to"," ",C8, " | ",C9," | ",C10," | ",C11," | ",C12,")")</f>
        <v>Number of exporters of goods in United Kingdom (exporting to Total World | Total EU | Total Non-EU | China | USA)</v>
      </c>
      <c r="C3" s="400"/>
      <c r="D3" s="400"/>
      <c r="E3" s="400"/>
      <c r="F3" s="400"/>
      <c r="G3" s="400"/>
      <c r="H3" s="400"/>
      <c r="I3" s="400"/>
      <c r="J3" s="400"/>
      <c r="K3" s="400"/>
      <c r="L3" s="400"/>
      <c r="M3" s="400"/>
    </row>
    <row r="4" spans="2:31" s="57" customFormat="1" ht="21.6" customHeight="1" x14ac:dyDescent="0.3">
      <c r="B4" s="400"/>
      <c r="C4" s="400"/>
      <c r="D4" s="400"/>
      <c r="E4" s="400"/>
      <c r="F4" s="400"/>
      <c r="G4" s="400"/>
      <c r="H4" s="400"/>
      <c r="I4" s="400"/>
      <c r="J4" s="400"/>
      <c r="K4" s="400"/>
      <c r="L4" s="400"/>
      <c r="M4" s="400"/>
    </row>
    <row r="5" spans="2:31" s="57" customFormat="1" ht="15.6" x14ac:dyDescent="0.3">
      <c r="B5" s="57" t="s">
        <v>297</v>
      </c>
    </row>
    <row r="6" spans="2:31" s="57" customFormat="1" ht="16.2" thickBot="1" x14ac:dyDescent="0.35">
      <c r="G6" s="202"/>
      <c r="H6" s="425" t="s">
        <v>135</v>
      </c>
      <c r="I6" s="426"/>
      <c r="J6" s="427"/>
    </row>
    <row r="7" spans="2:31" s="57" customFormat="1" ht="16.8" thickTop="1" thickBot="1" x14ac:dyDescent="0.35">
      <c r="B7" s="59" t="s">
        <v>126</v>
      </c>
      <c r="C7" s="407" t="s">
        <v>140</v>
      </c>
      <c r="D7" s="408"/>
      <c r="E7" s="408"/>
      <c r="F7" s="409"/>
      <c r="G7" s="202"/>
      <c r="H7" s="264">
        <v>2013</v>
      </c>
      <c r="I7" s="264">
        <v>2014</v>
      </c>
      <c r="J7" s="264">
        <v>2015</v>
      </c>
    </row>
    <row r="8" spans="2:31" s="57" customFormat="1" ht="16.2" thickTop="1" x14ac:dyDescent="0.3">
      <c r="B8" s="59" t="s">
        <v>122</v>
      </c>
      <c r="C8" s="410" t="s">
        <v>147</v>
      </c>
      <c r="D8" s="411"/>
      <c r="E8" s="411"/>
      <c r="F8" s="412"/>
      <c r="G8" s="202"/>
      <c r="H8" s="61">
        <f>IF(ISERROR(VLOOKUP($C7,'Lists and dest 1'!$A$35:$U$48,H1,FALSE)),NA(),IF(VLOOKUP($C7,'Lists and dest 1'!$A$35:$U$48,H1,FALSE)=0,NA(),VLOOKUP($C7,'Lists and dest 1'!$A$35:$U$48,H1,FALSE)))</f>
        <v>147531</v>
      </c>
      <c r="I8" s="61">
        <f>IF(ISERROR(VLOOKUP($C7,'Lists and dest 1'!$A$35:$U$48,I1,FALSE)),NA(),IF(VLOOKUP($C7,'Lists and dest 1'!$A$35:$U$48,I1,FALSE)=0,NA(),VLOOKUP($C7,'Lists and dest 1'!$A$35:$U$48,I1,FALSE)))</f>
        <v>145216</v>
      </c>
      <c r="J8" s="61">
        <f>IF(ISERROR(VLOOKUP($C7,'Lists and dest 1'!$A$35:$U$48,J1,FALSE)),NA(),IF(VLOOKUP($C7,'Lists and dest 1'!$A$35:$U$48,J1,FALSE)=0,NA(),VLOOKUP($C7,'Lists and dest 1'!$A$35:$U$48,J1,FALSE)))</f>
        <v>146170</v>
      </c>
      <c r="L8" s="326"/>
      <c r="M8" s="326"/>
    </row>
    <row r="9" spans="2:31" s="57" customFormat="1" ht="15.6" x14ac:dyDescent="0.3">
      <c r="B9" s="59" t="s">
        <v>123</v>
      </c>
      <c r="C9" s="413" t="s">
        <v>145</v>
      </c>
      <c r="D9" s="414"/>
      <c r="E9" s="414"/>
      <c r="F9" s="415"/>
      <c r="G9" s="202"/>
      <c r="H9" s="235">
        <f>IF(ISERROR(VLOOKUP($C7,'dest 2'!$A$35:$U$48,H1,FALSE)),NA(),IF(VLOOKUP($C7,'dest 2'!$A$35:$U$48,H1,FALSE)=0,NA(),VLOOKUP($C7,'dest 2'!$A$35:$U$48,H1,FALSE)))</f>
        <v>116955</v>
      </c>
      <c r="I9" s="235">
        <f>IF(ISERROR(VLOOKUP($C7,'dest 2'!$A$35:$U$48,I1,FALSE)),NA(),IF(VLOOKUP($C7,'dest 2'!$A$35:$U$48,I1,FALSE)=0,NA(),VLOOKUP($C7,'dest 2'!$A$35:$U$48,I1,FALSE)))</f>
        <v>114399</v>
      </c>
      <c r="J9" s="235">
        <f>IF(ISERROR(VLOOKUP($C7,'dest 2'!$A$35:$U$48,J1,FALSE)),NA(),IF(VLOOKUP($C7,'dest 2'!$A$35:$U$48,J1,FALSE)=0,NA(),VLOOKUP($C7,'dest 2'!$A$35:$U$48,J1,FALSE)))</f>
        <v>114705</v>
      </c>
      <c r="L9" s="326"/>
      <c r="M9" s="326"/>
    </row>
    <row r="10" spans="2:31" s="57" customFormat="1" ht="15.6" x14ac:dyDescent="0.3">
      <c r="B10" s="59" t="s">
        <v>124</v>
      </c>
      <c r="C10" s="416" t="s">
        <v>146</v>
      </c>
      <c r="D10" s="417"/>
      <c r="E10" s="417"/>
      <c r="F10" s="418"/>
      <c r="G10" s="202"/>
      <c r="H10" s="236">
        <f>IF(ISERROR(VLOOKUP($C7,'dest 3'!$A$35:$U$48,H1,FALSE)),NA(),IF(VLOOKUP($C7,'dest 3'!$A$35:$U$48,H1,FALSE)=0,NA(),VLOOKUP($C7,'dest 3'!$A$35:$U$48,H1,FALSE)))</f>
        <v>73155</v>
      </c>
      <c r="I10" s="236">
        <f>IF(ISERROR(VLOOKUP($C7,'dest 3'!$A$35:$U$48,I1,FALSE)),NA(),IF(VLOOKUP($C7,'dest 3'!$A$35:$U$48,I1,FALSE)=0,NA(),VLOOKUP($C7,'dest 3'!$A$35:$U$48,I1,FALSE)))</f>
        <v>73132</v>
      </c>
      <c r="J10" s="236">
        <f>IF(ISERROR(VLOOKUP($C7,'dest 3'!$A$35:$U$48,J1,FALSE)),NA(),IF(VLOOKUP($C7,'dest 3'!$A$35:$U$48,J1,FALSE)=0,NA(),VLOOKUP($C7,'dest 3'!$A$35:$U$48,J1,FALSE)))</f>
        <v>73706</v>
      </c>
      <c r="L10" s="326"/>
      <c r="M10" s="326"/>
    </row>
    <row r="11" spans="2:31" s="57" customFormat="1" ht="15.6" x14ac:dyDescent="0.3">
      <c r="B11" s="59" t="s">
        <v>144</v>
      </c>
      <c r="C11" s="404" t="s">
        <v>74</v>
      </c>
      <c r="D11" s="405"/>
      <c r="E11" s="405"/>
      <c r="F11" s="406"/>
      <c r="G11" s="202"/>
      <c r="H11" s="237">
        <f>IF(ISERROR(VLOOKUP($C7,'dest 4'!$A$35:$U$48,H1,FALSE)),NA(),IF(VLOOKUP($C7,'dest 4'!$A$35:$U$48,H1,FALSE)=0,NA(),VLOOKUP($C7,'dest 4'!$A$35:$U$48,H1,FALSE)))</f>
        <v>9902</v>
      </c>
      <c r="I11" s="237">
        <f>IF(ISERROR(VLOOKUP($C7,'dest 4'!$A$35:$U$48,I1,FALSE)),NA(),IF(VLOOKUP($C7,'dest 4'!$A$35:$U$48,I1,FALSE)=0,NA(),VLOOKUP($C7,'dest 4'!$A$35:$U$48,I1,FALSE)))</f>
        <v>10015</v>
      </c>
      <c r="J11" s="237">
        <f>IF(ISERROR(VLOOKUP($C7,'dest 4'!$A$35:$U$48,J1,FALSE)),NA(),IF(VLOOKUP($C7,'dest 4'!$A$35:$U$48,J1,FALSE)=0,NA(),VLOOKUP($C7,'dest 4'!$A$35:$U$48,J1,FALSE)))</f>
        <v>10276</v>
      </c>
      <c r="L11" s="326"/>
      <c r="M11" s="326"/>
    </row>
    <row r="12" spans="2:31" s="57" customFormat="1" ht="15.6" x14ac:dyDescent="0.3">
      <c r="B12" s="187" t="s">
        <v>202</v>
      </c>
      <c r="C12" s="419" t="s">
        <v>281</v>
      </c>
      <c r="D12" s="420"/>
      <c r="E12" s="420"/>
      <c r="F12" s="421"/>
      <c r="G12" s="203"/>
      <c r="H12" s="191">
        <f>IF(ISERROR(VLOOKUP($C7,'dest 5'!$A$35:$U$48,H1,FALSE)),NA(),IF(VLOOKUP($C7,'dest 5'!$A$35:$U$48,H1,FALSE)=0,NA(),VLOOKUP($C7,'dest 5'!$A$35:$U$48,H1,FALSE)))</f>
        <v>31891</v>
      </c>
      <c r="I12" s="191">
        <f>IF(ISERROR(VLOOKUP($C7,'dest 5'!$A$35:$U$48,I1,FALSE)),NA(),IF(VLOOKUP($C7,'dest 5'!$A$35:$U$48,I1,FALSE)=0,NA(),VLOOKUP($C7,'dest 5'!$A$35:$U$48,I1,FALSE)))</f>
        <v>32353</v>
      </c>
      <c r="J12" s="191">
        <f>IF(ISERROR(VLOOKUP($C7,'dest 5'!$A$35:$U$48,J1,FALSE)),NA(),IF(VLOOKUP($C7,'dest 5'!$A$35:$U$48,J1,FALSE)=0,NA(),VLOOKUP($C7,'dest 5'!$A$35:$U$48,J1,FALSE)))</f>
        <v>33406</v>
      </c>
      <c r="K12" s="326"/>
      <c r="L12" s="326"/>
      <c r="M12" s="326"/>
    </row>
    <row r="13" spans="2:31" s="57" customFormat="1" ht="15.6" x14ac:dyDescent="0.3">
      <c r="B13" s="59"/>
      <c r="C13" s="58"/>
      <c r="D13" s="58"/>
      <c r="E13" s="58"/>
      <c r="F13" s="58"/>
      <c r="G13" s="58"/>
      <c r="H13" s="58"/>
      <c r="I13" s="58"/>
      <c r="J13" s="58"/>
      <c r="K13" s="58"/>
      <c r="L13" s="58"/>
      <c r="M13" s="58"/>
      <c r="AB13" s="284"/>
      <c r="AC13" s="284"/>
      <c r="AD13" s="284"/>
      <c r="AE13" s="284"/>
    </row>
    <row r="14" spans="2:31" s="57" customFormat="1" ht="15.6" x14ac:dyDescent="0.3">
      <c r="B14" s="306" t="s">
        <v>298</v>
      </c>
      <c r="C14" s="58"/>
      <c r="D14" s="58"/>
      <c r="E14" s="58"/>
      <c r="F14" s="58"/>
      <c r="G14" s="58"/>
      <c r="H14" s="58"/>
      <c r="I14" s="58"/>
      <c r="J14" s="58"/>
      <c r="K14" s="58"/>
      <c r="L14" s="58"/>
      <c r="M14" s="58"/>
      <c r="AB14" s="284"/>
      <c r="AC14" s="284"/>
      <c r="AD14" s="284"/>
      <c r="AE14" s="284"/>
    </row>
    <row r="15" spans="2:31" s="57" customFormat="1" ht="15.6" x14ac:dyDescent="0.3">
      <c r="B15" s="64" t="s">
        <v>175</v>
      </c>
      <c r="C15" s="65"/>
      <c r="D15" s="65"/>
      <c r="E15" s="65"/>
      <c r="F15" s="65"/>
      <c r="G15" s="65"/>
      <c r="H15" s="65"/>
      <c r="I15" s="65"/>
      <c r="J15" s="65"/>
      <c r="K15" s="65"/>
      <c r="L15" s="65"/>
      <c r="M15" s="65"/>
      <c r="N15" s="65"/>
      <c r="O15" s="66"/>
      <c r="P15" s="66"/>
      <c r="Q15" s="66"/>
      <c r="R15" s="66"/>
      <c r="S15" s="66"/>
      <c r="T15" s="66"/>
      <c r="U15" s="66"/>
      <c r="V15" s="66"/>
      <c r="W15" s="66"/>
      <c r="AB15" s="29"/>
      <c r="AC15" s="29"/>
      <c r="AD15" s="29"/>
      <c r="AE15" s="29"/>
    </row>
    <row r="16" spans="2:31" s="57" customFormat="1" ht="15.6" x14ac:dyDescent="0.3">
      <c r="C16" s="401">
        <v>2013</v>
      </c>
      <c r="D16" s="402"/>
      <c r="E16" s="402"/>
      <c r="F16" s="403"/>
      <c r="G16" s="422">
        <v>2014</v>
      </c>
      <c r="H16" s="423"/>
      <c r="I16" s="423"/>
      <c r="J16" s="424"/>
      <c r="K16" s="428">
        <v>2015</v>
      </c>
      <c r="L16" s="428"/>
      <c r="M16" s="428"/>
      <c r="N16" s="428"/>
      <c r="O16" s="425">
        <v>2016</v>
      </c>
      <c r="P16" s="426"/>
      <c r="Q16" s="435"/>
      <c r="R16" s="29"/>
      <c r="S16" s="29"/>
    </row>
    <row r="17" spans="2:20" s="57" customFormat="1" ht="15.6" x14ac:dyDescent="0.3">
      <c r="C17" s="211" t="s">
        <v>0</v>
      </c>
      <c r="D17" s="199" t="s">
        <v>92</v>
      </c>
      <c r="E17" s="199" t="s">
        <v>93</v>
      </c>
      <c r="F17" s="200" t="s">
        <v>94</v>
      </c>
      <c r="G17" s="201" t="s">
        <v>0</v>
      </c>
      <c r="H17" s="217" t="s">
        <v>92</v>
      </c>
      <c r="I17" s="217" t="s">
        <v>93</v>
      </c>
      <c r="J17" s="218" t="s">
        <v>94</v>
      </c>
      <c r="K17" s="211" t="s">
        <v>0</v>
      </c>
      <c r="L17" s="214" t="s">
        <v>92</v>
      </c>
      <c r="M17" s="252" t="s">
        <v>93</v>
      </c>
      <c r="N17" s="296" t="s">
        <v>94</v>
      </c>
      <c r="O17" s="372" t="s">
        <v>0</v>
      </c>
      <c r="P17" s="335" t="s">
        <v>92</v>
      </c>
      <c r="Q17" s="336" t="s">
        <v>93</v>
      </c>
      <c r="R17" s="29"/>
      <c r="S17" s="29"/>
    </row>
    <row r="18" spans="2:20" s="57" customFormat="1" ht="15.6" x14ac:dyDescent="0.3">
      <c r="B18" s="67" t="str">
        <f>IF(C8="","",C8)</f>
        <v>Total World</v>
      </c>
      <c r="C18" s="60">
        <f>IF(ISERROR(VLOOKUP($C7,'Lists and dest 1'!$A$35:$Q$48,C2,FALSE)),NA(),IF(VLOOKUP($C7,'Lists and dest 1'!$A$35:$Q$48,C2,FALSE)=0,NA(),VLOOKUP($C7,'Lists and dest 1'!$A$35:$Q$48,C2,FALSE)))</f>
        <v>101914</v>
      </c>
      <c r="D18" s="60">
        <f>IF(ISERROR(VLOOKUP($C7,'Lists and dest 1'!$A$35:$Q$48,D2,FALSE)),NA(),IF(VLOOKUP($C7,'Lists and dest 1'!$A$35:$Q$48,D2,FALSE)=0,NA(),VLOOKUP($C7,'Lists and dest 1'!$A$35:$Q$48,D2,FALSE)))</f>
        <v>105432</v>
      </c>
      <c r="E18" s="60">
        <f>IF(ISERROR(VLOOKUP($C7,'Lists and dest 1'!$A$35:$Q$48,E2,FALSE)),NA(),IF(VLOOKUP($C7,'Lists and dest 1'!$A$35:$Q$48,E2,FALSE)=0,NA(),VLOOKUP($C7,'Lists and dest 1'!$A$35:$Q$48,E2,FALSE)))</f>
        <v>106367</v>
      </c>
      <c r="F18" s="60">
        <f>IF(ISERROR(VLOOKUP($C7,'Lists and dest 1'!$A$35:$Q$48,F2,FALSE)),NA(),IF(VLOOKUP($C7,'Lists and dest 1'!$A$35:$Q$48,F2,FALSE)=0,NA(),VLOOKUP($C7,'Lists and dest 1'!$A$35:$Q$48,F2,FALSE)))</f>
        <v>107152</v>
      </c>
      <c r="G18" s="60">
        <f>IF(ISERROR(VLOOKUP($C7,'Lists and dest 1'!$A$35:$Q$48,G2,FALSE)),NA(),IF(VLOOKUP($C7,'Lists and dest 1'!$A$35:$Q$48,G2,FALSE)=0,NA(),VLOOKUP($C7,'Lists and dest 1'!$A$35:$Q$48,G2,FALSE)))</f>
        <v>102648</v>
      </c>
      <c r="H18" s="60">
        <f>IF(ISERROR(VLOOKUP($C7,'Lists and dest 1'!$A$35:$Q$48,H2,FALSE)),NA(),IF(VLOOKUP($C7,'Lists and dest 1'!$A$35:$Q$48,H2,FALSE)=0,NA(),VLOOKUP($C7,'Lists and dest 1'!$A$35:$Q$48,H2,FALSE)))</f>
        <v>104100</v>
      </c>
      <c r="I18" s="60">
        <f>IF(ISERROR(VLOOKUP($C7,'Lists and dest 1'!$A$35:$Q$48,I2,FALSE)),NA(),IF(VLOOKUP($C7,'Lists and dest 1'!$A$35:$Q$48,I2,FALSE)=0,NA(),VLOOKUP($C7,'Lists and dest 1'!$A$35:$Q$48,I2,FALSE)))</f>
        <v>104204</v>
      </c>
      <c r="J18" s="60">
        <f>IF(ISERROR(VLOOKUP($C7,'Lists and dest 1'!$A$35:$Q$48,J2,FALSE)),NA(),IF(VLOOKUP($C7,'Lists and dest 1'!$A$35:$Q$48,J2,FALSE)=0,NA(),VLOOKUP($C7,'Lists and dest 1'!$A$35:$Q$48,J2,FALSE)))</f>
        <v>105593</v>
      </c>
      <c r="K18" s="60">
        <f>IF(ISERROR(VLOOKUP($C7,'Lists and dest 1'!$A$35:$Q$48,K2,FALSE)),NA(),IF(VLOOKUP($C7,'Lists and dest 1'!$A$35:$Q$48,K2,FALSE)=0,NA(),VLOOKUP($C7,'Lists and dest 1'!$A$35:$Q$48,K2,FALSE)))</f>
        <v>102401</v>
      </c>
      <c r="L18" s="60">
        <f>IF(ISERROR(VLOOKUP($C7,'Lists and dest 1'!$A$35:$Q$48,L2,FALSE)),NA(),IF(VLOOKUP($C7,'Lists and dest 1'!$A$35:$Q$48,L2,FALSE)=0,NA(),VLOOKUP($C7,'Lists and dest 1'!$A$35:$Q$48,L2,FALSE)))</f>
        <v>104155</v>
      </c>
      <c r="M18" s="60">
        <f>IF(ISERROR(VLOOKUP($C7,'Lists and dest 1'!$A$35:$Q$48,M2,FALSE)),NA(),IF(VLOOKUP($C7,'Lists and dest 1'!$A$35:$Q$48,M2,FALSE)=0,NA(),VLOOKUP($C7,'Lists and dest 1'!$A$35:$Q$48,M2,FALSE)))</f>
        <v>104167</v>
      </c>
      <c r="N18" s="60">
        <f>IF(ISERROR(VLOOKUP($C7,'Lists and dest 1'!$A$35:$Q$48,N2,FALSE)),NA(),IF(VLOOKUP($C7,'Lists and dest 1'!$A$35:$Q$48,N2,FALSE)=0,NA(),VLOOKUP($C7,'Lists and dest 1'!$A$35:$Q$48,N2,FALSE)))</f>
        <v>106067</v>
      </c>
      <c r="O18" s="60">
        <f>IF(ISERROR(VLOOKUP($C7,'Lists and dest 1'!$A$35:$Q$48,O2,FALSE)),NA(),IF(VLOOKUP($C7,'Lists and dest 1'!$A$35:$Q$48,O2,FALSE)=0,NA(),VLOOKUP($C7,'Lists and dest 1'!$A$35:$Q$48,O2,FALSE)))</f>
        <v>105826</v>
      </c>
      <c r="P18" s="60">
        <f>IF(ISERROR(VLOOKUP($C7,'Lists and dest 1'!$A$35:$Q$48,P2,FALSE)),NA(),IF(VLOOKUP($C7,'Lists and dest 1'!$A$35:$Q$48,P2,FALSE)=0,NA(),VLOOKUP($C7,'Lists and dest 1'!$A$35:$Q$48,P2,FALSE)))</f>
        <v>107488</v>
      </c>
      <c r="Q18" s="61">
        <f>IF(ISERROR(VLOOKUP($C7,'Lists and dest 1'!$A$35:$Q$48,Q2,FALSE)),NA(),IF(VLOOKUP($C7,'Lists and dest 1'!$A$35:$Q$48,Q2,FALSE)=0,NA(),VLOOKUP($C7,'Lists and dest 1'!$A$35:$Q$48,Q2,FALSE)))</f>
        <v>107684</v>
      </c>
      <c r="S18" s="326"/>
      <c r="T18" s="371"/>
    </row>
    <row r="19" spans="2:20" s="57" customFormat="1" ht="15.6" x14ac:dyDescent="0.3">
      <c r="B19" s="68" t="str">
        <f>IF(C9="","",C9)</f>
        <v>Total EU</v>
      </c>
      <c r="C19" s="62">
        <f>IF(ISERROR(VLOOKUP($C7,'dest 2'!$A$35:$Q$48,C2,FALSE)),NA(),IF(VLOOKUP($C7,'dest 2'!$A$35:$Q$48,C2,FALSE)=0,NA(),VLOOKUP($C7,'dest 2'!$A$35:$Q$48,C2,FALSE)))</f>
        <v>83931</v>
      </c>
      <c r="D19" s="62">
        <f>IF(ISERROR(VLOOKUP($C7,'dest 2'!$A$35:$Q$48,D2,FALSE)),NA(),IF(VLOOKUP($C7,'dest 2'!$A$35:$Q$48,D2,FALSE)=0,NA(),VLOOKUP($C7,'dest 2'!$A$35:$Q$48,D2,FALSE)))</f>
        <v>86705</v>
      </c>
      <c r="E19" s="62">
        <f>IF(ISERROR(VLOOKUP($C7,'dest 2'!$A$35:$Q$48,E2,FALSE)),NA(),IF(VLOOKUP($C7,'dest 2'!$A$35:$Q$48,E2,FALSE)=0,NA(),VLOOKUP($C7,'dest 2'!$A$35:$Q$48,E2,FALSE)))</f>
        <v>88081</v>
      </c>
      <c r="F19" s="62">
        <f>IF(ISERROR(VLOOKUP($C7,'dest 2'!$A$35:$Q$48,F2,FALSE)),NA(),IF(VLOOKUP($C7,'dest 2'!$A$35:$Q$48,F2,FALSE)=0,NA(),VLOOKUP($C7,'dest 2'!$A$35:$Q$48,F2,FALSE)))</f>
        <v>88369</v>
      </c>
      <c r="G19" s="62">
        <f>IF(ISERROR(VLOOKUP($C7,'dest 2'!$A$35:$Q$48,G2,FALSE)),NA(),IF(VLOOKUP($C7,'dest 2'!$A$35:$Q$48,G2,FALSE)=0,NA(),VLOOKUP($C7,'dest 2'!$A$35:$Q$48,G2,FALSE)))</f>
        <v>84452</v>
      </c>
      <c r="H19" s="62">
        <f>IF(ISERROR(VLOOKUP($C7,'dest 2'!$A$35:$Q$48,H2,FALSE)),NA(),IF(VLOOKUP($C7,'dest 2'!$A$35:$Q$48,H2,FALSE)=0,NA(),VLOOKUP($C7,'dest 2'!$A$35:$Q$48,H2,FALSE)))</f>
        <v>85730</v>
      </c>
      <c r="I19" s="62">
        <f>IF(ISERROR(VLOOKUP($C7,'dest 2'!$A$35:$Q$48,I2,FALSE)),NA(),IF(VLOOKUP($C7,'dest 2'!$A$35:$Q$48,I2,FALSE)=0,NA(),VLOOKUP($C7,'dest 2'!$A$35:$Q$48,I2,FALSE)))</f>
        <v>85760</v>
      </c>
      <c r="J19" s="62">
        <f>IF(ISERROR(VLOOKUP($C7,'dest 2'!$A$35:$Q$48,J2,FALSE)),NA(),IF(VLOOKUP($C7,'dest 2'!$A$35:$Q$48,J2,FALSE)=0,NA(),VLOOKUP($C7,'dest 2'!$A$35:$Q$48,J2,FALSE)))</f>
        <v>86584</v>
      </c>
      <c r="K19" s="62">
        <f>IF(ISERROR(VLOOKUP($C7,'dest 2'!$A$35:$Q$48,K2,FALSE)),NA(),IF(VLOOKUP($C7,'dest 2'!$A$35:$Q$48,K2,FALSE)=0,NA(),VLOOKUP($C7,'dest 2'!$A$35:$Q$48,K2,FALSE)))</f>
        <v>84261</v>
      </c>
      <c r="L19" s="62">
        <f>IF(ISERROR(VLOOKUP($C7,'dest 2'!$A$35:$Q$48,L2,FALSE)),NA(),IF(VLOOKUP($C7,'dest 2'!$A$35:$Q$48,L2,FALSE)=0,NA(),VLOOKUP($C7,'dest 2'!$A$35:$Q$48,L2,FALSE)))</f>
        <v>85477</v>
      </c>
      <c r="M19" s="62">
        <f>IF(ISERROR(VLOOKUP($C7,'dest 2'!$A$35:$Q$48,M2,FALSE)),NA(),IF(VLOOKUP($C7,'dest 2'!$A$35:$Q$48,M2,FALSE)=0,NA(),VLOOKUP($C7,'dest 2'!$A$35:$Q$48,M2,FALSE)))</f>
        <v>85783</v>
      </c>
      <c r="N19" s="62">
        <f>IF(ISERROR(VLOOKUP($C7,'dest 2'!$A$35:$Q$48,N2,FALSE)),NA(),IF(VLOOKUP($C7,'dest 2'!$A$35:$Q$48,N2,FALSE)=0,NA(),VLOOKUP($C7,'dest 2'!$A$35:$Q$48,N2,FALSE)))</f>
        <v>87076</v>
      </c>
      <c r="O19" s="62">
        <f>IF(ISERROR(VLOOKUP($C7,'dest 2'!$A$35:$Q$48,O2,FALSE)),NA(),IF(VLOOKUP($C7,'dest 2'!$A$35:$Q$48,O2,FALSE)=0,NA(),VLOOKUP($C7,'dest 2'!$A$35:$Q$48,O2,FALSE)))</f>
        <v>87535</v>
      </c>
      <c r="P19" s="62">
        <f>IF(ISERROR(VLOOKUP($C7,'dest 2'!$A$35:$Q$48,P2,FALSE)),NA(),IF(VLOOKUP($C7,'dest 2'!$A$35:$Q$48,P2,FALSE)=0,NA(),VLOOKUP($C7,'dest 2'!$A$35:$Q$48,P2,FALSE)))</f>
        <v>88482</v>
      </c>
      <c r="Q19" s="367">
        <f>IF(ISERROR(VLOOKUP($C7,'dest 2'!$A$35:$Q$48,Q2,FALSE)),NA(),IF(VLOOKUP($C7,'dest 2'!$A$35:$Q$48,Q2,FALSE)=0,NA(),VLOOKUP($C7,'dest 2'!$A$35:$Q$48,Q2,FALSE)))</f>
        <v>88145</v>
      </c>
      <c r="S19" s="326"/>
    </row>
    <row r="20" spans="2:20" s="57" customFormat="1" ht="15.6" x14ac:dyDescent="0.3">
      <c r="B20" s="69" t="str">
        <f>IF(C10="","",C10)</f>
        <v>Total Non-EU</v>
      </c>
      <c r="C20" s="63">
        <f>IF(ISERROR(VLOOKUP($C7,'dest 3'!$A$35:$Q$48,C2,FALSE)),NA(),IF(VLOOKUP($C7,'dest 3'!$A$35:$Q$48,C2,FALSE)=0,NA(),VLOOKUP($C7,'dest 3'!$A$35:$Q$48,C2,FALSE)))</f>
        <v>45929</v>
      </c>
      <c r="D20" s="63">
        <f>IF(ISERROR(VLOOKUP($C7,'dest 3'!$A$35:$Q$48,D2,FALSE)),NA(),IF(VLOOKUP($C7,'dest 3'!$A$35:$Q$48,D2,FALSE)=0,NA(),VLOOKUP($C7,'dest 3'!$A$35:$Q$48,D2,FALSE)))</f>
        <v>47611</v>
      </c>
      <c r="E20" s="63">
        <f>IF(ISERROR(VLOOKUP($C7,'dest 3'!$A$35:$Q$48,E2,FALSE)),NA(),IF(VLOOKUP($C7,'dest 3'!$A$35:$Q$48,E2,FALSE)=0,NA(),VLOOKUP($C7,'dest 3'!$A$35:$Q$48,E2,FALSE)))</f>
        <v>46969</v>
      </c>
      <c r="F20" s="63">
        <f>IF(ISERROR(VLOOKUP($C7,'dest 3'!$A$35:$Q$48,F2,FALSE)),NA(),IF(VLOOKUP($C7,'dest 3'!$A$35:$Q$48,F2,FALSE)=0,NA(),VLOOKUP($C7,'dest 3'!$A$35:$Q$48,F2,FALSE)))</f>
        <v>47693</v>
      </c>
      <c r="G20" s="63">
        <f>IF(ISERROR(VLOOKUP($C7,'dest 3'!$A$35:$Q$48,G2,FALSE)),NA(),IF(VLOOKUP($C7,'dest 3'!$A$35:$Q$48,G2,FALSE)=0,NA(),VLOOKUP($C7,'dest 3'!$A$35:$Q$48,G2,FALSE)))</f>
        <v>46117</v>
      </c>
      <c r="H20" s="63">
        <f>IF(ISERROR(VLOOKUP($C7,'dest 3'!$A$35:$Q$48,H2,FALSE)),NA(),IF(VLOOKUP($C7,'dest 3'!$A$35:$Q$48,H2,FALSE)=0,NA(),VLOOKUP($C7,'dest 3'!$A$35:$Q$48,H2,FALSE)))</f>
        <v>46864</v>
      </c>
      <c r="I20" s="63">
        <f>IF(ISERROR(VLOOKUP($C7,'dest 3'!$A$35:$Q$48,I2,FALSE)),NA(),IF(VLOOKUP($C7,'dest 3'!$A$35:$Q$48,I2,FALSE)=0,NA(),VLOOKUP($C7,'dest 3'!$A$35:$Q$48,I2,FALSE)))</f>
        <v>46901</v>
      </c>
      <c r="J20" s="63">
        <f>IF(ISERROR(VLOOKUP($C7,'dest 3'!$A$35:$Q$48,J2,FALSE)),NA(),IF(VLOOKUP($C7,'dest 3'!$A$35:$Q$48,J2,FALSE)=0,NA(),VLOOKUP($C7,'dest 3'!$A$35:$Q$48,J2,FALSE)))</f>
        <v>47646</v>
      </c>
      <c r="K20" s="63">
        <f>IF(ISERROR(VLOOKUP($C7,'dest 3'!$A$35:$Q$48,K2,FALSE)),NA(),IF(VLOOKUP($C7,'dest 3'!$A$35:$Q$48,K2,FALSE)=0,NA(),VLOOKUP($C7,'dest 3'!$A$35:$Q$48,K2,FALSE)))</f>
        <v>46044</v>
      </c>
      <c r="L20" s="63">
        <f>IF(ISERROR(VLOOKUP($C7,'dest 3'!$A$35:$Q$48,L2,FALSE)),NA(),IF(VLOOKUP($C7,'dest 3'!$A$35:$Q$48,L2,FALSE)=0,NA(),VLOOKUP($C7,'dest 3'!$A$35:$Q$48,L2,FALSE)))</f>
        <v>47290</v>
      </c>
      <c r="M20" s="63">
        <f>IF(ISERROR(VLOOKUP($C7,'dest 3'!$A$35:$Q$48,M2,FALSE)),NA(),IF(VLOOKUP($C7,'dest 3'!$A$35:$Q$48,M2,FALSE)=0,NA(),VLOOKUP($C7,'dest 3'!$A$35:$Q$48,M2,FALSE)))</f>
        <v>46615</v>
      </c>
      <c r="N20" s="63">
        <f>IF(ISERROR(VLOOKUP($C7,'dest 3'!$A$35:$Q$48,N2,FALSE)),NA(),IF(VLOOKUP($C7,'dest 3'!$A$35:$Q$48,N2,FALSE)=0,NA(),VLOOKUP($C7,'dest 3'!$A$35:$Q$48,N2,FALSE)))</f>
        <v>47332</v>
      </c>
      <c r="O20" s="63">
        <f>IF(ISERROR(VLOOKUP($C7,'dest 3'!$A$35:$Q$48,O2,FALSE)),NA(),IF(VLOOKUP($C7,'dest 3'!$A$35:$Q$48,O2,FALSE)=0,NA(),VLOOKUP($C7,'dest 3'!$A$35:$Q$48,O2,FALSE)))</f>
        <v>46220</v>
      </c>
      <c r="P20" s="63">
        <f>IF(ISERROR(VLOOKUP($C7,'dest 3'!$A$35:$Q$48,P2,FALSE)),NA(),IF(VLOOKUP($C7,'dest 3'!$A$35:$Q$48,P2,FALSE)=0,NA(),VLOOKUP($C7,'dest 3'!$A$35:$Q$48,P2,FALSE)))</f>
        <v>47508</v>
      </c>
      <c r="Q20" s="368">
        <f>IF(ISERROR(VLOOKUP($C7,'dest 3'!$A$35:$Q$48,Q2,FALSE)),NA(),IF(VLOOKUP($C7,'dest 3'!$A$35:$Q$48,Q2,FALSE)=0,NA(),VLOOKUP($C7,'dest 3'!$A$35:$Q$48,Q2,FALSE)))</f>
        <v>47939</v>
      </c>
      <c r="S20" s="326"/>
    </row>
    <row r="21" spans="2:20" s="57" customFormat="1" ht="15.6" x14ac:dyDescent="0.3">
      <c r="B21" s="70" t="str">
        <f>IF(C11="","",C11)</f>
        <v>China</v>
      </c>
      <c r="C21" s="186">
        <f>IF(ISERROR(VLOOKUP($C7,'dest 4'!$A$35:$Q$48,C2,FALSE)),NA(),IF(VLOOKUP($C7,'dest 4'!$A$35:$Q$48,C2,FALSE)=0,NA(),VLOOKUP($C7,'dest 4'!$A$35:$Q$48,C2,FALSE)))</f>
        <v>5179</v>
      </c>
      <c r="D21" s="186">
        <f>IF(ISERROR(VLOOKUP($C7,'dest 4'!$A$35:$Q$48,D2,FALSE)),NA(),IF(VLOOKUP($C7,'dest 4'!$A$35:$Q$48,D2,FALSE)=0,NA(),VLOOKUP($C7,'dest 4'!$A$35:$Q$48,D2,FALSE)))</f>
        <v>5481</v>
      </c>
      <c r="E21" s="186">
        <f>IF(ISERROR(VLOOKUP($C7,'dest 4'!$A$35:$Q$48,E2,FALSE)),NA(),IF(VLOOKUP($C7,'dest 4'!$A$35:$Q$48,E2,FALSE)=0,NA(),VLOOKUP($C7,'dest 4'!$A$35:$Q$48,E2,FALSE)))</f>
        <v>5628</v>
      </c>
      <c r="F21" s="186">
        <f>IF(ISERROR(VLOOKUP($C7,'dest 4'!$A$35:$Q$48,F2,FALSE)),NA(),IF(VLOOKUP($C7,'dest 4'!$A$35:$Q$48,F2,FALSE)=0,NA(),VLOOKUP($C7,'dest 4'!$A$35:$Q$48,F2,FALSE)))</f>
        <v>5652</v>
      </c>
      <c r="G21" s="186">
        <f>IF(ISERROR(VLOOKUP($C7,'dest 4'!$A$35:$Q$48,G2,FALSE)),NA(),IF(VLOOKUP($C7,'dest 4'!$A$35:$Q$48,G2,FALSE)=0,NA(),VLOOKUP($C7,'dest 4'!$A$35:$Q$48,G2,FALSE)))</f>
        <v>5427</v>
      </c>
      <c r="H21" s="186">
        <f>IF(ISERROR(VLOOKUP($C7,'dest 4'!$A$35:$Q$48,H2,FALSE)),NA(),IF(VLOOKUP($C7,'dest 4'!$A$35:$Q$48,H2,FALSE)=0,NA(),VLOOKUP($C7,'dest 4'!$A$35:$Q$48,H2,FALSE)))</f>
        <v>5582</v>
      </c>
      <c r="I21" s="186">
        <f>IF(ISERROR(VLOOKUP($C7,'dest 4'!$A$35:$Q$48,I2,FALSE)),NA(),IF(VLOOKUP($C7,'dest 4'!$A$35:$Q$48,I2,FALSE)=0,NA(),VLOOKUP($C7,'dest 4'!$A$35:$Q$48,I2,FALSE)))</f>
        <v>5668</v>
      </c>
      <c r="J21" s="186">
        <f>IF(ISERROR(VLOOKUP($C7,'dest 4'!$A$35:$Q$48,J2,FALSE)),NA(),IF(VLOOKUP($C7,'dest 4'!$A$35:$Q$48,J2,FALSE)=0,NA(),VLOOKUP($C7,'dest 4'!$A$35:$Q$48,J2,FALSE)))</f>
        <v>5704</v>
      </c>
      <c r="K21" s="186">
        <f>IF(ISERROR(VLOOKUP($C7,'dest 4'!$A$35:$Q$48,K2,FALSE)),NA(),IF(VLOOKUP($C7,'dest 4'!$A$35:$Q$48,K2,FALSE)=0,NA(),VLOOKUP($C7,'dest 4'!$A$35:$Q$48,K2,FALSE)))</f>
        <v>5493</v>
      </c>
      <c r="L21" s="186">
        <f>IF(ISERROR(VLOOKUP($C7,'dest 4'!$A$35:$Q$48,L2,FALSE)),NA(),IF(VLOOKUP($C7,'dest 4'!$A$35:$Q$48,L2,FALSE)=0,NA(),VLOOKUP($C7,'dest 4'!$A$35:$Q$48,L2,FALSE)))</f>
        <v>5757</v>
      </c>
      <c r="M21" s="186">
        <f>IF(ISERROR(VLOOKUP($C7,'dest 4'!$A$35:$Q$48,M2,FALSE)),NA(),IF(VLOOKUP($C7,'dest 4'!$A$35:$Q$48,M2,FALSE)=0,NA(),VLOOKUP($C7,'dest 4'!$A$35:$Q$48,M2,FALSE)))</f>
        <v>5706</v>
      </c>
      <c r="N21" s="186">
        <f>IF(ISERROR(VLOOKUP($C7,'dest 4'!$A$35:$Q$48,N2,FALSE)),NA(),IF(VLOOKUP($C7,'dest 4'!$A$35:$Q$48,N2,FALSE)=0,NA(),VLOOKUP($C7,'dest 4'!$A$35:$Q$48,N2,FALSE)))</f>
        <v>5761</v>
      </c>
      <c r="O21" s="186">
        <f>IF(ISERROR(VLOOKUP($C7,'dest 4'!$A$35:$Q$48,O2,FALSE)),NA(),IF(VLOOKUP($C7,'dest 4'!$A$35:$Q$48,O2,FALSE)=0,NA(),VLOOKUP($C7,'dest 4'!$A$35:$Q$48,O2,FALSE)))</f>
        <v>5572</v>
      </c>
      <c r="P21" s="186">
        <f>IF(ISERROR(VLOOKUP($C7,'dest 4'!$A$35:$Q$48,P2,FALSE)),NA(),IF(VLOOKUP($C7,'dest 4'!$A$35:$Q$48,P2,FALSE)=0,NA(),VLOOKUP($C7,'dest 4'!$A$35:$Q$48,P2,FALSE)))</f>
        <v>5865</v>
      </c>
      <c r="Q21" s="369">
        <f>IF(ISERROR(VLOOKUP($C7,'dest 4'!$A$35:$Q$48,Q2,FALSE)),NA(),IF(VLOOKUP($C7,'dest 4'!$A$35:$Q$48,Q2,FALSE)=0,NA(),VLOOKUP($C7,'dest 4'!$A$35:$Q$48,Q2,FALSE)))</f>
        <v>6007</v>
      </c>
      <c r="S21" s="326"/>
    </row>
    <row r="22" spans="2:20" ht="15.6" customHeight="1" x14ac:dyDescent="0.3">
      <c r="B22" s="188" t="str">
        <f>IF(C12="","",C12)</f>
        <v>USA</v>
      </c>
      <c r="C22" s="189">
        <f>IF(ISERROR(VLOOKUP($C7,'dest 5'!$A$35:$Q$48,C2,FALSE)),NA(),IF(VLOOKUP($C7,'dest 5'!$A$35:$Q$48,C2,FALSE)=0,NA(),VLOOKUP($C7,'dest 5'!$A$35:$Q$48,C2,FALSE)))</f>
        <v>18593</v>
      </c>
      <c r="D22" s="189">
        <f>IF(ISERROR(VLOOKUP($C7,'dest 5'!$A$35:$Q$48,D2,FALSE)),NA(),IF(VLOOKUP($C7,'dest 5'!$A$35:$Q$48,D2,FALSE)=0,NA(),VLOOKUP($C7,'dest 5'!$A$35:$Q$48,D2,FALSE)))</f>
        <v>19042</v>
      </c>
      <c r="E22" s="189">
        <f>IF(ISERROR(VLOOKUP($C7,'dest 5'!$A$35:$Q$48,E2,FALSE)),NA(),IF(VLOOKUP($C7,'dest 5'!$A$35:$Q$48,E2,FALSE)=0,NA(),VLOOKUP($C7,'dest 5'!$A$35:$Q$48,E2,FALSE)))</f>
        <v>19079</v>
      </c>
      <c r="F22" s="189">
        <f>IF(ISERROR(VLOOKUP($C7,'dest 5'!$A$35:$Q$48,F2,FALSE)),NA(),IF(VLOOKUP($C7,'dest 5'!$A$35:$Q$48,F2,FALSE)=0,NA(),VLOOKUP($C7,'dest 5'!$A$35:$Q$48,F2,FALSE)))</f>
        <v>19358</v>
      </c>
      <c r="G22" s="189">
        <f>IF(ISERROR(VLOOKUP($C7,'dest 5'!$A$35:$Q$48,G2,FALSE)),NA(),IF(VLOOKUP($C7,'dest 5'!$A$35:$Q$48,G2,FALSE)=0,NA(),VLOOKUP($C7,'dest 5'!$A$35:$Q$48,G2,FALSE)))</f>
        <v>18722</v>
      </c>
      <c r="H22" s="189">
        <f>IF(ISERROR(VLOOKUP($C7,'dest 5'!$A$35:$Q$48,H2,FALSE)),NA(),IF(VLOOKUP($C7,'dest 5'!$A$35:$Q$48,H2,FALSE)=0,NA(),VLOOKUP($C7,'dest 5'!$A$35:$Q$48,H2,FALSE)))</f>
        <v>19183</v>
      </c>
      <c r="I22" s="189">
        <f>IF(ISERROR(VLOOKUP($C7,'dest 5'!$A$35:$Q$48,I2,FALSE)),NA(),IF(VLOOKUP($C7,'dest 5'!$A$35:$Q$48,I2,FALSE)=0,NA(),VLOOKUP($C7,'dest 5'!$A$35:$Q$48,I2,FALSE)))</f>
        <v>19488</v>
      </c>
      <c r="J22" s="189">
        <f>IF(ISERROR(VLOOKUP($C7,'dest 5'!$A$35:$Q$48,J2,FALSE)),NA(),IF(VLOOKUP($C7,'dest 5'!$A$35:$Q$48,J2,FALSE)=0,NA(),VLOOKUP($C7,'dest 5'!$A$35:$Q$48,J2,FALSE)))</f>
        <v>19759</v>
      </c>
      <c r="K22" s="189">
        <f>IF(ISERROR(VLOOKUP($C7,'dest 5'!$A$35:$Q$48,K2,FALSE)),NA(),IF(VLOOKUP($C7,'dest 5'!$A$35:$Q$48,K2,FALSE)=0,NA(),VLOOKUP($C7,'dest 5'!$A$35:$Q$48,K2,FALSE)))</f>
        <v>19378</v>
      </c>
      <c r="L22" s="189">
        <f>IF(ISERROR(VLOOKUP($C7,'dest 5'!$A$35:$Q$48,L2,FALSE)),NA(),IF(VLOOKUP($C7,'dest 5'!$A$35:$Q$48,L2,FALSE)=0,NA(),VLOOKUP($C7,'dest 5'!$A$35:$Q$48,L2,FALSE)))</f>
        <v>19946</v>
      </c>
      <c r="M22" s="189">
        <f>IF(ISERROR(VLOOKUP($C7,'dest 5'!$A$35:$Q$48,M2,FALSE)),NA(),IF(VLOOKUP($C7,'dest 5'!$A$35:$Q$48,M2,FALSE)=0,NA(),VLOOKUP($C7,'dest 5'!$A$35:$Q$48,M2,FALSE)))</f>
        <v>19754</v>
      </c>
      <c r="N22" s="189">
        <f>IF(ISERROR(VLOOKUP($C7,'dest 5'!$A$35:$Q$48,N2,FALSE)),NA(),IF(VLOOKUP($C7,'dest 5'!$A$35:$Q$48,N2,FALSE)=0,NA(),VLOOKUP($C7,'dest 5'!$A$35:$Q$48,N2,FALSE)))</f>
        <v>20154</v>
      </c>
      <c r="O22" s="189">
        <f>IF(ISERROR(VLOOKUP($C7,'dest 5'!$A$35:$Q$48,O2,FALSE)),NA(),IF(VLOOKUP($C7,'dest 5'!$A$35:$Q$48,O2,FALSE)=0,NA(),VLOOKUP($C7,'dest 5'!$A$35:$Q$48,O2,FALSE)))</f>
        <v>19871</v>
      </c>
      <c r="P22" s="189">
        <f>IF(ISERROR(VLOOKUP($C7,'dest 5'!$A$35:$Q$48,P2,FALSE)),NA(),IF(VLOOKUP($C7,'dest 5'!$A$35:$Q$48,P2,FALSE)=0,NA(),VLOOKUP($C7,'dest 5'!$A$35:$Q$48,P2,FALSE)))</f>
        <v>20398</v>
      </c>
      <c r="Q22" s="191">
        <f>IF(ISERROR(VLOOKUP($C7,'dest 5'!$A$35:$Q$48,Q2,FALSE)),NA(),IF(VLOOKUP($C7,'dest 5'!$A$35:$Q$48,Q2,FALSE)=0,NA(),VLOOKUP($C7,'dest 5'!$A$35:$Q$48,Q2,FALSE)))</f>
        <v>20949</v>
      </c>
      <c r="S22" s="326"/>
    </row>
    <row r="23" spans="2:20" ht="15.6" customHeight="1" x14ac:dyDescent="0.3">
      <c r="B23" s="185"/>
      <c r="C23" s="429" t="s">
        <v>134</v>
      </c>
      <c r="D23" s="430"/>
      <c r="E23" s="430"/>
      <c r="F23" s="430"/>
      <c r="G23" s="430"/>
      <c r="H23" s="430"/>
      <c r="I23" s="431"/>
    </row>
    <row r="24" spans="2:20" ht="15.6" customHeight="1" x14ac:dyDescent="0.3">
      <c r="B24" s="64" t="s">
        <v>299</v>
      </c>
    </row>
    <row r="25" spans="2:20" ht="15.6" customHeight="1" x14ac:dyDescent="0.3">
      <c r="B25" s="57"/>
      <c r="C25" s="401">
        <v>2013</v>
      </c>
      <c r="D25" s="402"/>
      <c r="E25" s="402"/>
      <c r="F25" s="403"/>
      <c r="G25" s="401">
        <v>2014</v>
      </c>
      <c r="H25" s="402"/>
      <c r="I25" s="402"/>
      <c r="J25" s="403"/>
      <c r="K25" s="428">
        <v>2015</v>
      </c>
      <c r="L25" s="428"/>
      <c r="M25" s="428"/>
      <c r="N25" s="428"/>
      <c r="O25" s="425">
        <v>2016</v>
      </c>
      <c r="P25" s="426"/>
      <c r="Q25" s="435"/>
    </row>
    <row r="26" spans="2:20" ht="15.6" customHeight="1" x14ac:dyDescent="0.3">
      <c r="B26" s="57"/>
      <c r="C26" s="211" t="s">
        <v>0</v>
      </c>
      <c r="D26" s="199" t="s">
        <v>92</v>
      </c>
      <c r="E26" s="199" t="s">
        <v>93</v>
      </c>
      <c r="F26" s="200" t="s">
        <v>94</v>
      </c>
      <c r="G26" s="211" t="s">
        <v>0</v>
      </c>
      <c r="H26" s="199" t="s">
        <v>92</v>
      </c>
      <c r="I26" s="199" t="s">
        <v>93</v>
      </c>
      <c r="J26" s="200" t="s">
        <v>94</v>
      </c>
      <c r="K26" s="212" t="s">
        <v>0</v>
      </c>
      <c r="L26" s="201" t="s">
        <v>92</v>
      </c>
      <c r="M26" s="252" t="s">
        <v>93</v>
      </c>
      <c r="N26" s="253" t="s">
        <v>94</v>
      </c>
      <c r="O26" s="372" t="s">
        <v>0</v>
      </c>
      <c r="P26" s="335" t="s">
        <v>92</v>
      </c>
      <c r="Q26" s="336" t="s">
        <v>93</v>
      </c>
    </row>
    <row r="27" spans="2:20" ht="15.6" customHeight="1" x14ac:dyDescent="0.3">
      <c r="B27" s="204" t="str">
        <f>IF(C8="","",C8)</f>
        <v>Total World</v>
      </c>
      <c r="C27" s="60">
        <f>IF(ISERROR((C18/$C$18)*100),NA(),(C18/$C$18)*100)</f>
        <v>100</v>
      </c>
      <c r="D27" s="60">
        <f t="shared" ref="D27:Q27" si="0">IF(ISERROR((D18/$C$18)*100),NA(),(D18/$C$18)*100)</f>
        <v>103.45193005867692</v>
      </c>
      <c r="E27" s="60">
        <f t="shared" si="0"/>
        <v>104.36937025335087</v>
      </c>
      <c r="F27" s="60">
        <f t="shared" si="0"/>
        <v>105.13962752909316</v>
      </c>
      <c r="G27" s="60">
        <f t="shared" si="0"/>
        <v>100.72021508330553</v>
      </c>
      <c r="H27" s="60">
        <f t="shared" si="0"/>
        <v>102.14494573856389</v>
      </c>
      <c r="I27" s="60">
        <f t="shared" si="0"/>
        <v>102.2469925623565</v>
      </c>
      <c r="J27" s="60">
        <f t="shared" si="0"/>
        <v>103.60990639166357</v>
      </c>
      <c r="K27" s="60">
        <f t="shared" si="0"/>
        <v>100.47785387679808</v>
      </c>
      <c r="L27" s="60">
        <f t="shared" si="0"/>
        <v>102.19891280883881</v>
      </c>
      <c r="M27" s="60">
        <f t="shared" si="0"/>
        <v>102.21068744235336</v>
      </c>
      <c r="N27" s="60">
        <f t="shared" si="0"/>
        <v>104.07500441548756</v>
      </c>
      <c r="O27" s="60">
        <f t="shared" si="0"/>
        <v>103.8385305257374</v>
      </c>
      <c r="P27" s="60">
        <f t="shared" si="0"/>
        <v>105.46931726750005</v>
      </c>
      <c r="Q27" s="61">
        <f t="shared" si="0"/>
        <v>105.66163628157072</v>
      </c>
    </row>
    <row r="28" spans="2:20" ht="15.6" customHeight="1" x14ac:dyDescent="0.3">
      <c r="B28" s="205" t="str">
        <f>IF(C9="","",C9)</f>
        <v>Total EU</v>
      </c>
      <c r="C28" s="62">
        <f>IF(ISERROR((C19/$C$19)*100),NA(),(C19/$C$19)*100)</f>
        <v>100</v>
      </c>
      <c r="D28" s="62">
        <f t="shared" ref="D28:Q28" si="1">IF(ISERROR((D19/$C$19)*100),NA(),(D19/$C$19)*100)</f>
        <v>103.30509585254555</v>
      </c>
      <c r="E28" s="62">
        <f t="shared" si="1"/>
        <v>104.94453777507715</v>
      </c>
      <c r="F28" s="62">
        <f t="shared" si="1"/>
        <v>105.28767678211865</v>
      </c>
      <c r="G28" s="62">
        <f t="shared" si="1"/>
        <v>100.62074799537714</v>
      </c>
      <c r="H28" s="62">
        <f t="shared" si="1"/>
        <v>102.1434273391238</v>
      </c>
      <c r="I28" s="62">
        <f t="shared" si="1"/>
        <v>102.17917098569063</v>
      </c>
      <c r="J28" s="62">
        <f t="shared" si="1"/>
        <v>103.16092981139269</v>
      </c>
      <c r="K28" s="62">
        <f t="shared" si="1"/>
        <v>100.39318011223506</v>
      </c>
      <c r="L28" s="62">
        <f t="shared" si="1"/>
        <v>101.84198925307693</v>
      </c>
      <c r="M28" s="62">
        <f t="shared" si="1"/>
        <v>102.20657444805852</v>
      </c>
      <c r="N28" s="62">
        <f t="shared" si="1"/>
        <v>103.74712561508859</v>
      </c>
      <c r="O28" s="62">
        <f t="shared" si="1"/>
        <v>104.29400340756096</v>
      </c>
      <c r="P28" s="62">
        <f t="shared" si="1"/>
        <v>105.42231118418701</v>
      </c>
      <c r="Q28" s="367">
        <f t="shared" si="1"/>
        <v>105.02079088775305</v>
      </c>
    </row>
    <row r="29" spans="2:20" ht="15.6" customHeight="1" x14ac:dyDescent="0.3">
      <c r="B29" s="206" t="str">
        <f>IF(C10="","",C10)</f>
        <v>Total Non-EU</v>
      </c>
      <c r="C29" s="209">
        <f>IF(ISERROR((C20/$C$20)*100),NA(),(C20/$C$20)*100)</f>
        <v>100</v>
      </c>
      <c r="D29" s="209">
        <f t="shared" ref="D29:Q29" si="2">IF(ISERROR((D20/$C$20)*100),NA(),(D20/$C$20)*100)</f>
        <v>103.66217422543491</v>
      </c>
      <c r="E29" s="209">
        <f t="shared" si="2"/>
        <v>102.26436456269458</v>
      </c>
      <c r="F29" s="209">
        <f t="shared" si="2"/>
        <v>103.84071066210892</v>
      </c>
      <c r="G29" s="209">
        <f t="shared" si="2"/>
        <v>100.40932744017941</v>
      </c>
      <c r="H29" s="209">
        <f t="shared" si="2"/>
        <v>102.03575083280715</v>
      </c>
      <c r="I29" s="209">
        <f t="shared" si="2"/>
        <v>102.11630995667224</v>
      </c>
      <c r="J29" s="209">
        <f t="shared" si="2"/>
        <v>103.73837880206405</v>
      </c>
      <c r="K29" s="209">
        <f t="shared" si="2"/>
        <v>100.25038646606718</v>
      </c>
      <c r="L29" s="209">
        <f t="shared" si="2"/>
        <v>102.96326939406475</v>
      </c>
      <c r="M29" s="209">
        <f t="shared" si="2"/>
        <v>101.49360970193125</v>
      </c>
      <c r="N29" s="209">
        <f t="shared" si="2"/>
        <v>103.05471488601971</v>
      </c>
      <c r="O29" s="209">
        <f t="shared" si="2"/>
        <v>100.63358662283089</v>
      </c>
      <c r="P29" s="209">
        <f t="shared" si="2"/>
        <v>103.43791504278343</v>
      </c>
      <c r="Q29" s="370">
        <f t="shared" si="2"/>
        <v>104.3763199721309</v>
      </c>
    </row>
    <row r="30" spans="2:20" ht="15.6" customHeight="1" x14ac:dyDescent="0.3">
      <c r="B30" s="207" t="str">
        <f>IF(C11="","",C11)</f>
        <v>China</v>
      </c>
      <c r="C30" s="210">
        <f>IF(ISERROR((C21/$C$21)*100),NA(),(C21/$C$21)*100)</f>
        <v>100</v>
      </c>
      <c r="D30" s="210">
        <f t="shared" ref="D30:Q30" si="3">IF(ISERROR((D21/$C$21)*100),NA(),(D21/$C$21)*100)</f>
        <v>105.83124155242325</v>
      </c>
      <c r="E30" s="210">
        <f t="shared" si="3"/>
        <v>108.66962734118555</v>
      </c>
      <c r="F30" s="210">
        <f t="shared" si="3"/>
        <v>109.13303726588144</v>
      </c>
      <c r="G30" s="210">
        <f t="shared" si="3"/>
        <v>104.78856922185751</v>
      </c>
      <c r="H30" s="210">
        <f t="shared" si="3"/>
        <v>107.78142498551844</v>
      </c>
      <c r="I30" s="210">
        <f t="shared" si="3"/>
        <v>109.4419772156787</v>
      </c>
      <c r="J30" s="210">
        <f t="shared" si="3"/>
        <v>110.13709210272253</v>
      </c>
      <c r="K30" s="210">
        <f t="shared" si="3"/>
        <v>106.0629465147712</v>
      </c>
      <c r="L30" s="210">
        <f t="shared" si="3"/>
        <v>111.16045568642593</v>
      </c>
      <c r="M30" s="210">
        <f t="shared" si="3"/>
        <v>110.17570959644718</v>
      </c>
      <c r="N30" s="210">
        <f t="shared" si="3"/>
        <v>111.23769067387525</v>
      </c>
      <c r="O30" s="210">
        <f t="shared" si="3"/>
        <v>107.58833751689517</v>
      </c>
      <c r="P30" s="210">
        <f t="shared" si="3"/>
        <v>113.24580034755745</v>
      </c>
      <c r="Q30" s="369">
        <f t="shared" si="3"/>
        <v>115.98764240200812</v>
      </c>
    </row>
    <row r="31" spans="2:20" ht="15.6" customHeight="1" x14ac:dyDescent="0.3">
      <c r="B31" s="208" t="str">
        <f>IF(C12="","",C12)</f>
        <v>USA</v>
      </c>
      <c r="C31" s="189">
        <f>IF(ISERROR((C22/$C$22)*100),NA(),(C22/$C$22)*100)</f>
        <v>100</v>
      </c>
      <c r="D31" s="189">
        <f t="shared" ref="D31:Q31" si="4">IF(ISERROR((D22/$C$22)*100),NA(),(D22/$C$22)*100)</f>
        <v>102.41488732318615</v>
      </c>
      <c r="E31" s="189">
        <f t="shared" si="4"/>
        <v>102.61388694670038</v>
      </c>
      <c r="F31" s="189">
        <f t="shared" si="4"/>
        <v>104.11445167536169</v>
      </c>
      <c r="G31" s="189">
        <f t="shared" si="4"/>
        <v>100.69380949819823</v>
      </c>
      <c r="H31" s="189">
        <f t="shared" si="4"/>
        <v>103.17323723982143</v>
      </c>
      <c r="I31" s="189">
        <f t="shared" si="4"/>
        <v>104.81363954176304</v>
      </c>
      <c r="J31" s="189">
        <f t="shared" si="4"/>
        <v>106.27117732479965</v>
      </c>
      <c r="K31" s="189">
        <f t="shared" si="4"/>
        <v>104.22201903942343</v>
      </c>
      <c r="L31" s="189">
        <f t="shared" si="4"/>
        <v>107.27693217877696</v>
      </c>
      <c r="M31" s="189">
        <f t="shared" si="4"/>
        <v>106.24428548378421</v>
      </c>
      <c r="N31" s="189">
        <f t="shared" si="4"/>
        <v>108.39563276501909</v>
      </c>
      <c r="O31" s="189">
        <f t="shared" si="4"/>
        <v>106.87355456354541</v>
      </c>
      <c r="P31" s="189">
        <f t="shared" si="4"/>
        <v>109.70795460657237</v>
      </c>
      <c r="Q31" s="191">
        <f t="shared" si="4"/>
        <v>112.6714354864734</v>
      </c>
    </row>
    <row r="32" spans="2:20" ht="15.6" customHeight="1" x14ac:dyDescent="0.3">
      <c r="C32" s="429" t="s">
        <v>134</v>
      </c>
      <c r="D32" s="430"/>
      <c r="E32" s="430"/>
      <c r="F32" s="430"/>
      <c r="G32" s="430"/>
      <c r="H32" s="430"/>
      <c r="I32" s="431"/>
      <c r="J32" s="282"/>
    </row>
    <row r="33" spans="2:24" ht="15.6" customHeight="1" x14ac:dyDescent="0.3">
      <c r="C33" s="29"/>
      <c r="D33" s="29"/>
      <c r="E33" s="29"/>
      <c r="F33" s="29"/>
      <c r="G33" s="29"/>
      <c r="H33" s="29"/>
      <c r="I33" s="29"/>
      <c r="J33" s="72"/>
    </row>
    <row r="34" spans="2:24" ht="15.6" customHeight="1" x14ac:dyDescent="0.3">
      <c r="B34" s="306"/>
      <c r="C34" s="190"/>
      <c r="D34" s="190"/>
      <c r="E34" s="190"/>
      <c r="F34" s="190"/>
      <c r="G34" s="190"/>
      <c r="H34" s="190"/>
      <c r="I34" s="190"/>
    </row>
    <row r="35" spans="2:24" ht="21" customHeight="1" x14ac:dyDescent="0.3">
      <c r="B35" s="432" t="str">
        <f>CONCATENATE("Number of exporters of goods in"," ",C7," ","(exporting to"," ",C8, " | ",C9," | ",C10," | ",C11," | ",C12,")")</f>
        <v>Number of exporters of goods in United Kingdom (exporting to Total World | Total EU | Total Non-EU | China | USA)</v>
      </c>
      <c r="C35" s="433"/>
      <c r="D35" s="433"/>
      <c r="E35" s="433"/>
      <c r="F35" s="433"/>
      <c r="G35" s="433"/>
      <c r="H35" s="433"/>
      <c r="I35" s="433"/>
      <c r="J35" s="433"/>
      <c r="K35" s="433"/>
      <c r="L35" s="71"/>
      <c r="M35" s="432" t="str">
        <f>CONCATENATE("Index of number of exporters of goods in"," ",C7," ","(exporting to"," ",C8, " | ",C9," | ",C10," | ",C11," | ",C12,")"," (Q1 2010 = 100)")</f>
        <v>Index of number of exporters of goods in United Kingdom (exporting to Total World | Total EU | Total Non-EU | China | USA) (Q1 2010 = 100)</v>
      </c>
      <c r="N35" s="434"/>
      <c r="O35" s="434"/>
      <c r="P35" s="434"/>
      <c r="Q35" s="434"/>
      <c r="R35" s="434"/>
      <c r="S35" s="434"/>
      <c r="T35" s="434"/>
      <c r="U35" s="434"/>
      <c r="V35" s="434"/>
      <c r="W35" s="434"/>
      <c r="X35" s="434"/>
    </row>
    <row r="36" spans="2:24" ht="21" customHeight="1" x14ac:dyDescent="0.3">
      <c r="B36" s="433"/>
      <c r="C36" s="433"/>
      <c r="D36" s="433"/>
      <c r="E36" s="433"/>
      <c r="F36" s="433"/>
      <c r="G36" s="433"/>
      <c r="H36" s="433"/>
      <c r="I36" s="433"/>
      <c r="J36" s="433"/>
      <c r="K36" s="433"/>
      <c r="L36" s="71"/>
      <c r="M36" s="434"/>
      <c r="N36" s="434"/>
      <c r="O36" s="434"/>
      <c r="P36" s="434"/>
      <c r="Q36" s="434"/>
      <c r="R36" s="434"/>
      <c r="S36" s="434"/>
      <c r="T36" s="434"/>
      <c r="U36" s="434"/>
      <c r="V36" s="434"/>
      <c r="W36" s="434"/>
      <c r="X36" s="434"/>
    </row>
    <row r="59" spans="2:25" ht="16.2" customHeight="1" x14ac:dyDescent="0.3">
      <c r="B59" s="283"/>
      <c r="C59" s="283"/>
      <c r="D59" s="283"/>
      <c r="E59" s="283"/>
      <c r="F59" s="283"/>
      <c r="G59" s="283"/>
      <c r="H59" s="72"/>
      <c r="I59" s="72"/>
      <c r="J59" s="72"/>
      <c r="K59" s="72"/>
      <c r="L59" s="72"/>
      <c r="M59" s="72"/>
      <c r="N59" s="72"/>
      <c r="O59" s="72"/>
      <c r="P59" s="72"/>
      <c r="Q59" s="72"/>
      <c r="R59" s="72"/>
      <c r="S59" s="72"/>
      <c r="T59" s="72"/>
      <c r="U59" s="72"/>
      <c r="V59" s="72"/>
      <c r="W59" s="72"/>
      <c r="X59" s="72"/>
      <c r="Y59" s="72"/>
    </row>
    <row r="60" spans="2:25" ht="16.2" customHeight="1" x14ac:dyDescent="0.3">
      <c r="B60" s="72"/>
      <c r="C60" s="72"/>
      <c r="D60" s="72"/>
      <c r="E60" s="72"/>
      <c r="F60" s="72"/>
      <c r="G60" s="72"/>
      <c r="H60" s="72"/>
      <c r="I60" s="72"/>
      <c r="J60" s="72"/>
      <c r="K60" s="72"/>
      <c r="L60" s="72"/>
      <c r="M60" s="72"/>
      <c r="N60" s="72"/>
      <c r="O60" s="72"/>
      <c r="P60" s="72"/>
      <c r="Q60" s="72"/>
      <c r="R60" s="72"/>
      <c r="S60" s="72"/>
      <c r="T60" s="72"/>
      <c r="U60" s="72"/>
      <c r="V60" s="72"/>
      <c r="W60" s="72"/>
      <c r="X60" s="72"/>
      <c r="Y60" s="72"/>
    </row>
    <row r="61" spans="2:25" ht="15.6" x14ac:dyDescent="0.3">
      <c r="B61" s="73" t="str">
        <f>IF(ISERROR(CONCATENATE('quick text 1'!C9," ",'quick text 1'!C10,'quick text 1'!C11,," ",'quick text 1'!C12,'quick text 1'!C13," ",'quick text 1'!C14," ",'quick text 1'!C15," This is a ",ROUND(((J8-I8)/I8)*100,1),"% change.")),"",CONCATENATE('quick text 1'!C9," ",'quick text 1'!C10,'quick text 1'!C11,," ",'quick text 1'!C12,'quick text 1'!C13," ",'quick text 1'!C14," ",'quick text 1'!C15," This is a ",ROUND(((J8-I8)/I8)*100,1),"% change."))</f>
        <v>The number of exporters of goods in the United Kingdom exporting to Total World went up by 954 in 2015 (compared to 2014). This is a 0.7% change.</v>
      </c>
      <c r="C61" s="74"/>
      <c r="D61" s="74"/>
      <c r="E61" s="74"/>
      <c r="F61" s="74"/>
      <c r="G61" s="74"/>
      <c r="H61" s="74"/>
      <c r="I61" s="74"/>
      <c r="J61" s="74"/>
      <c r="K61" s="74"/>
      <c r="L61" s="74"/>
      <c r="M61" s="74"/>
      <c r="N61" s="74"/>
      <c r="O61" s="74"/>
      <c r="P61" s="74"/>
      <c r="Q61" s="74"/>
      <c r="R61" s="74"/>
      <c r="S61" s="74"/>
      <c r="T61" s="74"/>
      <c r="U61" s="74"/>
      <c r="V61" s="75"/>
    </row>
    <row r="62" spans="2:25" ht="15.6" x14ac:dyDescent="0.3">
      <c r="B62" s="76" t="str">
        <f>IF(ISERROR(CONCATENATE('quick text 1'!C20," ",'quick text 1'!C21,'quick text 1'!C22," ",'quick text 1'!C23,'quick text 1'!C24," ",'quick text 1'!C25," ",'quick text 1'!C26," This is a ",ROUND(((Q18-M18)/M18)*100,1),"% change.")),"",CONCATENATE('quick text 1'!C20," ",'quick text 1'!C21,'quick text 1'!C22," ",'quick text 1'!C23,'quick text 1'!C24," ",'quick text 1'!C25," ",'quick text 1'!C26," This is a ",ROUND(((Q18-M18)/M18)*100,1),"% change."))</f>
        <v>The number of exporters of goods in the United Kingdom exporting to Total World went up by 3517 in 2016 Q3 (compared to 2015 Q3). This is a 3.4% change.</v>
      </c>
      <c r="C62" s="77"/>
      <c r="D62" s="77"/>
      <c r="E62" s="77"/>
      <c r="F62" s="77"/>
      <c r="G62" s="77"/>
      <c r="H62" s="77"/>
      <c r="I62" s="77"/>
      <c r="J62" s="77"/>
      <c r="K62" s="77"/>
      <c r="L62" s="77"/>
      <c r="M62" s="77"/>
      <c r="N62" s="77"/>
      <c r="O62" s="77"/>
      <c r="P62" s="77"/>
      <c r="Q62" s="77"/>
      <c r="R62" s="77"/>
      <c r="S62" s="77"/>
      <c r="T62" s="77"/>
      <c r="U62" s="77"/>
      <c r="V62" s="78"/>
    </row>
    <row r="63" spans="2:25" ht="15.6" x14ac:dyDescent="0.3">
      <c r="B63" s="79" t="str">
        <f>IF(ISERROR(CONCATENATE('quick text 1'!E9," ",'quick text 1'!E10,'quick text 1'!E11," ",'quick text 1'!E12,'quick text 1'!E13," ",'quick text 1'!E14,"  ",'quick text 1'!E15,'quick text 1'!E16," This is a ",ROUND(((J9-I9)/I9)*100,1),"% change.")),"",CONCATENATE('quick text 1'!E9," ",'quick text 1'!E10,'quick text 1'!E11," ",'quick text 1'!E12,'quick text 1'!E13," ",'quick text 1'!E14," ",'quick text 1'!E15,'quick text 1'!E16," This is a ",ROUND(((J9-I9)/I9)*100,1),"% change."))</f>
        <v>The number of exporters of goods in the United Kingdom exporting to Total EU went up by 306 in 2015 (compared to 2014). This is a 0.3% change.</v>
      </c>
      <c r="C63" s="80"/>
      <c r="D63" s="80"/>
      <c r="E63" s="80"/>
      <c r="F63" s="80"/>
      <c r="G63" s="80"/>
      <c r="H63" s="80"/>
      <c r="I63" s="80"/>
      <c r="J63" s="80"/>
      <c r="K63" s="80"/>
      <c r="L63" s="80"/>
      <c r="M63" s="80"/>
      <c r="N63" s="80"/>
      <c r="O63" s="80"/>
      <c r="P63" s="80"/>
      <c r="Q63" s="80"/>
      <c r="R63" s="80"/>
      <c r="S63" s="80"/>
      <c r="T63" s="80"/>
      <c r="U63" s="80"/>
      <c r="V63" s="81"/>
    </row>
    <row r="64" spans="2:25" ht="15.6" x14ac:dyDescent="0.3">
      <c r="B64" s="79" t="str">
        <f>IF(ISERROR(CONCATENATE('quick text 1'!E20," ",'quick text 1'!E21,'quick text 1'!E22," ",'quick text 1'!E23,'quick text 1'!E24," ",'quick text 1'!E25," ",'quick text 1'!E26," This is a ",ROUND(((Q19-M19)/M19)*100,1),"% change.")),"",CONCATENATE('quick text 1'!E20," ",'quick text 1'!E21,'quick text 1'!E22," ",'quick text 1'!E23,'quick text 1'!E24," ",'quick text 1'!E25," ",'quick text 1'!E26," This is a ",ROUND(((Q19-M19)/M19)*100,1),"% change."))</f>
        <v>The number of exporters of goods in the United Kingdom exporting to Total EU went up by 2362 in 2016 Q3 (compared to 2015 Q3). This is a 2.8% change.</v>
      </c>
      <c r="C64" s="80"/>
      <c r="D64" s="80"/>
      <c r="E64" s="80"/>
      <c r="F64" s="80"/>
      <c r="G64" s="80"/>
      <c r="H64" s="80"/>
      <c r="I64" s="80"/>
      <c r="J64" s="80"/>
      <c r="K64" s="80"/>
      <c r="L64" s="80"/>
      <c r="M64" s="80"/>
      <c r="N64" s="80"/>
      <c r="O64" s="80"/>
      <c r="P64" s="80"/>
      <c r="Q64" s="80"/>
      <c r="R64" s="80"/>
      <c r="S64" s="80"/>
      <c r="T64" s="80"/>
      <c r="U64" s="80"/>
      <c r="V64" s="81"/>
    </row>
    <row r="65" spans="1:25" ht="15.6" x14ac:dyDescent="0.3">
      <c r="B65" s="82" t="str">
        <f>IF(ISERROR(CONCATENATE('quick text 1'!G9," ",'quick text 1'!G10,'quick text 1'!G11," ",'quick text 1'!G12,'quick text 1'!G13," ",'quick text 1'!G14," ",'quick text 1'!G15,'quick text 1'!G16," This is a ",ROUND(((J10-I10)/I10)*100,1),"% change.")),"",CONCATENATE('quick text 1'!G9," ",'quick text 1'!G10,'quick text 1'!G11," ",'quick text 1'!G12,'quick text 1'!G13," ",'quick text 1'!G14," ",'quick text 1'!G15,'quick text 1'!G16," This is a ",ROUND(((J10-I10)/I10)*100,1),"% change."))</f>
        <v>The number of exporters of goods in the United Kingdom exporting to Total Non-EU went up by 574 in 2015 (compared to 2014). This is a 0.8% change.</v>
      </c>
      <c r="C65" s="83"/>
      <c r="D65" s="83"/>
      <c r="E65" s="83"/>
      <c r="F65" s="83"/>
      <c r="G65" s="83"/>
      <c r="H65" s="83"/>
      <c r="I65" s="83"/>
      <c r="J65" s="83"/>
      <c r="K65" s="83"/>
      <c r="L65" s="83"/>
      <c r="M65" s="83"/>
      <c r="N65" s="83"/>
      <c r="O65" s="83"/>
      <c r="P65" s="83"/>
      <c r="Q65" s="83"/>
      <c r="R65" s="83"/>
      <c r="S65" s="83"/>
      <c r="T65" s="83"/>
      <c r="U65" s="83"/>
      <c r="V65" s="84"/>
    </row>
    <row r="66" spans="1:25" ht="15.6" x14ac:dyDescent="0.3">
      <c r="B66" s="82" t="str">
        <f>IF(ISERROR(CONCATENATE('quick text 1'!G20," ",'quick text 1'!G21,'quick text 1'!G22," ",'quick text 1'!G23,'quick text 1'!G24," ",'quick text 1'!G25," ",'quick text 1'!G26," This is a ",ROUND(((Q20-M20)/M20)*100,1),"% change.")),"",CONCATENATE('quick text 1'!G20," ",'quick text 1'!G21,'quick text 1'!G22," ",'quick text 1'!G23,'quick text 1'!G24," ",'quick text 1'!G25," ",'quick text 1'!G26," This is a ",ROUND(((Q20-M20)/M20)*100,1),"% change."))</f>
        <v>The number of exporters of goods in the United Kingdom exporting to Total Non-EU went up by 1324 in 2016 Q3 (compared to 2015 Q3). This is a 2.8% change.</v>
      </c>
      <c r="C66" s="83"/>
      <c r="D66" s="83"/>
      <c r="E66" s="83"/>
      <c r="F66" s="83"/>
      <c r="G66" s="83"/>
      <c r="H66" s="83"/>
      <c r="I66" s="83"/>
      <c r="J66" s="83"/>
      <c r="K66" s="83"/>
      <c r="L66" s="83"/>
      <c r="M66" s="83"/>
      <c r="N66" s="83"/>
      <c r="O66" s="83"/>
      <c r="P66" s="83"/>
      <c r="Q66" s="83"/>
      <c r="R66" s="83"/>
      <c r="S66" s="83"/>
      <c r="T66" s="83"/>
      <c r="U66" s="83"/>
      <c r="V66" s="84"/>
    </row>
    <row r="67" spans="1:25" ht="15.6" x14ac:dyDescent="0.3">
      <c r="B67" s="85" t="str">
        <f>IF(ISERROR(CONCATENATE('quick text 1'!I9," ",'quick text 1'!I10,'quick text 1'!I11," ",'quick text 1'!I12,'quick text 1'!I13," ",'quick text 1'!I14," ",'quick text 1'!I15,'quick text 1'!I16," This is a ",ROUND(((J11-I11)/I11)*100,1),"% change.")),"",CONCATENATE('quick text 1'!I9," ",'quick text 1'!I10,'quick text 1'!I11," ",'quick text 1'!I12,'quick text 1'!I13," ",'quick text 1'!I14," ",'quick text 1'!I15,'quick text 1'!I16," This is a ",ROUND(((J11-I11)/I11)*100,1),"% change."))</f>
        <v>The number of exporters of goods in the United Kingdom exporting to China went up by 261 in 2015 (compared to 2014). This is a 2.6% change.</v>
      </c>
      <c r="C67" s="86"/>
      <c r="D67" s="86"/>
      <c r="E67" s="86"/>
      <c r="F67" s="86"/>
      <c r="G67" s="86"/>
      <c r="H67" s="86"/>
      <c r="I67" s="86"/>
      <c r="J67" s="86"/>
      <c r="K67" s="86"/>
      <c r="L67" s="86"/>
      <c r="M67" s="86"/>
      <c r="N67" s="86"/>
      <c r="O67" s="86"/>
      <c r="P67" s="86"/>
      <c r="Q67" s="86"/>
      <c r="R67" s="86"/>
      <c r="S67" s="86"/>
      <c r="T67" s="86"/>
      <c r="U67" s="86"/>
      <c r="V67" s="87"/>
    </row>
    <row r="68" spans="1:25" ht="15.6" x14ac:dyDescent="0.3">
      <c r="B68" s="85" t="str">
        <f>IF(ISERROR(CONCATENATE('quick text 1'!I20," ",'quick text 1'!I21,'quick text 1'!I22," ",'quick text 1'!I23,'quick text 1'!I24," ",'quick text 1'!I25," ",'quick text 1'!I26," This is a ",ROUND(((Q21-M21)/M21)*100,1),"% change.")),"",CONCATENATE('quick text 1'!I20," ",'quick text 1'!I21,'quick text 1'!I22," ",'quick text 1'!I23,'quick text 1'!I24," ",'quick text 1'!I25," ",'quick text 1'!I26," This is a ",ROUND(((Q21-M21)/M21)*100,1),"% change."))</f>
        <v>The number of exporters of goods in the United Kingdom exporting to China went up by 301 in 2016 Q3 (compared to 2015 Q3). This is a 5.3% change.</v>
      </c>
      <c r="C68" s="86"/>
      <c r="D68" s="86"/>
      <c r="E68" s="86"/>
      <c r="F68" s="86"/>
      <c r="G68" s="86"/>
      <c r="H68" s="86"/>
      <c r="I68" s="86"/>
      <c r="J68" s="86"/>
      <c r="K68" s="86"/>
      <c r="L68" s="86"/>
      <c r="M68" s="86"/>
      <c r="N68" s="86"/>
      <c r="O68" s="86"/>
      <c r="P68" s="86"/>
      <c r="Q68" s="86"/>
      <c r="R68" s="86"/>
      <c r="S68" s="86"/>
      <c r="T68" s="86"/>
      <c r="U68" s="86"/>
      <c r="V68" s="198"/>
    </row>
    <row r="69" spans="1:25" ht="15.6" customHeight="1" x14ac:dyDescent="0.3">
      <c r="B69" s="273" t="str">
        <f>IF(ISERROR(CONCATENATE('quick text 1'!K9," ",'quick text 1'!K10,'quick text 1'!K11," ",'quick text 1'!K12,'quick text 1'!K13," ",'quick text 1'!K14," ",'quick text 1'!K15,'quick text 1'!K16," This is a ",ROUND(((J12-I12)/I12)*100,1),"% change.")),"",CONCATENATE('quick text 1'!K9," ",'quick text 1'!K10,'quick text 1'!K11," ",'quick text 1'!K12,'quick text 1'!K13," ",'quick text 1'!K14," ",'quick text 1'!K15,'quick text 1'!K16," This is a ",ROUND(((J12-I12)/I12)*100,1),"% change."))</f>
        <v>The number of exporters of goods in the United Kingdom exporting to USA went up by 1053 in 2015 (compared to 2014). This is a 3.3% change.</v>
      </c>
      <c r="C69" s="274"/>
      <c r="D69" s="274"/>
      <c r="E69" s="274"/>
      <c r="F69" s="274"/>
      <c r="G69" s="274"/>
      <c r="H69" s="274"/>
      <c r="I69" s="274"/>
      <c r="J69" s="274"/>
      <c r="K69" s="274"/>
      <c r="L69" s="274"/>
      <c r="M69" s="274"/>
      <c r="N69" s="274"/>
      <c r="O69" s="274"/>
      <c r="P69" s="274"/>
      <c r="Q69" s="274"/>
      <c r="R69" s="274"/>
      <c r="S69" s="274"/>
      <c r="T69" s="274"/>
      <c r="U69" s="274"/>
      <c r="V69" s="275"/>
      <c r="X69" s="72"/>
    </row>
    <row r="70" spans="1:25" ht="13.8" customHeight="1" x14ac:dyDescent="0.3">
      <c r="A70" s="72"/>
      <c r="B70" s="276" t="str">
        <f>IF(ISERROR(CONCATENATE('quick text 1'!K20," ",'quick text 1'!K21,'quick text 1'!K22," ",'quick text 1'!K23,'quick text 1'!K24," ",'quick text 1'!K25," ",'quick text 1'!K26," This is a ",ROUND(((Q22-M22)/M22)*100,1),"% change.")),"",CONCATENATE('quick text 1'!K20," ",'quick text 1'!K21,'quick text 1'!K22," ",'quick text 1'!K23,'quick text 1'!K24," ",'quick text 1'!K25," ",'quick text 1'!K26," This is a ",ROUND(((Q22-M22)/M22)*100,1),"% change."))</f>
        <v>The number of exporters of goods in the United Kingdom exporting to USA went up by 1195 in 2016 Q3 (compared to 2015 Q3). This is a 6% change.</v>
      </c>
      <c r="C70" s="277"/>
      <c r="D70" s="277"/>
      <c r="E70" s="277"/>
      <c r="F70" s="277"/>
      <c r="G70" s="277"/>
      <c r="H70" s="277"/>
      <c r="I70" s="277"/>
      <c r="J70" s="277"/>
      <c r="K70" s="277"/>
      <c r="L70" s="277"/>
      <c r="M70" s="277"/>
      <c r="N70" s="277"/>
      <c r="O70" s="277"/>
      <c r="P70" s="277"/>
      <c r="Q70" s="277"/>
      <c r="R70" s="277"/>
      <c r="S70" s="277"/>
      <c r="T70" s="277"/>
      <c r="U70" s="277"/>
      <c r="V70" s="278"/>
      <c r="X70" s="72"/>
      <c r="Y70" s="72"/>
    </row>
  </sheetData>
  <sheetProtection password="E53C" sheet="1" scenarios="1"/>
  <protectedRanges>
    <protectedRange password="E53C" sqref="C8:F14" name="Range1"/>
  </protectedRanges>
  <mergeCells count="20">
    <mergeCell ref="B35:K36"/>
    <mergeCell ref="C32:I32"/>
    <mergeCell ref="C25:F25"/>
    <mergeCell ref="M35:X36"/>
    <mergeCell ref="O16:Q16"/>
    <mergeCell ref="O25:Q25"/>
    <mergeCell ref="B3:M4"/>
    <mergeCell ref="G25:J25"/>
    <mergeCell ref="C16:F16"/>
    <mergeCell ref="C11:F11"/>
    <mergeCell ref="C7:F7"/>
    <mergeCell ref="C8:F8"/>
    <mergeCell ref="C9:F9"/>
    <mergeCell ref="C10:F10"/>
    <mergeCell ref="C12:F12"/>
    <mergeCell ref="G16:J16"/>
    <mergeCell ref="H6:J6"/>
    <mergeCell ref="K16:N16"/>
    <mergeCell ref="K25:N25"/>
    <mergeCell ref="C23:I23"/>
  </mergeCells>
  <phoneticPr fontId="10" type="noConversion"/>
  <conditionalFormatting sqref="H8:J12 C18:Q22 C27:Q31">
    <cfRule type="containsErrors" dxfId="2" priority="3">
      <formula>ISERROR(C8)</formula>
    </cfRule>
  </conditionalFormatting>
  <dataValidations count="2">
    <dataValidation type="list" allowBlank="1" showInputMessage="1" showErrorMessage="1" sqref="C7">
      <formula1>region</formula1>
    </dataValidation>
    <dataValidation type="list" allowBlank="1" showInputMessage="1" showErrorMessage="1" sqref="C8:C12">
      <formula1>partner</formula1>
    </dataValidation>
  </dataValidations>
  <pageMargins left="0.75" right="0.75" top="1" bottom="1" header="0.5" footer="0.5"/>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J23"/>
  <sheetViews>
    <sheetView workbookViewId="0">
      <selection activeCell="T49" sqref="T49"/>
    </sheetView>
  </sheetViews>
  <sheetFormatPr defaultRowHeight="13.2" x14ac:dyDescent="0.25"/>
  <sheetData>
    <row r="2" spans="2:10" x14ac:dyDescent="0.25">
      <c r="D2" s="31" t="str">
        <f>CONCATENATE(IF(C13=0,".",CONCATENATE(C15,C16,IF('Regional comparisons'!$B$9="Number of exporters",TEXT(C17,"#,##0"),IF('Regional comparisons'!$B$9="Value of exports (£ billions)",TEXT(C17,".0"),IF('Regional comparisons'!$B$9="Average value per exporter (£ thousands)",TEXT(C17,"#,##0"),TEXT(C17,"#,##0")))),C18,C19,C20,IF('Regional comparisons'!$B$9="Number of exporters",TEXT(C21,"#,##0"),IF('Regional comparisons'!$B$9="Value of exports (£ billions)",TEXT(C21,".0"),IF('Regional comparisons'!$B$9="Average value per exporter (£ thousands)",TEXT(C21,"#,##0"),TEXT(C21,"#,##0")))),C22,C23)))</f>
        <v xml:space="preserve"> from £1,257 thousand to £1,461 thousand.</v>
      </c>
    </row>
    <row r="3" spans="2:10" x14ac:dyDescent="0.25">
      <c r="D3" t="str">
        <f>CONCATENATE(IF(J13=0,".",CONCATENATE(J15,J16,IF('Regional comparisons'!$B$9="Number of exporters",TEXT(J17,"#,##0"),IF('Regional comparisons'!$B$9="Value of exports (£ billions)",TEXT(J17,".0"),IF('Regional comparisons'!$B$9="Average value per exporter (£ thousands)",TEXT(J17,"#,##0"),TEXT(J17,"#,##0")))),J18,J19,J20,IF('Regional comparisons'!$B$9="Number of exporters",TEXT(J21,"#,##0"),IF('Regional comparisons'!$B$9="Value of exports (£ billions)",TEXT(J21,".0"),IF('Regional comparisons'!$B$9="Average value per exporter (£ thousands)",TEXT(J21,"#,##0"),TEXT(J21,"#,##0")))),J22,J23)))</f>
        <v xml:space="preserve"> from £4,421 thousand to £3,874 thousand.</v>
      </c>
    </row>
    <row r="9" spans="2:10" ht="66" x14ac:dyDescent="0.25">
      <c r="B9" s="285" t="s">
        <v>225</v>
      </c>
    </row>
    <row r="10" spans="2:10" x14ac:dyDescent="0.25">
      <c r="B10" s="287" t="s">
        <v>223</v>
      </c>
      <c r="C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",""),IF($B$8="London","",""),IF($B$8="Yorkshire and The Humber"," ",""),IF($B$8="Wales","",""),IF($B$8="Scotland","",""),IF($B$8="Northern Ireland","",""))</f>
        <v xml:space="preserve">Average value per exporter (£ thousands) in </v>
      </c>
      <c r="J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",""),IF('Regional comparisons'!$B$8="London","",""),IF('Regional comparisons'!$B$8="Yorkshire and The Humber"," ",""),IF('Regional comparisons'!$B$8="Wales","",""),IF('Regional comparisons'!$B$8="Scotland","",""),IF('Regional comparisons'!$B$8="Northern Ireland","",""))</f>
        <v xml:space="preserve">Average value per exporter (£ thousands) in </v>
      </c>
    </row>
    <row r="11" spans="2:10" x14ac:dyDescent="0.25">
      <c r="B11" s="287" t="s">
        <v>223</v>
      </c>
      <c r="C11" t="str">
        <f>'Regional comparisons'!$B$8</f>
        <v>Scotland</v>
      </c>
      <c r="J11" s="51" t="str">
        <f>'Regional comparisons'!$B$8</f>
        <v>Scotland</v>
      </c>
    </row>
    <row r="12" spans="2:10" x14ac:dyDescent="0.25">
      <c r="B12" s="287" t="s">
        <v>223</v>
      </c>
      <c r="C12" t="str">
        <f>CONCATENATE(" went ",IF((VLOOKUP('Regional comparisons'!$B$8,'Regional comparisons'!$A$15:$H$27,8,0))&gt;=0,"up","down")," by ")</f>
        <v xml:space="preserve"> went up by </v>
      </c>
      <c r="J12" t="str">
        <f>CONCATENATE(" went ",IF((VLOOKUP('Regional comparisons'!$B$8,'Regional comparisons'!$A$15:$D$27,4,0))&gt;=0,"up","down")," by ")</f>
        <v xml:space="preserve"> went down by </v>
      </c>
    </row>
    <row r="13" spans="2:10" x14ac:dyDescent="0.25">
      <c r="B13" s="287" t="s">
        <v>223</v>
      </c>
      <c r="C13">
        <f>(ROUND(SUM((VLOOKUP('Regional comparisons'!$B$8,'Regional comparisons'!$A$15:$H$27,8,0)*100)),1))</f>
        <v>16.2</v>
      </c>
      <c r="J13">
        <f>ROUND(SUM((VLOOKUP('Regional comparisons'!$B$8,'Regional comparisons'!$A$15:$D$27,4,0)*100)),1)</f>
        <v>-12.4</v>
      </c>
    </row>
    <row r="14" spans="2:10" x14ac:dyDescent="0.25">
      <c r="B14" s="287" t="s">
        <v>223</v>
      </c>
      <c r="C14" t="s">
        <v>186</v>
      </c>
      <c r="J14" t="s">
        <v>221</v>
      </c>
    </row>
    <row r="15" spans="2:10" x14ac:dyDescent="0.25">
      <c r="B15" s="287" t="s">
        <v>223</v>
      </c>
      <c r="C15" t="str">
        <f>(IF(VLOOKUP('Regional comparisons'!$B$8,'Regional comparisons'!$A$15:$H$27,8,0)="0","."," from "))</f>
        <v xml:space="preserve"> from </v>
      </c>
      <c r="J15" t="str">
        <f>CONCATENATE(" ","from ")</f>
        <v xml:space="preserve"> from </v>
      </c>
    </row>
    <row r="16" spans="2:10" x14ac:dyDescent="0.25">
      <c r="B16" s="287" t="s">
        <v>223</v>
      </c>
      <c r="C16" t="str">
        <f>IF('Regional comparisons'!$B$9="Number of exporters","","£")</f>
        <v>£</v>
      </c>
      <c r="J16" t="str">
        <f>IF('Regional comparisons'!$B$9="Number of exporters","","£")</f>
        <v>£</v>
      </c>
    </row>
    <row r="17" spans="2:10" x14ac:dyDescent="0.25">
      <c r="B17" s="287" t="s">
        <v>223</v>
      </c>
      <c r="C17">
        <f>ROUND(VLOOKUP('Regional comparisons'!$B$8,'Regional comparisons'!$A$15:$F$27,6,0),1)</f>
        <v>1257</v>
      </c>
      <c r="J17">
        <f>ROUND(VLOOKUP('Regional comparisons'!$B$8,'Regional comparisons'!$A$15:$B$27,2,0),1)</f>
        <v>4421</v>
      </c>
    </row>
    <row r="18" spans="2:10" x14ac:dyDescent="0.25">
      <c r="B18" s="287" t="s">
        <v>223</v>
      </c>
      <c r="C18" t="str">
        <f>IF('Regional comparisons'!$B$9="Number of exporters"," exporters",IF('Regional comparisons'!$B$9="Value of exports (£ billions)"," billion"," thousand"))</f>
        <v xml:space="preserve"> thousand</v>
      </c>
      <c r="J18" t="str">
        <f>IF('Regional comparisons'!$B$9="Number of exporters"," exporters",IF('Regional comparisons'!$B$9="Value of exports (£ billions)"," billion"," thousand"))</f>
        <v xml:space="preserve"> thousand</v>
      </c>
    </row>
    <row r="19" spans="2:10" x14ac:dyDescent="0.25">
      <c r="B19" s="287" t="s">
        <v>223</v>
      </c>
      <c r="C19" t="str">
        <f>CONCATENATE(" to", " ")</f>
        <v xml:space="preserve"> to </v>
      </c>
      <c r="J19" t="str">
        <f>CONCATENATE(" to", " ")</f>
        <v xml:space="preserve"> to </v>
      </c>
    </row>
    <row r="20" spans="2:10" x14ac:dyDescent="0.25">
      <c r="B20" s="287" t="s">
        <v>223</v>
      </c>
      <c r="C20" t="str">
        <f>IF('Regional comparisons'!$B$9="Number of exporters","","£")</f>
        <v>£</v>
      </c>
      <c r="J20" t="str">
        <f>IF('Regional comparisons'!$B$9="Number of exporters","","£")</f>
        <v>£</v>
      </c>
    </row>
    <row r="21" spans="2:10" x14ac:dyDescent="0.25">
      <c r="B21" s="287" t="s">
        <v>223</v>
      </c>
      <c r="C21">
        <f>ROUND(VLOOKUP('Regional comparisons'!$B$8,'Regional comparisons'!$A$15:$G$27,7,0),1)</f>
        <v>1461</v>
      </c>
      <c r="J21">
        <f>ROUND(VLOOKUP('Regional comparisons'!$B$8,'Regional comparisons'!$A$15:$C$27,3,0),1)</f>
        <v>3874</v>
      </c>
    </row>
    <row r="22" spans="2:10" x14ac:dyDescent="0.25">
      <c r="B22" s="287" t="s">
        <v>223</v>
      </c>
      <c r="C22" t="str">
        <f>IF('Regional comparisons'!$B$9="Number of exporters"," exporters",IF('Regional comparisons'!$B$9="Value of exports (£ billions)"," billion"," thousand"))</f>
        <v xml:space="preserve"> thousand</v>
      </c>
      <c r="J22" t="str">
        <f>IF('Regional comparisons'!$B$9="Number of exporters"," exporters",IF('Regional comparisons'!$B$9="Value of exports (£ billions)"," billion"," thousand"))</f>
        <v xml:space="preserve"> thousand</v>
      </c>
    </row>
    <row r="23" spans="2:10" x14ac:dyDescent="0.25">
      <c r="C23" t="s">
        <v>187</v>
      </c>
      <c r="J23" t="s">
        <v>187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16"/>
  <sheetViews>
    <sheetView workbookViewId="0">
      <selection activeCell="T49" sqref="T49"/>
    </sheetView>
  </sheetViews>
  <sheetFormatPr defaultRowHeight="13.2" x14ac:dyDescent="0.25"/>
  <cols>
    <col min="1" max="1" width="16.5546875" customWidth="1"/>
    <col min="5" max="9" width="9.88671875" bestFit="1" customWidth="1"/>
  </cols>
  <sheetData>
    <row r="1" spans="1:24" ht="15.6" x14ac:dyDescent="0.3">
      <c r="A1" s="30"/>
      <c r="B1" s="30"/>
      <c r="C1" s="30"/>
      <c r="D1" s="30"/>
      <c r="E1" s="46">
        <v>2013</v>
      </c>
      <c r="F1" s="46">
        <v>2014</v>
      </c>
      <c r="G1" s="272">
        <v>2015</v>
      </c>
    </row>
    <row r="2" spans="1:24" ht="15.6" x14ac:dyDescent="0.3">
      <c r="A2" s="30"/>
      <c r="B2" s="458" t="s">
        <v>183</v>
      </c>
      <c r="C2" s="459"/>
      <c r="D2" s="459"/>
      <c r="E2" s="221">
        <f>IF('Regional comparisons'!$B$9="Number of exporters",VLOOKUP('Regional comparisons'!$A$35,'Summary tables'!$C$83:$X$98,'Summary tables'!V1,FALSE),VLOOKUP('Regional comparisons'!$A$35,'Summary tables'!$C$83:$X$98,'Summary tables'!V1,FALSE))</f>
        <v>1948.7429760524906</v>
      </c>
      <c r="F2" s="221">
        <f>IF('Regional comparisons'!$B$9="Number of exporters",VLOOKUP('Regional comparisons'!$A$35,'Summary tables'!$C$83:$X$98,'Summary tables'!W1,FALSE),VLOOKUP('Regional comparisons'!$A$35,'Summary tables'!$C$83:$X$98,'Summary tables'!W1,FALSE))</f>
        <v>1904.0601586602027</v>
      </c>
      <c r="G2" s="221">
        <f>IF('Regional comparisons'!$B$9="Number of exporters",VLOOKUP('Regional comparisons'!$A$35,'Summary tables'!$C$83:$X$98,'Summary tables'!X1,FALSE),VLOOKUP('Regional comparisons'!$A$35,'Summary tables'!$C$83:$X$98,'Summary tables'!X1,FALSE))</f>
        <v>1840.3229116781829</v>
      </c>
    </row>
    <row r="3" spans="1:24" ht="16.2" thickBot="1" x14ac:dyDescent="0.35">
      <c r="A3" s="30"/>
      <c r="B3" s="460" t="s">
        <v>157</v>
      </c>
      <c r="C3" s="461"/>
      <c r="D3" s="461"/>
      <c r="E3" s="222">
        <f>IF('Regional comparisons'!$B$9="Number of exporters",VLOOKUP('Regional comparisons'!$A$36,'Summary tables'!$C$83:$X$98,'Summary tables'!V1,FALSE),VLOOKUP('Regional comparisons'!$A$36,'Summary tables'!$C$83:$X$98,'Summary tables'!V1,FALSE))</f>
        <v>1781.0686459969861</v>
      </c>
      <c r="F3" s="222">
        <f>IF('Regional comparisons'!$B$9="Number of exporters",VLOOKUP('Regional comparisons'!$A$36,'Summary tables'!$C$83:$X$98,'Summary tables'!W1,FALSE),VLOOKUP('Regional comparisons'!$A$36,'Summary tables'!$C$83:$X$98,'Summary tables'!W1,FALSE))</f>
        <v>1747.6867948917231</v>
      </c>
      <c r="G3" s="222">
        <f>IF('Regional comparisons'!$B$9="Number of exporters",VLOOKUP('Regional comparisons'!$A$36,'Summary tables'!$C$83:$X$98,'Summary tables'!X1,FALSE),VLOOKUP('Regional comparisons'!$A$36,'Summary tables'!$C$83:$X$98,'Summary tables'!X1,FALSE))</f>
        <v>1696.9317164482786</v>
      </c>
    </row>
    <row r="4" spans="1:24" ht="16.8" thickTop="1" thickBot="1" x14ac:dyDescent="0.35">
      <c r="A4" s="47" t="s">
        <v>126</v>
      </c>
      <c r="B4" s="462" t="str">
        <f>'Regional comparisons'!$B$8</f>
        <v>Scotland</v>
      </c>
      <c r="C4" s="463"/>
      <c r="D4" s="464"/>
      <c r="E4" s="223">
        <f>IF('Regional comparisons'!$B$9="Number of exporters",VLOOKUP('Regional comparisons'!$A$34,'Summary tables'!$C$83:$X$98,'Summary tables'!V1,FALSE),VLOOKUP('Regional comparisons'!$A$34,'Summary tables'!$C$83:$X$98,'Summary tables'!V1,FALSE))</f>
        <v>4291.6604282078151</v>
      </c>
      <c r="F4" s="223">
        <f>IF('Regional comparisons'!$B$9="Number of exporters",VLOOKUP('Regional comparisons'!$A$34,'Summary tables'!$C$83:$X$98,'Summary tables'!W1,FALSE),VLOOKUP('Regional comparisons'!$A$34,'Summary tables'!$C$83:$X$98,'Summary tables'!W1,FALSE))</f>
        <v>4420.6445728184863</v>
      </c>
      <c r="G4" s="223">
        <f>IF('Regional comparisons'!$B$9="Number of exporters",VLOOKUP('Regional comparisons'!$A$34,'Summary tables'!$C$83:$X$98,'Summary tables'!X1,FALSE),VLOOKUP('Regional comparisons'!$A$34,'Summary tables'!$C$83:$X$98,'Summary tables'!X1,FALSE))</f>
        <v>3874.2587805990574</v>
      </c>
    </row>
    <row r="5" spans="1:24" ht="16.8" thickTop="1" thickBot="1" x14ac:dyDescent="0.35">
      <c r="A5" s="47" t="s">
        <v>184</v>
      </c>
      <c r="B5" s="465" t="str">
        <f>'Regional comparisons'!$B$9:$D$9</f>
        <v>Average value per exporter (£ thousands)</v>
      </c>
      <c r="C5" s="466"/>
      <c r="D5" s="467"/>
      <c r="E5" s="30"/>
      <c r="F5" s="30"/>
      <c r="G5" s="30"/>
      <c r="H5" s="30"/>
      <c r="I5" s="30"/>
    </row>
    <row r="6" spans="1:24" ht="13.8" thickTop="1" x14ac:dyDescent="0.25"/>
    <row r="11" spans="1:24" ht="15.6" x14ac:dyDescent="0.3">
      <c r="A11" s="30"/>
      <c r="B11" s="39" t="s">
        <v>173</v>
      </c>
      <c r="C11" s="30"/>
      <c r="D11" s="30"/>
      <c r="E11" s="30"/>
      <c r="F11" s="30"/>
      <c r="G11" s="30"/>
      <c r="H11" s="30"/>
      <c r="I11" s="30"/>
      <c r="J11" s="30"/>
      <c r="K11" s="30"/>
      <c r="L11" s="30"/>
      <c r="M11" s="30"/>
      <c r="N11" s="30"/>
      <c r="O11" s="30"/>
      <c r="P11" s="30"/>
      <c r="Q11" s="30"/>
      <c r="R11" s="30"/>
      <c r="S11" s="30"/>
      <c r="T11" s="30"/>
      <c r="U11" s="30"/>
      <c r="V11" s="30"/>
      <c r="W11" s="30"/>
      <c r="X11" s="30"/>
    </row>
    <row r="12" spans="1:24" ht="15.6" x14ac:dyDescent="0.3">
      <c r="A12" s="30"/>
      <c r="B12" s="40"/>
      <c r="C12" s="40"/>
      <c r="D12" s="40"/>
      <c r="E12" s="40"/>
      <c r="F12" s="40"/>
      <c r="G12" s="40"/>
      <c r="H12" s="40"/>
      <c r="I12" s="40"/>
      <c r="J12" s="40"/>
      <c r="K12" s="40"/>
      <c r="L12" s="40"/>
      <c r="M12" s="40"/>
      <c r="N12" s="40"/>
      <c r="O12" s="40"/>
      <c r="P12" s="40"/>
      <c r="Q12" s="40"/>
      <c r="R12" s="40"/>
      <c r="S12" s="40"/>
      <c r="T12" s="40"/>
      <c r="U12" s="40"/>
      <c r="V12" s="40"/>
      <c r="W12" s="40"/>
      <c r="X12" s="40"/>
    </row>
    <row r="13" spans="1:24" ht="15.6" x14ac:dyDescent="0.3">
      <c r="A13" s="38"/>
      <c r="B13" s="42" t="s">
        <v>177</v>
      </c>
      <c r="C13" s="42" t="s">
        <v>178</v>
      </c>
      <c r="D13" s="42" t="s">
        <v>170</v>
      </c>
      <c r="E13" s="42" t="s">
        <v>179</v>
      </c>
      <c r="F13" s="42" t="s">
        <v>180</v>
      </c>
      <c r="G13" s="42" t="s">
        <v>168</v>
      </c>
      <c r="H13" s="43" t="s">
        <v>169</v>
      </c>
      <c r="I13" s="43" t="s">
        <v>192</v>
      </c>
      <c r="J13" s="43" t="s">
        <v>199</v>
      </c>
      <c r="K13" s="43" t="s">
        <v>209</v>
      </c>
      <c r="L13" s="219" t="s">
        <v>214</v>
      </c>
      <c r="M13" s="219" t="s">
        <v>220</v>
      </c>
      <c r="N13" s="219" t="s">
        <v>232</v>
      </c>
      <c r="O13" s="219" t="s">
        <v>250</v>
      </c>
      <c r="P13" s="219" t="s">
        <v>302</v>
      </c>
    </row>
    <row r="14" spans="1:24" ht="15.6" x14ac:dyDescent="0.3">
      <c r="A14" s="41" t="str">
        <f>'Regional comparisons'!$B$8</f>
        <v>Scotland</v>
      </c>
      <c r="B14" s="224">
        <f>IF('Regional comparisons'!$B$9="Number of exporters",VLOOKUP('Regional comparisons'!$A$34,'Summary tables'!$C$82:$X$98,'Summary tables'!F1,FALSE),VLOOKUP('Regional comparisons'!$A$34,'Summary tables'!$C$82:$X$98,'Summary tables'!F1,FALSE))</f>
        <v>1513.1207980915203</v>
      </c>
      <c r="C14" s="224">
        <f>IF('Regional comparisons'!$B$9="Number of exporters",VLOOKUP('Regional comparisons'!$A$34,'Summary tables'!$C$82:$X$98,'Summary tables'!G1,FALSE),VLOOKUP('Regional comparisons'!$A$34,'Summary tables'!$C$82:$X$98,'Summary tables'!G1,FALSE))</f>
        <v>1607.2033898305085</v>
      </c>
      <c r="D14" s="224">
        <f>IF('Regional comparisons'!$B$9="Number of exporters",VLOOKUP('Regional comparisons'!$A$34,'Summary tables'!$C$82:$X$98,'Summary tables'!H1,FALSE),VLOOKUP('Regional comparisons'!$A$34,'Summary tables'!$C$82:$X$98,'Summary tables'!H1,FALSE))</f>
        <v>1524.7524752475247</v>
      </c>
      <c r="E14" s="224">
        <f>IF('Regional comparisons'!$B$9="Number of exporters",VLOOKUP('Regional comparisons'!$A$34,'Summary tables'!$C$82:$X$98,'Summary tables'!I1,FALSE),VLOOKUP('Regional comparisons'!$A$34,'Summary tables'!$C$82:$X$98,'Summary tables'!I1,FALSE))</f>
        <v>1430.3876615256356</v>
      </c>
      <c r="F14" s="224">
        <f>IF('Regional comparisons'!$B$9="Number of exporters",VLOOKUP('Regional comparisons'!$A$34,'Summary tables'!$C$82:$X$98,'Summary tables'!J1,FALSE),VLOOKUP('Regional comparisons'!$A$34,'Summary tables'!$C$82:$X$98,'Summary tables'!J1,FALSE))</f>
        <v>1560.5566427484237</v>
      </c>
      <c r="G14" s="224">
        <f>IF('Regional comparisons'!$B$9="Number of exporters",VLOOKUP('Regional comparisons'!$A$34,'Summary tables'!$C$82:$X$98,'Summary tables'!K1,FALSE),VLOOKUP('Regional comparisons'!$A$34,'Summary tables'!$C$82:$X$98,'Summary tables'!K1,FALSE))</f>
        <v>1631.2968917470525</v>
      </c>
      <c r="H14" s="224">
        <f>IF('Regional comparisons'!$B$9="Number of exporters",VLOOKUP('Regional comparisons'!$A$34,'Summary tables'!$C$82:$X$98,'Summary tables'!L1,FALSE),VLOOKUP('Regional comparisons'!$A$34,'Summary tables'!$C$82:$X$98,'Summary tables'!L1,FALSE))</f>
        <v>1486.7351305091997</v>
      </c>
      <c r="I14" s="224">
        <f>IF('Regional comparisons'!$B$9="Number of exporters",VLOOKUP('Regional comparisons'!$A$34,'Summary tables'!$C$82:$X$98,'Summary tables'!M1,FALSE),VLOOKUP('Regional comparisons'!$A$34,'Summary tables'!$C$82:$X$98,'Summary tables'!M1,FALSE))</f>
        <v>1532.9853862212944</v>
      </c>
      <c r="J14" s="224">
        <f>IF('Regional comparisons'!$B$9="Number of exporters",VLOOKUP('Regional comparisons'!$A$34,'Summary tables'!$C$82:$X$98,'Summary tables'!N1,FALSE),VLOOKUP('Regional comparisons'!$A$34,'Summary tables'!$C$82:$X$98,'Summary tables'!N1,FALSE))</f>
        <v>1382.8125</v>
      </c>
      <c r="K14" s="224">
        <f>IF('Regional comparisons'!$B$9="Number of exporters",VLOOKUP('Regional comparisons'!$A$34,'Summary tables'!$C$82:$X$98,'Summary tables'!O1,FALSE),VLOOKUP('Regional comparisons'!$A$34,'Summary tables'!$C$82:$X$98,'Summary tables'!O1,FALSE))</f>
        <v>1560.344827586207</v>
      </c>
      <c r="L14" s="224">
        <f>IF('Regional comparisons'!$B$9="Number of exporters",VLOOKUP('Regional comparisons'!$A$34,'Summary tables'!$C$82:$X$98,'Summary tables'!P1,FALSE),VLOOKUP('Regional comparisons'!$A$34,'Summary tables'!$C$82:$X$98,'Summary tables'!P1,FALSE))</f>
        <v>1262.0659532649049</v>
      </c>
      <c r="M14" s="224">
        <f>IF('Regional comparisons'!$B$9="Number of exporters",VLOOKUP('Regional comparisons'!$A$34,'Summary tables'!$C$82:$X$98,'Summary tables'!Q1,FALSE),VLOOKUP('Regional comparisons'!$A$34,'Summary tables'!$C$82:$X$98,'Summary tables'!Q1,FALSE))</f>
        <v>1286.4385297845374</v>
      </c>
      <c r="N14" s="224">
        <f>IF('Regional comparisons'!$B$9="Number of exporters",VLOOKUP('Regional comparisons'!$A$34,'Summary tables'!$C$82:$X$98,'Summary tables'!R1,FALSE),VLOOKUP('Regional comparisons'!$A$34,'Summary tables'!$C$82:$X$98,'Summary tables'!R1,FALSE))</f>
        <v>1217.9569204521219</v>
      </c>
      <c r="O14" s="224">
        <f>IF('Regional comparisons'!$B$9="Number of exporters",VLOOKUP('Regional comparisons'!$A$34,'Summary tables'!$C$82:$X$98,'Summary tables'!S1,FALSE),VLOOKUP('Regional comparisons'!$A$34,'Summary tables'!$C$82:$X$98,'Summary tables'!S1,FALSE))</f>
        <v>1256.8594343604896</v>
      </c>
      <c r="P14" s="224">
        <f>IF('Regional comparisons'!$B$9="Number of exporters",VLOOKUP('Regional comparisons'!$A$34,'Summary tables'!$C$82:$X$98,'Summary tables'!T1,FALSE),VLOOKUP('Regional comparisons'!$A$34,'Summary tables'!$C$82:$X$98,'Summary tables'!T1,FALSE))</f>
        <v>1460.8026616760242</v>
      </c>
    </row>
    <row r="15" spans="1:24" ht="15.6" x14ac:dyDescent="0.3">
      <c r="A15" s="44" t="s">
        <v>183</v>
      </c>
      <c r="B15" s="225">
        <f>IF('Regional comparisons'!$B$9="Number of exporters",VLOOKUP('Regional comparisons'!$A$35,'Summary tables'!$C$82:$X$98,'Summary tables'!F1,FALSE),VLOOKUP('Regional comparisons'!$A$35,'Summary tables'!$C$82:$X$98,'Summary tables'!F1,FALSE))</f>
        <v>710.55988382361602</v>
      </c>
      <c r="C15" s="225">
        <f>IF('Regional comparisons'!$B$9="Number of exporters",VLOOKUP('Regional comparisons'!$A$35,'Summary tables'!$C$82:$X$98,'Summary tables'!G1,FALSE),VLOOKUP('Regional comparisons'!$A$35,'Summary tables'!$C$82:$X$98,'Summary tables'!G1,FALSE))</f>
        <v>716.27209955231808</v>
      </c>
      <c r="D15" s="225">
        <f>IF('Regional comparisons'!$B$9="Number of exporters",VLOOKUP('Regional comparisons'!$A$35,'Summary tables'!$C$82:$X$98,'Summary tables'!H1,FALSE),VLOOKUP('Regional comparisons'!$A$35,'Summary tables'!$C$82:$X$98,'Summary tables'!H1,FALSE))</f>
        <v>678.80075587353224</v>
      </c>
      <c r="E15" s="225">
        <f>IF('Regional comparisons'!$B$9="Number of exporters",VLOOKUP('Regional comparisons'!$A$35,'Summary tables'!$C$82:$X$98,'Summary tables'!I1,FALSE),VLOOKUP('Regional comparisons'!$A$35,'Summary tables'!$C$82:$X$98,'Summary tables'!I1,FALSE))</f>
        <v>693.53815141107964</v>
      </c>
      <c r="F15" s="225">
        <f>IF('Regional comparisons'!$B$9="Number of exporters",VLOOKUP('Regional comparisons'!$A$35,'Summary tables'!$C$82:$X$98,'Summary tables'!J1,FALSE),VLOOKUP('Regional comparisons'!$A$35,'Summary tables'!$C$82:$X$98,'Summary tables'!J1,FALSE))</f>
        <v>696.24347283921747</v>
      </c>
      <c r="G15" s="225">
        <f>IF('Regional comparisons'!$B$9="Number of exporters",VLOOKUP('Regional comparisons'!$A$35,'Summary tables'!$C$82:$X$98,'Summary tables'!K1,FALSE),VLOOKUP('Regional comparisons'!$A$35,'Summary tables'!$C$82:$X$98,'Summary tables'!K1,FALSE))</f>
        <v>676.99327569644572</v>
      </c>
      <c r="H15" s="225">
        <f>IF('Regional comparisons'!$B$9="Number of exporters",VLOOKUP('Regional comparisons'!$A$35,'Summary tables'!$C$82:$X$98,'Summary tables'!L1,FALSE),VLOOKUP('Regional comparisons'!$A$35,'Summary tables'!$C$82:$X$98,'Summary tables'!L1,FALSE))</f>
        <v>655.93451307051555</v>
      </c>
      <c r="I15" s="225">
        <f>IF('Regional comparisons'!$B$9="Number of exporters",VLOOKUP('Regional comparisons'!$A$35,'Summary tables'!$C$82:$X$98,'Summary tables'!M1,FALSE),VLOOKUP('Regional comparisons'!$A$35,'Summary tables'!$C$82:$X$98,'Summary tables'!M1,FALSE))</f>
        <v>689.12712016895057</v>
      </c>
      <c r="J15" s="225">
        <f>IF('Regional comparisons'!$B$9="Number of exporters",VLOOKUP('Regional comparisons'!$A$35,'Summary tables'!$C$82:$X$98,'Summary tables'!N1,FALSE),VLOOKUP('Regional comparisons'!$A$35,'Summary tables'!$C$82:$X$98,'Summary tables'!N1,FALSE))</f>
        <v>665.56967217117017</v>
      </c>
      <c r="K15" s="225">
        <f>IF('Regional comparisons'!$B$9="Number of exporters",VLOOKUP('Regional comparisons'!$A$35,'Summary tables'!$C$82:$X$98,'Summary tables'!O1,FALSE),VLOOKUP('Regional comparisons'!$A$35,'Summary tables'!$C$82:$X$98,'Summary tables'!O1,FALSE))</f>
        <v>692.75598867073109</v>
      </c>
      <c r="L15" s="225">
        <f>IF('Regional comparisons'!$B$9="Number of exporters",VLOOKUP('Regional comparisons'!$A$35,'Summary tables'!$C$82:$X$98,'Summary tables'!P1,FALSE),VLOOKUP('Regional comparisons'!$A$35,'Summary tables'!$C$82:$X$98,'Summary tables'!P1,FALSE))</f>
        <v>635.54676625034801</v>
      </c>
      <c r="M15" s="225">
        <f>IF('Regional comparisons'!$B$9="Number of exporters",VLOOKUP('Regional comparisons'!$A$35,'Summary tables'!$C$82:$X$98,'Summary tables'!Q1,FALSE),VLOOKUP('Regional comparisons'!$A$35,'Summary tables'!$C$82:$X$98,'Summary tables'!Q1,FALSE))</f>
        <v>649.61769447613301</v>
      </c>
      <c r="N15" s="225">
        <f>IF('Regional comparisons'!$B$9="Number of exporters",VLOOKUP('Regional comparisons'!$A$35,'Summary tables'!$C$82:$X$98,'Summary tables'!R1,FALSE),VLOOKUP('Regional comparisons'!$A$35,'Summary tables'!$C$82:$X$98,'Summary tables'!R1,FALSE))</f>
        <v>633.88959234970616</v>
      </c>
      <c r="O15" s="225">
        <f>IF('Regional comparisons'!$B$9="Number of exporters",VLOOKUP('Regional comparisons'!$A$35,'Summary tables'!$C$82:$X$98,'Summary tables'!S1,FALSE),VLOOKUP('Regional comparisons'!$A$35,'Summary tables'!$C$82:$X$98,'Summary tables'!S1,FALSE))</f>
        <v>672.92162846085148</v>
      </c>
      <c r="P15" s="225">
        <f>IF('Regional comparisons'!$B$9="Number of exporters",VLOOKUP('Regional comparisons'!$A$35,'Summary tables'!$C$82:$X$98,'Summary tables'!T1,FALSE),VLOOKUP('Regional comparisons'!$A$35,'Summary tables'!$C$82:$X$98,'Summary tables'!T1,FALSE))</f>
        <v>664.97344080829089</v>
      </c>
    </row>
    <row r="16" spans="1:24" ht="15.6" x14ac:dyDescent="0.3">
      <c r="A16" s="45" t="s">
        <v>157</v>
      </c>
      <c r="B16" s="226">
        <f>IF('Regional comparisons'!$B$9="Number of exporters",VLOOKUP('Regional comparisons'!$A$36,'Summary tables'!$C$82:$X$98,'Summary tables'!F1,FALSE),VLOOKUP('Regional comparisons'!$A$36,'Summary tables'!$C$82:$X$98,'Summary tables'!F1,FALSE))</f>
        <v>623.38303885302025</v>
      </c>
      <c r="C16" s="226">
        <f>IF('Regional comparisons'!$B$9="Number of exporters",VLOOKUP('Regional comparisons'!$A$36,'Summary tables'!$C$82:$X$98,'Summary tables'!G1,FALSE),VLOOKUP('Regional comparisons'!$A$36,'Summary tables'!$C$82:$X$98,'Summary tables'!G1,FALSE))</f>
        <v>635.10628835720001</v>
      </c>
      <c r="D16" s="226">
        <f>IF('Regional comparisons'!$B$9="Number of exporters",VLOOKUP('Regional comparisons'!$A$36,'Summary tables'!$C$82:$X$98,'Summary tables'!H1,FALSE),VLOOKUP('Regional comparisons'!$A$36,'Summary tables'!$C$82:$X$98,'Summary tables'!H1,FALSE))</f>
        <v>598.05551579480516</v>
      </c>
      <c r="E16" s="226">
        <f>IF('Regional comparisons'!$B$9="Number of exporters",VLOOKUP('Regional comparisons'!$A$36,'Summary tables'!$C$82:$X$98,'Summary tables'!I1,FALSE),VLOOKUP('Regional comparisons'!$A$36,'Summary tables'!$C$82:$X$98,'Summary tables'!I1,FALSE))</f>
        <v>618.74774113704314</v>
      </c>
      <c r="F16" s="226">
        <f>IF('Regional comparisons'!$B$9="Number of exporters",VLOOKUP('Regional comparisons'!$A$36,'Summary tables'!$C$82:$X$98,'Summary tables'!J1,FALSE),VLOOKUP('Regional comparisons'!$A$36,'Summary tables'!$C$82:$X$98,'Summary tables'!J1,FALSE))</f>
        <v>618.73605947955389</v>
      </c>
      <c r="G16" s="226">
        <f>IF('Regional comparisons'!$B$9="Number of exporters",VLOOKUP('Regional comparisons'!$A$36,'Summary tables'!$C$82:$X$98,'Summary tables'!K1,FALSE),VLOOKUP('Regional comparisons'!$A$36,'Summary tables'!$C$82:$X$98,'Summary tables'!K1,FALSE))</f>
        <v>601.70534756338589</v>
      </c>
      <c r="H16" s="226">
        <f>IF('Regional comparisons'!$B$9="Number of exporters",VLOOKUP('Regional comparisons'!$A$36,'Summary tables'!$C$82:$X$98,'Summary tables'!L1,FALSE),VLOOKUP('Regional comparisons'!$A$36,'Summary tables'!$C$82:$X$98,'Summary tables'!L1,FALSE))</f>
        <v>579.08108535359804</v>
      </c>
      <c r="I16" s="226">
        <f>IF('Regional comparisons'!$B$9="Number of exporters",VLOOKUP('Regional comparisons'!$A$36,'Summary tables'!$C$82:$X$98,'Summary tables'!M1,FALSE),VLOOKUP('Regional comparisons'!$A$36,'Summary tables'!$C$82:$X$98,'Summary tables'!M1,FALSE))</f>
        <v>613.01870169843096</v>
      </c>
      <c r="J16" s="226">
        <f>IF('Regional comparisons'!$B$9="Number of exporters",VLOOKUP('Regional comparisons'!$A$36,'Summary tables'!$C$82:$X$98,'Summary tables'!N1,FALSE),VLOOKUP('Regional comparisons'!$A$36,'Summary tables'!$C$82:$X$98,'Summary tables'!N1,FALSE))</f>
        <v>600.20930847699333</v>
      </c>
      <c r="K16" s="226">
        <f>IF('Regional comparisons'!$B$9="Number of exporters",VLOOKUP('Regional comparisons'!$A$36,'Summary tables'!$C$82:$X$98,'Summary tables'!O1,FALSE),VLOOKUP('Regional comparisons'!$A$36,'Summary tables'!$C$82:$X$98,'Summary tables'!O1,FALSE))</f>
        <v>616.03113016526584</v>
      </c>
      <c r="L16" s="226">
        <f>IF('Regional comparisons'!$B$9="Number of exporters",VLOOKUP('Regional comparisons'!$A$36,'Summary tables'!$C$82:$X$98,'Summary tables'!P1,FALSE),VLOOKUP('Regional comparisons'!$A$36,'Summary tables'!$C$82:$X$98,'Summary tables'!P1,FALSE))</f>
        <v>560.69520830274769</v>
      </c>
      <c r="M16" s="226">
        <f>IF('Regional comparisons'!$B$9="Number of exporters",VLOOKUP('Regional comparisons'!$A$36,'Summary tables'!$C$82:$X$98,'Summary tables'!Q1,FALSE),VLOOKUP('Regional comparisons'!$A$36,'Summary tables'!$C$82:$X$98,'Summary tables'!Q1,FALSE))</f>
        <v>580.30235660293465</v>
      </c>
      <c r="N16" s="226">
        <f>IF('Regional comparisons'!$B$9="Number of exporters",VLOOKUP('Regional comparisons'!$A$36,'Summary tables'!$C$82:$X$98,'Summary tables'!R1,FALSE),VLOOKUP('Regional comparisons'!$A$36,'Summary tables'!$C$82:$X$98,'Summary tables'!R1,FALSE))</f>
        <v>564.22391234145857</v>
      </c>
      <c r="O16" s="226">
        <f>IF('Regional comparisons'!$B$9="Number of exporters",VLOOKUP('Regional comparisons'!$A$36,'Summary tables'!$C$82:$X$98,'Summary tables'!S1,FALSE),VLOOKUP('Regional comparisons'!$A$36,'Summary tables'!$C$82:$X$98,'Summary tables'!S1,FALSE))</f>
        <v>610.78632459883079</v>
      </c>
      <c r="P16" s="226">
        <f>IF('Regional comparisons'!$B$9="Number of exporters",VLOOKUP('Regional comparisons'!$A$36,'Summary tables'!$C$82:$X$98,'Summary tables'!T1,FALSE),VLOOKUP('Regional comparisons'!$A$36,'Summary tables'!$C$82:$X$98,'Summary tables'!T1,FALSE))</f>
        <v>590.24384900203756</v>
      </c>
    </row>
  </sheetData>
  <mergeCells count="4">
    <mergeCell ref="B2:D2"/>
    <mergeCell ref="B3:D3"/>
    <mergeCell ref="B4:D4"/>
    <mergeCell ref="B5:D5"/>
  </mergeCells>
  <conditionalFormatting sqref="B16:P16">
    <cfRule type="expression" dxfId="0" priority="1">
      <formula>$A16=$B$8</formula>
    </cfRule>
  </conditionalFormatting>
  <dataValidations count="1">
    <dataValidation type="list" allowBlank="1" showInputMessage="1" showErrorMessage="1" sqref="B5">
      <formula1>"Value of exports (£ billions), Number of exporters, Average value per exporter (£ thousands)"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1'!$A$35:$A$46</xm:f>
          </x14:formula1>
          <xm:sqref>B4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1"/>
  <sheetViews>
    <sheetView showGridLines="0" zoomScaleNormal="100" workbookViewId="0">
      <pane xSplit="1" ySplit="5" topLeftCell="B48" activePane="bottomRight" state="frozen"/>
      <selection activeCell="T49" sqref="T49"/>
      <selection pane="topRight" activeCell="T49" sqref="T49"/>
      <selection pane="bottomLeft" activeCell="T49" sqref="T49"/>
      <selection pane="bottomRight" activeCell="T49" sqref="T49"/>
    </sheetView>
  </sheetViews>
  <sheetFormatPr defaultColWidth="9.109375" defaultRowHeight="13.2" x14ac:dyDescent="0.25"/>
  <cols>
    <col min="1" max="1" width="25.88671875" style="25" bestFit="1" customWidth="1"/>
    <col min="2" max="18" width="9.109375" style="338"/>
    <col min="19" max="253" width="9.109375" style="25"/>
    <col min="254" max="254" width="25.88671875" style="25" bestFit="1" customWidth="1"/>
    <col min="255" max="509" width="9.109375" style="25"/>
    <col min="510" max="510" width="25.88671875" style="25" bestFit="1" customWidth="1"/>
    <col min="511" max="765" width="9.109375" style="25"/>
    <col min="766" max="766" width="25.88671875" style="25" bestFit="1" customWidth="1"/>
    <col min="767" max="1021" width="9.109375" style="25"/>
    <col min="1022" max="1022" width="25.88671875" style="25" bestFit="1" customWidth="1"/>
    <col min="1023" max="1277" width="9.109375" style="25"/>
    <col min="1278" max="1278" width="25.88671875" style="25" bestFit="1" customWidth="1"/>
    <col min="1279" max="1533" width="9.109375" style="25"/>
    <col min="1534" max="1534" width="25.88671875" style="25" bestFit="1" customWidth="1"/>
    <col min="1535" max="1789" width="9.109375" style="25"/>
    <col min="1790" max="1790" width="25.88671875" style="25" bestFit="1" customWidth="1"/>
    <col min="1791" max="2045" width="9.109375" style="25"/>
    <col min="2046" max="2046" width="25.88671875" style="25" bestFit="1" customWidth="1"/>
    <col min="2047" max="2301" width="9.109375" style="25"/>
    <col min="2302" max="2302" width="25.88671875" style="25" bestFit="1" customWidth="1"/>
    <col min="2303" max="2557" width="9.109375" style="25"/>
    <col min="2558" max="2558" width="25.88671875" style="25" bestFit="1" customWidth="1"/>
    <col min="2559" max="2813" width="9.109375" style="25"/>
    <col min="2814" max="2814" width="25.88671875" style="25" bestFit="1" customWidth="1"/>
    <col min="2815" max="3069" width="9.109375" style="25"/>
    <col min="3070" max="3070" width="25.88671875" style="25" bestFit="1" customWidth="1"/>
    <col min="3071" max="3325" width="9.109375" style="25"/>
    <col min="3326" max="3326" width="25.88671875" style="25" bestFit="1" customWidth="1"/>
    <col min="3327" max="3581" width="9.109375" style="25"/>
    <col min="3582" max="3582" width="25.88671875" style="25" bestFit="1" customWidth="1"/>
    <col min="3583" max="3837" width="9.109375" style="25"/>
    <col min="3838" max="3838" width="25.88671875" style="25" bestFit="1" customWidth="1"/>
    <col min="3839" max="4093" width="9.109375" style="25"/>
    <col min="4094" max="4094" width="25.88671875" style="25" bestFit="1" customWidth="1"/>
    <col min="4095" max="4349" width="9.109375" style="25"/>
    <col min="4350" max="4350" width="25.88671875" style="25" bestFit="1" customWidth="1"/>
    <col min="4351" max="4605" width="9.109375" style="25"/>
    <col min="4606" max="4606" width="25.88671875" style="25" bestFit="1" customWidth="1"/>
    <col min="4607" max="4861" width="9.109375" style="25"/>
    <col min="4862" max="4862" width="25.88671875" style="25" bestFit="1" customWidth="1"/>
    <col min="4863" max="5117" width="9.109375" style="25"/>
    <col min="5118" max="5118" width="25.88671875" style="25" bestFit="1" customWidth="1"/>
    <col min="5119" max="5373" width="9.109375" style="25"/>
    <col min="5374" max="5374" width="25.88671875" style="25" bestFit="1" customWidth="1"/>
    <col min="5375" max="5629" width="9.109375" style="25"/>
    <col min="5630" max="5630" width="25.88671875" style="25" bestFit="1" customWidth="1"/>
    <col min="5631" max="5885" width="9.109375" style="25"/>
    <col min="5886" max="5886" width="25.88671875" style="25" bestFit="1" customWidth="1"/>
    <col min="5887" max="6141" width="9.109375" style="25"/>
    <col min="6142" max="6142" width="25.88671875" style="25" bestFit="1" customWidth="1"/>
    <col min="6143" max="6397" width="9.109375" style="25"/>
    <col min="6398" max="6398" width="25.88671875" style="25" bestFit="1" customWidth="1"/>
    <col min="6399" max="6653" width="9.109375" style="25"/>
    <col min="6654" max="6654" width="25.88671875" style="25" bestFit="1" customWidth="1"/>
    <col min="6655" max="6909" width="9.109375" style="25"/>
    <col min="6910" max="6910" width="25.88671875" style="25" bestFit="1" customWidth="1"/>
    <col min="6911" max="7165" width="9.109375" style="25"/>
    <col min="7166" max="7166" width="25.88671875" style="25" bestFit="1" customWidth="1"/>
    <col min="7167" max="7421" width="9.109375" style="25"/>
    <col min="7422" max="7422" width="25.88671875" style="25" bestFit="1" customWidth="1"/>
    <col min="7423" max="7677" width="9.109375" style="25"/>
    <col min="7678" max="7678" width="25.88671875" style="25" bestFit="1" customWidth="1"/>
    <col min="7679" max="7933" width="9.109375" style="25"/>
    <col min="7934" max="7934" width="25.88671875" style="25" bestFit="1" customWidth="1"/>
    <col min="7935" max="8189" width="9.109375" style="25"/>
    <col min="8190" max="8190" width="25.88671875" style="25" bestFit="1" customWidth="1"/>
    <col min="8191" max="8445" width="9.109375" style="25"/>
    <col min="8446" max="8446" width="25.88671875" style="25" bestFit="1" customWidth="1"/>
    <col min="8447" max="8701" width="9.109375" style="25"/>
    <col min="8702" max="8702" width="25.88671875" style="25" bestFit="1" customWidth="1"/>
    <col min="8703" max="8957" width="9.109375" style="25"/>
    <col min="8958" max="8958" width="25.88671875" style="25" bestFit="1" customWidth="1"/>
    <col min="8959" max="9213" width="9.109375" style="25"/>
    <col min="9214" max="9214" width="25.88671875" style="25" bestFit="1" customWidth="1"/>
    <col min="9215" max="9469" width="9.109375" style="25"/>
    <col min="9470" max="9470" width="25.88671875" style="25" bestFit="1" customWidth="1"/>
    <col min="9471" max="9725" width="9.109375" style="25"/>
    <col min="9726" max="9726" width="25.88671875" style="25" bestFit="1" customWidth="1"/>
    <col min="9727" max="9981" width="9.109375" style="25"/>
    <col min="9982" max="9982" width="25.88671875" style="25" bestFit="1" customWidth="1"/>
    <col min="9983" max="10237" width="9.109375" style="25"/>
    <col min="10238" max="10238" width="25.88671875" style="25" bestFit="1" customWidth="1"/>
    <col min="10239" max="10493" width="9.109375" style="25"/>
    <col min="10494" max="10494" width="25.88671875" style="25" bestFit="1" customWidth="1"/>
    <col min="10495" max="10749" width="9.109375" style="25"/>
    <col min="10750" max="10750" width="25.88671875" style="25" bestFit="1" customWidth="1"/>
    <col min="10751" max="11005" width="9.109375" style="25"/>
    <col min="11006" max="11006" width="25.88671875" style="25" bestFit="1" customWidth="1"/>
    <col min="11007" max="11261" width="9.109375" style="25"/>
    <col min="11262" max="11262" width="25.88671875" style="25" bestFit="1" customWidth="1"/>
    <col min="11263" max="11517" width="9.109375" style="25"/>
    <col min="11518" max="11518" width="25.88671875" style="25" bestFit="1" customWidth="1"/>
    <col min="11519" max="11773" width="9.109375" style="25"/>
    <col min="11774" max="11774" width="25.88671875" style="25" bestFit="1" customWidth="1"/>
    <col min="11775" max="12029" width="9.109375" style="25"/>
    <col min="12030" max="12030" width="25.88671875" style="25" bestFit="1" customWidth="1"/>
    <col min="12031" max="12285" width="9.109375" style="25"/>
    <col min="12286" max="12286" width="25.88671875" style="25" bestFit="1" customWidth="1"/>
    <col min="12287" max="12541" width="9.109375" style="25"/>
    <col min="12542" max="12542" width="25.88671875" style="25" bestFit="1" customWidth="1"/>
    <col min="12543" max="12797" width="9.109375" style="25"/>
    <col min="12798" max="12798" width="25.88671875" style="25" bestFit="1" customWidth="1"/>
    <col min="12799" max="13053" width="9.109375" style="25"/>
    <col min="13054" max="13054" width="25.88671875" style="25" bestFit="1" customWidth="1"/>
    <col min="13055" max="13309" width="9.109375" style="25"/>
    <col min="13310" max="13310" width="25.88671875" style="25" bestFit="1" customWidth="1"/>
    <col min="13311" max="13565" width="9.109375" style="25"/>
    <col min="13566" max="13566" width="25.88671875" style="25" bestFit="1" customWidth="1"/>
    <col min="13567" max="13821" width="9.109375" style="25"/>
    <col min="13822" max="13822" width="25.88671875" style="25" bestFit="1" customWidth="1"/>
    <col min="13823" max="14077" width="9.109375" style="25"/>
    <col min="14078" max="14078" width="25.88671875" style="25" bestFit="1" customWidth="1"/>
    <col min="14079" max="14333" width="9.109375" style="25"/>
    <col min="14334" max="14334" width="25.88671875" style="25" bestFit="1" customWidth="1"/>
    <col min="14335" max="14589" width="9.109375" style="25"/>
    <col min="14590" max="14590" width="25.88671875" style="25" bestFit="1" customWidth="1"/>
    <col min="14591" max="14845" width="9.109375" style="25"/>
    <col min="14846" max="14846" width="25.88671875" style="25" bestFit="1" customWidth="1"/>
    <col min="14847" max="15101" width="9.109375" style="25"/>
    <col min="15102" max="15102" width="25.88671875" style="25" bestFit="1" customWidth="1"/>
    <col min="15103" max="15357" width="9.109375" style="25"/>
    <col min="15358" max="15358" width="25.88671875" style="25" bestFit="1" customWidth="1"/>
    <col min="15359" max="15613" width="9.109375" style="25"/>
    <col min="15614" max="15614" width="25.88671875" style="25" bestFit="1" customWidth="1"/>
    <col min="15615" max="15869" width="9.109375" style="25"/>
    <col min="15870" max="15870" width="25.88671875" style="25" bestFit="1" customWidth="1"/>
    <col min="15871" max="16125" width="9.109375" style="25"/>
    <col min="16126" max="16126" width="25.88671875" style="25" bestFit="1" customWidth="1"/>
    <col min="16127" max="16384" width="9.109375" style="25"/>
  </cols>
  <sheetData>
    <row r="1" spans="1:18" ht="21" x14ac:dyDescent="0.4">
      <c r="A1" s="337" t="s">
        <v>238</v>
      </c>
      <c r="H1" s="339"/>
      <c r="R1" s="340" t="s">
        <v>303</v>
      </c>
    </row>
    <row r="2" spans="1:18" ht="15.6" x14ac:dyDescent="0.3">
      <c r="R2" s="340" t="s">
        <v>304</v>
      </c>
    </row>
    <row r="3" spans="1:18" ht="18" x14ac:dyDescent="0.3">
      <c r="A3" s="468" t="s">
        <v>239</v>
      </c>
      <c r="B3" s="468"/>
      <c r="C3" s="468"/>
      <c r="D3" s="468"/>
      <c r="E3" s="468"/>
      <c r="F3" s="468"/>
      <c r="G3" s="468"/>
      <c r="H3" s="468"/>
      <c r="I3" s="468"/>
      <c r="J3" s="468"/>
      <c r="K3" s="468"/>
      <c r="L3" s="468"/>
      <c r="M3" s="468"/>
      <c r="N3" s="468"/>
      <c r="O3" s="468"/>
      <c r="P3" s="468"/>
      <c r="Q3" s="468"/>
      <c r="R3" s="468"/>
    </row>
    <row r="4" spans="1:18" x14ac:dyDescent="0.25">
      <c r="B4" s="469"/>
      <c r="C4" s="469"/>
      <c r="D4" s="469"/>
      <c r="E4" s="469"/>
      <c r="F4" s="341"/>
      <c r="G4" s="341"/>
      <c r="H4" s="341"/>
      <c r="I4" s="341"/>
      <c r="K4" s="342"/>
      <c r="L4" s="342"/>
      <c r="M4" s="342"/>
      <c r="N4" s="470" t="s">
        <v>240</v>
      </c>
      <c r="O4" s="470"/>
      <c r="P4" s="470"/>
      <c r="Q4" s="470"/>
      <c r="R4" s="470"/>
    </row>
    <row r="5" spans="1:18" ht="13.8" x14ac:dyDescent="0.25">
      <c r="A5" s="343" t="s">
        <v>241</v>
      </c>
      <c r="B5" s="344" t="s">
        <v>103</v>
      </c>
      <c r="C5" s="344" t="s">
        <v>104</v>
      </c>
      <c r="D5" s="344" t="s">
        <v>105</v>
      </c>
      <c r="E5" s="344" t="s">
        <v>106</v>
      </c>
      <c r="F5" s="344" t="s">
        <v>141</v>
      </c>
      <c r="G5" s="344" t="s">
        <v>148</v>
      </c>
      <c r="H5" s="344" t="s">
        <v>149</v>
      </c>
      <c r="I5" s="344" t="s">
        <v>189</v>
      </c>
      <c r="J5" s="344" t="s">
        <v>201</v>
      </c>
      <c r="K5" s="344" t="s">
        <v>206</v>
      </c>
      <c r="L5" s="344" t="s">
        <v>211</v>
      </c>
      <c r="M5" s="344" t="s">
        <v>215</v>
      </c>
      <c r="N5" s="344" t="s">
        <v>222</v>
      </c>
      <c r="O5" s="344" t="s">
        <v>235</v>
      </c>
      <c r="P5" s="344" t="s">
        <v>242</v>
      </c>
      <c r="Q5" s="344" t="s">
        <v>243</v>
      </c>
      <c r="R5" s="344" t="s">
        <v>305</v>
      </c>
    </row>
    <row r="6" spans="1:18" ht="15" customHeight="1" x14ac:dyDescent="0.25">
      <c r="A6" s="345" t="s">
        <v>140</v>
      </c>
      <c r="B6" s="346">
        <v>38143</v>
      </c>
      <c r="C6" s="347">
        <v>37836</v>
      </c>
      <c r="D6" s="347">
        <v>37402</v>
      </c>
      <c r="E6" s="347">
        <v>36815</v>
      </c>
      <c r="F6" s="347">
        <v>38045</v>
      </c>
      <c r="G6" s="347">
        <v>37571</v>
      </c>
      <c r="H6" s="347">
        <v>34858</v>
      </c>
      <c r="I6" s="347">
        <v>35961</v>
      </c>
      <c r="J6" s="347">
        <v>33718</v>
      </c>
      <c r="K6" s="347">
        <v>34124</v>
      </c>
      <c r="L6" s="347">
        <v>32236</v>
      </c>
      <c r="M6" s="347">
        <v>33323</v>
      </c>
      <c r="N6" s="347">
        <v>33884</v>
      </c>
      <c r="O6" s="347">
        <v>35180</v>
      </c>
      <c r="P6" s="347">
        <v>35597</v>
      </c>
      <c r="Q6" s="347" t="s">
        <v>306</v>
      </c>
      <c r="R6" s="347">
        <v>104661</v>
      </c>
    </row>
    <row r="7" spans="1:18" x14ac:dyDescent="0.25">
      <c r="A7" s="348" t="s">
        <v>83</v>
      </c>
      <c r="B7" s="349">
        <v>1503</v>
      </c>
      <c r="C7" s="349">
        <v>1476</v>
      </c>
      <c r="D7" s="349">
        <v>1330</v>
      </c>
      <c r="E7" s="349">
        <v>1387</v>
      </c>
      <c r="F7" s="349">
        <v>1849</v>
      </c>
      <c r="G7" s="349">
        <v>1683</v>
      </c>
      <c r="H7" s="349">
        <v>1534</v>
      </c>
      <c r="I7" s="349">
        <v>1725</v>
      </c>
      <c r="J7" s="349">
        <v>1742</v>
      </c>
      <c r="K7" s="349">
        <v>1562</v>
      </c>
      <c r="L7" s="349">
        <v>1453</v>
      </c>
      <c r="M7" s="349">
        <v>1512</v>
      </c>
      <c r="N7" s="349">
        <v>1700</v>
      </c>
      <c r="O7" s="349">
        <v>1709</v>
      </c>
      <c r="P7" s="349">
        <v>1553</v>
      </c>
      <c r="Q7" s="349" t="s">
        <v>306</v>
      </c>
      <c r="R7" s="350">
        <v>4963</v>
      </c>
    </row>
    <row r="8" spans="1:18" x14ac:dyDescent="0.25">
      <c r="A8" s="351" t="s">
        <v>85</v>
      </c>
      <c r="B8" s="349">
        <v>3509</v>
      </c>
      <c r="C8" s="349">
        <v>3659</v>
      </c>
      <c r="D8" s="349">
        <v>3512</v>
      </c>
      <c r="E8" s="349">
        <v>3474</v>
      </c>
      <c r="F8" s="349">
        <v>3725</v>
      </c>
      <c r="G8" s="349">
        <v>3598</v>
      </c>
      <c r="H8" s="349">
        <v>3334</v>
      </c>
      <c r="I8" s="349">
        <v>3395</v>
      </c>
      <c r="J8" s="349">
        <v>3088</v>
      </c>
      <c r="K8" s="349">
        <v>3063</v>
      </c>
      <c r="L8" s="349">
        <v>2833</v>
      </c>
      <c r="M8" s="349">
        <v>2940</v>
      </c>
      <c r="N8" s="349">
        <v>3157</v>
      </c>
      <c r="O8" s="349">
        <v>3322</v>
      </c>
      <c r="P8" s="349">
        <v>3224</v>
      </c>
      <c r="Q8" s="349" t="s">
        <v>306</v>
      </c>
      <c r="R8" s="350">
        <v>9703</v>
      </c>
    </row>
    <row r="9" spans="1:18" x14ac:dyDescent="0.25">
      <c r="A9" s="351" t="s">
        <v>91</v>
      </c>
      <c r="B9" s="349">
        <v>2082</v>
      </c>
      <c r="C9" s="349">
        <v>2067</v>
      </c>
      <c r="D9" s="349">
        <v>1978</v>
      </c>
      <c r="E9" s="349">
        <v>1880</v>
      </c>
      <c r="F9" s="349">
        <v>2093</v>
      </c>
      <c r="G9" s="349">
        <v>2042</v>
      </c>
      <c r="H9" s="349">
        <v>1895</v>
      </c>
      <c r="I9" s="349">
        <v>1925</v>
      </c>
      <c r="J9" s="349">
        <v>1918</v>
      </c>
      <c r="K9" s="349">
        <v>1855</v>
      </c>
      <c r="L9" s="349">
        <v>1808</v>
      </c>
      <c r="M9" s="349">
        <v>1766</v>
      </c>
      <c r="N9" s="349">
        <v>1812</v>
      </c>
      <c r="O9" s="349">
        <v>1914</v>
      </c>
      <c r="P9" s="349">
        <v>1876</v>
      </c>
      <c r="Q9" s="349" t="s">
        <v>306</v>
      </c>
      <c r="R9" s="350">
        <v>5603</v>
      </c>
    </row>
    <row r="10" spans="1:18" ht="8.1" customHeight="1" x14ac:dyDescent="0.25">
      <c r="A10" s="352"/>
      <c r="B10" s="349"/>
      <c r="C10" s="349"/>
      <c r="D10" s="349"/>
      <c r="E10" s="349"/>
      <c r="F10" s="349"/>
      <c r="G10" s="349"/>
      <c r="H10" s="349"/>
      <c r="I10" s="349"/>
      <c r="J10" s="349"/>
      <c r="K10" s="349"/>
      <c r="L10" s="349"/>
      <c r="M10" s="349"/>
      <c r="N10" s="349"/>
      <c r="O10" s="349"/>
      <c r="P10" s="349"/>
      <c r="Q10" s="349"/>
      <c r="R10" s="350"/>
    </row>
    <row r="11" spans="1:18" x14ac:dyDescent="0.25">
      <c r="A11" s="351" t="s">
        <v>81</v>
      </c>
      <c r="B11" s="349">
        <v>1987</v>
      </c>
      <c r="C11" s="349">
        <v>1977</v>
      </c>
      <c r="D11" s="349">
        <v>2004</v>
      </c>
      <c r="E11" s="349">
        <v>2033</v>
      </c>
      <c r="F11" s="349">
        <v>2036</v>
      </c>
      <c r="G11" s="349">
        <v>1970</v>
      </c>
      <c r="H11" s="349">
        <v>1895</v>
      </c>
      <c r="I11" s="349">
        <v>1935</v>
      </c>
      <c r="J11" s="349">
        <v>1895</v>
      </c>
      <c r="K11" s="349">
        <v>1833</v>
      </c>
      <c r="L11" s="349">
        <v>1866</v>
      </c>
      <c r="M11" s="349">
        <v>1996</v>
      </c>
      <c r="N11" s="349">
        <v>2000</v>
      </c>
      <c r="O11" s="349">
        <v>2053</v>
      </c>
      <c r="P11" s="349">
        <v>1983</v>
      </c>
      <c r="Q11" s="349" t="s">
        <v>306</v>
      </c>
      <c r="R11" s="350">
        <v>6036</v>
      </c>
    </row>
    <row r="12" spans="1:18" x14ac:dyDescent="0.25">
      <c r="A12" s="351" t="s">
        <v>90</v>
      </c>
      <c r="B12" s="349">
        <v>3141</v>
      </c>
      <c r="C12" s="349">
        <v>2721</v>
      </c>
      <c r="D12" s="349">
        <v>2602</v>
      </c>
      <c r="E12" s="349">
        <v>2537</v>
      </c>
      <c r="F12" s="349">
        <v>2817</v>
      </c>
      <c r="G12" s="349">
        <v>2757</v>
      </c>
      <c r="H12" s="349">
        <v>2564</v>
      </c>
      <c r="I12" s="349">
        <v>2608</v>
      </c>
      <c r="J12" s="349">
        <v>2956</v>
      </c>
      <c r="K12" s="349">
        <v>2928</v>
      </c>
      <c r="L12" s="349">
        <v>2599</v>
      </c>
      <c r="M12" s="349">
        <v>2889</v>
      </c>
      <c r="N12" s="349">
        <v>3115</v>
      </c>
      <c r="O12" s="349">
        <v>3247</v>
      </c>
      <c r="P12" s="349">
        <v>3157</v>
      </c>
      <c r="Q12" s="349" t="s">
        <v>306</v>
      </c>
      <c r="R12" s="350">
        <v>9519</v>
      </c>
    </row>
    <row r="13" spans="1:18" ht="8.1" customHeight="1" x14ac:dyDescent="0.25">
      <c r="A13" s="352"/>
      <c r="B13" s="349"/>
      <c r="C13" s="349"/>
      <c r="D13" s="349"/>
      <c r="E13" s="349"/>
      <c r="F13" s="349"/>
      <c r="G13" s="349"/>
      <c r="H13" s="349"/>
      <c r="I13" s="349"/>
      <c r="J13" s="349"/>
      <c r="K13" s="349"/>
      <c r="L13" s="349"/>
      <c r="M13" s="349"/>
      <c r="N13" s="349"/>
      <c r="O13" s="349"/>
      <c r="P13" s="349"/>
      <c r="Q13" s="349"/>
      <c r="R13" s="353"/>
    </row>
    <row r="14" spans="1:18" x14ac:dyDescent="0.25">
      <c r="A14" s="348" t="s">
        <v>1</v>
      </c>
      <c r="B14" s="349">
        <v>3250</v>
      </c>
      <c r="C14" s="349">
        <v>3605</v>
      </c>
      <c r="D14" s="349">
        <v>3436</v>
      </c>
      <c r="E14" s="349">
        <v>3352</v>
      </c>
      <c r="F14" s="349">
        <v>3288</v>
      </c>
      <c r="G14" s="349">
        <v>3544</v>
      </c>
      <c r="H14" s="349">
        <v>3215</v>
      </c>
      <c r="I14" s="349">
        <v>3266</v>
      </c>
      <c r="J14" s="349">
        <v>2952</v>
      </c>
      <c r="K14" s="349">
        <v>3073</v>
      </c>
      <c r="L14" s="349">
        <v>3132</v>
      </c>
      <c r="M14" s="349">
        <v>3386</v>
      </c>
      <c r="N14" s="349">
        <v>3135</v>
      </c>
      <c r="O14" s="349">
        <v>3400</v>
      </c>
      <c r="P14" s="349">
        <v>3592</v>
      </c>
      <c r="Q14" s="349" t="s">
        <v>306</v>
      </c>
      <c r="R14" s="350">
        <v>10127</v>
      </c>
    </row>
    <row r="15" spans="1:18" x14ac:dyDescent="0.25">
      <c r="A15" s="351" t="s">
        <v>82</v>
      </c>
      <c r="B15" s="349">
        <v>5292</v>
      </c>
      <c r="C15" s="349">
        <v>4810</v>
      </c>
      <c r="D15" s="349">
        <v>5052</v>
      </c>
      <c r="E15" s="349">
        <v>4710</v>
      </c>
      <c r="F15" s="349">
        <v>4970</v>
      </c>
      <c r="G15" s="349">
        <v>4602</v>
      </c>
      <c r="H15" s="349">
        <v>4162</v>
      </c>
      <c r="I15" s="349">
        <v>4088</v>
      </c>
      <c r="J15" s="349">
        <v>3546</v>
      </c>
      <c r="K15" s="349">
        <v>3517</v>
      </c>
      <c r="L15" s="349">
        <v>3487</v>
      </c>
      <c r="M15" s="349">
        <v>3497</v>
      </c>
      <c r="N15" s="349">
        <v>3352</v>
      </c>
      <c r="O15" s="349">
        <v>3330</v>
      </c>
      <c r="P15" s="349">
        <v>3795</v>
      </c>
      <c r="Q15" s="349" t="s">
        <v>306</v>
      </c>
      <c r="R15" s="350">
        <v>10477</v>
      </c>
    </row>
    <row r="16" spans="1:18" x14ac:dyDescent="0.25">
      <c r="A16" s="351" t="s">
        <v>87</v>
      </c>
      <c r="B16" s="349">
        <v>5079</v>
      </c>
      <c r="C16" s="349">
        <v>5173</v>
      </c>
      <c r="D16" s="349">
        <v>5101</v>
      </c>
      <c r="E16" s="349">
        <v>5015</v>
      </c>
      <c r="F16" s="349">
        <v>4850</v>
      </c>
      <c r="G16" s="349">
        <v>4933</v>
      </c>
      <c r="H16" s="349">
        <v>4588</v>
      </c>
      <c r="I16" s="349">
        <v>4873</v>
      </c>
      <c r="J16" s="349">
        <v>4629</v>
      </c>
      <c r="K16" s="349">
        <v>4480</v>
      </c>
      <c r="L16" s="349">
        <v>4477</v>
      </c>
      <c r="M16" s="349">
        <v>4653</v>
      </c>
      <c r="N16" s="349">
        <v>5026</v>
      </c>
      <c r="O16" s="349">
        <v>5044</v>
      </c>
      <c r="P16" s="349">
        <v>5019</v>
      </c>
      <c r="Q16" s="349" t="s">
        <v>306</v>
      </c>
      <c r="R16" s="350">
        <v>15089</v>
      </c>
    </row>
    <row r="17" spans="1:18" x14ac:dyDescent="0.25">
      <c r="A17" s="351" t="s">
        <v>88</v>
      </c>
      <c r="B17" s="349">
        <v>2042</v>
      </c>
      <c r="C17" s="349">
        <v>2055</v>
      </c>
      <c r="D17" s="349">
        <v>1941</v>
      </c>
      <c r="E17" s="349">
        <v>2021</v>
      </c>
      <c r="F17" s="349">
        <v>1961</v>
      </c>
      <c r="G17" s="349">
        <v>1974</v>
      </c>
      <c r="H17" s="349">
        <v>1841</v>
      </c>
      <c r="I17" s="349">
        <v>1880</v>
      </c>
      <c r="J17" s="349">
        <v>1972</v>
      </c>
      <c r="K17" s="349">
        <v>2107</v>
      </c>
      <c r="L17" s="349">
        <v>2000</v>
      </c>
      <c r="M17" s="349">
        <v>2201</v>
      </c>
      <c r="N17" s="349">
        <v>2150</v>
      </c>
      <c r="O17" s="349">
        <v>2305</v>
      </c>
      <c r="P17" s="349">
        <v>2192</v>
      </c>
      <c r="Q17" s="349" t="s">
        <v>306</v>
      </c>
      <c r="R17" s="350">
        <v>6647</v>
      </c>
    </row>
    <row r="18" spans="1:18" ht="8.1" customHeight="1" x14ac:dyDescent="0.25">
      <c r="A18" s="352"/>
      <c r="B18" s="349"/>
      <c r="C18" s="349"/>
      <c r="D18" s="349"/>
      <c r="E18" s="349"/>
      <c r="F18" s="349"/>
      <c r="G18" s="349"/>
      <c r="H18" s="349"/>
      <c r="I18" s="349"/>
      <c r="J18" s="349"/>
      <c r="K18" s="349"/>
      <c r="L18" s="349"/>
      <c r="M18" s="349"/>
      <c r="N18" s="349"/>
      <c r="O18" s="349"/>
      <c r="P18" s="349"/>
      <c r="Q18" s="349"/>
      <c r="R18" s="353"/>
    </row>
    <row r="19" spans="1:18" x14ac:dyDescent="0.25">
      <c r="A19" s="354" t="s">
        <v>157</v>
      </c>
      <c r="B19" s="355">
        <v>27885</v>
      </c>
      <c r="C19" s="355">
        <v>27543</v>
      </c>
      <c r="D19" s="355">
        <v>26955</v>
      </c>
      <c r="E19" s="355">
        <v>26409</v>
      </c>
      <c r="F19" s="355">
        <v>27589</v>
      </c>
      <c r="G19" s="355">
        <v>27102</v>
      </c>
      <c r="H19" s="355">
        <v>25027</v>
      </c>
      <c r="I19" s="355">
        <v>25695</v>
      </c>
      <c r="J19" s="355">
        <v>24699</v>
      </c>
      <c r="K19" s="355">
        <v>24418</v>
      </c>
      <c r="L19" s="355">
        <v>23656</v>
      </c>
      <c r="M19" s="355">
        <v>24840</v>
      </c>
      <c r="N19" s="355">
        <v>25448</v>
      </c>
      <c r="O19" s="355">
        <v>26325</v>
      </c>
      <c r="P19" s="355">
        <v>26391</v>
      </c>
      <c r="Q19" s="355" t="s">
        <v>306</v>
      </c>
      <c r="R19" s="350">
        <v>78164</v>
      </c>
    </row>
    <row r="20" spans="1:18" x14ac:dyDescent="0.25">
      <c r="A20" s="354" t="s">
        <v>89</v>
      </c>
      <c r="B20" s="349">
        <v>2007</v>
      </c>
      <c r="C20" s="349">
        <v>1940</v>
      </c>
      <c r="D20" s="349">
        <v>1898</v>
      </c>
      <c r="E20" s="349">
        <v>1937</v>
      </c>
      <c r="F20" s="349">
        <v>2058</v>
      </c>
      <c r="G20" s="349">
        <v>1960</v>
      </c>
      <c r="H20" s="349">
        <v>1811</v>
      </c>
      <c r="I20" s="349">
        <v>1789</v>
      </c>
      <c r="J20" s="349">
        <v>1964</v>
      </c>
      <c r="K20" s="349">
        <v>2060</v>
      </c>
      <c r="L20" s="349">
        <v>1853</v>
      </c>
      <c r="M20" s="349">
        <v>1867</v>
      </c>
      <c r="N20" s="349">
        <v>1992</v>
      </c>
      <c r="O20" s="349">
        <v>2144</v>
      </c>
      <c r="P20" s="349">
        <v>1945</v>
      </c>
      <c r="Q20" s="349" t="s">
        <v>306</v>
      </c>
      <c r="R20" s="350">
        <v>6081</v>
      </c>
    </row>
    <row r="21" spans="1:18" x14ac:dyDescent="0.25">
      <c r="A21" s="354" t="s">
        <v>86</v>
      </c>
      <c r="B21" s="349">
        <v>3918</v>
      </c>
      <c r="C21" s="349">
        <v>4031</v>
      </c>
      <c r="D21" s="349">
        <v>3988</v>
      </c>
      <c r="E21" s="349">
        <v>3721</v>
      </c>
      <c r="F21" s="349">
        <v>4226</v>
      </c>
      <c r="G21" s="349">
        <v>4796</v>
      </c>
      <c r="H21" s="349">
        <v>3783</v>
      </c>
      <c r="I21" s="349">
        <v>4225</v>
      </c>
      <c r="J21" s="349">
        <v>3387</v>
      </c>
      <c r="K21" s="349">
        <v>3907</v>
      </c>
      <c r="L21" s="349">
        <v>2914</v>
      </c>
      <c r="M21" s="349">
        <v>2908</v>
      </c>
      <c r="N21" s="349">
        <v>2750</v>
      </c>
      <c r="O21" s="349">
        <v>2679</v>
      </c>
      <c r="P21" s="349">
        <v>3288</v>
      </c>
      <c r="Q21" s="349" t="s">
        <v>306</v>
      </c>
      <c r="R21" s="350">
        <v>8717</v>
      </c>
    </row>
    <row r="22" spans="1:18" x14ac:dyDescent="0.25">
      <c r="A22" s="354" t="s">
        <v>84</v>
      </c>
      <c r="B22" s="349">
        <v>1016</v>
      </c>
      <c r="C22" s="349">
        <v>1065</v>
      </c>
      <c r="D22" s="349">
        <v>1063</v>
      </c>
      <c r="E22" s="349">
        <v>1066</v>
      </c>
      <c r="F22" s="349">
        <v>1043</v>
      </c>
      <c r="G22" s="349">
        <v>1047</v>
      </c>
      <c r="H22" s="349">
        <v>996</v>
      </c>
      <c r="I22" s="349">
        <v>998</v>
      </c>
      <c r="J22" s="349">
        <v>991</v>
      </c>
      <c r="K22" s="349">
        <v>993</v>
      </c>
      <c r="L22" s="349">
        <v>956</v>
      </c>
      <c r="M22" s="349">
        <v>976</v>
      </c>
      <c r="N22" s="349">
        <v>995</v>
      </c>
      <c r="O22" s="349">
        <v>1056</v>
      </c>
      <c r="P22" s="349">
        <v>1041</v>
      </c>
      <c r="Q22" s="349" t="s">
        <v>306</v>
      </c>
      <c r="R22" s="350">
        <v>3092</v>
      </c>
    </row>
    <row r="23" spans="1:18" x14ac:dyDescent="0.25">
      <c r="A23" s="354" t="s">
        <v>307</v>
      </c>
      <c r="B23" s="349">
        <v>3310</v>
      </c>
      <c r="C23" s="349">
        <v>3251</v>
      </c>
      <c r="D23" s="349">
        <v>3487</v>
      </c>
      <c r="E23" s="349">
        <v>3661</v>
      </c>
      <c r="F23" s="349">
        <v>3120</v>
      </c>
      <c r="G23" s="349">
        <v>2657</v>
      </c>
      <c r="H23" s="349">
        <v>3232</v>
      </c>
      <c r="I23" s="349">
        <v>3238</v>
      </c>
      <c r="J23" s="349">
        <v>2670</v>
      </c>
      <c r="K23" s="349">
        <v>2739</v>
      </c>
      <c r="L23" s="349">
        <v>2850</v>
      </c>
      <c r="M23" s="349">
        <v>2728</v>
      </c>
      <c r="N23" s="349">
        <v>2696</v>
      </c>
      <c r="O23" s="349">
        <v>2972</v>
      </c>
      <c r="P23" s="349">
        <v>2929</v>
      </c>
      <c r="Q23" s="349" t="s">
        <v>306</v>
      </c>
      <c r="R23" s="350">
        <v>8597</v>
      </c>
    </row>
    <row r="24" spans="1:18" x14ac:dyDescent="0.25">
      <c r="A24" s="356" t="s">
        <v>308</v>
      </c>
      <c r="B24" s="357">
        <v>7</v>
      </c>
      <c r="C24" s="357">
        <v>5</v>
      </c>
      <c r="D24" s="357">
        <v>11</v>
      </c>
      <c r="E24" s="357">
        <v>22</v>
      </c>
      <c r="F24" s="357">
        <v>8</v>
      </c>
      <c r="G24" s="357">
        <v>9</v>
      </c>
      <c r="H24" s="357">
        <v>9</v>
      </c>
      <c r="I24" s="357">
        <v>16</v>
      </c>
      <c r="J24" s="357">
        <v>8</v>
      </c>
      <c r="K24" s="357">
        <v>8</v>
      </c>
      <c r="L24" s="357">
        <v>7</v>
      </c>
      <c r="M24" s="357">
        <v>5</v>
      </c>
      <c r="N24" s="357">
        <v>4</v>
      </c>
      <c r="O24" s="357">
        <v>4</v>
      </c>
      <c r="P24" s="357">
        <v>3</v>
      </c>
      <c r="Q24" s="357" t="s">
        <v>306</v>
      </c>
      <c r="R24" s="358">
        <v>10</v>
      </c>
    </row>
    <row r="25" spans="1:18" x14ac:dyDescent="0.25">
      <c r="A25" s="359"/>
    </row>
    <row r="26" spans="1:18" x14ac:dyDescent="0.25">
      <c r="A26" s="359"/>
      <c r="K26" s="342"/>
      <c r="L26" s="342"/>
      <c r="M26" s="342"/>
      <c r="N26" s="470" t="s">
        <v>240</v>
      </c>
      <c r="O26" s="470"/>
      <c r="P26" s="470"/>
      <c r="Q26" s="470"/>
      <c r="R26" s="470"/>
    </row>
    <row r="27" spans="1:18" ht="13.8" x14ac:dyDescent="0.25">
      <c r="A27" s="343" t="s">
        <v>244</v>
      </c>
      <c r="B27" s="344" t="s">
        <v>103</v>
      </c>
      <c r="C27" s="344" t="s">
        <v>104</v>
      </c>
      <c r="D27" s="344" t="s">
        <v>105</v>
      </c>
      <c r="E27" s="344" t="s">
        <v>106</v>
      </c>
      <c r="F27" s="344" t="s">
        <v>141</v>
      </c>
      <c r="G27" s="344" t="s">
        <v>148</v>
      </c>
      <c r="H27" s="344" t="s">
        <v>149</v>
      </c>
      <c r="I27" s="344" t="s">
        <v>189</v>
      </c>
      <c r="J27" s="344" t="s">
        <v>201</v>
      </c>
      <c r="K27" s="344" t="s">
        <v>206</v>
      </c>
      <c r="L27" s="344" t="s">
        <v>211</v>
      </c>
      <c r="M27" s="344" t="s">
        <v>215</v>
      </c>
      <c r="N27" s="344" t="s">
        <v>222</v>
      </c>
      <c r="O27" s="344" t="s">
        <v>235</v>
      </c>
      <c r="P27" s="344" t="s">
        <v>242</v>
      </c>
      <c r="Q27" s="344" t="s">
        <v>243</v>
      </c>
      <c r="R27" s="344" t="s">
        <v>305</v>
      </c>
    </row>
    <row r="28" spans="1:18" ht="15" customHeight="1" x14ac:dyDescent="0.25">
      <c r="A28" s="345" t="s">
        <v>140</v>
      </c>
      <c r="B28" s="346">
        <v>34274</v>
      </c>
      <c r="C28" s="347">
        <v>37682</v>
      </c>
      <c r="D28" s="347">
        <v>34800</v>
      </c>
      <c r="E28" s="347">
        <v>37499</v>
      </c>
      <c r="F28" s="347">
        <v>33423</v>
      </c>
      <c r="G28" s="347">
        <v>32904</v>
      </c>
      <c r="H28" s="347">
        <v>33493</v>
      </c>
      <c r="I28" s="347">
        <v>36806</v>
      </c>
      <c r="J28" s="347">
        <v>34437</v>
      </c>
      <c r="K28" s="347">
        <v>38031</v>
      </c>
      <c r="L28" s="347">
        <v>33967</v>
      </c>
      <c r="M28" s="347">
        <v>35580</v>
      </c>
      <c r="N28" s="347">
        <v>33198</v>
      </c>
      <c r="O28" s="347">
        <v>37151</v>
      </c>
      <c r="P28" s="347">
        <v>36010</v>
      </c>
      <c r="Q28" s="347" t="s">
        <v>306</v>
      </c>
      <c r="R28" s="347">
        <v>106359</v>
      </c>
    </row>
    <row r="29" spans="1:18" x14ac:dyDescent="0.25">
      <c r="A29" s="348" t="s">
        <v>83</v>
      </c>
      <c r="B29" s="349">
        <v>1188</v>
      </c>
      <c r="C29" s="349">
        <v>1152</v>
      </c>
      <c r="D29" s="349">
        <v>1105</v>
      </c>
      <c r="E29" s="349">
        <v>1230</v>
      </c>
      <c r="F29" s="349">
        <v>1091</v>
      </c>
      <c r="G29" s="349">
        <v>987</v>
      </c>
      <c r="H29" s="349">
        <v>1081</v>
      </c>
      <c r="I29" s="349">
        <v>1273</v>
      </c>
      <c r="J29" s="349">
        <v>1113</v>
      </c>
      <c r="K29" s="349">
        <v>1251</v>
      </c>
      <c r="L29" s="349">
        <v>1166</v>
      </c>
      <c r="M29" s="349">
        <v>1069</v>
      </c>
      <c r="N29" s="349">
        <v>887</v>
      </c>
      <c r="O29" s="349">
        <v>980</v>
      </c>
      <c r="P29" s="349">
        <v>1070</v>
      </c>
      <c r="Q29" s="349" t="s">
        <v>306</v>
      </c>
      <c r="R29" s="350">
        <v>2937</v>
      </c>
    </row>
    <row r="30" spans="1:18" x14ac:dyDescent="0.25">
      <c r="A30" s="351" t="s">
        <v>85</v>
      </c>
      <c r="B30" s="349">
        <v>2681</v>
      </c>
      <c r="C30" s="349">
        <v>3956</v>
      </c>
      <c r="D30" s="349">
        <v>4145</v>
      </c>
      <c r="E30" s="349">
        <v>4822</v>
      </c>
      <c r="F30" s="349">
        <v>4347</v>
      </c>
      <c r="G30" s="349">
        <v>4422</v>
      </c>
      <c r="H30" s="349">
        <v>4368</v>
      </c>
      <c r="I30" s="349">
        <v>4576</v>
      </c>
      <c r="J30" s="349">
        <v>3779</v>
      </c>
      <c r="K30" s="349">
        <v>4131</v>
      </c>
      <c r="L30" s="349">
        <v>3539</v>
      </c>
      <c r="M30" s="349">
        <v>3776</v>
      </c>
      <c r="N30" s="349">
        <v>3496</v>
      </c>
      <c r="O30" s="349">
        <v>4060</v>
      </c>
      <c r="P30" s="349">
        <v>3578</v>
      </c>
      <c r="Q30" s="349" t="s">
        <v>306</v>
      </c>
      <c r="R30" s="350">
        <v>11134</v>
      </c>
    </row>
    <row r="31" spans="1:18" x14ac:dyDescent="0.25">
      <c r="A31" s="351" t="s">
        <v>91</v>
      </c>
      <c r="B31" s="349">
        <v>1525</v>
      </c>
      <c r="C31" s="349">
        <v>1676</v>
      </c>
      <c r="D31" s="349">
        <v>1552</v>
      </c>
      <c r="E31" s="349">
        <v>1545</v>
      </c>
      <c r="F31" s="349">
        <v>1574</v>
      </c>
      <c r="G31" s="349">
        <v>1528</v>
      </c>
      <c r="H31" s="349">
        <v>1694</v>
      </c>
      <c r="I31" s="349">
        <v>1746</v>
      </c>
      <c r="J31" s="349">
        <v>1818</v>
      </c>
      <c r="K31" s="349">
        <v>1709</v>
      </c>
      <c r="L31" s="349">
        <v>1585</v>
      </c>
      <c r="M31" s="349">
        <v>1607</v>
      </c>
      <c r="N31" s="349">
        <v>1434</v>
      </c>
      <c r="O31" s="349">
        <v>1652</v>
      </c>
      <c r="P31" s="349">
        <v>1515</v>
      </c>
      <c r="Q31" s="349" t="s">
        <v>306</v>
      </c>
      <c r="R31" s="350">
        <v>4601</v>
      </c>
    </row>
    <row r="32" spans="1:18" ht="8.1" customHeight="1" x14ac:dyDescent="0.25">
      <c r="A32" s="352"/>
      <c r="B32" s="349"/>
      <c r="C32" s="349"/>
      <c r="D32" s="349"/>
      <c r="E32" s="349"/>
      <c r="F32" s="349"/>
      <c r="G32" s="349"/>
      <c r="H32" s="349"/>
      <c r="I32" s="349"/>
      <c r="J32" s="349"/>
      <c r="K32" s="349"/>
      <c r="L32" s="349"/>
      <c r="M32" s="349"/>
      <c r="N32" s="349"/>
      <c r="O32" s="349"/>
      <c r="P32" s="349"/>
      <c r="Q32" s="349"/>
      <c r="R32" s="350"/>
    </row>
    <row r="33" spans="1:18" x14ac:dyDescent="0.25">
      <c r="A33" s="351" t="s">
        <v>81</v>
      </c>
      <c r="B33" s="349">
        <v>2054</v>
      </c>
      <c r="C33" s="349">
        <v>2318</v>
      </c>
      <c r="D33" s="349">
        <v>2193</v>
      </c>
      <c r="E33" s="349">
        <v>2115</v>
      </c>
      <c r="F33" s="349">
        <v>1936</v>
      </c>
      <c r="G33" s="349">
        <v>1959</v>
      </c>
      <c r="H33" s="349">
        <v>2019</v>
      </c>
      <c r="I33" s="349">
        <v>2120</v>
      </c>
      <c r="J33" s="349">
        <v>1853</v>
      </c>
      <c r="K33" s="349">
        <v>2058</v>
      </c>
      <c r="L33" s="349">
        <v>1904</v>
      </c>
      <c r="M33" s="349">
        <v>1861</v>
      </c>
      <c r="N33" s="349">
        <v>1767</v>
      </c>
      <c r="O33" s="349">
        <v>1832</v>
      </c>
      <c r="P33" s="349">
        <v>1860</v>
      </c>
      <c r="Q33" s="349" t="s">
        <v>306</v>
      </c>
      <c r="R33" s="350">
        <v>5459</v>
      </c>
    </row>
    <row r="34" spans="1:18" x14ac:dyDescent="0.25">
      <c r="A34" s="351" t="s">
        <v>90</v>
      </c>
      <c r="B34" s="349">
        <v>3964</v>
      </c>
      <c r="C34" s="349">
        <v>2840</v>
      </c>
      <c r="D34" s="349">
        <v>2509</v>
      </c>
      <c r="E34" s="349">
        <v>2807</v>
      </c>
      <c r="F34" s="349">
        <v>2637</v>
      </c>
      <c r="G34" s="349">
        <v>2698</v>
      </c>
      <c r="H34" s="349">
        <v>2619</v>
      </c>
      <c r="I34" s="349">
        <v>2876</v>
      </c>
      <c r="J34" s="349">
        <v>3388</v>
      </c>
      <c r="K34" s="349">
        <v>3467</v>
      </c>
      <c r="L34" s="349">
        <v>3041</v>
      </c>
      <c r="M34" s="349">
        <v>3361</v>
      </c>
      <c r="N34" s="349">
        <v>3323</v>
      </c>
      <c r="O34" s="349">
        <v>3705</v>
      </c>
      <c r="P34" s="349">
        <v>3486</v>
      </c>
      <c r="Q34" s="349" t="s">
        <v>306</v>
      </c>
      <c r="R34" s="350">
        <v>10514</v>
      </c>
    </row>
    <row r="35" spans="1:18" ht="8.1" customHeight="1" x14ac:dyDescent="0.25">
      <c r="A35" s="352"/>
      <c r="B35" s="349"/>
      <c r="C35" s="349"/>
      <c r="D35" s="349"/>
      <c r="E35" s="349"/>
      <c r="F35" s="349"/>
      <c r="G35" s="349"/>
      <c r="H35" s="349"/>
      <c r="I35" s="349"/>
      <c r="J35" s="349"/>
      <c r="K35" s="349"/>
      <c r="L35" s="349"/>
      <c r="M35" s="349"/>
      <c r="N35" s="349"/>
      <c r="O35" s="349"/>
      <c r="P35" s="349"/>
      <c r="Q35" s="349"/>
      <c r="R35" s="353"/>
    </row>
    <row r="36" spans="1:18" x14ac:dyDescent="0.25">
      <c r="A36" s="348" t="s">
        <v>1</v>
      </c>
      <c r="B36" s="349">
        <v>2508</v>
      </c>
      <c r="C36" s="349">
        <v>3067</v>
      </c>
      <c r="D36" s="349">
        <v>2810</v>
      </c>
      <c r="E36" s="349">
        <v>3235</v>
      </c>
      <c r="F36" s="349">
        <v>2641</v>
      </c>
      <c r="G36" s="349">
        <v>2526</v>
      </c>
      <c r="H36" s="349">
        <v>2695</v>
      </c>
      <c r="I36" s="349">
        <v>2839</v>
      </c>
      <c r="J36" s="349">
        <v>2800</v>
      </c>
      <c r="K36" s="349">
        <v>3034</v>
      </c>
      <c r="L36" s="349">
        <v>2707</v>
      </c>
      <c r="M36" s="349">
        <v>2955</v>
      </c>
      <c r="N36" s="349">
        <v>2846</v>
      </c>
      <c r="O36" s="349">
        <v>3331</v>
      </c>
      <c r="P36" s="349">
        <v>2999</v>
      </c>
      <c r="Q36" s="349" t="s">
        <v>306</v>
      </c>
      <c r="R36" s="350">
        <v>9176</v>
      </c>
    </row>
    <row r="37" spans="1:18" x14ac:dyDescent="0.25">
      <c r="A37" s="351" t="s">
        <v>82</v>
      </c>
      <c r="B37" s="349">
        <v>4578</v>
      </c>
      <c r="C37" s="349">
        <v>5495</v>
      </c>
      <c r="D37" s="349">
        <v>4706</v>
      </c>
      <c r="E37" s="349">
        <v>5398</v>
      </c>
      <c r="F37" s="349">
        <v>4683</v>
      </c>
      <c r="G37" s="349">
        <v>4373</v>
      </c>
      <c r="H37" s="349">
        <v>4391</v>
      </c>
      <c r="I37" s="349">
        <v>5093</v>
      </c>
      <c r="J37" s="349">
        <v>5221</v>
      </c>
      <c r="K37" s="349">
        <v>5151</v>
      </c>
      <c r="L37" s="349">
        <v>4416</v>
      </c>
      <c r="M37" s="349">
        <v>4914</v>
      </c>
      <c r="N37" s="349">
        <v>4300</v>
      </c>
      <c r="O37" s="349">
        <v>5294</v>
      </c>
      <c r="P37" s="349">
        <v>4286</v>
      </c>
      <c r="Q37" s="349" t="s">
        <v>306</v>
      </c>
      <c r="R37" s="350">
        <v>13880</v>
      </c>
    </row>
    <row r="38" spans="1:18" x14ac:dyDescent="0.25">
      <c r="A38" s="351" t="s">
        <v>87</v>
      </c>
      <c r="B38" s="349">
        <v>4616</v>
      </c>
      <c r="C38" s="349">
        <v>5247</v>
      </c>
      <c r="D38" s="349">
        <v>4788</v>
      </c>
      <c r="E38" s="349">
        <v>5002</v>
      </c>
      <c r="F38" s="349">
        <v>4275</v>
      </c>
      <c r="G38" s="349">
        <v>4386</v>
      </c>
      <c r="H38" s="349">
        <v>4341</v>
      </c>
      <c r="I38" s="349">
        <v>4807</v>
      </c>
      <c r="J38" s="349">
        <v>4527</v>
      </c>
      <c r="K38" s="349">
        <v>5810</v>
      </c>
      <c r="L38" s="349">
        <v>4668</v>
      </c>
      <c r="M38" s="349">
        <v>4600</v>
      </c>
      <c r="N38" s="349">
        <v>4514</v>
      </c>
      <c r="O38" s="349">
        <v>5425</v>
      </c>
      <c r="P38" s="349">
        <v>5557</v>
      </c>
      <c r="Q38" s="349" t="s">
        <v>306</v>
      </c>
      <c r="R38" s="350">
        <v>15495</v>
      </c>
    </row>
    <row r="39" spans="1:18" x14ac:dyDescent="0.25">
      <c r="A39" s="351" t="s">
        <v>88</v>
      </c>
      <c r="B39" s="349">
        <v>3265</v>
      </c>
      <c r="C39" s="349">
        <v>3829</v>
      </c>
      <c r="D39" s="349">
        <v>3553</v>
      </c>
      <c r="E39" s="349">
        <v>3934</v>
      </c>
      <c r="F39" s="349">
        <v>3320</v>
      </c>
      <c r="G39" s="349">
        <v>3295</v>
      </c>
      <c r="H39" s="349">
        <v>3049</v>
      </c>
      <c r="I39" s="349">
        <v>3945</v>
      </c>
      <c r="J39" s="349">
        <v>2993</v>
      </c>
      <c r="K39" s="349">
        <v>3430</v>
      </c>
      <c r="L39" s="349">
        <v>2968</v>
      </c>
      <c r="M39" s="349">
        <v>3221</v>
      </c>
      <c r="N39" s="349">
        <v>2653</v>
      </c>
      <c r="O39" s="349">
        <v>3084</v>
      </c>
      <c r="P39" s="349">
        <v>3139</v>
      </c>
      <c r="Q39" s="349" t="s">
        <v>306</v>
      </c>
      <c r="R39" s="350">
        <v>8876</v>
      </c>
    </row>
    <row r="40" spans="1:18" ht="8.1" customHeight="1" x14ac:dyDescent="0.25">
      <c r="A40" s="352"/>
      <c r="B40" s="349"/>
      <c r="C40" s="349"/>
      <c r="D40" s="349"/>
      <c r="E40" s="349"/>
      <c r="F40" s="349"/>
      <c r="G40" s="349"/>
      <c r="H40" s="349"/>
      <c r="I40" s="349"/>
      <c r="J40" s="349"/>
      <c r="K40" s="349"/>
      <c r="L40" s="349"/>
      <c r="M40" s="349"/>
      <c r="N40" s="349"/>
      <c r="O40" s="349"/>
      <c r="P40" s="349"/>
      <c r="Q40" s="349"/>
      <c r="R40" s="353"/>
    </row>
    <row r="41" spans="1:18" x14ac:dyDescent="0.25">
      <c r="A41" s="354" t="s">
        <v>157</v>
      </c>
      <c r="B41" s="355">
        <v>26378</v>
      </c>
      <c r="C41" s="355">
        <v>29581</v>
      </c>
      <c r="D41" s="355">
        <v>27361</v>
      </c>
      <c r="E41" s="355">
        <v>30087</v>
      </c>
      <c r="F41" s="355">
        <v>26504</v>
      </c>
      <c r="G41" s="355">
        <v>26176</v>
      </c>
      <c r="H41" s="355">
        <v>26257</v>
      </c>
      <c r="I41" s="355">
        <v>29275</v>
      </c>
      <c r="J41" s="355">
        <v>27491</v>
      </c>
      <c r="K41" s="355">
        <v>30041</v>
      </c>
      <c r="L41" s="355">
        <v>25993</v>
      </c>
      <c r="M41" s="355">
        <v>27364</v>
      </c>
      <c r="N41" s="355">
        <v>25221</v>
      </c>
      <c r="O41" s="355">
        <v>29360</v>
      </c>
      <c r="P41" s="355">
        <v>27489</v>
      </c>
      <c r="Q41" s="355" t="s">
        <v>306</v>
      </c>
      <c r="R41" s="350">
        <v>82071</v>
      </c>
    </row>
    <row r="42" spans="1:18" x14ac:dyDescent="0.25">
      <c r="A42" s="354" t="s">
        <v>89</v>
      </c>
      <c r="B42" s="349">
        <v>1117</v>
      </c>
      <c r="C42" s="349">
        <v>1264</v>
      </c>
      <c r="D42" s="349">
        <v>1129</v>
      </c>
      <c r="E42" s="349">
        <v>1107</v>
      </c>
      <c r="F42" s="349">
        <v>1047</v>
      </c>
      <c r="G42" s="349">
        <v>1079</v>
      </c>
      <c r="H42" s="349">
        <v>989</v>
      </c>
      <c r="I42" s="349">
        <v>1109</v>
      </c>
      <c r="J42" s="349">
        <v>957</v>
      </c>
      <c r="K42" s="349">
        <v>1010</v>
      </c>
      <c r="L42" s="349">
        <v>985</v>
      </c>
      <c r="M42" s="349">
        <v>916</v>
      </c>
      <c r="N42" s="349">
        <v>955</v>
      </c>
      <c r="O42" s="349">
        <v>940</v>
      </c>
      <c r="P42" s="349">
        <v>999</v>
      </c>
      <c r="Q42" s="349" t="s">
        <v>306</v>
      </c>
      <c r="R42" s="350">
        <v>2894</v>
      </c>
    </row>
    <row r="43" spans="1:18" x14ac:dyDescent="0.25">
      <c r="A43" s="354" t="s">
        <v>86</v>
      </c>
      <c r="B43" s="349">
        <v>3059</v>
      </c>
      <c r="C43" s="349">
        <v>3555</v>
      </c>
      <c r="D43" s="349">
        <v>3250</v>
      </c>
      <c r="E43" s="349">
        <v>3143</v>
      </c>
      <c r="F43" s="349">
        <v>2951</v>
      </c>
      <c r="G43" s="349">
        <v>2814</v>
      </c>
      <c r="H43" s="349">
        <v>3166</v>
      </c>
      <c r="I43" s="349">
        <v>3118</v>
      </c>
      <c r="J43" s="349">
        <v>2986</v>
      </c>
      <c r="K43" s="349">
        <v>3333</v>
      </c>
      <c r="L43" s="349">
        <v>2865</v>
      </c>
      <c r="M43" s="349">
        <v>3181</v>
      </c>
      <c r="N43" s="349">
        <v>2961</v>
      </c>
      <c r="O43" s="349">
        <v>3276</v>
      </c>
      <c r="P43" s="349">
        <v>3737</v>
      </c>
      <c r="Q43" s="349" t="s">
        <v>306</v>
      </c>
      <c r="R43" s="350">
        <v>9974</v>
      </c>
    </row>
    <row r="44" spans="1:18" x14ac:dyDescent="0.25">
      <c r="A44" s="354" t="s">
        <v>84</v>
      </c>
      <c r="B44" s="349">
        <v>649</v>
      </c>
      <c r="C44" s="349">
        <v>739</v>
      </c>
      <c r="D44" s="349">
        <v>704</v>
      </c>
      <c r="E44" s="349">
        <v>752</v>
      </c>
      <c r="F44" s="349">
        <v>676</v>
      </c>
      <c r="G44" s="349">
        <v>663</v>
      </c>
      <c r="H44" s="349">
        <v>635</v>
      </c>
      <c r="I44" s="349">
        <v>747</v>
      </c>
      <c r="J44" s="349">
        <v>710</v>
      </c>
      <c r="K44" s="349">
        <v>759</v>
      </c>
      <c r="L44" s="349">
        <v>834</v>
      </c>
      <c r="M44" s="349">
        <v>741</v>
      </c>
      <c r="N44" s="349">
        <v>949</v>
      </c>
      <c r="O44" s="349">
        <v>868</v>
      </c>
      <c r="P44" s="349">
        <v>784</v>
      </c>
      <c r="Q44" s="349" t="s">
        <v>306</v>
      </c>
      <c r="R44" s="350">
        <v>2601</v>
      </c>
    </row>
    <row r="45" spans="1:18" x14ac:dyDescent="0.25">
      <c r="A45" s="354" t="s">
        <v>307</v>
      </c>
      <c r="B45" s="349">
        <v>975</v>
      </c>
      <c r="C45" s="349">
        <v>893</v>
      </c>
      <c r="D45" s="349">
        <v>755</v>
      </c>
      <c r="E45" s="349">
        <v>831</v>
      </c>
      <c r="F45" s="349">
        <v>677</v>
      </c>
      <c r="G45" s="349">
        <v>643</v>
      </c>
      <c r="H45" s="349">
        <v>800</v>
      </c>
      <c r="I45" s="349">
        <v>791</v>
      </c>
      <c r="J45" s="349">
        <v>791</v>
      </c>
      <c r="K45" s="349">
        <v>1364</v>
      </c>
      <c r="L45" s="349">
        <v>1638</v>
      </c>
      <c r="M45" s="349">
        <v>1660</v>
      </c>
      <c r="N45" s="349">
        <v>1640</v>
      </c>
      <c r="O45" s="349">
        <v>1209</v>
      </c>
      <c r="P45" s="349">
        <v>1225</v>
      </c>
      <c r="Q45" s="349" t="s">
        <v>306</v>
      </c>
      <c r="R45" s="350">
        <v>4074</v>
      </c>
    </row>
    <row r="46" spans="1:18" x14ac:dyDescent="0.25">
      <c r="A46" s="356" t="s">
        <v>308</v>
      </c>
      <c r="B46" s="357">
        <v>2096</v>
      </c>
      <c r="C46" s="357">
        <v>1651</v>
      </c>
      <c r="D46" s="357">
        <v>1600</v>
      </c>
      <c r="E46" s="357">
        <v>1579</v>
      </c>
      <c r="F46" s="357">
        <v>1567</v>
      </c>
      <c r="G46" s="357">
        <v>1529</v>
      </c>
      <c r="H46" s="357">
        <v>1645</v>
      </c>
      <c r="I46" s="357">
        <v>1766</v>
      </c>
      <c r="J46" s="357">
        <v>1502</v>
      </c>
      <c r="K46" s="357">
        <v>1524</v>
      </c>
      <c r="L46" s="357">
        <v>1652</v>
      </c>
      <c r="M46" s="357">
        <v>1717</v>
      </c>
      <c r="N46" s="357">
        <v>1472</v>
      </c>
      <c r="O46" s="357">
        <v>1497</v>
      </c>
      <c r="P46" s="357">
        <v>1775</v>
      </c>
      <c r="Q46" s="357" t="s">
        <v>306</v>
      </c>
      <c r="R46" s="358">
        <v>4744</v>
      </c>
    </row>
    <row r="47" spans="1:18" x14ac:dyDescent="0.25">
      <c r="A47" s="360"/>
    </row>
    <row r="48" spans="1:18" x14ac:dyDescent="0.25">
      <c r="A48" s="361"/>
      <c r="K48" s="342"/>
      <c r="L48" s="342"/>
      <c r="M48" s="342"/>
      <c r="N48" s="470" t="s">
        <v>240</v>
      </c>
      <c r="O48" s="470"/>
      <c r="P48" s="470"/>
      <c r="Q48" s="470"/>
      <c r="R48" s="470"/>
    </row>
    <row r="49" spans="1:19" ht="13.8" x14ac:dyDescent="0.25">
      <c r="A49" s="343" t="s">
        <v>245</v>
      </c>
      <c r="B49" s="344" t="s">
        <v>103</v>
      </c>
      <c r="C49" s="344" t="s">
        <v>104</v>
      </c>
      <c r="D49" s="344" t="s">
        <v>105</v>
      </c>
      <c r="E49" s="344" t="s">
        <v>106</v>
      </c>
      <c r="F49" s="344" t="s">
        <v>141</v>
      </c>
      <c r="G49" s="344" t="s">
        <v>148</v>
      </c>
      <c r="H49" s="344" t="s">
        <v>149</v>
      </c>
      <c r="I49" s="344" t="s">
        <v>189</v>
      </c>
      <c r="J49" s="344" t="s">
        <v>201</v>
      </c>
      <c r="K49" s="344" t="s">
        <v>206</v>
      </c>
      <c r="L49" s="344" t="s">
        <v>211</v>
      </c>
      <c r="M49" s="344" t="s">
        <v>215</v>
      </c>
      <c r="N49" s="344" t="s">
        <v>222</v>
      </c>
      <c r="O49" s="344" t="s">
        <v>235</v>
      </c>
      <c r="P49" s="344" t="s">
        <v>242</v>
      </c>
      <c r="Q49" s="344" t="s">
        <v>243</v>
      </c>
      <c r="R49" s="344" t="s">
        <v>305</v>
      </c>
    </row>
    <row r="50" spans="1:19" ht="15" customHeight="1" x14ac:dyDescent="0.25">
      <c r="A50" s="345" t="s">
        <v>140</v>
      </c>
      <c r="B50" s="346">
        <v>72416</v>
      </c>
      <c r="C50" s="347">
        <v>75518</v>
      </c>
      <c r="D50" s="347">
        <v>72202</v>
      </c>
      <c r="E50" s="347">
        <v>74314</v>
      </c>
      <c r="F50" s="347">
        <v>71468</v>
      </c>
      <c r="G50" s="347">
        <v>70475</v>
      </c>
      <c r="H50" s="347">
        <v>68351</v>
      </c>
      <c r="I50" s="347">
        <v>72767</v>
      </c>
      <c r="J50" s="347">
        <v>68155</v>
      </c>
      <c r="K50" s="347">
        <v>72154</v>
      </c>
      <c r="L50" s="347">
        <v>66203</v>
      </c>
      <c r="M50" s="347">
        <v>68903</v>
      </c>
      <c r="N50" s="347">
        <v>67082</v>
      </c>
      <c r="O50" s="347">
        <v>72331</v>
      </c>
      <c r="P50" s="347">
        <v>71607</v>
      </c>
      <c r="Q50" s="347" t="s">
        <v>306</v>
      </c>
      <c r="R50" s="347">
        <v>211020</v>
      </c>
      <c r="S50" s="362"/>
    </row>
    <row r="51" spans="1:19" x14ac:dyDescent="0.25">
      <c r="A51" s="348" t="s">
        <v>83</v>
      </c>
      <c r="B51" s="349">
        <v>2691</v>
      </c>
      <c r="C51" s="349">
        <v>2628</v>
      </c>
      <c r="D51" s="349">
        <v>2435</v>
      </c>
      <c r="E51" s="349">
        <v>2617</v>
      </c>
      <c r="F51" s="349">
        <v>2940</v>
      </c>
      <c r="G51" s="349">
        <v>2670</v>
      </c>
      <c r="H51" s="349">
        <v>2614</v>
      </c>
      <c r="I51" s="349">
        <v>2997</v>
      </c>
      <c r="J51" s="349">
        <v>2855</v>
      </c>
      <c r="K51" s="349">
        <v>2813</v>
      </c>
      <c r="L51" s="349">
        <v>2619</v>
      </c>
      <c r="M51" s="349">
        <v>2581</v>
      </c>
      <c r="N51" s="349">
        <v>2588</v>
      </c>
      <c r="O51" s="349">
        <v>2689</v>
      </c>
      <c r="P51" s="349">
        <v>2623</v>
      </c>
      <c r="Q51" s="349" t="s">
        <v>306</v>
      </c>
      <c r="R51" s="350">
        <v>7899</v>
      </c>
    </row>
    <row r="52" spans="1:19" x14ac:dyDescent="0.25">
      <c r="A52" s="351" t="s">
        <v>85</v>
      </c>
      <c r="B52" s="349">
        <v>6190</v>
      </c>
      <c r="C52" s="349">
        <v>7616</v>
      </c>
      <c r="D52" s="349">
        <v>7657</v>
      </c>
      <c r="E52" s="349">
        <v>8296</v>
      </c>
      <c r="F52" s="349">
        <v>8072</v>
      </c>
      <c r="G52" s="349">
        <v>8020</v>
      </c>
      <c r="H52" s="349">
        <v>7702</v>
      </c>
      <c r="I52" s="349">
        <v>7971</v>
      </c>
      <c r="J52" s="349">
        <v>6867</v>
      </c>
      <c r="K52" s="349">
        <v>7194</v>
      </c>
      <c r="L52" s="349">
        <v>6372</v>
      </c>
      <c r="M52" s="349">
        <v>6716</v>
      </c>
      <c r="N52" s="349">
        <v>6653</v>
      </c>
      <c r="O52" s="349">
        <v>7382</v>
      </c>
      <c r="P52" s="349">
        <v>6802</v>
      </c>
      <c r="Q52" s="349" t="s">
        <v>306</v>
      </c>
      <c r="R52" s="350">
        <v>20837</v>
      </c>
    </row>
    <row r="53" spans="1:19" x14ac:dyDescent="0.25">
      <c r="A53" s="351" t="s">
        <v>91</v>
      </c>
      <c r="B53" s="349">
        <v>3607</v>
      </c>
      <c r="C53" s="349">
        <v>3743</v>
      </c>
      <c r="D53" s="349">
        <v>3530</v>
      </c>
      <c r="E53" s="349">
        <v>3424</v>
      </c>
      <c r="F53" s="349">
        <v>3667</v>
      </c>
      <c r="G53" s="349">
        <v>3570</v>
      </c>
      <c r="H53" s="349">
        <v>3590</v>
      </c>
      <c r="I53" s="349">
        <v>3671</v>
      </c>
      <c r="J53" s="349">
        <v>3736</v>
      </c>
      <c r="K53" s="349">
        <v>3564</v>
      </c>
      <c r="L53" s="349">
        <v>3392</v>
      </c>
      <c r="M53" s="349">
        <v>3373</v>
      </c>
      <c r="N53" s="349">
        <v>3246</v>
      </c>
      <c r="O53" s="349">
        <v>3565</v>
      </c>
      <c r="P53" s="349">
        <v>3391</v>
      </c>
      <c r="Q53" s="349" t="s">
        <v>306</v>
      </c>
      <c r="R53" s="350">
        <v>10203</v>
      </c>
    </row>
    <row r="54" spans="1:19" ht="8.1" customHeight="1" x14ac:dyDescent="0.25">
      <c r="A54" s="352"/>
      <c r="B54" s="349"/>
      <c r="C54" s="349"/>
      <c r="D54" s="349"/>
      <c r="E54" s="349"/>
      <c r="F54" s="349"/>
      <c r="G54" s="349"/>
      <c r="H54" s="349"/>
      <c r="I54" s="349"/>
      <c r="J54" s="349"/>
      <c r="K54" s="349"/>
      <c r="L54" s="349"/>
      <c r="M54" s="349"/>
      <c r="N54" s="349"/>
      <c r="O54" s="349"/>
      <c r="P54" s="349"/>
      <c r="Q54" s="349"/>
      <c r="R54" s="350"/>
    </row>
    <row r="55" spans="1:19" x14ac:dyDescent="0.25">
      <c r="A55" s="351" t="s">
        <v>81</v>
      </c>
      <c r="B55" s="349">
        <v>4041</v>
      </c>
      <c r="C55" s="349">
        <v>4295</v>
      </c>
      <c r="D55" s="349">
        <v>4197</v>
      </c>
      <c r="E55" s="349">
        <v>4148</v>
      </c>
      <c r="F55" s="349">
        <v>3972</v>
      </c>
      <c r="G55" s="349">
        <v>3929</v>
      </c>
      <c r="H55" s="349">
        <v>3914</v>
      </c>
      <c r="I55" s="349">
        <v>4055</v>
      </c>
      <c r="J55" s="349">
        <v>3748</v>
      </c>
      <c r="K55" s="349">
        <v>3892</v>
      </c>
      <c r="L55" s="349">
        <v>3770</v>
      </c>
      <c r="M55" s="349">
        <v>3857</v>
      </c>
      <c r="N55" s="349">
        <v>3767</v>
      </c>
      <c r="O55" s="349">
        <v>3885</v>
      </c>
      <c r="P55" s="349">
        <v>3843</v>
      </c>
      <c r="Q55" s="349" t="s">
        <v>306</v>
      </c>
      <c r="R55" s="350">
        <v>11494</v>
      </c>
    </row>
    <row r="56" spans="1:19" x14ac:dyDescent="0.25">
      <c r="A56" s="351" t="s">
        <v>90</v>
      </c>
      <c r="B56" s="349">
        <v>7105</v>
      </c>
      <c r="C56" s="349">
        <v>5561</v>
      </c>
      <c r="D56" s="349">
        <v>5110</v>
      </c>
      <c r="E56" s="349">
        <v>5344</v>
      </c>
      <c r="F56" s="349">
        <v>5454</v>
      </c>
      <c r="G56" s="349">
        <v>5455</v>
      </c>
      <c r="H56" s="349">
        <v>5183</v>
      </c>
      <c r="I56" s="349">
        <v>5484</v>
      </c>
      <c r="J56" s="349">
        <v>6344</v>
      </c>
      <c r="K56" s="349">
        <v>6395</v>
      </c>
      <c r="L56" s="349">
        <v>5641</v>
      </c>
      <c r="M56" s="349">
        <v>6250</v>
      </c>
      <c r="N56" s="349">
        <v>6438</v>
      </c>
      <c r="O56" s="349">
        <v>6952</v>
      </c>
      <c r="P56" s="349">
        <v>6643</v>
      </c>
      <c r="Q56" s="349" t="s">
        <v>306</v>
      </c>
      <c r="R56" s="350">
        <v>20033</v>
      </c>
    </row>
    <row r="57" spans="1:19" ht="8.1" customHeight="1" x14ac:dyDescent="0.25">
      <c r="A57" s="352"/>
      <c r="B57" s="349"/>
      <c r="C57" s="349"/>
      <c r="D57" s="349"/>
      <c r="E57" s="349"/>
      <c r="F57" s="349"/>
      <c r="G57" s="349"/>
      <c r="H57" s="349"/>
      <c r="I57" s="349"/>
      <c r="J57" s="349"/>
      <c r="K57" s="349"/>
      <c r="L57" s="349"/>
      <c r="M57" s="349"/>
      <c r="N57" s="349"/>
      <c r="O57" s="349"/>
      <c r="P57" s="349"/>
      <c r="Q57" s="349"/>
      <c r="R57" s="353"/>
    </row>
    <row r="58" spans="1:19" x14ac:dyDescent="0.25">
      <c r="A58" s="348" t="s">
        <v>1</v>
      </c>
      <c r="B58" s="349">
        <v>5758</v>
      </c>
      <c r="C58" s="349">
        <v>6671</v>
      </c>
      <c r="D58" s="349">
        <v>6246</v>
      </c>
      <c r="E58" s="349">
        <v>6587</v>
      </c>
      <c r="F58" s="349">
        <v>5929</v>
      </c>
      <c r="G58" s="349">
        <v>6070</v>
      </c>
      <c r="H58" s="349">
        <v>5910</v>
      </c>
      <c r="I58" s="349">
        <v>6105</v>
      </c>
      <c r="J58" s="349">
        <v>5752</v>
      </c>
      <c r="K58" s="349">
        <v>6107</v>
      </c>
      <c r="L58" s="349">
        <v>5839</v>
      </c>
      <c r="M58" s="349">
        <v>6341</v>
      </c>
      <c r="N58" s="349">
        <v>5982</v>
      </c>
      <c r="O58" s="349">
        <v>6730</v>
      </c>
      <c r="P58" s="349">
        <v>6591</v>
      </c>
      <c r="Q58" s="349" t="s">
        <v>306</v>
      </c>
      <c r="R58" s="350">
        <v>19303</v>
      </c>
    </row>
    <row r="59" spans="1:19" x14ac:dyDescent="0.25">
      <c r="A59" s="351" t="s">
        <v>82</v>
      </c>
      <c r="B59" s="349">
        <v>9869</v>
      </c>
      <c r="C59" s="349">
        <v>10305</v>
      </c>
      <c r="D59" s="349">
        <v>9758</v>
      </c>
      <c r="E59" s="349">
        <v>10108</v>
      </c>
      <c r="F59" s="349">
        <v>9653</v>
      </c>
      <c r="G59" s="349">
        <v>8975</v>
      </c>
      <c r="H59" s="349">
        <v>8552</v>
      </c>
      <c r="I59" s="349">
        <v>9181</v>
      </c>
      <c r="J59" s="349">
        <v>8766</v>
      </c>
      <c r="K59" s="349">
        <v>8667</v>
      </c>
      <c r="L59" s="349">
        <v>7903</v>
      </c>
      <c r="M59" s="349">
        <v>8412</v>
      </c>
      <c r="N59" s="349">
        <v>7653</v>
      </c>
      <c r="O59" s="349">
        <v>8624</v>
      </c>
      <c r="P59" s="349">
        <v>8081</v>
      </c>
      <c r="Q59" s="349" t="s">
        <v>306</v>
      </c>
      <c r="R59" s="350">
        <v>24357</v>
      </c>
    </row>
    <row r="60" spans="1:19" x14ac:dyDescent="0.25">
      <c r="A60" s="351" t="s">
        <v>87</v>
      </c>
      <c r="B60" s="349">
        <v>9695</v>
      </c>
      <c r="C60" s="349">
        <v>10421</v>
      </c>
      <c r="D60" s="349">
        <v>9888</v>
      </c>
      <c r="E60" s="349">
        <v>10017</v>
      </c>
      <c r="F60" s="349">
        <v>9125</v>
      </c>
      <c r="G60" s="349">
        <v>9319</v>
      </c>
      <c r="H60" s="349">
        <v>8929</v>
      </c>
      <c r="I60" s="349">
        <v>9679</v>
      </c>
      <c r="J60" s="349">
        <v>9156</v>
      </c>
      <c r="K60" s="349">
        <v>10290</v>
      </c>
      <c r="L60" s="349">
        <v>9145</v>
      </c>
      <c r="M60" s="349">
        <v>9253</v>
      </c>
      <c r="N60" s="349">
        <v>9539</v>
      </c>
      <c r="O60" s="349">
        <v>10469</v>
      </c>
      <c r="P60" s="349">
        <v>10576</v>
      </c>
      <c r="Q60" s="349" t="s">
        <v>306</v>
      </c>
      <c r="R60" s="350">
        <v>30584</v>
      </c>
    </row>
    <row r="61" spans="1:19" x14ac:dyDescent="0.25">
      <c r="A61" s="351" t="s">
        <v>88</v>
      </c>
      <c r="B61" s="349">
        <v>5307</v>
      </c>
      <c r="C61" s="349">
        <v>5884</v>
      </c>
      <c r="D61" s="349">
        <v>5494</v>
      </c>
      <c r="E61" s="349">
        <v>5955</v>
      </c>
      <c r="F61" s="349">
        <v>5280</v>
      </c>
      <c r="G61" s="349">
        <v>5269</v>
      </c>
      <c r="H61" s="349">
        <v>4890</v>
      </c>
      <c r="I61" s="349">
        <v>5825</v>
      </c>
      <c r="J61" s="349">
        <v>4965</v>
      </c>
      <c r="K61" s="349">
        <v>5537</v>
      </c>
      <c r="L61" s="349">
        <v>4968</v>
      </c>
      <c r="M61" s="349">
        <v>5421</v>
      </c>
      <c r="N61" s="349">
        <v>4803</v>
      </c>
      <c r="O61" s="349">
        <v>5390</v>
      </c>
      <c r="P61" s="349">
        <v>5330</v>
      </c>
      <c r="Q61" s="349" t="s">
        <v>306</v>
      </c>
      <c r="R61" s="350">
        <v>15524</v>
      </c>
    </row>
    <row r="62" spans="1:19" ht="8.1" customHeight="1" x14ac:dyDescent="0.25">
      <c r="A62" s="352"/>
      <c r="B62" s="349"/>
      <c r="C62" s="349"/>
      <c r="D62" s="349"/>
      <c r="E62" s="349"/>
      <c r="F62" s="349"/>
      <c r="G62" s="349"/>
      <c r="H62" s="349"/>
      <c r="I62" s="349"/>
      <c r="J62" s="349"/>
      <c r="K62" s="349"/>
      <c r="L62" s="349"/>
      <c r="M62" s="349"/>
      <c r="N62" s="349"/>
      <c r="O62" s="349"/>
      <c r="P62" s="349"/>
      <c r="Q62" s="349"/>
      <c r="R62" s="353"/>
    </row>
    <row r="63" spans="1:19" x14ac:dyDescent="0.25">
      <c r="A63" s="354" t="s">
        <v>157</v>
      </c>
      <c r="B63" s="355">
        <v>54263</v>
      </c>
      <c r="C63" s="355">
        <v>57124</v>
      </c>
      <c r="D63" s="355">
        <v>54316</v>
      </c>
      <c r="E63" s="355">
        <v>56496</v>
      </c>
      <c r="F63" s="355">
        <v>54093</v>
      </c>
      <c r="G63" s="355">
        <v>53278</v>
      </c>
      <c r="H63" s="355">
        <v>51284</v>
      </c>
      <c r="I63" s="355">
        <v>54970</v>
      </c>
      <c r="J63" s="355">
        <v>52190</v>
      </c>
      <c r="K63" s="355">
        <v>54459</v>
      </c>
      <c r="L63" s="355">
        <v>49649</v>
      </c>
      <c r="M63" s="355">
        <v>52204</v>
      </c>
      <c r="N63" s="355">
        <v>50669</v>
      </c>
      <c r="O63" s="355">
        <v>55686</v>
      </c>
      <c r="P63" s="355">
        <v>53881</v>
      </c>
      <c r="Q63" s="355" t="s">
        <v>306</v>
      </c>
      <c r="R63" s="350">
        <v>160235</v>
      </c>
    </row>
    <row r="64" spans="1:19" x14ac:dyDescent="0.25">
      <c r="A64" s="354" t="s">
        <v>89</v>
      </c>
      <c r="B64" s="349">
        <v>3123</v>
      </c>
      <c r="C64" s="349">
        <v>3204</v>
      </c>
      <c r="D64" s="349">
        <v>3028</v>
      </c>
      <c r="E64" s="349">
        <v>3044</v>
      </c>
      <c r="F64" s="349">
        <v>3106</v>
      </c>
      <c r="G64" s="349">
        <v>3039</v>
      </c>
      <c r="H64" s="349">
        <v>2800</v>
      </c>
      <c r="I64" s="349">
        <v>2898</v>
      </c>
      <c r="J64" s="349">
        <v>2921</v>
      </c>
      <c r="K64" s="349">
        <v>3070</v>
      </c>
      <c r="L64" s="349">
        <v>2838</v>
      </c>
      <c r="M64" s="349">
        <v>2783</v>
      </c>
      <c r="N64" s="349">
        <v>2947</v>
      </c>
      <c r="O64" s="349">
        <v>3085</v>
      </c>
      <c r="P64" s="349">
        <v>2944</v>
      </c>
      <c r="Q64" s="349" t="s">
        <v>306</v>
      </c>
      <c r="R64" s="350">
        <v>8975</v>
      </c>
    </row>
    <row r="65" spans="1:18" x14ac:dyDescent="0.25">
      <c r="A65" s="354" t="s">
        <v>86</v>
      </c>
      <c r="B65" s="349">
        <v>6977</v>
      </c>
      <c r="C65" s="349">
        <v>7586</v>
      </c>
      <c r="D65" s="349">
        <v>7238</v>
      </c>
      <c r="E65" s="349">
        <v>6863</v>
      </c>
      <c r="F65" s="349">
        <v>7177</v>
      </c>
      <c r="G65" s="349">
        <v>7610</v>
      </c>
      <c r="H65" s="349">
        <v>6949</v>
      </c>
      <c r="I65" s="349">
        <v>7343</v>
      </c>
      <c r="J65" s="349">
        <v>6372</v>
      </c>
      <c r="K65" s="349">
        <v>7240</v>
      </c>
      <c r="L65" s="349">
        <v>5779</v>
      </c>
      <c r="M65" s="349">
        <v>6090</v>
      </c>
      <c r="N65" s="349">
        <v>5711</v>
      </c>
      <c r="O65" s="349">
        <v>5955</v>
      </c>
      <c r="P65" s="349">
        <v>7025</v>
      </c>
      <c r="Q65" s="349" t="s">
        <v>306</v>
      </c>
      <c r="R65" s="350">
        <v>18691</v>
      </c>
    </row>
    <row r="66" spans="1:18" x14ac:dyDescent="0.25">
      <c r="A66" s="354" t="s">
        <v>84</v>
      </c>
      <c r="B66" s="349">
        <v>1665</v>
      </c>
      <c r="C66" s="349">
        <v>1804</v>
      </c>
      <c r="D66" s="349">
        <v>1767</v>
      </c>
      <c r="E66" s="349">
        <v>1818</v>
      </c>
      <c r="F66" s="349">
        <v>1719</v>
      </c>
      <c r="G66" s="349">
        <v>1710</v>
      </c>
      <c r="H66" s="349">
        <v>1632</v>
      </c>
      <c r="I66" s="349">
        <v>1745</v>
      </c>
      <c r="J66" s="349">
        <v>1700</v>
      </c>
      <c r="K66" s="349">
        <v>1752</v>
      </c>
      <c r="L66" s="349">
        <v>1791</v>
      </c>
      <c r="M66" s="349">
        <v>1716</v>
      </c>
      <c r="N66" s="349">
        <v>1943</v>
      </c>
      <c r="O66" s="349">
        <v>1925</v>
      </c>
      <c r="P66" s="349">
        <v>1825</v>
      </c>
      <c r="Q66" s="349" t="s">
        <v>306</v>
      </c>
      <c r="R66" s="350">
        <v>5693</v>
      </c>
    </row>
    <row r="67" spans="1:18" x14ac:dyDescent="0.25">
      <c r="A67" s="354" t="s">
        <v>307</v>
      </c>
      <c r="B67" s="349">
        <v>4285</v>
      </c>
      <c r="C67" s="349">
        <v>4144</v>
      </c>
      <c r="D67" s="349">
        <v>4242</v>
      </c>
      <c r="E67" s="349">
        <v>4492</v>
      </c>
      <c r="F67" s="349">
        <v>3797</v>
      </c>
      <c r="G67" s="349">
        <v>3300</v>
      </c>
      <c r="H67" s="349">
        <v>4032</v>
      </c>
      <c r="I67" s="349">
        <v>4029</v>
      </c>
      <c r="J67" s="349">
        <v>3461</v>
      </c>
      <c r="K67" s="349">
        <v>4103</v>
      </c>
      <c r="L67" s="349">
        <v>4488</v>
      </c>
      <c r="M67" s="349">
        <v>4388</v>
      </c>
      <c r="N67" s="349">
        <v>4336</v>
      </c>
      <c r="O67" s="349">
        <v>4181</v>
      </c>
      <c r="P67" s="349">
        <v>4154</v>
      </c>
      <c r="Q67" s="349" t="s">
        <v>306</v>
      </c>
      <c r="R67" s="350">
        <v>12671</v>
      </c>
    </row>
    <row r="68" spans="1:18" x14ac:dyDescent="0.25">
      <c r="A68" s="356" t="s">
        <v>308</v>
      </c>
      <c r="B68" s="357">
        <v>2103</v>
      </c>
      <c r="C68" s="357">
        <v>1656</v>
      </c>
      <c r="D68" s="357">
        <v>1611</v>
      </c>
      <c r="E68" s="357">
        <v>1601</v>
      </c>
      <c r="F68" s="357">
        <v>1576</v>
      </c>
      <c r="G68" s="357">
        <v>1537</v>
      </c>
      <c r="H68" s="357">
        <v>1654</v>
      </c>
      <c r="I68" s="357">
        <v>1782</v>
      </c>
      <c r="J68" s="357">
        <v>1510</v>
      </c>
      <c r="K68" s="357">
        <v>1531</v>
      </c>
      <c r="L68" s="357">
        <v>1659</v>
      </c>
      <c r="M68" s="357">
        <v>1722</v>
      </c>
      <c r="N68" s="357">
        <v>1476</v>
      </c>
      <c r="O68" s="357">
        <v>1501</v>
      </c>
      <c r="P68" s="357">
        <v>1778</v>
      </c>
      <c r="Q68" s="357" t="s">
        <v>306</v>
      </c>
      <c r="R68" s="358">
        <v>4755</v>
      </c>
    </row>
    <row r="70" spans="1:18" x14ac:dyDescent="0.25">
      <c r="A70" s="363" t="s">
        <v>246</v>
      </c>
    </row>
    <row r="71" spans="1:18" x14ac:dyDescent="0.25">
      <c r="A71" s="25" t="s">
        <v>247</v>
      </c>
    </row>
  </sheetData>
  <mergeCells count="5">
    <mergeCell ref="A3:R3"/>
    <mergeCell ref="B4:E4"/>
    <mergeCell ref="N4:R4"/>
    <mergeCell ref="N26:R26"/>
    <mergeCell ref="N48:R48"/>
  </mergeCells>
  <pageMargins left="0.74803149606299213" right="0.70866141732283472" top="0.78740157480314965" bottom="0.6692913385826772" header="0.55118110236220474" footer="0.35433070866141736"/>
  <pageSetup paperSize="9" scale="55" orientation="landscape" r:id="rId1"/>
  <headerFooter alignWithMargins="0">
    <oddFooter>&amp;C&amp;"Arial,Bold"&amp;11 Page 2</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3"/>
  <sheetViews>
    <sheetView workbookViewId="0">
      <selection activeCell="T49" sqref="T49"/>
    </sheetView>
  </sheetViews>
  <sheetFormatPr defaultRowHeight="14.4" x14ac:dyDescent="0.3"/>
  <cols>
    <col min="1" max="1" width="20.33203125" style="307" bestFit="1" customWidth="1"/>
    <col min="2" max="3" width="14.77734375" style="307" bestFit="1" customWidth="1"/>
    <col min="4" max="4" width="13.44140625" style="307" bestFit="1" customWidth="1"/>
    <col min="5" max="5" width="8.88671875" style="307"/>
    <col min="6" max="6" width="22.6640625" style="307" customWidth="1"/>
    <col min="7" max="9" width="10.88671875" style="307" customWidth="1"/>
    <col min="10" max="16384" width="8.88671875" style="307"/>
  </cols>
  <sheetData>
    <row r="2" spans="1:9" x14ac:dyDescent="0.3">
      <c r="A2" s="308" t="s">
        <v>273</v>
      </c>
      <c r="B2" s="308"/>
      <c r="C2" s="308"/>
      <c r="D2" s="308"/>
      <c r="F2" s="308" t="s">
        <v>273</v>
      </c>
      <c r="G2" s="308"/>
      <c r="H2" s="308"/>
      <c r="I2" s="308"/>
    </row>
    <row r="3" spans="1:9" ht="43.2" x14ac:dyDescent="0.3">
      <c r="B3" s="309" t="s">
        <v>261</v>
      </c>
      <c r="C3" s="309" t="s">
        <v>262</v>
      </c>
      <c r="D3" s="309" t="s">
        <v>263</v>
      </c>
      <c r="G3" s="318" t="s">
        <v>264</v>
      </c>
      <c r="H3" s="318" t="s">
        <v>265</v>
      </c>
      <c r="I3" s="318" t="s">
        <v>263</v>
      </c>
    </row>
    <row r="4" spans="1:9" x14ac:dyDescent="0.3">
      <c r="A4" s="310" t="s">
        <v>140</v>
      </c>
      <c r="B4" s="311">
        <f>'BYOT data'!G20</f>
        <v>279547654000</v>
      </c>
      <c r="C4" s="311" t="e">
        <f>#REF!</f>
        <v>#REF!</v>
      </c>
      <c r="D4" s="312" t="e">
        <f>(C4-B4)/B4</f>
        <v>#REF!</v>
      </c>
      <c r="F4" s="310" t="s">
        <v>140</v>
      </c>
      <c r="G4" s="311">
        <f>B4/1000000</f>
        <v>279547.65399999998</v>
      </c>
      <c r="H4" s="311" t="e">
        <f>C4/1000000</f>
        <v>#REF!</v>
      </c>
      <c r="I4" s="312" t="e">
        <f>D4</f>
        <v>#REF!</v>
      </c>
    </row>
    <row r="5" spans="1:9" x14ac:dyDescent="0.3">
      <c r="A5" s="310"/>
      <c r="D5" s="312"/>
      <c r="F5" s="310"/>
      <c r="G5" s="311"/>
      <c r="H5" s="311"/>
      <c r="I5" s="312"/>
    </row>
    <row r="6" spans="1:9" x14ac:dyDescent="0.3">
      <c r="A6" s="313" t="s">
        <v>83</v>
      </c>
      <c r="B6" s="311">
        <f>'BYOT data'!G9</f>
        <v>12153137000</v>
      </c>
      <c r="C6" s="311" t="e">
        <f>#REF!</f>
        <v>#REF!</v>
      </c>
      <c r="D6" s="312" t="e">
        <f t="shared" ref="D6:D20" si="0">(C6-B6)/B6</f>
        <v>#REF!</v>
      </c>
      <c r="F6" s="313" t="s">
        <v>83</v>
      </c>
      <c r="G6" s="311">
        <f t="shared" ref="G6:G20" si="1">B6/1000000</f>
        <v>12153.137000000001</v>
      </c>
      <c r="H6" s="311" t="e">
        <f t="shared" ref="H6:H20" si="2">C6/1000000</f>
        <v>#REF!</v>
      </c>
      <c r="I6" s="312" t="e">
        <f t="shared" ref="I6:I20" si="3">D6</f>
        <v>#REF!</v>
      </c>
    </row>
    <row r="7" spans="1:9" x14ac:dyDescent="0.3">
      <c r="A7" s="310" t="s">
        <v>85</v>
      </c>
      <c r="B7" s="311">
        <f>'BYOT data'!G10</f>
        <v>24913854000</v>
      </c>
      <c r="C7" s="311" t="e">
        <f>#REF!</f>
        <v>#REF!</v>
      </c>
      <c r="D7" s="312" t="e">
        <f t="shared" si="0"/>
        <v>#REF!</v>
      </c>
      <c r="F7" s="310" t="s">
        <v>85</v>
      </c>
      <c r="G7" s="311">
        <f t="shared" si="1"/>
        <v>24913.853999999999</v>
      </c>
      <c r="H7" s="311" t="e">
        <f t="shared" si="2"/>
        <v>#REF!</v>
      </c>
      <c r="I7" s="312" t="e">
        <f t="shared" si="3"/>
        <v>#REF!</v>
      </c>
    </row>
    <row r="8" spans="1:9" x14ac:dyDescent="0.3">
      <c r="A8" s="310" t="s">
        <v>91</v>
      </c>
      <c r="B8" s="311">
        <f>'BYOT data'!G14</f>
        <v>16582232000</v>
      </c>
      <c r="C8" s="311" t="e">
        <f>#REF!</f>
        <v>#REF!</v>
      </c>
      <c r="D8" s="312" t="e">
        <f t="shared" si="0"/>
        <v>#REF!</v>
      </c>
      <c r="F8" s="310" t="s">
        <v>91</v>
      </c>
      <c r="G8" s="311">
        <f t="shared" si="1"/>
        <v>16582.232</v>
      </c>
      <c r="H8" s="311" t="e">
        <f t="shared" si="2"/>
        <v>#REF!</v>
      </c>
      <c r="I8" s="312" t="e">
        <f t="shared" si="3"/>
        <v>#REF!</v>
      </c>
    </row>
    <row r="9" spans="1:9" x14ac:dyDescent="0.3">
      <c r="A9" s="310" t="s">
        <v>81</v>
      </c>
      <c r="B9" s="311">
        <f>'BYOT data'!G7</f>
        <v>19332049000</v>
      </c>
      <c r="C9" s="311" t="e">
        <f>#REF!</f>
        <v>#REF!</v>
      </c>
      <c r="D9" s="312" t="e">
        <f t="shared" si="0"/>
        <v>#REF!</v>
      </c>
      <c r="F9" s="310" t="s">
        <v>81</v>
      </c>
      <c r="G9" s="311">
        <f t="shared" si="1"/>
        <v>19332.048999999999</v>
      </c>
      <c r="H9" s="311" t="e">
        <f t="shared" si="2"/>
        <v>#REF!</v>
      </c>
      <c r="I9" s="312" t="e">
        <f t="shared" si="3"/>
        <v>#REF!</v>
      </c>
    </row>
    <row r="10" spans="1:9" x14ac:dyDescent="0.3">
      <c r="A10" s="310" t="s">
        <v>90</v>
      </c>
      <c r="B10" s="311">
        <f>'BYOT data'!G13</f>
        <v>28965708000</v>
      </c>
      <c r="C10" s="311" t="e">
        <f>#REF!</f>
        <v>#REF!</v>
      </c>
      <c r="D10" s="312" t="e">
        <f t="shared" si="0"/>
        <v>#REF!</v>
      </c>
      <c r="F10" s="310" t="s">
        <v>90</v>
      </c>
      <c r="G10" s="311">
        <f t="shared" si="1"/>
        <v>28965.707999999999</v>
      </c>
      <c r="H10" s="311" t="e">
        <f t="shared" si="2"/>
        <v>#REF!</v>
      </c>
      <c r="I10" s="312" t="e">
        <f t="shared" si="3"/>
        <v>#REF!</v>
      </c>
    </row>
    <row r="11" spans="1:9" x14ac:dyDescent="0.3">
      <c r="A11" s="313" t="s">
        <v>1</v>
      </c>
      <c r="B11" s="311">
        <f>'BYOT data'!G6</f>
        <v>21418409000</v>
      </c>
      <c r="C11" s="311" t="e">
        <f>#REF!</f>
        <v>#REF!</v>
      </c>
      <c r="D11" s="312" t="e">
        <f t="shared" si="0"/>
        <v>#REF!</v>
      </c>
      <c r="F11" s="313" t="s">
        <v>1</v>
      </c>
      <c r="G11" s="311">
        <f t="shared" si="1"/>
        <v>21418.409</v>
      </c>
      <c r="H11" s="311" t="e">
        <f t="shared" si="2"/>
        <v>#REF!</v>
      </c>
      <c r="I11" s="312" t="e">
        <f t="shared" si="3"/>
        <v>#REF!</v>
      </c>
    </row>
    <row r="12" spans="1:9" x14ac:dyDescent="0.3">
      <c r="A12" s="310" t="s">
        <v>82</v>
      </c>
      <c r="B12" s="311">
        <f>'BYOT data'!G8</f>
        <v>32304982000</v>
      </c>
      <c r="C12" s="311" t="e">
        <f>#REF!</f>
        <v>#REF!</v>
      </c>
      <c r="D12" s="312" t="e">
        <f>(C12-B12)/B12</f>
        <v>#REF!</v>
      </c>
      <c r="F12" s="310" t="s">
        <v>82</v>
      </c>
      <c r="G12" s="311">
        <f t="shared" si="1"/>
        <v>32304.982</v>
      </c>
      <c r="H12" s="311" t="e">
        <f t="shared" si="2"/>
        <v>#REF!</v>
      </c>
      <c r="I12" s="312" t="e">
        <f t="shared" si="3"/>
        <v>#REF!</v>
      </c>
    </row>
    <row r="13" spans="1:9" x14ac:dyDescent="0.3">
      <c r="A13" s="310" t="s">
        <v>87</v>
      </c>
      <c r="B13" s="311">
        <f>'BYOT data'!G11</f>
        <v>40567787000</v>
      </c>
      <c r="C13" s="311" t="e">
        <f>#REF!</f>
        <v>#REF!</v>
      </c>
      <c r="D13" s="312" t="e">
        <f t="shared" si="0"/>
        <v>#REF!</v>
      </c>
      <c r="F13" s="310" t="s">
        <v>87</v>
      </c>
      <c r="G13" s="311">
        <f t="shared" si="1"/>
        <v>40567.786999999997</v>
      </c>
      <c r="H13" s="311" t="e">
        <f t="shared" si="2"/>
        <v>#REF!</v>
      </c>
      <c r="I13" s="312" t="e">
        <f t="shared" si="3"/>
        <v>#REF!</v>
      </c>
    </row>
    <row r="14" spans="1:9" x14ac:dyDescent="0.3">
      <c r="A14" s="310" t="s">
        <v>88</v>
      </c>
      <c r="B14" s="311">
        <f>'BYOT data'!G12</f>
        <v>15276013000</v>
      </c>
      <c r="C14" s="311" t="e">
        <f>#REF!</f>
        <v>#REF!</v>
      </c>
      <c r="D14" s="312" t="e">
        <f t="shared" si="0"/>
        <v>#REF!</v>
      </c>
      <c r="F14" s="310" t="s">
        <v>88</v>
      </c>
      <c r="G14" s="311">
        <f t="shared" si="1"/>
        <v>15276.013000000001</v>
      </c>
      <c r="H14" s="311" t="e">
        <f t="shared" si="2"/>
        <v>#REF!</v>
      </c>
      <c r="I14" s="312" t="e">
        <f t="shared" si="3"/>
        <v>#REF!</v>
      </c>
    </row>
    <row r="15" spans="1:9" x14ac:dyDescent="0.3">
      <c r="A15" s="314"/>
      <c r="C15" s="311"/>
      <c r="D15" s="312"/>
      <c r="F15" s="314"/>
      <c r="G15" s="311"/>
      <c r="H15" s="311"/>
      <c r="I15" s="312"/>
    </row>
    <row r="16" spans="1:9" x14ac:dyDescent="0.3">
      <c r="A16" s="310" t="s">
        <v>157</v>
      </c>
      <c r="B16" s="311">
        <f>'BYOT data'!G15</f>
        <v>211514171000</v>
      </c>
      <c r="C16" s="311" t="e">
        <f>#REF!</f>
        <v>#REF!</v>
      </c>
      <c r="D16" s="312" t="e">
        <f t="shared" si="0"/>
        <v>#REF!</v>
      </c>
      <c r="F16" s="310" t="s">
        <v>157</v>
      </c>
      <c r="G16" s="311">
        <f t="shared" si="1"/>
        <v>211514.171</v>
      </c>
      <c r="H16" s="311" t="e">
        <f t="shared" si="2"/>
        <v>#REF!</v>
      </c>
      <c r="I16" s="312" t="e">
        <f t="shared" si="3"/>
        <v>#REF!</v>
      </c>
    </row>
    <row r="17" spans="1:9" x14ac:dyDescent="0.3">
      <c r="A17" s="310" t="s">
        <v>89</v>
      </c>
      <c r="B17" s="311">
        <f>'BYOT data'!G18</f>
        <v>12198714000</v>
      </c>
      <c r="C17" s="311" t="e">
        <f>#REF!</f>
        <v>#REF!</v>
      </c>
      <c r="D17" s="312" t="e">
        <f t="shared" si="0"/>
        <v>#REF!</v>
      </c>
      <c r="F17" s="310" t="s">
        <v>89</v>
      </c>
      <c r="G17" s="311">
        <f t="shared" si="1"/>
        <v>12198.714</v>
      </c>
      <c r="H17" s="311" t="e">
        <f t="shared" si="2"/>
        <v>#REF!</v>
      </c>
      <c r="I17" s="312" t="e">
        <f t="shared" si="3"/>
        <v>#REF!</v>
      </c>
    </row>
    <row r="18" spans="1:9" x14ac:dyDescent="0.3">
      <c r="A18" s="310" t="s">
        <v>86</v>
      </c>
      <c r="B18" s="311">
        <f>'BYOT data'!G17</f>
        <v>17493589000</v>
      </c>
      <c r="C18" s="311" t="e">
        <f>#REF!</f>
        <v>#REF!</v>
      </c>
      <c r="D18" s="312" t="e">
        <f t="shared" si="0"/>
        <v>#REF!</v>
      </c>
      <c r="F18" s="310" t="s">
        <v>86</v>
      </c>
      <c r="G18" s="311">
        <f t="shared" si="1"/>
        <v>17493.589</v>
      </c>
      <c r="H18" s="311" t="e">
        <f t="shared" si="2"/>
        <v>#REF!</v>
      </c>
      <c r="I18" s="312" t="e">
        <f t="shared" si="3"/>
        <v>#REF!</v>
      </c>
    </row>
    <row r="19" spans="1:9" x14ac:dyDescent="0.3">
      <c r="A19" s="310" t="s">
        <v>84</v>
      </c>
      <c r="B19" s="311">
        <f>'BYOT data'!G16</f>
        <v>6308297000</v>
      </c>
      <c r="C19" s="311" t="e">
        <f>#REF!</f>
        <v>#REF!</v>
      </c>
      <c r="D19" s="312" t="e">
        <f t="shared" si="0"/>
        <v>#REF!</v>
      </c>
      <c r="F19" s="310" t="s">
        <v>84</v>
      </c>
      <c r="G19" s="311">
        <f t="shared" si="1"/>
        <v>6308.2969999999996</v>
      </c>
      <c r="H19" s="311" t="e">
        <f t="shared" si="2"/>
        <v>#REF!</v>
      </c>
      <c r="I19" s="312" t="e">
        <f t="shared" si="3"/>
        <v>#REF!</v>
      </c>
    </row>
    <row r="20" spans="1:9" x14ac:dyDescent="0.3">
      <c r="A20" s="315" t="s">
        <v>160</v>
      </c>
      <c r="B20" s="316">
        <f>'BYOT data'!G19</f>
        <v>32032883000</v>
      </c>
      <c r="C20" s="316" t="e">
        <f>#REF!</f>
        <v>#REF!</v>
      </c>
      <c r="D20" s="317" t="e">
        <f t="shared" si="0"/>
        <v>#REF!</v>
      </c>
      <c r="F20" s="315" t="s">
        <v>160</v>
      </c>
      <c r="G20" s="316">
        <f t="shared" si="1"/>
        <v>32032.883000000002</v>
      </c>
      <c r="H20" s="316" t="e">
        <f t="shared" si="2"/>
        <v>#REF!</v>
      </c>
      <c r="I20" s="317" t="e">
        <f t="shared" si="3"/>
        <v>#REF!</v>
      </c>
    </row>
    <row r="21" spans="1:9" x14ac:dyDescent="0.3">
      <c r="F21" s="471" t="s">
        <v>266</v>
      </c>
      <c r="G21" s="472"/>
      <c r="H21" s="472"/>
      <c r="I21" s="472"/>
    </row>
    <row r="22" spans="1:9" x14ac:dyDescent="0.3">
      <c r="F22" s="473"/>
      <c r="G22" s="473"/>
      <c r="H22" s="473"/>
      <c r="I22" s="473"/>
    </row>
    <row r="23" spans="1:9" x14ac:dyDescent="0.3">
      <c r="F23" s="473"/>
      <c r="G23" s="473"/>
      <c r="H23" s="473"/>
      <c r="I23" s="473"/>
    </row>
  </sheetData>
  <mergeCells count="1">
    <mergeCell ref="F21:I2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T49" sqref="T49"/>
    </sheetView>
  </sheetViews>
  <sheetFormatPr defaultRowHeight="14.4" x14ac:dyDescent="0.3"/>
  <cols>
    <col min="1" max="4" width="8.88671875" style="323"/>
    <col min="5" max="5" width="16.5546875" style="323" bestFit="1" customWidth="1"/>
    <col min="6" max="6" width="8.88671875" style="323"/>
    <col min="7" max="7" width="14.6640625" style="323" bestFit="1" customWidth="1"/>
    <col min="8" max="16384" width="8.88671875" style="323"/>
  </cols>
  <sheetData>
    <row r="1" spans="1:7" x14ac:dyDescent="0.3">
      <c r="A1" s="323" t="s">
        <v>252</v>
      </c>
      <c r="B1" s="323" t="s">
        <v>253</v>
      </c>
      <c r="C1" s="323" t="s">
        <v>99</v>
      </c>
      <c r="D1" s="323" t="s">
        <v>254</v>
      </c>
      <c r="E1" s="323" t="s">
        <v>255</v>
      </c>
    </row>
    <row r="2" spans="1:7" x14ac:dyDescent="0.3">
      <c r="A2" s="323" t="s">
        <v>256</v>
      </c>
      <c r="E2" s="323" t="s">
        <v>259</v>
      </c>
      <c r="F2" s="323" t="s">
        <v>257</v>
      </c>
      <c r="G2" s="323" t="s">
        <v>258</v>
      </c>
    </row>
    <row r="3" spans="1:7" x14ac:dyDescent="0.3">
      <c r="E3" s="323" t="s">
        <v>260</v>
      </c>
    </row>
    <row r="4" spans="1:7" x14ac:dyDescent="0.3">
      <c r="E4" s="323">
        <v>2015</v>
      </c>
    </row>
    <row r="5" spans="1:7" x14ac:dyDescent="0.3">
      <c r="A5" s="323" t="s">
        <v>99</v>
      </c>
      <c r="B5" s="323" t="s">
        <v>98</v>
      </c>
    </row>
    <row r="6" spans="1:7" x14ac:dyDescent="0.3">
      <c r="A6" s="323" t="s">
        <v>157</v>
      </c>
      <c r="B6" s="323" t="s">
        <v>1</v>
      </c>
      <c r="E6" s="324">
        <v>21418409</v>
      </c>
      <c r="G6" s="324">
        <f>E6*1000</f>
        <v>21418409000</v>
      </c>
    </row>
    <row r="7" spans="1:7" x14ac:dyDescent="0.3">
      <c r="B7" s="323" t="s">
        <v>81</v>
      </c>
      <c r="E7" s="324">
        <v>19332049</v>
      </c>
      <c r="G7" s="324">
        <f t="shared" ref="G7:G20" si="0">E7*1000</f>
        <v>19332049000</v>
      </c>
    </row>
    <row r="8" spans="1:7" x14ac:dyDescent="0.3">
      <c r="B8" s="323" t="s">
        <v>82</v>
      </c>
      <c r="E8" s="324">
        <v>32304982</v>
      </c>
      <c r="G8" s="324">
        <f t="shared" si="0"/>
        <v>32304982000</v>
      </c>
    </row>
    <row r="9" spans="1:7" x14ac:dyDescent="0.3">
      <c r="B9" s="323" t="s">
        <v>83</v>
      </c>
      <c r="E9" s="324">
        <v>12153137</v>
      </c>
      <c r="G9" s="324">
        <f t="shared" si="0"/>
        <v>12153137000</v>
      </c>
    </row>
    <row r="10" spans="1:7" x14ac:dyDescent="0.3">
      <c r="B10" s="323" t="s">
        <v>85</v>
      </c>
      <c r="E10" s="324">
        <v>24913854</v>
      </c>
      <c r="G10" s="324">
        <f t="shared" si="0"/>
        <v>24913854000</v>
      </c>
    </row>
    <row r="11" spans="1:7" x14ac:dyDescent="0.3">
      <c r="B11" s="323" t="s">
        <v>87</v>
      </c>
      <c r="E11" s="324">
        <v>40567787</v>
      </c>
      <c r="G11" s="324">
        <f t="shared" si="0"/>
        <v>40567787000</v>
      </c>
    </row>
    <row r="12" spans="1:7" x14ac:dyDescent="0.3">
      <c r="B12" s="323" t="s">
        <v>88</v>
      </c>
      <c r="E12" s="324">
        <v>15276013</v>
      </c>
      <c r="G12" s="324">
        <f t="shared" si="0"/>
        <v>15276013000</v>
      </c>
    </row>
    <row r="13" spans="1:7" x14ac:dyDescent="0.3">
      <c r="B13" s="323" t="s">
        <v>90</v>
      </c>
      <c r="E13" s="324">
        <v>28965708</v>
      </c>
      <c r="G13" s="324">
        <f t="shared" si="0"/>
        <v>28965708000</v>
      </c>
    </row>
    <row r="14" spans="1:7" x14ac:dyDescent="0.3">
      <c r="B14" s="323" t="s">
        <v>158</v>
      </c>
      <c r="E14" s="324">
        <v>16582232</v>
      </c>
      <c r="G14" s="324">
        <f t="shared" si="0"/>
        <v>16582232000</v>
      </c>
    </row>
    <row r="15" spans="1:7" x14ac:dyDescent="0.3">
      <c r="A15" s="323" t="s">
        <v>159</v>
      </c>
      <c r="E15" s="324">
        <v>211514171</v>
      </c>
      <c r="G15" s="324">
        <f t="shared" si="0"/>
        <v>211514171000</v>
      </c>
    </row>
    <row r="16" spans="1:7" x14ac:dyDescent="0.3">
      <c r="A16" s="323" t="s">
        <v>84</v>
      </c>
      <c r="B16" s="323" t="s">
        <v>84</v>
      </c>
      <c r="E16" s="324">
        <v>6308297</v>
      </c>
      <c r="G16" s="324">
        <f t="shared" si="0"/>
        <v>6308297000</v>
      </c>
    </row>
    <row r="17" spans="1:7" x14ac:dyDescent="0.3">
      <c r="A17" s="323" t="s">
        <v>86</v>
      </c>
      <c r="B17" s="323" t="s">
        <v>86</v>
      </c>
      <c r="E17" s="324">
        <v>17493589</v>
      </c>
      <c r="G17" s="324">
        <f t="shared" si="0"/>
        <v>17493589000</v>
      </c>
    </row>
    <row r="18" spans="1:7" x14ac:dyDescent="0.3">
      <c r="A18" s="323" t="s">
        <v>89</v>
      </c>
      <c r="B18" s="323" t="s">
        <v>89</v>
      </c>
      <c r="E18" s="324">
        <v>12198714</v>
      </c>
      <c r="G18" s="324">
        <f t="shared" si="0"/>
        <v>12198714000</v>
      </c>
    </row>
    <row r="19" spans="1:7" x14ac:dyDescent="0.3">
      <c r="A19" s="323" t="s">
        <v>160</v>
      </c>
      <c r="B19" s="323" t="s">
        <v>160</v>
      </c>
      <c r="E19" s="324">
        <v>32032883</v>
      </c>
      <c r="G19" s="324">
        <f t="shared" si="0"/>
        <v>32032883000</v>
      </c>
    </row>
    <row r="20" spans="1:7" x14ac:dyDescent="0.3">
      <c r="A20" s="323" t="s">
        <v>107</v>
      </c>
      <c r="E20" s="324">
        <v>279547654</v>
      </c>
      <c r="G20" s="324">
        <f t="shared" si="0"/>
        <v>279547654000</v>
      </c>
    </row>
  </sheetData>
  <pageMargins left="0.7" right="0.7" top="0.75" bottom="0.75" header="0.3" footer="0.3"/>
  <pageSetup paperSize="9" orientation="portrait" verticalDpi="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77"/>
  <sheetViews>
    <sheetView zoomScale="80" zoomScaleNormal="80" workbookViewId="0">
      <selection activeCell="B8" sqref="B8:D8"/>
    </sheetView>
  </sheetViews>
  <sheetFormatPr defaultRowHeight="15.6" x14ac:dyDescent="0.3"/>
  <cols>
    <col min="1" max="1" width="26.6640625" style="89" customWidth="1"/>
    <col min="2" max="14" width="12" style="89" customWidth="1"/>
    <col min="15" max="24" width="10.109375" style="89" customWidth="1"/>
    <col min="25" max="16384" width="8.88671875" style="89"/>
  </cols>
  <sheetData>
    <row r="1" spans="1:20" ht="30" customHeight="1" x14ac:dyDescent="0.4">
      <c r="A1" s="88" t="str">
        <f>CONCATENATE("Exporters of goods in",IF($B$8="Northern Ireland"," ",IF($B$8="Wales"," ",IF($B$8="London"," ",IF($B$8="Scotland"," ",IF($B$8="Yorkshire and The Humber"," ", " the "))))), $B$8, ", Q1 2013 to Q3 2016")</f>
        <v>Exporters of goods in Scotland, Q1 2013 to Q3 2016</v>
      </c>
      <c r="I1" s="90" t="str">
        <f>CONCATENATE($B$9,","," ",,"annual data")</f>
        <v>Average value per exporter (£ thousands), annual data</v>
      </c>
    </row>
    <row r="2" spans="1:20" ht="4.8" customHeight="1" x14ac:dyDescent="0.3"/>
    <row r="3" spans="1:20" x14ac:dyDescent="0.3">
      <c r="A3" s="57" t="s">
        <v>301</v>
      </c>
    </row>
    <row r="4" spans="1:20" x14ac:dyDescent="0.3">
      <c r="A4" s="91" t="s">
        <v>300</v>
      </c>
      <c r="E4" s="92" t="str">
        <f>B9</f>
        <v>Average value per exporter (£ thousands)</v>
      </c>
      <c r="F4" s="93"/>
      <c r="G4" s="93"/>
      <c r="H4" s="131"/>
      <c r="I4" s="131"/>
    </row>
    <row r="5" spans="1:20" x14ac:dyDescent="0.3">
      <c r="E5" s="184">
        <v>2013</v>
      </c>
      <c r="F5" s="184">
        <v>2014</v>
      </c>
      <c r="G5" s="184">
        <v>2015</v>
      </c>
      <c r="H5" s="131"/>
      <c r="I5" s="131"/>
    </row>
    <row r="6" spans="1:20" x14ac:dyDescent="0.3">
      <c r="B6" s="437" t="s">
        <v>183</v>
      </c>
      <c r="C6" s="438"/>
      <c r="D6" s="439"/>
      <c r="E6" s="143" t="str">
        <f>IF($B$9="Value of exports (£ billions)",TEXT(VLOOKUP($A$35,'Summary tables'!$C$83:$X$98,'Summary tables'!V1,FALSE),".0"),TEXT(VLOOKUP($A$35,'Summary tables'!$C$83:$X$98,'Summary tables'!V1,FALSE),"#,##0"))</f>
        <v>1,949</v>
      </c>
      <c r="F6" s="143" t="str">
        <f>IF($B$9="Value of exports (£ billions)",TEXT(VLOOKUP($A$35,'Summary tables'!$C$83:$X$98,'Summary tables'!W1,FALSE),".0"),TEXT(VLOOKUP($A$35,'Summary tables'!$C$83:$X$98,'Summary tables'!W1,FALSE),"#,##0"))</f>
        <v>1,904</v>
      </c>
      <c r="G6" s="233" t="str">
        <f>IF($B$9="Value of exports (£ billions)",TEXT(VLOOKUP($A$35,'Summary tables'!$C$83:$X$98,'Summary tables'!X1,FALSE),".0"),TEXT(VLOOKUP($A$35,'Summary tables'!$C$83:$X$98,'Summary tables'!X1,FALSE),"#,##0"))</f>
        <v>1,840</v>
      </c>
    </row>
    <row r="7" spans="1:20" x14ac:dyDescent="0.3">
      <c r="B7" s="440" t="s">
        <v>157</v>
      </c>
      <c r="C7" s="441"/>
      <c r="D7" s="442"/>
      <c r="E7" s="144" t="str">
        <f>IF($B$9="Value of exports (£ billions)",TEXT(VLOOKUP($A$36,'Summary tables'!$C$83:$X$98,'Summary tables'!V1,FALSE),".0"),TEXT(VLOOKUP($A$36,'Summary tables'!$C$83:$X$98,'Summary tables'!V1,FALSE),"#,##0"))</f>
        <v>1,781</v>
      </c>
      <c r="F7" s="144" t="str">
        <f>IF($B$9="Value of exports (£ billions)",TEXT(VLOOKUP($A$36,'Summary tables'!$C$83:$X$98,'Summary tables'!W1,FALSE),".0"),TEXT(VLOOKUP($A$36,'Summary tables'!$C$83:$X$98,'Summary tables'!W1,FALSE),"#,##0"))</f>
        <v>1,748</v>
      </c>
      <c r="G7" s="267" t="str">
        <f>IF($B$9="Value of exports (£ billions)",TEXT(VLOOKUP($A$36,'Summary tables'!$C$83:$X$98,'Summary tables'!X1,FALSE),".0"),TEXT(VLOOKUP($A$36,'Summary tables'!$C$83:$X$98,'Summary tables'!X1,FALSE),"#,##0"))</f>
        <v>1,697</v>
      </c>
    </row>
    <row r="8" spans="1:20" ht="16.2" thickBot="1" x14ac:dyDescent="0.35">
      <c r="A8" s="94" t="s">
        <v>126</v>
      </c>
      <c r="B8" s="446" t="s">
        <v>86</v>
      </c>
      <c r="C8" s="447"/>
      <c r="D8" s="448"/>
      <c r="E8" s="145" t="str">
        <f>IF($B$9="Value of exports (£ billions)",TEXT(VLOOKUP($A$34,'Summary tables'!$C$83:$X$98,'Summary tables'!V1,FALSE),".0"),TEXT(VLOOKUP($A$34,'Summary tables'!$C$83:$X$98,'Summary tables'!V1,FALSE),"#,##0"))</f>
        <v>4,292</v>
      </c>
      <c r="F8" s="145" t="str">
        <f>IF($B$9="Value of exports (£ billions)",TEXT(VLOOKUP($A$34,'Summary tables'!$C$83:$X$98,'Summary tables'!W1,FALSE),".0"),TEXT(VLOOKUP($A$34,'Summary tables'!$C$83:$X$98,'Summary tables'!W1,FALSE),"#,##0"))</f>
        <v>4,421</v>
      </c>
      <c r="G8" s="234" t="str">
        <f>IF($B$9="Value of exports (£ billions)",TEXT(VLOOKUP($A$34,'Summary tables'!$C$83:$X$98,'Summary tables'!X1,FALSE),".0"),TEXT(VLOOKUP($A$34,'Summary tables'!$C$83:$X$98,'Summary tables'!X1,FALSE),"#,##0"))</f>
        <v>3,874</v>
      </c>
      <c r="H8" s="289"/>
    </row>
    <row r="9" spans="1:20" ht="16.8" thickTop="1" thickBot="1" x14ac:dyDescent="0.35">
      <c r="A9" s="94" t="s">
        <v>184</v>
      </c>
      <c r="B9" s="449" t="s">
        <v>197</v>
      </c>
      <c r="C9" s="450"/>
      <c r="D9" s="451"/>
    </row>
    <row r="10" spans="1:20" ht="16.2" thickTop="1" x14ac:dyDescent="0.3"/>
    <row r="11" spans="1:20" ht="33.6" customHeight="1" x14ac:dyDescent="0.3">
      <c r="B11" s="443" t="s">
        <v>161</v>
      </c>
      <c r="C11" s="444"/>
      <c r="D11" s="444"/>
      <c r="E11" s="445"/>
      <c r="F11" s="443" t="s">
        <v>162</v>
      </c>
      <c r="G11" s="444"/>
      <c r="H11" s="444"/>
      <c r="I11" s="445"/>
      <c r="J11" s="443" t="s">
        <v>163</v>
      </c>
      <c r="K11" s="444"/>
      <c r="L11" s="444"/>
      <c r="M11" s="445"/>
    </row>
    <row r="12" spans="1:20" ht="61.8" customHeight="1" x14ac:dyDescent="0.3">
      <c r="B12" s="95" t="str">
        <f>$B$9</f>
        <v>Average value per exporter (£ thousands)</v>
      </c>
      <c r="C12" s="96" t="str">
        <f>$B$9</f>
        <v>Average value per exporter (£ thousands)</v>
      </c>
      <c r="D12" s="97" t="s">
        <v>164</v>
      </c>
      <c r="E12" s="98" t="s">
        <v>165</v>
      </c>
      <c r="F12" s="95" t="str">
        <f>$B$9</f>
        <v>Average value per exporter (£ thousands)</v>
      </c>
      <c r="G12" s="96" t="str">
        <f>$B$9</f>
        <v>Average value per exporter (£ thousands)</v>
      </c>
      <c r="H12" s="97" t="s">
        <v>164</v>
      </c>
      <c r="I12" s="98" t="s">
        <v>165</v>
      </c>
      <c r="J12" s="95" t="str">
        <f>$B$9</f>
        <v>Average value per exporter (£ thousands)</v>
      </c>
      <c r="K12" s="96" t="str">
        <f>$B$9</f>
        <v>Average value per exporter (£ thousands)</v>
      </c>
      <c r="L12" s="97" t="s">
        <v>164</v>
      </c>
      <c r="M12" s="99" t="s">
        <v>165</v>
      </c>
    </row>
    <row r="13" spans="1:20" x14ac:dyDescent="0.3">
      <c r="A13" s="100"/>
      <c r="B13" s="101">
        <v>2014</v>
      </c>
      <c r="C13" s="102">
        <v>2015</v>
      </c>
      <c r="D13" s="103" t="s">
        <v>166</v>
      </c>
      <c r="E13" s="104" t="s">
        <v>167</v>
      </c>
      <c r="F13" s="101" t="s">
        <v>250</v>
      </c>
      <c r="G13" s="102" t="s">
        <v>302</v>
      </c>
      <c r="H13" s="103" t="s">
        <v>166</v>
      </c>
      <c r="I13" s="104" t="s">
        <v>167</v>
      </c>
      <c r="J13" s="101" t="s">
        <v>214</v>
      </c>
      <c r="K13" s="102" t="s">
        <v>302</v>
      </c>
      <c r="L13" s="103" t="s">
        <v>166</v>
      </c>
      <c r="M13" s="105" t="s">
        <v>167</v>
      </c>
    </row>
    <row r="14" spans="1:20" x14ac:dyDescent="0.3">
      <c r="A14" s="173" t="s">
        <v>183</v>
      </c>
      <c r="B14" s="174" t="str">
        <f>IF($B$9="Value of exports (£ billions)",TEXT('Summary tables'!W98,".0"),TEXT('Summary tables'!W98,"#,##0"))</f>
        <v>1,904</v>
      </c>
      <c r="C14" s="175" t="str">
        <f>IF($B$9="Value of exports (£ billions)",TEXT('Summary tables'!X98,".0"),TEXT('Summary tables'!X98,"#,##0"))</f>
        <v>1,840</v>
      </c>
      <c r="D14" s="176">
        <f>IF($B$9="Value of exports (£ billions)",VLOOKUP(A14,'Summary tables'!$C$6:$AB$22,24,FALSE),'Summary tables'!Z98)</f>
        <v>-3.3474387188936694E-2</v>
      </c>
      <c r="E14" s="177" t="s">
        <v>171</v>
      </c>
      <c r="F14" s="174" t="str">
        <f>IF($B$9="Value of exports (£ billions)",TEXT('Summary tables'!S98,".0"),TEXT('Summary tables'!S98,"#,##0"))</f>
        <v>673</v>
      </c>
      <c r="G14" s="175" t="str">
        <f>IF($B$9="Value of exports (£ billions)",TEXT('Summary tables'!T98,".0"),TEXT('Summary tables'!T98,"#,##0"))</f>
        <v>665</v>
      </c>
      <c r="H14" s="176">
        <f>IF($B$9="Value of exports (£ billions)",VLOOKUP(A14,'Summary tables'!$C$6:$AB$22,25,FALSE),'Summary tables'!AA98)</f>
        <v>-1.1811461121765676E-2</v>
      </c>
      <c r="I14" s="177" t="s">
        <v>171</v>
      </c>
      <c r="J14" s="174" t="str">
        <f>IF($B$9="Value of exports (£ billions)",TEXT('Summary tables'!P98,".0"),TEXT('Summary tables'!P98,"#,##0"))</f>
        <v>636</v>
      </c>
      <c r="K14" s="175" t="str">
        <f>IF($B$9="Value of exports (£ billions)",TEXT('Summary tables'!T98,".0"),TEXT('Summary tables'!T98,"#,##0"))</f>
        <v>665</v>
      </c>
      <c r="L14" s="176">
        <f>IF($B$9="Value of exports (£ billions)",VLOOKUP(A14,'Summary tables'!$C$6:$AB$22,26,FALSE),'Summary tables'!AB98)</f>
        <v>4.630135203355179E-2</v>
      </c>
      <c r="M14" s="178" t="s">
        <v>171</v>
      </c>
      <c r="T14" s="305"/>
    </row>
    <row r="15" spans="1:20" x14ac:dyDescent="0.3">
      <c r="A15" s="182" t="s">
        <v>83</v>
      </c>
      <c r="B15" s="180" t="str">
        <f>IF($B$9="Value of exports (£ billions)",TEXT('Summary tables'!W83,".0"),TEXT('Summary tables'!W83,"#,##0"))</f>
        <v>4,231</v>
      </c>
      <c r="C15" s="179" t="str">
        <f>IF($B$9="Value of exports (£ billions)",TEXT('Summary tables'!X83,".0"),TEXT('Summary tables'!X83,"#,##0"))</f>
        <v>4,093</v>
      </c>
      <c r="D15" s="181">
        <f>IF($B$9="Value of exports (£ billions)",VLOOKUP(A15,'Summary tables'!$C$6:$AB$22,24,FALSE),'Summary tables'!Z83)</f>
        <v>-3.2553268513385691E-2</v>
      </c>
      <c r="E15" s="172">
        <f>_xlfn.RANK.EQ(D15,($D$15:$D$23,$D$25:$D$27),0)</f>
        <v>8</v>
      </c>
      <c r="F15" s="170" t="str">
        <f>IF($B$9="Value of exports (£ billions)",TEXT('Summary tables'!S83,".0"),TEXT('Summary tables'!S83,"#,##0"))</f>
        <v>1,333</v>
      </c>
      <c r="G15" s="171" t="str">
        <f>IF($B$9="Value of exports (£ billions)",TEXT('Summary tables'!T83,".0"),TEXT('Summary tables'!T83,"#,##0"))</f>
        <v>1,308</v>
      </c>
      <c r="H15" s="167">
        <f>IF($B$9="Value of exports (£ billions)",VLOOKUP(A15,'Summary tables'!$C$6:$AB$22,25,FALSE),'Summary tables'!AA83)</f>
        <v>-1.8219790798199686E-2</v>
      </c>
      <c r="I15" s="172">
        <f>_xlfn.RANK.EQ(H15,($H$15:$H$23,$H$25:$H$27),0)</f>
        <v>5</v>
      </c>
      <c r="J15" s="170" t="str">
        <f>IF($B$9="Value of exports (£ billions)",TEXT('Summary tables'!P83,".0"),TEXT('Summary tables'!P83,"#,##0"))</f>
        <v>1,336</v>
      </c>
      <c r="K15" s="171" t="str">
        <f>IF($B$9="Value of exports (£ billions)",TEXT('Summary tables'!T83,".0"),TEXT('Summary tables'!T83,"#,##0"))</f>
        <v>1,308</v>
      </c>
      <c r="L15" s="167">
        <f>IF($B$9="Value of exports (£ billions)",VLOOKUP(A15,'Summary tables'!$C$6:$AB$22,26,FALSE),'Summary tables'!AB83)</f>
        <v>-2.0451353479607581E-2</v>
      </c>
      <c r="M15" s="193">
        <f>_xlfn.RANK.EQ(L15,($L$15:$L$23,$L$25:$L$27),0)</f>
        <v>11</v>
      </c>
      <c r="T15" s="305"/>
    </row>
    <row r="16" spans="1:20" x14ac:dyDescent="0.3">
      <c r="A16" s="192" t="s">
        <v>85</v>
      </c>
      <c r="B16" s="151" t="str">
        <f>IF($B$9="Value of exports (£ billions)",TEXT('Summary tables'!W84,".0"),TEXT('Summary tables'!W84,"#,##0"))</f>
        <v>2,496</v>
      </c>
      <c r="C16" s="248" t="str">
        <f>IF($B$9="Value of exports (£ billions)",TEXT('Summary tables'!X84,".0"),TEXT('Summary tables'!X84,"#,##0"))</f>
        <v>2,129</v>
      </c>
      <c r="D16" s="159">
        <f>IF($B$9="Value of exports (£ billions)",VLOOKUP(A16,'Summary tables'!$C$6:$AB$22,24,FALSE),'Summary tables'!Z84)</f>
        <v>-0.14705950900154952</v>
      </c>
      <c r="E16" s="146">
        <f>_xlfn.RANK.EQ(D16,($D$15:$D$23,$D$25:$D$27),0)</f>
        <v>12</v>
      </c>
      <c r="F16" s="151" t="str">
        <f>IF($B$9="Value of exports (£ billions)",TEXT('Summary tables'!S84,".0"),TEXT('Summary tables'!S84,"#,##0"))</f>
        <v>755</v>
      </c>
      <c r="G16" s="155" t="str">
        <f>IF($B$9="Value of exports (£ billions)",TEXT('Summary tables'!T84,".0"),TEXT('Summary tables'!T84,"#,##0"))</f>
        <v>692</v>
      </c>
      <c r="H16" s="161">
        <f>IF($B$9="Value of exports (£ billions)",VLOOKUP(A16,'Summary tables'!$C$6:$AB$22,25,FALSE),'Summary tables'!AA84)</f>
        <v>-8.2882692029713767E-2</v>
      </c>
      <c r="I16" s="146">
        <f>_xlfn.RANK.EQ(H16,($H$15:$H$23,$H$25:$H$27),0)</f>
        <v>12</v>
      </c>
      <c r="J16" s="239" t="str">
        <f>IF($B$9="Value of exports (£ billions)",TEXT('Summary tables'!P84,".0"),TEXT('Summary tables'!P84,"#,##0"))</f>
        <v>674</v>
      </c>
      <c r="K16" s="245" t="str">
        <f>IF($B$9="Value of exports (£ billions)",TEXT('Summary tables'!T84,".0"),TEXT('Summary tables'!T84,"#,##0"))</f>
        <v>692</v>
      </c>
      <c r="L16" s="161">
        <f>IF($B$9="Value of exports (£ billions)",VLOOKUP(A16,'Summary tables'!$C$6:$AB$22,26,FALSE),'Summary tables'!AB84)</f>
        <v>2.7290550886903464E-2</v>
      </c>
      <c r="M16" s="147">
        <f>_xlfn.RANK.EQ(L16,($L$15:$L$23,$L$25:$L$27),0)</f>
        <v>6</v>
      </c>
      <c r="T16" s="305"/>
    </row>
    <row r="17" spans="1:25" x14ac:dyDescent="0.3">
      <c r="A17" s="106" t="s">
        <v>91</v>
      </c>
      <c r="B17" s="152" t="str">
        <f>IF($B$9="Value of exports (£ billions)",TEXT('Summary tables'!W85,".0"),TEXT('Summary tables'!W85,"#,##0"))</f>
        <v>1,511</v>
      </c>
      <c r="C17" s="241" t="str">
        <f>IF($B$9="Value of exports (£ billions)",TEXT('Summary tables'!X85,".0"),TEXT('Summary tables'!X85,"#,##0"))</f>
        <v>1,476</v>
      </c>
      <c r="D17" s="160">
        <f>IF($B$9="Value of exports (£ billions)",VLOOKUP(A17,'Summary tables'!$C$6:$AB$22,24,FALSE),'Summary tables'!Z85)</f>
        <v>-2.3452248873377601E-2</v>
      </c>
      <c r="E17" s="107">
        <f>_xlfn.RANK.EQ(D17,($D$15:$D$23,$D$25:$D$27),0)</f>
        <v>6</v>
      </c>
      <c r="F17" s="152" t="str">
        <f>IF($B$9="Value of exports (£ billions)",TEXT('Summary tables'!S85,".0"),TEXT('Summary tables'!S85,"#,##0"))</f>
        <v>485</v>
      </c>
      <c r="G17" s="156" t="str">
        <f>IF($B$9="Value of exports (£ billions)",TEXT('Summary tables'!T85,".0"),TEXT('Summary tables'!T85,"#,##0"))</f>
        <v>464</v>
      </c>
      <c r="H17" s="160">
        <f>IF($B$9="Value of exports (£ billions)",VLOOKUP(A17,'Summary tables'!$C$6:$AB$22,25,FALSE),'Summary tables'!AA85)</f>
        <v>-4.3861863231210774E-2</v>
      </c>
      <c r="I17" s="107">
        <f>_xlfn.RANK.EQ(H17,($H$15:$H$23,$H$25:$H$27),0)</f>
        <v>8</v>
      </c>
      <c r="J17" s="249" t="str">
        <f>IF($B$9="Value of exports (£ billions)",TEXT('Summary tables'!P85,".0"),TEXT('Summary tables'!P85,"#,##0"))</f>
        <v>477</v>
      </c>
      <c r="K17" s="248" t="str">
        <f>IF($B$9="Value of exports (£ billions)",TEXT('Summary tables'!T85,".0"),TEXT('Summary tables'!T85,"#,##0"))</f>
        <v>464</v>
      </c>
      <c r="L17" s="162">
        <f>IF($B$9="Value of exports (£ billions)",VLOOKUP(A17,'Summary tables'!$C$6:$AB$22,26,FALSE),'Summary tables'!AB85)</f>
        <v>-2.7517215883859469E-2</v>
      </c>
      <c r="M17" s="108">
        <f>_xlfn.RANK.EQ(L17,($L$15:$L$23,$L$25:$L$27),0)</f>
        <v>12</v>
      </c>
      <c r="T17" s="305"/>
    </row>
    <row r="18" spans="1:25" x14ac:dyDescent="0.3">
      <c r="A18" s="106" t="s">
        <v>81</v>
      </c>
      <c r="B18" s="152" t="str">
        <f>IF($B$9="Value of exports (£ billions)",TEXT('Summary tables'!W86,".0"),TEXT('Summary tables'!W86,"#,##0"))</f>
        <v>1,532</v>
      </c>
      <c r="C18" s="155" t="str">
        <f>IF($B$9="Value of exports (£ billions)",TEXT('Summary tables'!X86,".0"),TEXT('Summary tables'!X86,"#,##0"))</f>
        <v>1,471</v>
      </c>
      <c r="D18" s="161">
        <f>IF($B$9="Value of exports (£ billions)",VLOOKUP(A18,'Summary tables'!$C$6:$AB$22,24,FALSE),'Summary tables'!Z86)</f>
        <v>-3.9943032367823705E-2</v>
      </c>
      <c r="E18" s="107">
        <f>_xlfn.RANK.EQ(D18,($D$15:$D$23,$D$25:$D$27),0)</f>
        <v>9</v>
      </c>
      <c r="F18" s="152" t="str">
        <f>IF($B$9="Value of exports (£ billions)",TEXT('Summary tables'!S86,".0"),TEXT('Summary tables'!S86,"#,##0"))</f>
        <v>485</v>
      </c>
      <c r="G18" s="156" t="str">
        <f>IF($B$9="Value of exports (£ billions)",TEXT('Summary tables'!T86,".0"),TEXT('Summary tables'!T86,"#,##0"))</f>
        <v>476</v>
      </c>
      <c r="H18" s="161">
        <f>IF($B$9="Value of exports (£ billions)",VLOOKUP(A18,'Summary tables'!$C$6:$AB$22,25,FALSE),'Summary tables'!AA86)</f>
        <v>-1.9266466664880855E-2</v>
      </c>
      <c r="I18" s="107">
        <f>_xlfn.RANK.EQ(H18,($H$15:$H$23,$H$25:$H$27),0)</f>
        <v>6</v>
      </c>
      <c r="J18" s="249" t="str">
        <f>IF($B$9="Value of exports (£ billions)",TEXT('Summary tables'!P86,".0"),TEXT('Summary tables'!P86,"#,##0"))</f>
        <v>484</v>
      </c>
      <c r="K18" s="250" t="str">
        <f>IF($B$9="Value of exports (£ billions)",TEXT('Summary tables'!T86,".0"),TEXT('Summary tables'!T86,"#,##0"))</f>
        <v>476</v>
      </c>
      <c r="L18" s="162">
        <f>IF($B$9="Value of exports (£ billions)",VLOOKUP(A18,'Summary tables'!$C$6:$AB$22,26,FALSE),'Summary tables'!AB86)</f>
        <v>-1.5743520516939058E-2</v>
      </c>
      <c r="M18" s="108">
        <f>_xlfn.RANK.EQ(L18,($L$15:$L$23,$L$25:$L$27),0)</f>
        <v>10</v>
      </c>
      <c r="T18" s="305"/>
    </row>
    <row r="19" spans="1:25" x14ac:dyDescent="0.3">
      <c r="A19" s="106" t="s">
        <v>90</v>
      </c>
      <c r="B19" s="152" t="str">
        <f>IF($B$9="Value of exports (£ billions)",TEXT('Summary tables'!W87,".0"),TEXT('Summary tables'!W87,"#,##0"))</f>
        <v>1,760</v>
      </c>
      <c r="C19" s="156" t="str">
        <f>IF($B$9="Value of exports (£ billions)",TEXT('Summary tables'!X87,".0"),TEXT('Summary tables'!X87,"#,##0"))</f>
        <v>2,002</v>
      </c>
      <c r="D19" s="162">
        <f>IF($B$9="Value of exports (£ billions)",VLOOKUP(A19,'Summary tables'!$C$6:$AB$22,24,FALSE),'Summary tables'!Z87)</f>
        <v>0.1377410085279942</v>
      </c>
      <c r="E19" s="107">
        <f>_xlfn.RANK.EQ(D19,($D$15:$D$23,$D$25:$D$27),0)</f>
        <v>1</v>
      </c>
      <c r="F19" s="152" t="str">
        <f>IF($B$9="Value of exports (£ billions)",TEXT('Summary tables'!S87,".0"),TEXT('Summary tables'!S87,"#,##0"))</f>
        <v>724</v>
      </c>
      <c r="G19" s="156" t="str">
        <f>IF($B$9="Value of exports (£ billions)",TEXT('Summary tables'!T87,".0"),TEXT('Summary tables'!T87,"#,##0"))</f>
        <v>689</v>
      </c>
      <c r="H19" s="162">
        <f>IF($B$9="Value of exports (£ billions)",VLOOKUP(A19,'Summary tables'!$C$6:$AB$22,25,FALSE),'Summary tables'!AA87)</f>
        <v>-4.8706866781745406E-2</v>
      </c>
      <c r="I19" s="107">
        <f>_xlfn.RANK.EQ(H19,($H$15:$H$23,$H$25:$H$27),0)</f>
        <v>9</v>
      </c>
      <c r="J19" s="249" t="str">
        <f>IF($B$9="Value of exports (£ billions)",TEXT('Summary tables'!P87,".0"),TEXT('Summary tables'!P87,"#,##0"))</f>
        <v>605</v>
      </c>
      <c r="K19" s="250" t="str">
        <f>IF($B$9="Value of exports (£ billions)",TEXT('Summary tables'!T87,".0"),TEXT('Summary tables'!T87,"#,##0"))</f>
        <v>689</v>
      </c>
      <c r="L19" s="162">
        <f>IF($B$9="Value of exports (£ billions)",VLOOKUP(A19,'Summary tables'!$C$6:$AB$22,26,FALSE),'Summary tables'!AB87)</f>
        <v>0.13783262515493999</v>
      </c>
      <c r="M19" s="108">
        <f>_xlfn.RANK.EQ(L19,($L$15:$L$23,$L$25:$L$27),0)</f>
        <v>2</v>
      </c>
      <c r="T19" s="305"/>
    </row>
    <row r="20" spans="1:25" x14ac:dyDescent="0.3">
      <c r="A20" s="106" t="s">
        <v>1</v>
      </c>
      <c r="B20" s="152" t="str">
        <f>IF($B$9="Value of exports (£ billions)",TEXT('Summary tables'!W88,".0"),TEXT('Summary tables'!W88,"#,##0"))</f>
        <v>1,659</v>
      </c>
      <c r="C20" s="156" t="str">
        <f>IF($B$9="Value of exports (£ billions)",TEXT('Summary tables'!X88,".0"),TEXT('Summary tables'!X88,"#,##0"))</f>
        <v>1,662</v>
      </c>
      <c r="D20" s="160">
        <f>IF($B$9="Value of exports (£ billions)",VLOOKUP(A20,'Summary tables'!$C$6:$AB$22,24,FALSE),'Summary tables'!Z88)</f>
        <v>1.941027139424456E-3</v>
      </c>
      <c r="E20" s="107">
        <f>_xlfn.RANK.EQ(D20,($D$15:$D$23,$D$25:$D$27),0)</f>
        <v>4</v>
      </c>
      <c r="F20" s="152" t="str">
        <f>IF($B$9="Value of exports (£ billions)",TEXT('Summary tables'!S88,".0"),TEXT('Summary tables'!S88,"#,##0"))</f>
        <v>614</v>
      </c>
      <c r="G20" s="156" t="str">
        <f>IF($B$9="Value of exports (£ billions)",TEXT('Summary tables'!T88,".0"),TEXT('Summary tables'!T88,"#,##0"))</f>
        <v>605</v>
      </c>
      <c r="H20" s="162">
        <f>IF($B$9="Value of exports (£ billions)",VLOOKUP(A20,'Summary tables'!$C$6:$AB$22,25,FALSE),'Summary tables'!AA88)</f>
        <v>-1.4899804105557912E-2</v>
      </c>
      <c r="I20" s="107">
        <f>_xlfn.RANK.EQ(H20,($H$15:$H$23,$H$25:$H$27),0)</f>
        <v>4</v>
      </c>
      <c r="J20" s="249" t="str">
        <f>IF($B$9="Value of exports (£ billions)",TEXT('Summary tables'!P88,".0"),TEXT('Summary tables'!P88,"#,##0"))</f>
        <v>547</v>
      </c>
      <c r="K20" s="250" t="str">
        <f>IF($B$9="Value of exports (£ billions)",TEXT('Summary tables'!T88,".0"),TEXT('Summary tables'!T88,"#,##0"))</f>
        <v>605</v>
      </c>
      <c r="L20" s="162">
        <f>IF($B$9="Value of exports (£ billions)",VLOOKUP(A20,'Summary tables'!$C$6:$AB$22,26,FALSE),'Summary tables'!AB88)</f>
        <v>0.10599163480125307</v>
      </c>
      <c r="M20" s="108">
        <f>_xlfn.RANK.EQ(L20,($L$15:$L$23,$L$25:$L$27),0)</f>
        <v>4</v>
      </c>
      <c r="T20" s="305"/>
    </row>
    <row r="21" spans="1:25" x14ac:dyDescent="0.3">
      <c r="A21" s="106" t="s">
        <v>82</v>
      </c>
      <c r="B21" s="152" t="str">
        <f>IF($B$9="Value of exports (£ billions)",TEXT('Summary tables'!W89,".0"),TEXT('Summary tables'!W89,"#,##0"))</f>
        <v>1,422</v>
      </c>
      <c r="C21" s="156" t="str">
        <f>IF($B$9="Value of exports (£ billions)",TEXT('Summary tables'!X89,".0"),TEXT('Summary tables'!X89,"#,##0"))</f>
        <v>1,296</v>
      </c>
      <c r="D21" s="161">
        <f>IF($B$9="Value of exports (£ billions)",VLOOKUP(A21,'Summary tables'!$C$6:$AB$22,24,FALSE),'Summary tables'!Z89)</f>
        <v>-8.886234477780075E-2</v>
      </c>
      <c r="E21" s="107">
        <f>_xlfn.RANK.EQ(D21,($D$15:$D$23,$D$25:$D$27),0)</f>
        <v>10</v>
      </c>
      <c r="F21" s="152" t="str">
        <f>IF($B$9="Value of exports (£ billions)",TEXT('Summary tables'!S89,".0"),TEXT('Summary tables'!S89,"#,##0"))</f>
        <v>492</v>
      </c>
      <c r="G21" s="156" t="str">
        <f>IF($B$9="Value of exports (£ billions)",TEXT('Summary tables'!T89,".0"),TEXT('Summary tables'!T89,"#,##0"))</f>
        <v>455</v>
      </c>
      <c r="H21" s="160">
        <f>IF($B$9="Value of exports (£ billions)",VLOOKUP(A21,'Summary tables'!$C$6:$AB$22,25,FALSE),'Summary tables'!AA89)</f>
        <v>-7.5349417362064686E-2</v>
      </c>
      <c r="I21" s="107">
        <f>_xlfn.RANK.EQ(H21,($H$15:$H$23,$H$25:$H$27),0)</f>
        <v>11</v>
      </c>
      <c r="J21" s="251" t="str">
        <f>IF($B$9="Value of exports (£ billions)",TEXT('Summary tables'!P89,".0"),TEXT('Summary tables'!P89,"#,##0"))</f>
        <v>460</v>
      </c>
      <c r="K21" s="241" t="str">
        <f>IF($B$9="Value of exports (£ billions)",TEXT('Summary tables'!T89,".0"),TEXT('Summary tables'!T89,"#,##0"))</f>
        <v>455</v>
      </c>
      <c r="L21" s="162">
        <f>IF($B$9="Value of exports (£ billions)",VLOOKUP(A21,'Summary tables'!$C$6:$AB$22,26,FALSE),'Summary tables'!AB89)</f>
        <v>-1.2099715405099909E-2</v>
      </c>
      <c r="M21" s="108">
        <f>_xlfn.RANK.EQ(L21,($L$15:$L$23,$L$25:$L$27),0)</f>
        <v>8</v>
      </c>
      <c r="T21" s="305"/>
    </row>
    <row r="22" spans="1:25" x14ac:dyDescent="0.3">
      <c r="A22" s="106" t="s">
        <v>87</v>
      </c>
      <c r="B22" s="152" t="str">
        <f>IF($B$9="Value of exports (£ billions)",TEXT('Summary tables'!W90,".0"),TEXT('Summary tables'!W90,"#,##0"))</f>
        <v>1,570</v>
      </c>
      <c r="C22" s="156" t="str">
        <f>IF($B$9="Value of exports (£ billions)",TEXT('Summary tables'!X90,".0"),TEXT('Summary tables'!X90,"#,##0"))</f>
        <v>1,604</v>
      </c>
      <c r="D22" s="162">
        <f>IF($B$9="Value of exports (£ billions)",VLOOKUP(A22,'Summary tables'!$C$6:$AB$22,24,FALSE),'Summary tables'!Z90)</f>
        <v>2.1764970959530894E-2</v>
      </c>
      <c r="E22" s="107">
        <f>_xlfn.RANK.EQ(D22,($D$15:$D$23,$D$25:$D$27),0)</f>
        <v>2</v>
      </c>
      <c r="F22" s="152" t="str">
        <f>IF($B$9="Value of exports (£ billions)",TEXT('Summary tables'!S90,".0"),TEXT('Summary tables'!S90,"#,##0"))</f>
        <v>597</v>
      </c>
      <c r="G22" s="156" t="str">
        <f>IF($B$9="Value of exports (£ billions)",TEXT('Summary tables'!T90,".0"),TEXT('Summary tables'!T90,"#,##0"))</f>
        <v>608</v>
      </c>
      <c r="H22" s="161">
        <f>IF($B$9="Value of exports (£ billions)",VLOOKUP(A22,'Summary tables'!$C$6:$AB$22,25,FALSE),'Summary tables'!AA90)</f>
        <v>1.8121169480298516E-2</v>
      </c>
      <c r="I22" s="107">
        <f>_xlfn.RANK.EQ(H22,($H$15:$H$23,$H$25:$H$27),0)</f>
        <v>2</v>
      </c>
      <c r="J22" s="251" t="str">
        <f>IF($B$9="Value of exports (£ billions)",TEXT('Summary tables'!P90,".0"),TEXT('Summary tables'!P90,"#,##0"))</f>
        <v>539</v>
      </c>
      <c r="K22" s="248" t="str">
        <f>IF($B$9="Value of exports (£ billions)",TEXT('Summary tables'!T90,".0"),TEXT('Summary tables'!T90,"#,##0"))</f>
        <v>608</v>
      </c>
      <c r="L22" s="162">
        <f>IF($B$9="Value of exports (£ billions)",VLOOKUP(A22,'Summary tables'!$C$6:$AB$22,26,FALSE),'Summary tables'!AB90)</f>
        <v>0.1278163609673677</v>
      </c>
      <c r="M22" s="108">
        <f>_xlfn.RANK.EQ(L22,($L$15:$L$23,$L$25:$L$27),0)</f>
        <v>3</v>
      </c>
      <c r="T22" s="305"/>
    </row>
    <row r="23" spans="1:25" x14ac:dyDescent="0.3">
      <c r="A23" s="106" t="s">
        <v>88</v>
      </c>
      <c r="B23" s="152" t="str">
        <f>IF($B$9="Value of exports (£ billions)",TEXT('Summary tables'!W91,".0"),TEXT('Summary tables'!W91,"#,##0"))</f>
        <v>1,932</v>
      </c>
      <c r="C23" s="156" t="str">
        <f>IF($B$9="Value of exports (£ billions)",TEXT('Summary tables'!X91,".0"),TEXT('Summary tables'!X91,"#,##0"))</f>
        <v>1,872</v>
      </c>
      <c r="D23" s="162">
        <f>IF($B$9="Value of exports (£ billions)",VLOOKUP(A23,'Summary tables'!$C$6:$AB$22,24,FALSE),'Summary tables'!Z91)</f>
        <v>-3.1101039167759525E-2</v>
      </c>
      <c r="E23" s="229">
        <f>_xlfn.RANK.EQ(D23,($D$15:$D$23,$D$25:$D$27),0)</f>
        <v>7</v>
      </c>
      <c r="F23" s="228" t="str">
        <f>IF($B$9="Value of exports (£ billions)",TEXT('Summary tables'!S91,".0"),TEXT('Summary tables'!S91,"#,##0"))</f>
        <v>642</v>
      </c>
      <c r="G23" s="156" t="str">
        <f>IF($B$9="Value of exports (£ billions)",TEXT('Summary tables'!T91,".0"),TEXT('Summary tables'!T91,"#,##0"))</f>
        <v>637</v>
      </c>
      <c r="H23" s="160">
        <f>IF($B$9="Value of exports (£ billions)",VLOOKUP(A23,'Summary tables'!$C$6:$AB$22,25,FALSE),'Summary tables'!AA91)</f>
        <v>-7.9399210643340545E-3</v>
      </c>
      <c r="I23" s="229">
        <f>_xlfn.RANK.EQ(H23,($H$15:$H$23,$H$25:$H$27),0)</f>
        <v>3</v>
      </c>
      <c r="J23" s="246" t="str">
        <f>IF($B$9="Value of exports (£ billions)",TEXT('Summary tables'!P91,".0"),TEXT('Summary tables'!P91,"#,##0"))</f>
        <v>613</v>
      </c>
      <c r="K23" s="241" t="str">
        <f>IF($B$9="Value of exports (£ billions)",TEXT('Summary tables'!T91,".0"),TEXT('Summary tables'!T91,"#,##0"))</f>
        <v>637</v>
      </c>
      <c r="L23" s="162">
        <f>IF($B$9="Value of exports (£ billions)",VLOOKUP(A23,'Summary tables'!$C$6:$AB$22,26,FALSE),'Summary tables'!AB91)</f>
        <v>3.8621836056800474E-2</v>
      </c>
      <c r="M23" s="108">
        <f>_xlfn.RANK.EQ(L23,($L$15:$L$23,$L$25:$L$27),0)</f>
        <v>5</v>
      </c>
      <c r="T23" s="305"/>
    </row>
    <row r="24" spans="1:25" x14ac:dyDescent="0.3">
      <c r="A24" s="109" t="s">
        <v>157</v>
      </c>
      <c r="B24" s="153" t="str">
        <f>IF($B$9="Value of exports (£ billions)",TEXT('Summary tables'!W92,".0"),TEXT('Summary tables'!W92,"#,##0"))</f>
        <v>1,748</v>
      </c>
      <c r="C24" s="157" t="str">
        <f>IF($B$9="Value of exports (£ billions)",TEXT('Summary tables'!X92,".0"),TEXT('Summary tables'!X92,"#,##0"))</f>
        <v>1,697</v>
      </c>
      <c r="D24" s="163">
        <f>IF($B$9="Value of exports (£ billions)",VLOOKUP(A24,'Summary tables'!$C$6:$AB$22,24,FALSE),'Summary tables'!Z92)</f>
        <v>-2.9041289658876757E-2</v>
      </c>
      <c r="E24" s="230" t="s">
        <v>171</v>
      </c>
      <c r="F24" s="232" t="str">
        <f>IF($B$9="Value of exports (£ billions)",TEXT('Summary tables'!S92,".0"),TEXT('Summary tables'!S92,"#,##0"))</f>
        <v>611</v>
      </c>
      <c r="G24" s="110" t="str">
        <f>IF($B$9="Value of exports (£ billions)",TEXT('Summary tables'!T92,".0"),TEXT('Summary tables'!T92,"#,##0"))</f>
        <v>590</v>
      </c>
      <c r="H24" s="165">
        <f>IF($B$9="Value of exports (£ billions)",VLOOKUP(A24,'Summary tables'!$C$6:$AB$22,25,FALSE),'Summary tables'!AA92)</f>
        <v>-3.3632834871156758E-2</v>
      </c>
      <c r="I24" s="230" t="s">
        <v>171</v>
      </c>
      <c r="J24" s="247" t="str">
        <f>IF($B$9="Value of exports (£ billions)",TEXT('Summary tables'!P92,".0"),TEXT('Summary tables'!P92,"#,##0"))</f>
        <v>561</v>
      </c>
      <c r="K24" s="244" t="str">
        <f>IF($B$9="Value of exports (£ billions)",TEXT('Summary tables'!T92,".0"),TEXT('Summary tables'!T92,"#,##0"))</f>
        <v>590</v>
      </c>
      <c r="L24" s="166">
        <f>IF($B$9="Value of exports (£ billions)",VLOOKUP(A24,'Summary tables'!$C$6:$AB$22,26,FALSE),'Summary tables'!AB92)</f>
        <v>5.2700005745965006E-2</v>
      </c>
      <c r="M24" s="111" t="s">
        <v>171</v>
      </c>
      <c r="T24" s="305"/>
    </row>
    <row r="25" spans="1:25" x14ac:dyDescent="0.3">
      <c r="A25" s="106" t="s">
        <v>89</v>
      </c>
      <c r="B25" s="152" t="str">
        <f>IF($B$9="Value of exports (£ billions)",TEXT('Summary tables'!W93,".0"),TEXT('Summary tables'!W93,"#,##0"))</f>
        <v>3,196</v>
      </c>
      <c r="C25" s="156" t="str">
        <f>IF($B$9="Value of exports (£ billions)",TEXT('Summary tables'!X93,".0"),TEXT('Summary tables'!X93,"#,##0"))</f>
        <v>3,154</v>
      </c>
      <c r="D25" s="160">
        <f>IF($B$9="Value of exports (£ billions)",VLOOKUP(A25,'Summary tables'!$C$6:$AB$22,24,FALSE),'Summary tables'!Z93)</f>
        <v>-1.3380429072874289E-2</v>
      </c>
      <c r="E25" s="229">
        <f>_xlfn.RANK.EQ(D25,($D$15:$D$23,$D$25:$D$27),0)</f>
        <v>5</v>
      </c>
      <c r="F25" s="228" t="str">
        <f>IF($B$9="Value of exports (£ billions)",TEXT('Summary tables'!S93,".0"),TEXT('Summary tables'!S93,"#,##0"))</f>
        <v>1,090</v>
      </c>
      <c r="G25" s="156" t="str">
        <f>IF($B$9="Value of exports (£ billions)",TEXT('Summary tables'!T93,".0"),TEXT('Summary tables'!T93,"#,##0"))</f>
        <v>1,061</v>
      </c>
      <c r="H25" s="162">
        <f>IF($B$9="Value of exports (£ billions)",VLOOKUP(A25,'Summary tables'!$C$6:$AB$22,25,FALSE),'Summary tables'!AA93)</f>
        <v>-2.7134959919400736E-2</v>
      </c>
      <c r="I25" s="229">
        <f>_xlfn.RANK.EQ(H25,($H$15:$H$23,$H$25:$H$27),0)</f>
        <v>7</v>
      </c>
      <c r="J25" s="240" t="str">
        <f>IF($B$9="Value of exports (£ billions)",TEXT('Summary tables'!P93,".0"),TEXT('Summary tables'!P93,"#,##0"))</f>
        <v>1,066</v>
      </c>
      <c r="K25" s="238" t="str">
        <f>IF($B$9="Value of exports (£ billions)",TEXT('Summary tables'!T93,".0"),TEXT('Summary tables'!T93,"#,##0"))</f>
        <v>1,061</v>
      </c>
      <c r="L25" s="161">
        <f>IF($B$9="Value of exports (£ billions)",VLOOKUP(A25,'Summary tables'!$C$6:$AB$22,26,FALSE),'Summary tables'!AB93)</f>
        <v>-4.5175831222341589E-3</v>
      </c>
      <c r="M25" s="108">
        <f>_xlfn.RANK.EQ(L25,($L$15:$L$23,$L$25:$L$27),0)</f>
        <v>7</v>
      </c>
      <c r="T25" s="305"/>
    </row>
    <row r="26" spans="1:25" x14ac:dyDescent="0.3">
      <c r="A26" s="106" t="s">
        <v>86</v>
      </c>
      <c r="B26" s="152" t="str">
        <f>IF($B$9="Value of exports (£ billions)",TEXT('Summary tables'!W94,".0"),TEXT('Summary tables'!W94,"#,##0"))</f>
        <v>4,421</v>
      </c>
      <c r="C26" s="156" t="str">
        <f>IF($B$9="Value of exports (£ billions)",TEXT('Summary tables'!X94,".0"),TEXT('Summary tables'!X94,"#,##0"))</f>
        <v>3,874</v>
      </c>
      <c r="D26" s="161">
        <f>IF($B$9="Value of exports (£ billions)",VLOOKUP(A26,'Summary tables'!$C$6:$AB$22,24,FALSE),'Summary tables'!Z94)</f>
        <v>-0.12359867056017748</v>
      </c>
      <c r="E26" s="107">
        <f>_xlfn.RANK.EQ(D26,($D$15:$D$23,$D$25:$D$27),0)</f>
        <v>11</v>
      </c>
      <c r="F26" s="152" t="str">
        <f>IF($B$9="Value of exports (£ billions)",TEXT('Summary tables'!S94,".0"),TEXT('Summary tables'!S94,"#,##0"))</f>
        <v>1,257</v>
      </c>
      <c r="G26" s="156" t="str">
        <f>IF($B$9="Value of exports (£ billions)",TEXT('Summary tables'!T94,".0"),TEXT('Summary tables'!T94,"#,##0"))</f>
        <v>1,461</v>
      </c>
      <c r="H26" s="162">
        <f>IF($B$9="Value of exports (£ billions)",VLOOKUP(A26,'Summary tables'!$C$6:$AB$22,25,FALSE),'Summary tables'!AA94)</f>
        <v>0.16226414962569313</v>
      </c>
      <c r="I26" s="229">
        <f>_xlfn.RANK.EQ(H26,($H$15:$H$23,$H$25:$H$27),0)</f>
        <v>1</v>
      </c>
      <c r="J26" s="239" t="str">
        <f>IF($B$9="Value of exports (£ billions)",TEXT('Summary tables'!P94,".0"),TEXT('Summary tables'!P94,"#,##0"))</f>
        <v>1,262</v>
      </c>
      <c r="K26" s="241" t="str">
        <f>IF($B$9="Value of exports (£ billions)",TEXT('Summary tables'!T94,".0"),TEXT('Summary tables'!T94,"#,##0"))</f>
        <v>1,461</v>
      </c>
      <c r="L26" s="160">
        <f>IF($B$9="Value of exports (£ billions)",VLOOKUP(A26,'Summary tables'!$C$6:$AB$22,26,FALSE),'Summary tables'!AB94)</f>
        <v>0.15746935245103222</v>
      </c>
      <c r="M26" s="108">
        <f>_xlfn.RANK.EQ(L26,($L$15:$L$23,$L$25:$L$27),0)</f>
        <v>1</v>
      </c>
      <c r="T26" s="305"/>
    </row>
    <row r="27" spans="1:25" x14ac:dyDescent="0.3">
      <c r="A27" s="112" t="s">
        <v>84</v>
      </c>
      <c r="B27" s="154" t="str">
        <f>IF($B$9="Value of exports (£ billions)",TEXT('Summary tables'!W95,".0"),TEXT('Summary tables'!W95,"#,##0"))</f>
        <v>900</v>
      </c>
      <c r="C27" s="158" t="str">
        <f>IF($B$9="Value of exports (£ billions)",TEXT('Summary tables'!X95,".0"),TEXT('Summary tables'!X95,"#,##0"))</f>
        <v>912</v>
      </c>
      <c r="D27" s="164">
        <f>IF($B$9="Value of exports (£ billions)",VLOOKUP(A27,'Summary tables'!$C$6:$AB$22,24,FALSE),'Summary tables'!Z95)</f>
        <v>1.3231196108310472E-2</v>
      </c>
      <c r="E27" s="227">
        <f>_xlfn.RANK.EQ(D27,($D$15:$D$23,$D$25:$D$27),0)</f>
        <v>3</v>
      </c>
      <c r="F27" s="231" t="str">
        <f>IF($B$9="Value of exports (£ billions)",TEXT('Summary tables'!S95,".0"),TEXT('Summary tables'!S95,"#,##0"))</f>
        <v>327</v>
      </c>
      <c r="G27" s="113" t="str">
        <f>IF($B$9="Value of exports (£ billions)",TEXT('Summary tables'!T95,".0"),TEXT('Summary tables'!T95,"#,##0"))</f>
        <v>305</v>
      </c>
      <c r="H27" s="164">
        <f>IF($B$9="Value of exports (£ billions)",VLOOKUP(A27,'Summary tables'!$C$6:$AB$22,25,FALSE),'Summary tables'!AA95)</f>
        <v>-6.8091841380656049E-2</v>
      </c>
      <c r="I27" s="227">
        <f>_xlfn.RANK.EQ(H27,($H$15:$H$23,$H$25:$H$27),0)</f>
        <v>10</v>
      </c>
      <c r="J27" s="242" t="str">
        <f>IF($B$9="Value of exports (£ billions)",TEXT('Summary tables'!P95,".0"),TEXT('Summary tables'!P95,"#,##0"))</f>
        <v>309</v>
      </c>
      <c r="K27" s="243" t="str">
        <f>IF($B$9="Value of exports (£ billions)",TEXT('Summary tables'!T95,".0"),TEXT('Summary tables'!T95,"#,##0"))</f>
        <v>305</v>
      </c>
      <c r="L27" s="164">
        <f>IF($B$9="Value of exports (£ billions)",VLOOKUP(A27,'Summary tables'!$C$6:$AB$22,26,FALSE),'Summary tables'!AB95)</f>
        <v>-1.3507996297570268E-2</v>
      </c>
      <c r="M27" s="114">
        <f>_xlfn.RANK.EQ(L27,($L$15:$L$23,$L$25:$L$27),0)</f>
        <v>9</v>
      </c>
      <c r="T27" s="305"/>
    </row>
    <row r="28" spans="1:25" x14ac:dyDescent="0.3">
      <c r="A28" s="197"/>
      <c r="C28" s="115"/>
    </row>
    <row r="29" spans="1:25" x14ac:dyDescent="0.3">
      <c r="A29" s="197"/>
      <c r="C29" s="115"/>
    </row>
    <row r="30" spans="1:25" x14ac:dyDescent="0.3">
      <c r="B30" s="116" t="s">
        <v>173</v>
      </c>
      <c r="N30" s="117"/>
    </row>
    <row r="31" spans="1:25" x14ac:dyDescent="0.3">
      <c r="B31" s="93" t="str">
        <f>$B$9</f>
        <v>Average value per exporter (£ thousands)</v>
      </c>
      <c r="C31" s="93"/>
      <c r="D31" s="93"/>
      <c r="E31" s="93"/>
      <c r="F31" s="93"/>
      <c r="G31" s="93"/>
      <c r="H31" s="93"/>
      <c r="I31" s="93"/>
      <c r="J31" s="93"/>
      <c r="K31" s="93"/>
      <c r="L31" s="93"/>
      <c r="M31" s="93"/>
      <c r="N31" s="93"/>
      <c r="O31" s="93"/>
      <c r="P31" s="93"/>
      <c r="Q31" s="131"/>
      <c r="R31" s="131"/>
      <c r="S31" s="131"/>
      <c r="T31" s="131"/>
      <c r="U31" s="131"/>
      <c r="V31" s="131"/>
      <c r="W31" s="131"/>
      <c r="X31" s="131"/>
      <c r="Y31" s="131"/>
    </row>
    <row r="32" spans="1:25" x14ac:dyDescent="0.3">
      <c r="A32" s="137"/>
      <c r="B32" s="452" t="s">
        <v>193</v>
      </c>
      <c r="C32" s="453"/>
      <c r="D32" s="453"/>
      <c r="E32" s="454"/>
      <c r="F32" s="452" t="s">
        <v>194</v>
      </c>
      <c r="G32" s="453"/>
      <c r="H32" s="453"/>
      <c r="I32" s="454"/>
      <c r="J32" s="452" t="s">
        <v>210</v>
      </c>
      <c r="K32" s="453"/>
      <c r="L32" s="453"/>
      <c r="M32" s="454"/>
      <c r="N32" s="436">
        <v>2016</v>
      </c>
      <c r="O32" s="426"/>
      <c r="P32" s="435"/>
      <c r="R32" s="131"/>
      <c r="S32" s="131"/>
      <c r="T32" s="131"/>
      <c r="U32" s="131"/>
      <c r="V32" s="131"/>
      <c r="W32" s="131"/>
      <c r="X32" s="131"/>
      <c r="Y32" s="131"/>
    </row>
    <row r="33" spans="1:27" x14ac:dyDescent="0.3">
      <c r="A33" s="137"/>
      <c r="B33" s="140" t="s">
        <v>0</v>
      </c>
      <c r="C33" s="141" t="s">
        <v>92</v>
      </c>
      <c r="D33" s="141" t="s">
        <v>93</v>
      </c>
      <c r="E33" s="142" t="s">
        <v>94</v>
      </c>
      <c r="F33" s="140" t="s">
        <v>0</v>
      </c>
      <c r="G33" s="141" t="s">
        <v>92</v>
      </c>
      <c r="H33" s="141" t="s">
        <v>93</v>
      </c>
      <c r="I33" s="142" t="s">
        <v>94</v>
      </c>
      <c r="J33" s="140" t="s">
        <v>0</v>
      </c>
      <c r="K33" s="141" t="s">
        <v>92</v>
      </c>
      <c r="L33" s="142" t="s">
        <v>93</v>
      </c>
      <c r="M33" s="268" t="s">
        <v>94</v>
      </c>
      <c r="N33" s="288" t="s">
        <v>0</v>
      </c>
      <c r="O33" s="288" t="s">
        <v>92</v>
      </c>
      <c r="P33" s="288" t="s">
        <v>93</v>
      </c>
      <c r="R33" s="131"/>
      <c r="S33" s="131"/>
      <c r="T33" s="131"/>
      <c r="U33" s="131"/>
      <c r="V33" s="131"/>
      <c r="W33" s="131"/>
      <c r="X33" s="131"/>
      <c r="Y33" s="131"/>
    </row>
    <row r="34" spans="1:27" x14ac:dyDescent="0.3">
      <c r="A34" s="118" t="str">
        <f>$B$8</f>
        <v>Scotland</v>
      </c>
      <c r="B34" s="119" t="str">
        <f>IF($B$9="Value of exports (£ billions)",TEXT(VLOOKUP($A$34,'Summary tables'!$C$82:$X$98,'Summary tables'!F1,FALSE),".0"),TEXT(VLOOKUP($A$34,'Summary tables'!$C$82:$X$98,'Summary tables'!F1,FALSE),"#,##0"))</f>
        <v>1,513</v>
      </c>
      <c r="C34" s="119" t="str">
        <f>IF($B$9="Value of exports (£ billions)",TEXT(VLOOKUP($A$34,'Summary tables'!$C$82:$X$98,'Summary tables'!G1,FALSE),".0"),TEXT(VLOOKUP($A$34,'Summary tables'!$C$82:$X$98,'Summary tables'!G1,FALSE),"#,##0"))</f>
        <v>1,607</v>
      </c>
      <c r="D34" s="119" t="str">
        <f>IF($B$9="Value of exports (£ billions)",TEXT(VLOOKUP($A$34,'Summary tables'!$C$82:$X$98,'Summary tables'!H1,FALSE),".0"),TEXT(VLOOKUP($A$34,'Summary tables'!$C$82:$X$98,'Summary tables'!H1,FALSE),"#,##0"))</f>
        <v>1,525</v>
      </c>
      <c r="E34" s="119" t="str">
        <f>IF($B$9="Value of exports (£ billions)",TEXT(VLOOKUP($A$34,'Summary tables'!$C$82:$X$98,'Summary tables'!I1,FALSE),".0"),TEXT(VLOOKUP($A$34,'Summary tables'!$C$82:$X$98,'Summary tables'!I1,FALSE),"#,##0"))</f>
        <v>1,430</v>
      </c>
      <c r="F34" s="119" t="str">
        <f>IF($B$9="Value of exports (£ billions)",TEXT(VLOOKUP($A$34,'Summary tables'!$C$82:$X$98,'Summary tables'!J1,FALSE),".0"),TEXT(VLOOKUP($A$34,'Summary tables'!$C$82:$X$98,'Summary tables'!J1,FALSE),"#,##0"))</f>
        <v>1,561</v>
      </c>
      <c r="G34" s="119" t="str">
        <f>IF($B$9="Value of exports (£ billions)",TEXT(VLOOKUP($A$34,'Summary tables'!$C$82:$X$98,'Summary tables'!K1,FALSE),".0"),TEXT(VLOOKUP($A$34,'Summary tables'!$C$82:$X$98,'Summary tables'!K1,FALSE),"#,##0"))</f>
        <v>1,631</v>
      </c>
      <c r="H34" s="119" t="str">
        <f>IF($B$9="Value of exports (£ billions)",TEXT(VLOOKUP($A$34,'Summary tables'!$C$82:$X$98,'Summary tables'!L1,FALSE),".0"),TEXT(VLOOKUP($A$34,'Summary tables'!$C$82:$X$98,'Summary tables'!L1,FALSE),"#,##0"))</f>
        <v>1,487</v>
      </c>
      <c r="I34" s="119" t="str">
        <f>IF($B$9="Value of exports (£ billions)",TEXT(VLOOKUP($A$34,'Summary tables'!$C$82:$X$98,'Summary tables'!M1,FALSE),".0"),TEXT(VLOOKUP($A$34,'Summary tables'!$C$82:$X$98,'Summary tables'!M1,FALSE),"#,##0"))</f>
        <v>1,533</v>
      </c>
      <c r="J34" s="119" t="str">
        <f>IF($B$9="Value of exports (£ billions)",TEXT(VLOOKUP($A$34,'Summary tables'!$C$82:$X$98,'Summary tables'!N1,FALSE),".0"),TEXT(VLOOKUP($A$34,'Summary tables'!$C$82:$X$98,'Summary tables'!N1,FALSE),"#,##0"))</f>
        <v>1,383</v>
      </c>
      <c r="K34" s="119" t="str">
        <f>IF($B$9="Value of exports (£ billions)",TEXT(VLOOKUP($A$34,'Summary tables'!$C$82:$X$98,'Summary tables'!O1,FALSE),".0"),TEXT(VLOOKUP($A$34,'Summary tables'!$C$82:$X$98,'Summary tables'!O1,FALSE),"#,##0"))</f>
        <v>1,560</v>
      </c>
      <c r="L34" s="119" t="str">
        <f>IF($B$9="Value of exports (£ billions)",TEXT(VLOOKUP($A$34,'Summary tables'!$C$82:$X$98,'Summary tables'!P1,FALSE),".0"),TEXT(VLOOKUP($A$34,'Summary tables'!$C$82:$X$98,'Summary tables'!P1,FALSE),"#,##0"))</f>
        <v>1,262</v>
      </c>
      <c r="M34" s="269" t="str">
        <f>IF($B$9="Value of exports (£ billions)",TEXT(VLOOKUP($A$34,'Summary tables'!$C$82:$X$98,'Summary tables'!Q1,FALSE),".0"),TEXT(VLOOKUP($A$34,'Summary tables'!$C$82:$X$98,'Summary tables'!Q1,FALSE),"#,##0"))</f>
        <v>1,286</v>
      </c>
      <c r="N34" s="269" t="str">
        <f>IF($B$9="Value of exports (£ billions)",TEXT(VLOOKUP($A$34,'Summary tables'!$C$82:$X$98,'Summary tables'!R1,FALSE),".0"),TEXT(VLOOKUP($A$34,'Summary tables'!$C$82:$X$98,'Summary tables'!R1,FALSE),"#,##0"))</f>
        <v>1,218</v>
      </c>
      <c r="O34" s="269" t="str">
        <f>IF($B$9="Value of exports (£ billions)",TEXT(VLOOKUP($A$34,'Summary tables'!$C$82:$X$98,'Summary tables'!S1,FALSE),".0"),TEXT(VLOOKUP($A$34,'Summary tables'!$C$82:$X$98,'Summary tables'!S1,FALSE),"#,##0"))</f>
        <v>1,257</v>
      </c>
      <c r="P34" s="269" t="str">
        <f>IF($B$9="Value of exports (£ billions)",TEXT(VLOOKUP($A$34,'Summary tables'!$C$82:$X$98,'Summary tables'!T1,FALSE),".0"),TEXT(VLOOKUP($A$34,'Summary tables'!$C$82:$X$98,'Summary tables'!T1,FALSE),"#,##0"))</f>
        <v>1,461</v>
      </c>
      <c r="R34" s="131"/>
      <c r="S34" s="131"/>
      <c r="T34" s="131"/>
      <c r="U34" s="131"/>
      <c r="V34" s="131"/>
      <c r="W34" s="131"/>
      <c r="X34" s="131"/>
      <c r="Y34" s="131"/>
    </row>
    <row r="35" spans="1:27" x14ac:dyDescent="0.3">
      <c r="A35" s="121" t="s">
        <v>183</v>
      </c>
      <c r="B35" s="169" t="str">
        <f>IF($B$9="Value of exports (£ billions)",TEXT(VLOOKUP($A$35,'Summary tables'!$C$82:$X$98,'Summary tables'!F1,FALSE),".0"),TEXT(VLOOKUP($A$35,'Summary tables'!$C$82:$X$98,'Summary tables'!F1,FALSE),"#,##0"))</f>
        <v>711</v>
      </c>
      <c r="C35" s="169" t="str">
        <f>IF($B$9="Value of exports (£ billions)",TEXT(VLOOKUP($A$35,'Summary tables'!$C$82:$X$98,'Summary tables'!G1,FALSE),".0"),TEXT(VLOOKUP($A$35,'Summary tables'!$C$82:$X$98,'Summary tables'!G1,FALSE),"#,##0"))</f>
        <v>716</v>
      </c>
      <c r="D35" s="169" t="str">
        <f>IF($B$9="Value of exports (£ billions)",TEXT(VLOOKUP($A$35,'Summary tables'!$C$82:$X$98,'Summary tables'!H1,FALSE),".0"),TEXT(VLOOKUP($A$35,'Summary tables'!$C$82:$X$98,'Summary tables'!H1,FALSE),"#,##0"))</f>
        <v>679</v>
      </c>
      <c r="E35" s="169" t="str">
        <f>IF($B$9="Value of exports (£ billions)",TEXT(VLOOKUP($A$35,'Summary tables'!$C$82:$X$98,'Summary tables'!I1,FALSE),".0"),TEXT(VLOOKUP($A$35,'Summary tables'!$C$82:$X$98,'Summary tables'!I1,FALSE),"#,##0"))</f>
        <v>694</v>
      </c>
      <c r="F35" s="169" t="str">
        <f>IF($B$9="Value of exports (£ billions)",TEXT(VLOOKUP($A$35,'Summary tables'!$C$82:$X$98,'Summary tables'!J1,FALSE),".0"),TEXT(VLOOKUP($A$35,'Summary tables'!$C$82:$X$98,'Summary tables'!J1,FALSE),"#,##0"))</f>
        <v>696</v>
      </c>
      <c r="G35" s="169" t="str">
        <f>IF($B$9="Value of exports (£ billions)",TEXT(VLOOKUP($A$35,'Summary tables'!$C$82:$X$98,'Summary tables'!K1,FALSE),".0"),TEXT(VLOOKUP($A$35,'Summary tables'!$C$82:$X$98,'Summary tables'!K1,FALSE),"#,##0"))</f>
        <v>677</v>
      </c>
      <c r="H35" s="169" t="str">
        <f>IF($B$9="Value of exports (£ billions)",TEXT(VLOOKUP($A$35,'Summary tables'!$C$82:$X$98,'Summary tables'!L1,FALSE),".0"),TEXT(VLOOKUP($A$35,'Summary tables'!$C$82:$X$98,'Summary tables'!L1,FALSE),"#,##0"))</f>
        <v>656</v>
      </c>
      <c r="I35" s="169" t="str">
        <f>IF($B$9="Value of exports (£ billions)",TEXT(VLOOKUP($A$35,'Summary tables'!$C$82:$X$98,'Summary tables'!M1,FALSE),".0"),TEXT(VLOOKUP($A$35,'Summary tables'!$C$82:$X$98,'Summary tables'!M1,FALSE),"#,##0"))</f>
        <v>689</v>
      </c>
      <c r="J35" s="169" t="str">
        <f>IF($B$9="Value of exports (£ billions)",TEXT(VLOOKUP($A$35,'Summary tables'!$C$82:$X$98,'Summary tables'!N1,FALSE),".0"),TEXT(VLOOKUP($A$35,'Summary tables'!$C$82:$X$98,'Summary tables'!N1,FALSE),"#,##0"))</f>
        <v>666</v>
      </c>
      <c r="K35" s="169" t="str">
        <f>IF($B$9="Value of exports (£ billions)",TEXT(VLOOKUP($A$35,'Summary tables'!$C$82:$X$98,'Summary tables'!O1,FALSE),".0"),TEXT(VLOOKUP($A$35,'Summary tables'!$C$82:$X$98,'Summary tables'!O1,FALSE),"#,##0"))</f>
        <v>693</v>
      </c>
      <c r="L35" s="169" t="str">
        <f>IF($B$9="Value of exports (£ billions)",TEXT(VLOOKUP($A$35,'Summary tables'!$C$82:$X$98,'Summary tables'!P1,FALSE),".0"),TEXT(VLOOKUP($A$35,'Summary tables'!$C$82:$X$98,'Summary tables'!P1,FALSE),"#,##0"))</f>
        <v>636</v>
      </c>
      <c r="M35" s="270" t="str">
        <f>IF($B$9="Value of exports (£ billions)",TEXT(VLOOKUP($A$35,'Summary tables'!$C$82:$X$98,'Summary tables'!Q1,FALSE),".0"),TEXT(VLOOKUP($A$35,'Summary tables'!$C$82:$X$98,'Summary tables'!Q1,FALSE),"#,##0"))</f>
        <v>650</v>
      </c>
      <c r="N35" s="270" t="str">
        <f>IF($B$9="Value of exports (£ billions)",TEXT(VLOOKUP($A$35,'Summary tables'!$C$82:$X$98,'Summary tables'!R1,FALSE),".0"),TEXT(VLOOKUP($A$35,'Summary tables'!$C$82:$X$98,'Summary tables'!R1,FALSE),"#,##0"))</f>
        <v>634</v>
      </c>
      <c r="O35" s="270" t="str">
        <f>IF($B$9="Value of exports (£ billions)",TEXT(VLOOKUP($A$35,'Summary tables'!$C$82:$X$98,'Summary tables'!S1,FALSE),".0"),TEXT(VLOOKUP($A$35,'Summary tables'!$C$82:$X$98,'Summary tables'!S1,FALSE),"#,##0"))</f>
        <v>673</v>
      </c>
      <c r="P35" s="270" t="str">
        <f>IF($B$9="Value of exports (£ billions)",TEXT(VLOOKUP($A$35,'Summary tables'!$C$82:$X$98,'Summary tables'!T1,FALSE),".0"),TEXT(VLOOKUP($A$35,'Summary tables'!$C$82:$X$98,'Summary tables'!T1,FALSE),"#,##0"))</f>
        <v>665</v>
      </c>
      <c r="R35" s="131"/>
      <c r="S35" s="131"/>
      <c r="T35" s="131"/>
      <c r="U35" s="131"/>
      <c r="V35" s="131"/>
      <c r="W35" s="131"/>
      <c r="X35" s="131"/>
      <c r="Y35" s="131"/>
    </row>
    <row r="36" spans="1:27" x14ac:dyDescent="0.3">
      <c r="A36" s="122" t="s">
        <v>157</v>
      </c>
      <c r="B36" s="168" t="str">
        <f>IF($B$9="Value of exports (£ billions)",TEXT(VLOOKUP($A$36,'Summary tables'!$C$82:$X$98,'Summary tables'!F1,FALSE),".0"),TEXT(VLOOKUP($A$36,'Summary tables'!$C$82:$X$98,'Summary tables'!F1,FALSE),"#,##0"))</f>
        <v>623</v>
      </c>
      <c r="C36" s="168" t="str">
        <f>IF($B$9="Value of exports (£ billions)",TEXT(VLOOKUP($A$36,'Summary tables'!$C$82:$X$98,'Summary tables'!G1,FALSE),".0"),TEXT(VLOOKUP($A$36,'Summary tables'!$C$82:$X$98,'Summary tables'!G1,FALSE),"#,##0"))</f>
        <v>635</v>
      </c>
      <c r="D36" s="168" t="str">
        <f>IF($B$9="Value of exports (£ billions)",TEXT(VLOOKUP($A$36,'Summary tables'!$C$82:$X$98,'Summary tables'!H1,FALSE),".0"),TEXT(VLOOKUP($A$36,'Summary tables'!$C$82:$X$98,'Summary tables'!H1,FALSE),"#,##0"))</f>
        <v>598</v>
      </c>
      <c r="E36" s="168" t="str">
        <f>IF($B$9="Value of exports (£ billions)",TEXT(VLOOKUP($A$36,'Summary tables'!$C$82:$X$98,'Summary tables'!I1,FALSE),".0"),TEXT(VLOOKUP($A$36,'Summary tables'!$C$82:$X$98,'Summary tables'!I1,FALSE),"#,##0"))</f>
        <v>619</v>
      </c>
      <c r="F36" s="168" t="str">
        <f>IF($B$9="Value of exports (£ billions)",TEXT(VLOOKUP($A$36,'Summary tables'!$C$82:$X$98,'Summary tables'!J1,FALSE),".0"),TEXT(VLOOKUP($A$36,'Summary tables'!$C$82:$X$98,'Summary tables'!J1,FALSE),"#,##0"))</f>
        <v>619</v>
      </c>
      <c r="G36" s="168" t="str">
        <f>IF($B$9="Value of exports (£ billions)",TEXT(VLOOKUP($A$36,'Summary tables'!$C$82:$X$98,'Summary tables'!K1,FALSE),".0"),TEXT(VLOOKUP($A$36,'Summary tables'!$C$82:$X$98,'Summary tables'!K1,FALSE),"#,##0"))</f>
        <v>602</v>
      </c>
      <c r="H36" s="168" t="str">
        <f>IF($B$9="Value of exports (£ billions)",TEXT(VLOOKUP($A$36,'Summary tables'!$C$82:$X$98,'Summary tables'!L1,FALSE),".0"),TEXT(VLOOKUP($A$36,'Summary tables'!$C$82:$X$98,'Summary tables'!L1,FALSE),"#,##0"))</f>
        <v>579</v>
      </c>
      <c r="I36" s="168" t="str">
        <f>IF($B$9="Value of exports (£ billions)",TEXT(VLOOKUP($A$36,'Summary tables'!$C$82:$X$98,'Summary tables'!M1,FALSE),".0"),TEXT(VLOOKUP($A$36,'Summary tables'!$C$82:$X$98,'Summary tables'!M1,FALSE),"#,##0"))</f>
        <v>613</v>
      </c>
      <c r="J36" s="168" t="str">
        <f>IF($B$9="Value of exports (£ billions)",TEXT(VLOOKUP($A$36,'Summary tables'!$C$82:$X$98,'Summary tables'!N1,FALSE),".0"),TEXT(VLOOKUP($A$36,'Summary tables'!$C$82:$X$98,'Summary tables'!N1,FALSE),"#,##0"))</f>
        <v>600</v>
      </c>
      <c r="K36" s="168" t="str">
        <f>IF($B$9="Value of exports (£ billions)",TEXT(VLOOKUP($A$36,'Summary tables'!$C$82:$X$98,'Summary tables'!O1,FALSE),".0"),TEXT(VLOOKUP($A$36,'Summary tables'!$C$82:$X$98,'Summary tables'!O1,FALSE),"#,##0"))</f>
        <v>616</v>
      </c>
      <c r="L36" s="168" t="str">
        <f>IF($B$9="Value of exports (£ billions)",TEXT(VLOOKUP($A$36,'Summary tables'!$C$82:$X$98,'Summary tables'!P1,FALSE),".0"),TEXT(VLOOKUP($A$36,'Summary tables'!$C$82:$X$98,'Summary tables'!P1,FALSE),"#,##0"))</f>
        <v>561</v>
      </c>
      <c r="M36" s="168" t="str">
        <f>IF($B$9="Value of exports (£ billions)",TEXT(VLOOKUP($A$36,'Summary tables'!$C$82:$X$98,'Summary tables'!Q1,FALSE),".0"),TEXT(VLOOKUP($A$36,'Summary tables'!$C$82:$X$98,'Summary tables'!Q1,FALSE),"#,##0"))</f>
        <v>580</v>
      </c>
      <c r="N36" s="168" t="str">
        <f>IF($B$9="Value of exports (£ billions)",TEXT(VLOOKUP($A$36,'Summary tables'!$C$82:$X$98,'Summary tables'!R1,FALSE),".0"),TEXT(VLOOKUP($A$36,'Summary tables'!$C$82:$X$98,'Summary tables'!R1,FALSE),"#,##0"))</f>
        <v>564</v>
      </c>
      <c r="O36" s="168" t="str">
        <f>IF($B$9="Value of exports (£ billions)",TEXT(VLOOKUP($A$36,'Summary tables'!$C$82:$X$98,'Summary tables'!S1,FALSE),".0"),TEXT(VLOOKUP($A$36,'Summary tables'!$C$82:$X$98,'Summary tables'!S1,FALSE),"#,##0"))</f>
        <v>611</v>
      </c>
      <c r="P36" s="168" t="str">
        <f>IF($B$9="Value of exports (£ billions)",TEXT(VLOOKUP($A$36,'Summary tables'!$C$82:$X$98,'Summary tables'!T1,FALSE),".0"),TEXT(VLOOKUP($A$36,'Summary tables'!$C$82:$X$98,'Summary tables'!T1,FALSE),"#,##0"))</f>
        <v>590</v>
      </c>
      <c r="R36" s="131"/>
      <c r="S36" s="131"/>
      <c r="T36" s="131"/>
      <c r="U36" s="131"/>
      <c r="V36" s="131"/>
      <c r="W36" s="131"/>
      <c r="X36" s="131"/>
      <c r="Y36" s="131"/>
    </row>
    <row r="37" spans="1:27" ht="10.8" customHeight="1" x14ac:dyDescent="0.3">
      <c r="R37" s="131"/>
      <c r="S37" s="131"/>
      <c r="T37" s="131"/>
      <c r="U37" s="131"/>
      <c r="V37" s="131"/>
      <c r="W37" s="131"/>
      <c r="X37" s="131"/>
      <c r="Y37" s="131"/>
    </row>
    <row r="38" spans="1:27" hidden="1" x14ac:dyDescent="0.3">
      <c r="R38" s="131"/>
      <c r="S38" s="131"/>
      <c r="T38" s="131"/>
      <c r="U38" s="131"/>
      <c r="V38" s="131"/>
      <c r="W38" s="131"/>
      <c r="X38" s="131"/>
      <c r="Y38" s="131"/>
    </row>
    <row r="39" spans="1:27" hidden="1" x14ac:dyDescent="0.3">
      <c r="B39" s="116" t="s">
        <v>173</v>
      </c>
      <c r="R39" s="131"/>
      <c r="S39" s="131"/>
      <c r="T39" s="131"/>
      <c r="U39" s="131"/>
      <c r="V39" s="131"/>
      <c r="W39" s="131"/>
      <c r="X39" s="131"/>
      <c r="Y39" s="131"/>
    </row>
    <row r="40" spans="1:27" hidden="1" x14ac:dyDescent="0.3">
      <c r="B40" s="89" t="str">
        <f>CONCATENATE("Index of"," ",B31," (Q1 2013 = 100)")</f>
        <v>Index of Average value per exporter (£ thousands) (Q1 2013 = 100)</v>
      </c>
      <c r="R40" s="131"/>
      <c r="S40" s="131"/>
      <c r="T40" s="131"/>
      <c r="U40" s="131"/>
      <c r="V40" s="131"/>
      <c r="W40" s="131"/>
      <c r="X40" s="131"/>
      <c r="Y40" s="131"/>
    </row>
    <row r="41" spans="1:27" hidden="1" x14ac:dyDescent="0.3">
      <c r="B41" s="123" t="s">
        <v>177</v>
      </c>
      <c r="C41" s="123" t="s">
        <v>178</v>
      </c>
      <c r="D41" s="123" t="s">
        <v>181</v>
      </c>
      <c r="E41" s="123" t="s">
        <v>179</v>
      </c>
      <c r="F41" s="366" t="s">
        <v>180</v>
      </c>
      <c r="G41" s="366" t="s">
        <v>168</v>
      </c>
      <c r="H41" s="366" t="s">
        <v>182</v>
      </c>
      <c r="I41" s="366" t="s">
        <v>192</v>
      </c>
      <c r="J41" s="366" t="s">
        <v>199</v>
      </c>
      <c r="K41" s="366" t="s">
        <v>209</v>
      </c>
      <c r="L41" s="366" t="s">
        <v>214</v>
      </c>
      <c r="M41" s="366" t="s">
        <v>220</v>
      </c>
      <c r="N41" s="123" t="s">
        <v>232</v>
      </c>
      <c r="O41" s="123" t="s">
        <v>250</v>
      </c>
      <c r="P41" s="123" t="s">
        <v>302</v>
      </c>
    </row>
    <row r="42" spans="1:27" hidden="1" x14ac:dyDescent="0.3">
      <c r="A42" s="89" t="str">
        <f>$B$8</f>
        <v>Scotland</v>
      </c>
      <c r="B42" s="124">
        <f>VLOOKUP($A$34,'Summary tables'!$C$82:$X$98,'Summary tables'!F1,FALSE)</f>
        <v>1513.1207980915203</v>
      </c>
      <c r="C42" s="124">
        <f>VLOOKUP($A$34,'Summary tables'!$C$82:$X$98,'Summary tables'!G1,FALSE)</f>
        <v>1607.2033898305085</v>
      </c>
      <c r="D42" s="124">
        <f>VLOOKUP($A$34,'Summary tables'!$C$82:$X$98,'Summary tables'!H1,FALSE)</f>
        <v>1524.7524752475247</v>
      </c>
      <c r="E42" s="124">
        <f>VLOOKUP($A$34,'Summary tables'!$C$82:$X$98,'Summary tables'!I1,FALSE)</f>
        <v>1430.3876615256356</v>
      </c>
      <c r="F42" s="124">
        <f>VLOOKUP($A$34,'Summary tables'!$C$82:$X$98,'Summary tables'!J1,FALSE)</f>
        <v>1560.5566427484237</v>
      </c>
      <c r="G42" s="124">
        <f>VLOOKUP($A$34,'Summary tables'!$C$82:$X$98,'Summary tables'!K1,FALSE)</f>
        <v>1631.2968917470525</v>
      </c>
      <c r="H42" s="124">
        <f>VLOOKUP($A$34,'Summary tables'!$C$82:$X$98,'Summary tables'!L1,FALSE)</f>
        <v>1486.7351305091997</v>
      </c>
      <c r="I42" s="124">
        <f>VLOOKUP($A$34,'Summary tables'!$C$82:$X$98,'Summary tables'!M1,FALSE)</f>
        <v>1532.9853862212944</v>
      </c>
      <c r="J42" s="124">
        <f>VLOOKUP($A$34,'Summary tables'!$C$82:$X$98,'Summary tables'!N1,FALSE)</f>
        <v>1382.8125</v>
      </c>
      <c r="K42" s="124">
        <f>VLOOKUP($A$34,'Summary tables'!$C$82:$X$98,'Summary tables'!O1,FALSE)</f>
        <v>1560.344827586207</v>
      </c>
      <c r="L42" s="124">
        <f>VLOOKUP($A$34,'Summary tables'!$C$82:$X$98,'Summary tables'!P1,FALSE)</f>
        <v>1262.0659532649049</v>
      </c>
      <c r="M42" s="124">
        <f>VLOOKUP($A$34,'Summary tables'!$C$82:$X$98,'Summary tables'!Q1,FALSE)</f>
        <v>1286.4385297845374</v>
      </c>
      <c r="N42" s="124">
        <f>VLOOKUP($A$34,'Summary tables'!$C$82:$X$98,'Summary tables'!R1,FALSE)</f>
        <v>1217.9569204521219</v>
      </c>
      <c r="O42" s="124">
        <f>VLOOKUP($A$34,'Summary tables'!$C$82:$X$98,'Summary tables'!S1,FALSE)</f>
        <v>1256.8594343604896</v>
      </c>
      <c r="P42" s="124">
        <f>VLOOKUP($A$34,'Summary tables'!$C$82:$X$98,'Summary tables'!T1,FALSE)</f>
        <v>1460.8026616760242</v>
      </c>
    </row>
    <row r="43" spans="1:27" hidden="1" x14ac:dyDescent="0.3">
      <c r="A43" s="89" t="s">
        <v>172</v>
      </c>
      <c r="B43" s="124">
        <f>VLOOKUP($A$35,'Summary tables'!$C$82:$X$98,'Summary tables'!F1,FALSE)</f>
        <v>710.55988382361602</v>
      </c>
      <c r="C43" s="124">
        <f>VLOOKUP($A$35,'Summary tables'!$C$82:$X$98,'Summary tables'!G1,FALSE)</f>
        <v>716.27209955231808</v>
      </c>
      <c r="D43" s="124">
        <f>VLOOKUP($A$35,'Summary tables'!$C$82:$X$98,'Summary tables'!H1,FALSE)</f>
        <v>678.80075587353224</v>
      </c>
      <c r="E43" s="124">
        <f>VLOOKUP($A$35,'Summary tables'!$C$82:$X$98,'Summary tables'!I1,FALSE)</f>
        <v>693.53815141107964</v>
      </c>
      <c r="F43" s="124">
        <f>VLOOKUP($A$35,'Summary tables'!$C$82:$X$98,'Summary tables'!J1,FALSE)</f>
        <v>696.24347283921747</v>
      </c>
      <c r="G43" s="124">
        <f>VLOOKUP($A$35,'Summary tables'!$C$82:$X$98,'Summary tables'!K1,FALSE)</f>
        <v>676.99327569644572</v>
      </c>
      <c r="H43" s="124">
        <f>VLOOKUP($A$35,'Summary tables'!$C$82:$X$98,'Summary tables'!L1,FALSE)</f>
        <v>655.93451307051555</v>
      </c>
      <c r="I43" s="124">
        <f>VLOOKUP($A$35,'Summary tables'!$C$82:$X$98,'Summary tables'!M1,FALSE)</f>
        <v>689.12712016895057</v>
      </c>
      <c r="J43" s="124">
        <f>VLOOKUP($A$35,'Summary tables'!$C$82:$X$98,'Summary tables'!N1,FALSE)</f>
        <v>665.56967217117017</v>
      </c>
      <c r="K43" s="124">
        <f>VLOOKUP($A$35,'Summary tables'!$C$82:$X$98,'Summary tables'!O1,FALSE)</f>
        <v>692.75598867073109</v>
      </c>
      <c r="L43" s="124">
        <f>VLOOKUP($A$35,'Summary tables'!$C$82:$X$98,'Summary tables'!P1,FALSE)</f>
        <v>635.54676625034801</v>
      </c>
      <c r="M43" s="124">
        <f>VLOOKUP($A$35,'Summary tables'!$C$82:$X$98,'Summary tables'!Q1,FALSE)</f>
        <v>649.61769447613301</v>
      </c>
      <c r="N43" s="124">
        <f>VLOOKUP($A$35,'Summary tables'!$C$82:$X$98,'Summary tables'!R1,FALSE)</f>
        <v>633.88959234970616</v>
      </c>
      <c r="O43" s="124">
        <f>VLOOKUP($A$35,'Summary tables'!$C$82:$X$98,'Summary tables'!S1,FALSE)</f>
        <v>672.92162846085148</v>
      </c>
      <c r="P43" s="124">
        <f>VLOOKUP($A$35,'Summary tables'!$C$82:$X$98,'Summary tables'!T1,FALSE)</f>
        <v>664.97344080829089</v>
      </c>
    </row>
    <row r="44" spans="1:27" hidden="1" x14ac:dyDescent="0.3">
      <c r="A44" s="89" t="s">
        <v>157</v>
      </c>
      <c r="B44" s="124">
        <f>VLOOKUP($A$36,'Summary tables'!$C$82:$X$98,'Summary tables'!F1,FALSE)</f>
        <v>623.38303885302025</v>
      </c>
      <c r="C44" s="124">
        <f>VLOOKUP($A$36,'Summary tables'!$C$82:$X$98,'Summary tables'!G1,FALSE)</f>
        <v>635.10628835720001</v>
      </c>
      <c r="D44" s="124">
        <f>VLOOKUP($A$36,'Summary tables'!$C$82:$X$98,'Summary tables'!H1,FALSE)</f>
        <v>598.05551579480516</v>
      </c>
      <c r="E44" s="124">
        <f>VLOOKUP($A$36,'Summary tables'!$C$82:$X$98,'Summary tables'!I1,FALSE)</f>
        <v>618.74774113704314</v>
      </c>
      <c r="F44" s="124">
        <f>VLOOKUP($A$36,'Summary tables'!$C$82:$X$98,'Summary tables'!J1,FALSE)</f>
        <v>618.73605947955389</v>
      </c>
      <c r="G44" s="124">
        <f>VLOOKUP($A$36,'Summary tables'!$C$82:$X$98,'Summary tables'!K1,FALSE)</f>
        <v>601.70534756338589</v>
      </c>
      <c r="H44" s="124">
        <f>VLOOKUP($A$36,'Summary tables'!$C$82:$X$98,'Summary tables'!L1,FALSE)</f>
        <v>579.08108535359804</v>
      </c>
      <c r="I44" s="124">
        <f>VLOOKUP($A$36,'Summary tables'!$C$82:$X$98,'Summary tables'!M1,FALSE)</f>
        <v>613.01870169843096</v>
      </c>
      <c r="J44" s="124">
        <f>VLOOKUP($A$36,'Summary tables'!$C$82:$X$98,'Summary tables'!N1,FALSE)</f>
        <v>600.20930847699333</v>
      </c>
      <c r="K44" s="124">
        <f>VLOOKUP($A$36,'Summary tables'!$C$82:$X$98,'Summary tables'!O1,FALSE)</f>
        <v>616.03113016526584</v>
      </c>
      <c r="L44" s="124">
        <f>VLOOKUP($A$36,'Summary tables'!$C$82:$X$98,'Summary tables'!P1,FALSE)</f>
        <v>560.69520830274769</v>
      </c>
      <c r="M44" s="124">
        <f>VLOOKUP($A$36,'Summary tables'!$C$82:$X$98,'Summary tables'!Q1,FALSE)</f>
        <v>580.30235660293465</v>
      </c>
      <c r="N44" s="124">
        <f>VLOOKUP($A$36,'Summary tables'!$C$82:$X$98,'Summary tables'!R1,FALSE)</f>
        <v>564.22391234145857</v>
      </c>
      <c r="O44" s="124">
        <f>VLOOKUP($A$36,'Summary tables'!$C$82:$X$98,'Summary tables'!S1,FALSE)</f>
        <v>610.78632459883079</v>
      </c>
      <c r="P44" s="124">
        <f>VLOOKUP($A$36,'Summary tables'!$C$82:$X$98,'Summary tables'!T1,FALSE)</f>
        <v>590.24384900203756</v>
      </c>
    </row>
    <row r="45" spans="1:27" x14ac:dyDescent="0.3">
      <c r="R45" s="131"/>
      <c r="S45" s="131"/>
      <c r="T45" s="131"/>
      <c r="U45" s="131"/>
      <c r="V45" s="131"/>
      <c r="W45" s="131"/>
      <c r="X45" s="131"/>
      <c r="Y45" s="131"/>
    </row>
    <row r="46" spans="1:27" x14ac:dyDescent="0.3">
      <c r="B46" s="116" t="s">
        <v>173</v>
      </c>
      <c r="R46" s="131"/>
      <c r="S46" s="131"/>
      <c r="T46" s="131"/>
      <c r="U46" s="131"/>
      <c r="V46" s="131"/>
      <c r="W46" s="131"/>
      <c r="X46" s="131"/>
      <c r="Y46" s="131"/>
    </row>
    <row r="47" spans="1:27" x14ac:dyDescent="0.3">
      <c r="B47" s="89" t="str">
        <f>CONCATENATE("Index of"," ",B39," (Q1 2013 = 100)")</f>
        <v>Index of Quarterly data (Q1 2013 = 100)</v>
      </c>
      <c r="R47" s="131"/>
      <c r="S47" s="131"/>
      <c r="T47" s="131"/>
      <c r="U47" s="131"/>
      <c r="V47" s="131"/>
      <c r="W47" s="131"/>
      <c r="X47" s="131"/>
      <c r="Y47" s="131"/>
      <c r="AA47" s="29"/>
    </row>
    <row r="48" spans="1:27" x14ac:dyDescent="0.3">
      <c r="A48" s="137"/>
      <c r="B48" s="455">
        <v>2013</v>
      </c>
      <c r="C48" s="456"/>
      <c r="D48" s="456"/>
      <c r="E48" s="457"/>
      <c r="F48" s="455">
        <v>2014</v>
      </c>
      <c r="G48" s="456"/>
      <c r="H48" s="456"/>
      <c r="I48" s="457"/>
      <c r="J48" s="455">
        <v>2015</v>
      </c>
      <c r="K48" s="456"/>
      <c r="L48" s="456"/>
      <c r="M48" s="457"/>
      <c r="N48" s="436">
        <v>2016</v>
      </c>
      <c r="O48" s="426"/>
      <c r="P48" s="435"/>
    </row>
    <row r="49" spans="1:16" x14ac:dyDescent="0.3">
      <c r="A49" s="137"/>
      <c r="B49" s="138" t="s">
        <v>0</v>
      </c>
      <c r="C49" s="139" t="s">
        <v>92</v>
      </c>
      <c r="D49" s="139" t="s">
        <v>93</v>
      </c>
      <c r="E49" s="136" t="s">
        <v>94</v>
      </c>
      <c r="F49" s="138" t="s">
        <v>0</v>
      </c>
      <c r="G49" s="139" t="s">
        <v>92</v>
      </c>
      <c r="H49" s="139" t="s">
        <v>93</v>
      </c>
      <c r="I49" s="136" t="s">
        <v>94</v>
      </c>
      <c r="J49" s="138" t="s">
        <v>0</v>
      </c>
      <c r="K49" s="139" t="s">
        <v>92</v>
      </c>
      <c r="L49" s="271" t="s">
        <v>93</v>
      </c>
      <c r="M49" s="271" t="s">
        <v>94</v>
      </c>
      <c r="N49" s="288" t="s">
        <v>0</v>
      </c>
      <c r="O49" s="288" t="s">
        <v>92</v>
      </c>
      <c r="P49" s="288" t="s">
        <v>93</v>
      </c>
    </row>
    <row r="50" spans="1:16" x14ac:dyDescent="0.3">
      <c r="A50" s="118" t="str">
        <f>$B$8</f>
        <v>Scotland</v>
      </c>
      <c r="B50" s="120">
        <f>100*(B42/$B42)</f>
        <v>100</v>
      </c>
      <c r="C50" s="120">
        <f t="shared" ref="C50:P50" si="0">100*(C42/$B42)</f>
        <v>106.21778458518666</v>
      </c>
      <c r="D50" s="120">
        <f t="shared" si="0"/>
        <v>100.76872098848125</v>
      </c>
      <c r="E50" s="120">
        <f t="shared" si="0"/>
        <v>94.532284754116461</v>
      </c>
      <c r="F50" s="120">
        <f t="shared" si="0"/>
        <v>103.13496746041251</v>
      </c>
      <c r="G50" s="120">
        <f t="shared" si="0"/>
        <v>107.81008983582714</v>
      </c>
      <c r="H50" s="120">
        <f t="shared" si="0"/>
        <v>98.256208782828153</v>
      </c>
      <c r="I50" s="120">
        <f t="shared" si="0"/>
        <v>101.31282235726513</v>
      </c>
      <c r="J50" s="120">
        <f t="shared" si="0"/>
        <v>91.388110040131849</v>
      </c>
      <c r="K50" s="120">
        <f t="shared" si="0"/>
        <v>103.12096889780709</v>
      </c>
      <c r="L50" s="120">
        <f t="shared" si="0"/>
        <v>83.408142618668151</v>
      </c>
      <c r="M50" s="120">
        <f t="shared" si="0"/>
        <v>85.018891512634397</v>
      </c>
      <c r="N50" s="120">
        <f t="shared" si="0"/>
        <v>80.49303941815586</v>
      </c>
      <c r="O50" s="120">
        <f t="shared" si="0"/>
        <v>83.064051194441973</v>
      </c>
      <c r="P50" s="120">
        <f t="shared" si="0"/>
        <v>96.542368825973156</v>
      </c>
    </row>
    <row r="51" spans="1:16" x14ac:dyDescent="0.3">
      <c r="A51" s="121" t="s">
        <v>183</v>
      </c>
      <c r="B51" s="125">
        <f>100*(B43/$B43)</f>
        <v>100</v>
      </c>
      <c r="C51" s="125">
        <f t="shared" ref="C51:P51" si="1">100*(C43/$B43)</f>
        <v>100.80390349339226</v>
      </c>
      <c r="D51" s="125">
        <f t="shared" si="1"/>
        <v>95.53040796798382</v>
      </c>
      <c r="E51" s="125">
        <f t="shared" si="1"/>
        <v>97.604461946128978</v>
      </c>
      <c r="F51" s="125">
        <f t="shared" si="1"/>
        <v>97.985192900651796</v>
      </c>
      <c r="G51" s="125">
        <f t="shared" si="1"/>
        <v>95.276033886610094</v>
      </c>
      <c r="H51" s="125">
        <f t="shared" si="1"/>
        <v>92.312348051630195</v>
      </c>
      <c r="I51" s="125">
        <f t="shared" si="1"/>
        <v>96.983679469866374</v>
      </c>
      <c r="J51" s="125">
        <f t="shared" si="1"/>
        <v>93.668343418101855</v>
      </c>
      <c r="K51" s="125">
        <f t="shared" si="1"/>
        <v>97.49438498313755</v>
      </c>
      <c r="L51" s="125">
        <f t="shared" si="1"/>
        <v>89.443097016733816</v>
      </c>
      <c r="M51" s="125">
        <f t="shared" si="1"/>
        <v>91.423356322968147</v>
      </c>
      <c r="N51" s="125">
        <f t="shared" si="1"/>
        <v>89.209876152684416</v>
      </c>
      <c r="O51" s="125">
        <f t="shared" si="1"/>
        <v>94.703014310317073</v>
      </c>
      <c r="P51" s="125">
        <f t="shared" si="1"/>
        <v>93.58443333867676</v>
      </c>
    </row>
    <row r="52" spans="1:16" x14ac:dyDescent="0.3">
      <c r="A52" s="122" t="s">
        <v>157</v>
      </c>
      <c r="B52" s="126">
        <f>100*(B44/$B44)</f>
        <v>100</v>
      </c>
      <c r="C52" s="126">
        <f t="shared" ref="C52:P52" si="2">100*(C44/$B44)</f>
        <v>101.88058525393147</v>
      </c>
      <c r="D52" s="126">
        <f t="shared" si="2"/>
        <v>95.937084989540949</v>
      </c>
      <c r="E52" s="126">
        <f t="shared" si="2"/>
        <v>99.256428643855031</v>
      </c>
      <c r="F52" s="126">
        <f t="shared" si="2"/>
        <v>99.254554730584829</v>
      </c>
      <c r="G52" s="126">
        <f t="shared" si="2"/>
        <v>96.522572810206739</v>
      </c>
      <c r="H52" s="126">
        <f t="shared" si="2"/>
        <v>92.893301431342351</v>
      </c>
      <c r="I52" s="126">
        <f t="shared" si="2"/>
        <v>98.337404692039925</v>
      </c>
      <c r="J52" s="126">
        <f t="shared" si="2"/>
        <v>96.2825856765906</v>
      </c>
      <c r="K52" s="126">
        <f t="shared" si="2"/>
        <v>98.820643452012845</v>
      </c>
      <c r="L52" s="126">
        <f t="shared" si="2"/>
        <v>89.943930674531401</v>
      </c>
      <c r="M52" s="126">
        <f t="shared" si="2"/>
        <v>93.089211678047747</v>
      </c>
      <c r="N52" s="126">
        <f t="shared" si="2"/>
        <v>90.509987788501562</v>
      </c>
      <c r="O52" s="126">
        <f t="shared" si="2"/>
        <v>97.97929788443291</v>
      </c>
      <c r="P52" s="126">
        <f t="shared" si="2"/>
        <v>94.683976337893895</v>
      </c>
    </row>
    <row r="54" spans="1:16" x14ac:dyDescent="0.3">
      <c r="A54" s="306"/>
    </row>
    <row r="55" spans="1:16" x14ac:dyDescent="0.3">
      <c r="B55" s="123" t="str">
        <f>CONCATENATE($B$9, ",", " ", "quarterly data")</f>
        <v>Average value per exporter (£ thousands), quarterly data</v>
      </c>
      <c r="J55" s="123" t="str">
        <f>CONCATENATE($B$9,","," ","index of quarterly data, Q1 2010=100")</f>
        <v>Average value per exporter (£ thousands), index of quarterly data, Q1 2010=100</v>
      </c>
    </row>
    <row r="73" spans="2:16" ht="16.2" thickBot="1" x14ac:dyDescent="0.35"/>
    <row r="74" spans="2:16" x14ac:dyDescent="0.3">
      <c r="B74" s="127"/>
      <c r="C74" s="128"/>
      <c r="D74" s="128"/>
      <c r="E74" s="128"/>
      <c r="F74" s="128"/>
      <c r="G74" s="128"/>
      <c r="H74" s="128"/>
      <c r="I74" s="128"/>
      <c r="J74" s="128"/>
      <c r="K74" s="128"/>
      <c r="L74" s="128"/>
      <c r="M74" s="128"/>
      <c r="N74" s="128"/>
      <c r="O74" s="128"/>
      <c r="P74" s="129"/>
    </row>
    <row r="75" spans="2:16" x14ac:dyDescent="0.3">
      <c r="B75" s="130" t="str">
        <f>CONCATENATE('quick text 2'!C10, 'quick text 2'!C11, 'quick text 2'!C12, 'quick text 2'!C13, 'quick text 2'!C14, 'quick text 2'!D2)</f>
        <v>Average value per exporter (£ thousands) in Scotland went up by 16.2% in the latest quarter (compared to the previous quarter) from £1,257 thousand to £1,461 thousand.</v>
      </c>
      <c r="C75" s="131"/>
      <c r="D75" s="131"/>
      <c r="E75" s="131"/>
      <c r="F75" s="131"/>
      <c r="G75" s="131"/>
      <c r="H75" s="131"/>
      <c r="I75" s="131"/>
      <c r="J75" s="131"/>
      <c r="K75" s="131"/>
      <c r="L75" s="131"/>
      <c r="M75" s="131"/>
      <c r="N75" s="131"/>
      <c r="O75" s="131"/>
      <c r="P75" s="132"/>
    </row>
    <row r="76" spans="2:16" x14ac:dyDescent="0.3">
      <c r="B76" s="130" t="str">
        <f>CONCATENATE('quick text 2'!J10, 'quick text 2'!J11, 'quick text 2'!J12, 'quick text 2'!J13, 'quick text 2'!J14, 'quick text 2'!D3)</f>
        <v>Average value per exporter (£ thousands) in Scotland went down by -12.4% in 2015 (compared to 2014) from £4,421 thousand to £3,874 thousand.</v>
      </c>
      <c r="C76" s="131"/>
      <c r="D76" s="131"/>
      <c r="E76" s="131"/>
      <c r="F76" s="131"/>
      <c r="G76" s="131"/>
      <c r="H76" s="131"/>
      <c r="I76" s="131"/>
      <c r="J76" s="131"/>
      <c r="K76" s="131"/>
      <c r="L76" s="131"/>
      <c r="M76" s="131"/>
      <c r="N76" s="131"/>
      <c r="O76" s="131"/>
      <c r="P76" s="132"/>
    </row>
    <row r="77" spans="2:16" ht="16.2" thickBot="1" x14ac:dyDescent="0.35">
      <c r="B77" s="133"/>
      <c r="C77" s="134"/>
      <c r="D77" s="134"/>
      <c r="E77" s="134"/>
      <c r="F77" s="134"/>
      <c r="G77" s="134"/>
      <c r="H77" s="134"/>
      <c r="I77" s="134"/>
      <c r="J77" s="134"/>
      <c r="K77" s="134"/>
      <c r="L77" s="134"/>
      <c r="M77" s="134"/>
      <c r="N77" s="134"/>
      <c r="O77" s="134"/>
      <c r="P77" s="135"/>
    </row>
  </sheetData>
  <sheetProtection password="E53C" sheet="1" scenarios="1"/>
  <protectedRanges>
    <protectedRange sqref="B8:D9" name="Range1"/>
  </protectedRanges>
  <mergeCells count="15">
    <mergeCell ref="N32:P32"/>
    <mergeCell ref="N48:P48"/>
    <mergeCell ref="B6:D6"/>
    <mergeCell ref="B7:D7"/>
    <mergeCell ref="J11:M11"/>
    <mergeCell ref="F11:I11"/>
    <mergeCell ref="B11:E11"/>
    <mergeCell ref="B8:D8"/>
    <mergeCell ref="B9:D9"/>
    <mergeCell ref="J32:M32"/>
    <mergeCell ref="J48:M48"/>
    <mergeCell ref="B32:E32"/>
    <mergeCell ref="F32:I32"/>
    <mergeCell ref="B48:E48"/>
    <mergeCell ref="F48:I48"/>
  </mergeCells>
  <conditionalFormatting sqref="A15:M27">
    <cfRule type="expression" dxfId="1" priority="1">
      <formula>$A15=$B$8</formula>
    </cfRule>
  </conditionalFormatting>
  <dataValidations count="1">
    <dataValidation type="list" allowBlank="1" showInputMessage="1" showErrorMessage="1" sqref="B9">
      <formula1>"Value of exports (£ billions), Number of exporters, Average value per exporter (£ thousands)"</formula1>
    </dataValidation>
  </dataValidations>
  <pageMargins left="0.7" right="0.7" top="0.75" bottom="0.75" header="0.3" footer="0.3"/>
  <pageSetup paperSize="9" orientation="landscape" verticalDpi="4" r:id="rId1"/>
  <ignoredErrors>
    <ignoredError sqref="E6:G8 B34:M36" emptyCellReference="1"/>
    <ignoredError sqref="B33:K33 B32:J32"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1'!$A$35:$A$46</xm:f>
          </x14:formula1>
          <xm:sqref>B8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8009"/>
  <sheetViews>
    <sheetView workbookViewId="0">
      <pane ySplit="2" topLeftCell="A3" activePane="bottomLeft" state="frozen"/>
      <selection pane="bottomLeft" activeCell="D3821" sqref="D3821"/>
    </sheetView>
  </sheetViews>
  <sheetFormatPr defaultColWidth="9.109375" defaultRowHeight="13.8" x14ac:dyDescent="0.3"/>
  <cols>
    <col min="1" max="1" width="7.44140625" style="261" customWidth="1"/>
    <col min="2" max="2" width="24.6640625" style="256" bestFit="1" customWidth="1"/>
    <col min="3" max="3" width="15.44140625" style="256" bestFit="1" customWidth="1"/>
    <col min="4" max="4" width="19.6640625" style="257" bestFit="1" customWidth="1"/>
    <col min="5" max="16384" width="9.109375" style="256"/>
  </cols>
  <sheetData>
    <row r="1" spans="1:4" x14ac:dyDescent="0.3">
      <c r="A1" s="255" t="s">
        <v>203</v>
      </c>
    </row>
    <row r="2" spans="1:4" x14ac:dyDescent="0.3">
      <c r="A2" s="258" t="s">
        <v>96</v>
      </c>
      <c r="B2" s="258" t="s">
        <v>98</v>
      </c>
      <c r="C2" s="258" t="s">
        <v>99</v>
      </c>
      <c r="D2" s="259" t="s">
        <v>100</v>
      </c>
    </row>
    <row r="3" spans="1:4" x14ac:dyDescent="0.3">
      <c r="A3" s="183">
        <v>2013</v>
      </c>
      <c r="B3" s="183" t="s">
        <v>83</v>
      </c>
      <c r="C3" s="183" t="s">
        <v>35</v>
      </c>
      <c r="D3" s="330">
        <v>31</v>
      </c>
    </row>
    <row r="4" spans="1:4" x14ac:dyDescent="0.3">
      <c r="A4" s="183">
        <v>2013</v>
      </c>
      <c r="B4" s="183" t="s">
        <v>83</v>
      </c>
      <c r="C4" s="183" t="s">
        <v>41</v>
      </c>
      <c r="D4" s="330">
        <v>37</v>
      </c>
    </row>
    <row r="5" spans="1:4" x14ac:dyDescent="0.3">
      <c r="A5" s="183">
        <v>2013</v>
      </c>
      <c r="B5" s="183" t="s">
        <v>83</v>
      </c>
      <c r="C5" s="183" t="s">
        <v>59</v>
      </c>
      <c r="D5" s="330">
        <v>45</v>
      </c>
    </row>
    <row r="6" spans="1:4" x14ac:dyDescent="0.3">
      <c r="A6" s="183">
        <v>2013</v>
      </c>
      <c r="B6" s="183" t="s">
        <v>83</v>
      </c>
      <c r="C6" s="183" t="s">
        <v>79</v>
      </c>
      <c r="D6" s="330">
        <v>337</v>
      </c>
    </row>
    <row r="7" spans="1:4" x14ac:dyDescent="0.3">
      <c r="A7" s="183">
        <v>2013</v>
      </c>
      <c r="B7" s="183" t="s">
        <v>83</v>
      </c>
      <c r="C7" s="183" t="s">
        <v>17</v>
      </c>
      <c r="D7" s="330">
        <v>144</v>
      </c>
    </row>
    <row r="8" spans="1:4" x14ac:dyDescent="0.3">
      <c r="A8" s="183">
        <v>2013</v>
      </c>
      <c r="B8" s="183" t="s">
        <v>83</v>
      </c>
      <c r="C8" s="183" t="s">
        <v>274</v>
      </c>
      <c r="D8" s="330">
        <v>48</v>
      </c>
    </row>
    <row r="9" spans="1:4" x14ac:dyDescent="0.3">
      <c r="A9" s="183">
        <v>2013</v>
      </c>
      <c r="B9" s="183" t="s">
        <v>83</v>
      </c>
      <c r="C9" s="183" t="s">
        <v>66</v>
      </c>
      <c r="D9" s="330">
        <v>90</v>
      </c>
    </row>
    <row r="10" spans="1:4" x14ac:dyDescent="0.3">
      <c r="A10" s="183">
        <v>2013</v>
      </c>
      <c r="B10" s="183" t="s">
        <v>83</v>
      </c>
      <c r="C10" s="183" t="s">
        <v>11</v>
      </c>
      <c r="D10" s="330">
        <v>271</v>
      </c>
    </row>
    <row r="11" spans="1:4" x14ac:dyDescent="0.3">
      <c r="A11" s="183">
        <v>2013</v>
      </c>
      <c r="B11" s="183" t="s">
        <v>83</v>
      </c>
      <c r="C11" s="183" t="s">
        <v>56</v>
      </c>
      <c r="D11" s="330">
        <v>133</v>
      </c>
    </row>
    <row r="12" spans="1:4" x14ac:dyDescent="0.3">
      <c r="A12" s="183">
        <v>2013</v>
      </c>
      <c r="B12" s="183" t="s">
        <v>83</v>
      </c>
      <c r="C12" s="183" t="s">
        <v>29</v>
      </c>
      <c r="D12" s="330">
        <v>75</v>
      </c>
    </row>
    <row r="13" spans="1:4" x14ac:dyDescent="0.3">
      <c r="A13" s="183">
        <v>2013</v>
      </c>
      <c r="B13" s="183" t="s">
        <v>83</v>
      </c>
      <c r="C13" s="183" t="s">
        <v>47</v>
      </c>
      <c r="D13" s="330">
        <v>247</v>
      </c>
    </row>
    <row r="14" spans="1:4" x14ac:dyDescent="0.3">
      <c r="A14" s="183">
        <v>2013</v>
      </c>
      <c r="B14" s="183" t="s">
        <v>83</v>
      </c>
      <c r="C14" s="183" t="s">
        <v>57</v>
      </c>
      <c r="D14" s="330">
        <v>51</v>
      </c>
    </row>
    <row r="15" spans="1:4" x14ac:dyDescent="0.3">
      <c r="A15" s="183">
        <v>2013</v>
      </c>
      <c r="B15" s="183" t="s">
        <v>83</v>
      </c>
      <c r="C15" s="183" t="s">
        <v>74</v>
      </c>
      <c r="D15" s="330">
        <v>305</v>
      </c>
    </row>
    <row r="16" spans="1:4" x14ac:dyDescent="0.3">
      <c r="A16" s="183">
        <v>2013</v>
      </c>
      <c r="B16" s="183" t="s">
        <v>83</v>
      </c>
      <c r="C16" s="183" t="s">
        <v>53</v>
      </c>
      <c r="D16" s="330">
        <v>38</v>
      </c>
    </row>
    <row r="17" spans="1:4" x14ac:dyDescent="0.3">
      <c r="A17" s="183">
        <v>2013</v>
      </c>
      <c r="B17" s="183" t="s">
        <v>83</v>
      </c>
      <c r="C17" s="183" t="s">
        <v>33</v>
      </c>
      <c r="D17" s="330">
        <v>33</v>
      </c>
    </row>
    <row r="18" spans="1:4" x14ac:dyDescent="0.3">
      <c r="A18" s="183">
        <v>2013</v>
      </c>
      <c r="B18" s="183" t="s">
        <v>83</v>
      </c>
      <c r="C18" s="183" t="s">
        <v>60</v>
      </c>
      <c r="D18" s="330">
        <v>73</v>
      </c>
    </row>
    <row r="19" spans="1:4" x14ac:dyDescent="0.3">
      <c r="A19" s="183">
        <v>2013</v>
      </c>
      <c r="B19" s="183" t="s">
        <v>83</v>
      </c>
      <c r="C19" s="183" t="s">
        <v>25</v>
      </c>
      <c r="D19" s="330">
        <v>167</v>
      </c>
    </row>
    <row r="20" spans="1:4" x14ac:dyDescent="0.3">
      <c r="A20" s="183">
        <v>2013</v>
      </c>
      <c r="B20" s="183" t="s">
        <v>83</v>
      </c>
      <c r="C20" s="183" t="s">
        <v>7</v>
      </c>
      <c r="D20" s="330">
        <v>210</v>
      </c>
    </row>
    <row r="21" spans="1:4" x14ac:dyDescent="0.3">
      <c r="A21" s="183">
        <v>2013</v>
      </c>
      <c r="B21" s="183" t="s">
        <v>83</v>
      </c>
      <c r="C21" s="183" t="s">
        <v>36</v>
      </c>
      <c r="D21" s="330">
        <v>109</v>
      </c>
    </row>
    <row r="22" spans="1:4" x14ac:dyDescent="0.3">
      <c r="A22" s="183">
        <v>2013</v>
      </c>
      <c r="B22" s="183" t="s">
        <v>83</v>
      </c>
      <c r="C22" s="183" t="s">
        <v>21</v>
      </c>
      <c r="D22" s="330">
        <v>53</v>
      </c>
    </row>
    <row r="23" spans="1:4" x14ac:dyDescent="0.3">
      <c r="A23" s="183">
        <v>2013</v>
      </c>
      <c r="B23" s="183" t="s">
        <v>83</v>
      </c>
      <c r="C23" s="183" t="s">
        <v>16</v>
      </c>
      <c r="D23" s="330">
        <v>144</v>
      </c>
    </row>
    <row r="24" spans="1:4" x14ac:dyDescent="0.3">
      <c r="A24" s="183">
        <v>2013</v>
      </c>
      <c r="B24" s="183" t="s">
        <v>83</v>
      </c>
      <c r="C24" s="183" t="s">
        <v>2</v>
      </c>
      <c r="D24" s="330">
        <v>334</v>
      </c>
    </row>
    <row r="25" spans="1:4" x14ac:dyDescent="0.3">
      <c r="A25" s="183">
        <v>2013</v>
      </c>
      <c r="B25" s="183" t="s">
        <v>83</v>
      </c>
      <c r="C25" s="183" t="s">
        <v>4</v>
      </c>
      <c r="D25" s="330">
        <v>356</v>
      </c>
    </row>
    <row r="26" spans="1:4" x14ac:dyDescent="0.3">
      <c r="A26" s="183">
        <v>2013</v>
      </c>
      <c r="B26" s="183" t="s">
        <v>83</v>
      </c>
      <c r="C26" s="183" t="s">
        <v>38</v>
      </c>
      <c r="D26" s="330">
        <v>49</v>
      </c>
    </row>
    <row r="27" spans="1:4" x14ac:dyDescent="0.3">
      <c r="A27" s="183">
        <v>2013</v>
      </c>
      <c r="B27" s="183" t="s">
        <v>83</v>
      </c>
      <c r="C27" s="183" t="s">
        <v>275</v>
      </c>
      <c r="D27" s="330">
        <v>54</v>
      </c>
    </row>
    <row r="28" spans="1:4" x14ac:dyDescent="0.3">
      <c r="A28" s="183">
        <v>2013</v>
      </c>
      <c r="B28" s="183" t="s">
        <v>83</v>
      </c>
      <c r="C28" s="183" t="s">
        <v>8</v>
      </c>
      <c r="D28" s="330">
        <v>121</v>
      </c>
    </row>
    <row r="29" spans="1:4" x14ac:dyDescent="0.3">
      <c r="A29" s="183">
        <v>2013</v>
      </c>
      <c r="B29" s="183" t="s">
        <v>83</v>
      </c>
      <c r="C29" s="183" t="s">
        <v>78</v>
      </c>
      <c r="D29" s="330">
        <v>207</v>
      </c>
    </row>
    <row r="30" spans="1:4" x14ac:dyDescent="0.3">
      <c r="A30" s="183">
        <v>2013</v>
      </c>
      <c r="B30" s="183" t="s">
        <v>83</v>
      </c>
      <c r="C30" s="183" t="s">
        <v>27</v>
      </c>
      <c r="D30" s="330">
        <v>130</v>
      </c>
    </row>
    <row r="31" spans="1:4" x14ac:dyDescent="0.3">
      <c r="A31" s="183">
        <v>2013</v>
      </c>
      <c r="B31" s="183" t="s">
        <v>83</v>
      </c>
      <c r="C31" s="183" t="s">
        <v>13</v>
      </c>
      <c r="D31" s="330">
        <v>55</v>
      </c>
    </row>
    <row r="32" spans="1:4" x14ac:dyDescent="0.3">
      <c r="A32" s="183">
        <v>2013</v>
      </c>
      <c r="B32" s="183" t="s">
        <v>83</v>
      </c>
      <c r="C32" s="183" t="s">
        <v>70</v>
      </c>
      <c r="D32" s="330">
        <v>236</v>
      </c>
    </row>
    <row r="33" spans="1:4" x14ac:dyDescent="0.3">
      <c r="A33" s="183">
        <v>2013</v>
      </c>
      <c r="B33" s="183" t="s">
        <v>83</v>
      </c>
      <c r="C33" s="183" t="s">
        <v>72</v>
      </c>
      <c r="D33" s="330">
        <v>85</v>
      </c>
    </row>
    <row r="34" spans="1:4" x14ac:dyDescent="0.3">
      <c r="A34" s="183">
        <v>2013</v>
      </c>
      <c r="B34" s="183" t="s">
        <v>83</v>
      </c>
      <c r="C34" s="183" t="s">
        <v>276</v>
      </c>
      <c r="D34" s="330">
        <v>51</v>
      </c>
    </row>
    <row r="35" spans="1:4" x14ac:dyDescent="0.3">
      <c r="A35" s="183">
        <v>2013</v>
      </c>
      <c r="B35" s="183" t="s">
        <v>83</v>
      </c>
      <c r="C35" s="183" t="s">
        <v>6</v>
      </c>
      <c r="D35" s="330">
        <v>320</v>
      </c>
    </row>
    <row r="36" spans="1:4" x14ac:dyDescent="0.3">
      <c r="A36" s="183">
        <v>2013</v>
      </c>
      <c r="B36" s="183" t="s">
        <v>83</v>
      </c>
      <c r="C36" s="183" t="s">
        <v>62</v>
      </c>
      <c r="D36" s="330">
        <v>137</v>
      </c>
    </row>
    <row r="37" spans="1:4" x14ac:dyDescent="0.3">
      <c r="A37" s="183">
        <v>2013</v>
      </c>
      <c r="B37" s="183" t="s">
        <v>83</v>
      </c>
      <c r="C37" s="183" t="s">
        <v>5</v>
      </c>
      <c r="D37" s="330">
        <v>263</v>
      </c>
    </row>
    <row r="38" spans="1:4" x14ac:dyDescent="0.3">
      <c r="A38" s="183">
        <v>2013</v>
      </c>
      <c r="B38" s="183" t="s">
        <v>83</v>
      </c>
      <c r="C38" s="183" t="s">
        <v>76</v>
      </c>
      <c r="D38" s="330">
        <v>185</v>
      </c>
    </row>
    <row r="39" spans="1:4" x14ac:dyDescent="0.3">
      <c r="A39" s="183">
        <v>2013</v>
      </c>
      <c r="B39" s="183" t="s">
        <v>83</v>
      </c>
      <c r="C39" s="183" t="s">
        <v>63</v>
      </c>
      <c r="D39" s="330">
        <v>59</v>
      </c>
    </row>
    <row r="40" spans="1:4" x14ac:dyDescent="0.3">
      <c r="A40" s="183">
        <v>2013</v>
      </c>
      <c r="B40" s="183" t="s">
        <v>83</v>
      </c>
      <c r="C40" s="183" t="s">
        <v>277</v>
      </c>
      <c r="D40" s="330">
        <v>54</v>
      </c>
    </row>
    <row r="41" spans="1:4" x14ac:dyDescent="0.3">
      <c r="A41" s="183">
        <v>2013</v>
      </c>
      <c r="B41" s="183" t="s">
        <v>83</v>
      </c>
      <c r="C41" s="183" t="s">
        <v>43</v>
      </c>
      <c r="D41" s="330">
        <v>59</v>
      </c>
    </row>
    <row r="42" spans="1:4" x14ac:dyDescent="0.3">
      <c r="A42" s="183">
        <v>2013</v>
      </c>
      <c r="B42" s="183" t="s">
        <v>83</v>
      </c>
      <c r="C42" s="183" t="s">
        <v>65</v>
      </c>
      <c r="D42" s="330">
        <v>72</v>
      </c>
    </row>
    <row r="43" spans="1:4" x14ac:dyDescent="0.3">
      <c r="A43" s="183">
        <v>2013</v>
      </c>
      <c r="B43" s="183" t="s">
        <v>83</v>
      </c>
      <c r="C43" s="183" t="s">
        <v>22</v>
      </c>
      <c r="D43" s="330">
        <v>50</v>
      </c>
    </row>
    <row r="44" spans="1:4" x14ac:dyDescent="0.3">
      <c r="A44" s="183">
        <v>2013</v>
      </c>
      <c r="B44" s="183" t="s">
        <v>83</v>
      </c>
      <c r="C44" s="183" t="s">
        <v>61</v>
      </c>
      <c r="D44" s="330">
        <v>47</v>
      </c>
    </row>
    <row r="45" spans="1:4" x14ac:dyDescent="0.3">
      <c r="A45" s="183">
        <v>2013</v>
      </c>
      <c r="B45" s="183" t="s">
        <v>83</v>
      </c>
      <c r="C45" s="183" t="s">
        <v>23</v>
      </c>
      <c r="D45" s="330">
        <v>79</v>
      </c>
    </row>
    <row r="46" spans="1:4" x14ac:dyDescent="0.3">
      <c r="A46" s="183">
        <v>2013</v>
      </c>
      <c r="B46" s="183" t="s">
        <v>83</v>
      </c>
      <c r="C46" s="183" t="s">
        <v>12</v>
      </c>
      <c r="D46" s="330">
        <v>43</v>
      </c>
    </row>
    <row r="47" spans="1:4" x14ac:dyDescent="0.3">
      <c r="A47" s="183">
        <v>2013</v>
      </c>
      <c r="B47" s="183" t="s">
        <v>83</v>
      </c>
      <c r="C47" s="183" t="s">
        <v>278</v>
      </c>
      <c r="D47" s="330">
        <v>181</v>
      </c>
    </row>
    <row r="48" spans="1:4" x14ac:dyDescent="0.3">
      <c r="A48" s="183">
        <v>2013</v>
      </c>
      <c r="B48" s="183" t="s">
        <v>83</v>
      </c>
      <c r="C48" s="183" t="s">
        <v>19</v>
      </c>
      <c r="D48" s="330">
        <v>83</v>
      </c>
    </row>
    <row r="49" spans="1:4" x14ac:dyDescent="0.3">
      <c r="A49" s="183">
        <v>2013</v>
      </c>
      <c r="B49" s="183" t="s">
        <v>83</v>
      </c>
      <c r="C49" s="183" t="s">
        <v>45</v>
      </c>
      <c r="D49" s="330">
        <v>35</v>
      </c>
    </row>
    <row r="50" spans="1:4" x14ac:dyDescent="0.3">
      <c r="A50" s="183">
        <v>2013</v>
      </c>
      <c r="B50" s="183" t="s">
        <v>83</v>
      </c>
      <c r="C50" s="183" t="s">
        <v>48</v>
      </c>
      <c r="D50" s="330">
        <v>80</v>
      </c>
    </row>
    <row r="51" spans="1:4" x14ac:dyDescent="0.3">
      <c r="A51" s="183">
        <v>2013</v>
      </c>
      <c r="B51" s="183" t="s">
        <v>83</v>
      </c>
      <c r="C51" s="183" t="s">
        <v>34</v>
      </c>
      <c r="D51" s="330">
        <v>42</v>
      </c>
    </row>
    <row r="52" spans="1:4" x14ac:dyDescent="0.3">
      <c r="A52" s="183">
        <v>2013</v>
      </c>
      <c r="B52" s="183" t="s">
        <v>83</v>
      </c>
      <c r="C52" s="183" t="s">
        <v>3</v>
      </c>
      <c r="D52" s="330">
        <v>323</v>
      </c>
    </row>
    <row r="53" spans="1:4" x14ac:dyDescent="0.3">
      <c r="A53" s="183">
        <v>2013</v>
      </c>
      <c r="B53" s="183" t="s">
        <v>83</v>
      </c>
      <c r="C53" s="183" t="s">
        <v>80</v>
      </c>
      <c r="D53" s="330">
        <v>134</v>
      </c>
    </row>
    <row r="54" spans="1:4" x14ac:dyDescent="0.3">
      <c r="A54" s="183">
        <v>2013</v>
      </c>
      <c r="B54" s="183" t="s">
        <v>83</v>
      </c>
      <c r="C54" s="183" t="s">
        <v>39</v>
      </c>
      <c r="D54" s="330">
        <v>140</v>
      </c>
    </row>
    <row r="55" spans="1:4" x14ac:dyDescent="0.3">
      <c r="A55" s="183">
        <v>2013</v>
      </c>
      <c r="B55" s="183" t="s">
        <v>83</v>
      </c>
      <c r="C55" s="183" t="s">
        <v>14</v>
      </c>
      <c r="D55" s="330">
        <v>339</v>
      </c>
    </row>
    <row r="56" spans="1:4" x14ac:dyDescent="0.3">
      <c r="A56" s="183">
        <v>2013</v>
      </c>
      <c r="B56" s="183" t="s">
        <v>83</v>
      </c>
      <c r="C56" s="183" t="s">
        <v>68</v>
      </c>
      <c r="D56" s="330">
        <v>68</v>
      </c>
    </row>
    <row r="57" spans="1:4" x14ac:dyDescent="0.3">
      <c r="A57" s="183">
        <v>2013</v>
      </c>
      <c r="B57" s="183" t="s">
        <v>83</v>
      </c>
      <c r="C57" s="183" t="s">
        <v>69</v>
      </c>
      <c r="D57" s="330">
        <v>67</v>
      </c>
    </row>
    <row r="58" spans="1:4" x14ac:dyDescent="0.3">
      <c r="A58" s="183">
        <v>2013</v>
      </c>
      <c r="B58" s="183" t="s">
        <v>83</v>
      </c>
      <c r="C58" s="183" t="s">
        <v>279</v>
      </c>
      <c r="D58" s="330">
        <v>36</v>
      </c>
    </row>
    <row r="59" spans="1:4" x14ac:dyDescent="0.3">
      <c r="A59" s="183">
        <v>2013</v>
      </c>
      <c r="B59" s="183" t="s">
        <v>83</v>
      </c>
      <c r="C59" s="183" t="s">
        <v>24</v>
      </c>
      <c r="D59" s="330">
        <v>220</v>
      </c>
    </row>
    <row r="60" spans="1:4" x14ac:dyDescent="0.3">
      <c r="A60" s="183">
        <v>2013</v>
      </c>
      <c r="B60" s="183" t="s">
        <v>83</v>
      </c>
      <c r="C60" s="183" t="s">
        <v>9</v>
      </c>
      <c r="D60" s="330">
        <v>155</v>
      </c>
    </row>
    <row r="61" spans="1:4" x14ac:dyDescent="0.3">
      <c r="A61" s="183">
        <v>2013</v>
      </c>
      <c r="B61" s="183" t="s">
        <v>83</v>
      </c>
      <c r="C61" s="183" t="s">
        <v>67</v>
      </c>
      <c r="D61" s="330">
        <v>115</v>
      </c>
    </row>
    <row r="62" spans="1:4" x14ac:dyDescent="0.3">
      <c r="A62" s="183">
        <v>2013</v>
      </c>
      <c r="B62" s="183" t="s">
        <v>83</v>
      </c>
      <c r="C62" s="183" t="s">
        <v>28</v>
      </c>
      <c r="D62" s="330">
        <v>109</v>
      </c>
    </row>
    <row r="63" spans="1:4" x14ac:dyDescent="0.3">
      <c r="A63" s="183">
        <v>2013</v>
      </c>
      <c r="B63" s="183" t="s">
        <v>83</v>
      </c>
      <c r="C63" s="183" t="s">
        <v>31</v>
      </c>
      <c r="D63" s="330">
        <v>137</v>
      </c>
    </row>
    <row r="64" spans="1:4" x14ac:dyDescent="0.3">
      <c r="A64" s="183">
        <v>2013</v>
      </c>
      <c r="B64" s="183" t="s">
        <v>83</v>
      </c>
      <c r="C64" s="183" t="s">
        <v>64</v>
      </c>
      <c r="D64" s="330">
        <v>166</v>
      </c>
    </row>
    <row r="65" spans="1:4" x14ac:dyDescent="0.3">
      <c r="A65" s="183">
        <v>2013</v>
      </c>
      <c r="B65" s="183" t="s">
        <v>83</v>
      </c>
      <c r="C65" s="183" t="s">
        <v>280</v>
      </c>
      <c r="D65" s="330">
        <v>44</v>
      </c>
    </row>
    <row r="66" spans="1:4" x14ac:dyDescent="0.3">
      <c r="A66" s="183">
        <v>2013</v>
      </c>
      <c r="B66" s="183" t="s">
        <v>83</v>
      </c>
      <c r="C66" s="183" t="s">
        <v>73</v>
      </c>
      <c r="D66" s="330">
        <v>263</v>
      </c>
    </row>
    <row r="67" spans="1:4" x14ac:dyDescent="0.3">
      <c r="A67" s="183">
        <v>2013</v>
      </c>
      <c r="B67" s="183" t="s">
        <v>83</v>
      </c>
      <c r="C67" s="183" t="s">
        <v>26</v>
      </c>
      <c r="D67" s="330">
        <v>76</v>
      </c>
    </row>
    <row r="68" spans="1:4" x14ac:dyDescent="0.3">
      <c r="A68" s="183">
        <v>2013</v>
      </c>
      <c r="B68" s="183" t="s">
        <v>83</v>
      </c>
      <c r="C68" s="183" t="s">
        <v>32</v>
      </c>
      <c r="D68" s="330">
        <v>70</v>
      </c>
    </row>
    <row r="69" spans="1:4" x14ac:dyDescent="0.3">
      <c r="A69" s="183">
        <v>2013</v>
      </c>
      <c r="B69" s="183" t="s">
        <v>83</v>
      </c>
      <c r="C69" s="183" t="s">
        <v>46</v>
      </c>
      <c r="D69" s="330">
        <v>215</v>
      </c>
    </row>
    <row r="70" spans="1:4" x14ac:dyDescent="0.3">
      <c r="A70" s="183">
        <v>2013</v>
      </c>
      <c r="B70" s="183" t="s">
        <v>83</v>
      </c>
      <c r="C70" s="183" t="s">
        <v>75</v>
      </c>
      <c r="D70" s="330">
        <v>158</v>
      </c>
    </row>
    <row r="71" spans="1:4" x14ac:dyDescent="0.3">
      <c r="A71" s="183">
        <v>2013</v>
      </c>
      <c r="B71" s="183" t="s">
        <v>83</v>
      </c>
      <c r="C71" s="183" t="s">
        <v>10</v>
      </c>
      <c r="D71" s="330">
        <v>291</v>
      </c>
    </row>
    <row r="72" spans="1:4" x14ac:dyDescent="0.3">
      <c r="A72" s="183">
        <v>2013</v>
      </c>
      <c r="B72" s="183" t="s">
        <v>83</v>
      </c>
      <c r="C72" s="183" t="s">
        <v>15</v>
      </c>
      <c r="D72" s="330">
        <v>219</v>
      </c>
    </row>
    <row r="73" spans="1:4" x14ac:dyDescent="0.3">
      <c r="A73" s="183">
        <v>2013</v>
      </c>
      <c r="B73" s="183" t="s">
        <v>83</v>
      </c>
      <c r="C73" s="183" t="s">
        <v>18</v>
      </c>
      <c r="D73" s="330">
        <v>266</v>
      </c>
    </row>
    <row r="74" spans="1:4" x14ac:dyDescent="0.3">
      <c r="A74" s="183">
        <v>2013</v>
      </c>
      <c r="B74" s="183" t="s">
        <v>83</v>
      </c>
      <c r="C74" s="183" t="s">
        <v>77</v>
      </c>
      <c r="D74" s="330">
        <v>123</v>
      </c>
    </row>
    <row r="75" spans="1:4" x14ac:dyDescent="0.3">
      <c r="A75" s="183">
        <v>2013</v>
      </c>
      <c r="B75" s="183" t="s">
        <v>83</v>
      </c>
      <c r="C75" s="183" t="s">
        <v>44</v>
      </c>
      <c r="D75" s="330">
        <v>33</v>
      </c>
    </row>
    <row r="76" spans="1:4" x14ac:dyDescent="0.3">
      <c r="A76" s="183">
        <v>2013</v>
      </c>
      <c r="B76" s="183" t="s">
        <v>83</v>
      </c>
      <c r="C76" s="183" t="s">
        <v>71</v>
      </c>
      <c r="D76" s="330">
        <v>133</v>
      </c>
    </row>
    <row r="77" spans="1:4" x14ac:dyDescent="0.3">
      <c r="A77" s="183">
        <v>2013</v>
      </c>
      <c r="B77" s="183" t="s">
        <v>83</v>
      </c>
      <c r="C77" s="183" t="s">
        <v>52</v>
      </c>
      <c r="D77" s="330">
        <v>39</v>
      </c>
    </row>
    <row r="78" spans="1:4" x14ac:dyDescent="0.3">
      <c r="A78" s="183">
        <v>2013</v>
      </c>
      <c r="B78" s="183" t="s">
        <v>83</v>
      </c>
      <c r="C78" s="183" t="s">
        <v>20</v>
      </c>
      <c r="D78" s="330">
        <v>218</v>
      </c>
    </row>
    <row r="79" spans="1:4" x14ac:dyDescent="0.3">
      <c r="A79" s="183">
        <v>2013</v>
      </c>
      <c r="B79" s="183" t="s">
        <v>83</v>
      </c>
      <c r="C79" s="183" t="s">
        <v>95</v>
      </c>
      <c r="D79" s="330">
        <v>329</v>
      </c>
    </row>
    <row r="80" spans="1:4" x14ac:dyDescent="0.3">
      <c r="A80" s="183">
        <v>2013</v>
      </c>
      <c r="B80" s="183" t="s">
        <v>83</v>
      </c>
      <c r="C80" s="183" t="s">
        <v>30</v>
      </c>
      <c r="D80" s="330">
        <v>56</v>
      </c>
    </row>
    <row r="81" spans="1:4" x14ac:dyDescent="0.3">
      <c r="A81" s="183">
        <v>2013</v>
      </c>
      <c r="B81" s="183" t="s">
        <v>83</v>
      </c>
      <c r="C81" s="183" t="s">
        <v>281</v>
      </c>
      <c r="D81" s="330">
        <v>660</v>
      </c>
    </row>
    <row r="82" spans="1:4" x14ac:dyDescent="0.3">
      <c r="A82" s="183">
        <v>2013</v>
      </c>
      <c r="B82" s="183" t="s">
        <v>83</v>
      </c>
      <c r="C82" s="183" t="s">
        <v>282</v>
      </c>
      <c r="D82" s="330">
        <v>64</v>
      </c>
    </row>
    <row r="83" spans="1:4" x14ac:dyDescent="0.3">
      <c r="A83" s="183">
        <v>2013</v>
      </c>
      <c r="B83" s="183" t="s">
        <v>83</v>
      </c>
      <c r="C83" s="183" t="s">
        <v>145</v>
      </c>
      <c r="D83" s="330">
        <v>2160</v>
      </c>
    </row>
    <row r="84" spans="1:4" x14ac:dyDescent="0.3">
      <c r="A84" s="183">
        <v>2013</v>
      </c>
      <c r="B84" s="183" t="s">
        <v>83</v>
      </c>
      <c r="C84" s="183" t="s">
        <v>146</v>
      </c>
      <c r="D84" s="330">
        <v>1545</v>
      </c>
    </row>
    <row r="85" spans="1:4" x14ac:dyDescent="0.3">
      <c r="A85" s="183">
        <v>2013</v>
      </c>
      <c r="B85" s="183" t="s">
        <v>83</v>
      </c>
      <c r="C85" s="183" t="s">
        <v>147</v>
      </c>
      <c r="D85" s="330">
        <v>2729</v>
      </c>
    </row>
    <row r="86" spans="1:4" x14ac:dyDescent="0.3">
      <c r="A86" s="183">
        <v>2013</v>
      </c>
      <c r="B86" s="183" t="s">
        <v>85</v>
      </c>
      <c r="C86" s="183" t="s">
        <v>35</v>
      </c>
      <c r="D86" s="330">
        <v>112</v>
      </c>
    </row>
    <row r="87" spans="1:4" x14ac:dyDescent="0.3">
      <c r="A87" s="183">
        <v>2013</v>
      </c>
      <c r="B87" s="183" t="s">
        <v>85</v>
      </c>
      <c r="C87" s="183" t="s">
        <v>41</v>
      </c>
      <c r="D87" s="330">
        <v>92</v>
      </c>
    </row>
    <row r="88" spans="1:4" x14ac:dyDescent="0.3">
      <c r="A88" s="183">
        <v>2013</v>
      </c>
      <c r="B88" s="183" t="s">
        <v>85</v>
      </c>
      <c r="C88" s="183" t="s">
        <v>59</v>
      </c>
      <c r="D88" s="330">
        <v>153</v>
      </c>
    </row>
    <row r="89" spans="1:4" x14ac:dyDescent="0.3">
      <c r="A89" s="183">
        <v>2013</v>
      </c>
      <c r="B89" s="183" t="s">
        <v>85</v>
      </c>
      <c r="C89" s="183" t="s">
        <v>79</v>
      </c>
      <c r="D89" s="330">
        <v>1436</v>
      </c>
    </row>
    <row r="90" spans="1:4" x14ac:dyDescent="0.3">
      <c r="A90" s="183">
        <v>2013</v>
      </c>
      <c r="B90" s="183" t="s">
        <v>85</v>
      </c>
      <c r="C90" s="183" t="s">
        <v>17</v>
      </c>
      <c r="D90" s="330">
        <v>649</v>
      </c>
    </row>
    <row r="91" spans="1:4" x14ac:dyDescent="0.3">
      <c r="A91" s="183">
        <v>2013</v>
      </c>
      <c r="B91" s="183" t="s">
        <v>85</v>
      </c>
      <c r="C91" s="183" t="s">
        <v>274</v>
      </c>
      <c r="D91" s="330">
        <v>163</v>
      </c>
    </row>
    <row r="92" spans="1:4" x14ac:dyDescent="0.3">
      <c r="A92" s="183">
        <v>2013</v>
      </c>
      <c r="B92" s="183" t="s">
        <v>85</v>
      </c>
      <c r="C92" s="183" t="s">
        <v>66</v>
      </c>
      <c r="D92" s="330">
        <v>326</v>
      </c>
    </row>
    <row r="93" spans="1:4" x14ac:dyDescent="0.3">
      <c r="A93" s="183">
        <v>2013</v>
      </c>
      <c r="B93" s="183" t="s">
        <v>85</v>
      </c>
      <c r="C93" s="183" t="s">
        <v>283</v>
      </c>
      <c r="D93" s="330">
        <v>130</v>
      </c>
    </row>
    <row r="94" spans="1:4" x14ac:dyDescent="0.3">
      <c r="A94" s="183">
        <v>2013</v>
      </c>
      <c r="B94" s="183" t="s">
        <v>85</v>
      </c>
      <c r="C94" s="183" t="s">
        <v>11</v>
      </c>
      <c r="D94" s="330">
        <v>1098</v>
      </c>
    </row>
    <row r="95" spans="1:4" x14ac:dyDescent="0.3">
      <c r="A95" s="183">
        <v>2013</v>
      </c>
      <c r="B95" s="183" t="s">
        <v>85</v>
      </c>
      <c r="C95" s="183" t="s">
        <v>56</v>
      </c>
      <c r="D95" s="330">
        <v>415</v>
      </c>
    </row>
    <row r="96" spans="1:4" x14ac:dyDescent="0.3">
      <c r="A96" s="183">
        <v>2013</v>
      </c>
      <c r="B96" s="183" t="s">
        <v>85</v>
      </c>
      <c r="C96" s="183" t="s">
        <v>29</v>
      </c>
      <c r="D96" s="330">
        <v>387</v>
      </c>
    </row>
    <row r="97" spans="1:4" x14ac:dyDescent="0.3">
      <c r="A97" s="183">
        <v>2013</v>
      </c>
      <c r="B97" s="183" t="s">
        <v>85</v>
      </c>
      <c r="C97" s="183" t="s">
        <v>40</v>
      </c>
      <c r="D97" s="330">
        <v>57</v>
      </c>
    </row>
    <row r="98" spans="1:4" x14ac:dyDescent="0.3">
      <c r="A98" s="183">
        <v>2013</v>
      </c>
      <c r="B98" s="183" t="s">
        <v>85</v>
      </c>
      <c r="C98" s="183" t="s">
        <v>47</v>
      </c>
      <c r="D98" s="330">
        <v>1011</v>
      </c>
    </row>
    <row r="99" spans="1:4" x14ac:dyDescent="0.3">
      <c r="A99" s="183">
        <v>2013</v>
      </c>
      <c r="B99" s="183" t="s">
        <v>85</v>
      </c>
      <c r="C99" s="183" t="s">
        <v>57</v>
      </c>
      <c r="D99" s="330">
        <v>207</v>
      </c>
    </row>
    <row r="100" spans="1:4" x14ac:dyDescent="0.3">
      <c r="A100" s="183">
        <v>2013</v>
      </c>
      <c r="B100" s="183" t="s">
        <v>85</v>
      </c>
      <c r="C100" s="183" t="s">
        <v>74</v>
      </c>
      <c r="D100" s="330">
        <v>1056</v>
      </c>
    </row>
    <row r="101" spans="1:4" x14ac:dyDescent="0.3">
      <c r="A101" s="183">
        <v>2013</v>
      </c>
      <c r="B101" s="183" t="s">
        <v>85</v>
      </c>
      <c r="C101" s="183" t="s">
        <v>53</v>
      </c>
      <c r="D101" s="330">
        <v>176</v>
      </c>
    </row>
    <row r="102" spans="1:4" x14ac:dyDescent="0.3">
      <c r="A102" s="183">
        <v>2013</v>
      </c>
      <c r="B102" s="183" t="s">
        <v>85</v>
      </c>
      <c r="C102" s="183" t="s">
        <v>284</v>
      </c>
      <c r="D102" s="330">
        <v>36</v>
      </c>
    </row>
    <row r="103" spans="1:4" x14ac:dyDescent="0.3">
      <c r="A103" s="183">
        <v>2013</v>
      </c>
      <c r="B103" s="183" t="s">
        <v>85</v>
      </c>
      <c r="C103" s="183" t="s">
        <v>49</v>
      </c>
      <c r="D103" s="330">
        <v>54</v>
      </c>
    </row>
    <row r="104" spans="1:4" x14ac:dyDescent="0.3">
      <c r="A104" s="183">
        <v>2013</v>
      </c>
      <c r="B104" s="183" t="s">
        <v>85</v>
      </c>
      <c r="C104" s="183" t="s">
        <v>33</v>
      </c>
      <c r="D104" s="330">
        <v>153</v>
      </c>
    </row>
    <row r="105" spans="1:4" x14ac:dyDescent="0.3">
      <c r="A105" s="183">
        <v>2013</v>
      </c>
      <c r="B105" s="183" t="s">
        <v>85</v>
      </c>
      <c r="C105" s="183" t="s">
        <v>60</v>
      </c>
      <c r="D105" s="330">
        <v>423</v>
      </c>
    </row>
    <row r="106" spans="1:4" x14ac:dyDescent="0.3">
      <c r="A106" s="183">
        <v>2013</v>
      </c>
      <c r="B106" s="183" t="s">
        <v>85</v>
      </c>
      <c r="C106" s="183" t="s">
        <v>25</v>
      </c>
      <c r="D106" s="330">
        <v>762</v>
      </c>
    </row>
    <row r="107" spans="1:4" x14ac:dyDescent="0.3">
      <c r="A107" s="183">
        <v>2013</v>
      </c>
      <c r="B107" s="183" t="s">
        <v>85</v>
      </c>
      <c r="C107" s="183" t="s">
        <v>7</v>
      </c>
      <c r="D107" s="330">
        <v>910</v>
      </c>
    </row>
    <row r="108" spans="1:4" x14ac:dyDescent="0.3">
      <c r="A108" s="183">
        <v>2013</v>
      </c>
      <c r="B108" s="183" t="s">
        <v>85</v>
      </c>
      <c r="C108" s="183" t="s">
        <v>51</v>
      </c>
      <c r="D108" s="330">
        <v>70</v>
      </c>
    </row>
    <row r="109" spans="1:4" x14ac:dyDescent="0.3">
      <c r="A109" s="183">
        <v>2013</v>
      </c>
      <c r="B109" s="183" t="s">
        <v>85</v>
      </c>
      <c r="C109" s="183" t="s">
        <v>55</v>
      </c>
      <c r="D109" s="330">
        <v>69</v>
      </c>
    </row>
    <row r="110" spans="1:4" x14ac:dyDescent="0.3">
      <c r="A110" s="183">
        <v>2013</v>
      </c>
      <c r="B110" s="183" t="s">
        <v>85</v>
      </c>
      <c r="C110" s="183" t="s">
        <v>36</v>
      </c>
      <c r="D110" s="330">
        <v>452</v>
      </c>
    </row>
    <row r="111" spans="1:4" x14ac:dyDescent="0.3">
      <c r="A111" s="183">
        <v>2013</v>
      </c>
      <c r="B111" s="183" t="s">
        <v>85</v>
      </c>
      <c r="C111" s="183" t="s">
        <v>285</v>
      </c>
      <c r="D111" s="330">
        <v>35</v>
      </c>
    </row>
    <row r="112" spans="1:4" x14ac:dyDescent="0.3">
      <c r="A112" s="183">
        <v>2013</v>
      </c>
      <c r="B112" s="183" t="s">
        <v>85</v>
      </c>
      <c r="C112" s="183" t="s">
        <v>21</v>
      </c>
      <c r="D112" s="330">
        <v>347</v>
      </c>
    </row>
    <row r="113" spans="1:4" x14ac:dyDescent="0.3">
      <c r="A113" s="183">
        <v>2013</v>
      </c>
      <c r="B113" s="183" t="s">
        <v>85</v>
      </c>
      <c r="C113" s="183" t="s">
        <v>42</v>
      </c>
      <c r="D113" s="330">
        <v>40</v>
      </c>
    </row>
    <row r="114" spans="1:4" x14ac:dyDescent="0.3">
      <c r="A114" s="183">
        <v>2013</v>
      </c>
      <c r="B114" s="183" t="s">
        <v>85</v>
      </c>
      <c r="C114" s="183" t="s">
        <v>286</v>
      </c>
      <c r="D114" s="330">
        <v>68</v>
      </c>
    </row>
    <row r="115" spans="1:4" x14ac:dyDescent="0.3">
      <c r="A115" s="183">
        <v>2013</v>
      </c>
      <c r="B115" s="183" t="s">
        <v>85</v>
      </c>
      <c r="C115" s="183" t="s">
        <v>16</v>
      </c>
      <c r="D115" s="330">
        <v>765</v>
      </c>
    </row>
    <row r="116" spans="1:4" x14ac:dyDescent="0.3">
      <c r="A116" s="183">
        <v>2013</v>
      </c>
      <c r="B116" s="183" t="s">
        <v>85</v>
      </c>
      <c r="C116" s="183" t="s">
        <v>2</v>
      </c>
      <c r="D116" s="330">
        <v>1402</v>
      </c>
    </row>
    <row r="117" spans="1:4" x14ac:dyDescent="0.3">
      <c r="A117" s="183">
        <v>2013</v>
      </c>
      <c r="B117" s="183" t="s">
        <v>85</v>
      </c>
      <c r="C117" s="183" t="s">
        <v>287</v>
      </c>
      <c r="D117" s="330">
        <v>85</v>
      </c>
    </row>
    <row r="118" spans="1:4" x14ac:dyDescent="0.3">
      <c r="A118" s="183">
        <v>2013</v>
      </c>
      <c r="B118" s="183" t="s">
        <v>85</v>
      </c>
      <c r="C118" s="183" t="s">
        <v>288</v>
      </c>
      <c r="D118" s="330">
        <v>61</v>
      </c>
    </row>
    <row r="119" spans="1:4" x14ac:dyDescent="0.3">
      <c r="A119" s="183">
        <v>2013</v>
      </c>
      <c r="B119" s="183" t="s">
        <v>85</v>
      </c>
      <c r="C119" s="183" t="s">
        <v>4</v>
      </c>
      <c r="D119" s="330">
        <v>1485</v>
      </c>
    </row>
    <row r="120" spans="1:4" x14ac:dyDescent="0.3">
      <c r="A120" s="183">
        <v>2013</v>
      </c>
      <c r="B120" s="183" t="s">
        <v>85</v>
      </c>
      <c r="C120" s="183" t="s">
        <v>38</v>
      </c>
      <c r="D120" s="330">
        <v>246</v>
      </c>
    </row>
    <row r="121" spans="1:4" x14ac:dyDescent="0.3">
      <c r="A121" s="183">
        <v>2013</v>
      </c>
      <c r="B121" s="183" t="s">
        <v>85</v>
      </c>
      <c r="C121" s="183" t="s">
        <v>275</v>
      </c>
      <c r="D121" s="330">
        <v>315</v>
      </c>
    </row>
    <row r="122" spans="1:4" x14ac:dyDescent="0.3">
      <c r="A122" s="183">
        <v>2013</v>
      </c>
      <c r="B122" s="183" t="s">
        <v>85</v>
      </c>
      <c r="C122" s="183" t="s">
        <v>8</v>
      </c>
      <c r="D122" s="330">
        <v>623</v>
      </c>
    </row>
    <row r="123" spans="1:4" x14ac:dyDescent="0.3">
      <c r="A123" s="183">
        <v>2013</v>
      </c>
      <c r="B123" s="183" t="s">
        <v>85</v>
      </c>
      <c r="C123" s="183" t="s">
        <v>289</v>
      </c>
      <c r="D123" s="330">
        <v>34</v>
      </c>
    </row>
    <row r="124" spans="1:4" x14ac:dyDescent="0.3">
      <c r="A124" s="183">
        <v>2013</v>
      </c>
      <c r="B124" s="183" t="s">
        <v>85</v>
      </c>
      <c r="C124" s="183" t="s">
        <v>78</v>
      </c>
      <c r="D124" s="330">
        <v>1025</v>
      </c>
    </row>
    <row r="125" spans="1:4" x14ac:dyDescent="0.3">
      <c r="A125" s="183">
        <v>2013</v>
      </c>
      <c r="B125" s="183" t="s">
        <v>85</v>
      </c>
      <c r="C125" s="183" t="s">
        <v>27</v>
      </c>
      <c r="D125" s="330">
        <v>574</v>
      </c>
    </row>
    <row r="126" spans="1:4" x14ac:dyDescent="0.3">
      <c r="A126" s="183">
        <v>2013</v>
      </c>
      <c r="B126" s="183" t="s">
        <v>85</v>
      </c>
      <c r="C126" s="183" t="s">
        <v>13</v>
      </c>
      <c r="D126" s="330">
        <v>380</v>
      </c>
    </row>
    <row r="127" spans="1:4" x14ac:dyDescent="0.3">
      <c r="A127" s="183">
        <v>2013</v>
      </c>
      <c r="B127" s="183" t="s">
        <v>85</v>
      </c>
      <c r="C127" s="183" t="s">
        <v>70</v>
      </c>
      <c r="D127" s="330">
        <v>903</v>
      </c>
    </row>
    <row r="128" spans="1:4" x14ac:dyDescent="0.3">
      <c r="A128" s="183">
        <v>2013</v>
      </c>
      <c r="B128" s="183" t="s">
        <v>85</v>
      </c>
      <c r="C128" s="183" t="s">
        <v>72</v>
      </c>
      <c r="D128" s="330">
        <v>346</v>
      </c>
    </row>
    <row r="129" spans="1:4" x14ac:dyDescent="0.3">
      <c r="A129" s="183">
        <v>2013</v>
      </c>
      <c r="B129" s="183" t="s">
        <v>85</v>
      </c>
      <c r="C129" s="183" t="s">
        <v>276</v>
      </c>
      <c r="D129" s="330">
        <v>164</v>
      </c>
    </row>
    <row r="130" spans="1:4" x14ac:dyDescent="0.3">
      <c r="A130" s="183">
        <v>2013</v>
      </c>
      <c r="B130" s="183" t="s">
        <v>85</v>
      </c>
      <c r="C130" s="183" t="s">
        <v>6</v>
      </c>
      <c r="D130" s="330">
        <v>1562</v>
      </c>
    </row>
    <row r="131" spans="1:4" x14ac:dyDescent="0.3">
      <c r="A131" s="183">
        <v>2013</v>
      </c>
      <c r="B131" s="183" t="s">
        <v>85</v>
      </c>
      <c r="C131" s="183" t="s">
        <v>62</v>
      </c>
      <c r="D131" s="330">
        <v>647</v>
      </c>
    </row>
    <row r="132" spans="1:4" x14ac:dyDescent="0.3">
      <c r="A132" s="183">
        <v>2013</v>
      </c>
      <c r="B132" s="183" t="s">
        <v>85</v>
      </c>
      <c r="C132" s="183" t="s">
        <v>5</v>
      </c>
      <c r="D132" s="330">
        <v>1122</v>
      </c>
    </row>
    <row r="133" spans="1:4" x14ac:dyDescent="0.3">
      <c r="A133" s="183">
        <v>2013</v>
      </c>
      <c r="B133" s="183" t="s">
        <v>85</v>
      </c>
      <c r="C133" s="183" t="s">
        <v>37</v>
      </c>
      <c r="D133" s="330">
        <v>57</v>
      </c>
    </row>
    <row r="134" spans="1:4" x14ac:dyDescent="0.3">
      <c r="A134" s="183">
        <v>2013</v>
      </c>
      <c r="B134" s="183" t="s">
        <v>85</v>
      </c>
      <c r="C134" s="183" t="s">
        <v>76</v>
      </c>
      <c r="D134" s="330">
        <v>711</v>
      </c>
    </row>
    <row r="135" spans="1:4" x14ac:dyDescent="0.3">
      <c r="A135" s="183">
        <v>2013</v>
      </c>
      <c r="B135" s="183" t="s">
        <v>85</v>
      </c>
      <c r="C135" s="183" t="s">
        <v>63</v>
      </c>
      <c r="D135" s="330">
        <v>242</v>
      </c>
    </row>
    <row r="136" spans="1:4" x14ac:dyDescent="0.3">
      <c r="A136" s="183">
        <v>2013</v>
      </c>
      <c r="B136" s="183" t="s">
        <v>85</v>
      </c>
      <c r="C136" s="183" t="s">
        <v>277</v>
      </c>
      <c r="D136" s="330">
        <v>148</v>
      </c>
    </row>
    <row r="137" spans="1:4" x14ac:dyDescent="0.3">
      <c r="A137" s="183">
        <v>2013</v>
      </c>
      <c r="B137" s="183" t="s">
        <v>85</v>
      </c>
      <c r="C137" s="183" t="s">
        <v>43</v>
      </c>
      <c r="D137" s="330">
        <v>315</v>
      </c>
    </row>
    <row r="138" spans="1:4" x14ac:dyDescent="0.3">
      <c r="A138" s="183">
        <v>2013</v>
      </c>
      <c r="B138" s="183" t="s">
        <v>85</v>
      </c>
      <c r="C138" s="183" t="s">
        <v>65</v>
      </c>
      <c r="D138" s="330">
        <v>342</v>
      </c>
    </row>
    <row r="139" spans="1:4" x14ac:dyDescent="0.3">
      <c r="A139" s="183">
        <v>2013</v>
      </c>
      <c r="B139" s="183" t="s">
        <v>85</v>
      </c>
      <c r="C139" s="183" t="s">
        <v>22</v>
      </c>
      <c r="D139" s="330">
        <v>346</v>
      </c>
    </row>
    <row r="140" spans="1:4" x14ac:dyDescent="0.3">
      <c r="A140" s="183">
        <v>2013</v>
      </c>
      <c r="B140" s="183" t="s">
        <v>85</v>
      </c>
      <c r="C140" s="183" t="s">
        <v>61</v>
      </c>
      <c r="D140" s="330">
        <v>240</v>
      </c>
    </row>
    <row r="141" spans="1:4" x14ac:dyDescent="0.3">
      <c r="A141" s="183">
        <v>2013</v>
      </c>
      <c r="B141" s="183" t="s">
        <v>85</v>
      </c>
      <c r="C141" s="183" t="s">
        <v>23</v>
      </c>
      <c r="D141" s="330">
        <v>404</v>
      </c>
    </row>
    <row r="142" spans="1:4" x14ac:dyDescent="0.3">
      <c r="A142" s="183">
        <v>2013</v>
      </c>
      <c r="B142" s="183" t="s">
        <v>85</v>
      </c>
      <c r="C142" s="183" t="s">
        <v>12</v>
      </c>
      <c r="D142" s="330">
        <v>211</v>
      </c>
    </row>
    <row r="143" spans="1:4" x14ac:dyDescent="0.3">
      <c r="A143" s="183">
        <v>2013</v>
      </c>
      <c r="B143" s="183" t="s">
        <v>85</v>
      </c>
      <c r="C143" s="183" t="s">
        <v>278</v>
      </c>
      <c r="D143" s="330">
        <v>656</v>
      </c>
    </row>
    <row r="144" spans="1:4" x14ac:dyDescent="0.3">
      <c r="A144" s="183">
        <v>2013</v>
      </c>
      <c r="B144" s="183" t="s">
        <v>85</v>
      </c>
      <c r="C144" s="183" t="s">
        <v>19</v>
      </c>
      <c r="D144" s="330">
        <v>503</v>
      </c>
    </row>
    <row r="145" spans="1:4" x14ac:dyDescent="0.3">
      <c r="A145" s="183">
        <v>2013</v>
      </c>
      <c r="B145" s="183" t="s">
        <v>85</v>
      </c>
      <c r="C145" s="183" t="s">
        <v>45</v>
      </c>
      <c r="D145" s="330">
        <v>152</v>
      </c>
    </row>
    <row r="146" spans="1:4" x14ac:dyDescent="0.3">
      <c r="A146" s="183">
        <v>2013</v>
      </c>
      <c r="B146" s="183" t="s">
        <v>85</v>
      </c>
      <c r="C146" s="183" t="s">
        <v>48</v>
      </c>
      <c r="D146" s="330">
        <v>355</v>
      </c>
    </row>
    <row r="147" spans="1:4" x14ac:dyDescent="0.3">
      <c r="A147" s="183">
        <v>2013</v>
      </c>
      <c r="B147" s="183" t="s">
        <v>85</v>
      </c>
      <c r="C147" s="183" t="s">
        <v>34</v>
      </c>
      <c r="D147" s="330">
        <v>201</v>
      </c>
    </row>
    <row r="148" spans="1:4" x14ac:dyDescent="0.3">
      <c r="A148" s="183">
        <v>2013</v>
      </c>
      <c r="B148" s="183" t="s">
        <v>85</v>
      </c>
      <c r="C148" s="183" t="s">
        <v>3</v>
      </c>
      <c r="D148" s="330">
        <v>1376</v>
      </c>
    </row>
    <row r="149" spans="1:4" x14ac:dyDescent="0.3">
      <c r="A149" s="183">
        <v>2013</v>
      </c>
      <c r="B149" s="183" t="s">
        <v>85</v>
      </c>
      <c r="C149" s="183" t="s">
        <v>80</v>
      </c>
      <c r="D149" s="330">
        <v>657</v>
      </c>
    </row>
    <row r="150" spans="1:4" x14ac:dyDescent="0.3">
      <c r="A150" s="183">
        <v>2013</v>
      </c>
      <c r="B150" s="183" t="s">
        <v>85</v>
      </c>
      <c r="C150" s="183" t="s">
        <v>39</v>
      </c>
      <c r="D150" s="330">
        <v>600</v>
      </c>
    </row>
    <row r="151" spans="1:4" x14ac:dyDescent="0.3">
      <c r="A151" s="183">
        <v>2013</v>
      </c>
      <c r="B151" s="183" t="s">
        <v>85</v>
      </c>
      <c r="C151" s="183" t="s">
        <v>14</v>
      </c>
      <c r="D151" s="330">
        <v>1238</v>
      </c>
    </row>
    <row r="152" spans="1:4" x14ac:dyDescent="0.3">
      <c r="A152" s="183">
        <v>2013</v>
      </c>
      <c r="B152" s="183" t="s">
        <v>85</v>
      </c>
      <c r="C152" s="183" t="s">
        <v>68</v>
      </c>
      <c r="D152" s="330">
        <v>320</v>
      </c>
    </row>
    <row r="153" spans="1:4" x14ac:dyDescent="0.3">
      <c r="A153" s="183">
        <v>2013</v>
      </c>
      <c r="B153" s="183" t="s">
        <v>85</v>
      </c>
      <c r="C153" s="183" t="s">
        <v>69</v>
      </c>
      <c r="D153" s="330">
        <v>372</v>
      </c>
    </row>
    <row r="154" spans="1:4" x14ac:dyDescent="0.3">
      <c r="A154" s="183">
        <v>2013</v>
      </c>
      <c r="B154" s="183" t="s">
        <v>85</v>
      </c>
      <c r="C154" s="183" t="s">
        <v>50</v>
      </c>
      <c r="D154" s="330">
        <v>52</v>
      </c>
    </row>
    <row r="155" spans="1:4" x14ac:dyDescent="0.3">
      <c r="A155" s="183">
        <v>2013</v>
      </c>
      <c r="B155" s="183" t="s">
        <v>85</v>
      </c>
      <c r="C155" s="183" t="s">
        <v>279</v>
      </c>
      <c r="D155" s="330">
        <v>121</v>
      </c>
    </row>
    <row r="156" spans="1:4" x14ac:dyDescent="0.3">
      <c r="A156" s="183">
        <v>2013</v>
      </c>
      <c r="B156" s="183" t="s">
        <v>85</v>
      </c>
      <c r="C156" s="183" t="s">
        <v>24</v>
      </c>
      <c r="D156" s="330">
        <v>999</v>
      </c>
    </row>
    <row r="157" spans="1:4" x14ac:dyDescent="0.3">
      <c r="A157" s="183">
        <v>2013</v>
      </c>
      <c r="B157" s="183" t="s">
        <v>85</v>
      </c>
      <c r="C157" s="183" t="s">
        <v>9</v>
      </c>
      <c r="D157" s="330">
        <v>743</v>
      </c>
    </row>
    <row r="158" spans="1:4" x14ac:dyDescent="0.3">
      <c r="A158" s="183">
        <v>2013</v>
      </c>
      <c r="B158" s="183" t="s">
        <v>85</v>
      </c>
      <c r="C158" s="183" t="s">
        <v>67</v>
      </c>
      <c r="D158" s="330">
        <v>452</v>
      </c>
    </row>
    <row r="159" spans="1:4" x14ac:dyDescent="0.3">
      <c r="A159" s="183">
        <v>2013</v>
      </c>
      <c r="B159" s="183" t="s">
        <v>85</v>
      </c>
      <c r="C159" s="183" t="s">
        <v>28</v>
      </c>
      <c r="D159" s="330">
        <v>475</v>
      </c>
    </row>
    <row r="160" spans="1:4" x14ac:dyDescent="0.3">
      <c r="A160" s="183">
        <v>2013</v>
      </c>
      <c r="B160" s="183" t="s">
        <v>85</v>
      </c>
      <c r="C160" s="183" t="s">
        <v>31</v>
      </c>
      <c r="D160" s="330">
        <v>536</v>
      </c>
    </row>
    <row r="161" spans="1:4" x14ac:dyDescent="0.3">
      <c r="A161" s="183">
        <v>2013</v>
      </c>
      <c r="B161" s="183" t="s">
        <v>85</v>
      </c>
      <c r="C161" s="183" t="s">
        <v>64</v>
      </c>
      <c r="D161" s="330">
        <v>735</v>
      </c>
    </row>
    <row r="162" spans="1:4" x14ac:dyDescent="0.3">
      <c r="A162" s="183">
        <v>2013</v>
      </c>
      <c r="B162" s="183" t="s">
        <v>85</v>
      </c>
      <c r="C162" s="183" t="s">
        <v>290</v>
      </c>
      <c r="D162" s="330">
        <v>36</v>
      </c>
    </row>
    <row r="163" spans="1:4" x14ac:dyDescent="0.3">
      <c r="A163" s="183">
        <v>2013</v>
      </c>
      <c r="B163" s="183" t="s">
        <v>85</v>
      </c>
      <c r="C163" s="183" t="s">
        <v>280</v>
      </c>
      <c r="D163" s="330">
        <v>207</v>
      </c>
    </row>
    <row r="164" spans="1:4" x14ac:dyDescent="0.3">
      <c r="A164" s="183">
        <v>2013</v>
      </c>
      <c r="B164" s="183" t="s">
        <v>85</v>
      </c>
      <c r="C164" s="183" t="s">
        <v>73</v>
      </c>
      <c r="D164" s="330">
        <v>955</v>
      </c>
    </row>
    <row r="165" spans="1:4" x14ac:dyDescent="0.3">
      <c r="A165" s="183">
        <v>2013</v>
      </c>
      <c r="B165" s="183" t="s">
        <v>85</v>
      </c>
      <c r="C165" s="183" t="s">
        <v>26</v>
      </c>
      <c r="D165" s="330">
        <v>400</v>
      </c>
    </row>
    <row r="166" spans="1:4" x14ac:dyDescent="0.3">
      <c r="A166" s="183">
        <v>2013</v>
      </c>
      <c r="B166" s="183" t="s">
        <v>85</v>
      </c>
      <c r="C166" s="183" t="s">
        <v>32</v>
      </c>
      <c r="D166" s="330">
        <v>332</v>
      </c>
    </row>
    <row r="167" spans="1:4" x14ac:dyDescent="0.3">
      <c r="A167" s="183">
        <v>2013</v>
      </c>
      <c r="B167" s="183" t="s">
        <v>85</v>
      </c>
      <c r="C167" s="183" t="s">
        <v>46</v>
      </c>
      <c r="D167" s="330">
        <v>1032</v>
      </c>
    </row>
    <row r="168" spans="1:4" x14ac:dyDescent="0.3">
      <c r="A168" s="183">
        <v>2013</v>
      </c>
      <c r="B168" s="183" t="s">
        <v>85</v>
      </c>
      <c r="C168" s="183" t="s">
        <v>75</v>
      </c>
      <c r="D168" s="330">
        <v>594</v>
      </c>
    </row>
    <row r="169" spans="1:4" x14ac:dyDescent="0.3">
      <c r="A169" s="183">
        <v>2013</v>
      </c>
      <c r="B169" s="183" t="s">
        <v>85</v>
      </c>
      <c r="C169" s="183" t="s">
        <v>10</v>
      </c>
      <c r="D169" s="330">
        <v>1244</v>
      </c>
    </row>
    <row r="170" spans="1:4" x14ac:dyDescent="0.3">
      <c r="A170" s="183">
        <v>2013</v>
      </c>
      <c r="B170" s="183" t="s">
        <v>85</v>
      </c>
      <c r="C170" s="183" t="s">
        <v>291</v>
      </c>
      <c r="D170" s="330">
        <v>212</v>
      </c>
    </row>
    <row r="171" spans="1:4" x14ac:dyDescent="0.3">
      <c r="A171" s="183">
        <v>2013</v>
      </c>
      <c r="B171" s="183" t="s">
        <v>85</v>
      </c>
      <c r="C171" s="183" t="s">
        <v>15</v>
      </c>
      <c r="D171" s="330">
        <v>1013</v>
      </c>
    </row>
    <row r="172" spans="1:4" x14ac:dyDescent="0.3">
      <c r="A172" s="183">
        <v>2013</v>
      </c>
      <c r="B172" s="183" t="s">
        <v>85</v>
      </c>
      <c r="C172" s="183" t="s">
        <v>18</v>
      </c>
      <c r="D172" s="330">
        <v>1212</v>
      </c>
    </row>
    <row r="173" spans="1:4" x14ac:dyDescent="0.3">
      <c r="A173" s="183">
        <v>2013</v>
      </c>
      <c r="B173" s="183" t="s">
        <v>85</v>
      </c>
      <c r="C173" s="183" t="s">
        <v>77</v>
      </c>
      <c r="D173" s="330">
        <v>490</v>
      </c>
    </row>
    <row r="174" spans="1:4" x14ac:dyDescent="0.3">
      <c r="A174" s="183">
        <v>2013</v>
      </c>
      <c r="B174" s="183" t="s">
        <v>85</v>
      </c>
      <c r="C174" s="183" t="s">
        <v>44</v>
      </c>
      <c r="D174" s="330">
        <v>142</v>
      </c>
    </row>
    <row r="175" spans="1:4" x14ac:dyDescent="0.3">
      <c r="A175" s="183">
        <v>2013</v>
      </c>
      <c r="B175" s="183" t="s">
        <v>85</v>
      </c>
      <c r="C175" s="183" t="s">
        <v>71</v>
      </c>
      <c r="D175" s="330">
        <v>552</v>
      </c>
    </row>
    <row r="176" spans="1:4" x14ac:dyDescent="0.3">
      <c r="A176" s="183">
        <v>2013</v>
      </c>
      <c r="B176" s="183" t="s">
        <v>85</v>
      </c>
      <c r="C176" s="183" t="s">
        <v>52</v>
      </c>
      <c r="D176" s="330">
        <v>168</v>
      </c>
    </row>
    <row r="177" spans="1:4" x14ac:dyDescent="0.3">
      <c r="A177" s="183">
        <v>2013</v>
      </c>
      <c r="B177" s="183" t="s">
        <v>85</v>
      </c>
      <c r="C177" s="183" t="s">
        <v>20</v>
      </c>
      <c r="D177" s="330">
        <v>884</v>
      </c>
    </row>
    <row r="178" spans="1:4" x14ac:dyDescent="0.3">
      <c r="A178" s="183">
        <v>2013</v>
      </c>
      <c r="B178" s="183" t="s">
        <v>85</v>
      </c>
      <c r="C178" s="183" t="s">
        <v>95</v>
      </c>
      <c r="D178" s="330">
        <v>1354</v>
      </c>
    </row>
    <row r="179" spans="1:4" x14ac:dyDescent="0.3">
      <c r="A179" s="183">
        <v>2013</v>
      </c>
      <c r="B179" s="183" t="s">
        <v>85</v>
      </c>
      <c r="C179" s="183" t="s">
        <v>30</v>
      </c>
      <c r="D179" s="330">
        <v>244</v>
      </c>
    </row>
    <row r="180" spans="1:4" x14ac:dyDescent="0.3">
      <c r="A180" s="183">
        <v>2013</v>
      </c>
      <c r="B180" s="183" t="s">
        <v>85</v>
      </c>
      <c r="C180" s="183" t="s">
        <v>58</v>
      </c>
      <c r="D180" s="330">
        <v>86</v>
      </c>
    </row>
    <row r="181" spans="1:4" x14ac:dyDescent="0.3">
      <c r="A181" s="183">
        <v>2013</v>
      </c>
      <c r="B181" s="183" t="s">
        <v>85</v>
      </c>
      <c r="C181" s="183" t="s">
        <v>281</v>
      </c>
      <c r="D181" s="330">
        <v>2642</v>
      </c>
    </row>
    <row r="182" spans="1:4" x14ac:dyDescent="0.3">
      <c r="A182" s="183">
        <v>2013</v>
      </c>
      <c r="B182" s="183" t="s">
        <v>85</v>
      </c>
      <c r="C182" s="183" t="s">
        <v>54</v>
      </c>
      <c r="D182" s="330">
        <v>63</v>
      </c>
    </row>
    <row r="183" spans="1:4" x14ac:dyDescent="0.3">
      <c r="A183" s="183">
        <v>2013</v>
      </c>
      <c r="B183" s="183" t="s">
        <v>85</v>
      </c>
      <c r="C183" s="183" t="s">
        <v>282</v>
      </c>
      <c r="D183" s="330">
        <v>273</v>
      </c>
    </row>
    <row r="184" spans="1:4" x14ac:dyDescent="0.3">
      <c r="A184" s="183">
        <v>2013</v>
      </c>
      <c r="B184" s="183" t="s">
        <v>85</v>
      </c>
      <c r="C184" s="183" t="s">
        <v>145</v>
      </c>
      <c r="D184" s="330">
        <v>10746</v>
      </c>
    </row>
    <row r="185" spans="1:4" x14ac:dyDescent="0.3">
      <c r="A185" s="183">
        <v>2013</v>
      </c>
      <c r="B185" s="183" t="s">
        <v>85</v>
      </c>
      <c r="C185" s="183" t="s">
        <v>146</v>
      </c>
      <c r="D185" s="330">
        <v>6414</v>
      </c>
    </row>
    <row r="186" spans="1:4" x14ac:dyDescent="0.3">
      <c r="A186" s="183">
        <v>2013</v>
      </c>
      <c r="B186" s="183" t="s">
        <v>85</v>
      </c>
      <c r="C186" s="183" t="s">
        <v>147</v>
      </c>
      <c r="D186" s="330">
        <v>12926</v>
      </c>
    </row>
    <row r="187" spans="1:4" x14ac:dyDescent="0.3">
      <c r="A187" s="183">
        <v>2013</v>
      </c>
      <c r="B187" s="183" t="s">
        <v>158</v>
      </c>
      <c r="C187" s="183" t="s">
        <v>35</v>
      </c>
      <c r="D187" s="330">
        <v>68</v>
      </c>
    </row>
    <row r="188" spans="1:4" x14ac:dyDescent="0.3">
      <c r="A188" s="183">
        <v>2013</v>
      </c>
      <c r="B188" s="183" t="s">
        <v>158</v>
      </c>
      <c r="C188" s="183" t="s">
        <v>41</v>
      </c>
      <c r="D188" s="330">
        <v>71</v>
      </c>
    </row>
    <row r="189" spans="1:4" x14ac:dyDescent="0.3">
      <c r="A189" s="183">
        <v>2013</v>
      </c>
      <c r="B189" s="183" t="s">
        <v>158</v>
      </c>
      <c r="C189" s="183" t="s">
        <v>59</v>
      </c>
      <c r="D189" s="330">
        <v>116</v>
      </c>
    </row>
    <row r="190" spans="1:4" x14ac:dyDescent="0.3">
      <c r="A190" s="183">
        <v>2013</v>
      </c>
      <c r="B190" s="183" t="s">
        <v>158</v>
      </c>
      <c r="C190" s="183" t="s">
        <v>79</v>
      </c>
      <c r="D190" s="330">
        <v>1245</v>
      </c>
    </row>
    <row r="191" spans="1:4" x14ac:dyDescent="0.3">
      <c r="A191" s="183">
        <v>2013</v>
      </c>
      <c r="B191" s="183" t="s">
        <v>158</v>
      </c>
      <c r="C191" s="183" t="s">
        <v>17</v>
      </c>
      <c r="D191" s="330">
        <v>547</v>
      </c>
    </row>
    <row r="192" spans="1:4" x14ac:dyDescent="0.3">
      <c r="A192" s="183">
        <v>2013</v>
      </c>
      <c r="B192" s="183" t="s">
        <v>158</v>
      </c>
      <c r="C192" s="183" t="s">
        <v>274</v>
      </c>
      <c r="D192" s="330">
        <v>114</v>
      </c>
    </row>
    <row r="193" spans="1:4" x14ac:dyDescent="0.3">
      <c r="A193" s="183">
        <v>2013</v>
      </c>
      <c r="B193" s="183" t="s">
        <v>158</v>
      </c>
      <c r="C193" s="183" t="s">
        <v>66</v>
      </c>
      <c r="D193" s="330">
        <v>230</v>
      </c>
    </row>
    <row r="194" spans="1:4" x14ac:dyDescent="0.3">
      <c r="A194" s="183">
        <v>2013</v>
      </c>
      <c r="B194" s="183" t="s">
        <v>158</v>
      </c>
      <c r="C194" s="183" t="s">
        <v>283</v>
      </c>
      <c r="D194" s="330">
        <v>105</v>
      </c>
    </row>
    <row r="195" spans="1:4" x14ac:dyDescent="0.3">
      <c r="A195" s="183">
        <v>2013</v>
      </c>
      <c r="B195" s="183" t="s">
        <v>158</v>
      </c>
      <c r="C195" s="183" t="s">
        <v>11</v>
      </c>
      <c r="D195" s="330">
        <v>879</v>
      </c>
    </row>
    <row r="196" spans="1:4" x14ac:dyDescent="0.3">
      <c r="A196" s="183">
        <v>2013</v>
      </c>
      <c r="B196" s="183" t="s">
        <v>158</v>
      </c>
      <c r="C196" s="183" t="s">
        <v>56</v>
      </c>
      <c r="D196" s="330">
        <v>342</v>
      </c>
    </row>
    <row r="197" spans="1:4" x14ac:dyDescent="0.3">
      <c r="A197" s="183">
        <v>2013</v>
      </c>
      <c r="B197" s="183" t="s">
        <v>158</v>
      </c>
      <c r="C197" s="183" t="s">
        <v>29</v>
      </c>
      <c r="D197" s="330">
        <v>293</v>
      </c>
    </row>
    <row r="198" spans="1:4" x14ac:dyDescent="0.3">
      <c r="A198" s="183">
        <v>2013</v>
      </c>
      <c r="B198" s="183" t="s">
        <v>158</v>
      </c>
      <c r="C198" s="183" t="s">
        <v>40</v>
      </c>
      <c r="D198" s="330">
        <v>35</v>
      </c>
    </row>
    <row r="199" spans="1:4" x14ac:dyDescent="0.3">
      <c r="A199" s="183">
        <v>2013</v>
      </c>
      <c r="B199" s="183" t="s">
        <v>158</v>
      </c>
      <c r="C199" s="183" t="s">
        <v>47</v>
      </c>
      <c r="D199" s="330">
        <v>856</v>
      </c>
    </row>
    <row r="200" spans="1:4" x14ac:dyDescent="0.3">
      <c r="A200" s="183">
        <v>2013</v>
      </c>
      <c r="B200" s="183" t="s">
        <v>158</v>
      </c>
      <c r="C200" s="183" t="s">
        <v>57</v>
      </c>
      <c r="D200" s="330">
        <v>194</v>
      </c>
    </row>
    <row r="201" spans="1:4" x14ac:dyDescent="0.3">
      <c r="A201" s="183">
        <v>2013</v>
      </c>
      <c r="B201" s="183" t="s">
        <v>158</v>
      </c>
      <c r="C201" s="183" t="s">
        <v>74</v>
      </c>
      <c r="D201" s="330">
        <v>783</v>
      </c>
    </row>
    <row r="202" spans="1:4" x14ac:dyDescent="0.3">
      <c r="A202" s="183">
        <v>2013</v>
      </c>
      <c r="B202" s="183" t="s">
        <v>158</v>
      </c>
      <c r="C202" s="183" t="s">
        <v>53</v>
      </c>
      <c r="D202" s="330">
        <v>137</v>
      </c>
    </row>
    <row r="203" spans="1:4" x14ac:dyDescent="0.3">
      <c r="A203" s="183">
        <v>2013</v>
      </c>
      <c r="B203" s="183" t="s">
        <v>158</v>
      </c>
      <c r="C203" s="183" t="s">
        <v>49</v>
      </c>
      <c r="D203" s="330">
        <v>50</v>
      </c>
    </row>
    <row r="204" spans="1:4" x14ac:dyDescent="0.3">
      <c r="A204" s="183">
        <v>2013</v>
      </c>
      <c r="B204" s="183" t="s">
        <v>158</v>
      </c>
      <c r="C204" s="183" t="s">
        <v>33</v>
      </c>
      <c r="D204" s="330">
        <v>94</v>
      </c>
    </row>
    <row r="205" spans="1:4" x14ac:dyDescent="0.3">
      <c r="A205" s="183">
        <v>2013</v>
      </c>
      <c r="B205" s="183" t="s">
        <v>158</v>
      </c>
      <c r="C205" s="183" t="s">
        <v>60</v>
      </c>
      <c r="D205" s="330">
        <v>324</v>
      </c>
    </row>
    <row r="206" spans="1:4" x14ac:dyDescent="0.3">
      <c r="A206" s="183">
        <v>2013</v>
      </c>
      <c r="B206" s="183" t="s">
        <v>158</v>
      </c>
      <c r="C206" s="183" t="s">
        <v>25</v>
      </c>
      <c r="D206" s="330">
        <v>590</v>
      </c>
    </row>
    <row r="207" spans="1:4" x14ac:dyDescent="0.3">
      <c r="A207" s="183">
        <v>2013</v>
      </c>
      <c r="B207" s="183" t="s">
        <v>158</v>
      </c>
      <c r="C207" s="183" t="s">
        <v>7</v>
      </c>
      <c r="D207" s="330">
        <v>725</v>
      </c>
    </row>
    <row r="208" spans="1:4" x14ac:dyDescent="0.3">
      <c r="A208" s="183">
        <v>2013</v>
      </c>
      <c r="B208" s="183" t="s">
        <v>158</v>
      </c>
      <c r="C208" s="183" t="s">
        <v>51</v>
      </c>
      <c r="D208" s="330">
        <v>50</v>
      </c>
    </row>
    <row r="209" spans="1:4" x14ac:dyDescent="0.3">
      <c r="A209" s="183">
        <v>2013</v>
      </c>
      <c r="B209" s="183" t="s">
        <v>158</v>
      </c>
      <c r="C209" s="183" t="s">
        <v>55</v>
      </c>
      <c r="D209" s="330">
        <v>55</v>
      </c>
    </row>
    <row r="210" spans="1:4" x14ac:dyDescent="0.3">
      <c r="A210" s="183">
        <v>2013</v>
      </c>
      <c r="B210" s="183" t="s">
        <v>158</v>
      </c>
      <c r="C210" s="183" t="s">
        <v>36</v>
      </c>
      <c r="D210" s="330">
        <v>347</v>
      </c>
    </row>
    <row r="211" spans="1:4" x14ac:dyDescent="0.3">
      <c r="A211" s="183">
        <v>2013</v>
      </c>
      <c r="B211" s="183" t="s">
        <v>158</v>
      </c>
      <c r="C211" s="183" t="s">
        <v>21</v>
      </c>
      <c r="D211" s="330">
        <v>261</v>
      </c>
    </row>
    <row r="212" spans="1:4" x14ac:dyDescent="0.3">
      <c r="A212" s="183">
        <v>2013</v>
      </c>
      <c r="B212" s="183" t="s">
        <v>158</v>
      </c>
      <c r="C212" s="183" t="s">
        <v>42</v>
      </c>
      <c r="D212" s="330">
        <v>32</v>
      </c>
    </row>
    <row r="213" spans="1:4" x14ac:dyDescent="0.3">
      <c r="A213" s="183">
        <v>2013</v>
      </c>
      <c r="B213" s="183" t="s">
        <v>158</v>
      </c>
      <c r="C213" s="183" t="s">
        <v>286</v>
      </c>
      <c r="D213" s="330">
        <v>51</v>
      </c>
    </row>
    <row r="214" spans="1:4" x14ac:dyDescent="0.3">
      <c r="A214" s="183">
        <v>2013</v>
      </c>
      <c r="B214" s="183" t="s">
        <v>158</v>
      </c>
      <c r="C214" s="183" t="s">
        <v>16</v>
      </c>
      <c r="D214" s="330">
        <v>583</v>
      </c>
    </row>
    <row r="215" spans="1:4" x14ac:dyDescent="0.3">
      <c r="A215" s="183">
        <v>2013</v>
      </c>
      <c r="B215" s="183" t="s">
        <v>158</v>
      </c>
      <c r="C215" s="183" t="s">
        <v>2</v>
      </c>
      <c r="D215" s="330">
        <v>1121</v>
      </c>
    </row>
    <row r="216" spans="1:4" x14ac:dyDescent="0.3">
      <c r="A216" s="183">
        <v>2013</v>
      </c>
      <c r="B216" s="183" t="s">
        <v>158</v>
      </c>
      <c r="C216" s="183" t="s">
        <v>287</v>
      </c>
      <c r="D216" s="330">
        <v>48</v>
      </c>
    </row>
    <row r="217" spans="1:4" x14ac:dyDescent="0.3">
      <c r="A217" s="183">
        <v>2013</v>
      </c>
      <c r="B217" s="183" t="s">
        <v>158</v>
      </c>
      <c r="C217" s="183" t="s">
        <v>288</v>
      </c>
      <c r="D217" s="330">
        <v>57</v>
      </c>
    </row>
    <row r="218" spans="1:4" x14ac:dyDescent="0.3">
      <c r="A218" s="183">
        <v>2013</v>
      </c>
      <c r="B218" s="183" t="s">
        <v>158</v>
      </c>
      <c r="C218" s="183" t="s">
        <v>4</v>
      </c>
      <c r="D218" s="330">
        <v>1148</v>
      </c>
    </row>
    <row r="219" spans="1:4" x14ac:dyDescent="0.3">
      <c r="A219" s="183">
        <v>2013</v>
      </c>
      <c r="B219" s="183" t="s">
        <v>158</v>
      </c>
      <c r="C219" s="183" t="s">
        <v>38</v>
      </c>
      <c r="D219" s="330">
        <v>179</v>
      </c>
    </row>
    <row r="220" spans="1:4" x14ac:dyDescent="0.3">
      <c r="A220" s="183">
        <v>2013</v>
      </c>
      <c r="B220" s="183" t="s">
        <v>158</v>
      </c>
      <c r="C220" s="183" t="s">
        <v>275</v>
      </c>
      <c r="D220" s="330">
        <v>223</v>
      </c>
    </row>
    <row r="221" spans="1:4" x14ac:dyDescent="0.3">
      <c r="A221" s="183">
        <v>2013</v>
      </c>
      <c r="B221" s="183" t="s">
        <v>158</v>
      </c>
      <c r="C221" s="183" t="s">
        <v>8</v>
      </c>
      <c r="D221" s="330">
        <v>489</v>
      </c>
    </row>
    <row r="222" spans="1:4" x14ac:dyDescent="0.3">
      <c r="A222" s="183">
        <v>2013</v>
      </c>
      <c r="B222" s="183" t="s">
        <v>158</v>
      </c>
      <c r="C222" s="183" t="s">
        <v>289</v>
      </c>
      <c r="D222" s="330">
        <v>42</v>
      </c>
    </row>
    <row r="223" spans="1:4" x14ac:dyDescent="0.3">
      <c r="A223" s="183">
        <v>2013</v>
      </c>
      <c r="B223" s="183" t="s">
        <v>158</v>
      </c>
      <c r="C223" s="183" t="s">
        <v>78</v>
      </c>
      <c r="D223" s="330">
        <v>768</v>
      </c>
    </row>
    <row r="224" spans="1:4" x14ac:dyDescent="0.3">
      <c r="A224" s="183">
        <v>2013</v>
      </c>
      <c r="B224" s="183" t="s">
        <v>158</v>
      </c>
      <c r="C224" s="183" t="s">
        <v>27</v>
      </c>
      <c r="D224" s="330">
        <v>479</v>
      </c>
    </row>
    <row r="225" spans="1:4" x14ac:dyDescent="0.3">
      <c r="A225" s="183">
        <v>2013</v>
      </c>
      <c r="B225" s="183" t="s">
        <v>158</v>
      </c>
      <c r="C225" s="183" t="s">
        <v>13</v>
      </c>
      <c r="D225" s="330">
        <v>311</v>
      </c>
    </row>
    <row r="226" spans="1:4" x14ac:dyDescent="0.3">
      <c r="A226" s="183">
        <v>2013</v>
      </c>
      <c r="B226" s="183" t="s">
        <v>158</v>
      </c>
      <c r="C226" s="183" t="s">
        <v>70</v>
      </c>
      <c r="D226" s="330">
        <v>709</v>
      </c>
    </row>
    <row r="227" spans="1:4" x14ac:dyDescent="0.3">
      <c r="A227" s="183">
        <v>2013</v>
      </c>
      <c r="B227" s="183" t="s">
        <v>158</v>
      </c>
      <c r="C227" s="183" t="s">
        <v>72</v>
      </c>
      <c r="D227" s="330">
        <v>269</v>
      </c>
    </row>
    <row r="228" spans="1:4" x14ac:dyDescent="0.3">
      <c r="A228" s="183">
        <v>2013</v>
      </c>
      <c r="B228" s="183" t="s">
        <v>158</v>
      </c>
      <c r="C228" s="183" t="s">
        <v>276</v>
      </c>
      <c r="D228" s="330">
        <v>114</v>
      </c>
    </row>
    <row r="229" spans="1:4" x14ac:dyDescent="0.3">
      <c r="A229" s="183">
        <v>2013</v>
      </c>
      <c r="B229" s="183" t="s">
        <v>158</v>
      </c>
      <c r="C229" s="183" t="s">
        <v>6</v>
      </c>
      <c r="D229" s="330">
        <v>1190</v>
      </c>
    </row>
    <row r="230" spans="1:4" x14ac:dyDescent="0.3">
      <c r="A230" s="183">
        <v>2013</v>
      </c>
      <c r="B230" s="183" t="s">
        <v>158</v>
      </c>
      <c r="C230" s="183" t="s">
        <v>62</v>
      </c>
      <c r="D230" s="330">
        <v>459</v>
      </c>
    </row>
    <row r="231" spans="1:4" x14ac:dyDescent="0.3">
      <c r="A231" s="183">
        <v>2013</v>
      </c>
      <c r="B231" s="183" t="s">
        <v>158</v>
      </c>
      <c r="C231" s="183" t="s">
        <v>5</v>
      </c>
      <c r="D231" s="330">
        <v>900</v>
      </c>
    </row>
    <row r="232" spans="1:4" x14ac:dyDescent="0.3">
      <c r="A232" s="183">
        <v>2013</v>
      </c>
      <c r="B232" s="183" t="s">
        <v>158</v>
      </c>
      <c r="C232" s="183" t="s">
        <v>37</v>
      </c>
      <c r="D232" s="330">
        <v>44</v>
      </c>
    </row>
    <row r="233" spans="1:4" x14ac:dyDescent="0.3">
      <c r="A233" s="183">
        <v>2013</v>
      </c>
      <c r="B233" s="183" t="s">
        <v>158</v>
      </c>
      <c r="C233" s="183" t="s">
        <v>76</v>
      </c>
      <c r="D233" s="330">
        <v>642</v>
      </c>
    </row>
    <row r="234" spans="1:4" x14ac:dyDescent="0.3">
      <c r="A234" s="183">
        <v>2013</v>
      </c>
      <c r="B234" s="183" t="s">
        <v>158</v>
      </c>
      <c r="C234" s="183" t="s">
        <v>63</v>
      </c>
      <c r="D234" s="330">
        <v>195</v>
      </c>
    </row>
    <row r="235" spans="1:4" x14ac:dyDescent="0.3">
      <c r="A235" s="183">
        <v>2013</v>
      </c>
      <c r="B235" s="183" t="s">
        <v>158</v>
      </c>
      <c r="C235" s="183" t="s">
        <v>277</v>
      </c>
      <c r="D235" s="330">
        <v>94</v>
      </c>
    </row>
    <row r="236" spans="1:4" x14ac:dyDescent="0.3">
      <c r="A236" s="183">
        <v>2013</v>
      </c>
      <c r="B236" s="183" t="s">
        <v>158</v>
      </c>
      <c r="C236" s="183" t="s">
        <v>43</v>
      </c>
      <c r="D236" s="330">
        <v>236</v>
      </c>
    </row>
    <row r="237" spans="1:4" x14ac:dyDescent="0.3">
      <c r="A237" s="183">
        <v>2013</v>
      </c>
      <c r="B237" s="183" t="s">
        <v>158</v>
      </c>
      <c r="C237" s="183" t="s">
        <v>65</v>
      </c>
      <c r="D237" s="330">
        <v>275</v>
      </c>
    </row>
    <row r="238" spans="1:4" x14ac:dyDescent="0.3">
      <c r="A238" s="183">
        <v>2013</v>
      </c>
      <c r="B238" s="183" t="s">
        <v>158</v>
      </c>
      <c r="C238" s="183" t="s">
        <v>22</v>
      </c>
      <c r="D238" s="330">
        <v>246</v>
      </c>
    </row>
    <row r="239" spans="1:4" x14ac:dyDescent="0.3">
      <c r="A239" s="183">
        <v>2013</v>
      </c>
      <c r="B239" s="183" t="s">
        <v>158</v>
      </c>
      <c r="C239" s="183" t="s">
        <v>61</v>
      </c>
      <c r="D239" s="330">
        <v>189</v>
      </c>
    </row>
    <row r="240" spans="1:4" x14ac:dyDescent="0.3">
      <c r="A240" s="183">
        <v>2013</v>
      </c>
      <c r="B240" s="183" t="s">
        <v>158</v>
      </c>
      <c r="C240" s="183" t="s">
        <v>23</v>
      </c>
      <c r="D240" s="330">
        <v>328</v>
      </c>
    </row>
    <row r="241" spans="1:4" x14ac:dyDescent="0.3">
      <c r="A241" s="183">
        <v>2013</v>
      </c>
      <c r="B241" s="183" t="s">
        <v>158</v>
      </c>
      <c r="C241" s="183" t="s">
        <v>12</v>
      </c>
      <c r="D241" s="330">
        <v>149</v>
      </c>
    </row>
    <row r="242" spans="1:4" x14ac:dyDescent="0.3">
      <c r="A242" s="183">
        <v>2013</v>
      </c>
      <c r="B242" s="183" t="s">
        <v>158</v>
      </c>
      <c r="C242" s="183" t="s">
        <v>278</v>
      </c>
      <c r="D242" s="330">
        <v>515</v>
      </c>
    </row>
    <row r="243" spans="1:4" x14ac:dyDescent="0.3">
      <c r="A243" s="183">
        <v>2013</v>
      </c>
      <c r="B243" s="183" t="s">
        <v>158</v>
      </c>
      <c r="C243" s="183" t="s">
        <v>19</v>
      </c>
      <c r="D243" s="330">
        <v>354</v>
      </c>
    </row>
    <row r="244" spans="1:4" x14ac:dyDescent="0.3">
      <c r="A244" s="183">
        <v>2013</v>
      </c>
      <c r="B244" s="183" t="s">
        <v>158</v>
      </c>
      <c r="C244" s="183" t="s">
        <v>45</v>
      </c>
      <c r="D244" s="330">
        <v>137</v>
      </c>
    </row>
    <row r="245" spans="1:4" x14ac:dyDescent="0.3">
      <c r="A245" s="183">
        <v>2013</v>
      </c>
      <c r="B245" s="183" t="s">
        <v>158</v>
      </c>
      <c r="C245" s="183" t="s">
        <v>48</v>
      </c>
      <c r="D245" s="330">
        <v>279</v>
      </c>
    </row>
    <row r="246" spans="1:4" x14ac:dyDescent="0.3">
      <c r="A246" s="183">
        <v>2013</v>
      </c>
      <c r="B246" s="183" t="s">
        <v>158</v>
      </c>
      <c r="C246" s="183" t="s">
        <v>34</v>
      </c>
      <c r="D246" s="330">
        <v>169</v>
      </c>
    </row>
    <row r="247" spans="1:4" x14ac:dyDescent="0.3">
      <c r="A247" s="183">
        <v>2013</v>
      </c>
      <c r="B247" s="183" t="s">
        <v>158</v>
      </c>
      <c r="C247" s="183" t="s">
        <v>3</v>
      </c>
      <c r="D247" s="330">
        <v>1085</v>
      </c>
    </row>
    <row r="248" spans="1:4" x14ac:dyDescent="0.3">
      <c r="A248" s="183">
        <v>2013</v>
      </c>
      <c r="B248" s="183" t="s">
        <v>158</v>
      </c>
      <c r="C248" s="183" t="s">
        <v>80</v>
      </c>
      <c r="D248" s="330">
        <v>590</v>
      </c>
    </row>
    <row r="249" spans="1:4" x14ac:dyDescent="0.3">
      <c r="A249" s="183">
        <v>2013</v>
      </c>
      <c r="B249" s="183" t="s">
        <v>158</v>
      </c>
      <c r="C249" s="183" t="s">
        <v>39</v>
      </c>
      <c r="D249" s="330">
        <v>405</v>
      </c>
    </row>
    <row r="250" spans="1:4" x14ac:dyDescent="0.3">
      <c r="A250" s="183">
        <v>2013</v>
      </c>
      <c r="B250" s="183" t="s">
        <v>158</v>
      </c>
      <c r="C250" s="183" t="s">
        <v>14</v>
      </c>
      <c r="D250" s="330">
        <v>991</v>
      </c>
    </row>
    <row r="251" spans="1:4" x14ac:dyDescent="0.3">
      <c r="A251" s="183">
        <v>2013</v>
      </c>
      <c r="B251" s="183" t="s">
        <v>158</v>
      </c>
      <c r="C251" s="183" t="s">
        <v>68</v>
      </c>
      <c r="D251" s="330">
        <v>242</v>
      </c>
    </row>
    <row r="252" spans="1:4" x14ac:dyDescent="0.3">
      <c r="A252" s="183">
        <v>2013</v>
      </c>
      <c r="B252" s="183" t="s">
        <v>158</v>
      </c>
      <c r="C252" s="183" t="s">
        <v>69</v>
      </c>
      <c r="D252" s="330">
        <v>254</v>
      </c>
    </row>
    <row r="253" spans="1:4" x14ac:dyDescent="0.3">
      <c r="A253" s="183">
        <v>2013</v>
      </c>
      <c r="B253" s="183" t="s">
        <v>158</v>
      </c>
      <c r="C253" s="183" t="s">
        <v>50</v>
      </c>
      <c r="D253" s="330">
        <v>53</v>
      </c>
    </row>
    <row r="254" spans="1:4" x14ac:dyDescent="0.3">
      <c r="A254" s="183">
        <v>2013</v>
      </c>
      <c r="B254" s="183" t="s">
        <v>158</v>
      </c>
      <c r="C254" s="183" t="s">
        <v>279</v>
      </c>
      <c r="D254" s="330">
        <v>124</v>
      </c>
    </row>
    <row r="255" spans="1:4" x14ac:dyDescent="0.3">
      <c r="A255" s="183">
        <v>2013</v>
      </c>
      <c r="B255" s="183" t="s">
        <v>158</v>
      </c>
      <c r="C255" s="183" t="s">
        <v>24</v>
      </c>
      <c r="D255" s="330">
        <v>763</v>
      </c>
    </row>
    <row r="256" spans="1:4" x14ac:dyDescent="0.3">
      <c r="A256" s="183">
        <v>2013</v>
      </c>
      <c r="B256" s="183" t="s">
        <v>158</v>
      </c>
      <c r="C256" s="183" t="s">
        <v>9</v>
      </c>
      <c r="D256" s="330">
        <v>578</v>
      </c>
    </row>
    <row r="257" spans="1:4" x14ac:dyDescent="0.3">
      <c r="A257" s="183">
        <v>2013</v>
      </c>
      <c r="B257" s="183" t="s">
        <v>158</v>
      </c>
      <c r="C257" s="183" t="s">
        <v>67</v>
      </c>
      <c r="D257" s="330">
        <v>325</v>
      </c>
    </row>
    <row r="258" spans="1:4" x14ac:dyDescent="0.3">
      <c r="A258" s="183">
        <v>2013</v>
      </c>
      <c r="B258" s="183" t="s">
        <v>158</v>
      </c>
      <c r="C258" s="183" t="s">
        <v>28</v>
      </c>
      <c r="D258" s="330">
        <v>423</v>
      </c>
    </row>
    <row r="259" spans="1:4" x14ac:dyDescent="0.3">
      <c r="A259" s="183">
        <v>2013</v>
      </c>
      <c r="B259" s="183" t="s">
        <v>158</v>
      </c>
      <c r="C259" s="183" t="s">
        <v>31</v>
      </c>
      <c r="D259" s="330">
        <v>421</v>
      </c>
    </row>
    <row r="260" spans="1:4" x14ac:dyDescent="0.3">
      <c r="A260" s="183">
        <v>2013</v>
      </c>
      <c r="B260" s="183" t="s">
        <v>158</v>
      </c>
      <c r="C260" s="183" t="s">
        <v>64</v>
      </c>
      <c r="D260" s="330">
        <v>573</v>
      </c>
    </row>
    <row r="261" spans="1:4" x14ac:dyDescent="0.3">
      <c r="A261" s="183">
        <v>2013</v>
      </c>
      <c r="B261" s="183" t="s">
        <v>158</v>
      </c>
      <c r="C261" s="183" t="s">
        <v>290</v>
      </c>
      <c r="D261" s="330">
        <v>34</v>
      </c>
    </row>
    <row r="262" spans="1:4" x14ac:dyDescent="0.3">
      <c r="A262" s="183">
        <v>2013</v>
      </c>
      <c r="B262" s="183" t="s">
        <v>158</v>
      </c>
      <c r="C262" s="183" t="s">
        <v>280</v>
      </c>
      <c r="D262" s="330">
        <v>136</v>
      </c>
    </row>
    <row r="263" spans="1:4" x14ac:dyDescent="0.3">
      <c r="A263" s="183">
        <v>2013</v>
      </c>
      <c r="B263" s="183" t="s">
        <v>158</v>
      </c>
      <c r="C263" s="183" t="s">
        <v>73</v>
      </c>
      <c r="D263" s="330">
        <v>759</v>
      </c>
    </row>
    <row r="264" spans="1:4" x14ac:dyDescent="0.3">
      <c r="A264" s="183">
        <v>2013</v>
      </c>
      <c r="B264" s="183" t="s">
        <v>158</v>
      </c>
      <c r="C264" s="183" t="s">
        <v>26</v>
      </c>
      <c r="D264" s="330">
        <v>293</v>
      </c>
    </row>
    <row r="265" spans="1:4" x14ac:dyDescent="0.3">
      <c r="A265" s="183">
        <v>2013</v>
      </c>
      <c r="B265" s="183" t="s">
        <v>158</v>
      </c>
      <c r="C265" s="183" t="s">
        <v>32</v>
      </c>
      <c r="D265" s="330">
        <v>283</v>
      </c>
    </row>
    <row r="266" spans="1:4" x14ac:dyDescent="0.3">
      <c r="A266" s="183">
        <v>2013</v>
      </c>
      <c r="B266" s="183" t="s">
        <v>158</v>
      </c>
      <c r="C266" s="183" t="s">
        <v>46</v>
      </c>
      <c r="D266" s="330">
        <v>856</v>
      </c>
    </row>
    <row r="267" spans="1:4" x14ac:dyDescent="0.3">
      <c r="A267" s="183">
        <v>2013</v>
      </c>
      <c r="B267" s="183" t="s">
        <v>158</v>
      </c>
      <c r="C267" s="183" t="s">
        <v>75</v>
      </c>
      <c r="D267" s="330">
        <v>494</v>
      </c>
    </row>
    <row r="268" spans="1:4" x14ac:dyDescent="0.3">
      <c r="A268" s="183">
        <v>2013</v>
      </c>
      <c r="B268" s="183" t="s">
        <v>158</v>
      </c>
      <c r="C268" s="183" t="s">
        <v>10</v>
      </c>
      <c r="D268" s="330">
        <v>922</v>
      </c>
    </row>
    <row r="269" spans="1:4" x14ac:dyDescent="0.3">
      <c r="A269" s="183">
        <v>2013</v>
      </c>
      <c r="B269" s="183" t="s">
        <v>158</v>
      </c>
      <c r="C269" s="183" t="s">
        <v>291</v>
      </c>
      <c r="D269" s="330">
        <v>152</v>
      </c>
    </row>
    <row r="270" spans="1:4" x14ac:dyDescent="0.3">
      <c r="A270" s="183">
        <v>2013</v>
      </c>
      <c r="B270" s="183" t="s">
        <v>158</v>
      </c>
      <c r="C270" s="183" t="s">
        <v>15</v>
      </c>
      <c r="D270" s="330">
        <v>801</v>
      </c>
    </row>
    <row r="271" spans="1:4" x14ac:dyDescent="0.3">
      <c r="A271" s="183">
        <v>2013</v>
      </c>
      <c r="B271" s="183" t="s">
        <v>158</v>
      </c>
      <c r="C271" s="183" t="s">
        <v>18</v>
      </c>
      <c r="D271" s="330">
        <v>943</v>
      </c>
    </row>
    <row r="272" spans="1:4" x14ac:dyDescent="0.3">
      <c r="A272" s="183">
        <v>2013</v>
      </c>
      <c r="B272" s="183" t="s">
        <v>158</v>
      </c>
      <c r="C272" s="183" t="s">
        <v>77</v>
      </c>
      <c r="D272" s="330">
        <v>399</v>
      </c>
    </row>
    <row r="273" spans="1:4" x14ac:dyDescent="0.3">
      <c r="A273" s="183">
        <v>2013</v>
      </c>
      <c r="B273" s="183" t="s">
        <v>158</v>
      </c>
      <c r="C273" s="183" t="s">
        <v>44</v>
      </c>
      <c r="D273" s="330">
        <v>126</v>
      </c>
    </row>
    <row r="274" spans="1:4" x14ac:dyDescent="0.3">
      <c r="A274" s="183">
        <v>2013</v>
      </c>
      <c r="B274" s="183" t="s">
        <v>158</v>
      </c>
      <c r="C274" s="183" t="s">
        <v>71</v>
      </c>
      <c r="D274" s="330">
        <v>472</v>
      </c>
    </row>
    <row r="275" spans="1:4" x14ac:dyDescent="0.3">
      <c r="A275" s="183">
        <v>2013</v>
      </c>
      <c r="B275" s="183" t="s">
        <v>158</v>
      </c>
      <c r="C275" s="183" t="s">
        <v>52</v>
      </c>
      <c r="D275" s="330">
        <v>137</v>
      </c>
    </row>
    <row r="276" spans="1:4" x14ac:dyDescent="0.3">
      <c r="A276" s="183">
        <v>2013</v>
      </c>
      <c r="B276" s="183" t="s">
        <v>158</v>
      </c>
      <c r="C276" s="183" t="s">
        <v>20</v>
      </c>
      <c r="D276" s="330">
        <v>679</v>
      </c>
    </row>
    <row r="277" spans="1:4" x14ac:dyDescent="0.3">
      <c r="A277" s="183">
        <v>2013</v>
      </c>
      <c r="B277" s="183" t="s">
        <v>158</v>
      </c>
      <c r="C277" s="183" t="s">
        <v>95</v>
      </c>
      <c r="D277" s="330">
        <v>1010</v>
      </c>
    </row>
    <row r="278" spans="1:4" x14ac:dyDescent="0.3">
      <c r="A278" s="183">
        <v>2013</v>
      </c>
      <c r="B278" s="183" t="s">
        <v>158</v>
      </c>
      <c r="C278" s="183" t="s">
        <v>30</v>
      </c>
      <c r="D278" s="330">
        <v>213</v>
      </c>
    </row>
    <row r="279" spans="1:4" x14ac:dyDescent="0.3">
      <c r="A279" s="183">
        <v>2013</v>
      </c>
      <c r="B279" s="183" t="s">
        <v>158</v>
      </c>
      <c r="C279" s="183" t="s">
        <v>58</v>
      </c>
      <c r="D279" s="330">
        <v>70</v>
      </c>
    </row>
    <row r="280" spans="1:4" x14ac:dyDescent="0.3">
      <c r="A280" s="183">
        <v>2013</v>
      </c>
      <c r="B280" s="183" t="s">
        <v>158</v>
      </c>
      <c r="C280" s="183" t="s">
        <v>281</v>
      </c>
      <c r="D280" s="330">
        <v>2066</v>
      </c>
    </row>
    <row r="281" spans="1:4" x14ac:dyDescent="0.3">
      <c r="A281" s="183">
        <v>2013</v>
      </c>
      <c r="B281" s="183" t="s">
        <v>158</v>
      </c>
      <c r="C281" s="183" t="s">
        <v>54</v>
      </c>
      <c r="D281" s="330">
        <v>53</v>
      </c>
    </row>
    <row r="282" spans="1:4" x14ac:dyDescent="0.3">
      <c r="A282" s="183">
        <v>2013</v>
      </c>
      <c r="B282" s="183" t="s">
        <v>158</v>
      </c>
      <c r="C282" s="183" t="s">
        <v>282</v>
      </c>
      <c r="D282" s="330">
        <v>217</v>
      </c>
    </row>
    <row r="283" spans="1:4" x14ac:dyDescent="0.3">
      <c r="A283" s="183">
        <v>2013</v>
      </c>
      <c r="B283" s="183" t="s">
        <v>158</v>
      </c>
      <c r="C283" s="183" t="s">
        <v>145</v>
      </c>
      <c r="D283" s="330">
        <v>8148</v>
      </c>
    </row>
    <row r="284" spans="1:4" x14ac:dyDescent="0.3">
      <c r="A284" s="183">
        <v>2013</v>
      </c>
      <c r="B284" s="183" t="s">
        <v>158</v>
      </c>
      <c r="C284" s="183" t="s">
        <v>146</v>
      </c>
      <c r="D284" s="330">
        <v>4991</v>
      </c>
    </row>
    <row r="285" spans="1:4" x14ac:dyDescent="0.3">
      <c r="A285" s="183">
        <v>2013</v>
      </c>
      <c r="B285" s="183" t="s">
        <v>158</v>
      </c>
      <c r="C285" s="183" t="s">
        <v>147</v>
      </c>
      <c r="D285" s="330">
        <v>9737</v>
      </c>
    </row>
    <row r="286" spans="1:4" x14ac:dyDescent="0.3">
      <c r="A286" s="183">
        <v>2013</v>
      </c>
      <c r="B286" s="183" t="s">
        <v>81</v>
      </c>
      <c r="C286" s="183" t="s">
        <v>35</v>
      </c>
      <c r="D286" s="330">
        <v>66</v>
      </c>
    </row>
    <row r="287" spans="1:4" x14ac:dyDescent="0.3">
      <c r="A287" s="183">
        <v>2013</v>
      </c>
      <c r="B287" s="183" t="s">
        <v>81</v>
      </c>
      <c r="C287" s="183" t="s">
        <v>41</v>
      </c>
      <c r="D287" s="330">
        <v>52</v>
      </c>
    </row>
    <row r="288" spans="1:4" x14ac:dyDescent="0.3">
      <c r="A288" s="183">
        <v>2013</v>
      </c>
      <c r="B288" s="183" t="s">
        <v>81</v>
      </c>
      <c r="C288" s="183" t="s">
        <v>59</v>
      </c>
      <c r="D288" s="330">
        <v>112</v>
      </c>
    </row>
    <row r="289" spans="1:4" x14ac:dyDescent="0.3">
      <c r="A289" s="183">
        <v>2013</v>
      </c>
      <c r="B289" s="183" t="s">
        <v>81</v>
      </c>
      <c r="C289" s="183" t="s">
        <v>79</v>
      </c>
      <c r="D289" s="330">
        <v>1234</v>
      </c>
    </row>
    <row r="290" spans="1:4" x14ac:dyDescent="0.3">
      <c r="A290" s="183">
        <v>2013</v>
      </c>
      <c r="B290" s="183" t="s">
        <v>81</v>
      </c>
      <c r="C290" s="183" t="s">
        <v>17</v>
      </c>
      <c r="D290" s="330">
        <v>550</v>
      </c>
    </row>
    <row r="291" spans="1:4" x14ac:dyDescent="0.3">
      <c r="A291" s="183">
        <v>2013</v>
      </c>
      <c r="B291" s="183" t="s">
        <v>81</v>
      </c>
      <c r="C291" s="183" t="s">
        <v>274</v>
      </c>
      <c r="D291" s="330">
        <v>74</v>
      </c>
    </row>
    <row r="292" spans="1:4" x14ac:dyDescent="0.3">
      <c r="A292" s="183">
        <v>2013</v>
      </c>
      <c r="B292" s="183" t="s">
        <v>81</v>
      </c>
      <c r="C292" s="183" t="s">
        <v>66</v>
      </c>
      <c r="D292" s="330">
        <v>238</v>
      </c>
    </row>
    <row r="293" spans="1:4" x14ac:dyDescent="0.3">
      <c r="A293" s="183">
        <v>2013</v>
      </c>
      <c r="B293" s="183" t="s">
        <v>81</v>
      </c>
      <c r="C293" s="183" t="s">
        <v>283</v>
      </c>
      <c r="D293" s="330">
        <v>90</v>
      </c>
    </row>
    <row r="294" spans="1:4" x14ac:dyDescent="0.3">
      <c r="A294" s="183">
        <v>2013</v>
      </c>
      <c r="B294" s="183" t="s">
        <v>81</v>
      </c>
      <c r="C294" s="183" t="s">
        <v>11</v>
      </c>
      <c r="D294" s="330">
        <v>860</v>
      </c>
    </row>
    <row r="295" spans="1:4" x14ac:dyDescent="0.3">
      <c r="A295" s="183">
        <v>2013</v>
      </c>
      <c r="B295" s="183" t="s">
        <v>81</v>
      </c>
      <c r="C295" s="183" t="s">
        <v>56</v>
      </c>
      <c r="D295" s="330">
        <v>320</v>
      </c>
    </row>
    <row r="296" spans="1:4" x14ac:dyDescent="0.3">
      <c r="A296" s="183">
        <v>2013</v>
      </c>
      <c r="B296" s="183" t="s">
        <v>81</v>
      </c>
      <c r="C296" s="183" t="s">
        <v>29</v>
      </c>
      <c r="D296" s="330">
        <v>286</v>
      </c>
    </row>
    <row r="297" spans="1:4" x14ac:dyDescent="0.3">
      <c r="A297" s="183">
        <v>2013</v>
      </c>
      <c r="B297" s="183" t="s">
        <v>81</v>
      </c>
      <c r="C297" s="183" t="s">
        <v>40</v>
      </c>
      <c r="D297" s="330">
        <v>31</v>
      </c>
    </row>
    <row r="298" spans="1:4" x14ac:dyDescent="0.3">
      <c r="A298" s="183">
        <v>2013</v>
      </c>
      <c r="B298" s="183" t="s">
        <v>81</v>
      </c>
      <c r="C298" s="183" t="s">
        <v>47</v>
      </c>
      <c r="D298" s="330">
        <v>866</v>
      </c>
    </row>
    <row r="299" spans="1:4" x14ac:dyDescent="0.3">
      <c r="A299" s="183">
        <v>2013</v>
      </c>
      <c r="B299" s="183" t="s">
        <v>81</v>
      </c>
      <c r="C299" s="183" t="s">
        <v>57</v>
      </c>
      <c r="D299" s="330">
        <v>202</v>
      </c>
    </row>
    <row r="300" spans="1:4" x14ac:dyDescent="0.3">
      <c r="A300" s="183">
        <v>2013</v>
      </c>
      <c r="B300" s="183" t="s">
        <v>81</v>
      </c>
      <c r="C300" s="183" t="s">
        <v>74</v>
      </c>
      <c r="D300" s="330">
        <v>792</v>
      </c>
    </row>
    <row r="301" spans="1:4" x14ac:dyDescent="0.3">
      <c r="A301" s="183">
        <v>2013</v>
      </c>
      <c r="B301" s="183" t="s">
        <v>81</v>
      </c>
      <c r="C301" s="183" t="s">
        <v>53</v>
      </c>
      <c r="D301" s="330">
        <v>135</v>
      </c>
    </row>
    <row r="302" spans="1:4" x14ac:dyDescent="0.3">
      <c r="A302" s="183">
        <v>2013</v>
      </c>
      <c r="B302" s="183" t="s">
        <v>81</v>
      </c>
      <c r="C302" s="183" t="s">
        <v>49</v>
      </c>
      <c r="D302" s="330">
        <v>49</v>
      </c>
    </row>
    <row r="303" spans="1:4" x14ac:dyDescent="0.3">
      <c r="A303" s="183">
        <v>2013</v>
      </c>
      <c r="B303" s="183" t="s">
        <v>81</v>
      </c>
      <c r="C303" s="183" t="s">
        <v>33</v>
      </c>
      <c r="D303" s="330">
        <v>95</v>
      </c>
    </row>
    <row r="304" spans="1:4" x14ac:dyDescent="0.3">
      <c r="A304" s="183">
        <v>2013</v>
      </c>
      <c r="B304" s="183" t="s">
        <v>81</v>
      </c>
      <c r="C304" s="183" t="s">
        <v>60</v>
      </c>
      <c r="D304" s="330">
        <v>306</v>
      </c>
    </row>
    <row r="305" spans="1:4" x14ac:dyDescent="0.3">
      <c r="A305" s="183">
        <v>2013</v>
      </c>
      <c r="B305" s="183" t="s">
        <v>81</v>
      </c>
      <c r="C305" s="183" t="s">
        <v>25</v>
      </c>
      <c r="D305" s="330">
        <v>631</v>
      </c>
    </row>
    <row r="306" spans="1:4" x14ac:dyDescent="0.3">
      <c r="A306" s="183">
        <v>2013</v>
      </c>
      <c r="B306" s="183" t="s">
        <v>81</v>
      </c>
      <c r="C306" s="183" t="s">
        <v>7</v>
      </c>
      <c r="D306" s="330">
        <v>715</v>
      </c>
    </row>
    <row r="307" spans="1:4" x14ac:dyDescent="0.3">
      <c r="A307" s="183">
        <v>2013</v>
      </c>
      <c r="B307" s="183" t="s">
        <v>81</v>
      </c>
      <c r="C307" s="183" t="s">
        <v>51</v>
      </c>
      <c r="D307" s="330">
        <v>36</v>
      </c>
    </row>
    <row r="308" spans="1:4" x14ac:dyDescent="0.3">
      <c r="A308" s="183">
        <v>2013</v>
      </c>
      <c r="B308" s="183" t="s">
        <v>81</v>
      </c>
      <c r="C308" s="183" t="s">
        <v>55</v>
      </c>
      <c r="D308" s="330">
        <v>53</v>
      </c>
    </row>
    <row r="309" spans="1:4" x14ac:dyDescent="0.3">
      <c r="A309" s="183">
        <v>2013</v>
      </c>
      <c r="B309" s="183" t="s">
        <v>81</v>
      </c>
      <c r="C309" s="183" t="s">
        <v>36</v>
      </c>
      <c r="D309" s="330">
        <v>310</v>
      </c>
    </row>
    <row r="310" spans="1:4" x14ac:dyDescent="0.3">
      <c r="A310" s="183">
        <v>2013</v>
      </c>
      <c r="B310" s="183" t="s">
        <v>81</v>
      </c>
      <c r="C310" s="183" t="s">
        <v>21</v>
      </c>
      <c r="D310" s="330">
        <v>274</v>
      </c>
    </row>
    <row r="311" spans="1:4" x14ac:dyDescent="0.3">
      <c r="A311" s="183">
        <v>2013</v>
      </c>
      <c r="B311" s="183" t="s">
        <v>81</v>
      </c>
      <c r="C311" s="183" t="s">
        <v>42</v>
      </c>
      <c r="D311" s="330">
        <v>46</v>
      </c>
    </row>
    <row r="312" spans="1:4" x14ac:dyDescent="0.3">
      <c r="A312" s="183">
        <v>2013</v>
      </c>
      <c r="B312" s="183" t="s">
        <v>81</v>
      </c>
      <c r="C312" s="183" t="s">
        <v>286</v>
      </c>
      <c r="D312" s="330">
        <v>54</v>
      </c>
    </row>
    <row r="313" spans="1:4" x14ac:dyDescent="0.3">
      <c r="A313" s="183">
        <v>2013</v>
      </c>
      <c r="B313" s="183" t="s">
        <v>81</v>
      </c>
      <c r="C313" s="183" t="s">
        <v>16</v>
      </c>
      <c r="D313" s="330">
        <v>577</v>
      </c>
    </row>
    <row r="314" spans="1:4" x14ac:dyDescent="0.3">
      <c r="A314" s="183">
        <v>2013</v>
      </c>
      <c r="B314" s="183" t="s">
        <v>81</v>
      </c>
      <c r="C314" s="183" t="s">
        <v>2</v>
      </c>
      <c r="D314" s="330">
        <v>1106</v>
      </c>
    </row>
    <row r="315" spans="1:4" x14ac:dyDescent="0.3">
      <c r="A315" s="183">
        <v>2013</v>
      </c>
      <c r="B315" s="183" t="s">
        <v>81</v>
      </c>
      <c r="C315" s="183" t="s">
        <v>287</v>
      </c>
      <c r="D315" s="330">
        <v>45</v>
      </c>
    </row>
    <row r="316" spans="1:4" x14ac:dyDescent="0.3">
      <c r="A316" s="183">
        <v>2013</v>
      </c>
      <c r="B316" s="183" t="s">
        <v>81</v>
      </c>
      <c r="C316" s="183" t="s">
        <v>288</v>
      </c>
      <c r="D316" s="330">
        <v>45</v>
      </c>
    </row>
    <row r="317" spans="1:4" x14ac:dyDescent="0.3">
      <c r="A317" s="183">
        <v>2013</v>
      </c>
      <c r="B317" s="183" t="s">
        <v>81</v>
      </c>
      <c r="C317" s="183" t="s">
        <v>4</v>
      </c>
      <c r="D317" s="330">
        <v>1165</v>
      </c>
    </row>
    <row r="318" spans="1:4" x14ac:dyDescent="0.3">
      <c r="A318" s="183">
        <v>2013</v>
      </c>
      <c r="B318" s="183" t="s">
        <v>81</v>
      </c>
      <c r="C318" s="183" t="s">
        <v>38</v>
      </c>
      <c r="D318" s="330">
        <v>192</v>
      </c>
    </row>
    <row r="319" spans="1:4" x14ac:dyDescent="0.3">
      <c r="A319" s="183">
        <v>2013</v>
      </c>
      <c r="B319" s="183" t="s">
        <v>81</v>
      </c>
      <c r="C319" s="183" t="s">
        <v>275</v>
      </c>
      <c r="D319" s="330">
        <v>201</v>
      </c>
    </row>
    <row r="320" spans="1:4" x14ac:dyDescent="0.3">
      <c r="A320" s="183">
        <v>2013</v>
      </c>
      <c r="B320" s="183" t="s">
        <v>81</v>
      </c>
      <c r="C320" s="183" t="s">
        <v>8</v>
      </c>
      <c r="D320" s="330">
        <v>484</v>
      </c>
    </row>
    <row r="321" spans="1:4" x14ac:dyDescent="0.3">
      <c r="A321" s="183">
        <v>2013</v>
      </c>
      <c r="B321" s="183" t="s">
        <v>81</v>
      </c>
      <c r="C321" s="183" t="s">
        <v>289</v>
      </c>
      <c r="D321" s="330">
        <v>40</v>
      </c>
    </row>
    <row r="322" spans="1:4" x14ac:dyDescent="0.3">
      <c r="A322" s="183">
        <v>2013</v>
      </c>
      <c r="B322" s="183" t="s">
        <v>81</v>
      </c>
      <c r="C322" s="183" t="s">
        <v>78</v>
      </c>
      <c r="D322" s="330">
        <v>808</v>
      </c>
    </row>
    <row r="323" spans="1:4" x14ac:dyDescent="0.3">
      <c r="A323" s="183">
        <v>2013</v>
      </c>
      <c r="B323" s="183" t="s">
        <v>81</v>
      </c>
      <c r="C323" s="183" t="s">
        <v>27</v>
      </c>
      <c r="D323" s="330">
        <v>464</v>
      </c>
    </row>
    <row r="324" spans="1:4" x14ac:dyDescent="0.3">
      <c r="A324" s="183">
        <v>2013</v>
      </c>
      <c r="B324" s="183" t="s">
        <v>81</v>
      </c>
      <c r="C324" s="183" t="s">
        <v>13</v>
      </c>
      <c r="D324" s="330">
        <v>280</v>
      </c>
    </row>
    <row r="325" spans="1:4" x14ac:dyDescent="0.3">
      <c r="A325" s="183">
        <v>2013</v>
      </c>
      <c r="B325" s="183" t="s">
        <v>81</v>
      </c>
      <c r="C325" s="183" t="s">
        <v>70</v>
      </c>
      <c r="D325" s="330">
        <v>717</v>
      </c>
    </row>
    <row r="326" spans="1:4" x14ac:dyDescent="0.3">
      <c r="A326" s="183">
        <v>2013</v>
      </c>
      <c r="B326" s="183" t="s">
        <v>81</v>
      </c>
      <c r="C326" s="183" t="s">
        <v>72</v>
      </c>
      <c r="D326" s="330">
        <v>229</v>
      </c>
    </row>
    <row r="327" spans="1:4" x14ac:dyDescent="0.3">
      <c r="A327" s="183">
        <v>2013</v>
      </c>
      <c r="B327" s="183" t="s">
        <v>81</v>
      </c>
      <c r="C327" s="183" t="s">
        <v>276</v>
      </c>
      <c r="D327" s="330">
        <v>130</v>
      </c>
    </row>
    <row r="328" spans="1:4" x14ac:dyDescent="0.3">
      <c r="A328" s="183">
        <v>2013</v>
      </c>
      <c r="B328" s="183" t="s">
        <v>81</v>
      </c>
      <c r="C328" s="183" t="s">
        <v>6</v>
      </c>
      <c r="D328" s="330">
        <v>1176</v>
      </c>
    </row>
    <row r="329" spans="1:4" x14ac:dyDescent="0.3">
      <c r="A329" s="183">
        <v>2013</v>
      </c>
      <c r="B329" s="183" t="s">
        <v>81</v>
      </c>
      <c r="C329" s="183" t="s">
        <v>62</v>
      </c>
      <c r="D329" s="330">
        <v>471</v>
      </c>
    </row>
    <row r="330" spans="1:4" x14ac:dyDescent="0.3">
      <c r="A330" s="183">
        <v>2013</v>
      </c>
      <c r="B330" s="183" t="s">
        <v>81</v>
      </c>
      <c r="C330" s="183" t="s">
        <v>5</v>
      </c>
      <c r="D330" s="330">
        <v>899</v>
      </c>
    </row>
    <row r="331" spans="1:4" x14ac:dyDescent="0.3">
      <c r="A331" s="183">
        <v>2013</v>
      </c>
      <c r="B331" s="183" t="s">
        <v>81</v>
      </c>
      <c r="C331" s="183" t="s">
        <v>37</v>
      </c>
      <c r="D331" s="330">
        <v>56</v>
      </c>
    </row>
    <row r="332" spans="1:4" x14ac:dyDescent="0.3">
      <c r="A332" s="183">
        <v>2013</v>
      </c>
      <c r="B332" s="183" t="s">
        <v>81</v>
      </c>
      <c r="C332" s="183" t="s">
        <v>76</v>
      </c>
      <c r="D332" s="330">
        <v>648</v>
      </c>
    </row>
    <row r="333" spans="1:4" x14ac:dyDescent="0.3">
      <c r="A333" s="183">
        <v>2013</v>
      </c>
      <c r="B333" s="183" t="s">
        <v>81</v>
      </c>
      <c r="C333" s="183" t="s">
        <v>63</v>
      </c>
      <c r="D333" s="330">
        <v>188</v>
      </c>
    </row>
    <row r="334" spans="1:4" x14ac:dyDescent="0.3">
      <c r="A334" s="183">
        <v>2013</v>
      </c>
      <c r="B334" s="183" t="s">
        <v>81</v>
      </c>
      <c r="C334" s="183" t="s">
        <v>277</v>
      </c>
      <c r="D334" s="330">
        <v>105</v>
      </c>
    </row>
    <row r="335" spans="1:4" x14ac:dyDescent="0.3">
      <c r="A335" s="183">
        <v>2013</v>
      </c>
      <c r="B335" s="183" t="s">
        <v>81</v>
      </c>
      <c r="C335" s="183" t="s">
        <v>43</v>
      </c>
      <c r="D335" s="330">
        <v>270</v>
      </c>
    </row>
    <row r="336" spans="1:4" x14ac:dyDescent="0.3">
      <c r="A336" s="183">
        <v>2013</v>
      </c>
      <c r="B336" s="183" t="s">
        <v>81</v>
      </c>
      <c r="C336" s="183" t="s">
        <v>65</v>
      </c>
      <c r="D336" s="330">
        <v>226</v>
      </c>
    </row>
    <row r="337" spans="1:4" x14ac:dyDescent="0.3">
      <c r="A337" s="183">
        <v>2013</v>
      </c>
      <c r="B337" s="183" t="s">
        <v>81</v>
      </c>
      <c r="C337" s="183" t="s">
        <v>22</v>
      </c>
      <c r="D337" s="330">
        <v>244</v>
      </c>
    </row>
    <row r="338" spans="1:4" x14ac:dyDescent="0.3">
      <c r="A338" s="183">
        <v>2013</v>
      </c>
      <c r="B338" s="183" t="s">
        <v>81</v>
      </c>
      <c r="C338" s="183" t="s">
        <v>61</v>
      </c>
      <c r="D338" s="330">
        <v>182</v>
      </c>
    </row>
    <row r="339" spans="1:4" x14ac:dyDescent="0.3">
      <c r="A339" s="183">
        <v>2013</v>
      </c>
      <c r="B339" s="183" t="s">
        <v>81</v>
      </c>
      <c r="C339" s="183" t="s">
        <v>23</v>
      </c>
      <c r="D339" s="330">
        <v>277</v>
      </c>
    </row>
    <row r="340" spans="1:4" x14ac:dyDescent="0.3">
      <c r="A340" s="183">
        <v>2013</v>
      </c>
      <c r="B340" s="183" t="s">
        <v>81</v>
      </c>
      <c r="C340" s="183" t="s">
        <v>12</v>
      </c>
      <c r="D340" s="330">
        <v>175</v>
      </c>
    </row>
    <row r="341" spans="1:4" x14ac:dyDescent="0.3">
      <c r="A341" s="183">
        <v>2013</v>
      </c>
      <c r="B341" s="183" t="s">
        <v>81</v>
      </c>
      <c r="C341" s="183" t="s">
        <v>278</v>
      </c>
      <c r="D341" s="330">
        <v>482</v>
      </c>
    </row>
    <row r="342" spans="1:4" x14ac:dyDescent="0.3">
      <c r="A342" s="183">
        <v>2013</v>
      </c>
      <c r="B342" s="183" t="s">
        <v>81</v>
      </c>
      <c r="C342" s="183" t="s">
        <v>19</v>
      </c>
      <c r="D342" s="330">
        <v>363</v>
      </c>
    </row>
    <row r="343" spans="1:4" x14ac:dyDescent="0.3">
      <c r="A343" s="183">
        <v>2013</v>
      </c>
      <c r="B343" s="183" t="s">
        <v>81</v>
      </c>
      <c r="C343" s="183" t="s">
        <v>45</v>
      </c>
      <c r="D343" s="330">
        <v>105</v>
      </c>
    </row>
    <row r="344" spans="1:4" x14ac:dyDescent="0.3">
      <c r="A344" s="183">
        <v>2013</v>
      </c>
      <c r="B344" s="183" t="s">
        <v>81</v>
      </c>
      <c r="C344" s="183" t="s">
        <v>48</v>
      </c>
      <c r="D344" s="330">
        <v>251</v>
      </c>
    </row>
    <row r="345" spans="1:4" x14ac:dyDescent="0.3">
      <c r="A345" s="183">
        <v>2013</v>
      </c>
      <c r="B345" s="183" t="s">
        <v>81</v>
      </c>
      <c r="C345" s="183" t="s">
        <v>34</v>
      </c>
      <c r="D345" s="330">
        <v>150</v>
      </c>
    </row>
    <row r="346" spans="1:4" x14ac:dyDescent="0.3">
      <c r="A346" s="183">
        <v>2013</v>
      </c>
      <c r="B346" s="183" t="s">
        <v>81</v>
      </c>
      <c r="C346" s="183" t="s">
        <v>3</v>
      </c>
      <c r="D346" s="330">
        <v>1055</v>
      </c>
    </row>
    <row r="347" spans="1:4" x14ac:dyDescent="0.3">
      <c r="A347" s="183">
        <v>2013</v>
      </c>
      <c r="B347" s="183" t="s">
        <v>81</v>
      </c>
      <c r="C347" s="183" t="s">
        <v>80</v>
      </c>
      <c r="D347" s="330">
        <v>562</v>
      </c>
    </row>
    <row r="348" spans="1:4" x14ac:dyDescent="0.3">
      <c r="A348" s="183">
        <v>2013</v>
      </c>
      <c r="B348" s="183" t="s">
        <v>81</v>
      </c>
      <c r="C348" s="183" t="s">
        <v>39</v>
      </c>
      <c r="D348" s="330">
        <v>433</v>
      </c>
    </row>
    <row r="349" spans="1:4" x14ac:dyDescent="0.3">
      <c r="A349" s="183">
        <v>2013</v>
      </c>
      <c r="B349" s="183" t="s">
        <v>81</v>
      </c>
      <c r="C349" s="183" t="s">
        <v>14</v>
      </c>
      <c r="D349" s="330">
        <v>1004</v>
      </c>
    </row>
    <row r="350" spans="1:4" x14ac:dyDescent="0.3">
      <c r="A350" s="183">
        <v>2013</v>
      </c>
      <c r="B350" s="183" t="s">
        <v>81</v>
      </c>
      <c r="C350" s="183" t="s">
        <v>68</v>
      </c>
      <c r="D350" s="330">
        <v>230</v>
      </c>
    </row>
    <row r="351" spans="1:4" x14ac:dyDescent="0.3">
      <c r="A351" s="183">
        <v>2013</v>
      </c>
      <c r="B351" s="183" t="s">
        <v>81</v>
      </c>
      <c r="C351" s="183" t="s">
        <v>69</v>
      </c>
      <c r="D351" s="330">
        <v>220</v>
      </c>
    </row>
    <row r="352" spans="1:4" x14ac:dyDescent="0.3">
      <c r="A352" s="183">
        <v>2013</v>
      </c>
      <c r="B352" s="183" t="s">
        <v>81</v>
      </c>
      <c r="C352" s="183" t="s">
        <v>50</v>
      </c>
      <c r="D352" s="330">
        <v>43</v>
      </c>
    </row>
    <row r="353" spans="1:4" x14ac:dyDescent="0.3">
      <c r="A353" s="183">
        <v>2013</v>
      </c>
      <c r="B353" s="183" t="s">
        <v>81</v>
      </c>
      <c r="C353" s="183" t="s">
        <v>279</v>
      </c>
      <c r="D353" s="330">
        <v>105</v>
      </c>
    </row>
    <row r="354" spans="1:4" x14ac:dyDescent="0.3">
      <c r="A354" s="183">
        <v>2013</v>
      </c>
      <c r="B354" s="183" t="s">
        <v>81</v>
      </c>
      <c r="C354" s="183" t="s">
        <v>24</v>
      </c>
      <c r="D354" s="330">
        <v>775</v>
      </c>
    </row>
    <row r="355" spans="1:4" x14ac:dyDescent="0.3">
      <c r="A355" s="183">
        <v>2013</v>
      </c>
      <c r="B355" s="183" t="s">
        <v>81</v>
      </c>
      <c r="C355" s="183" t="s">
        <v>9</v>
      </c>
      <c r="D355" s="330">
        <v>567</v>
      </c>
    </row>
    <row r="356" spans="1:4" x14ac:dyDescent="0.3">
      <c r="A356" s="183">
        <v>2013</v>
      </c>
      <c r="B356" s="183" t="s">
        <v>81</v>
      </c>
      <c r="C356" s="183" t="s">
        <v>67</v>
      </c>
      <c r="D356" s="330">
        <v>299</v>
      </c>
    </row>
    <row r="357" spans="1:4" x14ac:dyDescent="0.3">
      <c r="A357" s="183">
        <v>2013</v>
      </c>
      <c r="B357" s="183" t="s">
        <v>81</v>
      </c>
      <c r="C357" s="183" t="s">
        <v>28</v>
      </c>
      <c r="D357" s="330">
        <v>399</v>
      </c>
    </row>
    <row r="358" spans="1:4" x14ac:dyDescent="0.3">
      <c r="A358" s="183">
        <v>2013</v>
      </c>
      <c r="B358" s="183" t="s">
        <v>81</v>
      </c>
      <c r="C358" s="183" t="s">
        <v>31</v>
      </c>
      <c r="D358" s="330">
        <v>445</v>
      </c>
    </row>
    <row r="359" spans="1:4" x14ac:dyDescent="0.3">
      <c r="A359" s="183">
        <v>2013</v>
      </c>
      <c r="B359" s="183" t="s">
        <v>81</v>
      </c>
      <c r="C359" s="183" t="s">
        <v>64</v>
      </c>
      <c r="D359" s="330">
        <v>514</v>
      </c>
    </row>
    <row r="360" spans="1:4" x14ac:dyDescent="0.3">
      <c r="A360" s="183">
        <v>2013</v>
      </c>
      <c r="B360" s="183" t="s">
        <v>81</v>
      </c>
      <c r="C360" s="183" t="s">
        <v>290</v>
      </c>
      <c r="D360" s="330">
        <v>40</v>
      </c>
    </row>
    <row r="361" spans="1:4" x14ac:dyDescent="0.3">
      <c r="A361" s="183">
        <v>2013</v>
      </c>
      <c r="B361" s="183" t="s">
        <v>81</v>
      </c>
      <c r="C361" s="183" t="s">
        <v>280</v>
      </c>
      <c r="D361" s="330">
        <v>151</v>
      </c>
    </row>
    <row r="362" spans="1:4" x14ac:dyDescent="0.3">
      <c r="A362" s="183">
        <v>2013</v>
      </c>
      <c r="B362" s="183" t="s">
        <v>81</v>
      </c>
      <c r="C362" s="183" t="s">
        <v>73</v>
      </c>
      <c r="D362" s="330">
        <v>769</v>
      </c>
    </row>
    <row r="363" spans="1:4" x14ac:dyDescent="0.3">
      <c r="A363" s="183">
        <v>2013</v>
      </c>
      <c r="B363" s="183" t="s">
        <v>81</v>
      </c>
      <c r="C363" s="183" t="s">
        <v>26</v>
      </c>
      <c r="D363" s="330">
        <v>324</v>
      </c>
    </row>
    <row r="364" spans="1:4" x14ac:dyDescent="0.3">
      <c r="A364" s="183">
        <v>2013</v>
      </c>
      <c r="B364" s="183" t="s">
        <v>81</v>
      </c>
      <c r="C364" s="183" t="s">
        <v>32</v>
      </c>
      <c r="D364" s="330">
        <v>280</v>
      </c>
    </row>
    <row r="365" spans="1:4" x14ac:dyDescent="0.3">
      <c r="A365" s="183">
        <v>2013</v>
      </c>
      <c r="B365" s="183" t="s">
        <v>81</v>
      </c>
      <c r="C365" s="183" t="s">
        <v>46</v>
      </c>
      <c r="D365" s="330">
        <v>816</v>
      </c>
    </row>
    <row r="366" spans="1:4" x14ac:dyDescent="0.3">
      <c r="A366" s="183">
        <v>2013</v>
      </c>
      <c r="B366" s="183" t="s">
        <v>81</v>
      </c>
      <c r="C366" s="183" t="s">
        <v>75</v>
      </c>
      <c r="D366" s="330">
        <v>478</v>
      </c>
    </row>
    <row r="367" spans="1:4" x14ac:dyDescent="0.3">
      <c r="A367" s="183">
        <v>2013</v>
      </c>
      <c r="B367" s="183" t="s">
        <v>81</v>
      </c>
      <c r="C367" s="183" t="s">
        <v>10</v>
      </c>
      <c r="D367" s="330">
        <v>958</v>
      </c>
    </row>
    <row r="368" spans="1:4" x14ac:dyDescent="0.3">
      <c r="A368" s="183">
        <v>2013</v>
      </c>
      <c r="B368" s="183" t="s">
        <v>81</v>
      </c>
      <c r="C368" s="183" t="s">
        <v>291</v>
      </c>
      <c r="D368" s="330">
        <v>162</v>
      </c>
    </row>
    <row r="369" spans="1:4" x14ac:dyDescent="0.3">
      <c r="A369" s="183">
        <v>2013</v>
      </c>
      <c r="B369" s="183" t="s">
        <v>81</v>
      </c>
      <c r="C369" s="183" t="s">
        <v>15</v>
      </c>
      <c r="D369" s="330">
        <v>787</v>
      </c>
    </row>
    <row r="370" spans="1:4" x14ac:dyDescent="0.3">
      <c r="A370" s="183">
        <v>2013</v>
      </c>
      <c r="B370" s="183" t="s">
        <v>81</v>
      </c>
      <c r="C370" s="183" t="s">
        <v>18</v>
      </c>
      <c r="D370" s="330">
        <v>1057</v>
      </c>
    </row>
    <row r="371" spans="1:4" x14ac:dyDescent="0.3">
      <c r="A371" s="183">
        <v>2013</v>
      </c>
      <c r="B371" s="183" t="s">
        <v>81</v>
      </c>
      <c r="C371" s="183" t="s">
        <v>77</v>
      </c>
      <c r="D371" s="330">
        <v>368</v>
      </c>
    </row>
    <row r="372" spans="1:4" x14ac:dyDescent="0.3">
      <c r="A372" s="183">
        <v>2013</v>
      </c>
      <c r="B372" s="183" t="s">
        <v>81</v>
      </c>
      <c r="C372" s="183" t="s">
        <v>44</v>
      </c>
      <c r="D372" s="330">
        <v>134</v>
      </c>
    </row>
    <row r="373" spans="1:4" x14ac:dyDescent="0.3">
      <c r="A373" s="183">
        <v>2013</v>
      </c>
      <c r="B373" s="183" t="s">
        <v>81</v>
      </c>
      <c r="C373" s="183" t="s">
        <v>71</v>
      </c>
      <c r="D373" s="330">
        <v>436</v>
      </c>
    </row>
    <row r="374" spans="1:4" x14ac:dyDescent="0.3">
      <c r="A374" s="183">
        <v>2013</v>
      </c>
      <c r="B374" s="183" t="s">
        <v>81</v>
      </c>
      <c r="C374" s="183" t="s">
        <v>52</v>
      </c>
      <c r="D374" s="330">
        <v>111</v>
      </c>
    </row>
    <row r="375" spans="1:4" x14ac:dyDescent="0.3">
      <c r="A375" s="183">
        <v>2013</v>
      </c>
      <c r="B375" s="183" t="s">
        <v>81</v>
      </c>
      <c r="C375" s="183" t="s">
        <v>20</v>
      </c>
      <c r="D375" s="330">
        <v>696</v>
      </c>
    </row>
    <row r="376" spans="1:4" x14ac:dyDescent="0.3">
      <c r="A376" s="183">
        <v>2013</v>
      </c>
      <c r="B376" s="183" t="s">
        <v>81</v>
      </c>
      <c r="C376" s="183" t="s">
        <v>95</v>
      </c>
      <c r="D376" s="330">
        <v>1022</v>
      </c>
    </row>
    <row r="377" spans="1:4" x14ac:dyDescent="0.3">
      <c r="A377" s="183">
        <v>2013</v>
      </c>
      <c r="B377" s="183" t="s">
        <v>81</v>
      </c>
      <c r="C377" s="183" t="s">
        <v>30</v>
      </c>
      <c r="D377" s="330">
        <v>180</v>
      </c>
    </row>
    <row r="378" spans="1:4" x14ac:dyDescent="0.3">
      <c r="A378" s="183">
        <v>2013</v>
      </c>
      <c r="B378" s="183" t="s">
        <v>81</v>
      </c>
      <c r="C378" s="183" t="s">
        <v>58</v>
      </c>
      <c r="D378" s="330">
        <v>54</v>
      </c>
    </row>
    <row r="379" spans="1:4" x14ac:dyDescent="0.3">
      <c r="A379" s="183">
        <v>2013</v>
      </c>
      <c r="B379" s="183" t="s">
        <v>81</v>
      </c>
      <c r="C379" s="183" t="s">
        <v>281</v>
      </c>
      <c r="D379" s="330">
        <v>2241</v>
      </c>
    </row>
    <row r="380" spans="1:4" x14ac:dyDescent="0.3">
      <c r="A380" s="183">
        <v>2013</v>
      </c>
      <c r="B380" s="183" t="s">
        <v>81</v>
      </c>
      <c r="C380" s="183" t="s">
        <v>54</v>
      </c>
      <c r="D380" s="330">
        <v>34</v>
      </c>
    </row>
    <row r="381" spans="1:4" x14ac:dyDescent="0.3">
      <c r="A381" s="183">
        <v>2013</v>
      </c>
      <c r="B381" s="183" t="s">
        <v>81</v>
      </c>
      <c r="C381" s="183" t="s">
        <v>282</v>
      </c>
      <c r="D381" s="330">
        <v>185</v>
      </c>
    </row>
    <row r="382" spans="1:4" x14ac:dyDescent="0.3">
      <c r="A382" s="183">
        <v>2013</v>
      </c>
      <c r="B382" s="183" t="s">
        <v>81</v>
      </c>
      <c r="C382" s="183" t="s">
        <v>145</v>
      </c>
      <c r="D382" s="330">
        <v>8848</v>
      </c>
    </row>
    <row r="383" spans="1:4" x14ac:dyDescent="0.3">
      <c r="A383" s="183">
        <v>2013</v>
      </c>
      <c r="B383" s="183" t="s">
        <v>81</v>
      </c>
      <c r="C383" s="183" t="s">
        <v>146</v>
      </c>
      <c r="D383" s="330">
        <v>5348</v>
      </c>
    </row>
    <row r="384" spans="1:4" x14ac:dyDescent="0.3">
      <c r="A384" s="183">
        <v>2013</v>
      </c>
      <c r="B384" s="183" t="s">
        <v>81</v>
      </c>
      <c r="C384" s="183" t="s">
        <v>147</v>
      </c>
      <c r="D384" s="330">
        <v>10538</v>
      </c>
    </row>
    <row r="385" spans="1:4" x14ac:dyDescent="0.3">
      <c r="A385" s="183">
        <v>2013</v>
      </c>
      <c r="B385" s="183" t="s">
        <v>90</v>
      </c>
      <c r="C385" s="183" t="s">
        <v>35</v>
      </c>
      <c r="D385" s="330">
        <v>78</v>
      </c>
    </row>
    <row r="386" spans="1:4" x14ac:dyDescent="0.3">
      <c r="A386" s="183">
        <v>2013</v>
      </c>
      <c r="B386" s="183" t="s">
        <v>90</v>
      </c>
      <c r="C386" s="183" t="s">
        <v>41</v>
      </c>
      <c r="D386" s="330">
        <v>74</v>
      </c>
    </row>
    <row r="387" spans="1:4" x14ac:dyDescent="0.3">
      <c r="A387" s="183">
        <v>2013</v>
      </c>
      <c r="B387" s="183" t="s">
        <v>90</v>
      </c>
      <c r="C387" s="183" t="s">
        <v>59</v>
      </c>
      <c r="D387" s="330">
        <v>135</v>
      </c>
    </row>
    <row r="388" spans="1:4" x14ac:dyDescent="0.3">
      <c r="A388" s="183">
        <v>2013</v>
      </c>
      <c r="B388" s="183" t="s">
        <v>90</v>
      </c>
      <c r="C388" s="183" t="s">
        <v>79</v>
      </c>
      <c r="D388" s="330">
        <v>1394</v>
      </c>
    </row>
    <row r="389" spans="1:4" x14ac:dyDescent="0.3">
      <c r="A389" s="183">
        <v>2013</v>
      </c>
      <c r="B389" s="183" t="s">
        <v>90</v>
      </c>
      <c r="C389" s="183" t="s">
        <v>17</v>
      </c>
      <c r="D389" s="330">
        <v>637</v>
      </c>
    </row>
    <row r="390" spans="1:4" x14ac:dyDescent="0.3">
      <c r="A390" s="183">
        <v>2013</v>
      </c>
      <c r="B390" s="183" t="s">
        <v>90</v>
      </c>
      <c r="C390" s="183" t="s">
        <v>274</v>
      </c>
      <c r="D390" s="330">
        <v>156</v>
      </c>
    </row>
    <row r="391" spans="1:4" x14ac:dyDescent="0.3">
      <c r="A391" s="183">
        <v>2013</v>
      </c>
      <c r="B391" s="183" t="s">
        <v>90</v>
      </c>
      <c r="C391" s="183" t="s">
        <v>66</v>
      </c>
      <c r="D391" s="330">
        <v>300</v>
      </c>
    </row>
    <row r="392" spans="1:4" x14ac:dyDescent="0.3">
      <c r="A392" s="183">
        <v>2013</v>
      </c>
      <c r="B392" s="183" t="s">
        <v>90</v>
      </c>
      <c r="C392" s="183" t="s">
        <v>283</v>
      </c>
      <c r="D392" s="330">
        <v>75</v>
      </c>
    </row>
    <row r="393" spans="1:4" x14ac:dyDescent="0.3">
      <c r="A393" s="183">
        <v>2013</v>
      </c>
      <c r="B393" s="183" t="s">
        <v>90</v>
      </c>
      <c r="C393" s="183" t="s">
        <v>11</v>
      </c>
      <c r="D393" s="330">
        <v>1074</v>
      </c>
    </row>
    <row r="394" spans="1:4" x14ac:dyDescent="0.3">
      <c r="A394" s="183">
        <v>2013</v>
      </c>
      <c r="B394" s="183" t="s">
        <v>90</v>
      </c>
      <c r="C394" s="183" t="s">
        <v>56</v>
      </c>
      <c r="D394" s="330">
        <v>443</v>
      </c>
    </row>
    <row r="395" spans="1:4" x14ac:dyDescent="0.3">
      <c r="A395" s="183">
        <v>2013</v>
      </c>
      <c r="B395" s="183" t="s">
        <v>90</v>
      </c>
      <c r="C395" s="183" t="s">
        <v>29</v>
      </c>
      <c r="D395" s="330">
        <v>311</v>
      </c>
    </row>
    <row r="396" spans="1:4" x14ac:dyDescent="0.3">
      <c r="A396" s="183">
        <v>2013</v>
      </c>
      <c r="B396" s="183" t="s">
        <v>90</v>
      </c>
      <c r="C396" s="183" t="s">
        <v>40</v>
      </c>
      <c r="D396" s="330">
        <v>34</v>
      </c>
    </row>
    <row r="397" spans="1:4" x14ac:dyDescent="0.3">
      <c r="A397" s="183">
        <v>2013</v>
      </c>
      <c r="B397" s="183" t="s">
        <v>90</v>
      </c>
      <c r="C397" s="183" t="s">
        <v>47</v>
      </c>
      <c r="D397" s="330">
        <v>983</v>
      </c>
    </row>
    <row r="398" spans="1:4" x14ac:dyDescent="0.3">
      <c r="A398" s="183">
        <v>2013</v>
      </c>
      <c r="B398" s="183" t="s">
        <v>90</v>
      </c>
      <c r="C398" s="183" t="s">
        <v>57</v>
      </c>
      <c r="D398" s="330">
        <v>208</v>
      </c>
    </row>
    <row r="399" spans="1:4" x14ac:dyDescent="0.3">
      <c r="A399" s="183">
        <v>2013</v>
      </c>
      <c r="B399" s="183" t="s">
        <v>90</v>
      </c>
      <c r="C399" s="183" t="s">
        <v>74</v>
      </c>
      <c r="D399" s="330">
        <v>972</v>
      </c>
    </row>
    <row r="400" spans="1:4" x14ac:dyDescent="0.3">
      <c r="A400" s="183">
        <v>2013</v>
      </c>
      <c r="B400" s="183" t="s">
        <v>90</v>
      </c>
      <c r="C400" s="183" t="s">
        <v>53</v>
      </c>
      <c r="D400" s="330">
        <v>128</v>
      </c>
    </row>
    <row r="401" spans="1:4" x14ac:dyDescent="0.3">
      <c r="A401" s="183">
        <v>2013</v>
      </c>
      <c r="B401" s="183" t="s">
        <v>90</v>
      </c>
      <c r="C401" s="183" t="s">
        <v>284</v>
      </c>
      <c r="D401" s="330">
        <v>30</v>
      </c>
    </row>
    <row r="402" spans="1:4" x14ac:dyDescent="0.3">
      <c r="A402" s="183">
        <v>2013</v>
      </c>
      <c r="B402" s="183" t="s">
        <v>90</v>
      </c>
      <c r="C402" s="183" t="s">
        <v>49</v>
      </c>
      <c r="D402" s="330">
        <v>54</v>
      </c>
    </row>
    <row r="403" spans="1:4" x14ac:dyDescent="0.3">
      <c r="A403" s="183">
        <v>2013</v>
      </c>
      <c r="B403" s="183" t="s">
        <v>90</v>
      </c>
      <c r="C403" s="183" t="s">
        <v>33</v>
      </c>
      <c r="D403" s="330">
        <v>113</v>
      </c>
    </row>
    <row r="404" spans="1:4" x14ac:dyDescent="0.3">
      <c r="A404" s="183">
        <v>2013</v>
      </c>
      <c r="B404" s="183" t="s">
        <v>90</v>
      </c>
      <c r="C404" s="183" t="s">
        <v>60</v>
      </c>
      <c r="D404" s="330">
        <v>343</v>
      </c>
    </row>
    <row r="405" spans="1:4" x14ac:dyDescent="0.3">
      <c r="A405" s="183">
        <v>2013</v>
      </c>
      <c r="B405" s="183" t="s">
        <v>90</v>
      </c>
      <c r="C405" s="183" t="s">
        <v>25</v>
      </c>
      <c r="D405" s="330">
        <v>753</v>
      </c>
    </row>
    <row r="406" spans="1:4" x14ac:dyDescent="0.3">
      <c r="A406" s="183">
        <v>2013</v>
      </c>
      <c r="B406" s="183" t="s">
        <v>90</v>
      </c>
      <c r="C406" s="183" t="s">
        <v>7</v>
      </c>
      <c r="D406" s="330">
        <v>838</v>
      </c>
    </row>
    <row r="407" spans="1:4" x14ac:dyDescent="0.3">
      <c r="A407" s="183">
        <v>2013</v>
      </c>
      <c r="B407" s="183" t="s">
        <v>90</v>
      </c>
      <c r="C407" s="183" t="s">
        <v>51</v>
      </c>
      <c r="D407" s="330">
        <v>46</v>
      </c>
    </row>
    <row r="408" spans="1:4" x14ac:dyDescent="0.3">
      <c r="A408" s="183">
        <v>2013</v>
      </c>
      <c r="B408" s="183" t="s">
        <v>90</v>
      </c>
      <c r="C408" s="183" t="s">
        <v>55</v>
      </c>
      <c r="D408" s="330">
        <v>69</v>
      </c>
    </row>
    <row r="409" spans="1:4" x14ac:dyDescent="0.3">
      <c r="A409" s="183">
        <v>2013</v>
      </c>
      <c r="B409" s="183" t="s">
        <v>90</v>
      </c>
      <c r="C409" s="183" t="s">
        <v>36</v>
      </c>
      <c r="D409" s="330">
        <v>380</v>
      </c>
    </row>
    <row r="410" spans="1:4" x14ac:dyDescent="0.3">
      <c r="A410" s="183">
        <v>2013</v>
      </c>
      <c r="B410" s="183" t="s">
        <v>90</v>
      </c>
      <c r="C410" s="183" t="s">
        <v>21</v>
      </c>
      <c r="D410" s="330">
        <v>285</v>
      </c>
    </row>
    <row r="411" spans="1:4" x14ac:dyDescent="0.3">
      <c r="A411" s="183">
        <v>2013</v>
      </c>
      <c r="B411" s="183" t="s">
        <v>90</v>
      </c>
      <c r="C411" s="183" t="s">
        <v>42</v>
      </c>
      <c r="D411" s="330">
        <v>45</v>
      </c>
    </row>
    <row r="412" spans="1:4" x14ac:dyDescent="0.3">
      <c r="A412" s="183">
        <v>2013</v>
      </c>
      <c r="B412" s="183" t="s">
        <v>90</v>
      </c>
      <c r="C412" s="183" t="s">
        <v>286</v>
      </c>
      <c r="D412" s="330">
        <v>51</v>
      </c>
    </row>
    <row r="413" spans="1:4" x14ac:dyDescent="0.3">
      <c r="A413" s="183">
        <v>2013</v>
      </c>
      <c r="B413" s="183" t="s">
        <v>90</v>
      </c>
      <c r="C413" s="183" t="s">
        <v>16</v>
      </c>
      <c r="D413" s="330">
        <v>696</v>
      </c>
    </row>
    <row r="414" spans="1:4" x14ac:dyDescent="0.3">
      <c r="A414" s="183">
        <v>2013</v>
      </c>
      <c r="B414" s="183" t="s">
        <v>90</v>
      </c>
      <c r="C414" s="183" t="s">
        <v>2</v>
      </c>
      <c r="D414" s="330">
        <v>1361</v>
      </c>
    </row>
    <row r="415" spans="1:4" x14ac:dyDescent="0.3">
      <c r="A415" s="183">
        <v>2013</v>
      </c>
      <c r="B415" s="183" t="s">
        <v>90</v>
      </c>
      <c r="C415" s="183" t="s">
        <v>287</v>
      </c>
      <c r="D415" s="330">
        <v>49</v>
      </c>
    </row>
    <row r="416" spans="1:4" x14ac:dyDescent="0.3">
      <c r="A416" s="183">
        <v>2013</v>
      </c>
      <c r="B416" s="183" t="s">
        <v>90</v>
      </c>
      <c r="C416" s="183" t="s">
        <v>288</v>
      </c>
      <c r="D416" s="330">
        <v>52</v>
      </c>
    </row>
    <row r="417" spans="1:4" x14ac:dyDescent="0.3">
      <c r="A417" s="183">
        <v>2013</v>
      </c>
      <c r="B417" s="183" t="s">
        <v>90</v>
      </c>
      <c r="C417" s="183" t="s">
        <v>4</v>
      </c>
      <c r="D417" s="330">
        <v>1472</v>
      </c>
    </row>
    <row r="418" spans="1:4" x14ac:dyDescent="0.3">
      <c r="A418" s="183">
        <v>2013</v>
      </c>
      <c r="B418" s="183" t="s">
        <v>90</v>
      </c>
      <c r="C418" s="183" t="s">
        <v>38</v>
      </c>
      <c r="D418" s="330">
        <v>199</v>
      </c>
    </row>
    <row r="419" spans="1:4" x14ac:dyDescent="0.3">
      <c r="A419" s="183">
        <v>2013</v>
      </c>
      <c r="B419" s="183" t="s">
        <v>90</v>
      </c>
      <c r="C419" s="183" t="s">
        <v>275</v>
      </c>
      <c r="D419" s="330">
        <v>243</v>
      </c>
    </row>
    <row r="420" spans="1:4" x14ac:dyDescent="0.3">
      <c r="A420" s="183">
        <v>2013</v>
      </c>
      <c r="B420" s="183" t="s">
        <v>90</v>
      </c>
      <c r="C420" s="183" t="s">
        <v>8</v>
      </c>
      <c r="D420" s="330">
        <v>519</v>
      </c>
    </row>
    <row r="421" spans="1:4" x14ac:dyDescent="0.3">
      <c r="A421" s="183">
        <v>2013</v>
      </c>
      <c r="B421" s="183" t="s">
        <v>90</v>
      </c>
      <c r="C421" s="183" t="s">
        <v>289</v>
      </c>
      <c r="D421" s="330">
        <v>36</v>
      </c>
    </row>
    <row r="422" spans="1:4" x14ac:dyDescent="0.3">
      <c r="A422" s="183">
        <v>2013</v>
      </c>
      <c r="B422" s="183" t="s">
        <v>90</v>
      </c>
      <c r="C422" s="183" t="s">
        <v>78</v>
      </c>
      <c r="D422" s="330">
        <v>928</v>
      </c>
    </row>
    <row r="423" spans="1:4" x14ac:dyDescent="0.3">
      <c r="A423" s="183">
        <v>2013</v>
      </c>
      <c r="B423" s="183" t="s">
        <v>90</v>
      </c>
      <c r="C423" s="183" t="s">
        <v>27</v>
      </c>
      <c r="D423" s="330">
        <v>568</v>
      </c>
    </row>
    <row r="424" spans="1:4" x14ac:dyDescent="0.3">
      <c r="A424" s="183">
        <v>2013</v>
      </c>
      <c r="B424" s="183" t="s">
        <v>90</v>
      </c>
      <c r="C424" s="183" t="s">
        <v>13</v>
      </c>
      <c r="D424" s="330">
        <v>275</v>
      </c>
    </row>
    <row r="425" spans="1:4" x14ac:dyDescent="0.3">
      <c r="A425" s="183">
        <v>2013</v>
      </c>
      <c r="B425" s="183" t="s">
        <v>90</v>
      </c>
      <c r="C425" s="183" t="s">
        <v>70</v>
      </c>
      <c r="D425" s="330">
        <v>957</v>
      </c>
    </row>
    <row r="426" spans="1:4" x14ac:dyDescent="0.3">
      <c r="A426" s="183">
        <v>2013</v>
      </c>
      <c r="B426" s="183" t="s">
        <v>90</v>
      </c>
      <c r="C426" s="183" t="s">
        <v>72</v>
      </c>
      <c r="D426" s="330">
        <v>292</v>
      </c>
    </row>
    <row r="427" spans="1:4" x14ac:dyDescent="0.3">
      <c r="A427" s="183">
        <v>2013</v>
      </c>
      <c r="B427" s="183" t="s">
        <v>90</v>
      </c>
      <c r="C427" s="183" t="s">
        <v>276</v>
      </c>
      <c r="D427" s="330">
        <v>144</v>
      </c>
    </row>
    <row r="428" spans="1:4" x14ac:dyDescent="0.3">
      <c r="A428" s="183">
        <v>2013</v>
      </c>
      <c r="B428" s="183" t="s">
        <v>90</v>
      </c>
      <c r="C428" s="183" t="s">
        <v>6</v>
      </c>
      <c r="D428" s="330">
        <v>1438</v>
      </c>
    </row>
    <row r="429" spans="1:4" x14ac:dyDescent="0.3">
      <c r="A429" s="183">
        <v>2013</v>
      </c>
      <c r="B429" s="183" t="s">
        <v>90</v>
      </c>
      <c r="C429" s="183" t="s">
        <v>62</v>
      </c>
      <c r="D429" s="330">
        <v>581</v>
      </c>
    </row>
    <row r="430" spans="1:4" x14ac:dyDescent="0.3">
      <c r="A430" s="183">
        <v>2013</v>
      </c>
      <c r="B430" s="183" t="s">
        <v>90</v>
      </c>
      <c r="C430" s="183" t="s">
        <v>5</v>
      </c>
      <c r="D430" s="330">
        <v>1073</v>
      </c>
    </row>
    <row r="431" spans="1:4" x14ac:dyDescent="0.3">
      <c r="A431" s="183">
        <v>2013</v>
      </c>
      <c r="B431" s="183" t="s">
        <v>90</v>
      </c>
      <c r="C431" s="183" t="s">
        <v>37</v>
      </c>
      <c r="D431" s="330">
        <v>44</v>
      </c>
    </row>
    <row r="432" spans="1:4" x14ac:dyDescent="0.3">
      <c r="A432" s="183">
        <v>2013</v>
      </c>
      <c r="B432" s="183" t="s">
        <v>90</v>
      </c>
      <c r="C432" s="183" t="s">
        <v>76</v>
      </c>
      <c r="D432" s="330">
        <v>733</v>
      </c>
    </row>
    <row r="433" spans="1:4" x14ac:dyDescent="0.3">
      <c r="A433" s="183">
        <v>2013</v>
      </c>
      <c r="B433" s="183" t="s">
        <v>90</v>
      </c>
      <c r="C433" s="183" t="s">
        <v>63</v>
      </c>
      <c r="D433" s="330">
        <v>234</v>
      </c>
    </row>
    <row r="434" spans="1:4" x14ac:dyDescent="0.3">
      <c r="A434" s="183">
        <v>2013</v>
      </c>
      <c r="B434" s="183" t="s">
        <v>90</v>
      </c>
      <c r="C434" s="183" t="s">
        <v>277</v>
      </c>
      <c r="D434" s="330">
        <v>121</v>
      </c>
    </row>
    <row r="435" spans="1:4" x14ac:dyDescent="0.3">
      <c r="A435" s="183">
        <v>2013</v>
      </c>
      <c r="B435" s="183" t="s">
        <v>90</v>
      </c>
      <c r="C435" s="183" t="s">
        <v>43</v>
      </c>
      <c r="D435" s="330">
        <v>293</v>
      </c>
    </row>
    <row r="436" spans="1:4" x14ac:dyDescent="0.3">
      <c r="A436" s="183">
        <v>2013</v>
      </c>
      <c r="B436" s="183" t="s">
        <v>90</v>
      </c>
      <c r="C436" s="183" t="s">
        <v>65</v>
      </c>
      <c r="D436" s="330">
        <v>282</v>
      </c>
    </row>
    <row r="437" spans="1:4" x14ac:dyDescent="0.3">
      <c r="A437" s="183">
        <v>2013</v>
      </c>
      <c r="B437" s="183" t="s">
        <v>90</v>
      </c>
      <c r="C437" s="183" t="s">
        <v>22</v>
      </c>
      <c r="D437" s="330">
        <v>288</v>
      </c>
    </row>
    <row r="438" spans="1:4" x14ac:dyDescent="0.3">
      <c r="A438" s="183">
        <v>2013</v>
      </c>
      <c r="B438" s="183" t="s">
        <v>90</v>
      </c>
      <c r="C438" s="183" t="s">
        <v>61</v>
      </c>
      <c r="D438" s="330">
        <v>209</v>
      </c>
    </row>
    <row r="439" spans="1:4" x14ac:dyDescent="0.3">
      <c r="A439" s="183">
        <v>2013</v>
      </c>
      <c r="B439" s="183" t="s">
        <v>90</v>
      </c>
      <c r="C439" s="183" t="s">
        <v>23</v>
      </c>
      <c r="D439" s="330">
        <v>332</v>
      </c>
    </row>
    <row r="440" spans="1:4" x14ac:dyDescent="0.3">
      <c r="A440" s="183">
        <v>2013</v>
      </c>
      <c r="B440" s="183" t="s">
        <v>90</v>
      </c>
      <c r="C440" s="183" t="s">
        <v>12</v>
      </c>
      <c r="D440" s="330">
        <v>221</v>
      </c>
    </row>
    <row r="441" spans="1:4" x14ac:dyDescent="0.3">
      <c r="A441" s="183">
        <v>2013</v>
      </c>
      <c r="B441" s="183" t="s">
        <v>90</v>
      </c>
      <c r="C441" s="183" t="s">
        <v>278</v>
      </c>
      <c r="D441" s="330">
        <v>553</v>
      </c>
    </row>
    <row r="442" spans="1:4" x14ac:dyDescent="0.3">
      <c r="A442" s="183">
        <v>2013</v>
      </c>
      <c r="B442" s="183" t="s">
        <v>90</v>
      </c>
      <c r="C442" s="183" t="s">
        <v>19</v>
      </c>
      <c r="D442" s="330">
        <v>403</v>
      </c>
    </row>
    <row r="443" spans="1:4" x14ac:dyDescent="0.3">
      <c r="A443" s="183">
        <v>2013</v>
      </c>
      <c r="B443" s="183" t="s">
        <v>90</v>
      </c>
      <c r="C443" s="183" t="s">
        <v>45</v>
      </c>
      <c r="D443" s="330">
        <v>131</v>
      </c>
    </row>
    <row r="444" spans="1:4" x14ac:dyDescent="0.3">
      <c r="A444" s="183">
        <v>2013</v>
      </c>
      <c r="B444" s="183" t="s">
        <v>90</v>
      </c>
      <c r="C444" s="183" t="s">
        <v>48</v>
      </c>
      <c r="D444" s="330">
        <v>319</v>
      </c>
    </row>
    <row r="445" spans="1:4" x14ac:dyDescent="0.3">
      <c r="A445" s="183">
        <v>2013</v>
      </c>
      <c r="B445" s="183" t="s">
        <v>90</v>
      </c>
      <c r="C445" s="183" t="s">
        <v>34</v>
      </c>
      <c r="D445" s="330">
        <v>149</v>
      </c>
    </row>
    <row r="446" spans="1:4" x14ac:dyDescent="0.3">
      <c r="A446" s="183">
        <v>2013</v>
      </c>
      <c r="B446" s="183" t="s">
        <v>90</v>
      </c>
      <c r="C446" s="183" t="s">
        <v>3</v>
      </c>
      <c r="D446" s="330">
        <v>1268</v>
      </c>
    </row>
    <row r="447" spans="1:4" x14ac:dyDescent="0.3">
      <c r="A447" s="183">
        <v>2013</v>
      </c>
      <c r="B447" s="183" t="s">
        <v>90</v>
      </c>
      <c r="C447" s="183" t="s">
        <v>80</v>
      </c>
      <c r="D447" s="330">
        <v>668</v>
      </c>
    </row>
    <row r="448" spans="1:4" x14ac:dyDescent="0.3">
      <c r="A448" s="183">
        <v>2013</v>
      </c>
      <c r="B448" s="183" t="s">
        <v>90</v>
      </c>
      <c r="C448" s="183" t="s">
        <v>39</v>
      </c>
      <c r="D448" s="330">
        <v>465</v>
      </c>
    </row>
    <row r="449" spans="1:4" x14ac:dyDescent="0.3">
      <c r="A449" s="183">
        <v>2013</v>
      </c>
      <c r="B449" s="183" t="s">
        <v>90</v>
      </c>
      <c r="C449" s="183" t="s">
        <v>14</v>
      </c>
      <c r="D449" s="330">
        <v>1175</v>
      </c>
    </row>
    <row r="450" spans="1:4" x14ac:dyDescent="0.3">
      <c r="A450" s="183">
        <v>2013</v>
      </c>
      <c r="B450" s="183" t="s">
        <v>90</v>
      </c>
      <c r="C450" s="183" t="s">
        <v>68</v>
      </c>
      <c r="D450" s="330">
        <v>303</v>
      </c>
    </row>
    <row r="451" spans="1:4" x14ac:dyDescent="0.3">
      <c r="A451" s="183">
        <v>2013</v>
      </c>
      <c r="B451" s="183" t="s">
        <v>90</v>
      </c>
      <c r="C451" s="183" t="s">
        <v>69</v>
      </c>
      <c r="D451" s="330">
        <v>274</v>
      </c>
    </row>
    <row r="452" spans="1:4" x14ac:dyDescent="0.3">
      <c r="A452" s="183">
        <v>2013</v>
      </c>
      <c r="B452" s="183" t="s">
        <v>90</v>
      </c>
      <c r="C452" s="183" t="s">
        <v>50</v>
      </c>
      <c r="D452" s="330">
        <v>51</v>
      </c>
    </row>
    <row r="453" spans="1:4" x14ac:dyDescent="0.3">
      <c r="A453" s="183">
        <v>2013</v>
      </c>
      <c r="B453" s="183" t="s">
        <v>90</v>
      </c>
      <c r="C453" s="183" t="s">
        <v>279</v>
      </c>
      <c r="D453" s="330">
        <v>124</v>
      </c>
    </row>
    <row r="454" spans="1:4" x14ac:dyDescent="0.3">
      <c r="A454" s="183">
        <v>2013</v>
      </c>
      <c r="B454" s="183" t="s">
        <v>90</v>
      </c>
      <c r="C454" s="183" t="s">
        <v>24</v>
      </c>
      <c r="D454" s="330">
        <v>945</v>
      </c>
    </row>
    <row r="455" spans="1:4" x14ac:dyDescent="0.3">
      <c r="A455" s="183">
        <v>2013</v>
      </c>
      <c r="B455" s="183" t="s">
        <v>90</v>
      </c>
      <c r="C455" s="183" t="s">
        <v>9</v>
      </c>
      <c r="D455" s="330">
        <v>672</v>
      </c>
    </row>
    <row r="456" spans="1:4" x14ac:dyDescent="0.3">
      <c r="A456" s="183">
        <v>2013</v>
      </c>
      <c r="B456" s="183" t="s">
        <v>90</v>
      </c>
      <c r="C456" s="183" t="s">
        <v>67</v>
      </c>
      <c r="D456" s="330">
        <v>393</v>
      </c>
    </row>
    <row r="457" spans="1:4" x14ac:dyDescent="0.3">
      <c r="A457" s="183">
        <v>2013</v>
      </c>
      <c r="B457" s="183" t="s">
        <v>90</v>
      </c>
      <c r="C457" s="183" t="s">
        <v>28</v>
      </c>
      <c r="D457" s="330">
        <v>476</v>
      </c>
    </row>
    <row r="458" spans="1:4" x14ac:dyDescent="0.3">
      <c r="A458" s="183">
        <v>2013</v>
      </c>
      <c r="B458" s="183" t="s">
        <v>90</v>
      </c>
      <c r="C458" s="183" t="s">
        <v>31</v>
      </c>
      <c r="D458" s="330">
        <v>464</v>
      </c>
    </row>
    <row r="459" spans="1:4" x14ac:dyDescent="0.3">
      <c r="A459" s="183">
        <v>2013</v>
      </c>
      <c r="B459" s="183" t="s">
        <v>90</v>
      </c>
      <c r="C459" s="183" t="s">
        <v>64</v>
      </c>
      <c r="D459" s="330">
        <v>641</v>
      </c>
    </row>
    <row r="460" spans="1:4" x14ac:dyDescent="0.3">
      <c r="A460" s="183">
        <v>2013</v>
      </c>
      <c r="B460" s="183" t="s">
        <v>90</v>
      </c>
      <c r="C460" s="183" t="s">
        <v>290</v>
      </c>
      <c r="D460" s="330">
        <v>35</v>
      </c>
    </row>
    <row r="461" spans="1:4" x14ac:dyDescent="0.3">
      <c r="A461" s="183">
        <v>2013</v>
      </c>
      <c r="B461" s="183" t="s">
        <v>90</v>
      </c>
      <c r="C461" s="183" t="s">
        <v>280</v>
      </c>
      <c r="D461" s="330">
        <v>157</v>
      </c>
    </row>
    <row r="462" spans="1:4" x14ac:dyDescent="0.3">
      <c r="A462" s="183">
        <v>2013</v>
      </c>
      <c r="B462" s="183" t="s">
        <v>90</v>
      </c>
      <c r="C462" s="183" t="s">
        <v>73</v>
      </c>
      <c r="D462" s="330">
        <v>882</v>
      </c>
    </row>
    <row r="463" spans="1:4" x14ac:dyDescent="0.3">
      <c r="A463" s="183">
        <v>2013</v>
      </c>
      <c r="B463" s="183" t="s">
        <v>90</v>
      </c>
      <c r="C463" s="183" t="s">
        <v>26</v>
      </c>
      <c r="D463" s="330">
        <v>379</v>
      </c>
    </row>
    <row r="464" spans="1:4" x14ac:dyDescent="0.3">
      <c r="A464" s="183">
        <v>2013</v>
      </c>
      <c r="B464" s="183" t="s">
        <v>90</v>
      </c>
      <c r="C464" s="183" t="s">
        <v>32</v>
      </c>
      <c r="D464" s="330">
        <v>312</v>
      </c>
    </row>
    <row r="465" spans="1:4" x14ac:dyDescent="0.3">
      <c r="A465" s="183">
        <v>2013</v>
      </c>
      <c r="B465" s="183" t="s">
        <v>90</v>
      </c>
      <c r="C465" s="183" t="s">
        <v>46</v>
      </c>
      <c r="D465" s="330">
        <v>1019</v>
      </c>
    </row>
    <row r="466" spans="1:4" x14ac:dyDescent="0.3">
      <c r="A466" s="183">
        <v>2013</v>
      </c>
      <c r="B466" s="183" t="s">
        <v>90</v>
      </c>
      <c r="C466" s="183" t="s">
        <v>75</v>
      </c>
      <c r="D466" s="330">
        <v>522</v>
      </c>
    </row>
    <row r="467" spans="1:4" x14ac:dyDescent="0.3">
      <c r="A467" s="183">
        <v>2013</v>
      </c>
      <c r="B467" s="183" t="s">
        <v>90</v>
      </c>
      <c r="C467" s="183" t="s">
        <v>10</v>
      </c>
      <c r="D467" s="330">
        <v>1133</v>
      </c>
    </row>
    <row r="468" spans="1:4" x14ac:dyDescent="0.3">
      <c r="A468" s="183">
        <v>2013</v>
      </c>
      <c r="B468" s="183" t="s">
        <v>90</v>
      </c>
      <c r="C468" s="183" t="s">
        <v>291</v>
      </c>
      <c r="D468" s="330">
        <v>150</v>
      </c>
    </row>
    <row r="469" spans="1:4" x14ac:dyDescent="0.3">
      <c r="A469" s="183">
        <v>2013</v>
      </c>
      <c r="B469" s="183" t="s">
        <v>90</v>
      </c>
      <c r="C469" s="183" t="s">
        <v>15</v>
      </c>
      <c r="D469" s="330">
        <v>975</v>
      </c>
    </row>
    <row r="470" spans="1:4" x14ac:dyDescent="0.3">
      <c r="A470" s="183">
        <v>2013</v>
      </c>
      <c r="B470" s="183" t="s">
        <v>90</v>
      </c>
      <c r="C470" s="183" t="s">
        <v>18</v>
      </c>
      <c r="D470" s="330">
        <v>1182</v>
      </c>
    </row>
    <row r="471" spans="1:4" x14ac:dyDescent="0.3">
      <c r="A471" s="183">
        <v>2013</v>
      </c>
      <c r="B471" s="183" t="s">
        <v>90</v>
      </c>
      <c r="C471" s="183" t="s">
        <v>77</v>
      </c>
      <c r="D471" s="330">
        <v>427</v>
      </c>
    </row>
    <row r="472" spans="1:4" x14ac:dyDescent="0.3">
      <c r="A472" s="183">
        <v>2013</v>
      </c>
      <c r="B472" s="183" t="s">
        <v>90</v>
      </c>
      <c r="C472" s="183" t="s">
        <v>44</v>
      </c>
      <c r="D472" s="330">
        <v>125</v>
      </c>
    </row>
    <row r="473" spans="1:4" x14ac:dyDescent="0.3">
      <c r="A473" s="183">
        <v>2013</v>
      </c>
      <c r="B473" s="183" t="s">
        <v>90</v>
      </c>
      <c r="C473" s="183" t="s">
        <v>71</v>
      </c>
      <c r="D473" s="330">
        <v>522</v>
      </c>
    </row>
    <row r="474" spans="1:4" x14ac:dyDescent="0.3">
      <c r="A474" s="183">
        <v>2013</v>
      </c>
      <c r="B474" s="183" t="s">
        <v>90</v>
      </c>
      <c r="C474" s="183" t="s">
        <v>52</v>
      </c>
      <c r="D474" s="330">
        <v>166</v>
      </c>
    </row>
    <row r="475" spans="1:4" x14ac:dyDescent="0.3">
      <c r="A475" s="183">
        <v>2013</v>
      </c>
      <c r="B475" s="183" t="s">
        <v>90</v>
      </c>
      <c r="C475" s="183" t="s">
        <v>20</v>
      </c>
      <c r="D475" s="330">
        <v>836</v>
      </c>
    </row>
    <row r="476" spans="1:4" x14ac:dyDescent="0.3">
      <c r="A476" s="183">
        <v>2013</v>
      </c>
      <c r="B476" s="183" t="s">
        <v>90</v>
      </c>
      <c r="C476" s="183" t="s">
        <v>95</v>
      </c>
      <c r="D476" s="330">
        <v>1289</v>
      </c>
    </row>
    <row r="477" spans="1:4" x14ac:dyDescent="0.3">
      <c r="A477" s="183">
        <v>2013</v>
      </c>
      <c r="B477" s="183" t="s">
        <v>90</v>
      </c>
      <c r="C477" s="183" t="s">
        <v>30</v>
      </c>
      <c r="D477" s="330">
        <v>184</v>
      </c>
    </row>
    <row r="478" spans="1:4" x14ac:dyDescent="0.3">
      <c r="A478" s="183">
        <v>2013</v>
      </c>
      <c r="B478" s="183" t="s">
        <v>90</v>
      </c>
      <c r="C478" s="183" t="s">
        <v>58</v>
      </c>
      <c r="D478" s="330">
        <v>59</v>
      </c>
    </row>
    <row r="479" spans="1:4" x14ac:dyDescent="0.3">
      <c r="A479" s="183">
        <v>2013</v>
      </c>
      <c r="B479" s="183" t="s">
        <v>90</v>
      </c>
      <c r="C479" s="183" t="s">
        <v>281</v>
      </c>
      <c r="D479" s="330">
        <v>2750</v>
      </c>
    </row>
    <row r="480" spans="1:4" x14ac:dyDescent="0.3">
      <c r="A480" s="183">
        <v>2013</v>
      </c>
      <c r="B480" s="183" t="s">
        <v>90</v>
      </c>
      <c r="C480" s="183" t="s">
        <v>54</v>
      </c>
      <c r="D480" s="330">
        <v>50</v>
      </c>
    </row>
    <row r="481" spans="1:4" x14ac:dyDescent="0.3">
      <c r="A481" s="183">
        <v>2013</v>
      </c>
      <c r="B481" s="183" t="s">
        <v>90</v>
      </c>
      <c r="C481" s="183" t="s">
        <v>282</v>
      </c>
      <c r="D481" s="330">
        <v>194</v>
      </c>
    </row>
    <row r="482" spans="1:4" x14ac:dyDescent="0.3">
      <c r="A482" s="183">
        <v>2013</v>
      </c>
      <c r="B482" s="183" t="s">
        <v>90</v>
      </c>
      <c r="C482" s="183" t="s">
        <v>145</v>
      </c>
      <c r="D482" s="330">
        <v>10548</v>
      </c>
    </row>
    <row r="483" spans="1:4" x14ac:dyDescent="0.3">
      <c r="A483" s="183">
        <v>2013</v>
      </c>
      <c r="B483" s="183" t="s">
        <v>90</v>
      </c>
      <c r="C483" s="183" t="s">
        <v>146</v>
      </c>
      <c r="D483" s="330">
        <v>6358</v>
      </c>
    </row>
    <row r="484" spans="1:4" x14ac:dyDescent="0.3">
      <c r="A484" s="183">
        <v>2013</v>
      </c>
      <c r="B484" s="183" t="s">
        <v>90</v>
      </c>
      <c r="C484" s="183" t="s">
        <v>147</v>
      </c>
      <c r="D484" s="330">
        <v>12487</v>
      </c>
    </row>
    <row r="485" spans="1:4" x14ac:dyDescent="0.3">
      <c r="A485" s="183">
        <v>2013</v>
      </c>
      <c r="B485" s="183" t="s">
        <v>1</v>
      </c>
      <c r="C485" s="183" t="s">
        <v>35</v>
      </c>
      <c r="D485" s="330">
        <v>109</v>
      </c>
    </row>
    <row r="486" spans="1:4" x14ac:dyDescent="0.3">
      <c r="A486" s="183">
        <v>2013</v>
      </c>
      <c r="B486" s="183" t="s">
        <v>1</v>
      </c>
      <c r="C486" s="183" t="s">
        <v>41</v>
      </c>
      <c r="D486" s="330">
        <v>101</v>
      </c>
    </row>
    <row r="487" spans="1:4" x14ac:dyDescent="0.3">
      <c r="A487" s="183">
        <v>2013</v>
      </c>
      <c r="B487" s="183" t="s">
        <v>1</v>
      </c>
      <c r="C487" s="183" t="s">
        <v>59</v>
      </c>
      <c r="D487" s="330">
        <v>170</v>
      </c>
    </row>
    <row r="488" spans="1:4" x14ac:dyDescent="0.3">
      <c r="A488" s="183">
        <v>2013</v>
      </c>
      <c r="B488" s="183" t="s">
        <v>1</v>
      </c>
      <c r="C488" s="183" t="s">
        <v>79</v>
      </c>
      <c r="D488" s="330">
        <v>1673</v>
      </c>
    </row>
    <row r="489" spans="1:4" x14ac:dyDescent="0.3">
      <c r="A489" s="183">
        <v>2013</v>
      </c>
      <c r="B489" s="183" t="s">
        <v>1</v>
      </c>
      <c r="C489" s="183" t="s">
        <v>17</v>
      </c>
      <c r="D489" s="330">
        <v>742</v>
      </c>
    </row>
    <row r="490" spans="1:4" x14ac:dyDescent="0.3">
      <c r="A490" s="183">
        <v>2013</v>
      </c>
      <c r="B490" s="183" t="s">
        <v>1</v>
      </c>
      <c r="C490" s="183" t="s">
        <v>274</v>
      </c>
      <c r="D490" s="330">
        <v>146</v>
      </c>
    </row>
    <row r="491" spans="1:4" x14ac:dyDescent="0.3">
      <c r="A491" s="183">
        <v>2013</v>
      </c>
      <c r="B491" s="183" t="s">
        <v>1</v>
      </c>
      <c r="C491" s="183" t="s">
        <v>66</v>
      </c>
      <c r="D491" s="330">
        <v>348</v>
      </c>
    </row>
    <row r="492" spans="1:4" x14ac:dyDescent="0.3">
      <c r="A492" s="183">
        <v>2013</v>
      </c>
      <c r="B492" s="183" t="s">
        <v>1</v>
      </c>
      <c r="C492" s="183" t="s">
        <v>283</v>
      </c>
      <c r="D492" s="330">
        <v>110</v>
      </c>
    </row>
    <row r="493" spans="1:4" x14ac:dyDescent="0.3">
      <c r="A493" s="183">
        <v>2013</v>
      </c>
      <c r="B493" s="183" t="s">
        <v>1</v>
      </c>
      <c r="C493" s="183" t="s">
        <v>11</v>
      </c>
      <c r="D493" s="330">
        <v>1162</v>
      </c>
    </row>
    <row r="494" spans="1:4" x14ac:dyDescent="0.3">
      <c r="A494" s="183">
        <v>2013</v>
      </c>
      <c r="B494" s="183" t="s">
        <v>1</v>
      </c>
      <c r="C494" s="183" t="s">
        <v>56</v>
      </c>
      <c r="D494" s="330">
        <v>448</v>
      </c>
    </row>
    <row r="495" spans="1:4" x14ac:dyDescent="0.3">
      <c r="A495" s="183">
        <v>2013</v>
      </c>
      <c r="B495" s="183" t="s">
        <v>1</v>
      </c>
      <c r="C495" s="183" t="s">
        <v>29</v>
      </c>
      <c r="D495" s="330">
        <v>410</v>
      </c>
    </row>
    <row r="496" spans="1:4" x14ac:dyDescent="0.3">
      <c r="A496" s="183">
        <v>2013</v>
      </c>
      <c r="B496" s="183" t="s">
        <v>1</v>
      </c>
      <c r="C496" s="183" t="s">
        <v>40</v>
      </c>
      <c r="D496" s="330">
        <v>56</v>
      </c>
    </row>
    <row r="497" spans="1:4" x14ac:dyDescent="0.3">
      <c r="A497" s="183">
        <v>2013</v>
      </c>
      <c r="B497" s="183" t="s">
        <v>1</v>
      </c>
      <c r="C497" s="183" t="s">
        <v>47</v>
      </c>
      <c r="D497" s="330">
        <v>1175</v>
      </c>
    </row>
    <row r="498" spans="1:4" x14ac:dyDescent="0.3">
      <c r="A498" s="183">
        <v>2013</v>
      </c>
      <c r="B498" s="183" t="s">
        <v>1</v>
      </c>
      <c r="C498" s="183" t="s">
        <v>57</v>
      </c>
      <c r="D498" s="330">
        <v>271</v>
      </c>
    </row>
    <row r="499" spans="1:4" x14ac:dyDescent="0.3">
      <c r="A499" s="183">
        <v>2013</v>
      </c>
      <c r="B499" s="183" t="s">
        <v>1</v>
      </c>
      <c r="C499" s="183" t="s">
        <v>74</v>
      </c>
      <c r="D499" s="330">
        <v>1098</v>
      </c>
    </row>
    <row r="500" spans="1:4" x14ac:dyDescent="0.3">
      <c r="A500" s="183">
        <v>2013</v>
      </c>
      <c r="B500" s="183" t="s">
        <v>1</v>
      </c>
      <c r="C500" s="183" t="s">
        <v>53</v>
      </c>
      <c r="D500" s="330">
        <v>168</v>
      </c>
    </row>
    <row r="501" spans="1:4" x14ac:dyDescent="0.3">
      <c r="A501" s="183">
        <v>2013</v>
      </c>
      <c r="B501" s="183" t="s">
        <v>1</v>
      </c>
      <c r="C501" s="183" t="s">
        <v>284</v>
      </c>
      <c r="D501" s="330">
        <v>48</v>
      </c>
    </row>
    <row r="502" spans="1:4" x14ac:dyDescent="0.3">
      <c r="A502" s="183">
        <v>2013</v>
      </c>
      <c r="B502" s="183" t="s">
        <v>1</v>
      </c>
      <c r="C502" s="183" t="s">
        <v>49</v>
      </c>
      <c r="D502" s="330">
        <v>80</v>
      </c>
    </row>
    <row r="503" spans="1:4" x14ac:dyDescent="0.3">
      <c r="A503" s="183">
        <v>2013</v>
      </c>
      <c r="B503" s="183" t="s">
        <v>1</v>
      </c>
      <c r="C503" s="183" t="s">
        <v>33</v>
      </c>
      <c r="D503" s="330">
        <v>178</v>
      </c>
    </row>
    <row r="504" spans="1:4" x14ac:dyDescent="0.3">
      <c r="A504" s="183">
        <v>2013</v>
      </c>
      <c r="B504" s="183" t="s">
        <v>1</v>
      </c>
      <c r="C504" s="183" t="s">
        <v>60</v>
      </c>
      <c r="D504" s="330">
        <v>445</v>
      </c>
    </row>
    <row r="505" spans="1:4" x14ac:dyDescent="0.3">
      <c r="A505" s="183">
        <v>2013</v>
      </c>
      <c r="B505" s="183" t="s">
        <v>1</v>
      </c>
      <c r="C505" s="183" t="s">
        <v>25</v>
      </c>
      <c r="D505" s="330">
        <v>830</v>
      </c>
    </row>
    <row r="506" spans="1:4" x14ac:dyDescent="0.3">
      <c r="A506" s="183">
        <v>2013</v>
      </c>
      <c r="B506" s="183" t="s">
        <v>1</v>
      </c>
      <c r="C506" s="183" t="s">
        <v>7</v>
      </c>
      <c r="D506" s="330">
        <v>983</v>
      </c>
    </row>
    <row r="507" spans="1:4" x14ac:dyDescent="0.3">
      <c r="A507" s="183">
        <v>2013</v>
      </c>
      <c r="B507" s="183" t="s">
        <v>1</v>
      </c>
      <c r="C507" s="183" t="s">
        <v>51</v>
      </c>
      <c r="D507" s="330">
        <v>48</v>
      </c>
    </row>
    <row r="508" spans="1:4" x14ac:dyDescent="0.3">
      <c r="A508" s="183">
        <v>2013</v>
      </c>
      <c r="B508" s="183" t="s">
        <v>1</v>
      </c>
      <c r="C508" s="183" t="s">
        <v>55</v>
      </c>
      <c r="D508" s="330">
        <v>74</v>
      </c>
    </row>
    <row r="509" spans="1:4" x14ac:dyDescent="0.3">
      <c r="A509" s="183">
        <v>2013</v>
      </c>
      <c r="B509" s="183" t="s">
        <v>1</v>
      </c>
      <c r="C509" s="183" t="s">
        <v>36</v>
      </c>
      <c r="D509" s="330">
        <v>458</v>
      </c>
    </row>
    <row r="510" spans="1:4" x14ac:dyDescent="0.3">
      <c r="A510" s="183">
        <v>2013</v>
      </c>
      <c r="B510" s="183" t="s">
        <v>1</v>
      </c>
      <c r="C510" s="183" t="s">
        <v>285</v>
      </c>
      <c r="D510" s="330">
        <v>32</v>
      </c>
    </row>
    <row r="511" spans="1:4" x14ac:dyDescent="0.3">
      <c r="A511" s="183">
        <v>2013</v>
      </c>
      <c r="B511" s="183" t="s">
        <v>1</v>
      </c>
      <c r="C511" s="183" t="s">
        <v>21</v>
      </c>
      <c r="D511" s="330">
        <v>382</v>
      </c>
    </row>
    <row r="512" spans="1:4" x14ac:dyDescent="0.3">
      <c r="A512" s="183">
        <v>2013</v>
      </c>
      <c r="B512" s="183" t="s">
        <v>1</v>
      </c>
      <c r="C512" s="183" t="s">
        <v>42</v>
      </c>
      <c r="D512" s="330">
        <v>74</v>
      </c>
    </row>
    <row r="513" spans="1:4" x14ac:dyDescent="0.3">
      <c r="A513" s="183">
        <v>2013</v>
      </c>
      <c r="B513" s="183" t="s">
        <v>1</v>
      </c>
      <c r="C513" s="183" t="s">
        <v>286</v>
      </c>
      <c r="D513" s="330">
        <v>58</v>
      </c>
    </row>
    <row r="514" spans="1:4" x14ac:dyDescent="0.3">
      <c r="A514" s="183">
        <v>2013</v>
      </c>
      <c r="B514" s="183" t="s">
        <v>1</v>
      </c>
      <c r="C514" s="183" t="s">
        <v>16</v>
      </c>
      <c r="D514" s="330">
        <v>812</v>
      </c>
    </row>
    <row r="515" spans="1:4" x14ac:dyDescent="0.3">
      <c r="A515" s="183">
        <v>2013</v>
      </c>
      <c r="B515" s="183" t="s">
        <v>1</v>
      </c>
      <c r="C515" s="183" t="s">
        <v>2</v>
      </c>
      <c r="D515" s="330">
        <v>1470</v>
      </c>
    </row>
    <row r="516" spans="1:4" x14ac:dyDescent="0.3">
      <c r="A516" s="183">
        <v>2013</v>
      </c>
      <c r="B516" s="183" t="s">
        <v>1</v>
      </c>
      <c r="C516" s="183" t="s">
        <v>287</v>
      </c>
      <c r="D516" s="330">
        <v>77</v>
      </c>
    </row>
    <row r="517" spans="1:4" x14ac:dyDescent="0.3">
      <c r="A517" s="183">
        <v>2013</v>
      </c>
      <c r="B517" s="183" t="s">
        <v>1</v>
      </c>
      <c r="C517" s="183" t="s">
        <v>288</v>
      </c>
      <c r="D517" s="330">
        <v>84</v>
      </c>
    </row>
    <row r="518" spans="1:4" x14ac:dyDescent="0.3">
      <c r="A518" s="183">
        <v>2013</v>
      </c>
      <c r="B518" s="183" t="s">
        <v>1</v>
      </c>
      <c r="C518" s="183" t="s">
        <v>4</v>
      </c>
      <c r="D518" s="330">
        <v>1525</v>
      </c>
    </row>
    <row r="519" spans="1:4" x14ac:dyDescent="0.3">
      <c r="A519" s="183">
        <v>2013</v>
      </c>
      <c r="B519" s="183" t="s">
        <v>1</v>
      </c>
      <c r="C519" s="183" t="s">
        <v>38</v>
      </c>
      <c r="D519" s="330">
        <v>256</v>
      </c>
    </row>
    <row r="520" spans="1:4" x14ac:dyDescent="0.3">
      <c r="A520" s="183">
        <v>2013</v>
      </c>
      <c r="B520" s="183" t="s">
        <v>1</v>
      </c>
      <c r="C520" s="183" t="s">
        <v>275</v>
      </c>
      <c r="D520" s="330">
        <v>304</v>
      </c>
    </row>
    <row r="521" spans="1:4" x14ac:dyDescent="0.3">
      <c r="A521" s="183">
        <v>2013</v>
      </c>
      <c r="B521" s="183" t="s">
        <v>1</v>
      </c>
      <c r="C521" s="183" t="s">
        <v>8</v>
      </c>
      <c r="D521" s="330">
        <v>727</v>
      </c>
    </row>
    <row r="522" spans="1:4" x14ac:dyDescent="0.3">
      <c r="A522" s="183">
        <v>2013</v>
      </c>
      <c r="B522" s="183" t="s">
        <v>1</v>
      </c>
      <c r="C522" s="183" t="s">
        <v>289</v>
      </c>
      <c r="D522" s="330">
        <v>38</v>
      </c>
    </row>
    <row r="523" spans="1:4" x14ac:dyDescent="0.3">
      <c r="A523" s="183">
        <v>2013</v>
      </c>
      <c r="B523" s="183" t="s">
        <v>1</v>
      </c>
      <c r="C523" s="183" t="s">
        <v>78</v>
      </c>
      <c r="D523" s="330">
        <v>1273</v>
      </c>
    </row>
    <row r="524" spans="1:4" x14ac:dyDescent="0.3">
      <c r="A524" s="183">
        <v>2013</v>
      </c>
      <c r="B524" s="183" t="s">
        <v>1</v>
      </c>
      <c r="C524" s="183" t="s">
        <v>27</v>
      </c>
      <c r="D524" s="330">
        <v>654</v>
      </c>
    </row>
    <row r="525" spans="1:4" x14ac:dyDescent="0.3">
      <c r="A525" s="183">
        <v>2013</v>
      </c>
      <c r="B525" s="183" t="s">
        <v>1</v>
      </c>
      <c r="C525" s="183" t="s">
        <v>13</v>
      </c>
      <c r="D525" s="330">
        <v>382</v>
      </c>
    </row>
    <row r="526" spans="1:4" x14ac:dyDescent="0.3">
      <c r="A526" s="183">
        <v>2013</v>
      </c>
      <c r="B526" s="183" t="s">
        <v>1</v>
      </c>
      <c r="C526" s="183" t="s">
        <v>70</v>
      </c>
      <c r="D526" s="330">
        <v>1004</v>
      </c>
    </row>
    <row r="527" spans="1:4" x14ac:dyDescent="0.3">
      <c r="A527" s="183">
        <v>2013</v>
      </c>
      <c r="B527" s="183" t="s">
        <v>1</v>
      </c>
      <c r="C527" s="183" t="s">
        <v>72</v>
      </c>
      <c r="D527" s="330">
        <v>321</v>
      </c>
    </row>
    <row r="528" spans="1:4" x14ac:dyDescent="0.3">
      <c r="A528" s="183">
        <v>2013</v>
      </c>
      <c r="B528" s="183" t="s">
        <v>1</v>
      </c>
      <c r="C528" s="183" t="s">
        <v>276</v>
      </c>
      <c r="D528" s="330">
        <v>191</v>
      </c>
    </row>
    <row r="529" spans="1:4" x14ac:dyDescent="0.3">
      <c r="A529" s="183">
        <v>2013</v>
      </c>
      <c r="B529" s="183" t="s">
        <v>1</v>
      </c>
      <c r="C529" s="183" t="s">
        <v>6</v>
      </c>
      <c r="D529" s="330">
        <v>1478</v>
      </c>
    </row>
    <row r="530" spans="1:4" x14ac:dyDescent="0.3">
      <c r="A530" s="183">
        <v>2013</v>
      </c>
      <c r="B530" s="183" t="s">
        <v>1</v>
      </c>
      <c r="C530" s="183" t="s">
        <v>62</v>
      </c>
      <c r="D530" s="330">
        <v>757</v>
      </c>
    </row>
    <row r="531" spans="1:4" x14ac:dyDescent="0.3">
      <c r="A531" s="183">
        <v>2013</v>
      </c>
      <c r="B531" s="183" t="s">
        <v>1</v>
      </c>
      <c r="C531" s="183" t="s">
        <v>5</v>
      </c>
      <c r="D531" s="330">
        <v>1212</v>
      </c>
    </row>
    <row r="532" spans="1:4" x14ac:dyDescent="0.3">
      <c r="A532" s="183">
        <v>2013</v>
      </c>
      <c r="B532" s="183" t="s">
        <v>1</v>
      </c>
      <c r="C532" s="183" t="s">
        <v>37</v>
      </c>
      <c r="D532" s="330">
        <v>63</v>
      </c>
    </row>
    <row r="533" spans="1:4" x14ac:dyDescent="0.3">
      <c r="A533" s="183">
        <v>2013</v>
      </c>
      <c r="B533" s="183" t="s">
        <v>1</v>
      </c>
      <c r="C533" s="183" t="s">
        <v>76</v>
      </c>
      <c r="D533" s="330">
        <v>963</v>
      </c>
    </row>
    <row r="534" spans="1:4" x14ac:dyDescent="0.3">
      <c r="A534" s="183">
        <v>2013</v>
      </c>
      <c r="B534" s="183" t="s">
        <v>1</v>
      </c>
      <c r="C534" s="183" t="s">
        <v>63</v>
      </c>
      <c r="D534" s="330">
        <v>303</v>
      </c>
    </row>
    <row r="535" spans="1:4" x14ac:dyDescent="0.3">
      <c r="A535" s="183">
        <v>2013</v>
      </c>
      <c r="B535" s="183" t="s">
        <v>1</v>
      </c>
      <c r="C535" s="183" t="s">
        <v>277</v>
      </c>
      <c r="D535" s="330">
        <v>161</v>
      </c>
    </row>
    <row r="536" spans="1:4" x14ac:dyDescent="0.3">
      <c r="A536" s="183">
        <v>2013</v>
      </c>
      <c r="B536" s="183" t="s">
        <v>1</v>
      </c>
      <c r="C536" s="183" t="s">
        <v>43</v>
      </c>
      <c r="D536" s="330">
        <v>383</v>
      </c>
    </row>
    <row r="537" spans="1:4" x14ac:dyDescent="0.3">
      <c r="A537" s="183">
        <v>2013</v>
      </c>
      <c r="B537" s="183" t="s">
        <v>1</v>
      </c>
      <c r="C537" s="183" t="s">
        <v>65</v>
      </c>
      <c r="D537" s="330">
        <v>351</v>
      </c>
    </row>
    <row r="538" spans="1:4" x14ac:dyDescent="0.3">
      <c r="A538" s="183">
        <v>2013</v>
      </c>
      <c r="B538" s="183" t="s">
        <v>1</v>
      </c>
      <c r="C538" s="183" t="s">
        <v>22</v>
      </c>
      <c r="D538" s="330">
        <v>369</v>
      </c>
    </row>
    <row r="539" spans="1:4" x14ac:dyDescent="0.3">
      <c r="A539" s="183">
        <v>2013</v>
      </c>
      <c r="B539" s="183" t="s">
        <v>1</v>
      </c>
      <c r="C539" s="183" t="s">
        <v>61</v>
      </c>
      <c r="D539" s="330">
        <v>270</v>
      </c>
    </row>
    <row r="540" spans="1:4" x14ac:dyDescent="0.3">
      <c r="A540" s="183">
        <v>2013</v>
      </c>
      <c r="B540" s="183" t="s">
        <v>1</v>
      </c>
      <c r="C540" s="183" t="s">
        <v>23</v>
      </c>
      <c r="D540" s="330">
        <v>455</v>
      </c>
    </row>
    <row r="541" spans="1:4" x14ac:dyDescent="0.3">
      <c r="A541" s="183">
        <v>2013</v>
      </c>
      <c r="B541" s="183" t="s">
        <v>1</v>
      </c>
      <c r="C541" s="183" t="s">
        <v>12</v>
      </c>
      <c r="D541" s="330">
        <v>251</v>
      </c>
    </row>
    <row r="542" spans="1:4" x14ac:dyDescent="0.3">
      <c r="A542" s="183">
        <v>2013</v>
      </c>
      <c r="B542" s="183" t="s">
        <v>1</v>
      </c>
      <c r="C542" s="183" t="s">
        <v>278</v>
      </c>
      <c r="D542" s="330">
        <v>713</v>
      </c>
    </row>
    <row r="543" spans="1:4" x14ac:dyDescent="0.3">
      <c r="A543" s="183">
        <v>2013</v>
      </c>
      <c r="B543" s="183" t="s">
        <v>1</v>
      </c>
      <c r="C543" s="183" t="s">
        <v>19</v>
      </c>
      <c r="D543" s="330">
        <v>496</v>
      </c>
    </row>
    <row r="544" spans="1:4" x14ac:dyDescent="0.3">
      <c r="A544" s="183">
        <v>2013</v>
      </c>
      <c r="B544" s="183" t="s">
        <v>1</v>
      </c>
      <c r="C544" s="183" t="s">
        <v>45</v>
      </c>
      <c r="D544" s="330">
        <v>166</v>
      </c>
    </row>
    <row r="545" spans="1:4" x14ac:dyDescent="0.3">
      <c r="A545" s="183">
        <v>2013</v>
      </c>
      <c r="B545" s="183" t="s">
        <v>1</v>
      </c>
      <c r="C545" s="183" t="s">
        <v>48</v>
      </c>
      <c r="D545" s="330">
        <v>361</v>
      </c>
    </row>
    <row r="546" spans="1:4" x14ac:dyDescent="0.3">
      <c r="A546" s="183">
        <v>2013</v>
      </c>
      <c r="B546" s="183" t="s">
        <v>1</v>
      </c>
      <c r="C546" s="183" t="s">
        <v>34</v>
      </c>
      <c r="D546" s="330">
        <v>185</v>
      </c>
    </row>
    <row r="547" spans="1:4" x14ac:dyDescent="0.3">
      <c r="A547" s="183">
        <v>2013</v>
      </c>
      <c r="B547" s="183" t="s">
        <v>1</v>
      </c>
      <c r="C547" s="183" t="s">
        <v>3</v>
      </c>
      <c r="D547" s="330">
        <v>1427</v>
      </c>
    </row>
    <row r="548" spans="1:4" x14ac:dyDescent="0.3">
      <c r="A548" s="183">
        <v>2013</v>
      </c>
      <c r="B548" s="183" t="s">
        <v>1</v>
      </c>
      <c r="C548" s="183" t="s">
        <v>80</v>
      </c>
      <c r="D548" s="330">
        <v>754</v>
      </c>
    </row>
    <row r="549" spans="1:4" x14ac:dyDescent="0.3">
      <c r="A549" s="183">
        <v>2013</v>
      </c>
      <c r="B549" s="183" t="s">
        <v>1</v>
      </c>
      <c r="C549" s="183" t="s">
        <v>39</v>
      </c>
      <c r="D549" s="330">
        <v>657</v>
      </c>
    </row>
    <row r="550" spans="1:4" x14ac:dyDescent="0.3">
      <c r="A550" s="183">
        <v>2013</v>
      </c>
      <c r="B550" s="183" t="s">
        <v>1</v>
      </c>
      <c r="C550" s="183" t="s">
        <v>14</v>
      </c>
      <c r="D550" s="330">
        <v>1435</v>
      </c>
    </row>
    <row r="551" spans="1:4" x14ac:dyDescent="0.3">
      <c r="A551" s="183">
        <v>2013</v>
      </c>
      <c r="B551" s="183" t="s">
        <v>1</v>
      </c>
      <c r="C551" s="183" t="s">
        <v>68</v>
      </c>
      <c r="D551" s="330">
        <v>329</v>
      </c>
    </row>
    <row r="552" spans="1:4" x14ac:dyDescent="0.3">
      <c r="A552" s="183">
        <v>2013</v>
      </c>
      <c r="B552" s="183" t="s">
        <v>1</v>
      </c>
      <c r="C552" s="183" t="s">
        <v>69</v>
      </c>
      <c r="D552" s="330">
        <v>307</v>
      </c>
    </row>
    <row r="553" spans="1:4" x14ac:dyDescent="0.3">
      <c r="A553" s="183">
        <v>2013</v>
      </c>
      <c r="B553" s="183" t="s">
        <v>1</v>
      </c>
      <c r="C553" s="183" t="s">
        <v>50</v>
      </c>
      <c r="D553" s="330">
        <v>74</v>
      </c>
    </row>
    <row r="554" spans="1:4" x14ac:dyDescent="0.3">
      <c r="A554" s="183">
        <v>2013</v>
      </c>
      <c r="B554" s="183" t="s">
        <v>1</v>
      </c>
      <c r="C554" s="183" t="s">
        <v>279</v>
      </c>
      <c r="D554" s="330">
        <v>128</v>
      </c>
    </row>
    <row r="555" spans="1:4" x14ac:dyDescent="0.3">
      <c r="A555" s="183">
        <v>2013</v>
      </c>
      <c r="B555" s="183" t="s">
        <v>1</v>
      </c>
      <c r="C555" s="183" t="s">
        <v>24</v>
      </c>
      <c r="D555" s="330">
        <v>1042</v>
      </c>
    </row>
    <row r="556" spans="1:4" x14ac:dyDescent="0.3">
      <c r="A556" s="183">
        <v>2013</v>
      </c>
      <c r="B556" s="183" t="s">
        <v>1</v>
      </c>
      <c r="C556" s="183" t="s">
        <v>9</v>
      </c>
      <c r="D556" s="330">
        <v>803</v>
      </c>
    </row>
    <row r="557" spans="1:4" x14ac:dyDescent="0.3">
      <c r="A557" s="183">
        <v>2013</v>
      </c>
      <c r="B557" s="183" t="s">
        <v>1</v>
      </c>
      <c r="C557" s="183" t="s">
        <v>67</v>
      </c>
      <c r="D557" s="330">
        <v>439</v>
      </c>
    </row>
    <row r="558" spans="1:4" x14ac:dyDescent="0.3">
      <c r="A558" s="183">
        <v>2013</v>
      </c>
      <c r="B558" s="183" t="s">
        <v>1</v>
      </c>
      <c r="C558" s="183" t="s">
        <v>28</v>
      </c>
      <c r="D558" s="330">
        <v>572</v>
      </c>
    </row>
    <row r="559" spans="1:4" x14ac:dyDescent="0.3">
      <c r="A559" s="183">
        <v>2013</v>
      </c>
      <c r="B559" s="183" t="s">
        <v>1</v>
      </c>
      <c r="C559" s="183" t="s">
        <v>31</v>
      </c>
      <c r="D559" s="330">
        <v>653</v>
      </c>
    </row>
    <row r="560" spans="1:4" x14ac:dyDescent="0.3">
      <c r="A560" s="183">
        <v>2013</v>
      </c>
      <c r="B560" s="183" t="s">
        <v>1</v>
      </c>
      <c r="C560" s="183" t="s">
        <v>64</v>
      </c>
      <c r="D560" s="330">
        <v>796</v>
      </c>
    </row>
    <row r="561" spans="1:4" x14ac:dyDescent="0.3">
      <c r="A561" s="183">
        <v>2013</v>
      </c>
      <c r="B561" s="183" t="s">
        <v>1</v>
      </c>
      <c r="C561" s="183" t="s">
        <v>290</v>
      </c>
      <c r="D561" s="330">
        <v>49</v>
      </c>
    </row>
    <row r="562" spans="1:4" x14ac:dyDescent="0.3">
      <c r="A562" s="183">
        <v>2013</v>
      </c>
      <c r="B562" s="183" t="s">
        <v>1</v>
      </c>
      <c r="C562" s="183" t="s">
        <v>280</v>
      </c>
      <c r="D562" s="330">
        <v>225</v>
      </c>
    </row>
    <row r="563" spans="1:4" x14ac:dyDescent="0.3">
      <c r="A563" s="183">
        <v>2013</v>
      </c>
      <c r="B563" s="183" t="s">
        <v>1</v>
      </c>
      <c r="C563" s="183" t="s">
        <v>73</v>
      </c>
      <c r="D563" s="330">
        <v>1136</v>
      </c>
    </row>
    <row r="564" spans="1:4" x14ac:dyDescent="0.3">
      <c r="A564" s="183">
        <v>2013</v>
      </c>
      <c r="B564" s="183" t="s">
        <v>1</v>
      </c>
      <c r="C564" s="183" t="s">
        <v>26</v>
      </c>
      <c r="D564" s="330">
        <v>437</v>
      </c>
    </row>
    <row r="565" spans="1:4" x14ac:dyDescent="0.3">
      <c r="A565" s="183">
        <v>2013</v>
      </c>
      <c r="B565" s="183" t="s">
        <v>1</v>
      </c>
      <c r="C565" s="183" t="s">
        <v>32</v>
      </c>
      <c r="D565" s="330">
        <v>413</v>
      </c>
    </row>
    <row r="566" spans="1:4" x14ac:dyDescent="0.3">
      <c r="A566" s="183">
        <v>2013</v>
      </c>
      <c r="B566" s="183" t="s">
        <v>1</v>
      </c>
      <c r="C566" s="183" t="s">
        <v>46</v>
      </c>
      <c r="D566" s="330">
        <v>1095</v>
      </c>
    </row>
    <row r="567" spans="1:4" x14ac:dyDescent="0.3">
      <c r="A567" s="183">
        <v>2013</v>
      </c>
      <c r="B567" s="183" t="s">
        <v>1</v>
      </c>
      <c r="C567" s="183" t="s">
        <v>75</v>
      </c>
      <c r="D567" s="330">
        <v>734</v>
      </c>
    </row>
    <row r="568" spans="1:4" x14ac:dyDescent="0.3">
      <c r="A568" s="183">
        <v>2013</v>
      </c>
      <c r="B568" s="183" t="s">
        <v>1</v>
      </c>
      <c r="C568" s="183" t="s">
        <v>10</v>
      </c>
      <c r="D568" s="330">
        <v>1272</v>
      </c>
    </row>
    <row r="569" spans="1:4" x14ac:dyDescent="0.3">
      <c r="A569" s="183">
        <v>2013</v>
      </c>
      <c r="B569" s="183" t="s">
        <v>1</v>
      </c>
      <c r="C569" s="183" t="s">
        <v>291</v>
      </c>
      <c r="D569" s="330">
        <v>200</v>
      </c>
    </row>
    <row r="570" spans="1:4" x14ac:dyDescent="0.3">
      <c r="A570" s="183">
        <v>2013</v>
      </c>
      <c r="B570" s="183" t="s">
        <v>1</v>
      </c>
      <c r="C570" s="183" t="s">
        <v>15</v>
      </c>
      <c r="D570" s="330">
        <v>1075</v>
      </c>
    </row>
    <row r="571" spans="1:4" x14ac:dyDescent="0.3">
      <c r="A571" s="183">
        <v>2013</v>
      </c>
      <c r="B571" s="183" t="s">
        <v>1</v>
      </c>
      <c r="C571" s="183" t="s">
        <v>18</v>
      </c>
      <c r="D571" s="330">
        <v>1655</v>
      </c>
    </row>
    <row r="572" spans="1:4" x14ac:dyDescent="0.3">
      <c r="A572" s="183">
        <v>2013</v>
      </c>
      <c r="B572" s="183" t="s">
        <v>1</v>
      </c>
      <c r="C572" s="183" t="s">
        <v>77</v>
      </c>
      <c r="D572" s="330">
        <v>601</v>
      </c>
    </row>
    <row r="573" spans="1:4" x14ac:dyDescent="0.3">
      <c r="A573" s="183">
        <v>2013</v>
      </c>
      <c r="B573" s="183" t="s">
        <v>1</v>
      </c>
      <c r="C573" s="183" t="s">
        <v>44</v>
      </c>
      <c r="D573" s="330">
        <v>179</v>
      </c>
    </row>
    <row r="574" spans="1:4" x14ac:dyDescent="0.3">
      <c r="A574" s="183">
        <v>2013</v>
      </c>
      <c r="B574" s="183" t="s">
        <v>1</v>
      </c>
      <c r="C574" s="183" t="s">
        <v>71</v>
      </c>
      <c r="D574" s="330">
        <v>600</v>
      </c>
    </row>
    <row r="575" spans="1:4" x14ac:dyDescent="0.3">
      <c r="A575" s="183">
        <v>2013</v>
      </c>
      <c r="B575" s="183" t="s">
        <v>1</v>
      </c>
      <c r="C575" s="183" t="s">
        <v>52</v>
      </c>
      <c r="D575" s="330">
        <v>159</v>
      </c>
    </row>
    <row r="576" spans="1:4" x14ac:dyDescent="0.3">
      <c r="A576" s="183">
        <v>2013</v>
      </c>
      <c r="B576" s="183" t="s">
        <v>1</v>
      </c>
      <c r="C576" s="183" t="s">
        <v>20</v>
      </c>
      <c r="D576" s="330">
        <v>964</v>
      </c>
    </row>
    <row r="577" spans="1:4" x14ac:dyDescent="0.3">
      <c r="A577" s="183">
        <v>2013</v>
      </c>
      <c r="B577" s="183" t="s">
        <v>1</v>
      </c>
      <c r="C577" s="183" t="s">
        <v>95</v>
      </c>
      <c r="D577" s="330">
        <v>1423</v>
      </c>
    </row>
    <row r="578" spans="1:4" x14ac:dyDescent="0.3">
      <c r="A578" s="183">
        <v>2013</v>
      </c>
      <c r="B578" s="183" t="s">
        <v>1</v>
      </c>
      <c r="C578" s="183" t="s">
        <v>30</v>
      </c>
      <c r="D578" s="330">
        <v>294</v>
      </c>
    </row>
    <row r="579" spans="1:4" x14ac:dyDescent="0.3">
      <c r="A579" s="183">
        <v>2013</v>
      </c>
      <c r="B579" s="183" t="s">
        <v>1</v>
      </c>
      <c r="C579" s="183" t="s">
        <v>58</v>
      </c>
      <c r="D579" s="330">
        <v>79</v>
      </c>
    </row>
    <row r="580" spans="1:4" x14ac:dyDescent="0.3">
      <c r="A580" s="183">
        <v>2013</v>
      </c>
      <c r="B580" s="183" t="s">
        <v>1</v>
      </c>
      <c r="C580" s="183" t="s">
        <v>281</v>
      </c>
      <c r="D580" s="330">
        <v>3434</v>
      </c>
    </row>
    <row r="581" spans="1:4" x14ac:dyDescent="0.3">
      <c r="A581" s="183">
        <v>2013</v>
      </c>
      <c r="B581" s="183" t="s">
        <v>1</v>
      </c>
      <c r="C581" s="183" t="s">
        <v>54</v>
      </c>
      <c r="D581" s="330">
        <v>76</v>
      </c>
    </row>
    <row r="582" spans="1:4" x14ac:dyDescent="0.3">
      <c r="A582" s="183">
        <v>2013</v>
      </c>
      <c r="B582" s="183" t="s">
        <v>1</v>
      </c>
      <c r="C582" s="183" t="s">
        <v>282</v>
      </c>
      <c r="D582" s="330">
        <v>282</v>
      </c>
    </row>
    <row r="583" spans="1:4" x14ac:dyDescent="0.3">
      <c r="A583" s="183">
        <v>2013</v>
      </c>
      <c r="B583" s="183" t="s">
        <v>1</v>
      </c>
      <c r="C583" s="183" t="s">
        <v>145</v>
      </c>
      <c r="D583" s="330">
        <v>12184</v>
      </c>
    </row>
    <row r="584" spans="1:4" x14ac:dyDescent="0.3">
      <c r="A584" s="183">
        <v>2013</v>
      </c>
      <c r="B584" s="183" t="s">
        <v>1</v>
      </c>
      <c r="C584" s="183" t="s">
        <v>146</v>
      </c>
      <c r="D584" s="330">
        <v>7415</v>
      </c>
    </row>
    <row r="585" spans="1:4" x14ac:dyDescent="0.3">
      <c r="A585" s="183">
        <v>2013</v>
      </c>
      <c r="B585" s="183" t="s">
        <v>1</v>
      </c>
      <c r="C585" s="183" t="s">
        <v>147</v>
      </c>
      <c r="D585" s="330">
        <v>14776</v>
      </c>
    </row>
    <row r="586" spans="1:4" x14ac:dyDescent="0.3">
      <c r="A586" s="183">
        <v>2013</v>
      </c>
      <c r="B586" s="183" t="s">
        <v>82</v>
      </c>
      <c r="C586" s="183" t="s">
        <v>35</v>
      </c>
      <c r="D586" s="330">
        <v>128</v>
      </c>
    </row>
    <row r="587" spans="1:4" x14ac:dyDescent="0.3">
      <c r="A587" s="183">
        <v>2013</v>
      </c>
      <c r="B587" s="183" t="s">
        <v>82</v>
      </c>
      <c r="C587" s="183" t="s">
        <v>41</v>
      </c>
      <c r="D587" s="330">
        <v>98</v>
      </c>
    </row>
    <row r="588" spans="1:4" x14ac:dyDescent="0.3">
      <c r="A588" s="183">
        <v>2013</v>
      </c>
      <c r="B588" s="183" t="s">
        <v>82</v>
      </c>
      <c r="C588" s="183" t="s">
        <v>59</v>
      </c>
      <c r="D588" s="330">
        <v>113</v>
      </c>
    </row>
    <row r="589" spans="1:4" x14ac:dyDescent="0.3">
      <c r="A589" s="183">
        <v>2013</v>
      </c>
      <c r="B589" s="183" t="s">
        <v>82</v>
      </c>
      <c r="C589" s="183" t="s">
        <v>79</v>
      </c>
      <c r="D589" s="330">
        <v>2268</v>
      </c>
    </row>
    <row r="590" spans="1:4" x14ac:dyDescent="0.3">
      <c r="A590" s="183">
        <v>2013</v>
      </c>
      <c r="B590" s="183" t="s">
        <v>82</v>
      </c>
      <c r="C590" s="183" t="s">
        <v>17</v>
      </c>
      <c r="D590" s="330">
        <v>805</v>
      </c>
    </row>
    <row r="591" spans="1:4" x14ac:dyDescent="0.3">
      <c r="A591" s="183">
        <v>2013</v>
      </c>
      <c r="B591" s="183" t="s">
        <v>82</v>
      </c>
      <c r="C591" s="183" t="s">
        <v>274</v>
      </c>
      <c r="D591" s="330">
        <v>229</v>
      </c>
    </row>
    <row r="592" spans="1:4" x14ac:dyDescent="0.3">
      <c r="A592" s="183">
        <v>2013</v>
      </c>
      <c r="B592" s="183" t="s">
        <v>82</v>
      </c>
      <c r="C592" s="183" t="s">
        <v>66</v>
      </c>
      <c r="D592" s="330">
        <v>499</v>
      </c>
    </row>
    <row r="593" spans="1:4" x14ac:dyDescent="0.3">
      <c r="A593" s="183">
        <v>2013</v>
      </c>
      <c r="B593" s="183" t="s">
        <v>82</v>
      </c>
      <c r="C593" s="183" t="s">
        <v>283</v>
      </c>
      <c r="D593" s="330">
        <v>112</v>
      </c>
    </row>
    <row r="594" spans="1:4" x14ac:dyDescent="0.3">
      <c r="A594" s="183">
        <v>2013</v>
      </c>
      <c r="B594" s="183" t="s">
        <v>82</v>
      </c>
      <c r="C594" s="183" t="s">
        <v>11</v>
      </c>
      <c r="D594" s="330">
        <v>1213</v>
      </c>
    </row>
    <row r="595" spans="1:4" x14ac:dyDescent="0.3">
      <c r="A595" s="183">
        <v>2013</v>
      </c>
      <c r="B595" s="183" t="s">
        <v>82</v>
      </c>
      <c r="C595" s="183" t="s">
        <v>56</v>
      </c>
      <c r="D595" s="330">
        <v>457</v>
      </c>
    </row>
    <row r="596" spans="1:4" x14ac:dyDescent="0.3">
      <c r="A596" s="183">
        <v>2013</v>
      </c>
      <c r="B596" s="183" t="s">
        <v>82</v>
      </c>
      <c r="C596" s="183" t="s">
        <v>29</v>
      </c>
      <c r="D596" s="330">
        <v>423</v>
      </c>
    </row>
    <row r="597" spans="1:4" x14ac:dyDescent="0.3">
      <c r="A597" s="183">
        <v>2013</v>
      </c>
      <c r="B597" s="183" t="s">
        <v>82</v>
      </c>
      <c r="C597" s="183" t="s">
        <v>40</v>
      </c>
      <c r="D597" s="330">
        <v>77</v>
      </c>
    </row>
    <row r="598" spans="1:4" x14ac:dyDescent="0.3">
      <c r="A598" s="183">
        <v>2013</v>
      </c>
      <c r="B598" s="183" t="s">
        <v>82</v>
      </c>
      <c r="C598" s="183" t="s">
        <v>47</v>
      </c>
      <c r="D598" s="330">
        <v>1655</v>
      </c>
    </row>
    <row r="599" spans="1:4" x14ac:dyDescent="0.3">
      <c r="A599" s="183">
        <v>2013</v>
      </c>
      <c r="B599" s="183" t="s">
        <v>82</v>
      </c>
      <c r="C599" s="183" t="s">
        <v>57</v>
      </c>
      <c r="D599" s="330">
        <v>249</v>
      </c>
    </row>
    <row r="600" spans="1:4" x14ac:dyDescent="0.3">
      <c r="A600" s="183">
        <v>2013</v>
      </c>
      <c r="B600" s="183" t="s">
        <v>82</v>
      </c>
      <c r="C600" s="183" t="s">
        <v>74</v>
      </c>
      <c r="D600" s="330">
        <v>1172</v>
      </c>
    </row>
    <row r="601" spans="1:4" x14ac:dyDescent="0.3">
      <c r="A601" s="183">
        <v>2013</v>
      </c>
      <c r="B601" s="183" t="s">
        <v>82</v>
      </c>
      <c r="C601" s="183" t="s">
        <v>53</v>
      </c>
      <c r="D601" s="330">
        <v>146</v>
      </c>
    </row>
    <row r="602" spans="1:4" x14ac:dyDescent="0.3">
      <c r="A602" s="183">
        <v>2013</v>
      </c>
      <c r="B602" s="183" t="s">
        <v>82</v>
      </c>
      <c r="C602" s="183" t="s">
        <v>284</v>
      </c>
      <c r="D602" s="330">
        <v>45</v>
      </c>
    </row>
    <row r="603" spans="1:4" x14ac:dyDescent="0.3">
      <c r="A603" s="183">
        <v>2013</v>
      </c>
      <c r="B603" s="183" t="s">
        <v>82</v>
      </c>
      <c r="C603" s="183" t="s">
        <v>49</v>
      </c>
      <c r="D603" s="330">
        <v>52</v>
      </c>
    </row>
    <row r="604" spans="1:4" x14ac:dyDescent="0.3">
      <c r="A604" s="183">
        <v>2013</v>
      </c>
      <c r="B604" s="183" t="s">
        <v>82</v>
      </c>
      <c r="C604" s="183" t="s">
        <v>33</v>
      </c>
      <c r="D604" s="330">
        <v>157</v>
      </c>
    </row>
    <row r="605" spans="1:4" x14ac:dyDescent="0.3">
      <c r="A605" s="183">
        <v>2013</v>
      </c>
      <c r="B605" s="183" t="s">
        <v>82</v>
      </c>
      <c r="C605" s="183" t="s">
        <v>60</v>
      </c>
      <c r="D605" s="330">
        <v>565</v>
      </c>
    </row>
    <row r="606" spans="1:4" x14ac:dyDescent="0.3">
      <c r="A606" s="183">
        <v>2013</v>
      </c>
      <c r="B606" s="183" t="s">
        <v>82</v>
      </c>
      <c r="C606" s="183" t="s">
        <v>25</v>
      </c>
      <c r="D606" s="330">
        <v>763</v>
      </c>
    </row>
    <row r="607" spans="1:4" x14ac:dyDescent="0.3">
      <c r="A607" s="183">
        <v>2013</v>
      </c>
      <c r="B607" s="183" t="s">
        <v>82</v>
      </c>
      <c r="C607" s="183" t="s">
        <v>7</v>
      </c>
      <c r="D607" s="330">
        <v>1015</v>
      </c>
    </row>
    <row r="608" spans="1:4" x14ac:dyDescent="0.3">
      <c r="A608" s="183">
        <v>2013</v>
      </c>
      <c r="B608" s="183" t="s">
        <v>82</v>
      </c>
      <c r="C608" s="183" t="s">
        <v>51</v>
      </c>
      <c r="D608" s="330">
        <v>56</v>
      </c>
    </row>
    <row r="609" spans="1:4" x14ac:dyDescent="0.3">
      <c r="A609" s="183">
        <v>2013</v>
      </c>
      <c r="B609" s="183" t="s">
        <v>82</v>
      </c>
      <c r="C609" s="183" t="s">
        <v>55</v>
      </c>
      <c r="D609" s="330">
        <v>53</v>
      </c>
    </row>
    <row r="610" spans="1:4" x14ac:dyDescent="0.3">
      <c r="A610" s="183">
        <v>2013</v>
      </c>
      <c r="B610" s="183" t="s">
        <v>82</v>
      </c>
      <c r="C610" s="183" t="s">
        <v>36</v>
      </c>
      <c r="D610" s="330">
        <v>397</v>
      </c>
    </row>
    <row r="611" spans="1:4" x14ac:dyDescent="0.3">
      <c r="A611" s="183">
        <v>2013</v>
      </c>
      <c r="B611" s="183" t="s">
        <v>82</v>
      </c>
      <c r="C611" s="183" t="s">
        <v>21</v>
      </c>
      <c r="D611" s="330">
        <v>417</v>
      </c>
    </row>
    <row r="612" spans="1:4" x14ac:dyDescent="0.3">
      <c r="A612" s="183">
        <v>2013</v>
      </c>
      <c r="B612" s="183" t="s">
        <v>82</v>
      </c>
      <c r="C612" s="183" t="s">
        <v>42</v>
      </c>
      <c r="D612" s="330">
        <v>81</v>
      </c>
    </row>
    <row r="613" spans="1:4" x14ac:dyDescent="0.3">
      <c r="A613" s="183">
        <v>2013</v>
      </c>
      <c r="B613" s="183" t="s">
        <v>82</v>
      </c>
      <c r="C613" s="183" t="s">
        <v>286</v>
      </c>
      <c r="D613" s="330">
        <v>53</v>
      </c>
    </row>
    <row r="614" spans="1:4" x14ac:dyDescent="0.3">
      <c r="A614" s="183">
        <v>2013</v>
      </c>
      <c r="B614" s="183" t="s">
        <v>82</v>
      </c>
      <c r="C614" s="183" t="s">
        <v>16</v>
      </c>
      <c r="D614" s="330">
        <v>783</v>
      </c>
    </row>
    <row r="615" spans="1:4" x14ac:dyDescent="0.3">
      <c r="A615" s="183">
        <v>2013</v>
      </c>
      <c r="B615" s="183" t="s">
        <v>82</v>
      </c>
      <c r="C615" s="183" t="s">
        <v>2</v>
      </c>
      <c r="D615" s="330">
        <v>1557</v>
      </c>
    </row>
    <row r="616" spans="1:4" x14ac:dyDescent="0.3">
      <c r="A616" s="183">
        <v>2013</v>
      </c>
      <c r="B616" s="183" t="s">
        <v>82</v>
      </c>
      <c r="C616" s="183" t="s">
        <v>287</v>
      </c>
      <c r="D616" s="330">
        <v>66</v>
      </c>
    </row>
    <row r="617" spans="1:4" x14ac:dyDescent="0.3">
      <c r="A617" s="183">
        <v>2013</v>
      </c>
      <c r="B617" s="183" t="s">
        <v>82</v>
      </c>
      <c r="C617" s="183" t="s">
        <v>288</v>
      </c>
      <c r="D617" s="330">
        <v>102</v>
      </c>
    </row>
    <row r="618" spans="1:4" x14ac:dyDescent="0.3">
      <c r="A618" s="183">
        <v>2013</v>
      </c>
      <c r="B618" s="183" t="s">
        <v>82</v>
      </c>
      <c r="C618" s="183" t="s">
        <v>4</v>
      </c>
      <c r="D618" s="330">
        <v>1629</v>
      </c>
    </row>
    <row r="619" spans="1:4" x14ac:dyDescent="0.3">
      <c r="A619" s="183">
        <v>2013</v>
      </c>
      <c r="B619" s="183" t="s">
        <v>82</v>
      </c>
      <c r="C619" s="183" t="s">
        <v>38</v>
      </c>
      <c r="D619" s="330">
        <v>396</v>
      </c>
    </row>
    <row r="620" spans="1:4" x14ac:dyDescent="0.3">
      <c r="A620" s="183">
        <v>2013</v>
      </c>
      <c r="B620" s="183" t="s">
        <v>82</v>
      </c>
      <c r="C620" s="183" t="s">
        <v>275</v>
      </c>
      <c r="D620" s="330">
        <v>451</v>
      </c>
    </row>
    <row r="621" spans="1:4" x14ac:dyDescent="0.3">
      <c r="A621" s="183">
        <v>2013</v>
      </c>
      <c r="B621" s="183" t="s">
        <v>82</v>
      </c>
      <c r="C621" s="183" t="s">
        <v>8</v>
      </c>
      <c r="D621" s="330">
        <v>811</v>
      </c>
    </row>
    <row r="622" spans="1:4" x14ac:dyDescent="0.3">
      <c r="A622" s="183">
        <v>2013</v>
      </c>
      <c r="B622" s="183" t="s">
        <v>82</v>
      </c>
      <c r="C622" s="183" t="s">
        <v>289</v>
      </c>
      <c r="D622" s="330">
        <v>31</v>
      </c>
    </row>
    <row r="623" spans="1:4" x14ac:dyDescent="0.3">
      <c r="A623" s="183">
        <v>2013</v>
      </c>
      <c r="B623" s="183" t="s">
        <v>82</v>
      </c>
      <c r="C623" s="183" t="s">
        <v>78</v>
      </c>
      <c r="D623" s="330">
        <v>2573</v>
      </c>
    </row>
    <row r="624" spans="1:4" x14ac:dyDescent="0.3">
      <c r="A624" s="183">
        <v>2013</v>
      </c>
      <c r="B624" s="183" t="s">
        <v>82</v>
      </c>
      <c r="C624" s="183" t="s">
        <v>27</v>
      </c>
      <c r="D624" s="330">
        <v>604</v>
      </c>
    </row>
    <row r="625" spans="1:4" x14ac:dyDescent="0.3">
      <c r="A625" s="183">
        <v>2013</v>
      </c>
      <c r="B625" s="183" t="s">
        <v>82</v>
      </c>
      <c r="C625" s="183" t="s">
        <v>13</v>
      </c>
      <c r="D625" s="330">
        <v>476</v>
      </c>
    </row>
    <row r="626" spans="1:4" x14ac:dyDescent="0.3">
      <c r="A626" s="183">
        <v>2013</v>
      </c>
      <c r="B626" s="183" t="s">
        <v>82</v>
      </c>
      <c r="C626" s="183" t="s">
        <v>70</v>
      </c>
      <c r="D626" s="330">
        <v>1218</v>
      </c>
    </row>
    <row r="627" spans="1:4" x14ac:dyDescent="0.3">
      <c r="A627" s="183">
        <v>2013</v>
      </c>
      <c r="B627" s="183" t="s">
        <v>82</v>
      </c>
      <c r="C627" s="183" t="s">
        <v>72</v>
      </c>
      <c r="D627" s="330">
        <v>299</v>
      </c>
    </row>
    <row r="628" spans="1:4" x14ac:dyDescent="0.3">
      <c r="A628" s="183">
        <v>2013</v>
      </c>
      <c r="B628" s="183" t="s">
        <v>82</v>
      </c>
      <c r="C628" s="183" t="s">
        <v>276</v>
      </c>
      <c r="D628" s="330">
        <v>184</v>
      </c>
    </row>
    <row r="629" spans="1:4" x14ac:dyDescent="0.3">
      <c r="A629" s="183">
        <v>2013</v>
      </c>
      <c r="B629" s="183" t="s">
        <v>82</v>
      </c>
      <c r="C629" s="183" t="s">
        <v>6</v>
      </c>
      <c r="D629" s="330">
        <v>1532</v>
      </c>
    </row>
    <row r="630" spans="1:4" x14ac:dyDescent="0.3">
      <c r="A630" s="183">
        <v>2013</v>
      </c>
      <c r="B630" s="183" t="s">
        <v>82</v>
      </c>
      <c r="C630" s="183" t="s">
        <v>62</v>
      </c>
      <c r="D630" s="330">
        <v>891</v>
      </c>
    </row>
    <row r="631" spans="1:4" x14ac:dyDescent="0.3">
      <c r="A631" s="183">
        <v>2013</v>
      </c>
      <c r="B631" s="183" t="s">
        <v>82</v>
      </c>
      <c r="C631" s="183" t="s">
        <v>5</v>
      </c>
      <c r="D631" s="330">
        <v>1358</v>
      </c>
    </row>
    <row r="632" spans="1:4" x14ac:dyDescent="0.3">
      <c r="A632" s="183">
        <v>2013</v>
      </c>
      <c r="B632" s="183" t="s">
        <v>82</v>
      </c>
      <c r="C632" s="183" t="s">
        <v>37</v>
      </c>
      <c r="D632" s="330">
        <v>87</v>
      </c>
    </row>
    <row r="633" spans="1:4" x14ac:dyDescent="0.3">
      <c r="A633" s="183">
        <v>2013</v>
      </c>
      <c r="B633" s="183" t="s">
        <v>82</v>
      </c>
      <c r="C633" s="183" t="s">
        <v>76</v>
      </c>
      <c r="D633" s="330">
        <v>1786</v>
      </c>
    </row>
    <row r="634" spans="1:4" x14ac:dyDescent="0.3">
      <c r="A634" s="183">
        <v>2013</v>
      </c>
      <c r="B634" s="183" t="s">
        <v>82</v>
      </c>
      <c r="C634" s="183" t="s">
        <v>63</v>
      </c>
      <c r="D634" s="330">
        <v>302</v>
      </c>
    </row>
    <row r="635" spans="1:4" x14ac:dyDescent="0.3">
      <c r="A635" s="183">
        <v>2013</v>
      </c>
      <c r="B635" s="183" t="s">
        <v>82</v>
      </c>
      <c r="C635" s="183" t="s">
        <v>277</v>
      </c>
      <c r="D635" s="330">
        <v>228</v>
      </c>
    </row>
    <row r="636" spans="1:4" x14ac:dyDescent="0.3">
      <c r="A636" s="183">
        <v>2013</v>
      </c>
      <c r="B636" s="183" t="s">
        <v>82</v>
      </c>
      <c r="C636" s="183" t="s">
        <v>43</v>
      </c>
      <c r="D636" s="330">
        <v>475</v>
      </c>
    </row>
    <row r="637" spans="1:4" x14ac:dyDescent="0.3">
      <c r="A637" s="183">
        <v>2013</v>
      </c>
      <c r="B637" s="183" t="s">
        <v>82</v>
      </c>
      <c r="C637" s="183" t="s">
        <v>65</v>
      </c>
      <c r="D637" s="330">
        <v>625</v>
      </c>
    </row>
    <row r="638" spans="1:4" x14ac:dyDescent="0.3">
      <c r="A638" s="183">
        <v>2013</v>
      </c>
      <c r="B638" s="183" t="s">
        <v>82</v>
      </c>
      <c r="C638" s="183" t="s">
        <v>22</v>
      </c>
      <c r="D638" s="330">
        <v>370</v>
      </c>
    </row>
    <row r="639" spans="1:4" x14ac:dyDescent="0.3">
      <c r="A639" s="183">
        <v>2013</v>
      </c>
      <c r="B639" s="183" t="s">
        <v>82</v>
      </c>
      <c r="C639" s="183" t="s">
        <v>61</v>
      </c>
      <c r="D639" s="330">
        <v>475</v>
      </c>
    </row>
    <row r="640" spans="1:4" x14ac:dyDescent="0.3">
      <c r="A640" s="183">
        <v>2013</v>
      </c>
      <c r="B640" s="183" t="s">
        <v>82</v>
      </c>
      <c r="C640" s="183" t="s">
        <v>23</v>
      </c>
      <c r="D640" s="330">
        <v>413</v>
      </c>
    </row>
    <row r="641" spans="1:4" x14ac:dyDescent="0.3">
      <c r="A641" s="183">
        <v>2013</v>
      </c>
      <c r="B641" s="183" t="s">
        <v>82</v>
      </c>
      <c r="C641" s="183" t="s">
        <v>12</v>
      </c>
      <c r="D641" s="330">
        <v>346</v>
      </c>
    </row>
    <row r="642" spans="1:4" x14ac:dyDescent="0.3">
      <c r="A642" s="183">
        <v>2013</v>
      </c>
      <c r="B642" s="183" t="s">
        <v>82</v>
      </c>
      <c r="C642" s="183" t="s">
        <v>278</v>
      </c>
      <c r="D642" s="330">
        <v>701</v>
      </c>
    </row>
    <row r="643" spans="1:4" x14ac:dyDescent="0.3">
      <c r="A643" s="183">
        <v>2013</v>
      </c>
      <c r="B643" s="183" t="s">
        <v>82</v>
      </c>
      <c r="C643" s="183" t="s">
        <v>19</v>
      </c>
      <c r="D643" s="330">
        <v>548</v>
      </c>
    </row>
    <row r="644" spans="1:4" x14ac:dyDescent="0.3">
      <c r="A644" s="183">
        <v>2013</v>
      </c>
      <c r="B644" s="183" t="s">
        <v>82</v>
      </c>
      <c r="C644" s="183" t="s">
        <v>45</v>
      </c>
      <c r="D644" s="330">
        <v>222</v>
      </c>
    </row>
    <row r="645" spans="1:4" x14ac:dyDescent="0.3">
      <c r="A645" s="183">
        <v>2013</v>
      </c>
      <c r="B645" s="183" t="s">
        <v>82</v>
      </c>
      <c r="C645" s="183" t="s">
        <v>48</v>
      </c>
      <c r="D645" s="330">
        <v>356</v>
      </c>
    </row>
    <row r="646" spans="1:4" x14ac:dyDescent="0.3">
      <c r="A646" s="183">
        <v>2013</v>
      </c>
      <c r="B646" s="183" t="s">
        <v>82</v>
      </c>
      <c r="C646" s="183" t="s">
        <v>34</v>
      </c>
      <c r="D646" s="330">
        <v>212</v>
      </c>
    </row>
    <row r="647" spans="1:4" x14ac:dyDescent="0.3">
      <c r="A647" s="183">
        <v>2013</v>
      </c>
      <c r="B647" s="183" t="s">
        <v>82</v>
      </c>
      <c r="C647" s="183" t="s">
        <v>3</v>
      </c>
      <c r="D647" s="330">
        <v>1439</v>
      </c>
    </row>
    <row r="648" spans="1:4" x14ac:dyDescent="0.3">
      <c r="A648" s="183">
        <v>2013</v>
      </c>
      <c r="B648" s="183" t="s">
        <v>82</v>
      </c>
      <c r="C648" s="183" t="s">
        <v>80</v>
      </c>
      <c r="D648" s="330">
        <v>817</v>
      </c>
    </row>
    <row r="649" spans="1:4" x14ac:dyDescent="0.3">
      <c r="A649" s="183">
        <v>2013</v>
      </c>
      <c r="B649" s="183" t="s">
        <v>82</v>
      </c>
      <c r="C649" s="183" t="s">
        <v>39</v>
      </c>
      <c r="D649" s="330">
        <v>1100</v>
      </c>
    </row>
    <row r="650" spans="1:4" x14ac:dyDescent="0.3">
      <c r="A650" s="183">
        <v>2013</v>
      </c>
      <c r="B650" s="183" t="s">
        <v>82</v>
      </c>
      <c r="C650" s="183" t="s">
        <v>14</v>
      </c>
      <c r="D650" s="330">
        <v>1618</v>
      </c>
    </row>
    <row r="651" spans="1:4" x14ac:dyDescent="0.3">
      <c r="A651" s="183">
        <v>2013</v>
      </c>
      <c r="B651" s="183" t="s">
        <v>82</v>
      </c>
      <c r="C651" s="183" t="s">
        <v>68</v>
      </c>
      <c r="D651" s="330">
        <v>298</v>
      </c>
    </row>
    <row r="652" spans="1:4" x14ac:dyDescent="0.3">
      <c r="A652" s="183">
        <v>2013</v>
      </c>
      <c r="B652" s="183" t="s">
        <v>82</v>
      </c>
      <c r="C652" s="183" t="s">
        <v>69</v>
      </c>
      <c r="D652" s="330">
        <v>348</v>
      </c>
    </row>
    <row r="653" spans="1:4" x14ac:dyDescent="0.3">
      <c r="A653" s="183">
        <v>2013</v>
      </c>
      <c r="B653" s="183" t="s">
        <v>82</v>
      </c>
      <c r="C653" s="183" t="s">
        <v>50</v>
      </c>
      <c r="D653" s="330">
        <v>91</v>
      </c>
    </row>
    <row r="654" spans="1:4" x14ac:dyDescent="0.3">
      <c r="A654" s="183">
        <v>2013</v>
      </c>
      <c r="B654" s="183" t="s">
        <v>82</v>
      </c>
      <c r="C654" s="183" t="s">
        <v>279</v>
      </c>
      <c r="D654" s="330">
        <v>123</v>
      </c>
    </row>
    <row r="655" spans="1:4" x14ac:dyDescent="0.3">
      <c r="A655" s="183">
        <v>2013</v>
      </c>
      <c r="B655" s="183" t="s">
        <v>82</v>
      </c>
      <c r="C655" s="183" t="s">
        <v>24</v>
      </c>
      <c r="D655" s="330">
        <v>934</v>
      </c>
    </row>
    <row r="656" spans="1:4" x14ac:dyDescent="0.3">
      <c r="A656" s="183">
        <v>2013</v>
      </c>
      <c r="B656" s="183" t="s">
        <v>82</v>
      </c>
      <c r="C656" s="183" t="s">
        <v>9</v>
      </c>
      <c r="D656" s="330">
        <v>834</v>
      </c>
    </row>
    <row r="657" spans="1:4" x14ac:dyDescent="0.3">
      <c r="A657" s="183">
        <v>2013</v>
      </c>
      <c r="B657" s="183" t="s">
        <v>82</v>
      </c>
      <c r="C657" s="183" t="s">
        <v>67</v>
      </c>
      <c r="D657" s="330">
        <v>738</v>
      </c>
    </row>
    <row r="658" spans="1:4" x14ac:dyDescent="0.3">
      <c r="A658" s="183">
        <v>2013</v>
      </c>
      <c r="B658" s="183" t="s">
        <v>82</v>
      </c>
      <c r="C658" s="183" t="s">
        <v>28</v>
      </c>
      <c r="D658" s="330">
        <v>561</v>
      </c>
    </row>
    <row r="659" spans="1:4" x14ac:dyDescent="0.3">
      <c r="A659" s="183">
        <v>2013</v>
      </c>
      <c r="B659" s="183" t="s">
        <v>82</v>
      </c>
      <c r="C659" s="183" t="s">
        <v>31</v>
      </c>
      <c r="D659" s="330">
        <v>849</v>
      </c>
    </row>
    <row r="660" spans="1:4" x14ac:dyDescent="0.3">
      <c r="A660" s="183">
        <v>2013</v>
      </c>
      <c r="B660" s="183" t="s">
        <v>82</v>
      </c>
      <c r="C660" s="183" t="s">
        <v>64</v>
      </c>
      <c r="D660" s="330">
        <v>1038</v>
      </c>
    </row>
    <row r="661" spans="1:4" x14ac:dyDescent="0.3">
      <c r="A661" s="183">
        <v>2013</v>
      </c>
      <c r="B661" s="183" t="s">
        <v>82</v>
      </c>
      <c r="C661" s="183" t="s">
        <v>290</v>
      </c>
      <c r="D661" s="330">
        <v>69</v>
      </c>
    </row>
    <row r="662" spans="1:4" x14ac:dyDescent="0.3">
      <c r="A662" s="183">
        <v>2013</v>
      </c>
      <c r="B662" s="183" t="s">
        <v>82</v>
      </c>
      <c r="C662" s="183" t="s">
        <v>280</v>
      </c>
      <c r="D662" s="330">
        <v>220</v>
      </c>
    </row>
    <row r="663" spans="1:4" x14ac:dyDescent="0.3">
      <c r="A663" s="183">
        <v>2013</v>
      </c>
      <c r="B663" s="183" t="s">
        <v>82</v>
      </c>
      <c r="C663" s="183" t="s">
        <v>73</v>
      </c>
      <c r="D663" s="330">
        <v>1661</v>
      </c>
    </row>
    <row r="664" spans="1:4" x14ac:dyDescent="0.3">
      <c r="A664" s="183">
        <v>2013</v>
      </c>
      <c r="B664" s="183" t="s">
        <v>82</v>
      </c>
      <c r="C664" s="183" t="s">
        <v>26</v>
      </c>
      <c r="D664" s="330">
        <v>412</v>
      </c>
    </row>
    <row r="665" spans="1:4" x14ac:dyDescent="0.3">
      <c r="A665" s="183">
        <v>2013</v>
      </c>
      <c r="B665" s="183" t="s">
        <v>82</v>
      </c>
      <c r="C665" s="183" t="s">
        <v>32</v>
      </c>
      <c r="D665" s="330">
        <v>406</v>
      </c>
    </row>
    <row r="666" spans="1:4" x14ac:dyDescent="0.3">
      <c r="A666" s="183">
        <v>2013</v>
      </c>
      <c r="B666" s="183" t="s">
        <v>82</v>
      </c>
      <c r="C666" s="183" t="s">
        <v>46</v>
      </c>
      <c r="D666" s="330">
        <v>1265</v>
      </c>
    </row>
    <row r="667" spans="1:4" x14ac:dyDescent="0.3">
      <c r="A667" s="183">
        <v>2013</v>
      </c>
      <c r="B667" s="183" t="s">
        <v>82</v>
      </c>
      <c r="C667" s="183" t="s">
        <v>75</v>
      </c>
      <c r="D667" s="330">
        <v>966</v>
      </c>
    </row>
    <row r="668" spans="1:4" x14ac:dyDescent="0.3">
      <c r="A668" s="183">
        <v>2013</v>
      </c>
      <c r="B668" s="183" t="s">
        <v>82</v>
      </c>
      <c r="C668" s="183" t="s">
        <v>10</v>
      </c>
      <c r="D668" s="330">
        <v>1425</v>
      </c>
    </row>
    <row r="669" spans="1:4" x14ac:dyDescent="0.3">
      <c r="A669" s="183">
        <v>2013</v>
      </c>
      <c r="B669" s="183" t="s">
        <v>82</v>
      </c>
      <c r="C669" s="183" t="s">
        <v>291</v>
      </c>
      <c r="D669" s="330">
        <v>198</v>
      </c>
    </row>
    <row r="670" spans="1:4" x14ac:dyDescent="0.3">
      <c r="A670" s="183">
        <v>2013</v>
      </c>
      <c r="B670" s="183" t="s">
        <v>82</v>
      </c>
      <c r="C670" s="183" t="s">
        <v>15</v>
      </c>
      <c r="D670" s="330">
        <v>1105</v>
      </c>
    </row>
    <row r="671" spans="1:4" x14ac:dyDescent="0.3">
      <c r="A671" s="183">
        <v>2013</v>
      </c>
      <c r="B671" s="183" t="s">
        <v>82</v>
      </c>
      <c r="C671" s="183" t="s">
        <v>18</v>
      </c>
      <c r="D671" s="330">
        <v>2942</v>
      </c>
    </row>
    <row r="672" spans="1:4" x14ac:dyDescent="0.3">
      <c r="A672" s="183">
        <v>2013</v>
      </c>
      <c r="B672" s="183" t="s">
        <v>82</v>
      </c>
      <c r="C672" s="183" t="s">
        <v>77</v>
      </c>
      <c r="D672" s="330">
        <v>675</v>
      </c>
    </row>
    <row r="673" spans="1:4" x14ac:dyDescent="0.3">
      <c r="A673" s="183">
        <v>2013</v>
      </c>
      <c r="B673" s="183" t="s">
        <v>82</v>
      </c>
      <c r="C673" s="183" t="s">
        <v>44</v>
      </c>
      <c r="D673" s="330">
        <v>212</v>
      </c>
    </row>
    <row r="674" spans="1:4" x14ac:dyDescent="0.3">
      <c r="A674" s="183">
        <v>2013</v>
      </c>
      <c r="B674" s="183" t="s">
        <v>82</v>
      </c>
      <c r="C674" s="183" t="s">
        <v>71</v>
      </c>
      <c r="D674" s="330">
        <v>655</v>
      </c>
    </row>
    <row r="675" spans="1:4" x14ac:dyDescent="0.3">
      <c r="A675" s="183">
        <v>2013</v>
      </c>
      <c r="B675" s="183" t="s">
        <v>82</v>
      </c>
      <c r="C675" s="183" t="s">
        <v>52</v>
      </c>
      <c r="D675" s="330">
        <v>152</v>
      </c>
    </row>
    <row r="676" spans="1:4" x14ac:dyDescent="0.3">
      <c r="A676" s="183">
        <v>2013</v>
      </c>
      <c r="B676" s="183" t="s">
        <v>82</v>
      </c>
      <c r="C676" s="183" t="s">
        <v>20</v>
      </c>
      <c r="D676" s="330">
        <v>1195</v>
      </c>
    </row>
    <row r="677" spans="1:4" x14ac:dyDescent="0.3">
      <c r="A677" s="183">
        <v>2013</v>
      </c>
      <c r="B677" s="183" t="s">
        <v>82</v>
      </c>
      <c r="C677" s="183" t="s">
        <v>95</v>
      </c>
      <c r="D677" s="330">
        <v>2396</v>
      </c>
    </row>
    <row r="678" spans="1:4" x14ac:dyDescent="0.3">
      <c r="A678" s="183">
        <v>2013</v>
      </c>
      <c r="B678" s="183" t="s">
        <v>82</v>
      </c>
      <c r="C678" s="183" t="s">
        <v>30</v>
      </c>
      <c r="D678" s="330">
        <v>317</v>
      </c>
    </row>
    <row r="679" spans="1:4" x14ac:dyDescent="0.3">
      <c r="A679" s="183">
        <v>2013</v>
      </c>
      <c r="B679" s="183" t="s">
        <v>82</v>
      </c>
      <c r="C679" s="183" t="s">
        <v>58</v>
      </c>
      <c r="D679" s="330">
        <v>90</v>
      </c>
    </row>
    <row r="680" spans="1:4" x14ac:dyDescent="0.3">
      <c r="A680" s="183">
        <v>2013</v>
      </c>
      <c r="B680" s="183" t="s">
        <v>82</v>
      </c>
      <c r="C680" s="183" t="s">
        <v>281</v>
      </c>
      <c r="D680" s="330">
        <v>6192</v>
      </c>
    </row>
    <row r="681" spans="1:4" x14ac:dyDescent="0.3">
      <c r="A681" s="183">
        <v>2013</v>
      </c>
      <c r="B681" s="183" t="s">
        <v>82</v>
      </c>
      <c r="C681" s="183" t="s">
        <v>54</v>
      </c>
      <c r="D681" s="330">
        <v>59</v>
      </c>
    </row>
    <row r="682" spans="1:4" x14ac:dyDescent="0.3">
      <c r="A682" s="183">
        <v>2013</v>
      </c>
      <c r="B682" s="183" t="s">
        <v>82</v>
      </c>
      <c r="C682" s="183" t="s">
        <v>282</v>
      </c>
      <c r="D682" s="330">
        <v>220</v>
      </c>
    </row>
    <row r="683" spans="1:4" x14ac:dyDescent="0.3">
      <c r="A683" s="183">
        <v>2013</v>
      </c>
      <c r="B683" s="183" t="s">
        <v>82</v>
      </c>
      <c r="C683" s="183" t="s">
        <v>145</v>
      </c>
      <c r="D683" s="330">
        <v>18654</v>
      </c>
    </row>
    <row r="684" spans="1:4" x14ac:dyDescent="0.3">
      <c r="A684" s="183">
        <v>2013</v>
      </c>
      <c r="B684" s="183" t="s">
        <v>82</v>
      </c>
      <c r="C684" s="183" t="s">
        <v>146</v>
      </c>
      <c r="D684" s="330">
        <v>13419</v>
      </c>
    </row>
    <row r="685" spans="1:4" x14ac:dyDescent="0.3">
      <c r="A685" s="183">
        <v>2013</v>
      </c>
      <c r="B685" s="183" t="s">
        <v>82</v>
      </c>
      <c r="C685" s="183" t="s">
        <v>147</v>
      </c>
      <c r="D685" s="330">
        <v>26119</v>
      </c>
    </row>
    <row r="686" spans="1:4" x14ac:dyDescent="0.3">
      <c r="A686" s="183">
        <v>2013</v>
      </c>
      <c r="B686" s="183" t="s">
        <v>87</v>
      </c>
      <c r="C686" s="183" t="s">
        <v>35</v>
      </c>
      <c r="D686" s="330">
        <v>160</v>
      </c>
    </row>
    <row r="687" spans="1:4" x14ac:dyDescent="0.3">
      <c r="A687" s="183">
        <v>2013</v>
      </c>
      <c r="B687" s="183" t="s">
        <v>87</v>
      </c>
      <c r="C687" s="183" t="s">
        <v>41</v>
      </c>
      <c r="D687" s="330">
        <v>158</v>
      </c>
    </row>
    <row r="688" spans="1:4" x14ac:dyDescent="0.3">
      <c r="A688" s="183">
        <v>2013</v>
      </c>
      <c r="B688" s="183" t="s">
        <v>87</v>
      </c>
      <c r="C688" s="183" t="s">
        <v>59</v>
      </c>
      <c r="D688" s="330">
        <v>250</v>
      </c>
    </row>
    <row r="689" spans="1:4" x14ac:dyDescent="0.3">
      <c r="A689" s="183">
        <v>2013</v>
      </c>
      <c r="B689" s="183" t="s">
        <v>87</v>
      </c>
      <c r="C689" s="183" t="s">
        <v>79</v>
      </c>
      <c r="D689" s="330">
        <v>2751</v>
      </c>
    </row>
    <row r="690" spans="1:4" x14ac:dyDescent="0.3">
      <c r="A690" s="183">
        <v>2013</v>
      </c>
      <c r="B690" s="183" t="s">
        <v>87</v>
      </c>
      <c r="C690" s="183" t="s">
        <v>17</v>
      </c>
      <c r="D690" s="330">
        <v>1124</v>
      </c>
    </row>
    <row r="691" spans="1:4" x14ac:dyDescent="0.3">
      <c r="A691" s="183">
        <v>2013</v>
      </c>
      <c r="B691" s="183" t="s">
        <v>87</v>
      </c>
      <c r="C691" s="183" t="s">
        <v>274</v>
      </c>
      <c r="D691" s="330">
        <v>249</v>
      </c>
    </row>
    <row r="692" spans="1:4" x14ac:dyDescent="0.3">
      <c r="A692" s="183">
        <v>2013</v>
      </c>
      <c r="B692" s="183" t="s">
        <v>87</v>
      </c>
      <c r="C692" s="183" t="s">
        <v>66</v>
      </c>
      <c r="D692" s="330">
        <v>558</v>
      </c>
    </row>
    <row r="693" spans="1:4" x14ac:dyDescent="0.3">
      <c r="A693" s="183">
        <v>2013</v>
      </c>
      <c r="B693" s="183" t="s">
        <v>87</v>
      </c>
      <c r="C693" s="183" t="s">
        <v>283</v>
      </c>
      <c r="D693" s="330">
        <v>177</v>
      </c>
    </row>
    <row r="694" spans="1:4" x14ac:dyDescent="0.3">
      <c r="A694" s="183">
        <v>2013</v>
      </c>
      <c r="B694" s="183" t="s">
        <v>87</v>
      </c>
      <c r="C694" s="183" t="s">
        <v>11</v>
      </c>
      <c r="D694" s="330">
        <v>1756</v>
      </c>
    </row>
    <row r="695" spans="1:4" x14ac:dyDescent="0.3">
      <c r="A695" s="183">
        <v>2013</v>
      </c>
      <c r="B695" s="183" t="s">
        <v>87</v>
      </c>
      <c r="C695" s="183" t="s">
        <v>56</v>
      </c>
      <c r="D695" s="330">
        <v>745</v>
      </c>
    </row>
    <row r="696" spans="1:4" x14ac:dyDescent="0.3">
      <c r="A696" s="183">
        <v>2013</v>
      </c>
      <c r="B696" s="183" t="s">
        <v>87</v>
      </c>
      <c r="C696" s="183" t="s">
        <v>29</v>
      </c>
      <c r="D696" s="330">
        <v>601</v>
      </c>
    </row>
    <row r="697" spans="1:4" x14ac:dyDescent="0.3">
      <c r="A697" s="183">
        <v>2013</v>
      </c>
      <c r="B697" s="183" t="s">
        <v>87</v>
      </c>
      <c r="C697" s="183" t="s">
        <v>40</v>
      </c>
      <c r="D697" s="330">
        <v>77</v>
      </c>
    </row>
    <row r="698" spans="1:4" x14ac:dyDescent="0.3">
      <c r="A698" s="183">
        <v>2013</v>
      </c>
      <c r="B698" s="183" t="s">
        <v>87</v>
      </c>
      <c r="C698" s="183" t="s">
        <v>47</v>
      </c>
      <c r="D698" s="330">
        <v>1875</v>
      </c>
    </row>
    <row r="699" spans="1:4" x14ac:dyDescent="0.3">
      <c r="A699" s="183">
        <v>2013</v>
      </c>
      <c r="B699" s="183" t="s">
        <v>87</v>
      </c>
      <c r="C699" s="183" t="s">
        <v>57</v>
      </c>
      <c r="D699" s="330">
        <v>425</v>
      </c>
    </row>
    <row r="700" spans="1:4" x14ac:dyDescent="0.3">
      <c r="A700" s="183">
        <v>2013</v>
      </c>
      <c r="B700" s="183" t="s">
        <v>87</v>
      </c>
      <c r="C700" s="183" t="s">
        <v>74</v>
      </c>
      <c r="D700" s="330">
        <v>1692</v>
      </c>
    </row>
    <row r="701" spans="1:4" x14ac:dyDescent="0.3">
      <c r="A701" s="183">
        <v>2013</v>
      </c>
      <c r="B701" s="183" t="s">
        <v>87</v>
      </c>
      <c r="C701" s="183" t="s">
        <v>53</v>
      </c>
      <c r="D701" s="330">
        <v>262</v>
      </c>
    </row>
    <row r="702" spans="1:4" x14ac:dyDescent="0.3">
      <c r="A702" s="183">
        <v>2013</v>
      </c>
      <c r="B702" s="183" t="s">
        <v>87</v>
      </c>
      <c r="C702" s="183" t="s">
        <v>284</v>
      </c>
      <c r="D702" s="330">
        <v>68</v>
      </c>
    </row>
    <row r="703" spans="1:4" x14ac:dyDescent="0.3">
      <c r="A703" s="183">
        <v>2013</v>
      </c>
      <c r="B703" s="183" t="s">
        <v>87</v>
      </c>
      <c r="C703" s="183" t="s">
        <v>49</v>
      </c>
      <c r="D703" s="330">
        <v>88</v>
      </c>
    </row>
    <row r="704" spans="1:4" x14ac:dyDescent="0.3">
      <c r="A704" s="183">
        <v>2013</v>
      </c>
      <c r="B704" s="183" t="s">
        <v>87</v>
      </c>
      <c r="C704" s="183" t="s">
        <v>33</v>
      </c>
      <c r="D704" s="330">
        <v>263</v>
      </c>
    </row>
    <row r="705" spans="1:4" x14ac:dyDescent="0.3">
      <c r="A705" s="183">
        <v>2013</v>
      </c>
      <c r="B705" s="183" t="s">
        <v>87</v>
      </c>
      <c r="C705" s="183" t="s">
        <v>60</v>
      </c>
      <c r="D705" s="330">
        <v>635</v>
      </c>
    </row>
    <row r="706" spans="1:4" x14ac:dyDescent="0.3">
      <c r="A706" s="183">
        <v>2013</v>
      </c>
      <c r="B706" s="183" t="s">
        <v>87</v>
      </c>
      <c r="C706" s="183" t="s">
        <v>25</v>
      </c>
      <c r="D706" s="330">
        <v>1230</v>
      </c>
    </row>
    <row r="707" spans="1:4" x14ac:dyDescent="0.3">
      <c r="A707" s="183">
        <v>2013</v>
      </c>
      <c r="B707" s="183" t="s">
        <v>87</v>
      </c>
      <c r="C707" s="183" t="s">
        <v>7</v>
      </c>
      <c r="D707" s="330">
        <v>1466</v>
      </c>
    </row>
    <row r="708" spans="1:4" x14ac:dyDescent="0.3">
      <c r="A708" s="183">
        <v>2013</v>
      </c>
      <c r="B708" s="183" t="s">
        <v>87</v>
      </c>
      <c r="C708" s="183" t="s">
        <v>51</v>
      </c>
      <c r="D708" s="330">
        <v>82</v>
      </c>
    </row>
    <row r="709" spans="1:4" x14ac:dyDescent="0.3">
      <c r="A709" s="183">
        <v>2013</v>
      </c>
      <c r="B709" s="183" t="s">
        <v>87</v>
      </c>
      <c r="C709" s="183" t="s">
        <v>55</v>
      </c>
      <c r="D709" s="330">
        <v>123</v>
      </c>
    </row>
    <row r="710" spans="1:4" x14ac:dyDescent="0.3">
      <c r="A710" s="183">
        <v>2013</v>
      </c>
      <c r="B710" s="183" t="s">
        <v>87</v>
      </c>
      <c r="C710" s="183" t="s">
        <v>36</v>
      </c>
      <c r="D710" s="330">
        <v>693</v>
      </c>
    </row>
    <row r="711" spans="1:4" x14ac:dyDescent="0.3">
      <c r="A711" s="183">
        <v>2013</v>
      </c>
      <c r="B711" s="183" t="s">
        <v>87</v>
      </c>
      <c r="C711" s="183" t="s">
        <v>285</v>
      </c>
      <c r="D711" s="330">
        <v>53</v>
      </c>
    </row>
    <row r="712" spans="1:4" x14ac:dyDescent="0.3">
      <c r="A712" s="183">
        <v>2013</v>
      </c>
      <c r="B712" s="183" t="s">
        <v>87</v>
      </c>
      <c r="C712" s="183" t="s">
        <v>21</v>
      </c>
      <c r="D712" s="330">
        <v>581</v>
      </c>
    </row>
    <row r="713" spans="1:4" x14ac:dyDescent="0.3">
      <c r="A713" s="183">
        <v>2013</v>
      </c>
      <c r="B713" s="183" t="s">
        <v>87</v>
      </c>
      <c r="C713" s="183" t="s">
        <v>42</v>
      </c>
      <c r="D713" s="330">
        <v>123</v>
      </c>
    </row>
    <row r="714" spans="1:4" x14ac:dyDescent="0.3">
      <c r="A714" s="183">
        <v>2013</v>
      </c>
      <c r="B714" s="183" t="s">
        <v>87</v>
      </c>
      <c r="C714" s="183" t="s">
        <v>286</v>
      </c>
      <c r="D714" s="330">
        <v>126</v>
      </c>
    </row>
    <row r="715" spans="1:4" x14ac:dyDescent="0.3">
      <c r="A715" s="183">
        <v>2013</v>
      </c>
      <c r="B715" s="183" t="s">
        <v>87</v>
      </c>
      <c r="C715" s="183" t="s">
        <v>16</v>
      </c>
      <c r="D715" s="330">
        <v>1232</v>
      </c>
    </row>
    <row r="716" spans="1:4" x14ac:dyDescent="0.3">
      <c r="A716" s="183">
        <v>2013</v>
      </c>
      <c r="B716" s="183" t="s">
        <v>87</v>
      </c>
      <c r="C716" s="183" t="s">
        <v>2</v>
      </c>
      <c r="D716" s="330">
        <v>2224</v>
      </c>
    </row>
    <row r="717" spans="1:4" x14ac:dyDescent="0.3">
      <c r="A717" s="183">
        <v>2013</v>
      </c>
      <c r="B717" s="183" t="s">
        <v>87</v>
      </c>
      <c r="C717" s="183" t="s">
        <v>287</v>
      </c>
      <c r="D717" s="330">
        <v>99</v>
      </c>
    </row>
    <row r="718" spans="1:4" x14ac:dyDescent="0.3">
      <c r="A718" s="183">
        <v>2013</v>
      </c>
      <c r="B718" s="183" t="s">
        <v>87</v>
      </c>
      <c r="C718" s="183" t="s">
        <v>288</v>
      </c>
      <c r="D718" s="330">
        <v>125</v>
      </c>
    </row>
    <row r="719" spans="1:4" x14ac:dyDescent="0.3">
      <c r="A719" s="183">
        <v>2013</v>
      </c>
      <c r="B719" s="183" t="s">
        <v>87</v>
      </c>
      <c r="C719" s="183" t="s">
        <v>4</v>
      </c>
      <c r="D719" s="330">
        <v>2331</v>
      </c>
    </row>
    <row r="720" spans="1:4" x14ac:dyDescent="0.3">
      <c r="A720" s="183">
        <v>2013</v>
      </c>
      <c r="B720" s="183" t="s">
        <v>87</v>
      </c>
      <c r="C720" s="183" t="s">
        <v>38</v>
      </c>
      <c r="D720" s="330">
        <v>365</v>
      </c>
    </row>
    <row r="721" spans="1:4" x14ac:dyDescent="0.3">
      <c r="A721" s="183">
        <v>2013</v>
      </c>
      <c r="B721" s="183" t="s">
        <v>87</v>
      </c>
      <c r="C721" s="183" t="s">
        <v>275</v>
      </c>
      <c r="D721" s="330">
        <v>462</v>
      </c>
    </row>
    <row r="722" spans="1:4" x14ac:dyDescent="0.3">
      <c r="A722" s="183">
        <v>2013</v>
      </c>
      <c r="B722" s="183" t="s">
        <v>87</v>
      </c>
      <c r="C722" s="183" t="s">
        <v>8</v>
      </c>
      <c r="D722" s="330">
        <v>1047</v>
      </c>
    </row>
    <row r="723" spans="1:4" x14ac:dyDescent="0.3">
      <c r="A723" s="183">
        <v>2013</v>
      </c>
      <c r="B723" s="183" t="s">
        <v>87</v>
      </c>
      <c r="C723" s="183" t="s">
        <v>289</v>
      </c>
      <c r="D723" s="330">
        <v>59</v>
      </c>
    </row>
    <row r="724" spans="1:4" x14ac:dyDescent="0.3">
      <c r="A724" s="183">
        <v>2013</v>
      </c>
      <c r="B724" s="183" t="s">
        <v>87</v>
      </c>
      <c r="C724" s="183" t="s">
        <v>292</v>
      </c>
      <c r="D724" s="330">
        <v>33</v>
      </c>
    </row>
    <row r="725" spans="1:4" x14ac:dyDescent="0.3">
      <c r="A725" s="183">
        <v>2013</v>
      </c>
      <c r="B725" s="183" t="s">
        <v>87</v>
      </c>
      <c r="C725" s="183" t="s">
        <v>78</v>
      </c>
      <c r="D725" s="330">
        <v>2083</v>
      </c>
    </row>
    <row r="726" spans="1:4" x14ac:dyDescent="0.3">
      <c r="A726" s="183">
        <v>2013</v>
      </c>
      <c r="B726" s="183" t="s">
        <v>87</v>
      </c>
      <c r="C726" s="183" t="s">
        <v>27</v>
      </c>
      <c r="D726" s="330">
        <v>970</v>
      </c>
    </row>
    <row r="727" spans="1:4" x14ac:dyDescent="0.3">
      <c r="A727" s="183">
        <v>2013</v>
      </c>
      <c r="B727" s="183" t="s">
        <v>87</v>
      </c>
      <c r="C727" s="183" t="s">
        <v>13</v>
      </c>
      <c r="D727" s="330">
        <v>617</v>
      </c>
    </row>
    <row r="728" spans="1:4" x14ac:dyDescent="0.3">
      <c r="A728" s="183">
        <v>2013</v>
      </c>
      <c r="B728" s="183" t="s">
        <v>87</v>
      </c>
      <c r="C728" s="183" t="s">
        <v>70</v>
      </c>
      <c r="D728" s="330">
        <v>1576</v>
      </c>
    </row>
    <row r="729" spans="1:4" x14ac:dyDescent="0.3">
      <c r="A729" s="183">
        <v>2013</v>
      </c>
      <c r="B729" s="183" t="s">
        <v>87</v>
      </c>
      <c r="C729" s="183" t="s">
        <v>72</v>
      </c>
      <c r="D729" s="330">
        <v>486</v>
      </c>
    </row>
    <row r="730" spans="1:4" x14ac:dyDescent="0.3">
      <c r="A730" s="183">
        <v>2013</v>
      </c>
      <c r="B730" s="183" t="s">
        <v>87</v>
      </c>
      <c r="C730" s="183" t="s">
        <v>276</v>
      </c>
      <c r="D730" s="330">
        <v>256</v>
      </c>
    </row>
    <row r="731" spans="1:4" x14ac:dyDescent="0.3">
      <c r="A731" s="183">
        <v>2013</v>
      </c>
      <c r="B731" s="183" t="s">
        <v>87</v>
      </c>
      <c r="C731" s="183" t="s">
        <v>6</v>
      </c>
      <c r="D731" s="330">
        <v>2188</v>
      </c>
    </row>
    <row r="732" spans="1:4" x14ac:dyDescent="0.3">
      <c r="A732" s="183">
        <v>2013</v>
      </c>
      <c r="B732" s="183" t="s">
        <v>87</v>
      </c>
      <c r="C732" s="183" t="s">
        <v>62</v>
      </c>
      <c r="D732" s="330">
        <v>1146</v>
      </c>
    </row>
    <row r="733" spans="1:4" x14ac:dyDescent="0.3">
      <c r="A733" s="183">
        <v>2013</v>
      </c>
      <c r="B733" s="183" t="s">
        <v>87</v>
      </c>
      <c r="C733" s="183" t="s">
        <v>5</v>
      </c>
      <c r="D733" s="330">
        <v>1828</v>
      </c>
    </row>
    <row r="734" spans="1:4" x14ac:dyDescent="0.3">
      <c r="A734" s="183">
        <v>2013</v>
      </c>
      <c r="B734" s="183" t="s">
        <v>87</v>
      </c>
      <c r="C734" s="183" t="s">
        <v>37</v>
      </c>
      <c r="D734" s="330">
        <v>108</v>
      </c>
    </row>
    <row r="735" spans="1:4" x14ac:dyDescent="0.3">
      <c r="A735" s="183">
        <v>2013</v>
      </c>
      <c r="B735" s="183" t="s">
        <v>87</v>
      </c>
      <c r="C735" s="183" t="s">
        <v>76</v>
      </c>
      <c r="D735" s="330">
        <v>1651</v>
      </c>
    </row>
    <row r="736" spans="1:4" x14ac:dyDescent="0.3">
      <c r="A736" s="183">
        <v>2013</v>
      </c>
      <c r="B736" s="183" t="s">
        <v>87</v>
      </c>
      <c r="C736" s="183" t="s">
        <v>63</v>
      </c>
      <c r="D736" s="330">
        <v>416</v>
      </c>
    </row>
    <row r="737" spans="1:4" x14ac:dyDescent="0.3">
      <c r="A737" s="183">
        <v>2013</v>
      </c>
      <c r="B737" s="183" t="s">
        <v>87</v>
      </c>
      <c r="C737" s="183" t="s">
        <v>277</v>
      </c>
      <c r="D737" s="330">
        <v>295</v>
      </c>
    </row>
    <row r="738" spans="1:4" x14ac:dyDescent="0.3">
      <c r="A738" s="183">
        <v>2013</v>
      </c>
      <c r="B738" s="183" t="s">
        <v>87</v>
      </c>
      <c r="C738" s="183" t="s">
        <v>43</v>
      </c>
      <c r="D738" s="330">
        <v>547</v>
      </c>
    </row>
    <row r="739" spans="1:4" x14ac:dyDescent="0.3">
      <c r="A739" s="183">
        <v>2013</v>
      </c>
      <c r="B739" s="183" t="s">
        <v>87</v>
      </c>
      <c r="C739" s="183" t="s">
        <v>65</v>
      </c>
      <c r="D739" s="330">
        <v>596</v>
      </c>
    </row>
    <row r="740" spans="1:4" x14ac:dyDescent="0.3">
      <c r="A740" s="183">
        <v>2013</v>
      </c>
      <c r="B740" s="183" t="s">
        <v>87</v>
      </c>
      <c r="C740" s="183" t="s">
        <v>22</v>
      </c>
      <c r="D740" s="330">
        <v>555</v>
      </c>
    </row>
    <row r="741" spans="1:4" x14ac:dyDescent="0.3">
      <c r="A741" s="183">
        <v>2013</v>
      </c>
      <c r="B741" s="183" t="s">
        <v>87</v>
      </c>
      <c r="C741" s="183" t="s">
        <v>61</v>
      </c>
      <c r="D741" s="330">
        <v>415</v>
      </c>
    </row>
    <row r="742" spans="1:4" x14ac:dyDescent="0.3">
      <c r="A742" s="183">
        <v>2013</v>
      </c>
      <c r="B742" s="183" t="s">
        <v>87</v>
      </c>
      <c r="C742" s="183" t="s">
        <v>23</v>
      </c>
      <c r="D742" s="330">
        <v>626</v>
      </c>
    </row>
    <row r="743" spans="1:4" x14ac:dyDescent="0.3">
      <c r="A743" s="183">
        <v>2013</v>
      </c>
      <c r="B743" s="183" t="s">
        <v>87</v>
      </c>
      <c r="C743" s="183" t="s">
        <v>12</v>
      </c>
      <c r="D743" s="330">
        <v>398</v>
      </c>
    </row>
    <row r="744" spans="1:4" x14ac:dyDescent="0.3">
      <c r="A744" s="183">
        <v>2013</v>
      </c>
      <c r="B744" s="183" t="s">
        <v>87</v>
      </c>
      <c r="C744" s="183" t="s">
        <v>278</v>
      </c>
      <c r="D744" s="330">
        <v>1161</v>
      </c>
    </row>
    <row r="745" spans="1:4" x14ac:dyDescent="0.3">
      <c r="A745" s="183">
        <v>2013</v>
      </c>
      <c r="B745" s="183" t="s">
        <v>87</v>
      </c>
      <c r="C745" s="183" t="s">
        <v>19</v>
      </c>
      <c r="D745" s="330">
        <v>783</v>
      </c>
    </row>
    <row r="746" spans="1:4" x14ac:dyDescent="0.3">
      <c r="A746" s="183">
        <v>2013</v>
      </c>
      <c r="B746" s="183" t="s">
        <v>87</v>
      </c>
      <c r="C746" s="183" t="s">
        <v>45</v>
      </c>
      <c r="D746" s="330">
        <v>274</v>
      </c>
    </row>
    <row r="747" spans="1:4" x14ac:dyDescent="0.3">
      <c r="A747" s="183">
        <v>2013</v>
      </c>
      <c r="B747" s="183" t="s">
        <v>87</v>
      </c>
      <c r="C747" s="183" t="s">
        <v>48</v>
      </c>
      <c r="D747" s="330">
        <v>529</v>
      </c>
    </row>
    <row r="748" spans="1:4" x14ac:dyDescent="0.3">
      <c r="A748" s="183">
        <v>2013</v>
      </c>
      <c r="B748" s="183" t="s">
        <v>87</v>
      </c>
      <c r="C748" s="183" t="s">
        <v>34</v>
      </c>
      <c r="D748" s="330">
        <v>324</v>
      </c>
    </row>
    <row r="749" spans="1:4" x14ac:dyDescent="0.3">
      <c r="A749" s="183">
        <v>2013</v>
      </c>
      <c r="B749" s="183" t="s">
        <v>87</v>
      </c>
      <c r="C749" s="183" t="s">
        <v>3</v>
      </c>
      <c r="D749" s="330">
        <v>2118</v>
      </c>
    </row>
    <row r="750" spans="1:4" x14ac:dyDescent="0.3">
      <c r="A750" s="183">
        <v>2013</v>
      </c>
      <c r="B750" s="183" t="s">
        <v>87</v>
      </c>
      <c r="C750" s="183" t="s">
        <v>80</v>
      </c>
      <c r="D750" s="330">
        <v>1168</v>
      </c>
    </row>
    <row r="751" spans="1:4" x14ac:dyDescent="0.3">
      <c r="A751" s="183">
        <v>2013</v>
      </c>
      <c r="B751" s="183" t="s">
        <v>87</v>
      </c>
      <c r="C751" s="183" t="s">
        <v>39</v>
      </c>
      <c r="D751" s="330">
        <v>972</v>
      </c>
    </row>
    <row r="752" spans="1:4" x14ac:dyDescent="0.3">
      <c r="A752" s="183">
        <v>2013</v>
      </c>
      <c r="B752" s="183" t="s">
        <v>87</v>
      </c>
      <c r="C752" s="183" t="s">
        <v>14</v>
      </c>
      <c r="D752" s="330">
        <v>2272</v>
      </c>
    </row>
    <row r="753" spans="1:4" x14ac:dyDescent="0.3">
      <c r="A753" s="183">
        <v>2013</v>
      </c>
      <c r="B753" s="183" t="s">
        <v>87</v>
      </c>
      <c r="C753" s="183" t="s">
        <v>68</v>
      </c>
      <c r="D753" s="330">
        <v>536</v>
      </c>
    </row>
    <row r="754" spans="1:4" x14ac:dyDescent="0.3">
      <c r="A754" s="183">
        <v>2013</v>
      </c>
      <c r="B754" s="183" t="s">
        <v>87</v>
      </c>
      <c r="C754" s="183" t="s">
        <v>69</v>
      </c>
      <c r="D754" s="330">
        <v>412</v>
      </c>
    </row>
    <row r="755" spans="1:4" x14ac:dyDescent="0.3">
      <c r="A755" s="183">
        <v>2013</v>
      </c>
      <c r="B755" s="183" t="s">
        <v>87</v>
      </c>
      <c r="C755" s="183" t="s">
        <v>50</v>
      </c>
      <c r="D755" s="330">
        <v>128</v>
      </c>
    </row>
    <row r="756" spans="1:4" x14ac:dyDescent="0.3">
      <c r="A756" s="183">
        <v>2013</v>
      </c>
      <c r="B756" s="183" t="s">
        <v>87</v>
      </c>
      <c r="C756" s="183" t="s">
        <v>279</v>
      </c>
      <c r="D756" s="330">
        <v>210</v>
      </c>
    </row>
    <row r="757" spans="1:4" x14ac:dyDescent="0.3">
      <c r="A757" s="183">
        <v>2013</v>
      </c>
      <c r="B757" s="183" t="s">
        <v>87</v>
      </c>
      <c r="C757" s="183" t="s">
        <v>24</v>
      </c>
      <c r="D757" s="330">
        <v>1454</v>
      </c>
    </row>
    <row r="758" spans="1:4" x14ac:dyDescent="0.3">
      <c r="A758" s="183">
        <v>2013</v>
      </c>
      <c r="B758" s="183" t="s">
        <v>87</v>
      </c>
      <c r="C758" s="183" t="s">
        <v>9</v>
      </c>
      <c r="D758" s="330">
        <v>1166</v>
      </c>
    </row>
    <row r="759" spans="1:4" x14ac:dyDescent="0.3">
      <c r="A759" s="183">
        <v>2013</v>
      </c>
      <c r="B759" s="183" t="s">
        <v>87</v>
      </c>
      <c r="C759" s="183" t="s">
        <v>67</v>
      </c>
      <c r="D759" s="330">
        <v>739</v>
      </c>
    </row>
    <row r="760" spans="1:4" x14ac:dyDescent="0.3">
      <c r="A760" s="183">
        <v>2013</v>
      </c>
      <c r="B760" s="183" t="s">
        <v>87</v>
      </c>
      <c r="C760" s="183" t="s">
        <v>28</v>
      </c>
      <c r="D760" s="330">
        <v>812</v>
      </c>
    </row>
    <row r="761" spans="1:4" x14ac:dyDescent="0.3">
      <c r="A761" s="183">
        <v>2013</v>
      </c>
      <c r="B761" s="183" t="s">
        <v>87</v>
      </c>
      <c r="C761" s="183" t="s">
        <v>31</v>
      </c>
      <c r="D761" s="330">
        <v>1000</v>
      </c>
    </row>
    <row r="762" spans="1:4" x14ac:dyDescent="0.3">
      <c r="A762" s="183">
        <v>2013</v>
      </c>
      <c r="B762" s="183" t="s">
        <v>87</v>
      </c>
      <c r="C762" s="183" t="s">
        <v>64</v>
      </c>
      <c r="D762" s="330">
        <v>1171</v>
      </c>
    </row>
    <row r="763" spans="1:4" x14ac:dyDescent="0.3">
      <c r="A763" s="183">
        <v>2013</v>
      </c>
      <c r="B763" s="183" t="s">
        <v>87</v>
      </c>
      <c r="C763" s="183" t="s">
        <v>290</v>
      </c>
      <c r="D763" s="330">
        <v>92</v>
      </c>
    </row>
    <row r="764" spans="1:4" x14ac:dyDescent="0.3">
      <c r="A764" s="183">
        <v>2013</v>
      </c>
      <c r="B764" s="183" t="s">
        <v>87</v>
      </c>
      <c r="C764" s="183" t="s">
        <v>280</v>
      </c>
      <c r="D764" s="330">
        <v>369</v>
      </c>
    </row>
    <row r="765" spans="1:4" x14ac:dyDescent="0.3">
      <c r="A765" s="183">
        <v>2013</v>
      </c>
      <c r="B765" s="183" t="s">
        <v>87</v>
      </c>
      <c r="C765" s="183" t="s">
        <v>73</v>
      </c>
      <c r="D765" s="330">
        <v>1873</v>
      </c>
    </row>
    <row r="766" spans="1:4" x14ac:dyDescent="0.3">
      <c r="A766" s="183">
        <v>2013</v>
      </c>
      <c r="B766" s="183" t="s">
        <v>87</v>
      </c>
      <c r="C766" s="183" t="s">
        <v>26</v>
      </c>
      <c r="D766" s="330">
        <v>630</v>
      </c>
    </row>
    <row r="767" spans="1:4" x14ac:dyDescent="0.3">
      <c r="A767" s="183">
        <v>2013</v>
      </c>
      <c r="B767" s="183" t="s">
        <v>87</v>
      </c>
      <c r="C767" s="183" t="s">
        <v>32</v>
      </c>
      <c r="D767" s="330">
        <v>645</v>
      </c>
    </row>
    <row r="768" spans="1:4" x14ac:dyDescent="0.3">
      <c r="A768" s="183">
        <v>2013</v>
      </c>
      <c r="B768" s="183" t="s">
        <v>87</v>
      </c>
      <c r="C768" s="183" t="s">
        <v>46</v>
      </c>
      <c r="D768" s="330">
        <v>1838</v>
      </c>
    </row>
    <row r="769" spans="1:4" x14ac:dyDescent="0.3">
      <c r="A769" s="183">
        <v>2013</v>
      </c>
      <c r="B769" s="183" t="s">
        <v>87</v>
      </c>
      <c r="C769" s="183" t="s">
        <v>75</v>
      </c>
      <c r="D769" s="330">
        <v>1127</v>
      </c>
    </row>
    <row r="770" spans="1:4" x14ac:dyDescent="0.3">
      <c r="A770" s="183">
        <v>2013</v>
      </c>
      <c r="B770" s="183" t="s">
        <v>87</v>
      </c>
      <c r="C770" s="183" t="s">
        <v>10</v>
      </c>
      <c r="D770" s="330">
        <v>1944</v>
      </c>
    </row>
    <row r="771" spans="1:4" x14ac:dyDescent="0.3">
      <c r="A771" s="183">
        <v>2013</v>
      </c>
      <c r="B771" s="183" t="s">
        <v>87</v>
      </c>
      <c r="C771" s="183" t="s">
        <v>291</v>
      </c>
      <c r="D771" s="330">
        <v>304</v>
      </c>
    </row>
    <row r="772" spans="1:4" x14ac:dyDescent="0.3">
      <c r="A772" s="183">
        <v>2013</v>
      </c>
      <c r="B772" s="183" t="s">
        <v>87</v>
      </c>
      <c r="C772" s="183" t="s">
        <v>15</v>
      </c>
      <c r="D772" s="330">
        <v>1620</v>
      </c>
    </row>
    <row r="773" spans="1:4" x14ac:dyDescent="0.3">
      <c r="A773" s="183">
        <v>2013</v>
      </c>
      <c r="B773" s="183" t="s">
        <v>87</v>
      </c>
      <c r="C773" s="183" t="s">
        <v>18</v>
      </c>
      <c r="D773" s="330">
        <v>2700</v>
      </c>
    </row>
    <row r="774" spans="1:4" x14ac:dyDescent="0.3">
      <c r="A774" s="183">
        <v>2013</v>
      </c>
      <c r="B774" s="183" t="s">
        <v>87</v>
      </c>
      <c r="C774" s="183" t="s">
        <v>77</v>
      </c>
      <c r="D774" s="330">
        <v>927</v>
      </c>
    </row>
    <row r="775" spans="1:4" x14ac:dyDescent="0.3">
      <c r="A775" s="183">
        <v>2013</v>
      </c>
      <c r="B775" s="183" t="s">
        <v>87</v>
      </c>
      <c r="C775" s="183" t="s">
        <v>44</v>
      </c>
      <c r="D775" s="330">
        <v>243</v>
      </c>
    </row>
    <row r="776" spans="1:4" x14ac:dyDescent="0.3">
      <c r="A776" s="183">
        <v>2013</v>
      </c>
      <c r="B776" s="183" t="s">
        <v>87</v>
      </c>
      <c r="C776" s="183" t="s">
        <v>71</v>
      </c>
      <c r="D776" s="330">
        <v>932</v>
      </c>
    </row>
    <row r="777" spans="1:4" x14ac:dyDescent="0.3">
      <c r="A777" s="183">
        <v>2013</v>
      </c>
      <c r="B777" s="183" t="s">
        <v>87</v>
      </c>
      <c r="C777" s="183" t="s">
        <v>52</v>
      </c>
      <c r="D777" s="330">
        <v>215</v>
      </c>
    </row>
    <row r="778" spans="1:4" x14ac:dyDescent="0.3">
      <c r="A778" s="183">
        <v>2013</v>
      </c>
      <c r="B778" s="183" t="s">
        <v>87</v>
      </c>
      <c r="C778" s="183" t="s">
        <v>20</v>
      </c>
      <c r="D778" s="330">
        <v>1495</v>
      </c>
    </row>
    <row r="779" spans="1:4" x14ac:dyDescent="0.3">
      <c r="A779" s="183">
        <v>2013</v>
      </c>
      <c r="B779" s="183" t="s">
        <v>87</v>
      </c>
      <c r="C779" s="183" t="s">
        <v>95</v>
      </c>
      <c r="D779" s="330">
        <v>2301</v>
      </c>
    </row>
    <row r="780" spans="1:4" x14ac:dyDescent="0.3">
      <c r="A780" s="183">
        <v>2013</v>
      </c>
      <c r="B780" s="183" t="s">
        <v>87</v>
      </c>
      <c r="C780" s="183" t="s">
        <v>30</v>
      </c>
      <c r="D780" s="330">
        <v>433</v>
      </c>
    </row>
    <row r="781" spans="1:4" x14ac:dyDescent="0.3">
      <c r="A781" s="183">
        <v>2013</v>
      </c>
      <c r="B781" s="183" t="s">
        <v>87</v>
      </c>
      <c r="C781" s="183" t="s">
        <v>58</v>
      </c>
      <c r="D781" s="330">
        <v>128</v>
      </c>
    </row>
    <row r="782" spans="1:4" x14ac:dyDescent="0.3">
      <c r="A782" s="183">
        <v>2013</v>
      </c>
      <c r="B782" s="183" t="s">
        <v>87</v>
      </c>
      <c r="C782" s="183" t="s">
        <v>281</v>
      </c>
      <c r="D782" s="330">
        <v>5672</v>
      </c>
    </row>
    <row r="783" spans="1:4" x14ac:dyDescent="0.3">
      <c r="A783" s="183">
        <v>2013</v>
      </c>
      <c r="B783" s="183" t="s">
        <v>87</v>
      </c>
      <c r="C783" s="183" t="s">
        <v>54</v>
      </c>
      <c r="D783" s="330">
        <v>94</v>
      </c>
    </row>
    <row r="784" spans="1:4" x14ac:dyDescent="0.3">
      <c r="A784" s="183">
        <v>2013</v>
      </c>
      <c r="B784" s="183" t="s">
        <v>87</v>
      </c>
      <c r="C784" s="183" t="s">
        <v>282</v>
      </c>
      <c r="D784" s="330">
        <v>411</v>
      </c>
    </row>
    <row r="785" spans="1:4" x14ac:dyDescent="0.3">
      <c r="A785" s="183">
        <v>2013</v>
      </c>
      <c r="B785" s="183" t="s">
        <v>87</v>
      </c>
      <c r="C785" s="183" t="s">
        <v>145</v>
      </c>
      <c r="D785" s="330">
        <v>19593</v>
      </c>
    </row>
    <row r="786" spans="1:4" x14ac:dyDescent="0.3">
      <c r="A786" s="183">
        <v>2013</v>
      </c>
      <c r="B786" s="183" t="s">
        <v>87</v>
      </c>
      <c r="C786" s="183" t="s">
        <v>146</v>
      </c>
      <c r="D786" s="330">
        <v>11997</v>
      </c>
    </row>
    <row r="787" spans="1:4" x14ac:dyDescent="0.3">
      <c r="A787" s="183">
        <v>2013</v>
      </c>
      <c r="B787" s="183" t="s">
        <v>87</v>
      </c>
      <c r="C787" s="183" t="s">
        <v>147</v>
      </c>
      <c r="D787" s="330">
        <v>24185</v>
      </c>
    </row>
    <row r="788" spans="1:4" x14ac:dyDescent="0.3">
      <c r="A788" s="183">
        <v>2013</v>
      </c>
      <c r="B788" s="183" t="s">
        <v>88</v>
      </c>
      <c r="C788" s="183" t="s">
        <v>35</v>
      </c>
      <c r="D788" s="330">
        <v>48</v>
      </c>
    </row>
    <row r="789" spans="1:4" x14ac:dyDescent="0.3">
      <c r="A789" s="183">
        <v>2013</v>
      </c>
      <c r="B789" s="183" t="s">
        <v>88</v>
      </c>
      <c r="C789" s="183" t="s">
        <v>41</v>
      </c>
      <c r="D789" s="330">
        <v>54</v>
      </c>
    </row>
    <row r="790" spans="1:4" x14ac:dyDescent="0.3">
      <c r="A790" s="183">
        <v>2013</v>
      </c>
      <c r="B790" s="183" t="s">
        <v>88</v>
      </c>
      <c r="C790" s="183" t="s">
        <v>59</v>
      </c>
      <c r="D790" s="330">
        <v>101</v>
      </c>
    </row>
    <row r="791" spans="1:4" x14ac:dyDescent="0.3">
      <c r="A791" s="183">
        <v>2013</v>
      </c>
      <c r="B791" s="183" t="s">
        <v>88</v>
      </c>
      <c r="C791" s="183" t="s">
        <v>79</v>
      </c>
      <c r="D791" s="330">
        <v>1324</v>
      </c>
    </row>
    <row r="792" spans="1:4" x14ac:dyDescent="0.3">
      <c r="A792" s="183">
        <v>2013</v>
      </c>
      <c r="B792" s="183" t="s">
        <v>88</v>
      </c>
      <c r="C792" s="183" t="s">
        <v>17</v>
      </c>
      <c r="D792" s="330">
        <v>501</v>
      </c>
    </row>
    <row r="793" spans="1:4" x14ac:dyDescent="0.3">
      <c r="A793" s="183">
        <v>2013</v>
      </c>
      <c r="B793" s="183" t="s">
        <v>88</v>
      </c>
      <c r="C793" s="183" t="s">
        <v>274</v>
      </c>
      <c r="D793" s="330">
        <v>118</v>
      </c>
    </row>
    <row r="794" spans="1:4" x14ac:dyDescent="0.3">
      <c r="A794" s="183">
        <v>2013</v>
      </c>
      <c r="B794" s="183" t="s">
        <v>88</v>
      </c>
      <c r="C794" s="183" t="s">
        <v>66</v>
      </c>
      <c r="D794" s="330">
        <v>248</v>
      </c>
    </row>
    <row r="795" spans="1:4" x14ac:dyDescent="0.3">
      <c r="A795" s="183">
        <v>2013</v>
      </c>
      <c r="B795" s="183" t="s">
        <v>88</v>
      </c>
      <c r="C795" s="183" t="s">
        <v>283</v>
      </c>
      <c r="D795" s="330">
        <v>65</v>
      </c>
    </row>
    <row r="796" spans="1:4" x14ac:dyDescent="0.3">
      <c r="A796" s="183">
        <v>2013</v>
      </c>
      <c r="B796" s="183" t="s">
        <v>88</v>
      </c>
      <c r="C796" s="183" t="s">
        <v>11</v>
      </c>
      <c r="D796" s="330">
        <v>772</v>
      </c>
    </row>
    <row r="797" spans="1:4" x14ac:dyDescent="0.3">
      <c r="A797" s="183">
        <v>2013</v>
      </c>
      <c r="B797" s="183" t="s">
        <v>88</v>
      </c>
      <c r="C797" s="183" t="s">
        <v>56</v>
      </c>
      <c r="D797" s="330">
        <v>335</v>
      </c>
    </row>
    <row r="798" spans="1:4" x14ac:dyDescent="0.3">
      <c r="A798" s="183">
        <v>2013</v>
      </c>
      <c r="B798" s="183" t="s">
        <v>88</v>
      </c>
      <c r="C798" s="183" t="s">
        <v>29</v>
      </c>
      <c r="D798" s="330">
        <v>278</v>
      </c>
    </row>
    <row r="799" spans="1:4" x14ac:dyDescent="0.3">
      <c r="A799" s="183">
        <v>2013</v>
      </c>
      <c r="B799" s="183" t="s">
        <v>88</v>
      </c>
      <c r="C799" s="183" t="s">
        <v>40</v>
      </c>
      <c r="D799" s="330">
        <v>31</v>
      </c>
    </row>
    <row r="800" spans="1:4" x14ac:dyDescent="0.3">
      <c r="A800" s="183">
        <v>2013</v>
      </c>
      <c r="B800" s="183" t="s">
        <v>88</v>
      </c>
      <c r="C800" s="183" t="s">
        <v>47</v>
      </c>
      <c r="D800" s="330">
        <v>959</v>
      </c>
    </row>
    <row r="801" spans="1:4" x14ac:dyDescent="0.3">
      <c r="A801" s="183">
        <v>2013</v>
      </c>
      <c r="B801" s="183" t="s">
        <v>88</v>
      </c>
      <c r="C801" s="183" t="s">
        <v>57</v>
      </c>
      <c r="D801" s="330">
        <v>176</v>
      </c>
    </row>
    <row r="802" spans="1:4" x14ac:dyDescent="0.3">
      <c r="A802" s="183">
        <v>2013</v>
      </c>
      <c r="B802" s="183" t="s">
        <v>88</v>
      </c>
      <c r="C802" s="183" t="s">
        <v>74</v>
      </c>
      <c r="D802" s="330">
        <v>769</v>
      </c>
    </row>
    <row r="803" spans="1:4" x14ac:dyDescent="0.3">
      <c r="A803" s="183">
        <v>2013</v>
      </c>
      <c r="B803" s="183" t="s">
        <v>88</v>
      </c>
      <c r="C803" s="183" t="s">
        <v>53</v>
      </c>
      <c r="D803" s="330">
        <v>108</v>
      </c>
    </row>
    <row r="804" spans="1:4" x14ac:dyDescent="0.3">
      <c r="A804" s="183">
        <v>2013</v>
      </c>
      <c r="B804" s="183" t="s">
        <v>88</v>
      </c>
      <c r="C804" s="183" t="s">
        <v>284</v>
      </c>
      <c r="D804" s="330">
        <v>32</v>
      </c>
    </row>
    <row r="805" spans="1:4" x14ac:dyDescent="0.3">
      <c r="A805" s="183">
        <v>2013</v>
      </c>
      <c r="B805" s="183" t="s">
        <v>88</v>
      </c>
      <c r="C805" s="183" t="s">
        <v>49</v>
      </c>
      <c r="D805" s="330">
        <v>33</v>
      </c>
    </row>
    <row r="806" spans="1:4" x14ac:dyDescent="0.3">
      <c r="A806" s="183">
        <v>2013</v>
      </c>
      <c r="B806" s="183" t="s">
        <v>88</v>
      </c>
      <c r="C806" s="183" t="s">
        <v>33</v>
      </c>
      <c r="D806" s="330">
        <v>116</v>
      </c>
    </row>
    <row r="807" spans="1:4" x14ac:dyDescent="0.3">
      <c r="A807" s="183">
        <v>2013</v>
      </c>
      <c r="B807" s="183" t="s">
        <v>88</v>
      </c>
      <c r="C807" s="183" t="s">
        <v>60</v>
      </c>
      <c r="D807" s="330">
        <v>293</v>
      </c>
    </row>
    <row r="808" spans="1:4" x14ac:dyDescent="0.3">
      <c r="A808" s="183">
        <v>2013</v>
      </c>
      <c r="B808" s="183" t="s">
        <v>88</v>
      </c>
      <c r="C808" s="183" t="s">
        <v>25</v>
      </c>
      <c r="D808" s="330">
        <v>556</v>
      </c>
    </row>
    <row r="809" spans="1:4" x14ac:dyDescent="0.3">
      <c r="A809" s="183">
        <v>2013</v>
      </c>
      <c r="B809" s="183" t="s">
        <v>88</v>
      </c>
      <c r="C809" s="183" t="s">
        <v>7</v>
      </c>
      <c r="D809" s="330">
        <v>686</v>
      </c>
    </row>
    <row r="810" spans="1:4" x14ac:dyDescent="0.3">
      <c r="A810" s="183">
        <v>2013</v>
      </c>
      <c r="B810" s="183" t="s">
        <v>88</v>
      </c>
      <c r="C810" s="183" t="s">
        <v>51</v>
      </c>
      <c r="D810" s="330">
        <v>39</v>
      </c>
    </row>
    <row r="811" spans="1:4" x14ac:dyDescent="0.3">
      <c r="A811" s="183">
        <v>2013</v>
      </c>
      <c r="B811" s="183" t="s">
        <v>88</v>
      </c>
      <c r="C811" s="183" t="s">
        <v>55</v>
      </c>
      <c r="D811" s="330">
        <v>61</v>
      </c>
    </row>
    <row r="812" spans="1:4" x14ac:dyDescent="0.3">
      <c r="A812" s="183">
        <v>2013</v>
      </c>
      <c r="B812" s="183" t="s">
        <v>88</v>
      </c>
      <c r="C812" s="183" t="s">
        <v>36</v>
      </c>
      <c r="D812" s="330">
        <v>277</v>
      </c>
    </row>
    <row r="813" spans="1:4" x14ac:dyDescent="0.3">
      <c r="A813" s="183">
        <v>2013</v>
      </c>
      <c r="B813" s="183" t="s">
        <v>88</v>
      </c>
      <c r="C813" s="183" t="s">
        <v>21</v>
      </c>
      <c r="D813" s="330">
        <v>258</v>
      </c>
    </row>
    <row r="814" spans="1:4" x14ac:dyDescent="0.3">
      <c r="A814" s="183">
        <v>2013</v>
      </c>
      <c r="B814" s="183" t="s">
        <v>88</v>
      </c>
      <c r="C814" s="183" t="s">
        <v>42</v>
      </c>
      <c r="D814" s="330">
        <v>41</v>
      </c>
    </row>
    <row r="815" spans="1:4" x14ac:dyDescent="0.3">
      <c r="A815" s="183">
        <v>2013</v>
      </c>
      <c r="B815" s="183" t="s">
        <v>88</v>
      </c>
      <c r="C815" s="183" t="s">
        <v>286</v>
      </c>
      <c r="D815" s="330">
        <v>74</v>
      </c>
    </row>
    <row r="816" spans="1:4" x14ac:dyDescent="0.3">
      <c r="A816" s="183">
        <v>2013</v>
      </c>
      <c r="B816" s="183" t="s">
        <v>88</v>
      </c>
      <c r="C816" s="183" t="s">
        <v>16</v>
      </c>
      <c r="D816" s="330">
        <v>544</v>
      </c>
    </row>
    <row r="817" spans="1:4" x14ac:dyDescent="0.3">
      <c r="A817" s="183">
        <v>2013</v>
      </c>
      <c r="B817" s="183" t="s">
        <v>88</v>
      </c>
      <c r="C817" s="183" t="s">
        <v>2</v>
      </c>
      <c r="D817" s="330">
        <v>1022</v>
      </c>
    </row>
    <row r="818" spans="1:4" x14ac:dyDescent="0.3">
      <c r="A818" s="183">
        <v>2013</v>
      </c>
      <c r="B818" s="183" t="s">
        <v>88</v>
      </c>
      <c r="C818" s="183" t="s">
        <v>287</v>
      </c>
      <c r="D818" s="330">
        <v>38</v>
      </c>
    </row>
    <row r="819" spans="1:4" x14ac:dyDescent="0.3">
      <c r="A819" s="183">
        <v>2013</v>
      </c>
      <c r="B819" s="183" t="s">
        <v>88</v>
      </c>
      <c r="C819" s="183" t="s">
        <v>288</v>
      </c>
      <c r="D819" s="330">
        <v>42</v>
      </c>
    </row>
    <row r="820" spans="1:4" x14ac:dyDescent="0.3">
      <c r="A820" s="183">
        <v>2013</v>
      </c>
      <c r="B820" s="183" t="s">
        <v>88</v>
      </c>
      <c r="C820" s="183" t="s">
        <v>4</v>
      </c>
      <c r="D820" s="330">
        <v>1010</v>
      </c>
    </row>
    <row r="821" spans="1:4" x14ac:dyDescent="0.3">
      <c r="A821" s="183">
        <v>2013</v>
      </c>
      <c r="B821" s="183" t="s">
        <v>88</v>
      </c>
      <c r="C821" s="183" t="s">
        <v>38</v>
      </c>
      <c r="D821" s="330">
        <v>131</v>
      </c>
    </row>
    <row r="822" spans="1:4" x14ac:dyDescent="0.3">
      <c r="A822" s="183">
        <v>2013</v>
      </c>
      <c r="B822" s="183" t="s">
        <v>88</v>
      </c>
      <c r="C822" s="183" t="s">
        <v>275</v>
      </c>
      <c r="D822" s="330">
        <v>193</v>
      </c>
    </row>
    <row r="823" spans="1:4" x14ac:dyDescent="0.3">
      <c r="A823" s="183">
        <v>2013</v>
      </c>
      <c r="B823" s="183" t="s">
        <v>88</v>
      </c>
      <c r="C823" s="183" t="s">
        <v>8</v>
      </c>
      <c r="D823" s="330">
        <v>463</v>
      </c>
    </row>
    <row r="824" spans="1:4" x14ac:dyDescent="0.3">
      <c r="A824" s="183">
        <v>2013</v>
      </c>
      <c r="B824" s="183" t="s">
        <v>88</v>
      </c>
      <c r="C824" s="183" t="s">
        <v>78</v>
      </c>
      <c r="D824" s="330">
        <v>862</v>
      </c>
    </row>
    <row r="825" spans="1:4" x14ac:dyDescent="0.3">
      <c r="A825" s="183">
        <v>2013</v>
      </c>
      <c r="B825" s="183" t="s">
        <v>88</v>
      </c>
      <c r="C825" s="183" t="s">
        <v>27</v>
      </c>
      <c r="D825" s="330">
        <v>444</v>
      </c>
    </row>
    <row r="826" spans="1:4" x14ac:dyDescent="0.3">
      <c r="A826" s="183">
        <v>2013</v>
      </c>
      <c r="B826" s="183" t="s">
        <v>88</v>
      </c>
      <c r="C826" s="183" t="s">
        <v>13</v>
      </c>
      <c r="D826" s="330">
        <v>275</v>
      </c>
    </row>
    <row r="827" spans="1:4" x14ac:dyDescent="0.3">
      <c r="A827" s="183">
        <v>2013</v>
      </c>
      <c r="B827" s="183" t="s">
        <v>88</v>
      </c>
      <c r="C827" s="183" t="s">
        <v>70</v>
      </c>
      <c r="D827" s="330">
        <v>678</v>
      </c>
    </row>
    <row r="828" spans="1:4" x14ac:dyDescent="0.3">
      <c r="A828" s="183">
        <v>2013</v>
      </c>
      <c r="B828" s="183" t="s">
        <v>88</v>
      </c>
      <c r="C828" s="183" t="s">
        <v>72</v>
      </c>
      <c r="D828" s="330">
        <v>213</v>
      </c>
    </row>
    <row r="829" spans="1:4" x14ac:dyDescent="0.3">
      <c r="A829" s="183">
        <v>2013</v>
      </c>
      <c r="B829" s="183" t="s">
        <v>88</v>
      </c>
      <c r="C829" s="183" t="s">
        <v>276</v>
      </c>
      <c r="D829" s="330">
        <v>118</v>
      </c>
    </row>
    <row r="830" spans="1:4" x14ac:dyDescent="0.3">
      <c r="A830" s="183">
        <v>2013</v>
      </c>
      <c r="B830" s="183" t="s">
        <v>88</v>
      </c>
      <c r="C830" s="183" t="s">
        <v>6</v>
      </c>
      <c r="D830" s="330">
        <v>979</v>
      </c>
    </row>
    <row r="831" spans="1:4" x14ac:dyDescent="0.3">
      <c r="A831" s="183">
        <v>2013</v>
      </c>
      <c r="B831" s="183" t="s">
        <v>88</v>
      </c>
      <c r="C831" s="183" t="s">
        <v>62</v>
      </c>
      <c r="D831" s="330">
        <v>475</v>
      </c>
    </row>
    <row r="832" spans="1:4" x14ac:dyDescent="0.3">
      <c r="A832" s="183">
        <v>2013</v>
      </c>
      <c r="B832" s="183" t="s">
        <v>88</v>
      </c>
      <c r="C832" s="183" t="s">
        <v>5</v>
      </c>
      <c r="D832" s="330">
        <v>831</v>
      </c>
    </row>
    <row r="833" spans="1:4" x14ac:dyDescent="0.3">
      <c r="A833" s="183">
        <v>2013</v>
      </c>
      <c r="B833" s="183" t="s">
        <v>88</v>
      </c>
      <c r="C833" s="183" t="s">
        <v>37</v>
      </c>
      <c r="D833" s="330">
        <v>37</v>
      </c>
    </row>
    <row r="834" spans="1:4" x14ac:dyDescent="0.3">
      <c r="A834" s="183">
        <v>2013</v>
      </c>
      <c r="B834" s="183" t="s">
        <v>88</v>
      </c>
      <c r="C834" s="183" t="s">
        <v>76</v>
      </c>
      <c r="D834" s="330">
        <v>739</v>
      </c>
    </row>
    <row r="835" spans="1:4" x14ac:dyDescent="0.3">
      <c r="A835" s="183">
        <v>2013</v>
      </c>
      <c r="B835" s="183" t="s">
        <v>88</v>
      </c>
      <c r="C835" s="183" t="s">
        <v>63</v>
      </c>
      <c r="D835" s="330">
        <v>169</v>
      </c>
    </row>
    <row r="836" spans="1:4" x14ac:dyDescent="0.3">
      <c r="A836" s="183">
        <v>2013</v>
      </c>
      <c r="B836" s="183" t="s">
        <v>88</v>
      </c>
      <c r="C836" s="183" t="s">
        <v>277</v>
      </c>
      <c r="D836" s="330">
        <v>108</v>
      </c>
    </row>
    <row r="837" spans="1:4" x14ac:dyDescent="0.3">
      <c r="A837" s="183">
        <v>2013</v>
      </c>
      <c r="B837" s="183" t="s">
        <v>88</v>
      </c>
      <c r="C837" s="183" t="s">
        <v>43</v>
      </c>
      <c r="D837" s="330">
        <v>214</v>
      </c>
    </row>
    <row r="838" spans="1:4" x14ac:dyDescent="0.3">
      <c r="A838" s="183">
        <v>2013</v>
      </c>
      <c r="B838" s="183" t="s">
        <v>88</v>
      </c>
      <c r="C838" s="183" t="s">
        <v>65</v>
      </c>
      <c r="D838" s="330">
        <v>241</v>
      </c>
    </row>
    <row r="839" spans="1:4" x14ac:dyDescent="0.3">
      <c r="A839" s="183">
        <v>2013</v>
      </c>
      <c r="B839" s="183" t="s">
        <v>88</v>
      </c>
      <c r="C839" s="183" t="s">
        <v>22</v>
      </c>
      <c r="D839" s="330">
        <v>255</v>
      </c>
    </row>
    <row r="840" spans="1:4" x14ac:dyDescent="0.3">
      <c r="A840" s="183">
        <v>2013</v>
      </c>
      <c r="B840" s="183" t="s">
        <v>88</v>
      </c>
      <c r="C840" s="183" t="s">
        <v>61</v>
      </c>
      <c r="D840" s="330">
        <v>178</v>
      </c>
    </row>
    <row r="841" spans="1:4" x14ac:dyDescent="0.3">
      <c r="A841" s="183">
        <v>2013</v>
      </c>
      <c r="B841" s="183" t="s">
        <v>88</v>
      </c>
      <c r="C841" s="183" t="s">
        <v>23</v>
      </c>
      <c r="D841" s="330">
        <v>279</v>
      </c>
    </row>
    <row r="842" spans="1:4" x14ac:dyDescent="0.3">
      <c r="A842" s="183">
        <v>2013</v>
      </c>
      <c r="B842" s="183" t="s">
        <v>88</v>
      </c>
      <c r="C842" s="183" t="s">
        <v>12</v>
      </c>
      <c r="D842" s="330">
        <v>197</v>
      </c>
    </row>
    <row r="843" spans="1:4" x14ac:dyDescent="0.3">
      <c r="A843" s="183">
        <v>2013</v>
      </c>
      <c r="B843" s="183" t="s">
        <v>88</v>
      </c>
      <c r="C843" s="183" t="s">
        <v>278</v>
      </c>
      <c r="D843" s="330">
        <v>511</v>
      </c>
    </row>
    <row r="844" spans="1:4" x14ac:dyDescent="0.3">
      <c r="A844" s="183">
        <v>2013</v>
      </c>
      <c r="B844" s="183" t="s">
        <v>88</v>
      </c>
      <c r="C844" s="183" t="s">
        <v>19</v>
      </c>
      <c r="D844" s="330">
        <v>337</v>
      </c>
    </row>
    <row r="845" spans="1:4" x14ac:dyDescent="0.3">
      <c r="A845" s="183">
        <v>2013</v>
      </c>
      <c r="B845" s="183" t="s">
        <v>88</v>
      </c>
      <c r="C845" s="183" t="s">
        <v>45</v>
      </c>
      <c r="D845" s="330">
        <v>103</v>
      </c>
    </row>
    <row r="846" spans="1:4" x14ac:dyDescent="0.3">
      <c r="A846" s="183">
        <v>2013</v>
      </c>
      <c r="B846" s="183" t="s">
        <v>88</v>
      </c>
      <c r="C846" s="183" t="s">
        <v>48</v>
      </c>
      <c r="D846" s="330">
        <v>241</v>
      </c>
    </row>
    <row r="847" spans="1:4" x14ac:dyDescent="0.3">
      <c r="A847" s="183">
        <v>2013</v>
      </c>
      <c r="B847" s="183" t="s">
        <v>88</v>
      </c>
      <c r="C847" s="183" t="s">
        <v>34</v>
      </c>
      <c r="D847" s="330">
        <v>121</v>
      </c>
    </row>
    <row r="848" spans="1:4" x14ac:dyDescent="0.3">
      <c r="A848" s="183">
        <v>2013</v>
      </c>
      <c r="B848" s="183" t="s">
        <v>88</v>
      </c>
      <c r="C848" s="183" t="s">
        <v>3</v>
      </c>
      <c r="D848" s="330">
        <v>942</v>
      </c>
    </row>
    <row r="849" spans="1:4" x14ac:dyDescent="0.3">
      <c r="A849" s="183">
        <v>2013</v>
      </c>
      <c r="B849" s="183" t="s">
        <v>88</v>
      </c>
      <c r="C849" s="183" t="s">
        <v>80</v>
      </c>
      <c r="D849" s="330">
        <v>604</v>
      </c>
    </row>
    <row r="850" spans="1:4" x14ac:dyDescent="0.3">
      <c r="A850" s="183">
        <v>2013</v>
      </c>
      <c r="B850" s="183" t="s">
        <v>88</v>
      </c>
      <c r="C850" s="183" t="s">
        <v>39</v>
      </c>
      <c r="D850" s="330">
        <v>397</v>
      </c>
    </row>
    <row r="851" spans="1:4" x14ac:dyDescent="0.3">
      <c r="A851" s="183">
        <v>2013</v>
      </c>
      <c r="B851" s="183" t="s">
        <v>88</v>
      </c>
      <c r="C851" s="183" t="s">
        <v>14</v>
      </c>
      <c r="D851" s="330">
        <v>1024</v>
      </c>
    </row>
    <row r="852" spans="1:4" x14ac:dyDescent="0.3">
      <c r="A852" s="183">
        <v>2013</v>
      </c>
      <c r="B852" s="183" t="s">
        <v>88</v>
      </c>
      <c r="C852" s="183" t="s">
        <v>68</v>
      </c>
      <c r="D852" s="330">
        <v>229</v>
      </c>
    </row>
    <row r="853" spans="1:4" x14ac:dyDescent="0.3">
      <c r="A853" s="183">
        <v>2013</v>
      </c>
      <c r="B853" s="183" t="s">
        <v>88</v>
      </c>
      <c r="C853" s="183" t="s">
        <v>69</v>
      </c>
      <c r="D853" s="330">
        <v>196</v>
      </c>
    </row>
    <row r="854" spans="1:4" x14ac:dyDescent="0.3">
      <c r="A854" s="183">
        <v>2013</v>
      </c>
      <c r="B854" s="183" t="s">
        <v>88</v>
      </c>
      <c r="C854" s="183" t="s">
        <v>50</v>
      </c>
      <c r="D854" s="330">
        <v>54</v>
      </c>
    </row>
    <row r="855" spans="1:4" x14ac:dyDescent="0.3">
      <c r="A855" s="183">
        <v>2013</v>
      </c>
      <c r="B855" s="183" t="s">
        <v>88</v>
      </c>
      <c r="C855" s="183" t="s">
        <v>279</v>
      </c>
      <c r="D855" s="330">
        <v>90</v>
      </c>
    </row>
    <row r="856" spans="1:4" x14ac:dyDescent="0.3">
      <c r="A856" s="183">
        <v>2013</v>
      </c>
      <c r="B856" s="183" t="s">
        <v>88</v>
      </c>
      <c r="C856" s="183" t="s">
        <v>24</v>
      </c>
      <c r="D856" s="330">
        <v>675</v>
      </c>
    </row>
    <row r="857" spans="1:4" x14ac:dyDescent="0.3">
      <c r="A857" s="183">
        <v>2013</v>
      </c>
      <c r="B857" s="183" t="s">
        <v>88</v>
      </c>
      <c r="C857" s="183" t="s">
        <v>9</v>
      </c>
      <c r="D857" s="330">
        <v>536</v>
      </c>
    </row>
    <row r="858" spans="1:4" x14ac:dyDescent="0.3">
      <c r="A858" s="183">
        <v>2013</v>
      </c>
      <c r="B858" s="183" t="s">
        <v>88</v>
      </c>
      <c r="C858" s="183" t="s">
        <v>67</v>
      </c>
      <c r="D858" s="330">
        <v>293</v>
      </c>
    </row>
    <row r="859" spans="1:4" x14ac:dyDescent="0.3">
      <c r="A859" s="183">
        <v>2013</v>
      </c>
      <c r="B859" s="183" t="s">
        <v>88</v>
      </c>
      <c r="C859" s="183" t="s">
        <v>28</v>
      </c>
      <c r="D859" s="330">
        <v>385</v>
      </c>
    </row>
    <row r="860" spans="1:4" x14ac:dyDescent="0.3">
      <c r="A860" s="183">
        <v>2013</v>
      </c>
      <c r="B860" s="183" t="s">
        <v>88</v>
      </c>
      <c r="C860" s="183" t="s">
        <v>31</v>
      </c>
      <c r="D860" s="330">
        <v>418</v>
      </c>
    </row>
    <row r="861" spans="1:4" x14ac:dyDescent="0.3">
      <c r="A861" s="183">
        <v>2013</v>
      </c>
      <c r="B861" s="183" t="s">
        <v>88</v>
      </c>
      <c r="C861" s="183" t="s">
        <v>64</v>
      </c>
      <c r="D861" s="330">
        <v>497</v>
      </c>
    </row>
    <row r="862" spans="1:4" x14ac:dyDescent="0.3">
      <c r="A862" s="183">
        <v>2013</v>
      </c>
      <c r="B862" s="183" t="s">
        <v>88</v>
      </c>
      <c r="C862" s="183" t="s">
        <v>290</v>
      </c>
      <c r="D862" s="330">
        <v>32</v>
      </c>
    </row>
    <row r="863" spans="1:4" x14ac:dyDescent="0.3">
      <c r="A863" s="183">
        <v>2013</v>
      </c>
      <c r="B863" s="183" t="s">
        <v>88</v>
      </c>
      <c r="C863" s="183" t="s">
        <v>280</v>
      </c>
      <c r="D863" s="330">
        <v>139</v>
      </c>
    </row>
    <row r="864" spans="1:4" x14ac:dyDescent="0.3">
      <c r="A864" s="183">
        <v>2013</v>
      </c>
      <c r="B864" s="183" t="s">
        <v>88</v>
      </c>
      <c r="C864" s="183" t="s">
        <v>73</v>
      </c>
      <c r="D864" s="330">
        <v>832</v>
      </c>
    </row>
    <row r="865" spans="1:4" x14ac:dyDescent="0.3">
      <c r="A865" s="183">
        <v>2013</v>
      </c>
      <c r="B865" s="183" t="s">
        <v>88</v>
      </c>
      <c r="C865" s="183" t="s">
        <v>26</v>
      </c>
      <c r="D865" s="330">
        <v>269</v>
      </c>
    </row>
    <row r="866" spans="1:4" x14ac:dyDescent="0.3">
      <c r="A866" s="183">
        <v>2013</v>
      </c>
      <c r="B866" s="183" t="s">
        <v>88</v>
      </c>
      <c r="C866" s="183" t="s">
        <v>32</v>
      </c>
      <c r="D866" s="330">
        <v>299</v>
      </c>
    </row>
    <row r="867" spans="1:4" x14ac:dyDescent="0.3">
      <c r="A867" s="183">
        <v>2013</v>
      </c>
      <c r="B867" s="183" t="s">
        <v>88</v>
      </c>
      <c r="C867" s="183" t="s">
        <v>46</v>
      </c>
      <c r="D867" s="330">
        <v>807</v>
      </c>
    </row>
    <row r="868" spans="1:4" x14ac:dyDescent="0.3">
      <c r="A868" s="183">
        <v>2013</v>
      </c>
      <c r="B868" s="183" t="s">
        <v>88</v>
      </c>
      <c r="C868" s="183" t="s">
        <v>75</v>
      </c>
      <c r="D868" s="330">
        <v>502</v>
      </c>
    </row>
    <row r="869" spans="1:4" x14ac:dyDescent="0.3">
      <c r="A869" s="183">
        <v>2013</v>
      </c>
      <c r="B869" s="183" t="s">
        <v>88</v>
      </c>
      <c r="C869" s="183" t="s">
        <v>10</v>
      </c>
      <c r="D869" s="330">
        <v>938</v>
      </c>
    </row>
    <row r="870" spans="1:4" x14ac:dyDescent="0.3">
      <c r="A870" s="183">
        <v>2013</v>
      </c>
      <c r="B870" s="183" t="s">
        <v>88</v>
      </c>
      <c r="C870" s="183" t="s">
        <v>291</v>
      </c>
      <c r="D870" s="330">
        <v>130</v>
      </c>
    </row>
    <row r="871" spans="1:4" x14ac:dyDescent="0.3">
      <c r="A871" s="183">
        <v>2013</v>
      </c>
      <c r="B871" s="183" t="s">
        <v>88</v>
      </c>
      <c r="C871" s="183" t="s">
        <v>15</v>
      </c>
      <c r="D871" s="330">
        <v>735</v>
      </c>
    </row>
    <row r="872" spans="1:4" x14ac:dyDescent="0.3">
      <c r="A872" s="183">
        <v>2013</v>
      </c>
      <c r="B872" s="183" t="s">
        <v>88</v>
      </c>
      <c r="C872" s="183" t="s">
        <v>18</v>
      </c>
      <c r="D872" s="330">
        <v>1169</v>
      </c>
    </row>
    <row r="873" spans="1:4" x14ac:dyDescent="0.3">
      <c r="A873" s="183">
        <v>2013</v>
      </c>
      <c r="B873" s="183" t="s">
        <v>88</v>
      </c>
      <c r="C873" s="183" t="s">
        <v>77</v>
      </c>
      <c r="D873" s="330">
        <v>363</v>
      </c>
    </row>
    <row r="874" spans="1:4" x14ac:dyDescent="0.3">
      <c r="A874" s="183">
        <v>2013</v>
      </c>
      <c r="B874" s="183" t="s">
        <v>88</v>
      </c>
      <c r="C874" s="183" t="s">
        <v>44</v>
      </c>
      <c r="D874" s="330">
        <v>102</v>
      </c>
    </row>
    <row r="875" spans="1:4" x14ac:dyDescent="0.3">
      <c r="A875" s="183">
        <v>2013</v>
      </c>
      <c r="B875" s="183" t="s">
        <v>88</v>
      </c>
      <c r="C875" s="183" t="s">
        <v>71</v>
      </c>
      <c r="D875" s="330">
        <v>425</v>
      </c>
    </row>
    <row r="876" spans="1:4" x14ac:dyDescent="0.3">
      <c r="A876" s="183">
        <v>2013</v>
      </c>
      <c r="B876" s="183" t="s">
        <v>88</v>
      </c>
      <c r="C876" s="183" t="s">
        <v>52</v>
      </c>
      <c r="D876" s="330">
        <v>95</v>
      </c>
    </row>
    <row r="877" spans="1:4" x14ac:dyDescent="0.3">
      <c r="A877" s="183">
        <v>2013</v>
      </c>
      <c r="B877" s="183" t="s">
        <v>88</v>
      </c>
      <c r="C877" s="183" t="s">
        <v>20</v>
      </c>
      <c r="D877" s="330">
        <v>628</v>
      </c>
    </row>
    <row r="878" spans="1:4" x14ac:dyDescent="0.3">
      <c r="A878" s="183">
        <v>2013</v>
      </c>
      <c r="B878" s="183" t="s">
        <v>88</v>
      </c>
      <c r="C878" s="183" t="s">
        <v>95</v>
      </c>
      <c r="D878" s="330">
        <v>995</v>
      </c>
    </row>
    <row r="879" spans="1:4" x14ac:dyDescent="0.3">
      <c r="A879" s="183">
        <v>2013</v>
      </c>
      <c r="B879" s="183" t="s">
        <v>88</v>
      </c>
      <c r="C879" s="183" t="s">
        <v>30</v>
      </c>
      <c r="D879" s="330">
        <v>161</v>
      </c>
    </row>
    <row r="880" spans="1:4" x14ac:dyDescent="0.3">
      <c r="A880" s="183">
        <v>2013</v>
      </c>
      <c r="B880" s="183" t="s">
        <v>88</v>
      </c>
      <c r="C880" s="183" t="s">
        <v>58</v>
      </c>
      <c r="D880" s="330">
        <v>58</v>
      </c>
    </row>
    <row r="881" spans="1:4" x14ac:dyDescent="0.3">
      <c r="A881" s="183">
        <v>2013</v>
      </c>
      <c r="B881" s="183" t="s">
        <v>88</v>
      </c>
      <c r="C881" s="183" t="s">
        <v>281</v>
      </c>
      <c r="D881" s="330">
        <v>2647</v>
      </c>
    </row>
    <row r="882" spans="1:4" x14ac:dyDescent="0.3">
      <c r="A882" s="183">
        <v>2013</v>
      </c>
      <c r="B882" s="183" t="s">
        <v>88</v>
      </c>
      <c r="C882" s="183" t="s">
        <v>54</v>
      </c>
      <c r="D882" s="330">
        <v>42</v>
      </c>
    </row>
    <row r="883" spans="1:4" x14ac:dyDescent="0.3">
      <c r="A883" s="183">
        <v>2013</v>
      </c>
      <c r="B883" s="183" t="s">
        <v>88</v>
      </c>
      <c r="C883" s="183" t="s">
        <v>282</v>
      </c>
      <c r="D883" s="330">
        <v>188</v>
      </c>
    </row>
    <row r="884" spans="1:4" x14ac:dyDescent="0.3">
      <c r="A884" s="183">
        <v>2013</v>
      </c>
      <c r="B884" s="183" t="s">
        <v>88</v>
      </c>
      <c r="C884" s="183" t="s">
        <v>145</v>
      </c>
      <c r="D884" s="330">
        <v>9362</v>
      </c>
    </row>
    <row r="885" spans="1:4" x14ac:dyDescent="0.3">
      <c r="A885" s="183">
        <v>2013</v>
      </c>
      <c r="B885" s="183" t="s">
        <v>88</v>
      </c>
      <c r="C885" s="183" t="s">
        <v>146</v>
      </c>
      <c r="D885" s="330">
        <v>5456</v>
      </c>
    </row>
    <row r="886" spans="1:4" x14ac:dyDescent="0.3">
      <c r="A886" s="183">
        <v>2013</v>
      </c>
      <c r="B886" s="183" t="s">
        <v>88</v>
      </c>
      <c r="C886" s="183" t="s">
        <v>147</v>
      </c>
      <c r="D886" s="330">
        <v>11259</v>
      </c>
    </row>
    <row r="887" spans="1:4" x14ac:dyDescent="0.3">
      <c r="A887" s="183">
        <v>2013</v>
      </c>
      <c r="B887" s="183" t="s">
        <v>89</v>
      </c>
      <c r="C887" s="183" t="s">
        <v>59</v>
      </c>
      <c r="D887" s="330">
        <v>53</v>
      </c>
    </row>
    <row r="888" spans="1:4" x14ac:dyDescent="0.3">
      <c r="A888" s="183">
        <v>2013</v>
      </c>
      <c r="B888" s="183" t="s">
        <v>89</v>
      </c>
      <c r="C888" s="183" t="s">
        <v>79</v>
      </c>
      <c r="D888" s="330">
        <v>426</v>
      </c>
    </row>
    <row r="889" spans="1:4" x14ac:dyDescent="0.3">
      <c r="A889" s="183">
        <v>2013</v>
      </c>
      <c r="B889" s="183" t="s">
        <v>89</v>
      </c>
      <c r="C889" s="183" t="s">
        <v>17</v>
      </c>
      <c r="D889" s="330">
        <v>188</v>
      </c>
    </row>
    <row r="890" spans="1:4" x14ac:dyDescent="0.3">
      <c r="A890" s="183">
        <v>2013</v>
      </c>
      <c r="B890" s="183" t="s">
        <v>89</v>
      </c>
      <c r="C890" s="183" t="s">
        <v>274</v>
      </c>
      <c r="D890" s="330">
        <v>33</v>
      </c>
    </row>
    <row r="891" spans="1:4" x14ac:dyDescent="0.3">
      <c r="A891" s="183">
        <v>2013</v>
      </c>
      <c r="B891" s="183" t="s">
        <v>89</v>
      </c>
      <c r="C891" s="183" t="s">
        <v>66</v>
      </c>
      <c r="D891" s="330">
        <v>78</v>
      </c>
    </row>
    <row r="892" spans="1:4" x14ac:dyDescent="0.3">
      <c r="A892" s="183">
        <v>2013</v>
      </c>
      <c r="B892" s="183" t="s">
        <v>89</v>
      </c>
      <c r="C892" s="183" t="s">
        <v>11</v>
      </c>
      <c r="D892" s="330">
        <v>339</v>
      </c>
    </row>
    <row r="893" spans="1:4" x14ac:dyDescent="0.3">
      <c r="A893" s="183">
        <v>2013</v>
      </c>
      <c r="B893" s="183" t="s">
        <v>89</v>
      </c>
      <c r="C893" s="183" t="s">
        <v>56</v>
      </c>
      <c r="D893" s="330">
        <v>127</v>
      </c>
    </row>
    <row r="894" spans="1:4" x14ac:dyDescent="0.3">
      <c r="A894" s="183">
        <v>2013</v>
      </c>
      <c r="B894" s="183" t="s">
        <v>89</v>
      </c>
      <c r="C894" s="183" t="s">
        <v>29</v>
      </c>
      <c r="D894" s="330">
        <v>84</v>
      </c>
    </row>
    <row r="895" spans="1:4" x14ac:dyDescent="0.3">
      <c r="A895" s="183">
        <v>2013</v>
      </c>
      <c r="B895" s="183" t="s">
        <v>89</v>
      </c>
      <c r="C895" s="183" t="s">
        <v>47</v>
      </c>
      <c r="D895" s="330">
        <v>310</v>
      </c>
    </row>
    <row r="896" spans="1:4" x14ac:dyDescent="0.3">
      <c r="A896" s="183">
        <v>2013</v>
      </c>
      <c r="B896" s="183" t="s">
        <v>89</v>
      </c>
      <c r="C896" s="183" t="s">
        <v>57</v>
      </c>
      <c r="D896" s="330">
        <v>74</v>
      </c>
    </row>
    <row r="897" spans="1:4" x14ac:dyDescent="0.3">
      <c r="A897" s="183">
        <v>2013</v>
      </c>
      <c r="B897" s="183" t="s">
        <v>89</v>
      </c>
      <c r="C897" s="183" t="s">
        <v>74</v>
      </c>
      <c r="D897" s="330">
        <v>322</v>
      </c>
    </row>
    <row r="898" spans="1:4" x14ac:dyDescent="0.3">
      <c r="A898" s="183">
        <v>2013</v>
      </c>
      <c r="B898" s="183" t="s">
        <v>89</v>
      </c>
      <c r="C898" s="183" t="s">
        <v>53</v>
      </c>
      <c r="D898" s="330">
        <v>50</v>
      </c>
    </row>
    <row r="899" spans="1:4" x14ac:dyDescent="0.3">
      <c r="A899" s="183">
        <v>2013</v>
      </c>
      <c r="B899" s="183" t="s">
        <v>89</v>
      </c>
      <c r="C899" s="183" t="s">
        <v>33</v>
      </c>
      <c r="D899" s="330">
        <v>38</v>
      </c>
    </row>
    <row r="900" spans="1:4" x14ac:dyDescent="0.3">
      <c r="A900" s="183">
        <v>2013</v>
      </c>
      <c r="B900" s="183" t="s">
        <v>89</v>
      </c>
      <c r="C900" s="183" t="s">
        <v>60</v>
      </c>
      <c r="D900" s="330">
        <v>82</v>
      </c>
    </row>
    <row r="901" spans="1:4" x14ac:dyDescent="0.3">
      <c r="A901" s="183">
        <v>2013</v>
      </c>
      <c r="B901" s="183" t="s">
        <v>89</v>
      </c>
      <c r="C901" s="183" t="s">
        <v>25</v>
      </c>
      <c r="D901" s="330">
        <v>229</v>
      </c>
    </row>
    <row r="902" spans="1:4" x14ac:dyDescent="0.3">
      <c r="A902" s="183">
        <v>2013</v>
      </c>
      <c r="B902" s="183" t="s">
        <v>89</v>
      </c>
      <c r="C902" s="183" t="s">
        <v>7</v>
      </c>
      <c r="D902" s="330">
        <v>265</v>
      </c>
    </row>
    <row r="903" spans="1:4" x14ac:dyDescent="0.3">
      <c r="A903" s="183">
        <v>2013</v>
      </c>
      <c r="B903" s="183" t="s">
        <v>89</v>
      </c>
      <c r="C903" s="183" t="s">
        <v>36</v>
      </c>
      <c r="D903" s="330">
        <v>115</v>
      </c>
    </row>
    <row r="904" spans="1:4" x14ac:dyDescent="0.3">
      <c r="A904" s="183">
        <v>2013</v>
      </c>
      <c r="B904" s="183" t="s">
        <v>89</v>
      </c>
      <c r="C904" s="183" t="s">
        <v>21</v>
      </c>
      <c r="D904" s="330">
        <v>73</v>
      </c>
    </row>
    <row r="905" spans="1:4" x14ac:dyDescent="0.3">
      <c r="A905" s="183">
        <v>2013</v>
      </c>
      <c r="B905" s="183" t="s">
        <v>89</v>
      </c>
      <c r="C905" s="183" t="s">
        <v>16</v>
      </c>
      <c r="D905" s="330">
        <v>211</v>
      </c>
    </row>
    <row r="906" spans="1:4" x14ac:dyDescent="0.3">
      <c r="A906" s="183">
        <v>2013</v>
      </c>
      <c r="B906" s="183" t="s">
        <v>89</v>
      </c>
      <c r="C906" s="183" t="s">
        <v>2</v>
      </c>
      <c r="D906" s="330">
        <v>432</v>
      </c>
    </row>
    <row r="907" spans="1:4" x14ac:dyDescent="0.3">
      <c r="A907" s="183">
        <v>2013</v>
      </c>
      <c r="B907" s="183" t="s">
        <v>89</v>
      </c>
      <c r="C907" s="183" t="s">
        <v>4</v>
      </c>
      <c r="D907" s="330">
        <v>440</v>
      </c>
    </row>
    <row r="908" spans="1:4" x14ac:dyDescent="0.3">
      <c r="A908" s="183">
        <v>2013</v>
      </c>
      <c r="B908" s="183" t="s">
        <v>89</v>
      </c>
      <c r="C908" s="183" t="s">
        <v>38</v>
      </c>
      <c r="D908" s="330">
        <v>54</v>
      </c>
    </row>
    <row r="909" spans="1:4" x14ac:dyDescent="0.3">
      <c r="A909" s="183">
        <v>2013</v>
      </c>
      <c r="B909" s="183" t="s">
        <v>89</v>
      </c>
      <c r="C909" s="183" t="s">
        <v>275</v>
      </c>
      <c r="D909" s="330">
        <v>71</v>
      </c>
    </row>
    <row r="910" spans="1:4" x14ac:dyDescent="0.3">
      <c r="A910" s="183">
        <v>2013</v>
      </c>
      <c r="B910" s="183" t="s">
        <v>89</v>
      </c>
      <c r="C910" s="183" t="s">
        <v>8</v>
      </c>
      <c r="D910" s="330">
        <v>160</v>
      </c>
    </row>
    <row r="911" spans="1:4" x14ac:dyDescent="0.3">
      <c r="A911" s="183">
        <v>2013</v>
      </c>
      <c r="B911" s="183" t="s">
        <v>89</v>
      </c>
      <c r="C911" s="183" t="s">
        <v>78</v>
      </c>
      <c r="D911" s="330">
        <v>267</v>
      </c>
    </row>
    <row r="912" spans="1:4" x14ac:dyDescent="0.3">
      <c r="A912" s="183">
        <v>2013</v>
      </c>
      <c r="B912" s="183" t="s">
        <v>89</v>
      </c>
      <c r="C912" s="183" t="s">
        <v>27</v>
      </c>
      <c r="D912" s="330">
        <v>168</v>
      </c>
    </row>
    <row r="913" spans="1:4" x14ac:dyDescent="0.3">
      <c r="A913" s="183">
        <v>2013</v>
      </c>
      <c r="B913" s="183" t="s">
        <v>89</v>
      </c>
      <c r="C913" s="183" t="s">
        <v>13</v>
      </c>
      <c r="D913" s="330">
        <v>104</v>
      </c>
    </row>
    <row r="914" spans="1:4" x14ac:dyDescent="0.3">
      <c r="A914" s="183">
        <v>2013</v>
      </c>
      <c r="B914" s="183" t="s">
        <v>89</v>
      </c>
      <c r="C914" s="183" t="s">
        <v>70</v>
      </c>
      <c r="D914" s="330">
        <v>257</v>
      </c>
    </row>
    <row r="915" spans="1:4" x14ac:dyDescent="0.3">
      <c r="A915" s="183">
        <v>2013</v>
      </c>
      <c r="B915" s="183" t="s">
        <v>89</v>
      </c>
      <c r="C915" s="183" t="s">
        <v>72</v>
      </c>
      <c r="D915" s="330">
        <v>78</v>
      </c>
    </row>
    <row r="916" spans="1:4" x14ac:dyDescent="0.3">
      <c r="A916" s="183">
        <v>2013</v>
      </c>
      <c r="B916" s="183" t="s">
        <v>89</v>
      </c>
      <c r="C916" s="183" t="s">
        <v>276</v>
      </c>
      <c r="D916" s="330">
        <v>40</v>
      </c>
    </row>
    <row r="917" spans="1:4" x14ac:dyDescent="0.3">
      <c r="A917" s="183">
        <v>2013</v>
      </c>
      <c r="B917" s="183" t="s">
        <v>89</v>
      </c>
      <c r="C917" s="183" t="s">
        <v>6</v>
      </c>
      <c r="D917" s="330">
        <v>415</v>
      </c>
    </row>
    <row r="918" spans="1:4" x14ac:dyDescent="0.3">
      <c r="A918" s="183">
        <v>2013</v>
      </c>
      <c r="B918" s="183" t="s">
        <v>89</v>
      </c>
      <c r="C918" s="183" t="s">
        <v>62</v>
      </c>
      <c r="D918" s="330">
        <v>182</v>
      </c>
    </row>
    <row r="919" spans="1:4" x14ac:dyDescent="0.3">
      <c r="A919" s="183">
        <v>2013</v>
      </c>
      <c r="B919" s="183" t="s">
        <v>89</v>
      </c>
      <c r="C919" s="183" t="s">
        <v>5</v>
      </c>
      <c r="D919" s="330">
        <v>318</v>
      </c>
    </row>
    <row r="920" spans="1:4" x14ac:dyDescent="0.3">
      <c r="A920" s="183">
        <v>2013</v>
      </c>
      <c r="B920" s="183" t="s">
        <v>89</v>
      </c>
      <c r="C920" s="183" t="s">
        <v>76</v>
      </c>
      <c r="D920" s="330">
        <v>249</v>
      </c>
    </row>
    <row r="921" spans="1:4" x14ac:dyDescent="0.3">
      <c r="A921" s="183">
        <v>2013</v>
      </c>
      <c r="B921" s="183" t="s">
        <v>89</v>
      </c>
      <c r="C921" s="183" t="s">
        <v>63</v>
      </c>
      <c r="D921" s="330">
        <v>71</v>
      </c>
    </row>
    <row r="922" spans="1:4" x14ac:dyDescent="0.3">
      <c r="A922" s="183">
        <v>2013</v>
      </c>
      <c r="B922" s="183" t="s">
        <v>89</v>
      </c>
      <c r="C922" s="183" t="s">
        <v>277</v>
      </c>
      <c r="D922" s="330">
        <v>35</v>
      </c>
    </row>
    <row r="923" spans="1:4" x14ac:dyDescent="0.3">
      <c r="A923" s="183">
        <v>2013</v>
      </c>
      <c r="B923" s="183" t="s">
        <v>89</v>
      </c>
      <c r="C923" s="183" t="s">
        <v>43</v>
      </c>
      <c r="D923" s="330">
        <v>73</v>
      </c>
    </row>
    <row r="924" spans="1:4" x14ac:dyDescent="0.3">
      <c r="A924" s="183">
        <v>2013</v>
      </c>
      <c r="B924" s="183" t="s">
        <v>89</v>
      </c>
      <c r="C924" s="183" t="s">
        <v>65</v>
      </c>
      <c r="D924" s="330">
        <v>91</v>
      </c>
    </row>
    <row r="925" spans="1:4" x14ac:dyDescent="0.3">
      <c r="A925" s="183">
        <v>2013</v>
      </c>
      <c r="B925" s="183" t="s">
        <v>89</v>
      </c>
      <c r="C925" s="183" t="s">
        <v>22</v>
      </c>
      <c r="D925" s="330">
        <v>80</v>
      </c>
    </row>
    <row r="926" spans="1:4" x14ac:dyDescent="0.3">
      <c r="A926" s="183">
        <v>2013</v>
      </c>
      <c r="B926" s="183" t="s">
        <v>89</v>
      </c>
      <c r="C926" s="183" t="s">
        <v>61</v>
      </c>
      <c r="D926" s="330">
        <v>54</v>
      </c>
    </row>
    <row r="927" spans="1:4" x14ac:dyDescent="0.3">
      <c r="A927" s="183">
        <v>2013</v>
      </c>
      <c r="B927" s="183" t="s">
        <v>89</v>
      </c>
      <c r="C927" s="183" t="s">
        <v>23</v>
      </c>
      <c r="D927" s="330">
        <v>88</v>
      </c>
    </row>
    <row r="928" spans="1:4" x14ac:dyDescent="0.3">
      <c r="A928" s="183">
        <v>2013</v>
      </c>
      <c r="B928" s="183" t="s">
        <v>89</v>
      </c>
      <c r="C928" s="183" t="s">
        <v>12</v>
      </c>
      <c r="D928" s="330">
        <v>68</v>
      </c>
    </row>
    <row r="929" spans="1:4" x14ac:dyDescent="0.3">
      <c r="A929" s="183">
        <v>2013</v>
      </c>
      <c r="B929" s="183" t="s">
        <v>89</v>
      </c>
      <c r="C929" s="183" t="s">
        <v>278</v>
      </c>
      <c r="D929" s="330">
        <v>188</v>
      </c>
    </row>
    <row r="930" spans="1:4" x14ac:dyDescent="0.3">
      <c r="A930" s="183">
        <v>2013</v>
      </c>
      <c r="B930" s="183" t="s">
        <v>89</v>
      </c>
      <c r="C930" s="183" t="s">
        <v>19</v>
      </c>
      <c r="D930" s="330">
        <v>108</v>
      </c>
    </row>
    <row r="931" spans="1:4" x14ac:dyDescent="0.3">
      <c r="A931" s="183">
        <v>2013</v>
      </c>
      <c r="B931" s="183" t="s">
        <v>89</v>
      </c>
      <c r="C931" s="183" t="s">
        <v>45</v>
      </c>
      <c r="D931" s="330">
        <v>31</v>
      </c>
    </row>
    <row r="932" spans="1:4" x14ac:dyDescent="0.3">
      <c r="A932" s="183">
        <v>2013</v>
      </c>
      <c r="B932" s="183" t="s">
        <v>89</v>
      </c>
      <c r="C932" s="183" t="s">
        <v>48</v>
      </c>
      <c r="D932" s="330">
        <v>100</v>
      </c>
    </row>
    <row r="933" spans="1:4" x14ac:dyDescent="0.3">
      <c r="A933" s="183">
        <v>2013</v>
      </c>
      <c r="B933" s="183" t="s">
        <v>89</v>
      </c>
      <c r="C933" s="183" t="s">
        <v>34</v>
      </c>
      <c r="D933" s="330">
        <v>59</v>
      </c>
    </row>
    <row r="934" spans="1:4" x14ac:dyDescent="0.3">
      <c r="A934" s="183">
        <v>2013</v>
      </c>
      <c r="B934" s="183" t="s">
        <v>89</v>
      </c>
      <c r="C934" s="183" t="s">
        <v>3</v>
      </c>
      <c r="D934" s="330">
        <v>387</v>
      </c>
    </row>
    <row r="935" spans="1:4" x14ac:dyDescent="0.3">
      <c r="A935" s="183">
        <v>2013</v>
      </c>
      <c r="B935" s="183" t="s">
        <v>89</v>
      </c>
      <c r="C935" s="183" t="s">
        <v>80</v>
      </c>
      <c r="D935" s="330">
        <v>205</v>
      </c>
    </row>
    <row r="936" spans="1:4" x14ac:dyDescent="0.3">
      <c r="A936" s="183">
        <v>2013</v>
      </c>
      <c r="B936" s="183" t="s">
        <v>89</v>
      </c>
      <c r="C936" s="183" t="s">
        <v>39</v>
      </c>
      <c r="D936" s="330">
        <v>142</v>
      </c>
    </row>
    <row r="937" spans="1:4" x14ac:dyDescent="0.3">
      <c r="A937" s="183">
        <v>2013</v>
      </c>
      <c r="B937" s="183" t="s">
        <v>89</v>
      </c>
      <c r="C937" s="183" t="s">
        <v>14</v>
      </c>
      <c r="D937" s="330">
        <v>338</v>
      </c>
    </row>
    <row r="938" spans="1:4" x14ac:dyDescent="0.3">
      <c r="A938" s="183">
        <v>2013</v>
      </c>
      <c r="B938" s="183" t="s">
        <v>89</v>
      </c>
      <c r="C938" s="183" t="s">
        <v>68</v>
      </c>
      <c r="D938" s="330">
        <v>84</v>
      </c>
    </row>
    <row r="939" spans="1:4" x14ac:dyDescent="0.3">
      <c r="A939" s="183">
        <v>2013</v>
      </c>
      <c r="B939" s="183" t="s">
        <v>89</v>
      </c>
      <c r="C939" s="183" t="s">
        <v>69</v>
      </c>
      <c r="D939" s="330">
        <v>79</v>
      </c>
    </row>
    <row r="940" spans="1:4" x14ac:dyDescent="0.3">
      <c r="A940" s="183">
        <v>2013</v>
      </c>
      <c r="B940" s="183" t="s">
        <v>89</v>
      </c>
      <c r="C940" s="183" t="s">
        <v>279</v>
      </c>
      <c r="D940" s="330">
        <v>35</v>
      </c>
    </row>
    <row r="941" spans="1:4" x14ac:dyDescent="0.3">
      <c r="A941" s="183">
        <v>2013</v>
      </c>
      <c r="B941" s="183" t="s">
        <v>89</v>
      </c>
      <c r="C941" s="183" t="s">
        <v>24</v>
      </c>
      <c r="D941" s="330">
        <v>269</v>
      </c>
    </row>
    <row r="942" spans="1:4" x14ac:dyDescent="0.3">
      <c r="A942" s="183">
        <v>2013</v>
      </c>
      <c r="B942" s="183" t="s">
        <v>89</v>
      </c>
      <c r="C942" s="183" t="s">
        <v>9</v>
      </c>
      <c r="D942" s="330">
        <v>207</v>
      </c>
    </row>
    <row r="943" spans="1:4" x14ac:dyDescent="0.3">
      <c r="A943" s="183">
        <v>2013</v>
      </c>
      <c r="B943" s="183" t="s">
        <v>89</v>
      </c>
      <c r="C943" s="183" t="s">
        <v>67</v>
      </c>
      <c r="D943" s="330">
        <v>111</v>
      </c>
    </row>
    <row r="944" spans="1:4" x14ac:dyDescent="0.3">
      <c r="A944" s="183">
        <v>2013</v>
      </c>
      <c r="B944" s="183" t="s">
        <v>89</v>
      </c>
      <c r="C944" s="183" t="s">
        <v>28</v>
      </c>
      <c r="D944" s="330">
        <v>147</v>
      </c>
    </row>
    <row r="945" spans="1:4" x14ac:dyDescent="0.3">
      <c r="A945" s="183">
        <v>2013</v>
      </c>
      <c r="B945" s="183" t="s">
        <v>89</v>
      </c>
      <c r="C945" s="183" t="s">
        <v>31</v>
      </c>
      <c r="D945" s="330">
        <v>167</v>
      </c>
    </row>
    <row r="946" spans="1:4" x14ac:dyDescent="0.3">
      <c r="A946" s="183">
        <v>2013</v>
      </c>
      <c r="B946" s="183" t="s">
        <v>89</v>
      </c>
      <c r="C946" s="183" t="s">
        <v>64</v>
      </c>
      <c r="D946" s="330">
        <v>199</v>
      </c>
    </row>
    <row r="947" spans="1:4" x14ac:dyDescent="0.3">
      <c r="A947" s="183">
        <v>2013</v>
      </c>
      <c r="B947" s="183" t="s">
        <v>89</v>
      </c>
      <c r="C947" s="183" t="s">
        <v>280</v>
      </c>
      <c r="D947" s="330">
        <v>58</v>
      </c>
    </row>
    <row r="948" spans="1:4" x14ac:dyDescent="0.3">
      <c r="A948" s="183">
        <v>2013</v>
      </c>
      <c r="B948" s="183" t="s">
        <v>89</v>
      </c>
      <c r="C948" s="183" t="s">
        <v>73</v>
      </c>
      <c r="D948" s="330">
        <v>268</v>
      </c>
    </row>
    <row r="949" spans="1:4" x14ac:dyDescent="0.3">
      <c r="A949" s="183">
        <v>2013</v>
      </c>
      <c r="B949" s="183" t="s">
        <v>89</v>
      </c>
      <c r="C949" s="183" t="s">
        <v>26</v>
      </c>
      <c r="D949" s="330">
        <v>101</v>
      </c>
    </row>
    <row r="950" spans="1:4" x14ac:dyDescent="0.3">
      <c r="A950" s="183">
        <v>2013</v>
      </c>
      <c r="B950" s="183" t="s">
        <v>89</v>
      </c>
      <c r="C950" s="183" t="s">
        <v>32</v>
      </c>
      <c r="D950" s="330">
        <v>101</v>
      </c>
    </row>
    <row r="951" spans="1:4" x14ac:dyDescent="0.3">
      <c r="A951" s="183">
        <v>2013</v>
      </c>
      <c r="B951" s="183" t="s">
        <v>89</v>
      </c>
      <c r="C951" s="183" t="s">
        <v>46</v>
      </c>
      <c r="D951" s="330">
        <v>274</v>
      </c>
    </row>
    <row r="952" spans="1:4" x14ac:dyDescent="0.3">
      <c r="A952" s="183">
        <v>2013</v>
      </c>
      <c r="B952" s="183" t="s">
        <v>89</v>
      </c>
      <c r="C952" s="183" t="s">
        <v>75</v>
      </c>
      <c r="D952" s="330">
        <v>176</v>
      </c>
    </row>
    <row r="953" spans="1:4" x14ac:dyDescent="0.3">
      <c r="A953" s="183">
        <v>2013</v>
      </c>
      <c r="B953" s="183" t="s">
        <v>89</v>
      </c>
      <c r="C953" s="183" t="s">
        <v>10</v>
      </c>
      <c r="D953" s="330">
        <v>349</v>
      </c>
    </row>
    <row r="954" spans="1:4" x14ac:dyDescent="0.3">
      <c r="A954" s="183">
        <v>2013</v>
      </c>
      <c r="B954" s="183" t="s">
        <v>89</v>
      </c>
      <c r="C954" s="183" t="s">
        <v>291</v>
      </c>
      <c r="D954" s="330">
        <v>40</v>
      </c>
    </row>
    <row r="955" spans="1:4" x14ac:dyDescent="0.3">
      <c r="A955" s="183">
        <v>2013</v>
      </c>
      <c r="B955" s="183" t="s">
        <v>89</v>
      </c>
      <c r="C955" s="183" t="s">
        <v>15</v>
      </c>
      <c r="D955" s="330">
        <v>306</v>
      </c>
    </row>
    <row r="956" spans="1:4" x14ac:dyDescent="0.3">
      <c r="A956" s="183">
        <v>2013</v>
      </c>
      <c r="B956" s="183" t="s">
        <v>89</v>
      </c>
      <c r="C956" s="183" t="s">
        <v>18</v>
      </c>
      <c r="D956" s="330">
        <v>386</v>
      </c>
    </row>
    <row r="957" spans="1:4" x14ac:dyDescent="0.3">
      <c r="A957" s="183">
        <v>2013</v>
      </c>
      <c r="B957" s="183" t="s">
        <v>89</v>
      </c>
      <c r="C957" s="183" t="s">
        <v>77</v>
      </c>
      <c r="D957" s="330">
        <v>149</v>
      </c>
    </row>
    <row r="958" spans="1:4" x14ac:dyDescent="0.3">
      <c r="A958" s="183">
        <v>2013</v>
      </c>
      <c r="B958" s="183" t="s">
        <v>89</v>
      </c>
      <c r="C958" s="183" t="s">
        <v>44</v>
      </c>
      <c r="D958" s="330">
        <v>39</v>
      </c>
    </row>
    <row r="959" spans="1:4" x14ac:dyDescent="0.3">
      <c r="A959" s="183">
        <v>2013</v>
      </c>
      <c r="B959" s="183" t="s">
        <v>89</v>
      </c>
      <c r="C959" s="183" t="s">
        <v>71</v>
      </c>
      <c r="D959" s="330">
        <v>144</v>
      </c>
    </row>
    <row r="960" spans="1:4" x14ac:dyDescent="0.3">
      <c r="A960" s="183">
        <v>2013</v>
      </c>
      <c r="B960" s="183" t="s">
        <v>89</v>
      </c>
      <c r="C960" s="183" t="s">
        <v>52</v>
      </c>
      <c r="D960" s="330">
        <v>31</v>
      </c>
    </row>
    <row r="961" spans="1:4" x14ac:dyDescent="0.3">
      <c r="A961" s="183">
        <v>2013</v>
      </c>
      <c r="B961" s="183" t="s">
        <v>89</v>
      </c>
      <c r="C961" s="183" t="s">
        <v>20</v>
      </c>
      <c r="D961" s="330">
        <v>248</v>
      </c>
    </row>
    <row r="962" spans="1:4" x14ac:dyDescent="0.3">
      <c r="A962" s="183">
        <v>2013</v>
      </c>
      <c r="B962" s="183" t="s">
        <v>89</v>
      </c>
      <c r="C962" s="183" t="s">
        <v>95</v>
      </c>
      <c r="D962" s="330">
        <v>349</v>
      </c>
    </row>
    <row r="963" spans="1:4" x14ac:dyDescent="0.3">
      <c r="A963" s="183">
        <v>2013</v>
      </c>
      <c r="B963" s="183" t="s">
        <v>89</v>
      </c>
      <c r="C963" s="183" t="s">
        <v>30</v>
      </c>
      <c r="D963" s="330">
        <v>63</v>
      </c>
    </row>
    <row r="964" spans="1:4" x14ac:dyDescent="0.3">
      <c r="A964" s="183">
        <v>2013</v>
      </c>
      <c r="B964" s="183" t="s">
        <v>89</v>
      </c>
      <c r="C964" s="183" t="s">
        <v>281</v>
      </c>
      <c r="D964" s="330">
        <v>804</v>
      </c>
    </row>
    <row r="965" spans="1:4" x14ac:dyDescent="0.3">
      <c r="A965" s="183">
        <v>2013</v>
      </c>
      <c r="B965" s="183" t="s">
        <v>89</v>
      </c>
      <c r="C965" s="183" t="s">
        <v>282</v>
      </c>
      <c r="D965" s="330">
        <v>67</v>
      </c>
    </row>
    <row r="966" spans="1:4" x14ac:dyDescent="0.3">
      <c r="A966" s="183">
        <v>2013</v>
      </c>
      <c r="B966" s="183" t="s">
        <v>89</v>
      </c>
      <c r="C966" s="183" t="s">
        <v>145</v>
      </c>
      <c r="D966" s="330">
        <v>3104</v>
      </c>
    </row>
    <row r="967" spans="1:4" x14ac:dyDescent="0.3">
      <c r="A967" s="183">
        <v>2013</v>
      </c>
      <c r="B967" s="183" t="s">
        <v>89</v>
      </c>
      <c r="C967" s="183" t="s">
        <v>146</v>
      </c>
      <c r="D967" s="330">
        <v>1761</v>
      </c>
    </row>
    <row r="968" spans="1:4" x14ac:dyDescent="0.3">
      <c r="A968" s="183">
        <v>2013</v>
      </c>
      <c r="B968" s="183" t="s">
        <v>89</v>
      </c>
      <c r="C968" s="183" t="s">
        <v>147</v>
      </c>
      <c r="D968" s="330">
        <v>3710</v>
      </c>
    </row>
    <row r="969" spans="1:4" x14ac:dyDescent="0.3">
      <c r="A969" s="183">
        <v>2013</v>
      </c>
      <c r="B969" s="183" t="s">
        <v>86</v>
      </c>
      <c r="C969" s="183" t="s">
        <v>35</v>
      </c>
      <c r="D969" s="330">
        <v>104</v>
      </c>
    </row>
    <row r="970" spans="1:4" x14ac:dyDescent="0.3">
      <c r="A970" s="183">
        <v>2013</v>
      </c>
      <c r="B970" s="183" t="s">
        <v>86</v>
      </c>
      <c r="C970" s="183" t="s">
        <v>41</v>
      </c>
      <c r="D970" s="330">
        <v>250</v>
      </c>
    </row>
    <row r="971" spans="1:4" x14ac:dyDescent="0.3">
      <c r="A971" s="183">
        <v>2013</v>
      </c>
      <c r="B971" s="183" t="s">
        <v>86</v>
      </c>
      <c r="C971" s="183" t="s">
        <v>59</v>
      </c>
      <c r="D971" s="330">
        <v>92</v>
      </c>
    </row>
    <row r="972" spans="1:4" x14ac:dyDescent="0.3">
      <c r="A972" s="183">
        <v>2013</v>
      </c>
      <c r="B972" s="183" t="s">
        <v>86</v>
      </c>
      <c r="C972" s="183" t="s">
        <v>79</v>
      </c>
      <c r="D972" s="330">
        <v>831</v>
      </c>
    </row>
    <row r="973" spans="1:4" x14ac:dyDescent="0.3">
      <c r="A973" s="183">
        <v>2013</v>
      </c>
      <c r="B973" s="183" t="s">
        <v>86</v>
      </c>
      <c r="C973" s="183" t="s">
        <v>17</v>
      </c>
      <c r="D973" s="330">
        <v>288</v>
      </c>
    </row>
    <row r="974" spans="1:4" x14ac:dyDescent="0.3">
      <c r="A974" s="183">
        <v>2013</v>
      </c>
      <c r="B974" s="183" t="s">
        <v>86</v>
      </c>
      <c r="C974" s="183" t="s">
        <v>274</v>
      </c>
      <c r="D974" s="330">
        <v>238</v>
      </c>
    </row>
    <row r="975" spans="1:4" x14ac:dyDescent="0.3">
      <c r="A975" s="183">
        <v>2013</v>
      </c>
      <c r="B975" s="183" t="s">
        <v>86</v>
      </c>
      <c r="C975" s="183" t="s">
        <v>66</v>
      </c>
      <c r="D975" s="330">
        <v>164</v>
      </c>
    </row>
    <row r="976" spans="1:4" x14ac:dyDescent="0.3">
      <c r="A976" s="183">
        <v>2013</v>
      </c>
      <c r="B976" s="183" t="s">
        <v>86</v>
      </c>
      <c r="C976" s="183" t="s">
        <v>283</v>
      </c>
      <c r="D976" s="330">
        <v>55</v>
      </c>
    </row>
    <row r="977" spans="1:4" x14ac:dyDescent="0.3">
      <c r="A977" s="183">
        <v>2013</v>
      </c>
      <c r="B977" s="183" t="s">
        <v>86</v>
      </c>
      <c r="C977" s="183" t="s">
        <v>11</v>
      </c>
      <c r="D977" s="330">
        <v>486</v>
      </c>
    </row>
    <row r="978" spans="1:4" x14ac:dyDescent="0.3">
      <c r="A978" s="183">
        <v>2013</v>
      </c>
      <c r="B978" s="183" t="s">
        <v>86</v>
      </c>
      <c r="C978" s="183" t="s">
        <v>56</v>
      </c>
      <c r="D978" s="330">
        <v>357</v>
      </c>
    </row>
    <row r="979" spans="1:4" x14ac:dyDescent="0.3">
      <c r="A979" s="183">
        <v>2013</v>
      </c>
      <c r="B979" s="183" t="s">
        <v>86</v>
      </c>
      <c r="C979" s="183" t="s">
        <v>29</v>
      </c>
      <c r="D979" s="330">
        <v>179</v>
      </c>
    </row>
    <row r="980" spans="1:4" x14ac:dyDescent="0.3">
      <c r="A980" s="183">
        <v>2013</v>
      </c>
      <c r="B980" s="183" t="s">
        <v>86</v>
      </c>
      <c r="C980" s="183" t="s">
        <v>40</v>
      </c>
      <c r="D980" s="330">
        <v>87</v>
      </c>
    </row>
    <row r="981" spans="1:4" x14ac:dyDescent="0.3">
      <c r="A981" s="183">
        <v>2013</v>
      </c>
      <c r="B981" s="183" t="s">
        <v>86</v>
      </c>
      <c r="C981" s="183" t="s">
        <v>47</v>
      </c>
      <c r="D981" s="330">
        <v>751</v>
      </c>
    </row>
    <row r="982" spans="1:4" x14ac:dyDescent="0.3">
      <c r="A982" s="183">
        <v>2013</v>
      </c>
      <c r="B982" s="183" t="s">
        <v>86</v>
      </c>
      <c r="C982" s="183" t="s">
        <v>57</v>
      </c>
      <c r="D982" s="330">
        <v>133</v>
      </c>
    </row>
    <row r="983" spans="1:4" x14ac:dyDescent="0.3">
      <c r="A983" s="183">
        <v>2013</v>
      </c>
      <c r="B983" s="183" t="s">
        <v>86</v>
      </c>
      <c r="C983" s="183" t="s">
        <v>74</v>
      </c>
      <c r="D983" s="330">
        <v>591</v>
      </c>
    </row>
    <row r="984" spans="1:4" x14ac:dyDescent="0.3">
      <c r="A984" s="183">
        <v>2013</v>
      </c>
      <c r="B984" s="183" t="s">
        <v>86</v>
      </c>
      <c r="C984" s="183" t="s">
        <v>53</v>
      </c>
      <c r="D984" s="330">
        <v>90</v>
      </c>
    </row>
    <row r="985" spans="1:4" x14ac:dyDescent="0.3">
      <c r="A985" s="183">
        <v>2013</v>
      </c>
      <c r="B985" s="183" t="s">
        <v>86</v>
      </c>
      <c r="C985" s="183" t="s">
        <v>284</v>
      </c>
      <c r="D985" s="330">
        <v>109</v>
      </c>
    </row>
    <row r="986" spans="1:4" x14ac:dyDescent="0.3">
      <c r="A986" s="183">
        <v>2013</v>
      </c>
      <c r="B986" s="183" t="s">
        <v>86</v>
      </c>
      <c r="C986" s="183" t="s">
        <v>33</v>
      </c>
      <c r="D986" s="330">
        <v>57</v>
      </c>
    </row>
    <row r="987" spans="1:4" x14ac:dyDescent="0.3">
      <c r="A987" s="183">
        <v>2013</v>
      </c>
      <c r="B987" s="183" t="s">
        <v>86</v>
      </c>
      <c r="C987" s="183" t="s">
        <v>60</v>
      </c>
      <c r="D987" s="330">
        <v>175</v>
      </c>
    </row>
    <row r="988" spans="1:4" x14ac:dyDescent="0.3">
      <c r="A988" s="183">
        <v>2013</v>
      </c>
      <c r="B988" s="183" t="s">
        <v>86</v>
      </c>
      <c r="C988" s="183" t="s">
        <v>25</v>
      </c>
      <c r="D988" s="330">
        <v>315</v>
      </c>
    </row>
    <row r="989" spans="1:4" x14ac:dyDescent="0.3">
      <c r="A989" s="183">
        <v>2013</v>
      </c>
      <c r="B989" s="183" t="s">
        <v>86</v>
      </c>
      <c r="C989" s="183" t="s">
        <v>7</v>
      </c>
      <c r="D989" s="330">
        <v>468</v>
      </c>
    </row>
    <row r="990" spans="1:4" x14ac:dyDescent="0.3">
      <c r="A990" s="183">
        <v>2013</v>
      </c>
      <c r="B990" s="183" t="s">
        <v>86</v>
      </c>
      <c r="C990" s="183" t="s">
        <v>55</v>
      </c>
      <c r="D990" s="330">
        <v>51</v>
      </c>
    </row>
    <row r="991" spans="1:4" x14ac:dyDescent="0.3">
      <c r="A991" s="183">
        <v>2013</v>
      </c>
      <c r="B991" s="183" t="s">
        <v>86</v>
      </c>
      <c r="C991" s="183" t="s">
        <v>36</v>
      </c>
      <c r="D991" s="330">
        <v>281</v>
      </c>
    </row>
    <row r="992" spans="1:4" x14ac:dyDescent="0.3">
      <c r="A992" s="183">
        <v>2013</v>
      </c>
      <c r="B992" s="183" t="s">
        <v>86</v>
      </c>
      <c r="C992" s="183" t="s">
        <v>285</v>
      </c>
      <c r="D992" s="330">
        <v>119</v>
      </c>
    </row>
    <row r="993" spans="1:4" x14ac:dyDescent="0.3">
      <c r="A993" s="183">
        <v>2013</v>
      </c>
      <c r="B993" s="183" t="s">
        <v>86</v>
      </c>
      <c r="C993" s="183" t="s">
        <v>21</v>
      </c>
      <c r="D993" s="330">
        <v>156</v>
      </c>
    </row>
    <row r="994" spans="1:4" x14ac:dyDescent="0.3">
      <c r="A994" s="183">
        <v>2013</v>
      </c>
      <c r="B994" s="183" t="s">
        <v>86</v>
      </c>
      <c r="C994" s="183" t="s">
        <v>42</v>
      </c>
      <c r="D994" s="330">
        <v>34</v>
      </c>
    </row>
    <row r="995" spans="1:4" x14ac:dyDescent="0.3">
      <c r="A995" s="183">
        <v>2013</v>
      </c>
      <c r="B995" s="183" t="s">
        <v>86</v>
      </c>
      <c r="C995" s="183" t="s">
        <v>16</v>
      </c>
      <c r="D995" s="330">
        <v>310</v>
      </c>
    </row>
    <row r="996" spans="1:4" x14ac:dyDescent="0.3">
      <c r="A996" s="183">
        <v>2013</v>
      </c>
      <c r="B996" s="183" t="s">
        <v>86</v>
      </c>
      <c r="C996" s="183" t="s">
        <v>2</v>
      </c>
      <c r="D996" s="330">
        <v>710</v>
      </c>
    </row>
    <row r="997" spans="1:4" x14ac:dyDescent="0.3">
      <c r="A997" s="183">
        <v>2013</v>
      </c>
      <c r="B997" s="183" t="s">
        <v>86</v>
      </c>
      <c r="C997" s="183" t="s">
        <v>288</v>
      </c>
      <c r="D997" s="330">
        <v>42</v>
      </c>
    </row>
    <row r="998" spans="1:4" x14ac:dyDescent="0.3">
      <c r="A998" s="183">
        <v>2013</v>
      </c>
      <c r="B998" s="183" t="s">
        <v>86</v>
      </c>
      <c r="C998" s="183" t="s">
        <v>4</v>
      </c>
      <c r="D998" s="330">
        <v>699</v>
      </c>
    </row>
    <row r="999" spans="1:4" x14ac:dyDescent="0.3">
      <c r="A999" s="183">
        <v>2013</v>
      </c>
      <c r="B999" s="183" t="s">
        <v>86</v>
      </c>
      <c r="C999" s="183" t="s">
        <v>38</v>
      </c>
      <c r="D999" s="330">
        <v>155</v>
      </c>
    </row>
    <row r="1000" spans="1:4" x14ac:dyDescent="0.3">
      <c r="A1000" s="183">
        <v>2013</v>
      </c>
      <c r="B1000" s="183" t="s">
        <v>86</v>
      </c>
      <c r="C1000" s="183" t="s">
        <v>275</v>
      </c>
      <c r="D1000" s="330">
        <v>101</v>
      </c>
    </row>
    <row r="1001" spans="1:4" x14ac:dyDescent="0.3">
      <c r="A1001" s="183">
        <v>2013</v>
      </c>
      <c r="B1001" s="183" t="s">
        <v>86</v>
      </c>
      <c r="C1001" s="183" t="s">
        <v>8</v>
      </c>
      <c r="D1001" s="330">
        <v>257</v>
      </c>
    </row>
    <row r="1002" spans="1:4" x14ac:dyDescent="0.3">
      <c r="A1002" s="183">
        <v>2013</v>
      </c>
      <c r="B1002" s="183" t="s">
        <v>86</v>
      </c>
      <c r="C1002" s="183" t="s">
        <v>78</v>
      </c>
      <c r="D1002" s="330">
        <v>566</v>
      </c>
    </row>
    <row r="1003" spans="1:4" x14ac:dyDescent="0.3">
      <c r="A1003" s="183">
        <v>2013</v>
      </c>
      <c r="B1003" s="183" t="s">
        <v>86</v>
      </c>
      <c r="C1003" s="183" t="s">
        <v>27</v>
      </c>
      <c r="D1003" s="330">
        <v>260</v>
      </c>
    </row>
    <row r="1004" spans="1:4" x14ac:dyDescent="0.3">
      <c r="A1004" s="183">
        <v>2013</v>
      </c>
      <c r="B1004" s="183" t="s">
        <v>86</v>
      </c>
      <c r="C1004" s="183" t="s">
        <v>13</v>
      </c>
      <c r="D1004" s="330">
        <v>168</v>
      </c>
    </row>
    <row r="1005" spans="1:4" x14ac:dyDescent="0.3">
      <c r="A1005" s="183">
        <v>2013</v>
      </c>
      <c r="B1005" s="183" t="s">
        <v>86</v>
      </c>
      <c r="C1005" s="183" t="s">
        <v>70</v>
      </c>
      <c r="D1005" s="330">
        <v>436</v>
      </c>
    </row>
    <row r="1006" spans="1:4" x14ac:dyDescent="0.3">
      <c r="A1006" s="183">
        <v>2013</v>
      </c>
      <c r="B1006" s="183" t="s">
        <v>86</v>
      </c>
      <c r="C1006" s="183" t="s">
        <v>72</v>
      </c>
      <c r="D1006" s="330">
        <v>183</v>
      </c>
    </row>
    <row r="1007" spans="1:4" x14ac:dyDescent="0.3">
      <c r="A1007" s="183">
        <v>2013</v>
      </c>
      <c r="B1007" s="183" t="s">
        <v>86</v>
      </c>
      <c r="C1007" s="183" t="s">
        <v>276</v>
      </c>
      <c r="D1007" s="330">
        <v>131</v>
      </c>
    </row>
    <row r="1008" spans="1:4" x14ac:dyDescent="0.3">
      <c r="A1008" s="183">
        <v>2013</v>
      </c>
      <c r="B1008" s="183" t="s">
        <v>86</v>
      </c>
      <c r="C1008" s="183" t="s">
        <v>6</v>
      </c>
      <c r="D1008" s="330">
        <v>647</v>
      </c>
    </row>
    <row r="1009" spans="1:4" x14ac:dyDescent="0.3">
      <c r="A1009" s="183">
        <v>2013</v>
      </c>
      <c r="B1009" s="183" t="s">
        <v>86</v>
      </c>
      <c r="C1009" s="183" t="s">
        <v>62</v>
      </c>
      <c r="D1009" s="330">
        <v>323</v>
      </c>
    </row>
    <row r="1010" spans="1:4" x14ac:dyDescent="0.3">
      <c r="A1010" s="183">
        <v>2013</v>
      </c>
      <c r="B1010" s="183" t="s">
        <v>86</v>
      </c>
      <c r="C1010" s="183" t="s">
        <v>5</v>
      </c>
      <c r="D1010" s="330">
        <v>544</v>
      </c>
    </row>
    <row r="1011" spans="1:4" x14ac:dyDescent="0.3">
      <c r="A1011" s="183">
        <v>2013</v>
      </c>
      <c r="B1011" s="183" t="s">
        <v>86</v>
      </c>
      <c r="C1011" s="183" t="s">
        <v>37</v>
      </c>
      <c r="D1011" s="330">
        <v>114</v>
      </c>
    </row>
    <row r="1012" spans="1:4" x14ac:dyDescent="0.3">
      <c r="A1012" s="183">
        <v>2013</v>
      </c>
      <c r="B1012" s="183" t="s">
        <v>86</v>
      </c>
      <c r="C1012" s="183" t="s">
        <v>76</v>
      </c>
      <c r="D1012" s="330">
        <v>533</v>
      </c>
    </row>
    <row r="1013" spans="1:4" x14ac:dyDescent="0.3">
      <c r="A1013" s="183">
        <v>2013</v>
      </c>
      <c r="B1013" s="183" t="s">
        <v>86</v>
      </c>
      <c r="C1013" s="183" t="s">
        <v>63</v>
      </c>
      <c r="D1013" s="330">
        <v>101</v>
      </c>
    </row>
    <row r="1014" spans="1:4" x14ac:dyDescent="0.3">
      <c r="A1014" s="183">
        <v>2013</v>
      </c>
      <c r="B1014" s="183" t="s">
        <v>86</v>
      </c>
      <c r="C1014" s="183" t="s">
        <v>277</v>
      </c>
      <c r="D1014" s="330">
        <v>136</v>
      </c>
    </row>
    <row r="1015" spans="1:4" x14ac:dyDescent="0.3">
      <c r="A1015" s="183">
        <v>2013</v>
      </c>
      <c r="B1015" s="183" t="s">
        <v>86</v>
      </c>
      <c r="C1015" s="183" t="s">
        <v>43</v>
      </c>
      <c r="D1015" s="330">
        <v>143</v>
      </c>
    </row>
    <row r="1016" spans="1:4" x14ac:dyDescent="0.3">
      <c r="A1016" s="183">
        <v>2013</v>
      </c>
      <c r="B1016" s="183" t="s">
        <v>86</v>
      </c>
      <c r="C1016" s="183" t="s">
        <v>65</v>
      </c>
      <c r="D1016" s="330">
        <v>149</v>
      </c>
    </row>
    <row r="1017" spans="1:4" x14ac:dyDescent="0.3">
      <c r="A1017" s="183">
        <v>2013</v>
      </c>
      <c r="B1017" s="183" t="s">
        <v>86</v>
      </c>
      <c r="C1017" s="183" t="s">
        <v>22</v>
      </c>
      <c r="D1017" s="330">
        <v>148</v>
      </c>
    </row>
    <row r="1018" spans="1:4" x14ac:dyDescent="0.3">
      <c r="A1018" s="183">
        <v>2013</v>
      </c>
      <c r="B1018" s="183" t="s">
        <v>86</v>
      </c>
      <c r="C1018" s="183" t="s">
        <v>61</v>
      </c>
      <c r="D1018" s="330">
        <v>105</v>
      </c>
    </row>
    <row r="1019" spans="1:4" x14ac:dyDescent="0.3">
      <c r="A1019" s="183">
        <v>2013</v>
      </c>
      <c r="B1019" s="183" t="s">
        <v>86</v>
      </c>
      <c r="C1019" s="183" t="s">
        <v>23</v>
      </c>
      <c r="D1019" s="330">
        <v>169</v>
      </c>
    </row>
    <row r="1020" spans="1:4" x14ac:dyDescent="0.3">
      <c r="A1020" s="183">
        <v>2013</v>
      </c>
      <c r="B1020" s="183" t="s">
        <v>86</v>
      </c>
      <c r="C1020" s="183" t="s">
        <v>12</v>
      </c>
      <c r="D1020" s="330">
        <v>112</v>
      </c>
    </row>
    <row r="1021" spans="1:4" x14ac:dyDescent="0.3">
      <c r="A1021" s="183">
        <v>2013</v>
      </c>
      <c r="B1021" s="183" t="s">
        <v>86</v>
      </c>
      <c r="C1021" s="183" t="s">
        <v>278</v>
      </c>
      <c r="D1021" s="330">
        <v>439</v>
      </c>
    </row>
    <row r="1022" spans="1:4" x14ac:dyDescent="0.3">
      <c r="A1022" s="183">
        <v>2013</v>
      </c>
      <c r="B1022" s="183" t="s">
        <v>86</v>
      </c>
      <c r="C1022" s="183" t="s">
        <v>19</v>
      </c>
      <c r="D1022" s="330">
        <v>187</v>
      </c>
    </row>
    <row r="1023" spans="1:4" x14ac:dyDescent="0.3">
      <c r="A1023" s="183">
        <v>2013</v>
      </c>
      <c r="B1023" s="183" t="s">
        <v>86</v>
      </c>
      <c r="C1023" s="183" t="s">
        <v>45</v>
      </c>
      <c r="D1023" s="330">
        <v>66</v>
      </c>
    </row>
    <row r="1024" spans="1:4" x14ac:dyDescent="0.3">
      <c r="A1024" s="183">
        <v>2013</v>
      </c>
      <c r="B1024" s="183" t="s">
        <v>86</v>
      </c>
      <c r="C1024" s="183" t="s">
        <v>48</v>
      </c>
      <c r="D1024" s="330">
        <v>173</v>
      </c>
    </row>
    <row r="1025" spans="1:4" x14ac:dyDescent="0.3">
      <c r="A1025" s="183">
        <v>2013</v>
      </c>
      <c r="B1025" s="183" t="s">
        <v>86</v>
      </c>
      <c r="C1025" s="183" t="s">
        <v>34</v>
      </c>
      <c r="D1025" s="330">
        <v>94</v>
      </c>
    </row>
    <row r="1026" spans="1:4" x14ac:dyDescent="0.3">
      <c r="A1026" s="183">
        <v>2013</v>
      </c>
      <c r="B1026" s="183" t="s">
        <v>86</v>
      </c>
      <c r="C1026" s="183" t="s">
        <v>3</v>
      </c>
      <c r="D1026" s="330">
        <v>672</v>
      </c>
    </row>
    <row r="1027" spans="1:4" x14ac:dyDescent="0.3">
      <c r="A1027" s="183">
        <v>2013</v>
      </c>
      <c r="B1027" s="183" t="s">
        <v>86</v>
      </c>
      <c r="C1027" s="183" t="s">
        <v>80</v>
      </c>
      <c r="D1027" s="330">
        <v>337</v>
      </c>
    </row>
    <row r="1028" spans="1:4" x14ac:dyDescent="0.3">
      <c r="A1028" s="183">
        <v>2013</v>
      </c>
      <c r="B1028" s="183" t="s">
        <v>86</v>
      </c>
      <c r="C1028" s="183" t="s">
        <v>39</v>
      </c>
      <c r="D1028" s="330">
        <v>380</v>
      </c>
    </row>
    <row r="1029" spans="1:4" x14ac:dyDescent="0.3">
      <c r="A1029" s="183">
        <v>2013</v>
      </c>
      <c r="B1029" s="183" t="s">
        <v>86</v>
      </c>
      <c r="C1029" s="183" t="s">
        <v>14</v>
      </c>
      <c r="D1029" s="330">
        <v>1043</v>
      </c>
    </row>
    <row r="1030" spans="1:4" x14ac:dyDescent="0.3">
      <c r="A1030" s="183">
        <v>2013</v>
      </c>
      <c r="B1030" s="183" t="s">
        <v>86</v>
      </c>
      <c r="C1030" s="183" t="s">
        <v>68</v>
      </c>
      <c r="D1030" s="330">
        <v>190</v>
      </c>
    </row>
    <row r="1031" spans="1:4" x14ac:dyDescent="0.3">
      <c r="A1031" s="183">
        <v>2013</v>
      </c>
      <c r="B1031" s="183" t="s">
        <v>86</v>
      </c>
      <c r="C1031" s="183" t="s">
        <v>69</v>
      </c>
      <c r="D1031" s="330">
        <v>129</v>
      </c>
    </row>
    <row r="1032" spans="1:4" x14ac:dyDescent="0.3">
      <c r="A1032" s="183">
        <v>2013</v>
      </c>
      <c r="B1032" s="183" t="s">
        <v>86</v>
      </c>
      <c r="C1032" s="183" t="s">
        <v>50</v>
      </c>
      <c r="D1032" s="330">
        <v>45</v>
      </c>
    </row>
    <row r="1033" spans="1:4" x14ac:dyDescent="0.3">
      <c r="A1033" s="183">
        <v>2013</v>
      </c>
      <c r="B1033" s="183" t="s">
        <v>86</v>
      </c>
      <c r="C1033" s="183" t="s">
        <v>279</v>
      </c>
      <c r="D1033" s="330">
        <v>58</v>
      </c>
    </row>
    <row r="1034" spans="1:4" x14ac:dyDescent="0.3">
      <c r="A1034" s="183">
        <v>2013</v>
      </c>
      <c r="B1034" s="183" t="s">
        <v>86</v>
      </c>
      <c r="C1034" s="183" t="s">
        <v>24</v>
      </c>
      <c r="D1034" s="330">
        <v>399</v>
      </c>
    </row>
    <row r="1035" spans="1:4" x14ac:dyDescent="0.3">
      <c r="A1035" s="183">
        <v>2013</v>
      </c>
      <c r="B1035" s="183" t="s">
        <v>86</v>
      </c>
      <c r="C1035" s="183" t="s">
        <v>9</v>
      </c>
      <c r="D1035" s="330">
        <v>317</v>
      </c>
    </row>
    <row r="1036" spans="1:4" x14ac:dyDescent="0.3">
      <c r="A1036" s="183">
        <v>2013</v>
      </c>
      <c r="B1036" s="183" t="s">
        <v>86</v>
      </c>
      <c r="C1036" s="183" t="s">
        <v>67</v>
      </c>
      <c r="D1036" s="330">
        <v>266</v>
      </c>
    </row>
    <row r="1037" spans="1:4" x14ac:dyDescent="0.3">
      <c r="A1037" s="183">
        <v>2013</v>
      </c>
      <c r="B1037" s="183" t="s">
        <v>86</v>
      </c>
      <c r="C1037" s="183" t="s">
        <v>28</v>
      </c>
      <c r="D1037" s="330">
        <v>249</v>
      </c>
    </row>
    <row r="1038" spans="1:4" x14ac:dyDescent="0.3">
      <c r="A1038" s="183">
        <v>2013</v>
      </c>
      <c r="B1038" s="183" t="s">
        <v>86</v>
      </c>
      <c r="C1038" s="183" t="s">
        <v>31</v>
      </c>
      <c r="D1038" s="330">
        <v>346</v>
      </c>
    </row>
    <row r="1039" spans="1:4" x14ac:dyDescent="0.3">
      <c r="A1039" s="183">
        <v>2013</v>
      </c>
      <c r="B1039" s="183" t="s">
        <v>86</v>
      </c>
      <c r="C1039" s="183" t="s">
        <v>64</v>
      </c>
      <c r="D1039" s="330">
        <v>363</v>
      </c>
    </row>
    <row r="1040" spans="1:4" x14ac:dyDescent="0.3">
      <c r="A1040" s="183">
        <v>2013</v>
      </c>
      <c r="B1040" s="183" t="s">
        <v>86</v>
      </c>
      <c r="C1040" s="183" t="s">
        <v>280</v>
      </c>
      <c r="D1040" s="330">
        <v>83</v>
      </c>
    </row>
    <row r="1041" spans="1:4" x14ac:dyDescent="0.3">
      <c r="A1041" s="183">
        <v>2013</v>
      </c>
      <c r="B1041" s="183" t="s">
        <v>86</v>
      </c>
      <c r="C1041" s="183" t="s">
        <v>73</v>
      </c>
      <c r="D1041" s="330">
        <v>771</v>
      </c>
    </row>
    <row r="1042" spans="1:4" x14ac:dyDescent="0.3">
      <c r="A1042" s="183">
        <v>2013</v>
      </c>
      <c r="B1042" s="183" t="s">
        <v>86</v>
      </c>
      <c r="C1042" s="183" t="s">
        <v>26</v>
      </c>
      <c r="D1042" s="330">
        <v>159</v>
      </c>
    </row>
    <row r="1043" spans="1:4" x14ac:dyDescent="0.3">
      <c r="A1043" s="183">
        <v>2013</v>
      </c>
      <c r="B1043" s="183" t="s">
        <v>86</v>
      </c>
      <c r="C1043" s="183" t="s">
        <v>32</v>
      </c>
      <c r="D1043" s="330">
        <v>129</v>
      </c>
    </row>
    <row r="1044" spans="1:4" x14ac:dyDescent="0.3">
      <c r="A1044" s="183">
        <v>2013</v>
      </c>
      <c r="B1044" s="183" t="s">
        <v>86</v>
      </c>
      <c r="C1044" s="183" t="s">
        <v>46</v>
      </c>
      <c r="D1044" s="330">
        <v>496</v>
      </c>
    </row>
    <row r="1045" spans="1:4" x14ac:dyDescent="0.3">
      <c r="A1045" s="183">
        <v>2013</v>
      </c>
      <c r="B1045" s="183" t="s">
        <v>86</v>
      </c>
      <c r="C1045" s="183" t="s">
        <v>75</v>
      </c>
      <c r="D1045" s="330">
        <v>394</v>
      </c>
    </row>
    <row r="1046" spans="1:4" x14ac:dyDescent="0.3">
      <c r="A1046" s="183">
        <v>2013</v>
      </c>
      <c r="B1046" s="183" t="s">
        <v>86</v>
      </c>
      <c r="C1046" s="183" t="s">
        <v>10</v>
      </c>
      <c r="D1046" s="330">
        <v>589</v>
      </c>
    </row>
    <row r="1047" spans="1:4" x14ac:dyDescent="0.3">
      <c r="A1047" s="183">
        <v>2013</v>
      </c>
      <c r="B1047" s="183" t="s">
        <v>86</v>
      </c>
      <c r="C1047" s="183" t="s">
        <v>291</v>
      </c>
      <c r="D1047" s="330">
        <v>76</v>
      </c>
    </row>
    <row r="1048" spans="1:4" x14ac:dyDescent="0.3">
      <c r="A1048" s="183">
        <v>2013</v>
      </c>
      <c r="B1048" s="183" t="s">
        <v>86</v>
      </c>
      <c r="C1048" s="183" t="s">
        <v>15</v>
      </c>
      <c r="D1048" s="330">
        <v>446</v>
      </c>
    </row>
    <row r="1049" spans="1:4" x14ac:dyDescent="0.3">
      <c r="A1049" s="183">
        <v>2013</v>
      </c>
      <c r="B1049" s="183" t="s">
        <v>86</v>
      </c>
      <c r="C1049" s="183" t="s">
        <v>18</v>
      </c>
      <c r="D1049" s="330">
        <v>619</v>
      </c>
    </row>
    <row r="1050" spans="1:4" x14ac:dyDescent="0.3">
      <c r="A1050" s="183">
        <v>2013</v>
      </c>
      <c r="B1050" s="183" t="s">
        <v>86</v>
      </c>
      <c r="C1050" s="183" t="s">
        <v>77</v>
      </c>
      <c r="D1050" s="330">
        <v>295</v>
      </c>
    </row>
    <row r="1051" spans="1:4" x14ac:dyDescent="0.3">
      <c r="A1051" s="183">
        <v>2013</v>
      </c>
      <c r="B1051" s="183" t="s">
        <v>86</v>
      </c>
      <c r="C1051" s="183" t="s">
        <v>44</v>
      </c>
      <c r="D1051" s="330">
        <v>100</v>
      </c>
    </row>
    <row r="1052" spans="1:4" x14ac:dyDescent="0.3">
      <c r="A1052" s="183">
        <v>2013</v>
      </c>
      <c r="B1052" s="183" t="s">
        <v>86</v>
      </c>
      <c r="C1052" s="183" t="s">
        <v>71</v>
      </c>
      <c r="D1052" s="330">
        <v>265</v>
      </c>
    </row>
    <row r="1053" spans="1:4" x14ac:dyDescent="0.3">
      <c r="A1053" s="183">
        <v>2013</v>
      </c>
      <c r="B1053" s="183" t="s">
        <v>86</v>
      </c>
      <c r="C1053" s="183" t="s">
        <v>52</v>
      </c>
      <c r="D1053" s="330">
        <v>113</v>
      </c>
    </row>
    <row r="1054" spans="1:4" x14ac:dyDescent="0.3">
      <c r="A1054" s="183">
        <v>2013</v>
      </c>
      <c r="B1054" s="183" t="s">
        <v>86</v>
      </c>
      <c r="C1054" s="183" t="s">
        <v>20</v>
      </c>
      <c r="D1054" s="330">
        <v>391</v>
      </c>
    </row>
    <row r="1055" spans="1:4" x14ac:dyDescent="0.3">
      <c r="A1055" s="183">
        <v>2013</v>
      </c>
      <c r="B1055" s="183" t="s">
        <v>86</v>
      </c>
      <c r="C1055" s="183" t="s">
        <v>95</v>
      </c>
      <c r="D1055" s="330">
        <v>751</v>
      </c>
    </row>
    <row r="1056" spans="1:4" x14ac:dyDescent="0.3">
      <c r="A1056" s="183">
        <v>2013</v>
      </c>
      <c r="B1056" s="183" t="s">
        <v>86</v>
      </c>
      <c r="C1056" s="183" t="s">
        <v>30</v>
      </c>
      <c r="D1056" s="330">
        <v>128</v>
      </c>
    </row>
    <row r="1057" spans="1:4" x14ac:dyDescent="0.3">
      <c r="A1057" s="183">
        <v>2013</v>
      </c>
      <c r="B1057" s="183" t="s">
        <v>86</v>
      </c>
      <c r="C1057" s="183" t="s">
        <v>58</v>
      </c>
      <c r="D1057" s="330">
        <v>50</v>
      </c>
    </row>
    <row r="1058" spans="1:4" x14ac:dyDescent="0.3">
      <c r="A1058" s="183">
        <v>2013</v>
      </c>
      <c r="B1058" s="183" t="s">
        <v>86</v>
      </c>
      <c r="C1058" s="183" t="s">
        <v>281</v>
      </c>
      <c r="D1058" s="330">
        <v>1717</v>
      </c>
    </row>
    <row r="1059" spans="1:4" x14ac:dyDescent="0.3">
      <c r="A1059" s="183">
        <v>2013</v>
      </c>
      <c r="B1059" s="183" t="s">
        <v>86</v>
      </c>
      <c r="C1059" s="183" t="s">
        <v>54</v>
      </c>
      <c r="D1059" s="330">
        <v>54</v>
      </c>
    </row>
    <row r="1060" spans="1:4" x14ac:dyDescent="0.3">
      <c r="A1060" s="183">
        <v>2013</v>
      </c>
      <c r="B1060" s="183" t="s">
        <v>86</v>
      </c>
      <c r="C1060" s="183" t="s">
        <v>282</v>
      </c>
      <c r="D1060" s="330">
        <v>188</v>
      </c>
    </row>
    <row r="1061" spans="1:4" x14ac:dyDescent="0.3">
      <c r="A1061" s="183">
        <v>2013</v>
      </c>
      <c r="B1061" s="183" t="s">
        <v>86</v>
      </c>
      <c r="C1061" s="183" t="s">
        <v>145</v>
      </c>
      <c r="D1061" s="330">
        <v>5177</v>
      </c>
    </row>
    <row r="1062" spans="1:4" x14ac:dyDescent="0.3">
      <c r="A1062" s="183">
        <v>2013</v>
      </c>
      <c r="B1062" s="183" t="s">
        <v>86</v>
      </c>
      <c r="C1062" s="183" t="s">
        <v>146</v>
      </c>
      <c r="D1062" s="330">
        <v>3555</v>
      </c>
    </row>
    <row r="1063" spans="1:4" x14ac:dyDescent="0.3">
      <c r="A1063" s="183">
        <v>2013</v>
      </c>
      <c r="B1063" s="183" t="s">
        <v>86</v>
      </c>
      <c r="C1063" s="183" t="s">
        <v>147</v>
      </c>
      <c r="D1063" s="330">
        <v>6679</v>
      </c>
    </row>
    <row r="1064" spans="1:4" x14ac:dyDescent="0.3">
      <c r="A1064" s="183">
        <v>2013</v>
      </c>
      <c r="B1064" s="183" t="s">
        <v>84</v>
      </c>
      <c r="C1064" s="183" t="s">
        <v>79</v>
      </c>
      <c r="D1064" s="330">
        <v>209</v>
      </c>
    </row>
    <row r="1065" spans="1:4" x14ac:dyDescent="0.3">
      <c r="A1065" s="183">
        <v>2013</v>
      </c>
      <c r="B1065" s="183" t="s">
        <v>84</v>
      </c>
      <c r="C1065" s="183" t="s">
        <v>17</v>
      </c>
      <c r="D1065" s="330">
        <v>97</v>
      </c>
    </row>
    <row r="1066" spans="1:4" x14ac:dyDescent="0.3">
      <c r="A1066" s="183">
        <v>2013</v>
      </c>
      <c r="B1066" s="183" t="s">
        <v>84</v>
      </c>
      <c r="C1066" s="183" t="s">
        <v>66</v>
      </c>
      <c r="D1066" s="330">
        <v>30</v>
      </c>
    </row>
    <row r="1067" spans="1:4" x14ac:dyDescent="0.3">
      <c r="A1067" s="183">
        <v>2013</v>
      </c>
      <c r="B1067" s="183" t="s">
        <v>84</v>
      </c>
      <c r="C1067" s="183" t="s">
        <v>11</v>
      </c>
      <c r="D1067" s="330">
        <v>174</v>
      </c>
    </row>
    <row r="1068" spans="1:4" x14ac:dyDescent="0.3">
      <c r="A1068" s="183">
        <v>2013</v>
      </c>
      <c r="B1068" s="183" t="s">
        <v>84</v>
      </c>
      <c r="C1068" s="183" t="s">
        <v>56</v>
      </c>
      <c r="D1068" s="330">
        <v>55</v>
      </c>
    </row>
    <row r="1069" spans="1:4" x14ac:dyDescent="0.3">
      <c r="A1069" s="183">
        <v>2013</v>
      </c>
      <c r="B1069" s="183" t="s">
        <v>84</v>
      </c>
      <c r="C1069" s="183" t="s">
        <v>29</v>
      </c>
      <c r="D1069" s="330">
        <v>53</v>
      </c>
    </row>
    <row r="1070" spans="1:4" x14ac:dyDescent="0.3">
      <c r="A1070" s="183">
        <v>2013</v>
      </c>
      <c r="B1070" s="183" t="s">
        <v>84</v>
      </c>
      <c r="C1070" s="183" t="s">
        <v>47</v>
      </c>
      <c r="D1070" s="330">
        <v>137</v>
      </c>
    </row>
    <row r="1071" spans="1:4" x14ac:dyDescent="0.3">
      <c r="A1071" s="183">
        <v>2013</v>
      </c>
      <c r="B1071" s="183" t="s">
        <v>84</v>
      </c>
      <c r="C1071" s="183" t="s">
        <v>57</v>
      </c>
      <c r="D1071" s="330">
        <v>35</v>
      </c>
    </row>
    <row r="1072" spans="1:4" x14ac:dyDescent="0.3">
      <c r="A1072" s="183">
        <v>2013</v>
      </c>
      <c r="B1072" s="183" t="s">
        <v>84</v>
      </c>
      <c r="C1072" s="183" t="s">
        <v>74</v>
      </c>
      <c r="D1072" s="330">
        <v>135</v>
      </c>
    </row>
    <row r="1073" spans="1:4" x14ac:dyDescent="0.3">
      <c r="A1073" s="183">
        <v>2013</v>
      </c>
      <c r="B1073" s="183" t="s">
        <v>84</v>
      </c>
      <c r="C1073" s="183" t="s">
        <v>60</v>
      </c>
      <c r="D1073" s="330">
        <v>57</v>
      </c>
    </row>
    <row r="1074" spans="1:4" x14ac:dyDescent="0.3">
      <c r="A1074" s="183">
        <v>2013</v>
      </c>
      <c r="B1074" s="183" t="s">
        <v>84</v>
      </c>
      <c r="C1074" s="183" t="s">
        <v>25</v>
      </c>
      <c r="D1074" s="330">
        <v>99</v>
      </c>
    </row>
    <row r="1075" spans="1:4" x14ac:dyDescent="0.3">
      <c r="A1075" s="183">
        <v>2013</v>
      </c>
      <c r="B1075" s="183" t="s">
        <v>84</v>
      </c>
      <c r="C1075" s="183" t="s">
        <v>7</v>
      </c>
      <c r="D1075" s="330">
        <v>157</v>
      </c>
    </row>
    <row r="1076" spans="1:4" x14ac:dyDescent="0.3">
      <c r="A1076" s="183">
        <v>2013</v>
      </c>
      <c r="B1076" s="183" t="s">
        <v>84</v>
      </c>
      <c r="C1076" s="183" t="s">
        <v>36</v>
      </c>
      <c r="D1076" s="330">
        <v>38</v>
      </c>
    </row>
    <row r="1077" spans="1:4" x14ac:dyDescent="0.3">
      <c r="A1077" s="183">
        <v>2013</v>
      </c>
      <c r="B1077" s="183" t="s">
        <v>84</v>
      </c>
      <c r="C1077" s="183" t="s">
        <v>21</v>
      </c>
      <c r="D1077" s="330">
        <v>47</v>
      </c>
    </row>
    <row r="1078" spans="1:4" x14ac:dyDescent="0.3">
      <c r="A1078" s="183">
        <v>2013</v>
      </c>
      <c r="B1078" s="183" t="s">
        <v>84</v>
      </c>
      <c r="C1078" s="183" t="s">
        <v>16</v>
      </c>
      <c r="D1078" s="330">
        <v>125</v>
      </c>
    </row>
    <row r="1079" spans="1:4" x14ac:dyDescent="0.3">
      <c r="A1079" s="183">
        <v>2013</v>
      </c>
      <c r="B1079" s="183" t="s">
        <v>84</v>
      </c>
      <c r="C1079" s="183" t="s">
        <v>2</v>
      </c>
      <c r="D1079" s="330">
        <v>246</v>
      </c>
    </row>
    <row r="1080" spans="1:4" x14ac:dyDescent="0.3">
      <c r="A1080" s="183">
        <v>2013</v>
      </c>
      <c r="B1080" s="183" t="s">
        <v>84</v>
      </c>
      <c r="C1080" s="183" t="s">
        <v>4</v>
      </c>
      <c r="D1080" s="330">
        <v>227</v>
      </c>
    </row>
    <row r="1081" spans="1:4" x14ac:dyDescent="0.3">
      <c r="A1081" s="183">
        <v>2013</v>
      </c>
      <c r="B1081" s="183" t="s">
        <v>84</v>
      </c>
      <c r="C1081" s="183" t="s">
        <v>38</v>
      </c>
      <c r="D1081" s="330">
        <v>51</v>
      </c>
    </row>
    <row r="1082" spans="1:4" x14ac:dyDescent="0.3">
      <c r="A1082" s="183">
        <v>2013</v>
      </c>
      <c r="B1082" s="183" t="s">
        <v>84</v>
      </c>
      <c r="C1082" s="183" t="s">
        <v>275</v>
      </c>
      <c r="D1082" s="330">
        <v>33</v>
      </c>
    </row>
    <row r="1083" spans="1:4" x14ac:dyDescent="0.3">
      <c r="A1083" s="183">
        <v>2013</v>
      </c>
      <c r="B1083" s="183" t="s">
        <v>84</v>
      </c>
      <c r="C1083" s="183" t="s">
        <v>8</v>
      </c>
      <c r="D1083" s="330">
        <v>74</v>
      </c>
    </row>
    <row r="1084" spans="1:4" x14ac:dyDescent="0.3">
      <c r="A1084" s="183">
        <v>2013</v>
      </c>
      <c r="B1084" s="183" t="s">
        <v>84</v>
      </c>
      <c r="C1084" s="183" t="s">
        <v>78</v>
      </c>
      <c r="D1084" s="330">
        <v>116</v>
      </c>
    </row>
    <row r="1085" spans="1:4" x14ac:dyDescent="0.3">
      <c r="A1085" s="183">
        <v>2013</v>
      </c>
      <c r="B1085" s="183" t="s">
        <v>84</v>
      </c>
      <c r="C1085" s="183" t="s">
        <v>27</v>
      </c>
      <c r="D1085" s="330">
        <v>65</v>
      </c>
    </row>
    <row r="1086" spans="1:4" x14ac:dyDescent="0.3">
      <c r="A1086" s="183">
        <v>2013</v>
      </c>
      <c r="B1086" s="183" t="s">
        <v>84</v>
      </c>
      <c r="C1086" s="183" t="s">
        <v>13</v>
      </c>
      <c r="D1086" s="330">
        <v>57</v>
      </c>
    </row>
    <row r="1087" spans="1:4" x14ac:dyDescent="0.3">
      <c r="A1087" s="183">
        <v>2013</v>
      </c>
      <c r="B1087" s="183" t="s">
        <v>84</v>
      </c>
      <c r="C1087" s="183" t="s">
        <v>70</v>
      </c>
      <c r="D1087" s="330">
        <v>95</v>
      </c>
    </row>
    <row r="1088" spans="1:4" x14ac:dyDescent="0.3">
      <c r="A1088" s="183">
        <v>2013</v>
      </c>
      <c r="B1088" s="183" t="s">
        <v>84</v>
      </c>
      <c r="C1088" s="183" t="s">
        <v>72</v>
      </c>
      <c r="D1088" s="330">
        <v>35</v>
      </c>
    </row>
    <row r="1089" spans="1:4" x14ac:dyDescent="0.3">
      <c r="A1089" s="183">
        <v>2013</v>
      </c>
      <c r="B1089" s="183" t="s">
        <v>84</v>
      </c>
      <c r="C1089" s="183" t="s">
        <v>6</v>
      </c>
      <c r="D1089" s="330">
        <v>1109</v>
      </c>
    </row>
    <row r="1090" spans="1:4" x14ac:dyDescent="0.3">
      <c r="A1090" s="183">
        <v>2013</v>
      </c>
      <c r="B1090" s="183" t="s">
        <v>84</v>
      </c>
      <c r="C1090" s="183" t="s">
        <v>62</v>
      </c>
      <c r="D1090" s="330">
        <v>72</v>
      </c>
    </row>
    <row r="1091" spans="1:4" x14ac:dyDescent="0.3">
      <c r="A1091" s="183">
        <v>2013</v>
      </c>
      <c r="B1091" s="183" t="s">
        <v>84</v>
      </c>
      <c r="C1091" s="183" t="s">
        <v>5</v>
      </c>
      <c r="D1091" s="330">
        <v>157</v>
      </c>
    </row>
    <row r="1092" spans="1:4" x14ac:dyDescent="0.3">
      <c r="A1092" s="183">
        <v>2013</v>
      </c>
      <c r="B1092" s="183" t="s">
        <v>84</v>
      </c>
      <c r="C1092" s="183" t="s">
        <v>76</v>
      </c>
      <c r="D1092" s="330">
        <v>105</v>
      </c>
    </row>
    <row r="1093" spans="1:4" x14ac:dyDescent="0.3">
      <c r="A1093" s="183">
        <v>2013</v>
      </c>
      <c r="B1093" s="183" t="s">
        <v>84</v>
      </c>
      <c r="C1093" s="183" t="s">
        <v>43</v>
      </c>
      <c r="D1093" s="330">
        <v>54</v>
      </c>
    </row>
    <row r="1094" spans="1:4" x14ac:dyDescent="0.3">
      <c r="A1094" s="183">
        <v>2013</v>
      </c>
      <c r="B1094" s="183" t="s">
        <v>84</v>
      </c>
      <c r="C1094" s="183" t="s">
        <v>65</v>
      </c>
      <c r="D1094" s="330">
        <v>37</v>
      </c>
    </row>
    <row r="1095" spans="1:4" x14ac:dyDescent="0.3">
      <c r="A1095" s="183">
        <v>2013</v>
      </c>
      <c r="B1095" s="183" t="s">
        <v>84</v>
      </c>
      <c r="C1095" s="183" t="s">
        <v>22</v>
      </c>
      <c r="D1095" s="330">
        <v>53</v>
      </c>
    </row>
    <row r="1096" spans="1:4" x14ac:dyDescent="0.3">
      <c r="A1096" s="183">
        <v>2013</v>
      </c>
      <c r="B1096" s="183" t="s">
        <v>84</v>
      </c>
      <c r="C1096" s="183" t="s">
        <v>61</v>
      </c>
      <c r="D1096" s="330">
        <v>38</v>
      </c>
    </row>
    <row r="1097" spans="1:4" x14ac:dyDescent="0.3">
      <c r="A1097" s="183">
        <v>2013</v>
      </c>
      <c r="B1097" s="183" t="s">
        <v>84</v>
      </c>
      <c r="C1097" s="183" t="s">
        <v>23</v>
      </c>
      <c r="D1097" s="330">
        <v>67</v>
      </c>
    </row>
    <row r="1098" spans="1:4" x14ac:dyDescent="0.3">
      <c r="A1098" s="183">
        <v>2013</v>
      </c>
      <c r="B1098" s="183" t="s">
        <v>84</v>
      </c>
      <c r="C1098" s="183" t="s">
        <v>278</v>
      </c>
      <c r="D1098" s="330">
        <v>95</v>
      </c>
    </row>
    <row r="1099" spans="1:4" x14ac:dyDescent="0.3">
      <c r="A1099" s="183">
        <v>2013</v>
      </c>
      <c r="B1099" s="183" t="s">
        <v>84</v>
      </c>
      <c r="C1099" s="183" t="s">
        <v>19</v>
      </c>
      <c r="D1099" s="330">
        <v>67</v>
      </c>
    </row>
    <row r="1100" spans="1:4" x14ac:dyDescent="0.3">
      <c r="A1100" s="183">
        <v>2013</v>
      </c>
      <c r="B1100" s="183" t="s">
        <v>84</v>
      </c>
      <c r="C1100" s="183" t="s">
        <v>48</v>
      </c>
      <c r="D1100" s="330">
        <v>43</v>
      </c>
    </row>
    <row r="1101" spans="1:4" x14ac:dyDescent="0.3">
      <c r="A1101" s="183">
        <v>2013</v>
      </c>
      <c r="B1101" s="183" t="s">
        <v>84</v>
      </c>
      <c r="C1101" s="183" t="s">
        <v>3</v>
      </c>
      <c r="D1101" s="330">
        <v>269</v>
      </c>
    </row>
    <row r="1102" spans="1:4" x14ac:dyDescent="0.3">
      <c r="A1102" s="183">
        <v>2013</v>
      </c>
      <c r="B1102" s="183" t="s">
        <v>84</v>
      </c>
      <c r="C1102" s="183" t="s">
        <v>80</v>
      </c>
      <c r="D1102" s="330">
        <v>102</v>
      </c>
    </row>
    <row r="1103" spans="1:4" x14ac:dyDescent="0.3">
      <c r="A1103" s="183">
        <v>2013</v>
      </c>
      <c r="B1103" s="183" t="s">
        <v>84</v>
      </c>
      <c r="C1103" s="183" t="s">
        <v>39</v>
      </c>
      <c r="D1103" s="330">
        <v>70</v>
      </c>
    </row>
    <row r="1104" spans="1:4" x14ac:dyDescent="0.3">
      <c r="A1104" s="183">
        <v>2013</v>
      </c>
      <c r="B1104" s="183" t="s">
        <v>84</v>
      </c>
      <c r="C1104" s="183" t="s">
        <v>14</v>
      </c>
      <c r="D1104" s="330">
        <v>147</v>
      </c>
    </row>
    <row r="1105" spans="1:4" x14ac:dyDescent="0.3">
      <c r="A1105" s="183">
        <v>2013</v>
      </c>
      <c r="B1105" s="183" t="s">
        <v>84</v>
      </c>
      <c r="C1105" s="183" t="s">
        <v>68</v>
      </c>
      <c r="D1105" s="330">
        <v>33</v>
      </c>
    </row>
    <row r="1106" spans="1:4" x14ac:dyDescent="0.3">
      <c r="A1106" s="183">
        <v>2013</v>
      </c>
      <c r="B1106" s="183" t="s">
        <v>84</v>
      </c>
      <c r="C1106" s="183" t="s">
        <v>69</v>
      </c>
      <c r="D1106" s="330">
        <v>30</v>
      </c>
    </row>
    <row r="1107" spans="1:4" x14ac:dyDescent="0.3">
      <c r="A1107" s="183">
        <v>2013</v>
      </c>
      <c r="B1107" s="183" t="s">
        <v>84</v>
      </c>
      <c r="C1107" s="183" t="s">
        <v>24</v>
      </c>
      <c r="D1107" s="330">
        <v>149</v>
      </c>
    </row>
    <row r="1108" spans="1:4" x14ac:dyDescent="0.3">
      <c r="A1108" s="183">
        <v>2013</v>
      </c>
      <c r="B1108" s="183" t="s">
        <v>84</v>
      </c>
      <c r="C1108" s="183" t="s">
        <v>9</v>
      </c>
      <c r="D1108" s="330">
        <v>93</v>
      </c>
    </row>
    <row r="1109" spans="1:4" x14ac:dyDescent="0.3">
      <c r="A1109" s="183">
        <v>2013</v>
      </c>
      <c r="B1109" s="183" t="s">
        <v>84</v>
      </c>
      <c r="C1109" s="183" t="s">
        <v>67</v>
      </c>
      <c r="D1109" s="330">
        <v>39</v>
      </c>
    </row>
    <row r="1110" spans="1:4" x14ac:dyDescent="0.3">
      <c r="A1110" s="183">
        <v>2013</v>
      </c>
      <c r="B1110" s="183" t="s">
        <v>84</v>
      </c>
      <c r="C1110" s="183" t="s">
        <v>28</v>
      </c>
      <c r="D1110" s="330">
        <v>72</v>
      </c>
    </row>
    <row r="1111" spans="1:4" x14ac:dyDescent="0.3">
      <c r="A1111" s="183">
        <v>2013</v>
      </c>
      <c r="B1111" s="183" t="s">
        <v>84</v>
      </c>
      <c r="C1111" s="183" t="s">
        <v>31</v>
      </c>
      <c r="D1111" s="330">
        <v>64</v>
      </c>
    </row>
    <row r="1112" spans="1:4" x14ac:dyDescent="0.3">
      <c r="A1112" s="183">
        <v>2013</v>
      </c>
      <c r="B1112" s="183" t="s">
        <v>84</v>
      </c>
      <c r="C1112" s="183" t="s">
        <v>64</v>
      </c>
      <c r="D1112" s="330">
        <v>92</v>
      </c>
    </row>
    <row r="1113" spans="1:4" x14ac:dyDescent="0.3">
      <c r="A1113" s="183">
        <v>2013</v>
      </c>
      <c r="B1113" s="183" t="s">
        <v>84</v>
      </c>
      <c r="C1113" s="183" t="s">
        <v>73</v>
      </c>
      <c r="D1113" s="330">
        <v>104</v>
      </c>
    </row>
    <row r="1114" spans="1:4" x14ac:dyDescent="0.3">
      <c r="A1114" s="183">
        <v>2013</v>
      </c>
      <c r="B1114" s="183" t="s">
        <v>84</v>
      </c>
      <c r="C1114" s="183" t="s">
        <v>26</v>
      </c>
      <c r="D1114" s="330">
        <v>43</v>
      </c>
    </row>
    <row r="1115" spans="1:4" x14ac:dyDescent="0.3">
      <c r="A1115" s="183">
        <v>2013</v>
      </c>
      <c r="B1115" s="183" t="s">
        <v>84</v>
      </c>
      <c r="C1115" s="183" t="s">
        <v>32</v>
      </c>
      <c r="D1115" s="330">
        <v>39</v>
      </c>
    </row>
    <row r="1116" spans="1:4" x14ac:dyDescent="0.3">
      <c r="A1116" s="183">
        <v>2013</v>
      </c>
      <c r="B1116" s="183" t="s">
        <v>84</v>
      </c>
      <c r="C1116" s="183" t="s">
        <v>46</v>
      </c>
      <c r="D1116" s="330">
        <v>116</v>
      </c>
    </row>
    <row r="1117" spans="1:4" x14ac:dyDescent="0.3">
      <c r="A1117" s="183">
        <v>2013</v>
      </c>
      <c r="B1117" s="183" t="s">
        <v>84</v>
      </c>
      <c r="C1117" s="183" t="s">
        <v>75</v>
      </c>
      <c r="D1117" s="330">
        <v>68</v>
      </c>
    </row>
    <row r="1118" spans="1:4" x14ac:dyDescent="0.3">
      <c r="A1118" s="183">
        <v>2013</v>
      </c>
      <c r="B1118" s="183" t="s">
        <v>84</v>
      </c>
      <c r="C1118" s="183" t="s">
        <v>10</v>
      </c>
      <c r="D1118" s="330">
        <v>184</v>
      </c>
    </row>
    <row r="1119" spans="1:4" x14ac:dyDescent="0.3">
      <c r="A1119" s="183">
        <v>2013</v>
      </c>
      <c r="B1119" s="183" t="s">
        <v>84</v>
      </c>
      <c r="C1119" s="183" t="s">
        <v>15</v>
      </c>
      <c r="D1119" s="330">
        <v>149</v>
      </c>
    </row>
    <row r="1120" spans="1:4" x14ac:dyDescent="0.3">
      <c r="A1120" s="183">
        <v>2013</v>
      </c>
      <c r="B1120" s="183" t="s">
        <v>84</v>
      </c>
      <c r="C1120" s="183" t="s">
        <v>18</v>
      </c>
      <c r="D1120" s="330">
        <v>154</v>
      </c>
    </row>
    <row r="1121" spans="1:4" x14ac:dyDescent="0.3">
      <c r="A1121" s="183">
        <v>2013</v>
      </c>
      <c r="B1121" s="183" t="s">
        <v>84</v>
      </c>
      <c r="C1121" s="183" t="s">
        <v>77</v>
      </c>
      <c r="D1121" s="330">
        <v>57</v>
      </c>
    </row>
    <row r="1122" spans="1:4" x14ac:dyDescent="0.3">
      <c r="A1122" s="183">
        <v>2013</v>
      </c>
      <c r="B1122" s="183" t="s">
        <v>84</v>
      </c>
      <c r="C1122" s="183" t="s">
        <v>71</v>
      </c>
      <c r="D1122" s="330">
        <v>76</v>
      </c>
    </row>
    <row r="1123" spans="1:4" x14ac:dyDescent="0.3">
      <c r="A1123" s="183">
        <v>2013</v>
      </c>
      <c r="B1123" s="183" t="s">
        <v>84</v>
      </c>
      <c r="C1123" s="183" t="s">
        <v>20</v>
      </c>
      <c r="D1123" s="330">
        <v>81</v>
      </c>
    </row>
    <row r="1124" spans="1:4" x14ac:dyDescent="0.3">
      <c r="A1124" s="183">
        <v>2013</v>
      </c>
      <c r="B1124" s="183" t="s">
        <v>84</v>
      </c>
      <c r="C1124" s="183" t="s">
        <v>95</v>
      </c>
      <c r="D1124" s="330">
        <v>136</v>
      </c>
    </row>
    <row r="1125" spans="1:4" x14ac:dyDescent="0.3">
      <c r="A1125" s="183">
        <v>2013</v>
      </c>
      <c r="B1125" s="183" t="s">
        <v>84</v>
      </c>
      <c r="C1125" s="183" t="s">
        <v>30</v>
      </c>
      <c r="D1125" s="330">
        <v>38</v>
      </c>
    </row>
    <row r="1126" spans="1:4" x14ac:dyDescent="0.3">
      <c r="A1126" s="183">
        <v>2013</v>
      </c>
      <c r="B1126" s="183" t="s">
        <v>84</v>
      </c>
      <c r="C1126" s="183" t="s">
        <v>281</v>
      </c>
      <c r="D1126" s="330">
        <v>358</v>
      </c>
    </row>
    <row r="1127" spans="1:4" x14ac:dyDescent="0.3">
      <c r="A1127" s="183">
        <v>2013</v>
      </c>
      <c r="B1127" s="183" t="s">
        <v>84</v>
      </c>
      <c r="C1127" s="183" t="s">
        <v>282</v>
      </c>
      <c r="D1127" s="330">
        <v>35</v>
      </c>
    </row>
    <row r="1128" spans="1:4" x14ac:dyDescent="0.3">
      <c r="A1128" s="183">
        <v>2013</v>
      </c>
      <c r="B1128" s="183" t="s">
        <v>84</v>
      </c>
      <c r="C1128" s="183" t="s">
        <v>145</v>
      </c>
      <c r="D1128" s="330">
        <v>7470</v>
      </c>
    </row>
    <row r="1129" spans="1:4" x14ac:dyDescent="0.3">
      <c r="A1129" s="183">
        <v>2013</v>
      </c>
      <c r="B1129" s="183" t="s">
        <v>84</v>
      </c>
      <c r="C1129" s="183" t="s">
        <v>146</v>
      </c>
      <c r="D1129" s="330">
        <v>902</v>
      </c>
    </row>
    <row r="1130" spans="1:4" x14ac:dyDescent="0.3">
      <c r="A1130" s="183">
        <v>2013</v>
      </c>
      <c r="B1130" s="183" t="s">
        <v>84</v>
      </c>
      <c r="C1130" s="183" t="s">
        <v>147</v>
      </c>
      <c r="D1130" s="330">
        <v>7676</v>
      </c>
    </row>
    <row r="1131" spans="1:4" x14ac:dyDescent="0.3">
      <c r="A1131" s="183">
        <v>2013</v>
      </c>
      <c r="B1131" s="183" t="s">
        <v>293</v>
      </c>
      <c r="C1131" s="183" t="s">
        <v>35</v>
      </c>
      <c r="D1131" s="330">
        <v>63</v>
      </c>
    </row>
    <row r="1132" spans="1:4" x14ac:dyDescent="0.3">
      <c r="A1132" s="183">
        <v>2013</v>
      </c>
      <c r="B1132" s="183" t="s">
        <v>293</v>
      </c>
      <c r="C1132" s="183" t="s">
        <v>41</v>
      </c>
      <c r="D1132" s="330">
        <v>51</v>
      </c>
    </row>
    <row r="1133" spans="1:4" x14ac:dyDescent="0.3">
      <c r="A1133" s="183">
        <v>2013</v>
      </c>
      <c r="B1133" s="183" t="s">
        <v>293</v>
      </c>
      <c r="C1133" s="183" t="s">
        <v>59</v>
      </c>
      <c r="D1133" s="330">
        <v>40</v>
      </c>
    </row>
    <row r="1134" spans="1:4" x14ac:dyDescent="0.3">
      <c r="A1134" s="183">
        <v>2013</v>
      </c>
      <c r="B1134" s="183" t="s">
        <v>293</v>
      </c>
      <c r="C1134" s="183" t="s">
        <v>79</v>
      </c>
      <c r="D1134" s="330">
        <v>251</v>
      </c>
    </row>
    <row r="1135" spans="1:4" x14ac:dyDescent="0.3">
      <c r="A1135" s="183">
        <v>2013</v>
      </c>
      <c r="B1135" s="183" t="s">
        <v>293</v>
      </c>
      <c r="C1135" s="183" t="s">
        <v>17</v>
      </c>
      <c r="D1135" s="330">
        <v>107</v>
      </c>
    </row>
    <row r="1136" spans="1:4" x14ac:dyDescent="0.3">
      <c r="A1136" s="183">
        <v>2013</v>
      </c>
      <c r="B1136" s="183" t="s">
        <v>293</v>
      </c>
      <c r="C1136" s="183" t="s">
        <v>66</v>
      </c>
      <c r="D1136" s="330">
        <v>32</v>
      </c>
    </row>
    <row r="1137" spans="1:4" x14ac:dyDescent="0.3">
      <c r="A1137" s="183">
        <v>2013</v>
      </c>
      <c r="B1137" s="183" t="s">
        <v>293</v>
      </c>
      <c r="C1137" s="183" t="s">
        <v>11</v>
      </c>
      <c r="D1137" s="330">
        <v>182</v>
      </c>
    </row>
    <row r="1138" spans="1:4" x14ac:dyDescent="0.3">
      <c r="A1138" s="183">
        <v>2013</v>
      </c>
      <c r="B1138" s="183" t="s">
        <v>293</v>
      </c>
      <c r="C1138" s="183" t="s">
        <v>56</v>
      </c>
      <c r="D1138" s="330">
        <v>133</v>
      </c>
    </row>
    <row r="1139" spans="1:4" x14ac:dyDescent="0.3">
      <c r="A1139" s="183">
        <v>2013</v>
      </c>
      <c r="B1139" s="183" t="s">
        <v>293</v>
      </c>
      <c r="C1139" s="183" t="s">
        <v>29</v>
      </c>
      <c r="D1139" s="330">
        <v>52</v>
      </c>
    </row>
    <row r="1140" spans="1:4" x14ac:dyDescent="0.3">
      <c r="A1140" s="183">
        <v>2013</v>
      </c>
      <c r="B1140" s="183" t="s">
        <v>293</v>
      </c>
      <c r="C1140" s="183" t="s">
        <v>47</v>
      </c>
      <c r="D1140" s="330">
        <v>189</v>
      </c>
    </row>
    <row r="1141" spans="1:4" x14ac:dyDescent="0.3">
      <c r="A1141" s="183">
        <v>2013</v>
      </c>
      <c r="B1141" s="183" t="s">
        <v>293</v>
      </c>
      <c r="C1141" s="183" t="s">
        <v>57</v>
      </c>
      <c r="D1141" s="330">
        <v>45</v>
      </c>
    </row>
    <row r="1142" spans="1:4" x14ac:dyDescent="0.3">
      <c r="A1142" s="183">
        <v>2013</v>
      </c>
      <c r="B1142" s="183" t="s">
        <v>293</v>
      </c>
      <c r="C1142" s="183" t="s">
        <v>74</v>
      </c>
      <c r="D1142" s="330">
        <v>215</v>
      </c>
    </row>
    <row r="1143" spans="1:4" x14ac:dyDescent="0.3">
      <c r="A1143" s="183">
        <v>2013</v>
      </c>
      <c r="B1143" s="183" t="s">
        <v>293</v>
      </c>
      <c r="C1143" s="183" t="s">
        <v>53</v>
      </c>
      <c r="D1143" s="330">
        <v>31</v>
      </c>
    </row>
    <row r="1144" spans="1:4" x14ac:dyDescent="0.3">
      <c r="A1144" s="183">
        <v>2013</v>
      </c>
      <c r="B1144" s="183" t="s">
        <v>293</v>
      </c>
      <c r="C1144" s="183" t="s">
        <v>284</v>
      </c>
      <c r="D1144" s="330">
        <v>30</v>
      </c>
    </row>
    <row r="1145" spans="1:4" x14ac:dyDescent="0.3">
      <c r="A1145" s="183">
        <v>2013</v>
      </c>
      <c r="B1145" s="183" t="s">
        <v>293</v>
      </c>
      <c r="C1145" s="183" t="s">
        <v>60</v>
      </c>
      <c r="D1145" s="330">
        <v>45</v>
      </c>
    </row>
    <row r="1146" spans="1:4" x14ac:dyDescent="0.3">
      <c r="A1146" s="183">
        <v>2013</v>
      </c>
      <c r="B1146" s="183" t="s">
        <v>293</v>
      </c>
      <c r="C1146" s="183" t="s">
        <v>25</v>
      </c>
      <c r="D1146" s="330">
        <v>107</v>
      </c>
    </row>
    <row r="1147" spans="1:4" x14ac:dyDescent="0.3">
      <c r="A1147" s="183">
        <v>2013</v>
      </c>
      <c r="B1147" s="183" t="s">
        <v>293</v>
      </c>
      <c r="C1147" s="183" t="s">
        <v>7</v>
      </c>
      <c r="D1147" s="330">
        <v>124</v>
      </c>
    </row>
    <row r="1148" spans="1:4" x14ac:dyDescent="0.3">
      <c r="A1148" s="183">
        <v>2013</v>
      </c>
      <c r="B1148" s="183" t="s">
        <v>293</v>
      </c>
      <c r="C1148" s="183" t="s">
        <v>36</v>
      </c>
      <c r="D1148" s="330">
        <v>93</v>
      </c>
    </row>
    <row r="1149" spans="1:4" x14ac:dyDescent="0.3">
      <c r="A1149" s="183">
        <v>2013</v>
      </c>
      <c r="B1149" s="183" t="s">
        <v>293</v>
      </c>
      <c r="C1149" s="183" t="s">
        <v>285</v>
      </c>
      <c r="D1149" s="330">
        <v>70</v>
      </c>
    </row>
    <row r="1150" spans="1:4" x14ac:dyDescent="0.3">
      <c r="A1150" s="183">
        <v>2013</v>
      </c>
      <c r="B1150" s="183" t="s">
        <v>293</v>
      </c>
      <c r="C1150" s="183" t="s">
        <v>21</v>
      </c>
      <c r="D1150" s="330">
        <v>41</v>
      </c>
    </row>
    <row r="1151" spans="1:4" x14ac:dyDescent="0.3">
      <c r="A1151" s="183">
        <v>2013</v>
      </c>
      <c r="B1151" s="183" t="s">
        <v>293</v>
      </c>
      <c r="C1151" s="183" t="s">
        <v>16</v>
      </c>
      <c r="D1151" s="330">
        <v>105</v>
      </c>
    </row>
    <row r="1152" spans="1:4" x14ac:dyDescent="0.3">
      <c r="A1152" s="183">
        <v>2013</v>
      </c>
      <c r="B1152" s="183" t="s">
        <v>293</v>
      </c>
      <c r="C1152" s="183" t="s">
        <v>2</v>
      </c>
      <c r="D1152" s="330">
        <v>230</v>
      </c>
    </row>
    <row r="1153" spans="1:4" x14ac:dyDescent="0.3">
      <c r="A1153" s="183">
        <v>2013</v>
      </c>
      <c r="B1153" s="183" t="s">
        <v>293</v>
      </c>
      <c r="C1153" s="183" t="s">
        <v>4</v>
      </c>
      <c r="D1153" s="330">
        <v>249</v>
      </c>
    </row>
    <row r="1154" spans="1:4" x14ac:dyDescent="0.3">
      <c r="A1154" s="183">
        <v>2013</v>
      </c>
      <c r="B1154" s="183" t="s">
        <v>293</v>
      </c>
      <c r="C1154" s="183" t="s">
        <v>38</v>
      </c>
      <c r="D1154" s="330">
        <v>67</v>
      </c>
    </row>
    <row r="1155" spans="1:4" x14ac:dyDescent="0.3">
      <c r="A1155" s="183">
        <v>2013</v>
      </c>
      <c r="B1155" s="183" t="s">
        <v>293</v>
      </c>
      <c r="C1155" s="183" t="s">
        <v>8</v>
      </c>
      <c r="D1155" s="330">
        <v>86</v>
      </c>
    </row>
    <row r="1156" spans="1:4" x14ac:dyDescent="0.3">
      <c r="A1156" s="183">
        <v>2013</v>
      </c>
      <c r="B1156" s="183" t="s">
        <v>293</v>
      </c>
      <c r="C1156" s="183" t="s">
        <v>78</v>
      </c>
      <c r="D1156" s="330">
        <v>232</v>
      </c>
    </row>
    <row r="1157" spans="1:4" x14ac:dyDescent="0.3">
      <c r="A1157" s="183">
        <v>2013</v>
      </c>
      <c r="B1157" s="183" t="s">
        <v>293</v>
      </c>
      <c r="C1157" s="183" t="s">
        <v>27</v>
      </c>
      <c r="D1157" s="330">
        <v>86</v>
      </c>
    </row>
    <row r="1158" spans="1:4" x14ac:dyDescent="0.3">
      <c r="A1158" s="183">
        <v>2013</v>
      </c>
      <c r="B1158" s="183" t="s">
        <v>293</v>
      </c>
      <c r="C1158" s="183" t="s">
        <v>13</v>
      </c>
      <c r="D1158" s="330">
        <v>56</v>
      </c>
    </row>
    <row r="1159" spans="1:4" x14ac:dyDescent="0.3">
      <c r="A1159" s="183">
        <v>2013</v>
      </c>
      <c r="B1159" s="183" t="s">
        <v>293</v>
      </c>
      <c r="C1159" s="183" t="s">
        <v>70</v>
      </c>
      <c r="D1159" s="330">
        <v>371</v>
      </c>
    </row>
    <row r="1160" spans="1:4" x14ac:dyDescent="0.3">
      <c r="A1160" s="183">
        <v>2013</v>
      </c>
      <c r="B1160" s="183" t="s">
        <v>293</v>
      </c>
      <c r="C1160" s="183" t="s">
        <v>72</v>
      </c>
      <c r="D1160" s="330">
        <v>67</v>
      </c>
    </row>
    <row r="1161" spans="1:4" x14ac:dyDescent="0.3">
      <c r="A1161" s="183">
        <v>2013</v>
      </c>
      <c r="B1161" s="183" t="s">
        <v>293</v>
      </c>
      <c r="C1161" s="183" t="s">
        <v>6</v>
      </c>
      <c r="D1161" s="330">
        <v>231</v>
      </c>
    </row>
    <row r="1162" spans="1:4" x14ac:dyDescent="0.3">
      <c r="A1162" s="183">
        <v>2013</v>
      </c>
      <c r="B1162" s="183" t="s">
        <v>293</v>
      </c>
      <c r="C1162" s="183" t="s">
        <v>62</v>
      </c>
      <c r="D1162" s="330">
        <v>126</v>
      </c>
    </row>
    <row r="1163" spans="1:4" x14ac:dyDescent="0.3">
      <c r="A1163" s="183">
        <v>2013</v>
      </c>
      <c r="B1163" s="183" t="s">
        <v>293</v>
      </c>
      <c r="C1163" s="183" t="s">
        <v>5</v>
      </c>
      <c r="D1163" s="330">
        <v>190</v>
      </c>
    </row>
    <row r="1164" spans="1:4" x14ac:dyDescent="0.3">
      <c r="A1164" s="183">
        <v>2013</v>
      </c>
      <c r="B1164" s="183" t="s">
        <v>293</v>
      </c>
      <c r="C1164" s="183" t="s">
        <v>76</v>
      </c>
      <c r="D1164" s="330">
        <v>170</v>
      </c>
    </row>
    <row r="1165" spans="1:4" x14ac:dyDescent="0.3">
      <c r="A1165" s="183">
        <v>2013</v>
      </c>
      <c r="B1165" s="183" t="s">
        <v>293</v>
      </c>
      <c r="C1165" s="183" t="s">
        <v>63</v>
      </c>
      <c r="D1165" s="330">
        <v>49</v>
      </c>
    </row>
    <row r="1166" spans="1:4" x14ac:dyDescent="0.3">
      <c r="A1166" s="183">
        <v>2013</v>
      </c>
      <c r="B1166" s="183" t="s">
        <v>293</v>
      </c>
      <c r="C1166" s="183" t="s">
        <v>277</v>
      </c>
      <c r="D1166" s="330">
        <v>34</v>
      </c>
    </row>
    <row r="1167" spans="1:4" x14ac:dyDescent="0.3">
      <c r="A1167" s="183">
        <v>2013</v>
      </c>
      <c r="B1167" s="183" t="s">
        <v>293</v>
      </c>
      <c r="C1167" s="183" t="s">
        <v>43</v>
      </c>
      <c r="D1167" s="330">
        <v>62</v>
      </c>
    </row>
    <row r="1168" spans="1:4" x14ac:dyDescent="0.3">
      <c r="A1168" s="183">
        <v>2013</v>
      </c>
      <c r="B1168" s="183" t="s">
        <v>293</v>
      </c>
      <c r="C1168" s="183" t="s">
        <v>65</v>
      </c>
      <c r="D1168" s="330">
        <v>38</v>
      </c>
    </row>
    <row r="1169" spans="1:4" x14ac:dyDescent="0.3">
      <c r="A1169" s="183">
        <v>2013</v>
      </c>
      <c r="B1169" s="183" t="s">
        <v>293</v>
      </c>
      <c r="C1169" s="183" t="s">
        <v>22</v>
      </c>
      <c r="D1169" s="330">
        <v>32</v>
      </c>
    </row>
    <row r="1170" spans="1:4" x14ac:dyDescent="0.3">
      <c r="A1170" s="183">
        <v>2013</v>
      </c>
      <c r="B1170" s="183" t="s">
        <v>293</v>
      </c>
      <c r="C1170" s="183" t="s">
        <v>61</v>
      </c>
      <c r="D1170" s="330">
        <v>60</v>
      </c>
    </row>
    <row r="1171" spans="1:4" x14ac:dyDescent="0.3">
      <c r="A1171" s="183">
        <v>2013</v>
      </c>
      <c r="B1171" s="183" t="s">
        <v>293</v>
      </c>
      <c r="C1171" s="183" t="s">
        <v>23</v>
      </c>
      <c r="D1171" s="330">
        <v>43</v>
      </c>
    </row>
    <row r="1172" spans="1:4" x14ac:dyDescent="0.3">
      <c r="A1172" s="183">
        <v>2013</v>
      </c>
      <c r="B1172" s="183" t="s">
        <v>293</v>
      </c>
      <c r="C1172" s="183" t="s">
        <v>278</v>
      </c>
      <c r="D1172" s="330">
        <v>103</v>
      </c>
    </row>
    <row r="1173" spans="1:4" x14ac:dyDescent="0.3">
      <c r="A1173" s="183">
        <v>2013</v>
      </c>
      <c r="B1173" s="183" t="s">
        <v>293</v>
      </c>
      <c r="C1173" s="183" t="s">
        <v>19</v>
      </c>
      <c r="D1173" s="330">
        <v>47</v>
      </c>
    </row>
    <row r="1174" spans="1:4" x14ac:dyDescent="0.3">
      <c r="A1174" s="183">
        <v>2013</v>
      </c>
      <c r="B1174" s="183" t="s">
        <v>293</v>
      </c>
      <c r="C1174" s="183" t="s">
        <v>45</v>
      </c>
      <c r="D1174" s="330">
        <v>31</v>
      </c>
    </row>
    <row r="1175" spans="1:4" x14ac:dyDescent="0.3">
      <c r="A1175" s="183">
        <v>2013</v>
      </c>
      <c r="B1175" s="183" t="s">
        <v>293</v>
      </c>
      <c r="C1175" s="183" t="s">
        <v>48</v>
      </c>
      <c r="D1175" s="330">
        <v>67</v>
      </c>
    </row>
    <row r="1176" spans="1:4" x14ac:dyDescent="0.3">
      <c r="A1176" s="183">
        <v>2013</v>
      </c>
      <c r="B1176" s="183" t="s">
        <v>293</v>
      </c>
      <c r="C1176" s="183" t="s">
        <v>34</v>
      </c>
      <c r="D1176" s="330">
        <v>54</v>
      </c>
    </row>
    <row r="1177" spans="1:4" x14ac:dyDescent="0.3">
      <c r="A1177" s="183">
        <v>2013</v>
      </c>
      <c r="B1177" s="183" t="s">
        <v>293</v>
      </c>
      <c r="C1177" s="183" t="s">
        <v>3</v>
      </c>
      <c r="D1177" s="330">
        <v>217</v>
      </c>
    </row>
    <row r="1178" spans="1:4" x14ac:dyDescent="0.3">
      <c r="A1178" s="183">
        <v>2013</v>
      </c>
      <c r="B1178" s="183" t="s">
        <v>293</v>
      </c>
      <c r="C1178" s="183" t="s">
        <v>80</v>
      </c>
      <c r="D1178" s="330">
        <v>99</v>
      </c>
    </row>
    <row r="1179" spans="1:4" x14ac:dyDescent="0.3">
      <c r="A1179" s="183">
        <v>2013</v>
      </c>
      <c r="B1179" s="183" t="s">
        <v>293</v>
      </c>
      <c r="C1179" s="183" t="s">
        <v>39</v>
      </c>
      <c r="D1179" s="330">
        <v>394</v>
      </c>
    </row>
    <row r="1180" spans="1:4" x14ac:dyDescent="0.3">
      <c r="A1180" s="183">
        <v>2013</v>
      </c>
      <c r="B1180" s="183" t="s">
        <v>293</v>
      </c>
      <c r="C1180" s="183" t="s">
        <v>14</v>
      </c>
      <c r="D1180" s="330">
        <v>239</v>
      </c>
    </row>
    <row r="1181" spans="1:4" x14ac:dyDescent="0.3">
      <c r="A1181" s="183">
        <v>2013</v>
      </c>
      <c r="B1181" s="183" t="s">
        <v>293</v>
      </c>
      <c r="C1181" s="183" t="s">
        <v>68</v>
      </c>
      <c r="D1181" s="330">
        <v>37</v>
      </c>
    </row>
    <row r="1182" spans="1:4" x14ac:dyDescent="0.3">
      <c r="A1182" s="183">
        <v>2013</v>
      </c>
      <c r="B1182" s="183" t="s">
        <v>293</v>
      </c>
      <c r="C1182" s="183" t="s">
        <v>69</v>
      </c>
      <c r="D1182" s="330">
        <v>53</v>
      </c>
    </row>
    <row r="1183" spans="1:4" x14ac:dyDescent="0.3">
      <c r="A1183" s="183">
        <v>2013</v>
      </c>
      <c r="B1183" s="183" t="s">
        <v>293</v>
      </c>
      <c r="C1183" s="183" t="s">
        <v>279</v>
      </c>
      <c r="D1183" s="330">
        <v>32</v>
      </c>
    </row>
    <row r="1184" spans="1:4" x14ac:dyDescent="0.3">
      <c r="A1184" s="183">
        <v>2013</v>
      </c>
      <c r="B1184" s="183" t="s">
        <v>293</v>
      </c>
      <c r="C1184" s="183" t="s">
        <v>24</v>
      </c>
      <c r="D1184" s="330">
        <v>138</v>
      </c>
    </row>
    <row r="1185" spans="1:4" x14ac:dyDescent="0.3">
      <c r="A1185" s="183">
        <v>2013</v>
      </c>
      <c r="B1185" s="183" t="s">
        <v>293</v>
      </c>
      <c r="C1185" s="183" t="s">
        <v>9</v>
      </c>
      <c r="D1185" s="330">
        <v>113</v>
      </c>
    </row>
    <row r="1186" spans="1:4" x14ac:dyDescent="0.3">
      <c r="A1186" s="183">
        <v>2013</v>
      </c>
      <c r="B1186" s="183" t="s">
        <v>293</v>
      </c>
      <c r="C1186" s="183" t="s">
        <v>67</v>
      </c>
      <c r="D1186" s="330">
        <v>50</v>
      </c>
    </row>
    <row r="1187" spans="1:4" x14ac:dyDescent="0.3">
      <c r="A1187" s="183">
        <v>2013</v>
      </c>
      <c r="B1187" s="183" t="s">
        <v>293</v>
      </c>
      <c r="C1187" s="183" t="s">
        <v>28</v>
      </c>
      <c r="D1187" s="330">
        <v>71</v>
      </c>
    </row>
    <row r="1188" spans="1:4" x14ac:dyDescent="0.3">
      <c r="A1188" s="183">
        <v>2013</v>
      </c>
      <c r="B1188" s="183" t="s">
        <v>293</v>
      </c>
      <c r="C1188" s="183" t="s">
        <v>31</v>
      </c>
      <c r="D1188" s="330">
        <v>262</v>
      </c>
    </row>
    <row r="1189" spans="1:4" x14ac:dyDescent="0.3">
      <c r="A1189" s="183">
        <v>2013</v>
      </c>
      <c r="B1189" s="183" t="s">
        <v>293</v>
      </c>
      <c r="C1189" s="183" t="s">
        <v>64</v>
      </c>
      <c r="D1189" s="330">
        <v>132</v>
      </c>
    </row>
    <row r="1190" spans="1:4" x14ac:dyDescent="0.3">
      <c r="A1190" s="183">
        <v>2013</v>
      </c>
      <c r="B1190" s="183" t="s">
        <v>293</v>
      </c>
      <c r="C1190" s="183" t="s">
        <v>280</v>
      </c>
      <c r="D1190" s="330">
        <v>61</v>
      </c>
    </row>
    <row r="1191" spans="1:4" x14ac:dyDescent="0.3">
      <c r="A1191" s="183">
        <v>2013</v>
      </c>
      <c r="B1191" s="183" t="s">
        <v>293</v>
      </c>
      <c r="C1191" s="183" t="s">
        <v>73</v>
      </c>
      <c r="D1191" s="330">
        <v>177</v>
      </c>
    </row>
    <row r="1192" spans="1:4" x14ac:dyDescent="0.3">
      <c r="A1192" s="183">
        <v>2013</v>
      </c>
      <c r="B1192" s="183" t="s">
        <v>293</v>
      </c>
      <c r="C1192" s="183" t="s">
        <v>26</v>
      </c>
      <c r="D1192" s="330">
        <v>50</v>
      </c>
    </row>
    <row r="1193" spans="1:4" x14ac:dyDescent="0.3">
      <c r="A1193" s="183">
        <v>2013</v>
      </c>
      <c r="B1193" s="183" t="s">
        <v>293</v>
      </c>
      <c r="C1193" s="183" t="s">
        <v>32</v>
      </c>
      <c r="D1193" s="330">
        <v>54</v>
      </c>
    </row>
    <row r="1194" spans="1:4" x14ac:dyDescent="0.3">
      <c r="A1194" s="183">
        <v>2013</v>
      </c>
      <c r="B1194" s="183" t="s">
        <v>293</v>
      </c>
      <c r="C1194" s="183" t="s">
        <v>46</v>
      </c>
      <c r="D1194" s="330">
        <v>333</v>
      </c>
    </row>
    <row r="1195" spans="1:4" x14ac:dyDescent="0.3">
      <c r="A1195" s="183">
        <v>2013</v>
      </c>
      <c r="B1195" s="183" t="s">
        <v>293</v>
      </c>
      <c r="C1195" s="183" t="s">
        <v>75</v>
      </c>
      <c r="D1195" s="330">
        <v>140</v>
      </c>
    </row>
    <row r="1196" spans="1:4" x14ac:dyDescent="0.3">
      <c r="A1196" s="183">
        <v>2013</v>
      </c>
      <c r="B1196" s="183" t="s">
        <v>293</v>
      </c>
      <c r="C1196" s="183" t="s">
        <v>10</v>
      </c>
      <c r="D1196" s="330">
        <v>188</v>
      </c>
    </row>
    <row r="1197" spans="1:4" x14ac:dyDescent="0.3">
      <c r="A1197" s="183">
        <v>2013</v>
      </c>
      <c r="B1197" s="183" t="s">
        <v>293</v>
      </c>
      <c r="C1197" s="183" t="s">
        <v>15</v>
      </c>
      <c r="D1197" s="330">
        <v>148</v>
      </c>
    </row>
    <row r="1198" spans="1:4" x14ac:dyDescent="0.3">
      <c r="A1198" s="183">
        <v>2013</v>
      </c>
      <c r="B1198" s="183" t="s">
        <v>293</v>
      </c>
      <c r="C1198" s="183" t="s">
        <v>18</v>
      </c>
      <c r="D1198" s="330">
        <v>303</v>
      </c>
    </row>
    <row r="1199" spans="1:4" x14ac:dyDescent="0.3">
      <c r="A1199" s="183">
        <v>2013</v>
      </c>
      <c r="B1199" s="183" t="s">
        <v>293</v>
      </c>
      <c r="C1199" s="183" t="s">
        <v>77</v>
      </c>
      <c r="D1199" s="330">
        <v>82</v>
      </c>
    </row>
    <row r="1200" spans="1:4" x14ac:dyDescent="0.3">
      <c r="A1200" s="183">
        <v>2013</v>
      </c>
      <c r="B1200" s="183" t="s">
        <v>293</v>
      </c>
      <c r="C1200" s="183" t="s">
        <v>44</v>
      </c>
      <c r="D1200" s="330">
        <v>31</v>
      </c>
    </row>
    <row r="1201" spans="1:4" x14ac:dyDescent="0.3">
      <c r="A1201" s="183">
        <v>2013</v>
      </c>
      <c r="B1201" s="183" t="s">
        <v>293</v>
      </c>
      <c r="C1201" s="183" t="s">
        <v>71</v>
      </c>
      <c r="D1201" s="330">
        <v>83</v>
      </c>
    </row>
    <row r="1202" spans="1:4" x14ac:dyDescent="0.3">
      <c r="A1202" s="183">
        <v>2013</v>
      </c>
      <c r="B1202" s="183" t="s">
        <v>293</v>
      </c>
      <c r="C1202" s="183" t="s">
        <v>52</v>
      </c>
      <c r="D1202" s="330">
        <v>55</v>
      </c>
    </row>
    <row r="1203" spans="1:4" x14ac:dyDescent="0.3">
      <c r="A1203" s="183">
        <v>2013</v>
      </c>
      <c r="B1203" s="183" t="s">
        <v>293</v>
      </c>
      <c r="C1203" s="183" t="s">
        <v>20</v>
      </c>
      <c r="D1203" s="330">
        <v>193</v>
      </c>
    </row>
    <row r="1204" spans="1:4" x14ac:dyDescent="0.3">
      <c r="A1204" s="183">
        <v>2013</v>
      </c>
      <c r="B1204" s="183" t="s">
        <v>293</v>
      </c>
      <c r="C1204" s="183" t="s">
        <v>95</v>
      </c>
      <c r="D1204" s="330">
        <v>214</v>
      </c>
    </row>
    <row r="1205" spans="1:4" x14ac:dyDescent="0.3">
      <c r="A1205" s="183">
        <v>2013</v>
      </c>
      <c r="B1205" s="183" t="s">
        <v>293</v>
      </c>
      <c r="C1205" s="183" t="s">
        <v>30</v>
      </c>
      <c r="D1205" s="330">
        <v>62</v>
      </c>
    </row>
    <row r="1206" spans="1:4" x14ac:dyDescent="0.3">
      <c r="A1206" s="183">
        <v>2013</v>
      </c>
      <c r="B1206" s="183" t="s">
        <v>293</v>
      </c>
      <c r="C1206" s="183" t="s">
        <v>281</v>
      </c>
      <c r="D1206" s="330">
        <v>709</v>
      </c>
    </row>
    <row r="1207" spans="1:4" x14ac:dyDescent="0.3">
      <c r="A1207" s="183">
        <v>2013</v>
      </c>
      <c r="B1207" s="183" t="s">
        <v>293</v>
      </c>
      <c r="C1207" s="183" t="s">
        <v>282</v>
      </c>
      <c r="D1207" s="330">
        <v>38</v>
      </c>
    </row>
    <row r="1208" spans="1:4" x14ac:dyDescent="0.3">
      <c r="A1208" s="183">
        <v>2013</v>
      </c>
      <c r="B1208" s="183" t="s">
        <v>293</v>
      </c>
      <c r="C1208" s="183" t="s">
        <v>145</v>
      </c>
      <c r="D1208" s="330">
        <v>962</v>
      </c>
    </row>
    <row r="1209" spans="1:4" x14ac:dyDescent="0.3">
      <c r="A1209" s="183">
        <v>2013</v>
      </c>
      <c r="B1209" s="183" t="s">
        <v>293</v>
      </c>
      <c r="C1209" s="183" t="s">
        <v>146</v>
      </c>
      <c r="D1209" s="330">
        <v>3994</v>
      </c>
    </row>
    <row r="1210" spans="1:4" x14ac:dyDescent="0.3">
      <c r="A1210" s="183">
        <v>2013</v>
      </c>
      <c r="B1210" s="183" t="s">
        <v>293</v>
      </c>
      <c r="C1210" s="183" t="s">
        <v>147</v>
      </c>
      <c r="D1210" s="330">
        <v>4710</v>
      </c>
    </row>
    <row r="1211" spans="1:4" x14ac:dyDescent="0.3">
      <c r="A1211" s="183">
        <v>2013</v>
      </c>
      <c r="B1211" s="183" t="s">
        <v>140</v>
      </c>
      <c r="C1211" s="183" t="s">
        <v>35</v>
      </c>
      <c r="D1211" s="330">
        <v>999</v>
      </c>
    </row>
    <row r="1212" spans="1:4" x14ac:dyDescent="0.3">
      <c r="A1212" s="183">
        <v>2013</v>
      </c>
      <c r="B1212" s="183" t="s">
        <v>140</v>
      </c>
      <c r="C1212" s="183" t="s">
        <v>41</v>
      </c>
      <c r="D1212" s="330">
        <v>1069</v>
      </c>
    </row>
    <row r="1213" spans="1:4" x14ac:dyDescent="0.3">
      <c r="A1213" s="183">
        <v>2013</v>
      </c>
      <c r="B1213" s="183" t="s">
        <v>140</v>
      </c>
      <c r="C1213" s="183" t="s">
        <v>59</v>
      </c>
      <c r="D1213" s="330">
        <v>1399</v>
      </c>
    </row>
    <row r="1214" spans="1:4" x14ac:dyDescent="0.3">
      <c r="A1214" s="183">
        <v>2013</v>
      </c>
      <c r="B1214" s="183" t="s">
        <v>140</v>
      </c>
      <c r="C1214" s="183" t="s">
        <v>79</v>
      </c>
      <c r="D1214" s="330">
        <v>15380</v>
      </c>
    </row>
    <row r="1215" spans="1:4" x14ac:dyDescent="0.3">
      <c r="A1215" s="183">
        <v>2013</v>
      </c>
      <c r="B1215" s="183" t="s">
        <v>140</v>
      </c>
      <c r="C1215" s="183" t="s">
        <v>17</v>
      </c>
      <c r="D1215" s="330">
        <v>6379</v>
      </c>
    </row>
    <row r="1216" spans="1:4" x14ac:dyDescent="0.3">
      <c r="A1216" s="183">
        <v>2013</v>
      </c>
      <c r="B1216" s="183" t="s">
        <v>140</v>
      </c>
      <c r="C1216" s="183" t="s">
        <v>274</v>
      </c>
      <c r="D1216" s="330">
        <v>1611</v>
      </c>
    </row>
    <row r="1217" spans="1:4" x14ac:dyDescent="0.3">
      <c r="A1217" s="183">
        <v>2013</v>
      </c>
      <c r="B1217" s="183" t="s">
        <v>140</v>
      </c>
      <c r="C1217" s="183" t="s">
        <v>66</v>
      </c>
      <c r="D1217" s="330">
        <v>3142</v>
      </c>
    </row>
    <row r="1218" spans="1:4" x14ac:dyDescent="0.3">
      <c r="A1218" s="183">
        <v>2013</v>
      </c>
      <c r="B1218" s="183" t="s">
        <v>140</v>
      </c>
      <c r="C1218" s="183" t="s">
        <v>283</v>
      </c>
      <c r="D1218" s="330">
        <v>999</v>
      </c>
    </row>
    <row r="1219" spans="1:4" x14ac:dyDescent="0.3">
      <c r="A1219" s="183">
        <v>2013</v>
      </c>
      <c r="B1219" s="183" t="s">
        <v>140</v>
      </c>
      <c r="C1219" s="183" t="s">
        <v>11</v>
      </c>
      <c r="D1219" s="330">
        <v>10267</v>
      </c>
    </row>
    <row r="1220" spans="1:4" x14ac:dyDescent="0.3">
      <c r="A1220" s="183">
        <v>2013</v>
      </c>
      <c r="B1220" s="183" t="s">
        <v>140</v>
      </c>
      <c r="C1220" s="183" t="s">
        <v>56</v>
      </c>
      <c r="D1220" s="330">
        <v>4310</v>
      </c>
    </row>
    <row r="1221" spans="1:4" x14ac:dyDescent="0.3">
      <c r="A1221" s="183">
        <v>2013</v>
      </c>
      <c r="B1221" s="183" t="s">
        <v>140</v>
      </c>
      <c r="C1221" s="183" t="s">
        <v>29</v>
      </c>
      <c r="D1221" s="330">
        <v>3431</v>
      </c>
    </row>
    <row r="1222" spans="1:4" x14ac:dyDescent="0.3">
      <c r="A1222" s="183">
        <v>2013</v>
      </c>
      <c r="B1222" s="183" t="s">
        <v>140</v>
      </c>
      <c r="C1222" s="183" t="s">
        <v>40</v>
      </c>
      <c r="D1222" s="330">
        <v>539</v>
      </c>
    </row>
    <row r="1223" spans="1:4" x14ac:dyDescent="0.3">
      <c r="A1223" s="183">
        <v>2013</v>
      </c>
      <c r="B1223" s="183" t="s">
        <v>140</v>
      </c>
      <c r="C1223" s="183" t="s">
        <v>47</v>
      </c>
      <c r="D1223" s="330">
        <v>11013</v>
      </c>
    </row>
    <row r="1224" spans="1:4" x14ac:dyDescent="0.3">
      <c r="A1224" s="183">
        <v>2013</v>
      </c>
      <c r="B1224" s="183" t="s">
        <v>140</v>
      </c>
      <c r="C1224" s="183" t="s">
        <v>57</v>
      </c>
      <c r="D1224" s="330">
        <v>2272</v>
      </c>
    </row>
    <row r="1225" spans="1:4" x14ac:dyDescent="0.3">
      <c r="A1225" s="183">
        <v>2013</v>
      </c>
      <c r="B1225" s="183" t="s">
        <v>140</v>
      </c>
      <c r="C1225" s="183" t="s">
        <v>74</v>
      </c>
      <c r="D1225" s="330">
        <v>9902</v>
      </c>
    </row>
    <row r="1226" spans="1:4" x14ac:dyDescent="0.3">
      <c r="A1226" s="183">
        <v>2013</v>
      </c>
      <c r="B1226" s="183" t="s">
        <v>140</v>
      </c>
      <c r="C1226" s="183" t="s">
        <v>53</v>
      </c>
      <c r="D1226" s="330">
        <v>1495</v>
      </c>
    </row>
    <row r="1227" spans="1:4" x14ac:dyDescent="0.3">
      <c r="A1227" s="183">
        <v>2013</v>
      </c>
      <c r="B1227" s="183" t="s">
        <v>140</v>
      </c>
      <c r="C1227" s="183" t="s">
        <v>284</v>
      </c>
      <c r="D1227" s="330">
        <v>495</v>
      </c>
    </row>
    <row r="1228" spans="1:4" x14ac:dyDescent="0.3">
      <c r="A1228" s="183">
        <v>2013</v>
      </c>
      <c r="B1228" s="183" t="s">
        <v>140</v>
      </c>
      <c r="C1228" s="183" t="s">
        <v>49</v>
      </c>
      <c r="D1228" s="330">
        <v>531</v>
      </c>
    </row>
    <row r="1229" spans="1:4" x14ac:dyDescent="0.3">
      <c r="A1229" s="183">
        <v>2013</v>
      </c>
      <c r="B1229" s="183" t="s">
        <v>140</v>
      </c>
      <c r="C1229" s="183" t="s">
        <v>33</v>
      </c>
      <c r="D1229" s="330">
        <v>1345</v>
      </c>
    </row>
    <row r="1230" spans="1:4" x14ac:dyDescent="0.3">
      <c r="A1230" s="183">
        <v>2013</v>
      </c>
      <c r="B1230" s="183" t="s">
        <v>140</v>
      </c>
      <c r="C1230" s="183" t="s">
        <v>60</v>
      </c>
      <c r="D1230" s="330">
        <v>3767</v>
      </c>
    </row>
    <row r="1231" spans="1:4" x14ac:dyDescent="0.3">
      <c r="A1231" s="183">
        <v>2013</v>
      </c>
      <c r="B1231" s="183" t="s">
        <v>140</v>
      </c>
      <c r="C1231" s="183" t="s">
        <v>25</v>
      </c>
      <c r="D1231" s="330">
        <v>7031</v>
      </c>
    </row>
    <row r="1232" spans="1:4" x14ac:dyDescent="0.3">
      <c r="A1232" s="183">
        <v>2013</v>
      </c>
      <c r="B1232" s="183" t="s">
        <v>140</v>
      </c>
      <c r="C1232" s="183" t="s">
        <v>7</v>
      </c>
      <c r="D1232" s="330">
        <v>8561</v>
      </c>
    </row>
    <row r="1233" spans="1:4" x14ac:dyDescent="0.3">
      <c r="A1233" s="183">
        <v>2013</v>
      </c>
      <c r="B1233" s="183" t="s">
        <v>140</v>
      </c>
      <c r="C1233" s="183" t="s">
        <v>51</v>
      </c>
      <c r="D1233" s="330">
        <v>491</v>
      </c>
    </row>
    <row r="1234" spans="1:4" x14ac:dyDescent="0.3">
      <c r="A1234" s="183">
        <v>2013</v>
      </c>
      <c r="B1234" s="183" t="s">
        <v>140</v>
      </c>
      <c r="C1234" s="183" t="s">
        <v>55</v>
      </c>
      <c r="D1234" s="330">
        <v>666</v>
      </c>
    </row>
    <row r="1235" spans="1:4" x14ac:dyDescent="0.3">
      <c r="A1235" s="183">
        <v>2013</v>
      </c>
      <c r="B1235" s="183" t="s">
        <v>140</v>
      </c>
      <c r="C1235" s="183" t="s">
        <v>36</v>
      </c>
      <c r="D1235" s="330">
        <v>3950</v>
      </c>
    </row>
    <row r="1236" spans="1:4" x14ac:dyDescent="0.3">
      <c r="A1236" s="183">
        <v>2013</v>
      </c>
      <c r="B1236" s="183" t="s">
        <v>140</v>
      </c>
      <c r="C1236" s="183" t="s">
        <v>285</v>
      </c>
      <c r="D1236" s="330">
        <v>436</v>
      </c>
    </row>
    <row r="1237" spans="1:4" x14ac:dyDescent="0.3">
      <c r="A1237" s="183">
        <v>2013</v>
      </c>
      <c r="B1237" s="183" t="s">
        <v>140</v>
      </c>
      <c r="C1237" s="183" t="s">
        <v>21</v>
      </c>
      <c r="D1237" s="330">
        <v>3175</v>
      </c>
    </row>
    <row r="1238" spans="1:4" x14ac:dyDescent="0.3">
      <c r="A1238" s="183">
        <v>2013</v>
      </c>
      <c r="B1238" s="183" t="s">
        <v>140</v>
      </c>
      <c r="C1238" s="183" t="s">
        <v>42</v>
      </c>
      <c r="D1238" s="330">
        <v>581</v>
      </c>
    </row>
    <row r="1239" spans="1:4" x14ac:dyDescent="0.3">
      <c r="A1239" s="183">
        <v>2013</v>
      </c>
      <c r="B1239" s="183" t="s">
        <v>140</v>
      </c>
      <c r="C1239" s="183" t="s">
        <v>286</v>
      </c>
      <c r="D1239" s="330">
        <v>616</v>
      </c>
    </row>
    <row r="1240" spans="1:4" x14ac:dyDescent="0.3">
      <c r="A1240" s="183">
        <v>2013</v>
      </c>
      <c r="B1240" s="183" t="s">
        <v>140</v>
      </c>
      <c r="C1240" s="183" t="s">
        <v>16</v>
      </c>
      <c r="D1240" s="330">
        <v>6888</v>
      </c>
    </row>
    <row r="1241" spans="1:4" x14ac:dyDescent="0.3">
      <c r="A1241" s="183">
        <v>2013</v>
      </c>
      <c r="B1241" s="183" t="s">
        <v>140</v>
      </c>
      <c r="C1241" s="183" t="s">
        <v>2</v>
      </c>
      <c r="D1241" s="330">
        <v>13215</v>
      </c>
    </row>
    <row r="1242" spans="1:4" x14ac:dyDescent="0.3">
      <c r="A1242" s="183">
        <v>2013</v>
      </c>
      <c r="B1242" s="183" t="s">
        <v>140</v>
      </c>
      <c r="C1242" s="183" t="s">
        <v>287</v>
      </c>
      <c r="D1242" s="330">
        <v>581</v>
      </c>
    </row>
    <row r="1243" spans="1:4" x14ac:dyDescent="0.3">
      <c r="A1243" s="183">
        <v>2013</v>
      </c>
      <c r="B1243" s="183" t="s">
        <v>140</v>
      </c>
      <c r="C1243" s="183" t="s">
        <v>288</v>
      </c>
      <c r="D1243" s="330">
        <v>658</v>
      </c>
    </row>
    <row r="1244" spans="1:4" x14ac:dyDescent="0.3">
      <c r="A1244" s="183">
        <v>2013</v>
      </c>
      <c r="B1244" s="183" t="s">
        <v>140</v>
      </c>
      <c r="C1244" s="183" t="s">
        <v>4</v>
      </c>
      <c r="D1244" s="330">
        <v>13737</v>
      </c>
    </row>
    <row r="1245" spans="1:4" x14ac:dyDescent="0.3">
      <c r="A1245" s="183">
        <v>2013</v>
      </c>
      <c r="B1245" s="183" t="s">
        <v>140</v>
      </c>
      <c r="C1245" s="183" t="s">
        <v>38</v>
      </c>
      <c r="D1245" s="330">
        <v>2340</v>
      </c>
    </row>
    <row r="1246" spans="1:4" x14ac:dyDescent="0.3">
      <c r="A1246" s="183">
        <v>2013</v>
      </c>
      <c r="B1246" s="183" t="s">
        <v>140</v>
      </c>
      <c r="C1246" s="183" t="s">
        <v>275</v>
      </c>
      <c r="D1246" s="330">
        <v>2681</v>
      </c>
    </row>
    <row r="1247" spans="1:4" x14ac:dyDescent="0.3">
      <c r="A1247" s="183">
        <v>2013</v>
      </c>
      <c r="B1247" s="183" t="s">
        <v>140</v>
      </c>
      <c r="C1247" s="183" t="s">
        <v>8</v>
      </c>
      <c r="D1247" s="330">
        <v>5862</v>
      </c>
    </row>
    <row r="1248" spans="1:4" x14ac:dyDescent="0.3">
      <c r="A1248" s="183">
        <v>2013</v>
      </c>
      <c r="B1248" s="183" t="s">
        <v>140</v>
      </c>
      <c r="C1248" s="183" t="s">
        <v>289</v>
      </c>
      <c r="D1248" s="330">
        <v>365</v>
      </c>
    </row>
    <row r="1249" spans="1:4" x14ac:dyDescent="0.3">
      <c r="A1249" s="183">
        <v>2013</v>
      </c>
      <c r="B1249" s="183" t="s">
        <v>140</v>
      </c>
      <c r="C1249" s="183" t="s">
        <v>292</v>
      </c>
      <c r="D1249" s="330">
        <v>169</v>
      </c>
    </row>
    <row r="1250" spans="1:4" x14ac:dyDescent="0.3">
      <c r="A1250" s="183">
        <v>2013</v>
      </c>
      <c r="B1250" s="183" t="s">
        <v>140</v>
      </c>
      <c r="C1250" s="183" t="s">
        <v>78</v>
      </c>
      <c r="D1250" s="330">
        <v>11709</v>
      </c>
    </row>
    <row r="1251" spans="1:4" x14ac:dyDescent="0.3">
      <c r="A1251" s="183">
        <v>2013</v>
      </c>
      <c r="B1251" s="183" t="s">
        <v>140</v>
      </c>
      <c r="C1251" s="183" t="s">
        <v>27</v>
      </c>
      <c r="D1251" s="330">
        <v>5464</v>
      </c>
    </row>
    <row r="1252" spans="1:4" x14ac:dyDescent="0.3">
      <c r="A1252" s="183">
        <v>2013</v>
      </c>
      <c r="B1252" s="183" t="s">
        <v>140</v>
      </c>
      <c r="C1252" s="183" t="s">
        <v>13</v>
      </c>
      <c r="D1252" s="330">
        <v>3436</v>
      </c>
    </row>
    <row r="1253" spans="1:4" x14ac:dyDescent="0.3">
      <c r="A1253" s="183">
        <v>2013</v>
      </c>
      <c r="B1253" s="183" t="s">
        <v>140</v>
      </c>
      <c r="C1253" s="183" t="s">
        <v>70</v>
      </c>
      <c r="D1253" s="330">
        <v>9157</v>
      </c>
    </row>
    <row r="1254" spans="1:4" x14ac:dyDescent="0.3">
      <c r="A1254" s="183">
        <v>2013</v>
      </c>
      <c r="B1254" s="183" t="s">
        <v>140</v>
      </c>
      <c r="C1254" s="183" t="s">
        <v>72</v>
      </c>
      <c r="D1254" s="330">
        <v>2903</v>
      </c>
    </row>
    <row r="1255" spans="1:4" x14ac:dyDescent="0.3">
      <c r="A1255" s="183">
        <v>2013</v>
      </c>
      <c r="B1255" s="183" t="s">
        <v>140</v>
      </c>
      <c r="C1255" s="183" t="s">
        <v>276</v>
      </c>
      <c r="D1255" s="330">
        <v>1571</v>
      </c>
    </row>
    <row r="1256" spans="1:4" x14ac:dyDescent="0.3">
      <c r="A1256" s="183">
        <v>2013</v>
      </c>
      <c r="B1256" s="183" t="s">
        <v>140</v>
      </c>
      <c r="C1256" s="183" t="s">
        <v>6</v>
      </c>
      <c r="D1256" s="330">
        <v>14267</v>
      </c>
    </row>
    <row r="1257" spans="1:4" x14ac:dyDescent="0.3">
      <c r="A1257" s="183">
        <v>2013</v>
      </c>
      <c r="B1257" s="183" t="s">
        <v>140</v>
      </c>
      <c r="C1257" s="183" t="s">
        <v>62</v>
      </c>
      <c r="D1257" s="330">
        <v>6269</v>
      </c>
    </row>
    <row r="1258" spans="1:4" x14ac:dyDescent="0.3">
      <c r="A1258" s="183">
        <v>2013</v>
      </c>
      <c r="B1258" s="183" t="s">
        <v>140</v>
      </c>
      <c r="C1258" s="183" t="s">
        <v>5</v>
      </c>
      <c r="D1258" s="330">
        <v>10694</v>
      </c>
    </row>
    <row r="1259" spans="1:4" x14ac:dyDescent="0.3">
      <c r="A1259" s="183">
        <v>2013</v>
      </c>
      <c r="B1259" s="183" t="s">
        <v>140</v>
      </c>
      <c r="C1259" s="183" t="s">
        <v>37</v>
      </c>
      <c r="D1259" s="330">
        <v>685</v>
      </c>
    </row>
    <row r="1260" spans="1:4" x14ac:dyDescent="0.3">
      <c r="A1260" s="183">
        <v>2013</v>
      </c>
      <c r="B1260" s="183" t="s">
        <v>140</v>
      </c>
      <c r="C1260" s="183" t="s">
        <v>76</v>
      </c>
      <c r="D1260" s="330">
        <v>9115</v>
      </c>
    </row>
    <row r="1261" spans="1:4" x14ac:dyDescent="0.3">
      <c r="A1261" s="183">
        <v>2013</v>
      </c>
      <c r="B1261" s="183" t="s">
        <v>140</v>
      </c>
      <c r="C1261" s="183" t="s">
        <v>63</v>
      </c>
      <c r="D1261" s="330">
        <v>2352</v>
      </c>
    </row>
    <row r="1262" spans="1:4" x14ac:dyDescent="0.3">
      <c r="A1262" s="183">
        <v>2013</v>
      </c>
      <c r="B1262" s="183" t="s">
        <v>140</v>
      </c>
      <c r="C1262" s="183" t="s">
        <v>277</v>
      </c>
      <c r="D1262" s="330">
        <v>1532</v>
      </c>
    </row>
    <row r="1263" spans="1:4" x14ac:dyDescent="0.3">
      <c r="A1263" s="183">
        <v>2013</v>
      </c>
      <c r="B1263" s="183" t="s">
        <v>140</v>
      </c>
      <c r="C1263" s="183" t="s">
        <v>43</v>
      </c>
      <c r="D1263" s="330">
        <v>3123</v>
      </c>
    </row>
    <row r="1264" spans="1:4" x14ac:dyDescent="0.3">
      <c r="A1264" s="183">
        <v>2013</v>
      </c>
      <c r="B1264" s="183" t="s">
        <v>140</v>
      </c>
      <c r="C1264" s="183" t="s">
        <v>65</v>
      </c>
      <c r="D1264" s="330">
        <v>3323</v>
      </c>
    </row>
    <row r="1265" spans="1:4" x14ac:dyDescent="0.3">
      <c r="A1265" s="183">
        <v>2013</v>
      </c>
      <c r="B1265" s="183" t="s">
        <v>140</v>
      </c>
      <c r="C1265" s="183" t="s">
        <v>22</v>
      </c>
      <c r="D1265" s="330">
        <v>3036</v>
      </c>
    </row>
    <row r="1266" spans="1:4" x14ac:dyDescent="0.3">
      <c r="A1266" s="183">
        <v>2013</v>
      </c>
      <c r="B1266" s="183" t="s">
        <v>140</v>
      </c>
      <c r="C1266" s="183" t="s">
        <v>61</v>
      </c>
      <c r="D1266" s="330">
        <v>2463</v>
      </c>
    </row>
    <row r="1267" spans="1:4" x14ac:dyDescent="0.3">
      <c r="A1267" s="183">
        <v>2013</v>
      </c>
      <c r="B1267" s="183" t="s">
        <v>140</v>
      </c>
      <c r="C1267" s="183" t="s">
        <v>23</v>
      </c>
      <c r="D1267" s="330">
        <v>3561</v>
      </c>
    </row>
    <row r="1268" spans="1:4" x14ac:dyDescent="0.3">
      <c r="A1268" s="183">
        <v>2013</v>
      </c>
      <c r="B1268" s="183" t="s">
        <v>140</v>
      </c>
      <c r="C1268" s="183" t="s">
        <v>12</v>
      </c>
      <c r="D1268" s="330">
        <v>2228</v>
      </c>
    </row>
    <row r="1269" spans="1:4" x14ac:dyDescent="0.3">
      <c r="A1269" s="183">
        <v>2013</v>
      </c>
      <c r="B1269" s="183" t="s">
        <v>140</v>
      </c>
      <c r="C1269" s="183" t="s">
        <v>278</v>
      </c>
      <c r="D1269" s="330">
        <v>6299</v>
      </c>
    </row>
    <row r="1270" spans="1:4" x14ac:dyDescent="0.3">
      <c r="A1270" s="183">
        <v>2013</v>
      </c>
      <c r="B1270" s="183" t="s">
        <v>140</v>
      </c>
      <c r="C1270" s="183" t="s">
        <v>19</v>
      </c>
      <c r="D1270" s="330">
        <v>4278</v>
      </c>
    </row>
    <row r="1271" spans="1:4" x14ac:dyDescent="0.3">
      <c r="A1271" s="183">
        <v>2013</v>
      </c>
      <c r="B1271" s="183" t="s">
        <v>140</v>
      </c>
      <c r="C1271" s="183" t="s">
        <v>45</v>
      </c>
      <c r="D1271" s="330">
        <v>1468</v>
      </c>
    </row>
    <row r="1272" spans="1:4" x14ac:dyDescent="0.3">
      <c r="A1272" s="183">
        <v>2013</v>
      </c>
      <c r="B1272" s="183" t="s">
        <v>140</v>
      </c>
      <c r="C1272" s="183" t="s">
        <v>48</v>
      </c>
      <c r="D1272" s="330">
        <v>3154</v>
      </c>
    </row>
    <row r="1273" spans="1:4" x14ac:dyDescent="0.3">
      <c r="A1273" s="183">
        <v>2013</v>
      </c>
      <c r="B1273" s="183" t="s">
        <v>140</v>
      </c>
      <c r="C1273" s="183" t="s">
        <v>34</v>
      </c>
      <c r="D1273" s="330">
        <v>1789</v>
      </c>
    </row>
    <row r="1274" spans="1:4" x14ac:dyDescent="0.3">
      <c r="A1274" s="183">
        <v>2013</v>
      </c>
      <c r="B1274" s="183" t="s">
        <v>140</v>
      </c>
      <c r="C1274" s="183" t="s">
        <v>3</v>
      </c>
      <c r="D1274" s="330">
        <v>12579</v>
      </c>
    </row>
    <row r="1275" spans="1:4" x14ac:dyDescent="0.3">
      <c r="A1275" s="183">
        <v>2013</v>
      </c>
      <c r="B1275" s="183" t="s">
        <v>140</v>
      </c>
      <c r="C1275" s="183" t="s">
        <v>80</v>
      </c>
      <c r="D1275" s="330">
        <v>6697</v>
      </c>
    </row>
    <row r="1276" spans="1:4" x14ac:dyDescent="0.3">
      <c r="A1276" s="183">
        <v>2013</v>
      </c>
      <c r="B1276" s="183" t="s">
        <v>140</v>
      </c>
      <c r="C1276" s="183" t="s">
        <v>39</v>
      </c>
      <c r="D1276" s="330">
        <v>6156</v>
      </c>
    </row>
    <row r="1277" spans="1:4" x14ac:dyDescent="0.3">
      <c r="A1277" s="183">
        <v>2013</v>
      </c>
      <c r="B1277" s="183" t="s">
        <v>140</v>
      </c>
      <c r="C1277" s="183" t="s">
        <v>14</v>
      </c>
      <c r="D1277" s="330">
        <v>12865</v>
      </c>
    </row>
    <row r="1278" spans="1:4" x14ac:dyDescent="0.3">
      <c r="A1278" s="183">
        <v>2013</v>
      </c>
      <c r="B1278" s="183" t="s">
        <v>140</v>
      </c>
      <c r="C1278" s="183" t="s">
        <v>68</v>
      </c>
      <c r="D1278" s="330">
        <v>2897</v>
      </c>
    </row>
    <row r="1279" spans="1:4" x14ac:dyDescent="0.3">
      <c r="A1279" s="183">
        <v>2013</v>
      </c>
      <c r="B1279" s="183" t="s">
        <v>140</v>
      </c>
      <c r="C1279" s="183" t="s">
        <v>69</v>
      </c>
      <c r="D1279" s="330">
        <v>2740</v>
      </c>
    </row>
    <row r="1280" spans="1:4" x14ac:dyDescent="0.3">
      <c r="A1280" s="183">
        <v>2013</v>
      </c>
      <c r="B1280" s="183" t="s">
        <v>140</v>
      </c>
      <c r="C1280" s="183" t="s">
        <v>50</v>
      </c>
      <c r="D1280" s="330">
        <v>644</v>
      </c>
    </row>
    <row r="1281" spans="1:4" x14ac:dyDescent="0.3">
      <c r="A1281" s="183">
        <v>2013</v>
      </c>
      <c r="B1281" s="183" t="s">
        <v>140</v>
      </c>
      <c r="C1281" s="183" t="s">
        <v>279</v>
      </c>
      <c r="D1281" s="330">
        <v>1208</v>
      </c>
    </row>
    <row r="1282" spans="1:4" x14ac:dyDescent="0.3">
      <c r="A1282" s="183">
        <v>2013</v>
      </c>
      <c r="B1282" s="183" t="s">
        <v>140</v>
      </c>
      <c r="C1282" s="183" t="s">
        <v>24</v>
      </c>
      <c r="D1282" s="330">
        <v>8762</v>
      </c>
    </row>
    <row r="1283" spans="1:4" x14ac:dyDescent="0.3">
      <c r="A1283" s="183">
        <v>2013</v>
      </c>
      <c r="B1283" s="183" t="s">
        <v>140</v>
      </c>
      <c r="C1283" s="183" t="s">
        <v>9</v>
      </c>
      <c r="D1283" s="330">
        <v>6786</v>
      </c>
    </row>
    <row r="1284" spans="1:4" x14ac:dyDescent="0.3">
      <c r="A1284" s="183">
        <v>2013</v>
      </c>
      <c r="B1284" s="183" t="s">
        <v>140</v>
      </c>
      <c r="C1284" s="183" t="s">
        <v>67</v>
      </c>
      <c r="D1284" s="330">
        <v>4260</v>
      </c>
    </row>
    <row r="1285" spans="1:4" x14ac:dyDescent="0.3">
      <c r="A1285" s="183">
        <v>2013</v>
      </c>
      <c r="B1285" s="183" t="s">
        <v>140</v>
      </c>
      <c r="C1285" s="183" t="s">
        <v>28</v>
      </c>
      <c r="D1285" s="330">
        <v>4752</v>
      </c>
    </row>
    <row r="1286" spans="1:4" x14ac:dyDescent="0.3">
      <c r="A1286" s="183">
        <v>2013</v>
      </c>
      <c r="B1286" s="183" t="s">
        <v>140</v>
      </c>
      <c r="C1286" s="183" t="s">
        <v>31</v>
      </c>
      <c r="D1286" s="330">
        <v>5761</v>
      </c>
    </row>
    <row r="1287" spans="1:4" x14ac:dyDescent="0.3">
      <c r="A1287" s="183">
        <v>2013</v>
      </c>
      <c r="B1287" s="183" t="s">
        <v>140</v>
      </c>
      <c r="C1287" s="183" t="s">
        <v>64</v>
      </c>
      <c r="D1287" s="330">
        <v>6916</v>
      </c>
    </row>
    <row r="1288" spans="1:4" x14ac:dyDescent="0.3">
      <c r="A1288" s="183">
        <v>2013</v>
      </c>
      <c r="B1288" s="183" t="s">
        <v>140</v>
      </c>
      <c r="C1288" s="183" t="s">
        <v>290</v>
      </c>
      <c r="D1288" s="330">
        <v>458</v>
      </c>
    </row>
    <row r="1289" spans="1:4" x14ac:dyDescent="0.3">
      <c r="A1289" s="183">
        <v>2013</v>
      </c>
      <c r="B1289" s="183" t="s">
        <v>140</v>
      </c>
      <c r="C1289" s="183" t="s">
        <v>280</v>
      </c>
      <c r="D1289" s="330">
        <v>1874</v>
      </c>
    </row>
    <row r="1290" spans="1:4" x14ac:dyDescent="0.3">
      <c r="A1290" s="183">
        <v>2013</v>
      </c>
      <c r="B1290" s="183" t="s">
        <v>140</v>
      </c>
      <c r="C1290" s="183" t="s">
        <v>73</v>
      </c>
      <c r="D1290" s="330">
        <v>10450</v>
      </c>
    </row>
    <row r="1291" spans="1:4" x14ac:dyDescent="0.3">
      <c r="A1291" s="183">
        <v>2013</v>
      </c>
      <c r="B1291" s="183" t="s">
        <v>140</v>
      </c>
      <c r="C1291" s="183" t="s">
        <v>26</v>
      </c>
      <c r="D1291" s="330">
        <v>3572</v>
      </c>
    </row>
    <row r="1292" spans="1:4" x14ac:dyDescent="0.3">
      <c r="A1292" s="183">
        <v>2013</v>
      </c>
      <c r="B1292" s="183" t="s">
        <v>140</v>
      </c>
      <c r="C1292" s="183" t="s">
        <v>32</v>
      </c>
      <c r="D1292" s="330">
        <v>3363</v>
      </c>
    </row>
    <row r="1293" spans="1:4" x14ac:dyDescent="0.3">
      <c r="A1293" s="183">
        <v>2013</v>
      </c>
      <c r="B1293" s="183" t="s">
        <v>140</v>
      </c>
      <c r="C1293" s="183" t="s">
        <v>46</v>
      </c>
      <c r="D1293" s="330">
        <v>10161</v>
      </c>
    </row>
    <row r="1294" spans="1:4" x14ac:dyDescent="0.3">
      <c r="A1294" s="183">
        <v>2013</v>
      </c>
      <c r="B1294" s="183" t="s">
        <v>140</v>
      </c>
      <c r="C1294" s="183" t="s">
        <v>75</v>
      </c>
      <c r="D1294" s="330">
        <v>6354</v>
      </c>
    </row>
    <row r="1295" spans="1:4" x14ac:dyDescent="0.3">
      <c r="A1295" s="183">
        <v>2013</v>
      </c>
      <c r="B1295" s="183" t="s">
        <v>140</v>
      </c>
      <c r="C1295" s="183" t="s">
        <v>10</v>
      </c>
      <c r="D1295" s="330">
        <v>11437</v>
      </c>
    </row>
    <row r="1296" spans="1:4" x14ac:dyDescent="0.3">
      <c r="A1296" s="183">
        <v>2013</v>
      </c>
      <c r="B1296" s="183" t="s">
        <v>140</v>
      </c>
      <c r="C1296" s="183" t="s">
        <v>291</v>
      </c>
      <c r="D1296" s="330">
        <v>1700</v>
      </c>
    </row>
    <row r="1297" spans="1:4" x14ac:dyDescent="0.3">
      <c r="A1297" s="183">
        <v>2013</v>
      </c>
      <c r="B1297" s="183" t="s">
        <v>140</v>
      </c>
      <c r="C1297" s="183" t="s">
        <v>15</v>
      </c>
      <c r="D1297" s="330">
        <v>9379</v>
      </c>
    </row>
    <row r="1298" spans="1:4" x14ac:dyDescent="0.3">
      <c r="A1298" s="183">
        <v>2013</v>
      </c>
      <c r="B1298" s="183" t="s">
        <v>140</v>
      </c>
      <c r="C1298" s="183" t="s">
        <v>18</v>
      </c>
      <c r="D1298" s="330">
        <v>14588</v>
      </c>
    </row>
    <row r="1299" spans="1:4" x14ac:dyDescent="0.3">
      <c r="A1299" s="183">
        <v>2013</v>
      </c>
      <c r="B1299" s="183" t="s">
        <v>140</v>
      </c>
      <c r="C1299" s="183" t="s">
        <v>77</v>
      </c>
      <c r="D1299" s="330">
        <v>4956</v>
      </c>
    </row>
    <row r="1300" spans="1:4" x14ac:dyDescent="0.3">
      <c r="A1300" s="183">
        <v>2013</v>
      </c>
      <c r="B1300" s="183" t="s">
        <v>140</v>
      </c>
      <c r="C1300" s="183" t="s">
        <v>44</v>
      </c>
      <c r="D1300" s="330">
        <v>1491</v>
      </c>
    </row>
    <row r="1301" spans="1:4" x14ac:dyDescent="0.3">
      <c r="A1301" s="183">
        <v>2013</v>
      </c>
      <c r="B1301" s="183" t="s">
        <v>140</v>
      </c>
      <c r="C1301" s="183" t="s">
        <v>71</v>
      </c>
      <c r="D1301" s="330">
        <v>5296</v>
      </c>
    </row>
    <row r="1302" spans="1:4" x14ac:dyDescent="0.3">
      <c r="A1302" s="183">
        <v>2013</v>
      </c>
      <c r="B1302" s="183" t="s">
        <v>140</v>
      </c>
      <c r="C1302" s="183" t="s">
        <v>52</v>
      </c>
      <c r="D1302" s="330">
        <v>1459</v>
      </c>
    </row>
    <row r="1303" spans="1:4" x14ac:dyDescent="0.3">
      <c r="A1303" s="183">
        <v>2013</v>
      </c>
      <c r="B1303" s="183" t="s">
        <v>140</v>
      </c>
      <c r="C1303" s="183" t="s">
        <v>20</v>
      </c>
      <c r="D1303" s="330">
        <v>8508</v>
      </c>
    </row>
    <row r="1304" spans="1:4" x14ac:dyDescent="0.3">
      <c r="A1304" s="183">
        <v>2013</v>
      </c>
      <c r="B1304" s="183" t="s">
        <v>140</v>
      </c>
      <c r="C1304" s="183" t="s">
        <v>95</v>
      </c>
      <c r="D1304" s="330">
        <v>13571</v>
      </c>
    </row>
    <row r="1305" spans="1:4" x14ac:dyDescent="0.3">
      <c r="A1305" s="183">
        <v>2013</v>
      </c>
      <c r="B1305" s="183" t="s">
        <v>140</v>
      </c>
      <c r="C1305" s="183" t="s">
        <v>30</v>
      </c>
      <c r="D1305" s="330">
        <v>2374</v>
      </c>
    </row>
    <row r="1306" spans="1:4" x14ac:dyDescent="0.3">
      <c r="A1306" s="183">
        <v>2013</v>
      </c>
      <c r="B1306" s="183" t="s">
        <v>140</v>
      </c>
      <c r="C1306" s="183" t="s">
        <v>58</v>
      </c>
      <c r="D1306" s="330">
        <v>732</v>
      </c>
    </row>
    <row r="1307" spans="1:4" x14ac:dyDescent="0.3">
      <c r="A1307" s="183">
        <v>2013</v>
      </c>
      <c r="B1307" s="183" t="s">
        <v>140</v>
      </c>
      <c r="C1307" s="183" t="s">
        <v>281</v>
      </c>
      <c r="D1307" s="330">
        <v>31891</v>
      </c>
    </row>
    <row r="1308" spans="1:4" x14ac:dyDescent="0.3">
      <c r="A1308" s="183">
        <v>2013</v>
      </c>
      <c r="B1308" s="183" t="s">
        <v>140</v>
      </c>
      <c r="C1308" s="183" t="s">
        <v>54</v>
      </c>
      <c r="D1308" s="330">
        <v>582</v>
      </c>
    </row>
    <row r="1309" spans="1:4" x14ac:dyDescent="0.3">
      <c r="A1309" s="183">
        <v>2013</v>
      </c>
      <c r="B1309" s="183" t="s">
        <v>140</v>
      </c>
      <c r="C1309" s="183" t="s">
        <v>282</v>
      </c>
      <c r="D1309" s="330">
        <v>2362</v>
      </c>
    </row>
    <row r="1310" spans="1:4" x14ac:dyDescent="0.3">
      <c r="A1310" s="183">
        <v>2013</v>
      </c>
      <c r="B1310" s="183" t="s">
        <v>140</v>
      </c>
      <c r="C1310" s="183" t="s">
        <v>145</v>
      </c>
      <c r="D1310" s="330">
        <v>116955</v>
      </c>
    </row>
    <row r="1311" spans="1:4" x14ac:dyDescent="0.3">
      <c r="A1311" s="183">
        <v>2013</v>
      </c>
      <c r="B1311" s="183" t="s">
        <v>140</v>
      </c>
      <c r="C1311" s="183" t="s">
        <v>146</v>
      </c>
      <c r="D1311" s="330">
        <v>73155</v>
      </c>
    </row>
    <row r="1312" spans="1:4" x14ac:dyDescent="0.3">
      <c r="A1312" s="183">
        <v>2013</v>
      </c>
      <c r="B1312" s="183" t="s">
        <v>140</v>
      </c>
      <c r="C1312" s="183" t="s">
        <v>147</v>
      </c>
      <c r="D1312" s="330">
        <v>147531</v>
      </c>
    </row>
    <row r="1313" spans="1:4" x14ac:dyDescent="0.3">
      <c r="A1313" s="183">
        <v>2014</v>
      </c>
      <c r="B1313" s="183" t="s">
        <v>83</v>
      </c>
      <c r="C1313" s="183" t="s">
        <v>35</v>
      </c>
      <c r="D1313" s="330">
        <v>36</v>
      </c>
    </row>
    <row r="1314" spans="1:4" x14ac:dyDescent="0.3">
      <c r="A1314" s="183">
        <v>2014</v>
      </c>
      <c r="B1314" s="183" t="s">
        <v>83</v>
      </c>
      <c r="C1314" s="183" t="s">
        <v>41</v>
      </c>
      <c r="D1314" s="330">
        <v>43</v>
      </c>
    </row>
    <row r="1315" spans="1:4" x14ac:dyDescent="0.3">
      <c r="A1315" s="183">
        <v>2014</v>
      </c>
      <c r="B1315" s="183" t="s">
        <v>83</v>
      </c>
      <c r="C1315" s="183" t="s">
        <v>59</v>
      </c>
      <c r="D1315" s="330">
        <v>47</v>
      </c>
    </row>
    <row r="1316" spans="1:4" x14ac:dyDescent="0.3">
      <c r="A1316" s="183">
        <v>2014</v>
      </c>
      <c r="B1316" s="183" t="s">
        <v>83</v>
      </c>
      <c r="C1316" s="183" t="s">
        <v>79</v>
      </c>
      <c r="D1316" s="330">
        <v>347</v>
      </c>
    </row>
    <row r="1317" spans="1:4" x14ac:dyDescent="0.3">
      <c r="A1317" s="183">
        <v>2014</v>
      </c>
      <c r="B1317" s="183" t="s">
        <v>83</v>
      </c>
      <c r="C1317" s="183" t="s">
        <v>17</v>
      </c>
      <c r="D1317" s="330">
        <v>150</v>
      </c>
    </row>
    <row r="1318" spans="1:4" x14ac:dyDescent="0.3">
      <c r="A1318" s="183">
        <v>2014</v>
      </c>
      <c r="B1318" s="183" t="s">
        <v>83</v>
      </c>
      <c r="C1318" s="183" t="s">
        <v>274</v>
      </c>
      <c r="D1318" s="330">
        <v>56</v>
      </c>
    </row>
    <row r="1319" spans="1:4" x14ac:dyDescent="0.3">
      <c r="A1319" s="183">
        <v>2014</v>
      </c>
      <c r="B1319" s="183" t="s">
        <v>83</v>
      </c>
      <c r="C1319" s="183" t="s">
        <v>66</v>
      </c>
      <c r="D1319" s="330">
        <v>83</v>
      </c>
    </row>
    <row r="1320" spans="1:4" x14ac:dyDescent="0.3">
      <c r="A1320" s="183">
        <v>2014</v>
      </c>
      <c r="B1320" s="183" t="s">
        <v>83</v>
      </c>
      <c r="C1320" s="183" t="s">
        <v>11</v>
      </c>
      <c r="D1320" s="330">
        <v>262</v>
      </c>
    </row>
    <row r="1321" spans="1:4" x14ac:dyDescent="0.3">
      <c r="A1321" s="183">
        <v>2014</v>
      </c>
      <c r="B1321" s="183" t="s">
        <v>83</v>
      </c>
      <c r="C1321" s="183" t="s">
        <v>56</v>
      </c>
      <c r="D1321" s="330">
        <v>140</v>
      </c>
    </row>
    <row r="1322" spans="1:4" x14ac:dyDescent="0.3">
      <c r="A1322" s="183">
        <v>2014</v>
      </c>
      <c r="B1322" s="183" t="s">
        <v>83</v>
      </c>
      <c r="C1322" s="183" t="s">
        <v>29</v>
      </c>
      <c r="D1322" s="330">
        <v>67</v>
      </c>
    </row>
    <row r="1323" spans="1:4" x14ac:dyDescent="0.3">
      <c r="A1323" s="183">
        <v>2014</v>
      </c>
      <c r="B1323" s="183" t="s">
        <v>83</v>
      </c>
      <c r="C1323" s="183" t="s">
        <v>47</v>
      </c>
      <c r="D1323" s="330">
        <v>229</v>
      </c>
    </row>
    <row r="1324" spans="1:4" x14ac:dyDescent="0.3">
      <c r="A1324" s="183">
        <v>2014</v>
      </c>
      <c r="B1324" s="183" t="s">
        <v>83</v>
      </c>
      <c r="C1324" s="183" t="s">
        <v>57</v>
      </c>
      <c r="D1324" s="330">
        <v>40</v>
      </c>
    </row>
    <row r="1325" spans="1:4" x14ac:dyDescent="0.3">
      <c r="A1325" s="183">
        <v>2014</v>
      </c>
      <c r="B1325" s="183" t="s">
        <v>83</v>
      </c>
      <c r="C1325" s="183" t="s">
        <v>74</v>
      </c>
      <c r="D1325" s="330">
        <v>283</v>
      </c>
    </row>
    <row r="1326" spans="1:4" x14ac:dyDescent="0.3">
      <c r="A1326" s="183">
        <v>2014</v>
      </c>
      <c r="B1326" s="183" t="s">
        <v>83</v>
      </c>
      <c r="C1326" s="183" t="s">
        <v>53</v>
      </c>
      <c r="D1326" s="330">
        <v>35</v>
      </c>
    </row>
    <row r="1327" spans="1:4" x14ac:dyDescent="0.3">
      <c r="A1327" s="183">
        <v>2014</v>
      </c>
      <c r="B1327" s="183" t="s">
        <v>83</v>
      </c>
      <c r="C1327" s="183" t="s">
        <v>33</v>
      </c>
      <c r="D1327" s="330">
        <v>52</v>
      </c>
    </row>
    <row r="1328" spans="1:4" x14ac:dyDescent="0.3">
      <c r="A1328" s="183">
        <v>2014</v>
      </c>
      <c r="B1328" s="183" t="s">
        <v>83</v>
      </c>
      <c r="C1328" s="183" t="s">
        <v>60</v>
      </c>
      <c r="D1328" s="330">
        <v>69</v>
      </c>
    </row>
    <row r="1329" spans="1:4" x14ac:dyDescent="0.3">
      <c r="A1329" s="183">
        <v>2014</v>
      </c>
      <c r="B1329" s="183" t="s">
        <v>83</v>
      </c>
      <c r="C1329" s="183" t="s">
        <v>25</v>
      </c>
      <c r="D1329" s="330">
        <v>183</v>
      </c>
    </row>
    <row r="1330" spans="1:4" x14ac:dyDescent="0.3">
      <c r="A1330" s="183">
        <v>2014</v>
      </c>
      <c r="B1330" s="183" t="s">
        <v>83</v>
      </c>
      <c r="C1330" s="183" t="s">
        <v>7</v>
      </c>
      <c r="D1330" s="330">
        <v>196</v>
      </c>
    </row>
    <row r="1331" spans="1:4" x14ac:dyDescent="0.3">
      <c r="A1331" s="183">
        <v>2014</v>
      </c>
      <c r="B1331" s="183" t="s">
        <v>83</v>
      </c>
      <c r="C1331" s="183" t="s">
        <v>36</v>
      </c>
      <c r="D1331" s="330">
        <v>106</v>
      </c>
    </row>
    <row r="1332" spans="1:4" x14ac:dyDescent="0.3">
      <c r="A1332" s="183">
        <v>2014</v>
      </c>
      <c r="B1332" s="183" t="s">
        <v>83</v>
      </c>
      <c r="C1332" s="183" t="s">
        <v>21</v>
      </c>
      <c r="D1332" s="330">
        <v>58</v>
      </c>
    </row>
    <row r="1333" spans="1:4" x14ac:dyDescent="0.3">
      <c r="A1333" s="183">
        <v>2014</v>
      </c>
      <c r="B1333" s="183" t="s">
        <v>83</v>
      </c>
      <c r="C1333" s="183" t="s">
        <v>16</v>
      </c>
      <c r="D1333" s="330">
        <v>143</v>
      </c>
    </row>
    <row r="1334" spans="1:4" x14ac:dyDescent="0.3">
      <c r="A1334" s="183">
        <v>2014</v>
      </c>
      <c r="B1334" s="183" t="s">
        <v>83</v>
      </c>
      <c r="C1334" s="183" t="s">
        <v>2</v>
      </c>
      <c r="D1334" s="330">
        <v>334</v>
      </c>
    </row>
    <row r="1335" spans="1:4" x14ac:dyDescent="0.3">
      <c r="A1335" s="183">
        <v>2014</v>
      </c>
      <c r="B1335" s="183" t="s">
        <v>83</v>
      </c>
      <c r="C1335" s="183" t="s">
        <v>4</v>
      </c>
      <c r="D1335" s="330">
        <v>349</v>
      </c>
    </row>
    <row r="1336" spans="1:4" x14ac:dyDescent="0.3">
      <c r="A1336" s="183">
        <v>2014</v>
      </c>
      <c r="B1336" s="183" t="s">
        <v>83</v>
      </c>
      <c r="C1336" s="183" t="s">
        <v>38</v>
      </c>
      <c r="D1336" s="330">
        <v>59</v>
      </c>
    </row>
    <row r="1337" spans="1:4" x14ac:dyDescent="0.3">
      <c r="A1337" s="183">
        <v>2014</v>
      </c>
      <c r="B1337" s="183" t="s">
        <v>83</v>
      </c>
      <c r="C1337" s="183" t="s">
        <v>275</v>
      </c>
      <c r="D1337" s="330">
        <v>69</v>
      </c>
    </row>
    <row r="1338" spans="1:4" x14ac:dyDescent="0.3">
      <c r="A1338" s="183">
        <v>2014</v>
      </c>
      <c r="B1338" s="183" t="s">
        <v>83</v>
      </c>
      <c r="C1338" s="183" t="s">
        <v>8</v>
      </c>
      <c r="D1338" s="330">
        <v>125</v>
      </c>
    </row>
    <row r="1339" spans="1:4" x14ac:dyDescent="0.3">
      <c r="A1339" s="183">
        <v>2014</v>
      </c>
      <c r="B1339" s="183" t="s">
        <v>83</v>
      </c>
      <c r="C1339" s="183" t="s">
        <v>78</v>
      </c>
      <c r="D1339" s="330">
        <v>214</v>
      </c>
    </row>
    <row r="1340" spans="1:4" x14ac:dyDescent="0.3">
      <c r="A1340" s="183">
        <v>2014</v>
      </c>
      <c r="B1340" s="183" t="s">
        <v>83</v>
      </c>
      <c r="C1340" s="183" t="s">
        <v>27</v>
      </c>
      <c r="D1340" s="330">
        <v>130</v>
      </c>
    </row>
    <row r="1341" spans="1:4" x14ac:dyDescent="0.3">
      <c r="A1341" s="183">
        <v>2014</v>
      </c>
      <c r="B1341" s="183" t="s">
        <v>83</v>
      </c>
      <c r="C1341" s="183" t="s">
        <v>13</v>
      </c>
      <c r="D1341" s="330">
        <v>66</v>
      </c>
    </row>
    <row r="1342" spans="1:4" x14ac:dyDescent="0.3">
      <c r="A1342" s="183">
        <v>2014</v>
      </c>
      <c r="B1342" s="183" t="s">
        <v>83</v>
      </c>
      <c r="C1342" s="183" t="s">
        <v>70</v>
      </c>
      <c r="D1342" s="330">
        <v>222</v>
      </c>
    </row>
    <row r="1343" spans="1:4" x14ac:dyDescent="0.3">
      <c r="A1343" s="183">
        <v>2014</v>
      </c>
      <c r="B1343" s="183" t="s">
        <v>83</v>
      </c>
      <c r="C1343" s="183" t="s">
        <v>72</v>
      </c>
      <c r="D1343" s="330">
        <v>76</v>
      </c>
    </row>
    <row r="1344" spans="1:4" x14ac:dyDescent="0.3">
      <c r="A1344" s="183">
        <v>2014</v>
      </c>
      <c r="B1344" s="183" t="s">
        <v>83</v>
      </c>
      <c r="C1344" s="183" t="s">
        <v>276</v>
      </c>
      <c r="D1344" s="330">
        <v>45</v>
      </c>
    </row>
    <row r="1345" spans="1:4" x14ac:dyDescent="0.3">
      <c r="A1345" s="183">
        <v>2014</v>
      </c>
      <c r="B1345" s="183" t="s">
        <v>83</v>
      </c>
      <c r="C1345" s="183" t="s">
        <v>6</v>
      </c>
      <c r="D1345" s="330">
        <v>316</v>
      </c>
    </row>
    <row r="1346" spans="1:4" x14ac:dyDescent="0.3">
      <c r="A1346" s="183">
        <v>2014</v>
      </c>
      <c r="B1346" s="183" t="s">
        <v>83</v>
      </c>
      <c r="C1346" s="183" t="s">
        <v>62</v>
      </c>
      <c r="D1346" s="330">
        <v>135</v>
      </c>
    </row>
    <row r="1347" spans="1:4" x14ac:dyDescent="0.3">
      <c r="A1347" s="183">
        <v>2014</v>
      </c>
      <c r="B1347" s="183" t="s">
        <v>83</v>
      </c>
      <c r="C1347" s="183" t="s">
        <v>5</v>
      </c>
      <c r="D1347" s="330">
        <v>250</v>
      </c>
    </row>
    <row r="1348" spans="1:4" x14ac:dyDescent="0.3">
      <c r="A1348" s="183">
        <v>2014</v>
      </c>
      <c r="B1348" s="183" t="s">
        <v>83</v>
      </c>
      <c r="C1348" s="183" t="s">
        <v>76</v>
      </c>
      <c r="D1348" s="330">
        <v>204</v>
      </c>
    </row>
    <row r="1349" spans="1:4" x14ac:dyDescent="0.3">
      <c r="A1349" s="183">
        <v>2014</v>
      </c>
      <c r="B1349" s="183" t="s">
        <v>83</v>
      </c>
      <c r="C1349" s="183" t="s">
        <v>63</v>
      </c>
      <c r="D1349" s="330">
        <v>55</v>
      </c>
    </row>
    <row r="1350" spans="1:4" x14ac:dyDescent="0.3">
      <c r="A1350" s="183">
        <v>2014</v>
      </c>
      <c r="B1350" s="183" t="s">
        <v>83</v>
      </c>
      <c r="C1350" s="183" t="s">
        <v>277</v>
      </c>
      <c r="D1350" s="330">
        <v>46</v>
      </c>
    </row>
    <row r="1351" spans="1:4" x14ac:dyDescent="0.3">
      <c r="A1351" s="183">
        <v>2014</v>
      </c>
      <c r="B1351" s="183" t="s">
        <v>83</v>
      </c>
      <c r="C1351" s="183" t="s">
        <v>43</v>
      </c>
      <c r="D1351" s="330">
        <v>56</v>
      </c>
    </row>
    <row r="1352" spans="1:4" x14ac:dyDescent="0.3">
      <c r="A1352" s="183">
        <v>2014</v>
      </c>
      <c r="B1352" s="183" t="s">
        <v>83</v>
      </c>
      <c r="C1352" s="183" t="s">
        <v>65</v>
      </c>
      <c r="D1352" s="330">
        <v>63</v>
      </c>
    </row>
    <row r="1353" spans="1:4" x14ac:dyDescent="0.3">
      <c r="A1353" s="183">
        <v>2014</v>
      </c>
      <c r="B1353" s="183" t="s">
        <v>83</v>
      </c>
      <c r="C1353" s="183" t="s">
        <v>22</v>
      </c>
      <c r="D1353" s="330">
        <v>48</v>
      </c>
    </row>
    <row r="1354" spans="1:4" x14ac:dyDescent="0.3">
      <c r="A1354" s="183">
        <v>2014</v>
      </c>
      <c r="B1354" s="183" t="s">
        <v>83</v>
      </c>
      <c r="C1354" s="183" t="s">
        <v>61</v>
      </c>
      <c r="D1354" s="330">
        <v>52</v>
      </c>
    </row>
    <row r="1355" spans="1:4" x14ac:dyDescent="0.3">
      <c r="A1355" s="183">
        <v>2014</v>
      </c>
      <c r="B1355" s="183" t="s">
        <v>83</v>
      </c>
      <c r="C1355" s="183" t="s">
        <v>23</v>
      </c>
      <c r="D1355" s="330">
        <v>71</v>
      </c>
    </row>
    <row r="1356" spans="1:4" x14ac:dyDescent="0.3">
      <c r="A1356" s="183">
        <v>2014</v>
      </c>
      <c r="B1356" s="183" t="s">
        <v>83</v>
      </c>
      <c r="C1356" s="183" t="s">
        <v>12</v>
      </c>
      <c r="D1356" s="330">
        <v>46</v>
      </c>
    </row>
    <row r="1357" spans="1:4" x14ac:dyDescent="0.3">
      <c r="A1357" s="183">
        <v>2014</v>
      </c>
      <c r="B1357" s="183" t="s">
        <v>83</v>
      </c>
      <c r="C1357" s="183" t="s">
        <v>278</v>
      </c>
      <c r="D1357" s="330">
        <v>164</v>
      </c>
    </row>
    <row r="1358" spans="1:4" x14ac:dyDescent="0.3">
      <c r="A1358" s="183">
        <v>2014</v>
      </c>
      <c r="B1358" s="183" t="s">
        <v>83</v>
      </c>
      <c r="C1358" s="183" t="s">
        <v>19</v>
      </c>
      <c r="D1358" s="330">
        <v>84</v>
      </c>
    </row>
    <row r="1359" spans="1:4" x14ac:dyDescent="0.3">
      <c r="A1359" s="183">
        <v>2014</v>
      </c>
      <c r="B1359" s="183" t="s">
        <v>83</v>
      </c>
      <c r="C1359" s="183" t="s">
        <v>45</v>
      </c>
      <c r="D1359" s="330">
        <v>34</v>
      </c>
    </row>
    <row r="1360" spans="1:4" x14ac:dyDescent="0.3">
      <c r="A1360" s="183">
        <v>2014</v>
      </c>
      <c r="B1360" s="183" t="s">
        <v>83</v>
      </c>
      <c r="C1360" s="183" t="s">
        <v>48</v>
      </c>
      <c r="D1360" s="330">
        <v>97</v>
      </c>
    </row>
    <row r="1361" spans="1:4" x14ac:dyDescent="0.3">
      <c r="A1361" s="183">
        <v>2014</v>
      </c>
      <c r="B1361" s="183" t="s">
        <v>83</v>
      </c>
      <c r="C1361" s="183" t="s">
        <v>34</v>
      </c>
      <c r="D1361" s="330">
        <v>46</v>
      </c>
    </row>
    <row r="1362" spans="1:4" x14ac:dyDescent="0.3">
      <c r="A1362" s="183">
        <v>2014</v>
      </c>
      <c r="B1362" s="183" t="s">
        <v>83</v>
      </c>
      <c r="C1362" s="183" t="s">
        <v>3</v>
      </c>
      <c r="D1362" s="330">
        <v>315</v>
      </c>
    </row>
    <row r="1363" spans="1:4" x14ac:dyDescent="0.3">
      <c r="A1363" s="183">
        <v>2014</v>
      </c>
      <c r="B1363" s="183" t="s">
        <v>83</v>
      </c>
      <c r="C1363" s="183" t="s">
        <v>80</v>
      </c>
      <c r="D1363" s="330">
        <v>136</v>
      </c>
    </row>
    <row r="1364" spans="1:4" x14ac:dyDescent="0.3">
      <c r="A1364" s="183">
        <v>2014</v>
      </c>
      <c r="B1364" s="183" t="s">
        <v>83</v>
      </c>
      <c r="C1364" s="183" t="s">
        <v>39</v>
      </c>
      <c r="D1364" s="330">
        <v>134</v>
      </c>
    </row>
    <row r="1365" spans="1:4" x14ac:dyDescent="0.3">
      <c r="A1365" s="183">
        <v>2014</v>
      </c>
      <c r="B1365" s="183" t="s">
        <v>83</v>
      </c>
      <c r="C1365" s="183" t="s">
        <v>14</v>
      </c>
      <c r="D1365" s="330">
        <v>324</v>
      </c>
    </row>
    <row r="1366" spans="1:4" x14ac:dyDescent="0.3">
      <c r="A1366" s="183">
        <v>2014</v>
      </c>
      <c r="B1366" s="183" t="s">
        <v>83</v>
      </c>
      <c r="C1366" s="183" t="s">
        <v>68</v>
      </c>
      <c r="D1366" s="330">
        <v>77</v>
      </c>
    </row>
    <row r="1367" spans="1:4" x14ac:dyDescent="0.3">
      <c r="A1367" s="183">
        <v>2014</v>
      </c>
      <c r="B1367" s="183" t="s">
        <v>83</v>
      </c>
      <c r="C1367" s="183" t="s">
        <v>69</v>
      </c>
      <c r="D1367" s="330">
        <v>70</v>
      </c>
    </row>
    <row r="1368" spans="1:4" x14ac:dyDescent="0.3">
      <c r="A1368" s="183">
        <v>2014</v>
      </c>
      <c r="B1368" s="183" t="s">
        <v>83</v>
      </c>
      <c r="C1368" s="183" t="s">
        <v>279</v>
      </c>
      <c r="D1368" s="330">
        <v>31</v>
      </c>
    </row>
    <row r="1369" spans="1:4" x14ac:dyDescent="0.3">
      <c r="A1369" s="183">
        <v>2014</v>
      </c>
      <c r="B1369" s="183" t="s">
        <v>83</v>
      </c>
      <c r="C1369" s="183" t="s">
        <v>24</v>
      </c>
      <c r="D1369" s="330">
        <v>224</v>
      </c>
    </row>
    <row r="1370" spans="1:4" x14ac:dyDescent="0.3">
      <c r="A1370" s="183">
        <v>2014</v>
      </c>
      <c r="B1370" s="183" t="s">
        <v>83</v>
      </c>
      <c r="C1370" s="183" t="s">
        <v>9</v>
      </c>
      <c r="D1370" s="330">
        <v>151</v>
      </c>
    </row>
    <row r="1371" spans="1:4" x14ac:dyDescent="0.3">
      <c r="A1371" s="183">
        <v>2014</v>
      </c>
      <c r="B1371" s="183" t="s">
        <v>83</v>
      </c>
      <c r="C1371" s="183" t="s">
        <v>67</v>
      </c>
      <c r="D1371" s="330">
        <v>121</v>
      </c>
    </row>
    <row r="1372" spans="1:4" x14ac:dyDescent="0.3">
      <c r="A1372" s="183">
        <v>2014</v>
      </c>
      <c r="B1372" s="183" t="s">
        <v>83</v>
      </c>
      <c r="C1372" s="183" t="s">
        <v>28</v>
      </c>
      <c r="D1372" s="330">
        <v>114</v>
      </c>
    </row>
    <row r="1373" spans="1:4" x14ac:dyDescent="0.3">
      <c r="A1373" s="183">
        <v>2014</v>
      </c>
      <c r="B1373" s="183" t="s">
        <v>83</v>
      </c>
      <c r="C1373" s="183" t="s">
        <v>31</v>
      </c>
      <c r="D1373" s="330">
        <v>130</v>
      </c>
    </row>
    <row r="1374" spans="1:4" x14ac:dyDescent="0.3">
      <c r="A1374" s="183">
        <v>2014</v>
      </c>
      <c r="B1374" s="183" t="s">
        <v>83</v>
      </c>
      <c r="C1374" s="183" t="s">
        <v>64</v>
      </c>
      <c r="D1374" s="330">
        <v>167</v>
      </c>
    </row>
    <row r="1375" spans="1:4" x14ac:dyDescent="0.3">
      <c r="A1375" s="183">
        <v>2014</v>
      </c>
      <c r="B1375" s="183" t="s">
        <v>83</v>
      </c>
      <c r="C1375" s="183" t="s">
        <v>280</v>
      </c>
      <c r="D1375" s="330">
        <v>37</v>
      </c>
    </row>
    <row r="1376" spans="1:4" x14ac:dyDescent="0.3">
      <c r="A1376" s="183">
        <v>2014</v>
      </c>
      <c r="B1376" s="183" t="s">
        <v>83</v>
      </c>
      <c r="C1376" s="183" t="s">
        <v>73</v>
      </c>
      <c r="D1376" s="330">
        <v>249</v>
      </c>
    </row>
    <row r="1377" spans="1:4" x14ac:dyDescent="0.3">
      <c r="A1377" s="183">
        <v>2014</v>
      </c>
      <c r="B1377" s="183" t="s">
        <v>83</v>
      </c>
      <c r="C1377" s="183" t="s">
        <v>26</v>
      </c>
      <c r="D1377" s="330">
        <v>80</v>
      </c>
    </row>
    <row r="1378" spans="1:4" x14ac:dyDescent="0.3">
      <c r="A1378" s="183">
        <v>2014</v>
      </c>
      <c r="B1378" s="183" t="s">
        <v>83</v>
      </c>
      <c r="C1378" s="183" t="s">
        <v>32</v>
      </c>
      <c r="D1378" s="330">
        <v>72</v>
      </c>
    </row>
    <row r="1379" spans="1:4" x14ac:dyDescent="0.3">
      <c r="A1379" s="183">
        <v>2014</v>
      </c>
      <c r="B1379" s="183" t="s">
        <v>83</v>
      </c>
      <c r="C1379" s="183" t="s">
        <v>46</v>
      </c>
      <c r="D1379" s="330">
        <v>209</v>
      </c>
    </row>
    <row r="1380" spans="1:4" x14ac:dyDescent="0.3">
      <c r="A1380" s="183">
        <v>2014</v>
      </c>
      <c r="B1380" s="183" t="s">
        <v>83</v>
      </c>
      <c r="C1380" s="183" t="s">
        <v>75</v>
      </c>
      <c r="D1380" s="330">
        <v>169</v>
      </c>
    </row>
    <row r="1381" spans="1:4" x14ac:dyDescent="0.3">
      <c r="A1381" s="183">
        <v>2014</v>
      </c>
      <c r="B1381" s="183" t="s">
        <v>83</v>
      </c>
      <c r="C1381" s="183" t="s">
        <v>10</v>
      </c>
      <c r="D1381" s="330">
        <v>286</v>
      </c>
    </row>
    <row r="1382" spans="1:4" x14ac:dyDescent="0.3">
      <c r="A1382" s="183">
        <v>2014</v>
      </c>
      <c r="B1382" s="183" t="s">
        <v>83</v>
      </c>
      <c r="C1382" s="183" t="s">
        <v>291</v>
      </c>
      <c r="D1382" s="330">
        <v>40</v>
      </c>
    </row>
    <row r="1383" spans="1:4" x14ac:dyDescent="0.3">
      <c r="A1383" s="183">
        <v>2014</v>
      </c>
      <c r="B1383" s="183" t="s">
        <v>83</v>
      </c>
      <c r="C1383" s="183" t="s">
        <v>15</v>
      </c>
      <c r="D1383" s="330">
        <v>221</v>
      </c>
    </row>
    <row r="1384" spans="1:4" x14ac:dyDescent="0.3">
      <c r="A1384" s="183">
        <v>2014</v>
      </c>
      <c r="B1384" s="183" t="s">
        <v>83</v>
      </c>
      <c r="C1384" s="183" t="s">
        <v>18</v>
      </c>
      <c r="D1384" s="330">
        <v>277</v>
      </c>
    </row>
    <row r="1385" spans="1:4" x14ac:dyDescent="0.3">
      <c r="A1385" s="183">
        <v>2014</v>
      </c>
      <c r="B1385" s="183" t="s">
        <v>83</v>
      </c>
      <c r="C1385" s="183" t="s">
        <v>77</v>
      </c>
      <c r="D1385" s="330">
        <v>118</v>
      </c>
    </row>
    <row r="1386" spans="1:4" x14ac:dyDescent="0.3">
      <c r="A1386" s="183">
        <v>2014</v>
      </c>
      <c r="B1386" s="183" t="s">
        <v>83</v>
      </c>
      <c r="C1386" s="183" t="s">
        <v>44</v>
      </c>
      <c r="D1386" s="330">
        <v>30</v>
      </c>
    </row>
    <row r="1387" spans="1:4" x14ac:dyDescent="0.3">
      <c r="A1387" s="183">
        <v>2014</v>
      </c>
      <c r="B1387" s="183" t="s">
        <v>83</v>
      </c>
      <c r="C1387" s="183" t="s">
        <v>71</v>
      </c>
      <c r="D1387" s="330">
        <v>131</v>
      </c>
    </row>
    <row r="1388" spans="1:4" x14ac:dyDescent="0.3">
      <c r="A1388" s="183">
        <v>2014</v>
      </c>
      <c r="B1388" s="183" t="s">
        <v>83</v>
      </c>
      <c r="C1388" s="183" t="s">
        <v>52</v>
      </c>
      <c r="D1388" s="330">
        <v>36</v>
      </c>
    </row>
    <row r="1389" spans="1:4" x14ac:dyDescent="0.3">
      <c r="A1389" s="183">
        <v>2014</v>
      </c>
      <c r="B1389" s="183" t="s">
        <v>83</v>
      </c>
      <c r="C1389" s="183" t="s">
        <v>20</v>
      </c>
      <c r="D1389" s="330">
        <v>210</v>
      </c>
    </row>
    <row r="1390" spans="1:4" x14ac:dyDescent="0.3">
      <c r="A1390" s="183">
        <v>2014</v>
      </c>
      <c r="B1390" s="183" t="s">
        <v>83</v>
      </c>
      <c r="C1390" s="183" t="s">
        <v>95</v>
      </c>
      <c r="D1390" s="330">
        <v>346</v>
      </c>
    </row>
    <row r="1391" spans="1:4" x14ac:dyDescent="0.3">
      <c r="A1391" s="183">
        <v>2014</v>
      </c>
      <c r="B1391" s="183" t="s">
        <v>83</v>
      </c>
      <c r="C1391" s="183" t="s">
        <v>30</v>
      </c>
      <c r="D1391" s="330">
        <v>52</v>
      </c>
    </row>
    <row r="1392" spans="1:4" x14ac:dyDescent="0.3">
      <c r="A1392" s="183">
        <v>2014</v>
      </c>
      <c r="B1392" s="183" t="s">
        <v>83</v>
      </c>
      <c r="C1392" s="183" t="s">
        <v>281</v>
      </c>
      <c r="D1392" s="330">
        <v>639</v>
      </c>
    </row>
    <row r="1393" spans="1:4" x14ac:dyDescent="0.3">
      <c r="A1393" s="183">
        <v>2014</v>
      </c>
      <c r="B1393" s="183" t="s">
        <v>83</v>
      </c>
      <c r="C1393" s="183" t="s">
        <v>282</v>
      </c>
      <c r="D1393" s="330">
        <v>78</v>
      </c>
    </row>
    <row r="1394" spans="1:4" x14ac:dyDescent="0.3">
      <c r="A1394" s="183">
        <v>2014</v>
      </c>
      <c r="B1394" s="183" t="s">
        <v>83</v>
      </c>
      <c r="C1394" s="183" t="s">
        <v>145</v>
      </c>
      <c r="D1394" s="330">
        <v>2116</v>
      </c>
    </row>
    <row r="1395" spans="1:4" x14ac:dyDescent="0.3">
      <c r="A1395" s="183">
        <v>2014</v>
      </c>
      <c r="B1395" s="183" t="s">
        <v>83</v>
      </c>
      <c r="C1395" s="183" t="s">
        <v>146</v>
      </c>
      <c r="D1395" s="330">
        <v>1475</v>
      </c>
    </row>
    <row r="1396" spans="1:4" x14ac:dyDescent="0.3">
      <c r="A1396" s="183">
        <v>2014</v>
      </c>
      <c r="B1396" s="183" t="s">
        <v>83</v>
      </c>
      <c r="C1396" s="183" t="s">
        <v>147</v>
      </c>
      <c r="D1396" s="330">
        <v>2652</v>
      </c>
    </row>
    <row r="1397" spans="1:4" x14ac:dyDescent="0.3">
      <c r="A1397" s="183">
        <v>2014</v>
      </c>
      <c r="B1397" s="183" t="s">
        <v>85</v>
      </c>
      <c r="C1397" s="183" t="s">
        <v>35</v>
      </c>
      <c r="D1397" s="330">
        <v>115</v>
      </c>
    </row>
    <row r="1398" spans="1:4" x14ac:dyDescent="0.3">
      <c r="A1398" s="183">
        <v>2014</v>
      </c>
      <c r="B1398" s="183" t="s">
        <v>85</v>
      </c>
      <c r="C1398" s="183" t="s">
        <v>41</v>
      </c>
      <c r="D1398" s="330">
        <v>96</v>
      </c>
    </row>
    <row r="1399" spans="1:4" x14ac:dyDescent="0.3">
      <c r="A1399" s="183">
        <v>2014</v>
      </c>
      <c r="B1399" s="183" t="s">
        <v>85</v>
      </c>
      <c r="C1399" s="183" t="s">
        <v>59</v>
      </c>
      <c r="D1399" s="330">
        <v>144</v>
      </c>
    </row>
    <row r="1400" spans="1:4" x14ac:dyDescent="0.3">
      <c r="A1400" s="183">
        <v>2014</v>
      </c>
      <c r="B1400" s="183" t="s">
        <v>85</v>
      </c>
      <c r="C1400" s="183" t="s">
        <v>79</v>
      </c>
      <c r="D1400" s="330">
        <v>1362</v>
      </c>
    </row>
    <row r="1401" spans="1:4" x14ac:dyDescent="0.3">
      <c r="A1401" s="183">
        <v>2014</v>
      </c>
      <c r="B1401" s="183" t="s">
        <v>85</v>
      </c>
      <c r="C1401" s="183" t="s">
        <v>17</v>
      </c>
      <c r="D1401" s="330">
        <v>673</v>
      </c>
    </row>
    <row r="1402" spans="1:4" x14ac:dyDescent="0.3">
      <c r="A1402" s="183">
        <v>2014</v>
      </c>
      <c r="B1402" s="183" t="s">
        <v>85</v>
      </c>
      <c r="C1402" s="183" t="s">
        <v>274</v>
      </c>
      <c r="D1402" s="330">
        <v>171</v>
      </c>
    </row>
    <row r="1403" spans="1:4" x14ac:dyDescent="0.3">
      <c r="A1403" s="183">
        <v>2014</v>
      </c>
      <c r="B1403" s="183" t="s">
        <v>85</v>
      </c>
      <c r="C1403" s="183" t="s">
        <v>66</v>
      </c>
      <c r="D1403" s="330">
        <v>309</v>
      </c>
    </row>
    <row r="1404" spans="1:4" x14ac:dyDescent="0.3">
      <c r="A1404" s="183">
        <v>2014</v>
      </c>
      <c r="B1404" s="183" t="s">
        <v>85</v>
      </c>
      <c r="C1404" s="183" t="s">
        <v>283</v>
      </c>
      <c r="D1404" s="330">
        <v>135</v>
      </c>
    </row>
    <row r="1405" spans="1:4" x14ac:dyDescent="0.3">
      <c r="A1405" s="183">
        <v>2014</v>
      </c>
      <c r="B1405" s="183" t="s">
        <v>85</v>
      </c>
      <c r="C1405" s="183" t="s">
        <v>11</v>
      </c>
      <c r="D1405" s="330">
        <v>1066</v>
      </c>
    </row>
    <row r="1406" spans="1:4" x14ac:dyDescent="0.3">
      <c r="A1406" s="183">
        <v>2014</v>
      </c>
      <c r="B1406" s="183" t="s">
        <v>85</v>
      </c>
      <c r="C1406" s="183" t="s">
        <v>56</v>
      </c>
      <c r="D1406" s="330">
        <v>409</v>
      </c>
    </row>
    <row r="1407" spans="1:4" x14ac:dyDescent="0.3">
      <c r="A1407" s="183">
        <v>2014</v>
      </c>
      <c r="B1407" s="183" t="s">
        <v>85</v>
      </c>
      <c r="C1407" s="183" t="s">
        <v>29</v>
      </c>
      <c r="D1407" s="330">
        <v>392</v>
      </c>
    </row>
    <row r="1408" spans="1:4" x14ac:dyDescent="0.3">
      <c r="A1408" s="183">
        <v>2014</v>
      </c>
      <c r="B1408" s="183" t="s">
        <v>85</v>
      </c>
      <c r="C1408" s="183" t="s">
        <v>40</v>
      </c>
      <c r="D1408" s="330">
        <v>52</v>
      </c>
    </row>
    <row r="1409" spans="1:4" x14ac:dyDescent="0.3">
      <c r="A1409" s="183">
        <v>2014</v>
      </c>
      <c r="B1409" s="183" t="s">
        <v>85</v>
      </c>
      <c r="C1409" s="183" t="s">
        <v>47</v>
      </c>
      <c r="D1409" s="330">
        <v>962</v>
      </c>
    </row>
    <row r="1410" spans="1:4" x14ac:dyDescent="0.3">
      <c r="A1410" s="183">
        <v>2014</v>
      </c>
      <c r="B1410" s="183" t="s">
        <v>85</v>
      </c>
      <c r="C1410" s="183" t="s">
        <v>57</v>
      </c>
      <c r="D1410" s="330">
        <v>221</v>
      </c>
    </row>
    <row r="1411" spans="1:4" x14ac:dyDescent="0.3">
      <c r="A1411" s="183">
        <v>2014</v>
      </c>
      <c r="B1411" s="183" t="s">
        <v>85</v>
      </c>
      <c r="C1411" s="183" t="s">
        <v>74</v>
      </c>
      <c r="D1411" s="330">
        <v>1076</v>
      </c>
    </row>
    <row r="1412" spans="1:4" x14ac:dyDescent="0.3">
      <c r="A1412" s="183">
        <v>2014</v>
      </c>
      <c r="B1412" s="183" t="s">
        <v>85</v>
      </c>
      <c r="C1412" s="183" t="s">
        <v>53</v>
      </c>
      <c r="D1412" s="330">
        <v>175</v>
      </c>
    </row>
    <row r="1413" spans="1:4" x14ac:dyDescent="0.3">
      <c r="A1413" s="183">
        <v>2014</v>
      </c>
      <c r="B1413" s="183" t="s">
        <v>85</v>
      </c>
      <c r="C1413" s="183" t="s">
        <v>284</v>
      </c>
      <c r="D1413" s="330">
        <v>31</v>
      </c>
    </row>
    <row r="1414" spans="1:4" x14ac:dyDescent="0.3">
      <c r="A1414" s="183">
        <v>2014</v>
      </c>
      <c r="B1414" s="183" t="s">
        <v>85</v>
      </c>
      <c r="C1414" s="183" t="s">
        <v>49</v>
      </c>
      <c r="D1414" s="330">
        <v>53</v>
      </c>
    </row>
    <row r="1415" spans="1:4" x14ac:dyDescent="0.3">
      <c r="A1415" s="183">
        <v>2014</v>
      </c>
      <c r="B1415" s="183" t="s">
        <v>85</v>
      </c>
      <c r="C1415" s="183" t="s">
        <v>33</v>
      </c>
      <c r="D1415" s="330">
        <v>228</v>
      </c>
    </row>
    <row r="1416" spans="1:4" x14ac:dyDescent="0.3">
      <c r="A1416" s="183">
        <v>2014</v>
      </c>
      <c r="B1416" s="183" t="s">
        <v>85</v>
      </c>
      <c r="C1416" s="183" t="s">
        <v>60</v>
      </c>
      <c r="D1416" s="330">
        <v>443</v>
      </c>
    </row>
    <row r="1417" spans="1:4" x14ac:dyDescent="0.3">
      <c r="A1417" s="183">
        <v>2014</v>
      </c>
      <c r="B1417" s="183" t="s">
        <v>85</v>
      </c>
      <c r="C1417" s="183" t="s">
        <v>25</v>
      </c>
      <c r="D1417" s="330">
        <v>805</v>
      </c>
    </row>
    <row r="1418" spans="1:4" x14ac:dyDescent="0.3">
      <c r="A1418" s="183">
        <v>2014</v>
      </c>
      <c r="B1418" s="183" t="s">
        <v>85</v>
      </c>
      <c r="C1418" s="183" t="s">
        <v>7</v>
      </c>
      <c r="D1418" s="330">
        <v>945</v>
      </c>
    </row>
    <row r="1419" spans="1:4" x14ac:dyDescent="0.3">
      <c r="A1419" s="183">
        <v>2014</v>
      </c>
      <c r="B1419" s="183" t="s">
        <v>85</v>
      </c>
      <c r="C1419" s="183" t="s">
        <v>51</v>
      </c>
      <c r="D1419" s="330">
        <v>58</v>
      </c>
    </row>
    <row r="1420" spans="1:4" x14ac:dyDescent="0.3">
      <c r="A1420" s="183">
        <v>2014</v>
      </c>
      <c r="B1420" s="183" t="s">
        <v>85</v>
      </c>
      <c r="C1420" s="183" t="s">
        <v>55</v>
      </c>
      <c r="D1420" s="330">
        <v>66</v>
      </c>
    </row>
    <row r="1421" spans="1:4" x14ac:dyDescent="0.3">
      <c r="A1421" s="183">
        <v>2014</v>
      </c>
      <c r="B1421" s="183" t="s">
        <v>85</v>
      </c>
      <c r="C1421" s="183" t="s">
        <v>36</v>
      </c>
      <c r="D1421" s="330">
        <v>450</v>
      </c>
    </row>
    <row r="1422" spans="1:4" x14ac:dyDescent="0.3">
      <c r="A1422" s="183">
        <v>2014</v>
      </c>
      <c r="B1422" s="183" t="s">
        <v>85</v>
      </c>
      <c r="C1422" s="183" t="s">
        <v>21</v>
      </c>
      <c r="D1422" s="330">
        <v>369</v>
      </c>
    </row>
    <row r="1423" spans="1:4" x14ac:dyDescent="0.3">
      <c r="A1423" s="183">
        <v>2014</v>
      </c>
      <c r="B1423" s="183" t="s">
        <v>85</v>
      </c>
      <c r="C1423" s="183" t="s">
        <v>42</v>
      </c>
      <c r="D1423" s="330">
        <v>41</v>
      </c>
    </row>
    <row r="1424" spans="1:4" x14ac:dyDescent="0.3">
      <c r="A1424" s="183">
        <v>2014</v>
      </c>
      <c r="B1424" s="183" t="s">
        <v>85</v>
      </c>
      <c r="C1424" s="183" t="s">
        <v>286</v>
      </c>
      <c r="D1424" s="330">
        <v>63</v>
      </c>
    </row>
    <row r="1425" spans="1:4" x14ac:dyDescent="0.3">
      <c r="A1425" s="183">
        <v>2014</v>
      </c>
      <c r="B1425" s="183" t="s">
        <v>85</v>
      </c>
      <c r="C1425" s="183" t="s">
        <v>16</v>
      </c>
      <c r="D1425" s="330">
        <v>768</v>
      </c>
    </row>
    <row r="1426" spans="1:4" x14ac:dyDescent="0.3">
      <c r="A1426" s="183">
        <v>2014</v>
      </c>
      <c r="B1426" s="183" t="s">
        <v>85</v>
      </c>
      <c r="C1426" s="183" t="s">
        <v>2</v>
      </c>
      <c r="D1426" s="330">
        <v>1423</v>
      </c>
    </row>
    <row r="1427" spans="1:4" x14ac:dyDescent="0.3">
      <c r="A1427" s="183">
        <v>2014</v>
      </c>
      <c r="B1427" s="183" t="s">
        <v>85</v>
      </c>
      <c r="C1427" s="183" t="s">
        <v>287</v>
      </c>
      <c r="D1427" s="330">
        <v>62</v>
      </c>
    </row>
    <row r="1428" spans="1:4" x14ac:dyDescent="0.3">
      <c r="A1428" s="183">
        <v>2014</v>
      </c>
      <c r="B1428" s="183" t="s">
        <v>85</v>
      </c>
      <c r="C1428" s="183" t="s">
        <v>288</v>
      </c>
      <c r="D1428" s="330">
        <v>66</v>
      </c>
    </row>
    <row r="1429" spans="1:4" x14ac:dyDescent="0.3">
      <c r="A1429" s="183">
        <v>2014</v>
      </c>
      <c r="B1429" s="183" t="s">
        <v>85</v>
      </c>
      <c r="C1429" s="183" t="s">
        <v>4</v>
      </c>
      <c r="D1429" s="330">
        <v>1480</v>
      </c>
    </row>
    <row r="1430" spans="1:4" x14ac:dyDescent="0.3">
      <c r="A1430" s="183">
        <v>2014</v>
      </c>
      <c r="B1430" s="183" t="s">
        <v>85</v>
      </c>
      <c r="C1430" s="183" t="s">
        <v>38</v>
      </c>
      <c r="D1430" s="330">
        <v>221</v>
      </c>
    </row>
    <row r="1431" spans="1:4" x14ac:dyDescent="0.3">
      <c r="A1431" s="183">
        <v>2014</v>
      </c>
      <c r="B1431" s="183" t="s">
        <v>85</v>
      </c>
      <c r="C1431" s="183" t="s">
        <v>275</v>
      </c>
      <c r="D1431" s="330">
        <v>308</v>
      </c>
    </row>
    <row r="1432" spans="1:4" x14ac:dyDescent="0.3">
      <c r="A1432" s="183">
        <v>2014</v>
      </c>
      <c r="B1432" s="183" t="s">
        <v>85</v>
      </c>
      <c r="C1432" s="183" t="s">
        <v>8</v>
      </c>
      <c r="D1432" s="330">
        <v>673</v>
      </c>
    </row>
    <row r="1433" spans="1:4" x14ac:dyDescent="0.3">
      <c r="A1433" s="183">
        <v>2014</v>
      </c>
      <c r="B1433" s="183" t="s">
        <v>85</v>
      </c>
      <c r="C1433" s="183" t="s">
        <v>78</v>
      </c>
      <c r="D1433" s="330">
        <v>1030</v>
      </c>
    </row>
    <row r="1434" spans="1:4" x14ac:dyDescent="0.3">
      <c r="A1434" s="183">
        <v>2014</v>
      </c>
      <c r="B1434" s="183" t="s">
        <v>85</v>
      </c>
      <c r="C1434" s="183" t="s">
        <v>27</v>
      </c>
      <c r="D1434" s="330">
        <v>585</v>
      </c>
    </row>
    <row r="1435" spans="1:4" x14ac:dyDescent="0.3">
      <c r="A1435" s="183">
        <v>2014</v>
      </c>
      <c r="B1435" s="183" t="s">
        <v>85</v>
      </c>
      <c r="C1435" s="183" t="s">
        <v>13</v>
      </c>
      <c r="D1435" s="330">
        <v>402</v>
      </c>
    </row>
    <row r="1436" spans="1:4" x14ac:dyDescent="0.3">
      <c r="A1436" s="183">
        <v>2014</v>
      </c>
      <c r="B1436" s="183" t="s">
        <v>85</v>
      </c>
      <c r="C1436" s="183" t="s">
        <v>70</v>
      </c>
      <c r="D1436" s="330">
        <v>934</v>
      </c>
    </row>
    <row r="1437" spans="1:4" x14ac:dyDescent="0.3">
      <c r="A1437" s="183">
        <v>2014</v>
      </c>
      <c r="B1437" s="183" t="s">
        <v>85</v>
      </c>
      <c r="C1437" s="183" t="s">
        <v>72</v>
      </c>
      <c r="D1437" s="330">
        <v>313</v>
      </c>
    </row>
    <row r="1438" spans="1:4" x14ac:dyDescent="0.3">
      <c r="A1438" s="183">
        <v>2014</v>
      </c>
      <c r="B1438" s="183" t="s">
        <v>85</v>
      </c>
      <c r="C1438" s="183" t="s">
        <v>276</v>
      </c>
      <c r="D1438" s="330">
        <v>156</v>
      </c>
    </row>
    <row r="1439" spans="1:4" x14ac:dyDescent="0.3">
      <c r="A1439" s="183">
        <v>2014</v>
      </c>
      <c r="B1439" s="183" t="s">
        <v>85</v>
      </c>
      <c r="C1439" s="183" t="s">
        <v>6</v>
      </c>
      <c r="D1439" s="330">
        <v>1566</v>
      </c>
    </row>
    <row r="1440" spans="1:4" x14ac:dyDescent="0.3">
      <c r="A1440" s="183">
        <v>2014</v>
      </c>
      <c r="B1440" s="183" t="s">
        <v>85</v>
      </c>
      <c r="C1440" s="183" t="s">
        <v>62</v>
      </c>
      <c r="D1440" s="330">
        <v>610</v>
      </c>
    </row>
    <row r="1441" spans="1:4" x14ac:dyDescent="0.3">
      <c r="A1441" s="183">
        <v>2014</v>
      </c>
      <c r="B1441" s="183" t="s">
        <v>85</v>
      </c>
      <c r="C1441" s="183" t="s">
        <v>5</v>
      </c>
      <c r="D1441" s="330">
        <v>1134</v>
      </c>
    </row>
    <row r="1442" spans="1:4" x14ac:dyDescent="0.3">
      <c r="A1442" s="183">
        <v>2014</v>
      </c>
      <c r="B1442" s="183" t="s">
        <v>85</v>
      </c>
      <c r="C1442" s="183" t="s">
        <v>37</v>
      </c>
      <c r="D1442" s="330">
        <v>52</v>
      </c>
    </row>
    <row r="1443" spans="1:4" x14ac:dyDescent="0.3">
      <c r="A1443" s="183">
        <v>2014</v>
      </c>
      <c r="B1443" s="183" t="s">
        <v>85</v>
      </c>
      <c r="C1443" s="183" t="s">
        <v>76</v>
      </c>
      <c r="D1443" s="330">
        <v>732</v>
      </c>
    </row>
    <row r="1444" spans="1:4" x14ac:dyDescent="0.3">
      <c r="A1444" s="183">
        <v>2014</v>
      </c>
      <c r="B1444" s="183" t="s">
        <v>85</v>
      </c>
      <c r="C1444" s="183" t="s">
        <v>63</v>
      </c>
      <c r="D1444" s="330">
        <v>235</v>
      </c>
    </row>
    <row r="1445" spans="1:4" x14ac:dyDescent="0.3">
      <c r="A1445" s="183">
        <v>2014</v>
      </c>
      <c r="B1445" s="183" t="s">
        <v>85</v>
      </c>
      <c r="C1445" s="183" t="s">
        <v>277</v>
      </c>
      <c r="D1445" s="330">
        <v>143</v>
      </c>
    </row>
    <row r="1446" spans="1:4" x14ac:dyDescent="0.3">
      <c r="A1446" s="183">
        <v>2014</v>
      </c>
      <c r="B1446" s="183" t="s">
        <v>85</v>
      </c>
      <c r="C1446" s="183" t="s">
        <v>43</v>
      </c>
      <c r="D1446" s="330">
        <v>305</v>
      </c>
    </row>
    <row r="1447" spans="1:4" x14ac:dyDescent="0.3">
      <c r="A1447" s="183">
        <v>2014</v>
      </c>
      <c r="B1447" s="183" t="s">
        <v>85</v>
      </c>
      <c r="C1447" s="183" t="s">
        <v>65</v>
      </c>
      <c r="D1447" s="330">
        <v>346</v>
      </c>
    </row>
    <row r="1448" spans="1:4" x14ac:dyDescent="0.3">
      <c r="A1448" s="183">
        <v>2014</v>
      </c>
      <c r="B1448" s="183" t="s">
        <v>85</v>
      </c>
      <c r="C1448" s="183" t="s">
        <v>22</v>
      </c>
      <c r="D1448" s="330">
        <v>358</v>
      </c>
    </row>
    <row r="1449" spans="1:4" x14ac:dyDescent="0.3">
      <c r="A1449" s="183">
        <v>2014</v>
      </c>
      <c r="B1449" s="183" t="s">
        <v>85</v>
      </c>
      <c r="C1449" s="183" t="s">
        <v>61</v>
      </c>
      <c r="D1449" s="330">
        <v>229</v>
      </c>
    </row>
    <row r="1450" spans="1:4" x14ac:dyDescent="0.3">
      <c r="A1450" s="183">
        <v>2014</v>
      </c>
      <c r="B1450" s="183" t="s">
        <v>85</v>
      </c>
      <c r="C1450" s="183" t="s">
        <v>23</v>
      </c>
      <c r="D1450" s="330">
        <v>411</v>
      </c>
    </row>
    <row r="1451" spans="1:4" x14ac:dyDescent="0.3">
      <c r="A1451" s="183">
        <v>2014</v>
      </c>
      <c r="B1451" s="183" t="s">
        <v>85</v>
      </c>
      <c r="C1451" s="183" t="s">
        <v>12</v>
      </c>
      <c r="D1451" s="330">
        <v>227</v>
      </c>
    </row>
    <row r="1452" spans="1:4" x14ac:dyDescent="0.3">
      <c r="A1452" s="183">
        <v>2014</v>
      </c>
      <c r="B1452" s="183" t="s">
        <v>85</v>
      </c>
      <c r="C1452" s="183" t="s">
        <v>278</v>
      </c>
      <c r="D1452" s="330">
        <v>647</v>
      </c>
    </row>
    <row r="1453" spans="1:4" x14ac:dyDescent="0.3">
      <c r="A1453" s="183">
        <v>2014</v>
      </c>
      <c r="B1453" s="183" t="s">
        <v>85</v>
      </c>
      <c r="C1453" s="183" t="s">
        <v>19</v>
      </c>
      <c r="D1453" s="330">
        <v>517</v>
      </c>
    </row>
    <row r="1454" spans="1:4" x14ac:dyDescent="0.3">
      <c r="A1454" s="183">
        <v>2014</v>
      </c>
      <c r="B1454" s="183" t="s">
        <v>85</v>
      </c>
      <c r="C1454" s="183" t="s">
        <v>45</v>
      </c>
      <c r="D1454" s="330">
        <v>160</v>
      </c>
    </row>
    <row r="1455" spans="1:4" x14ac:dyDescent="0.3">
      <c r="A1455" s="183">
        <v>2014</v>
      </c>
      <c r="B1455" s="183" t="s">
        <v>85</v>
      </c>
      <c r="C1455" s="183" t="s">
        <v>48</v>
      </c>
      <c r="D1455" s="330">
        <v>343</v>
      </c>
    </row>
    <row r="1456" spans="1:4" x14ac:dyDescent="0.3">
      <c r="A1456" s="183">
        <v>2014</v>
      </c>
      <c r="B1456" s="183" t="s">
        <v>85</v>
      </c>
      <c r="C1456" s="183" t="s">
        <v>34</v>
      </c>
      <c r="D1456" s="330">
        <v>204</v>
      </c>
    </row>
    <row r="1457" spans="1:4" x14ac:dyDescent="0.3">
      <c r="A1457" s="183">
        <v>2014</v>
      </c>
      <c r="B1457" s="183" t="s">
        <v>85</v>
      </c>
      <c r="C1457" s="183" t="s">
        <v>3</v>
      </c>
      <c r="D1457" s="330">
        <v>1366</v>
      </c>
    </row>
    <row r="1458" spans="1:4" x14ac:dyDescent="0.3">
      <c r="A1458" s="183">
        <v>2014</v>
      </c>
      <c r="B1458" s="183" t="s">
        <v>85</v>
      </c>
      <c r="C1458" s="183" t="s">
        <v>80</v>
      </c>
      <c r="D1458" s="330">
        <v>653</v>
      </c>
    </row>
    <row r="1459" spans="1:4" x14ac:dyDescent="0.3">
      <c r="A1459" s="183">
        <v>2014</v>
      </c>
      <c r="B1459" s="183" t="s">
        <v>85</v>
      </c>
      <c r="C1459" s="183" t="s">
        <v>39</v>
      </c>
      <c r="D1459" s="330">
        <v>606</v>
      </c>
    </row>
    <row r="1460" spans="1:4" x14ac:dyDescent="0.3">
      <c r="A1460" s="183">
        <v>2014</v>
      </c>
      <c r="B1460" s="183" t="s">
        <v>85</v>
      </c>
      <c r="C1460" s="183" t="s">
        <v>14</v>
      </c>
      <c r="D1460" s="330">
        <v>1226</v>
      </c>
    </row>
    <row r="1461" spans="1:4" x14ac:dyDescent="0.3">
      <c r="A1461" s="183">
        <v>2014</v>
      </c>
      <c r="B1461" s="183" t="s">
        <v>85</v>
      </c>
      <c r="C1461" s="183" t="s">
        <v>68</v>
      </c>
      <c r="D1461" s="330">
        <v>309</v>
      </c>
    </row>
    <row r="1462" spans="1:4" x14ac:dyDescent="0.3">
      <c r="A1462" s="183">
        <v>2014</v>
      </c>
      <c r="B1462" s="183" t="s">
        <v>85</v>
      </c>
      <c r="C1462" s="183" t="s">
        <v>69</v>
      </c>
      <c r="D1462" s="330">
        <v>367</v>
      </c>
    </row>
    <row r="1463" spans="1:4" x14ac:dyDescent="0.3">
      <c r="A1463" s="183">
        <v>2014</v>
      </c>
      <c r="B1463" s="183" t="s">
        <v>85</v>
      </c>
      <c r="C1463" s="183" t="s">
        <v>50</v>
      </c>
      <c r="D1463" s="330">
        <v>58</v>
      </c>
    </row>
    <row r="1464" spans="1:4" x14ac:dyDescent="0.3">
      <c r="A1464" s="183">
        <v>2014</v>
      </c>
      <c r="B1464" s="183" t="s">
        <v>85</v>
      </c>
      <c r="C1464" s="183" t="s">
        <v>279</v>
      </c>
      <c r="D1464" s="330">
        <v>119</v>
      </c>
    </row>
    <row r="1465" spans="1:4" x14ac:dyDescent="0.3">
      <c r="A1465" s="183">
        <v>2014</v>
      </c>
      <c r="B1465" s="183" t="s">
        <v>85</v>
      </c>
      <c r="C1465" s="183" t="s">
        <v>24</v>
      </c>
      <c r="D1465" s="330">
        <v>1027</v>
      </c>
    </row>
    <row r="1466" spans="1:4" x14ac:dyDescent="0.3">
      <c r="A1466" s="183">
        <v>2014</v>
      </c>
      <c r="B1466" s="183" t="s">
        <v>85</v>
      </c>
      <c r="C1466" s="183" t="s">
        <v>9</v>
      </c>
      <c r="D1466" s="330">
        <v>788</v>
      </c>
    </row>
    <row r="1467" spans="1:4" x14ac:dyDescent="0.3">
      <c r="A1467" s="183">
        <v>2014</v>
      </c>
      <c r="B1467" s="183" t="s">
        <v>85</v>
      </c>
      <c r="C1467" s="183" t="s">
        <v>67</v>
      </c>
      <c r="D1467" s="330">
        <v>426</v>
      </c>
    </row>
    <row r="1468" spans="1:4" x14ac:dyDescent="0.3">
      <c r="A1468" s="183">
        <v>2014</v>
      </c>
      <c r="B1468" s="183" t="s">
        <v>85</v>
      </c>
      <c r="C1468" s="183" t="s">
        <v>28</v>
      </c>
      <c r="D1468" s="330">
        <v>535</v>
      </c>
    </row>
    <row r="1469" spans="1:4" x14ac:dyDescent="0.3">
      <c r="A1469" s="183">
        <v>2014</v>
      </c>
      <c r="B1469" s="183" t="s">
        <v>85</v>
      </c>
      <c r="C1469" s="183" t="s">
        <v>31</v>
      </c>
      <c r="D1469" s="330">
        <v>458</v>
      </c>
    </row>
    <row r="1470" spans="1:4" x14ac:dyDescent="0.3">
      <c r="A1470" s="183">
        <v>2014</v>
      </c>
      <c r="B1470" s="183" t="s">
        <v>85</v>
      </c>
      <c r="C1470" s="183" t="s">
        <v>64</v>
      </c>
      <c r="D1470" s="330">
        <v>739</v>
      </c>
    </row>
    <row r="1471" spans="1:4" x14ac:dyDescent="0.3">
      <c r="A1471" s="183">
        <v>2014</v>
      </c>
      <c r="B1471" s="183" t="s">
        <v>85</v>
      </c>
      <c r="C1471" s="183" t="s">
        <v>290</v>
      </c>
      <c r="D1471" s="330">
        <v>56</v>
      </c>
    </row>
    <row r="1472" spans="1:4" x14ac:dyDescent="0.3">
      <c r="A1472" s="183">
        <v>2014</v>
      </c>
      <c r="B1472" s="183" t="s">
        <v>85</v>
      </c>
      <c r="C1472" s="183" t="s">
        <v>280</v>
      </c>
      <c r="D1472" s="330">
        <v>197</v>
      </c>
    </row>
    <row r="1473" spans="1:4" x14ac:dyDescent="0.3">
      <c r="A1473" s="183">
        <v>2014</v>
      </c>
      <c r="B1473" s="183" t="s">
        <v>85</v>
      </c>
      <c r="C1473" s="183" t="s">
        <v>73</v>
      </c>
      <c r="D1473" s="330">
        <v>927</v>
      </c>
    </row>
    <row r="1474" spans="1:4" x14ac:dyDescent="0.3">
      <c r="A1474" s="183">
        <v>2014</v>
      </c>
      <c r="B1474" s="183" t="s">
        <v>85</v>
      </c>
      <c r="C1474" s="183" t="s">
        <v>26</v>
      </c>
      <c r="D1474" s="330">
        <v>429</v>
      </c>
    </row>
    <row r="1475" spans="1:4" x14ac:dyDescent="0.3">
      <c r="A1475" s="183">
        <v>2014</v>
      </c>
      <c r="B1475" s="183" t="s">
        <v>85</v>
      </c>
      <c r="C1475" s="183" t="s">
        <v>32</v>
      </c>
      <c r="D1475" s="330">
        <v>347</v>
      </c>
    </row>
    <row r="1476" spans="1:4" x14ac:dyDescent="0.3">
      <c r="A1476" s="183">
        <v>2014</v>
      </c>
      <c r="B1476" s="183" t="s">
        <v>85</v>
      </c>
      <c r="C1476" s="183" t="s">
        <v>46</v>
      </c>
      <c r="D1476" s="330">
        <v>966</v>
      </c>
    </row>
    <row r="1477" spans="1:4" x14ac:dyDescent="0.3">
      <c r="A1477" s="183">
        <v>2014</v>
      </c>
      <c r="B1477" s="183" t="s">
        <v>85</v>
      </c>
      <c r="C1477" s="183" t="s">
        <v>75</v>
      </c>
      <c r="D1477" s="330">
        <v>600</v>
      </c>
    </row>
    <row r="1478" spans="1:4" x14ac:dyDescent="0.3">
      <c r="A1478" s="183">
        <v>2014</v>
      </c>
      <c r="B1478" s="183" t="s">
        <v>85</v>
      </c>
      <c r="C1478" s="183" t="s">
        <v>10</v>
      </c>
      <c r="D1478" s="330">
        <v>1244</v>
      </c>
    </row>
    <row r="1479" spans="1:4" x14ac:dyDescent="0.3">
      <c r="A1479" s="183">
        <v>2014</v>
      </c>
      <c r="B1479" s="183" t="s">
        <v>85</v>
      </c>
      <c r="C1479" s="183" t="s">
        <v>291</v>
      </c>
      <c r="D1479" s="330">
        <v>232</v>
      </c>
    </row>
    <row r="1480" spans="1:4" x14ac:dyDescent="0.3">
      <c r="A1480" s="183">
        <v>2014</v>
      </c>
      <c r="B1480" s="183" t="s">
        <v>85</v>
      </c>
      <c r="C1480" s="183" t="s">
        <v>15</v>
      </c>
      <c r="D1480" s="330">
        <v>998</v>
      </c>
    </row>
    <row r="1481" spans="1:4" x14ac:dyDescent="0.3">
      <c r="A1481" s="183">
        <v>2014</v>
      </c>
      <c r="B1481" s="183" t="s">
        <v>85</v>
      </c>
      <c r="C1481" s="183" t="s">
        <v>18</v>
      </c>
      <c r="D1481" s="330">
        <v>1252</v>
      </c>
    </row>
    <row r="1482" spans="1:4" x14ac:dyDescent="0.3">
      <c r="A1482" s="183">
        <v>2014</v>
      </c>
      <c r="B1482" s="183" t="s">
        <v>85</v>
      </c>
      <c r="C1482" s="183" t="s">
        <v>77</v>
      </c>
      <c r="D1482" s="330">
        <v>468</v>
      </c>
    </row>
    <row r="1483" spans="1:4" x14ac:dyDescent="0.3">
      <c r="A1483" s="183">
        <v>2014</v>
      </c>
      <c r="B1483" s="183" t="s">
        <v>85</v>
      </c>
      <c r="C1483" s="183" t="s">
        <v>44</v>
      </c>
      <c r="D1483" s="330">
        <v>124</v>
      </c>
    </row>
    <row r="1484" spans="1:4" x14ac:dyDescent="0.3">
      <c r="A1484" s="183">
        <v>2014</v>
      </c>
      <c r="B1484" s="183" t="s">
        <v>85</v>
      </c>
      <c r="C1484" s="183" t="s">
        <v>71</v>
      </c>
      <c r="D1484" s="330">
        <v>549</v>
      </c>
    </row>
    <row r="1485" spans="1:4" x14ac:dyDescent="0.3">
      <c r="A1485" s="183">
        <v>2014</v>
      </c>
      <c r="B1485" s="183" t="s">
        <v>85</v>
      </c>
      <c r="C1485" s="183" t="s">
        <v>52</v>
      </c>
      <c r="D1485" s="330">
        <v>167</v>
      </c>
    </row>
    <row r="1486" spans="1:4" x14ac:dyDescent="0.3">
      <c r="A1486" s="183">
        <v>2014</v>
      </c>
      <c r="B1486" s="183" t="s">
        <v>85</v>
      </c>
      <c r="C1486" s="183" t="s">
        <v>20</v>
      </c>
      <c r="D1486" s="330">
        <v>895</v>
      </c>
    </row>
    <row r="1487" spans="1:4" x14ac:dyDescent="0.3">
      <c r="A1487" s="183">
        <v>2014</v>
      </c>
      <c r="B1487" s="183" t="s">
        <v>85</v>
      </c>
      <c r="C1487" s="183" t="s">
        <v>95</v>
      </c>
      <c r="D1487" s="330">
        <v>1369</v>
      </c>
    </row>
    <row r="1488" spans="1:4" x14ac:dyDescent="0.3">
      <c r="A1488" s="183">
        <v>2014</v>
      </c>
      <c r="B1488" s="183" t="s">
        <v>85</v>
      </c>
      <c r="C1488" s="183" t="s">
        <v>30</v>
      </c>
      <c r="D1488" s="330">
        <v>196</v>
      </c>
    </row>
    <row r="1489" spans="1:4" x14ac:dyDescent="0.3">
      <c r="A1489" s="183">
        <v>2014</v>
      </c>
      <c r="B1489" s="183" t="s">
        <v>85</v>
      </c>
      <c r="C1489" s="183" t="s">
        <v>58</v>
      </c>
      <c r="D1489" s="330">
        <v>71</v>
      </c>
    </row>
    <row r="1490" spans="1:4" x14ac:dyDescent="0.3">
      <c r="A1490" s="183">
        <v>2014</v>
      </c>
      <c r="B1490" s="183" t="s">
        <v>85</v>
      </c>
      <c r="C1490" s="183" t="s">
        <v>281</v>
      </c>
      <c r="D1490" s="330">
        <v>2667</v>
      </c>
    </row>
    <row r="1491" spans="1:4" x14ac:dyDescent="0.3">
      <c r="A1491" s="183">
        <v>2014</v>
      </c>
      <c r="B1491" s="183" t="s">
        <v>85</v>
      </c>
      <c r="C1491" s="183" t="s">
        <v>54</v>
      </c>
      <c r="D1491" s="330">
        <v>47</v>
      </c>
    </row>
    <row r="1492" spans="1:4" x14ac:dyDescent="0.3">
      <c r="A1492" s="183">
        <v>2014</v>
      </c>
      <c r="B1492" s="183" t="s">
        <v>85</v>
      </c>
      <c r="C1492" s="183" t="s">
        <v>282</v>
      </c>
      <c r="D1492" s="330">
        <v>283</v>
      </c>
    </row>
    <row r="1493" spans="1:4" x14ac:dyDescent="0.3">
      <c r="A1493" s="183">
        <v>2014</v>
      </c>
      <c r="B1493" s="183" t="s">
        <v>85</v>
      </c>
      <c r="C1493" s="183" t="s">
        <v>145</v>
      </c>
      <c r="D1493" s="330">
        <v>10525</v>
      </c>
    </row>
    <row r="1494" spans="1:4" x14ac:dyDescent="0.3">
      <c r="A1494" s="183">
        <v>2014</v>
      </c>
      <c r="B1494" s="183" t="s">
        <v>85</v>
      </c>
      <c r="C1494" s="183" t="s">
        <v>146</v>
      </c>
      <c r="D1494" s="330">
        <v>6434</v>
      </c>
    </row>
    <row r="1495" spans="1:4" x14ac:dyDescent="0.3">
      <c r="A1495" s="183">
        <v>2014</v>
      </c>
      <c r="B1495" s="183" t="s">
        <v>85</v>
      </c>
      <c r="C1495" s="183" t="s">
        <v>147</v>
      </c>
      <c r="D1495" s="330">
        <v>12728</v>
      </c>
    </row>
    <row r="1496" spans="1:4" x14ac:dyDescent="0.3">
      <c r="A1496" s="183">
        <v>2014</v>
      </c>
      <c r="B1496" s="183" t="s">
        <v>158</v>
      </c>
      <c r="C1496" s="183" t="s">
        <v>35</v>
      </c>
      <c r="D1496" s="330">
        <v>66</v>
      </c>
    </row>
    <row r="1497" spans="1:4" x14ac:dyDescent="0.3">
      <c r="A1497" s="183">
        <v>2014</v>
      </c>
      <c r="B1497" s="183" t="s">
        <v>158</v>
      </c>
      <c r="C1497" s="183" t="s">
        <v>41</v>
      </c>
      <c r="D1497" s="330">
        <v>68</v>
      </c>
    </row>
    <row r="1498" spans="1:4" x14ac:dyDescent="0.3">
      <c r="A1498" s="183">
        <v>2014</v>
      </c>
      <c r="B1498" s="183" t="s">
        <v>158</v>
      </c>
      <c r="C1498" s="183" t="s">
        <v>59</v>
      </c>
      <c r="D1498" s="330">
        <v>112</v>
      </c>
    </row>
    <row r="1499" spans="1:4" x14ac:dyDescent="0.3">
      <c r="A1499" s="183">
        <v>2014</v>
      </c>
      <c r="B1499" s="183" t="s">
        <v>158</v>
      </c>
      <c r="C1499" s="183" t="s">
        <v>79</v>
      </c>
      <c r="D1499" s="330">
        <v>1168</v>
      </c>
    </row>
    <row r="1500" spans="1:4" x14ac:dyDescent="0.3">
      <c r="A1500" s="183">
        <v>2014</v>
      </c>
      <c r="B1500" s="183" t="s">
        <v>158</v>
      </c>
      <c r="C1500" s="183" t="s">
        <v>17</v>
      </c>
      <c r="D1500" s="330">
        <v>547</v>
      </c>
    </row>
    <row r="1501" spans="1:4" x14ac:dyDescent="0.3">
      <c r="A1501" s="183">
        <v>2014</v>
      </c>
      <c r="B1501" s="183" t="s">
        <v>158</v>
      </c>
      <c r="C1501" s="183" t="s">
        <v>274</v>
      </c>
      <c r="D1501" s="330">
        <v>124</v>
      </c>
    </row>
    <row r="1502" spans="1:4" x14ac:dyDescent="0.3">
      <c r="A1502" s="183">
        <v>2014</v>
      </c>
      <c r="B1502" s="183" t="s">
        <v>158</v>
      </c>
      <c r="C1502" s="183" t="s">
        <v>66</v>
      </c>
      <c r="D1502" s="330">
        <v>221</v>
      </c>
    </row>
    <row r="1503" spans="1:4" x14ac:dyDescent="0.3">
      <c r="A1503" s="183">
        <v>2014</v>
      </c>
      <c r="B1503" s="183" t="s">
        <v>158</v>
      </c>
      <c r="C1503" s="183" t="s">
        <v>283</v>
      </c>
      <c r="D1503" s="330">
        <v>99</v>
      </c>
    </row>
    <row r="1504" spans="1:4" x14ac:dyDescent="0.3">
      <c r="A1504" s="183">
        <v>2014</v>
      </c>
      <c r="B1504" s="183" t="s">
        <v>158</v>
      </c>
      <c r="C1504" s="183" t="s">
        <v>11</v>
      </c>
      <c r="D1504" s="330">
        <v>869</v>
      </c>
    </row>
    <row r="1505" spans="1:4" x14ac:dyDescent="0.3">
      <c r="A1505" s="183">
        <v>2014</v>
      </c>
      <c r="B1505" s="183" t="s">
        <v>158</v>
      </c>
      <c r="C1505" s="183" t="s">
        <v>56</v>
      </c>
      <c r="D1505" s="330">
        <v>329</v>
      </c>
    </row>
    <row r="1506" spans="1:4" x14ac:dyDescent="0.3">
      <c r="A1506" s="183">
        <v>2014</v>
      </c>
      <c r="B1506" s="183" t="s">
        <v>158</v>
      </c>
      <c r="C1506" s="183" t="s">
        <v>29</v>
      </c>
      <c r="D1506" s="330">
        <v>295</v>
      </c>
    </row>
    <row r="1507" spans="1:4" x14ac:dyDescent="0.3">
      <c r="A1507" s="183">
        <v>2014</v>
      </c>
      <c r="B1507" s="183" t="s">
        <v>158</v>
      </c>
      <c r="C1507" s="183" t="s">
        <v>40</v>
      </c>
      <c r="D1507" s="330">
        <v>37</v>
      </c>
    </row>
    <row r="1508" spans="1:4" x14ac:dyDescent="0.3">
      <c r="A1508" s="183">
        <v>2014</v>
      </c>
      <c r="B1508" s="183" t="s">
        <v>158</v>
      </c>
      <c r="C1508" s="183" t="s">
        <v>47</v>
      </c>
      <c r="D1508" s="330">
        <v>855</v>
      </c>
    </row>
    <row r="1509" spans="1:4" x14ac:dyDescent="0.3">
      <c r="A1509" s="183">
        <v>2014</v>
      </c>
      <c r="B1509" s="183" t="s">
        <v>158</v>
      </c>
      <c r="C1509" s="183" t="s">
        <v>57</v>
      </c>
      <c r="D1509" s="330">
        <v>192</v>
      </c>
    </row>
    <row r="1510" spans="1:4" x14ac:dyDescent="0.3">
      <c r="A1510" s="183">
        <v>2014</v>
      </c>
      <c r="B1510" s="183" t="s">
        <v>158</v>
      </c>
      <c r="C1510" s="183" t="s">
        <v>74</v>
      </c>
      <c r="D1510" s="330">
        <v>773</v>
      </c>
    </row>
    <row r="1511" spans="1:4" x14ac:dyDescent="0.3">
      <c r="A1511" s="183">
        <v>2014</v>
      </c>
      <c r="B1511" s="183" t="s">
        <v>158</v>
      </c>
      <c r="C1511" s="183" t="s">
        <v>53</v>
      </c>
      <c r="D1511" s="330">
        <v>143</v>
      </c>
    </row>
    <row r="1512" spans="1:4" x14ac:dyDescent="0.3">
      <c r="A1512" s="183">
        <v>2014</v>
      </c>
      <c r="B1512" s="183" t="s">
        <v>158</v>
      </c>
      <c r="C1512" s="183" t="s">
        <v>49</v>
      </c>
      <c r="D1512" s="330">
        <v>53</v>
      </c>
    </row>
    <row r="1513" spans="1:4" x14ac:dyDescent="0.3">
      <c r="A1513" s="183">
        <v>2014</v>
      </c>
      <c r="B1513" s="183" t="s">
        <v>158</v>
      </c>
      <c r="C1513" s="183" t="s">
        <v>33</v>
      </c>
      <c r="D1513" s="330">
        <v>156</v>
      </c>
    </row>
    <row r="1514" spans="1:4" x14ac:dyDescent="0.3">
      <c r="A1514" s="183">
        <v>2014</v>
      </c>
      <c r="B1514" s="183" t="s">
        <v>158</v>
      </c>
      <c r="C1514" s="183" t="s">
        <v>60</v>
      </c>
      <c r="D1514" s="330">
        <v>324</v>
      </c>
    </row>
    <row r="1515" spans="1:4" x14ac:dyDescent="0.3">
      <c r="A1515" s="183">
        <v>2014</v>
      </c>
      <c r="B1515" s="183" t="s">
        <v>158</v>
      </c>
      <c r="C1515" s="183" t="s">
        <v>25</v>
      </c>
      <c r="D1515" s="330">
        <v>589</v>
      </c>
    </row>
    <row r="1516" spans="1:4" x14ac:dyDescent="0.3">
      <c r="A1516" s="183">
        <v>2014</v>
      </c>
      <c r="B1516" s="183" t="s">
        <v>158</v>
      </c>
      <c r="C1516" s="183" t="s">
        <v>7</v>
      </c>
      <c r="D1516" s="330">
        <v>742</v>
      </c>
    </row>
    <row r="1517" spans="1:4" x14ac:dyDescent="0.3">
      <c r="A1517" s="183">
        <v>2014</v>
      </c>
      <c r="B1517" s="183" t="s">
        <v>158</v>
      </c>
      <c r="C1517" s="183" t="s">
        <v>51</v>
      </c>
      <c r="D1517" s="330">
        <v>47</v>
      </c>
    </row>
    <row r="1518" spans="1:4" x14ac:dyDescent="0.3">
      <c r="A1518" s="183">
        <v>2014</v>
      </c>
      <c r="B1518" s="183" t="s">
        <v>158</v>
      </c>
      <c r="C1518" s="183" t="s">
        <v>55</v>
      </c>
      <c r="D1518" s="330">
        <v>56</v>
      </c>
    </row>
    <row r="1519" spans="1:4" x14ac:dyDescent="0.3">
      <c r="A1519" s="183">
        <v>2014</v>
      </c>
      <c r="B1519" s="183" t="s">
        <v>158</v>
      </c>
      <c r="C1519" s="183" t="s">
        <v>36</v>
      </c>
      <c r="D1519" s="330">
        <v>340</v>
      </c>
    </row>
    <row r="1520" spans="1:4" x14ac:dyDescent="0.3">
      <c r="A1520" s="183">
        <v>2014</v>
      </c>
      <c r="B1520" s="183" t="s">
        <v>158</v>
      </c>
      <c r="C1520" s="183" t="s">
        <v>21</v>
      </c>
      <c r="D1520" s="330">
        <v>279</v>
      </c>
    </row>
    <row r="1521" spans="1:4" x14ac:dyDescent="0.3">
      <c r="A1521" s="183">
        <v>2014</v>
      </c>
      <c r="B1521" s="183" t="s">
        <v>158</v>
      </c>
      <c r="C1521" s="183" t="s">
        <v>42</v>
      </c>
      <c r="D1521" s="330">
        <v>38</v>
      </c>
    </row>
    <row r="1522" spans="1:4" x14ac:dyDescent="0.3">
      <c r="A1522" s="183">
        <v>2014</v>
      </c>
      <c r="B1522" s="183" t="s">
        <v>158</v>
      </c>
      <c r="C1522" s="183" t="s">
        <v>286</v>
      </c>
      <c r="D1522" s="330">
        <v>54</v>
      </c>
    </row>
    <row r="1523" spans="1:4" x14ac:dyDescent="0.3">
      <c r="A1523" s="183">
        <v>2014</v>
      </c>
      <c r="B1523" s="183" t="s">
        <v>158</v>
      </c>
      <c r="C1523" s="183" t="s">
        <v>16</v>
      </c>
      <c r="D1523" s="330">
        <v>561</v>
      </c>
    </row>
    <row r="1524" spans="1:4" x14ac:dyDescent="0.3">
      <c r="A1524" s="183">
        <v>2014</v>
      </c>
      <c r="B1524" s="183" t="s">
        <v>158</v>
      </c>
      <c r="C1524" s="183" t="s">
        <v>2</v>
      </c>
      <c r="D1524" s="330">
        <v>1100</v>
      </c>
    </row>
    <row r="1525" spans="1:4" x14ac:dyDescent="0.3">
      <c r="A1525" s="183">
        <v>2014</v>
      </c>
      <c r="B1525" s="183" t="s">
        <v>158</v>
      </c>
      <c r="C1525" s="183" t="s">
        <v>287</v>
      </c>
      <c r="D1525" s="330">
        <v>58</v>
      </c>
    </row>
    <row r="1526" spans="1:4" x14ac:dyDescent="0.3">
      <c r="A1526" s="183">
        <v>2014</v>
      </c>
      <c r="B1526" s="183" t="s">
        <v>158</v>
      </c>
      <c r="C1526" s="183" t="s">
        <v>288</v>
      </c>
      <c r="D1526" s="330">
        <v>53</v>
      </c>
    </row>
    <row r="1527" spans="1:4" x14ac:dyDescent="0.3">
      <c r="A1527" s="183">
        <v>2014</v>
      </c>
      <c r="B1527" s="183" t="s">
        <v>158</v>
      </c>
      <c r="C1527" s="183" t="s">
        <v>4</v>
      </c>
      <c r="D1527" s="330">
        <v>1149</v>
      </c>
    </row>
    <row r="1528" spans="1:4" x14ac:dyDescent="0.3">
      <c r="A1528" s="183">
        <v>2014</v>
      </c>
      <c r="B1528" s="183" t="s">
        <v>158</v>
      </c>
      <c r="C1528" s="183" t="s">
        <v>38</v>
      </c>
      <c r="D1528" s="330">
        <v>164</v>
      </c>
    </row>
    <row r="1529" spans="1:4" x14ac:dyDescent="0.3">
      <c r="A1529" s="183">
        <v>2014</v>
      </c>
      <c r="B1529" s="183" t="s">
        <v>158</v>
      </c>
      <c r="C1529" s="183" t="s">
        <v>275</v>
      </c>
      <c r="D1529" s="330">
        <v>244</v>
      </c>
    </row>
    <row r="1530" spans="1:4" x14ac:dyDescent="0.3">
      <c r="A1530" s="183">
        <v>2014</v>
      </c>
      <c r="B1530" s="183" t="s">
        <v>158</v>
      </c>
      <c r="C1530" s="183" t="s">
        <v>8</v>
      </c>
      <c r="D1530" s="330">
        <v>489</v>
      </c>
    </row>
    <row r="1531" spans="1:4" x14ac:dyDescent="0.3">
      <c r="A1531" s="183">
        <v>2014</v>
      </c>
      <c r="B1531" s="183" t="s">
        <v>158</v>
      </c>
      <c r="C1531" s="183" t="s">
        <v>289</v>
      </c>
      <c r="D1531" s="330">
        <v>36</v>
      </c>
    </row>
    <row r="1532" spans="1:4" x14ac:dyDescent="0.3">
      <c r="A1532" s="183">
        <v>2014</v>
      </c>
      <c r="B1532" s="183" t="s">
        <v>158</v>
      </c>
      <c r="C1532" s="183" t="s">
        <v>78</v>
      </c>
      <c r="D1532" s="330">
        <v>758</v>
      </c>
    </row>
    <row r="1533" spans="1:4" x14ac:dyDescent="0.3">
      <c r="A1533" s="183">
        <v>2014</v>
      </c>
      <c r="B1533" s="183" t="s">
        <v>158</v>
      </c>
      <c r="C1533" s="183" t="s">
        <v>27</v>
      </c>
      <c r="D1533" s="330">
        <v>450</v>
      </c>
    </row>
    <row r="1534" spans="1:4" x14ac:dyDescent="0.3">
      <c r="A1534" s="183">
        <v>2014</v>
      </c>
      <c r="B1534" s="183" t="s">
        <v>158</v>
      </c>
      <c r="C1534" s="183" t="s">
        <v>13</v>
      </c>
      <c r="D1534" s="330">
        <v>293</v>
      </c>
    </row>
    <row r="1535" spans="1:4" x14ac:dyDescent="0.3">
      <c r="A1535" s="183">
        <v>2014</v>
      </c>
      <c r="B1535" s="183" t="s">
        <v>158</v>
      </c>
      <c r="C1535" s="183" t="s">
        <v>70</v>
      </c>
      <c r="D1535" s="330">
        <v>718</v>
      </c>
    </row>
    <row r="1536" spans="1:4" x14ac:dyDescent="0.3">
      <c r="A1536" s="183">
        <v>2014</v>
      </c>
      <c r="B1536" s="183" t="s">
        <v>158</v>
      </c>
      <c r="C1536" s="183" t="s">
        <v>72</v>
      </c>
      <c r="D1536" s="330">
        <v>252</v>
      </c>
    </row>
    <row r="1537" spans="1:4" x14ac:dyDescent="0.3">
      <c r="A1537" s="183">
        <v>2014</v>
      </c>
      <c r="B1537" s="183" t="s">
        <v>158</v>
      </c>
      <c r="C1537" s="183" t="s">
        <v>276</v>
      </c>
      <c r="D1537" s="330">
        <v>116</v>
      </c>
    </row>
    <row r="1538" spans="1:4" x14ac:dyDescent="0.3">
      <c r="A1538" s="183">
        <v>2014</v>
      </c>
      <c r="B1538" s="183" t="s">
        <v>158</v>
      </c>
      <c r="C1538" s="183" t="s">
        <v>6</v>
      </c>
      <c r="D1538" s="330">
        <v>1210</v>
      </c>
    </row>
    <row r="1539" spans="1:4" x14ac:dyDescent="0.3">
      <c r="A1539" s="183">
        <v>2014</v>
      </c>
      <c r="B1539" s="183" t="s">
        <v>158</v>
      </c>
      <c r="C1539" s="183" t="s">
        <v>62</v>
      </c>
      <c r="D1539" s="330">
        <v>471</v>
      </c>
    </row>
    <row r="1540" spans="1:4" x14ac:dyDescent="0.3">
      <c r="A1540" s="183">
        <v>2014</v>
      </c>
      <c r="B1540" s="183" t="s">
        <v>158</v>
      </c>
      <c r="C1540" s="183" t="s">
        <v>5</v>
      </c>
      <c r="D1540" s="330">
        <v>898</v>
      </c>
    </row>
    <row r="1541" spans="1:4" x14ac:dyDescent="0.3">
      <c r="A1541" s="183">
        <v>2014</v>
      </c>
      <c r="B1541" s="183" t="s">
        <v>158</v>
      </c>
      <c r="C1541" s="183" t="s">
        <v>37</v>
      </c>
      <c r="D1541" s="330">
        <v>43</v>
      </c>
    </row>
    <row r="1542" spans="1:4" x14ac:dyDescent="0.3">
      <c r="A1542" s="183">
        <v>2014</v>
      </c>
      <c r="B1542" s="183" t="s">
        <v>158</v>
      </c>
      <c r="C1542" s="183" t="s">
        <v>76</v>
      </c>
      <c r="D1542" s="330">
        <v>618</v>
      </c>
    </row>
    <row r="1543" spans="1:4" x14ac:dyDescent="0.3">
      <c r="A1543" s="183">
        <v>2014</v>
      </c>
      <c r="B1543" s="183" t="s">
        <v>158</v>
      </c>
      <c r="C1543" s="183" t="s">
        <v>63</v>
      </c>
      <c r="D1543" s="330">
        <v>185</v>
      </c>
    </row>
    <row r="1544" spans="1:4" x14ac:dyDescent="0.3">
      <c r="A1544" s="183">
        <v>2014</v>
      </c>
      <c r="B1544" s="183" t="s">
        <v>158</v>
      </c>
      <c r="C1544" s="183" t="s">
        <v>277</v>
      </c>
      <c r="D1544" s="330">
        <v>94</v>
      </c>
    </row>
    <row r="1545" spans="1:4" x14ac:dyDescent="0.3">
      <c r="A1545" s="183">
        <v>2014</v>
      </c>
      <c r="B1545" s="183" t="s">
        <v>158</v>
      </c>
      <c r="C1545" s="183" t="s">
        <v>43</v>
      </c>
      <c r="D1545" s="330">
        <v>232</v>
      </c>
    </row>
    <row r="1546" spans="1:4" x14ac:dyDescent="0.3">
      <c r="A1546" s="183">
        <v>2014</v>
      </c>
      <c r="B1546" s="183" t="s">
        <v>158</v>
      </c>
      <c r="C1546" s="183" t="s">
        <v>65</v>
      </c>
      <c r="D1546" s="330">
        <v>274</v>
      </c>
    </row>
    <row r="1547" spans="1:4" x14ac:dyDescent="0.3">
      <c r="A1547" s="183">
        <v>2014</v>
      </c>
      <c r="B1547" s="183" t="s">
        <v>158</v>
      </c>
      <c r="C1547" s="183" t="s">
        <v>22</v>
      </c>
      <c r="D1547" s="330">
        <v>242</v>
      </c>
    </row>
    <row r="1548" spans="1:4" x14ac:dyDescent="0.3">
      <c r="A1548" s="183">
        <v>2014</v>
      </c>
      <c r="B1548" s="183" t="s">
        <v>158</v>
      </c>
      <c r="C1548" s="183" t="s">
        <v>61</v>
      </c>
      <c r="D1548" s="330">
        <v>176</v>
      </c>
    </row>
    <row r="1549" spans="1:4" x14ac:dyDescent="0.3">
      <c r="A1549" s="183">
        <v>2014</v>
      </c>
      <c r="B1549" s="183" t="s">
        <v>158</v>
      </c>
      <c r="C1549" s="183" t="s">
        <v>23</v>
      </c>
      <c r="D1549" s="330">
        <v>327</v>
      </c>
    </row>
    <row r="1550" spans="1:4" x14ac:dyDescent="0.3">
      <c r="A1550" s="183">
        <v>2014</v>
      </c>
      <c r="B1550" s="183" t="s">
        <v>158</v>
      </c>
      <c r="C1550" s="183" t="s">
        <v>12</v>
      </c>
      <c r="D1550" s="330">
        <v>163</v>
      </c>
    </row>
    <row r="1551" spans="1:4" x14ac:dyDescent="0.3">
      <c r="A1551" s="183">
        <v>2014</v>
      </c>
      <c r="B1551" s="183" t="s">
        <v>158</v>
      </c>
      <c r="C1551" s="183" t="s">
        <v>278</v>
      </c>
      <c r="D1551" s="330">
        <v>522</v>
      </c>
    </row>
    <row r="1552" spans="1:4" x14ac:dyDescent="0.3">
      <c r="A1552" s="183">
        <v>2014</v>
      </c>
      <c r="B1552" s="183" t="s">
        <v>158</v>
      </c>
      <c r="C1552" s="183" t="s">
        <v>19</v>
      </c>
      <c r="D1552" s="330">
        <v>366</v>
      </c>
    </row>
    <row r="1553" spans="1:4" x14ac:dyDescent="0.3">
      <c r="A1553" s="183">
        <v>2014</v>
      </c>
      <c r="B1553" s="183" t="s">
        <v>158</v>
      </c>
      <c r="C1553" s="183" t="s">
        <v>45</v>
      </c>
      <c r="D1553" s="330">
        <v>107</v>
      </c>
    </row>
    <row r="1554" spans="1:4" x14ac:dyDescent="0.3">
      <c r="A1554" s="183">
        <v>2014</v>
      </c>
      <c r="B1554" s="183" t="s">
        <v>158</v>
      </c>
      <c r="C1554" s="183" t="s">
        <v>48</v>
      </c>
      <c r="D1554" s="330">
        <v>300</v>
      </c>
    </row>
    <row r="1555" spans="1:4" x14ac:dyDescent="0.3">
      <c r="A1555" s="183">
        <v>2014</v>
      </c>
      <c r="B1555" s="183" t="s">
        <v>158</v>
      </c>
      <c r="C1555" s="183" t="s">
        <v>34</v>
      </c>
      <c r="D1555" s="330">
        <v>152</v>
      </c>
    </row>
    <row r="1556" spans="1:4" x14ac:dyDescent="0.3">
      <c r="A1556" s="183">
        <v>2014</v>
      </c>
      <c r="B1556" s="183" t="s">
        <v>158</v>
      </c>
      <c r="C1556" s="183" t="s">
        <v>3</v>
      </c>
      <c r="D1556" s="330">
        <v>1057</v>
      </c>
    </row>
    <row r="1557" spans="1:4" x14ac:dyDescent="0.3">
      <c r="A1557" s="183">
        <v>2014</v>
      </c>
      <c r="B1557" s="183" t="s">
        <v>158</v>
      </c>
      <c r="C1557" s="183" t="s">
        <v>80</v>
      </c>
      <c r="D1557" s="330">
        <v>586</v>
      </c>
    </row>
    <row r="1558" spans="1:4" x14ac:dyDescent="0.3">
      <c r="A1558" s="183">
        <v>2014</v>
      </c>
      <c r="B1558" s="183" t="s">
        <v>158</v>
      </c>
      <c r="C1558" s="183" t="s">
        <v>39</v>
      </c>
      <c r="D1558" s="330">
        <v>390</v>
      </c>
    </row>
    <row r="1559" spans="1:4" x14ac:dyDescent="0.3">
      <c r="A1559" s="183">
        <v>2014</v>
      </c>
      <c r="B1559" s="183" t="s">
        <v>158</v>
      </c>
      <c r="C1559" s="183" t="s">
        <v>14</v>
      </c>
      <c r="D1559" s="330">
        <v>1014</v>
      </c>
    </row>
    <row r="1560" spans="1:4" x14ac:dyDescent="0.3">
      <c r="A1560" s="183">
        <v>2014</v>
      </c>
      <c r="B1560" s="183" t="s">
        <v>158</v>
      </c>
      <c r="C1560" s="183" t="s">
        <v>68</v>
      </c>
      <c r="D1560" s="330">
        <v>260</v>
      </c>
    </row>
    <row r="1561" spans="1:4" x14ac:dyDescent="0.3">
      <c r="A1561" s="183">
        <v>2014</v>
      </c>
      <c r="B1561" s="183" t="s">
        <v>158</v>
      </c>
      <c r="C1561" s="183" t="s">
        <v>69</v>
      </c>
      <c r="D1561" s="330">
        <v>257</v>
      </c>
    </row>
    <row r="1562" spans="1:4" x14ac:dyDescent="0.3">
      <c r="A1562" s="183">
        <v>2014</v>
      </c>
      <c r="B1562" s="183" t="s">
        <v>158</v>
      </c>
      <c r="C1562" s="183" t="s">
        <v>50</v>
      </c>
      <c r="D1562" s="330">
        <v>53</v>
      </c>
    </row>
    <row r="1563" spans="1:4" x14ac:dyDescent="0.3">
      <c r="A1563" s="183">
        <v>2014</v>
      </c>
      <c r="B1563" s="183" t="s">
        <v>158</v>
      </c>
      <c r="C1563" s="183" t="s">
        <v>279</v>
      </c>
      <c r="D1563" s="330">
        <v>125</v>
      </c>
    </row>
    <row r="1564" spans="1:4" x14ac:dyDescent="0.3">
      <c r="A1564" s="183">
        <v>2014</v>
      </c>
      <c r="B1564" s="183" t="s">
        <v>158</v>
      </c>
      <c r="C1564" s="183" t="s">
        <v>24</v>
      </c>
      <c r="D1564" s="330">
        <v>777</v>
      </c>
    </row>
    <row r="1565" spans="1:4" x14ac:dyDescent="0.3">
      <c r="A1565" s="183">
        <v>2014</v>
      </c>
      <c r="B1565" s="183" t="s">
        <v>158</v>
      </c>
      <c r="C1565" s="183" t="s">
        <v>9</v>
      </c>
      <c r="D1565" s="330">
        <v>576</v>
      </c>
    </row>
    <row r="1566" spans="1:4" x14ac:dyDescent="0.3">
      <c r="A1566" s="183">
        <v>2014</v>
      </c>
      <c r="B1566" s="183" t="s">
        <v>158</v>
      </c>
      <c r="C1566" s="183" t="s">
        <v>67</v>
      </c>
      <c r="D1566" s="330">
        <v>319</v>
      </c>
    </row>
    <row r="1567" spans="1:4" x14ac:dyDescent="0.3">
      <c r="A1567" s="183">
        <v>2014</v>
      </c>
      <c r="B1567" s="183" t="s">
        <v>158</v>
      </c>
      <c r="C1567" s="183" t="s">
        <v>28</v>
      </c>
      <c r="D1567" s="330">
        <v>418</v>
      </c>
    </row>
    <row r="1568" spans="1:4" x14ac:dyDescent="0.3">
      <c r="A1568" s="183">
        <v>2014</v>
      </c>
      <c r="B1568" s="183" t="s">
        <v>158</v>
      </c>
      <c r="C1568" s="183" t="s">
        <v>31</v>
      </c>
      <c r="D1568" s="330">
        <v>397</v>
      </c>
    </row>
    <row r="1569" spans="1:4" x14ac:dyDescent="0.3">
      <c r="A1569" s="183">
        <v>2014</v>
      </c>
      <c r="B1569" s="183" t="s">
        <v>158</v>
      </c>
      <c r="C1569" s="183" t="s">
        <v>64</v>
      </c>
      <c r="D1569" s="330">
        <v>564</v>
      </c>
    </row>
    <row r="1570" spans="1:4" x14ac:dyDescent="0.3">
      <c r="A1570" s="183">
        <v>2014</v>
      </c>
      <c r="B1570" s="183" t="s">
        <v>158</v>
      </c>
      <c r="C1570" s="183" t="s">
        <v>290</v>
      </c>
      <c r="D1570" s="330">
        <v>30</v>
      </c>
    </row>
    <row r="1571" spans="1:4" x14ac:dyDescent="0.3">
      <c r="A1571" s="183">
        <v>2014</v>
      </c>
      <c r="B1571" s="183" t="s">
        <v>158</v>
      </c>
      <c r="C1571" s="183" t="s">
        <v>280</v>
      </c>
      <c r="D1571" s="330">
        <v>142</v>
      </c>
    </row>
    <row r="1572" spans="1:4" x14ac:dyDescent="0.3">
      <c r="A1572" s="183">
        <v>2014</v>
      </c>
      <c r="B1572" s="183" t="s">
        <v>158</v>
      </c>
      <c r="C1572" s="183" t="s">
        <v>73</v>
      </c>
      <c r="D1572" s="330">
        <v>782</v>
      </c>
    </row>
    <row r="1573" spans="1:4" x14ac:dyDescent="0.3">
      <c r="A1573" s="183">
        <v>2014</v>
      </c>
      <c r="B1573" s="183" t="s">
        <v>158</v>
      </c>
      <c r="C1573" s="183" t="s">
        <v>26</v>
      </c>
      <c r="D1573" s="330">
        <v>312</v>
      </c>
    </row>
    <row r="1574" spans="1:4" x14ac:dyDescent="0.3">
      <c r="A1574" s="183">
        <v>2014</v>
      </c>
      <c r="B1574" s="183" t="s">
        <v>158</v>
      </c>
      <c r="C1574" s="183" t="s">
        <v>32</v>
      </c>
      <c r="D1574" s="330">
        <v>279</v>
      </c>
    </row>
    <row r="1575" spans="1:4" x14ac:dyDescent="0.3">
      <c r="A1575" s="183">
        <v>2014</v>
      </c>
      <c r="B1575" s="183" t="s">
        <v>158</v>
      </c>
      <c r="C1575" s="183" t="s">
        <v>46</v>
      </c>
      <c r="D1575" s="330">
        <v>765</v>
      </c>
    </row>
    <row r="1576" spans="1:4" x14ac:dyDescent="0.3">
      <c r="A1576" s="183">
        <v>2014</v>
      </c>
      <c r="B1576" s="183" t="s">
        <v>158</v>
      </c>
      <c r="C1576" s="183" t="s">
        <v>75</v>
      </c>
      <c r="D1576" s="330">
        <v>515</v>
      </c>
    </row>
    <row r="1577" spans="1:4" x14ac:dyDescent="0.3">
      <c r="A1577" s="183">
        <v>2014</v>
      </c>
      <c r="B1577" s="183" t="s">
        <v>158</v>
      </c>
      <c r="C1577" s="183" t="s">
        <v>10</v>
      </c>
      <c r="D1577" s="330">
        <v>943</v>
      </c>
    </row>
    <row r="1578" spans="1:4" x14ac:dyDescent="0.3">
      <c r="A1578" s="183">
        <v>2014</v>
      </c>
      <c r="B1578" s="183" t="s">
        <v>158</v>
      </c>
      <c r="C1578" s="183" t="s">
        <v>291</v>
      </c>
      <c r="D1578" s="330">
        <v>165</v>
      </c>
    </row>
    <row r="1579" spans="1:4" x14ac:dyDescent="0.3">
      <c r="A1579" s="183">
        <v>2014</v>
      </c>
      <c r="B1579" s="183" t="s">
        <v>158</v>
      </c>
      <c r="C1579" s="183" t="s">
        <v>15</v>
      </c>
      <c r="D1579" s="330">
        <v>803</v>
      </c>
    </row>
    <row r="1580" spans="1:4" x14ac:dyDescent="0.3">
      <c r="A1580" s="183">
        <v>2014</v>
      </c>
      <c r="B1580" s="183" t="s">
        <v>158</v>
      </c>
      <c r="C1580" s="183" t="s">
        <v>18</v>
      </c>
      <c r="D1580" s="330">
        <v>965</v>
      </c>
    </row>
    <row r="1581" spans="1:4" x14ac:dyDescent="0.3">
      <c r="A1581" s="183">
        <v>2014</v>
      </c>
      <c r="B1581" s="183" t="s">
        <v>158</v>
      </c>
      <c r="C1581" s="183" t="s">
        <v>77</v>
      </c>
      <c r="D1581" s="330">
        <v>386</v>
      </c>
    </row>
    <row r="1582" spans="1:4" x14ac:dyDescent="0.3">
      <c r="A1582" s="183">
        <v>2014</v>
      </c>
      <c r="B1582" s="183" t="s">
        <v>158</v>
      </c>
      <c r="C1582" s="183" t="s">
        <v>44</v>
      </c>
      <c r="D1582" s="330">
        <v>108</v>
      </c>
    </row>
    <row r="1583" spans="1:4" x14ac:dyDescent="0.3">
      <c r="A1583" s="183">
        <v>2014</v>
      </c>
      <c r="B1583" s="183" t="s">
        <v>158</v>
      </c>
      <c r="C1583" s="183" t="s">
        <v>71</v>
      </c>
      <c r="D1583" s="330">
        <v>441</v>
      </c>
    </row>
    <row r="1584" spans="1:4" x14ac:dyDescent="0.3">
      <c r="A1584" s="183">
        <v>2014</v>
      </c>
      <c r="B1584" s="183" t="s">
        <v>158</v>
      </c>
      <c r="C1584" s="183" t="s">
        <v>52</v>
      </c>
      <c r="D1584" s="330">
        <v>139</v>
      </c>
    </row>
    <row r="1585" spans="1:4" x14ac:dyDescent="0.3">
      <c r="A1585" s="183">
        <v>2014</v>
      </c>
      <c r="B1585" s="183" t="s">
        <v>158</v>
      </c>
      <c r="C1585" s="183" t="s">
        <v>20</v>
      </c>
      <c r="D1585" s="330">
        <v>687</v>
      </c>
    </row>
    <row r="1586" spans="1:4" x14ac:dyDescent="0.3">
      <c r="A1586" s="183">
        <v>2014</v>
      </c>
      <c r="B1586" s="183" t="s">
        <v>158</v>
      </c>
      <c r="C1586" s="183" t="s">
        <v>95</v>
      </c>
      <c r="D1586" s="330">
        <v>1011</v>
      </c>
    </row>
    <row r="1587" spans="1:4" x14ac:dyDescent="0.3">
      <c r="A1587" s="183">
        <v>2014</v>
      </c>
      <c r="B1587" s="183" t="s">
        <v>158</v>
      </c>
      <c r="C1587" s="183" t="s">
        <v>30</v>
      </c>
      <c r="D1587" s="330">
        <v>187</v>
      </c>
    </row>
    <row r="1588" spans="1:4" x14ac:dyDescent="0.3">
      <c r="A1588" s="183">
        <v>2014</v>
      </c>
      <c r="B1588" s="183" t="s">
        <v>158</v>
      </c>
      <c r="C1588" s="183" t="s">
        <v>58</v>
      </c>
      <c r="D1588" s="330">
        <v>76</v>
      </c>
    </row>
    <row r="1589" spans="1:4" x14ac:dyDescent="0.3">
      <c r="A1589" s="183">
        <v>2014</v>
      </c>
      <c r="B1589" s="183" t="s">
        <v>158</v>
      </c>
      <c r="C1589" s="183" t="s">
        <v>281</v>
      </c>
      <c r="D1589" s="330">
        <v>2105</v>
      </c>
    </row>
    <row r="1590" spans="1:4" x14ac:dyDescent="0.3">
      <c r="A1590" s="183">
        <v>2014</v>
      </c>
      <c r="B1590" s="183" t="s">
        <v>158</v>
      </c>
      <c r="C1590" s="183" t="s">
        <v>54</v>
      </c>
      <c r="D1590" s="330">
        <v>42</v>
      </c>
    </row>
    <row r="1591" spans="1:4" x14ac:dyDescent="0.3">
      <c r="A1591" s="183">
        <v>2014</v>
      </c>
      <c r="B1591" s="183" t="s">
        <v>158</v>
      </c>
      <c r="C1591" s="183" t="s">
        <v>282</v>
      </c>
      <c r="D1591" s="330">
        <v>231</v>
      </c>
    </row>
    <row r="1592" spans="1:4" x14ac:dyDescent="0.3">
      <c r="A1592" s="183">
        <v>2014</v>
      </c>
      <c r="B1592" s="183" t="s">
        <v>158</v>
      </c>
      <c r="C1592" s="183" t="s">
        <v>145</v>
      </c>
      <c r="D1592" s="330">
        <v>8024</v>
      </c>
    </row>
    <row r="1593" spans="1:4" x14ac:dyDescent="0.3">
      <c r="A1593" s="183">
        <v>2014</v>
      </c>
      <c r="B1593" s="183" t="s">
        <v>158</v>
      </c>
      <c r="C1593" s="183" t="s">
        <v>146</v>
      </c>
      <c r="D1593" s="330">
        <v>4926</v>
      </c>
    </row>
    <row r="1594" spans="1:4" x14ac:dyDescent="0.3">
      <c r="A1594" s="183">
        <v>2014</v>
      </c>
      <c r="B1594" s="183" t="s">
        <v>158</v>
      </c>
      <c r="C1594" s="183" t="s">
        <v>147</v>
      </c>
      <c r="D1594" s="330">
        <v>9592</v>
      </c>
    </row>
    <row r="1595" spans="1:4" x14ac:dyDescent="0.3">
      <c r="A1595" s="183">
        <v>2014</v>
      </c>
      <c r="B1595" s="183" t="s">
        <v>81</v>
      </c>
      <c r="C1595" s="183" t="s">
        <v>35</v>
      </c>
      <c r="D1595" s="330">
        <v>69</v>
      </c>
    </row>
    <row r="1596" spans="1:4" x14ac:dyDescent="0.3">
      <c r="A1596" s="183">
        <v>2014</v>
      </c>
      <c r="B1596" s="183" t="s">
        <v>81</v>
      </c>
      <c r="C1596" s="183" t="s">
        <v>41</v>
      </c>
      <c r="D1596" s="330">
        <v>52</v>
      </c>
    </row>
    <row r="1597" spans="1:4" x14ac:dyDescent="0.3">
      <c r="A1597" s="183">
        <v>2014</v>
      </c>
      <c r="B1597" s="183" t="s">
        <v>81</v>
      </c>
      <c r="C1597" s="183" t="s">
        <v>59</v>
      </c>
      <c r="D1597" s="330">
        <v>101</v>
      </c>
    </row>
    <row r="1598" spans="1:4" x14ac:dyDescent="0.3">
      <c r="A1598" s="183">
        <v>2014</v>
      </c>
      <c r="B1598" s="183" t="s">
        <v>81</v>
      </c>
      <c r="C1598" s="183" t="s">
        <v>79</v>
      </c>
      <c r="D1598" s="330">
        <v>1177</v>
      </c>
    </row>
    <row r="1599" spans="1:4" x14ac:dyDescent="0.3">
      <c r="A1599" s="183">
        <v>2014</v>
      </c>
      <c r="B1599" s="183" t="s">
        <v>81</v>
      </c>
      <c r="C1599" s="183" t="s">
        <v>17</v>
      </c>
      <c r="D1599" s="330">
        <v>533</v>
      </c>
    </row>
    <row r="1600" spans="1:4" x14ac:dyDescent="0.3">
      <c r="A1600" s="183">
        <v>2014</v>
      </c>
      <c r="B1600" s="183" t="s">
        <v>81</v>
      </c>
      <c r="C1600" s="183" t="s">
        <v>274</v>
      </c>
      <c r="D1600" s="330">
        <v>93</v>
      </c>
    </row>
    <row r="1601" spans="1:4" x14ac:dyDescent="0.3">
      <c r="A1601" s="183">
        <v>2014</v>
      </c>
      <c r="B1601" s="183" t="s">
        <v>81</v>
      </c>
      <c r="C1601" s="183" t="s">
        <v>66</v>
      </c>
      <c r="D1601" s="330">
        <v>211</v>
      </c>
    </row>
    <row r="1602" spans="1:4" x14ac:dyDescent="0.3">
      <c r="A1602" s="183">
        <v>2014</v>
      </c>
      <c r="B1602" s="183" t="s">
        <v>81</v>
      </c>
      <c r="C1602" s="183" t="s">
        <v>283</v>
      </c>
      <c r="D1602" s="330">
        <v>76</v>
      </c>
    </row>
    <row r="1603" spans="1:4" x14ac:dyDescent="0.3">
      <c r="A1603" s="183">
        <v>2014</v>
      </c>
      <c r="B1603" s="183" t="s">
        <v>81</v>
      </c>
      <c r="C1603" s="183" t="s">
        <v>11</v>
      </c>
      <c r="D1603" s="330">
        <v>825</v>
      </c>
    </row>
    <row r="1604" spans="1:4" x14ac:dyDescent="0.3">
      <c r="A1604" s="183">
        <v>2014</v>
      </c>
      <c r="B1604" s="183" t="s">
        <v>81</v>
      </c>
      <c r="C1604" s="183" t="s">
        <v>56</v>
      </c>
      <c r="D1604" s="330">
        <v>312</v>
      </c>
    </row>
    <row r="1605" spans="1:4" x14ac:dyDescent="0.3">
      <c r="A1605" s="183">
        <v>2014</v>
      </c>
      <c r="B1605" s="183" t="s">
        <v>81</v>
      </c>
      <c r="C1605" s="183" t="s">
        <v>29</v>
      </c>
      <c r="D1605" s="330">
        <v>287</v>
      </c>
    </row>
    <row r="1606" spans="1:4" x14ac:dyDescent="0.3">
      <c r="A1606" s="183">
        <v>2014</v>
      </c>
      <c r="B1606" s="183" t="s">
        <v>81</v>
      </c>
      <c r="C1606" s="183" t="s">
        <v>40</v>
      </c>
      <c r="D1606" s="330">
        <v>36</v>
      </c>
    </row>
    <row r="1607" spans="1:4" x14ac:dyDescent="0.3">
      <c r="A1607" s="183">
        <v>2014</v>
      </c>
      <c r="B1607" s="183" t="s">
        <v>81</v>
      </c>
      <c r="C1607" s="183" t="s">
        <v>47</v>
      </c>
      <c r="D1607" s="330">
        <v>848</v>
      </c>
    </row>
    <row r="1608" spans="1:4" x14ac:dyDescent="0.3">
      <c r="A1608" s="183">
        <v>2014</v>
      </c>
      <c r="B1608" s="183" t="s">
        <v>81</v>
      </c>
      <c r="C1608" s="183" t="s">
        <v>57</v>
      </c>
      <c r="D1608" s="330">
        <v>189</v>
      </c>
    </row>
    <row r="1609" spans="1:4" x14ac:dyDescent="0.3">
      <c r="A1609" s="183">
        <v>2014</v>
      </c>
      <c r="B1609" s="183" t="s">
        <v>81</v>
      </c>
      <c r="C1609" s="183" t="s">
        <v>74</v>
      </c>
      <c r="D1609" s="330">
        <v>803</v>
      </c>
    </row>
    <row r="1610" spans="1:4" x14ac:dyDescent="0.3">
      <c r="A1610" s="183">
        <v>2014</v>
      </c>
      <c r="B1610" s="183" t="s">
        <v>81</v>
      </c>
      <c r="C1610" s="183" t="s">
        <v>53</v>
      </c>
      <c r="D1610" s="330">
        <v>117</v>
      </c>
    </row>
    <row r="1611" spans="1:4" x14ac:dyDescent="0.3">
      <c r="A1611" s="183">
        <v>2014</v>
      </c>
      <c r="B1611" s="183" t="s">
        <v>81</v>
      </c>
      <c r="C1611" s="183" t="s">
        <v>284</v>
      </c>
      <c r="D1611" s="330">
        <v>31</v>
      </c>
    </row>
    <row r="1612" spans="1:4" x14ac:dyDescent="0.3">
      <c r="A1612" s="183">
        <v>2014</v>
      </c>
      <c r="B1612" s="183" t="s">
        <v>81</v>
      </c>
      <c r="C1612" s="183" t="s">
        <v>49</v>
      </c>
      <c r="D1612" s="330">
        <v>51</v>
      </c>
    </row>
    <row r="1613" spans="1:4" x14ac:dyDescent="0.3">
      <c r="A1613" s="183">
        <v>2014</v>
      </c>
      <c r="B1613" s="183" t="s">
        <v>81</v>
      </c>
      <c r="C1613" s="183" t="s">
        <v>33</v>
      </c>
      <c r="D1613" s="330">
        <v>161</v>
      </c>
    </row>
    <row r="1614" spans="1:4" x14ac:dyDescent="0.3">
      <c r="A1614" s="183">
        <v>2014</v>
      </c>
      <c r="B1614" s="183" t="s">
        <v>81</v>
      </c>
      <c r="C1614" s="183" t="s">
        <v>60</v>
      </c>
      <c r="D1614" s="330">
        <v>301</v>
      </c>
    </row>
    <row r="1615" spans="1:4" x14ac:dyDescent="0.3">
      <c r="A1615" s="183">
        <v>2014</v>
      </c>
      <c r="B1615" s="183" t="s">
        <v>81</v>
      </c>
      <c r="C1615" s="183" t="s">
        <v>25</v>
      </c>
      <c r="D1615" s="330">
        <v>628</v>
      </c>
    </row>
    <row r="1616" spans="1:4" x14ac:dyDescent="0.3">
      <c r="A1616" s="183">
        <v>2014</v>
      </c>
      <c r="B1616" s="183" t="s">
        <v>81</v>
      </c>
      <c r="C1616" s="183" t="s">
        <v>7</v>
      </c>
      <c r="D1616" s="330">
        <v>729</v>
      </c>
    </row>
    <row r="1617" spans="1:4" x14ac:dyDescent="0.3">
      <c r="A1617" s="183">
        <v>2014</v>
      </c>
      <c r="B1617" s="183" t="s">
        <v>81</v>
      </c>
      <c r="C1617" s="183" t="s">
        <v>51</v>
      </c>
      <c r="D1617" s="330">
        <v>41</v>
      </c>
    </row>
    <row r="1618" spans="1:4" x14ac:dyDescent="0.3">
      <c r="A1618" s="183">
        <v>2014</v>
      </c>
      <c r="B1618" s="183" t="s">
        <v>81</v>
      </c>
      <c r="C1618" s="183" t="s">
        <v>55</v>
      </c>
      <c r="D1618" s="330">
        <v>50</v>
      </c>
    </row>
    <row r="1619" spans="1:4" x14ac:dyDescent="0.3">
      <c r="A1619" s="183">
        <v>2014</v>
      </c>
      <c r="B1619" s="183" t="s">
        <v>81</v>
      </c>
      <c r="C1619" s="183" t="s">
        <v>36</v>
      </c>
      <c r="D1619" s="330">
        <v>334</v>
      </c>
    </row>
    <row r="1620" spans="1:4" x14ac:dyDescent="0.3">
      <c r="A1620" s="183">
        <v>2014</v>
      </c>
      <c r="B1620" s="183" t="s">
        <v>81</v>
      </c>
      <c r="C1620" s="183" t="s">
        <v>21</v>
      </c>
      <c r="D1620" s="330">
        <v>268</v>
      </c>
    </row>
    <row r="1621" spans="1:4" x14ac:dyDescent="0.3">
      <c r="A1621" s="183">
        <v>2014</v>
      </c>
      <c r="B1621" s="183" t="s">
        <v>81</v>
      </c>
      <c r="C1621" s="183" t="s">
        <v>42</v>
      </c>
      <c r="D1621" s="330">
        <v>40</v>
      </c>
    </row>
    <row r="1622" spans="1:4" x14ac:dyDescent="0.3">
      <c r="A1622" s="183">
        <v>2014</v>
      </c>
      <c r="B1622" s="183" t="s">
        <v>81</v>
      </c>
      <c r="C1622" s="183" t="s">
        <v>286</v>
      </c>
      <c r="D1622" s="330">
        <v>46</v>
      </c>
    </row>
    <row r="1623" spans="1:4" x14ac:dyDescent="0.3">
      <c r="A1623" s="183">
        <v>2014</v>
      </c>
      <c r="B1623" s="183" t="s">
        <v>81</v>
      </c>
      <c r="C1623" s="183" t="s">
        <v>16</v>
      </c>
      <c r="D1623" s="330">
        <v>561</v>
      </c>
    </row>
    <row r="1624" spans="1:4" x14ac:dyDescent="0.3">
      <c r="A1624" s="183">
        <v>2014</v>
      </c>
      <c r="B1624" s="183" t="s">
        <v>81</v>
      </c>
      <c r="C1624" s="183" t="s">
        <v>2</v>
      </c>
      <c r="D1624" s="330">
        <v>1106</v>
      </c>
    </row>
    <row r="1625" spans="1:4" x14ac:dyDescent="0.3">
      <c r="A1625" s="183">
        <v>2014</v>
      </c>
      <c r="B1625" s="183" t="s">
        <v>81</v>
      </c>
      <c r="C1625" s="183" t="s">
        <v>287</v>
      </c>
      <c r="D1625" s="330">
        <v>55</v>
      </c>
    </row>
    <row r="1626" spans="1:4" x14ac:dyDescent="0.3">
      <c r="A1626" s="183">
        <v>2014</v>
      </c>
      <c r="B1626" s="183" t="s">
        <v>81</v>
      </c>
      <c r="C1626" s="183" t="s">
        <v>288</v>
      </c>
      <c r="D1626" s="330">
        <v>47</v>
      </c>
    </row>
    <row r="1627" spans="1:4" x14ac:dyDescent="0.3">
      <c r="A1627" s="183">
        <v>2014</v>
      </c>
      <c r="B1627" s="183" t="s">
        <v>81</v>
      </c>
      <c r="C1627" s="183" t="s">
        <v>4</v>
      </c>
      <c r="D1627" s="330">
        <v>1150</v>
      </c>
    </row>
    <row r="1628" spans="1:4" x14ac:dyDescent="0.3">
      <c r="A1628" s="183">
        <v>2014</v>
      </c>
      <c r="B1628" s="183" t="s">
        <v>81</v>
      </c>
      <c r="C1628" s="183" t="s">
        <v>38</v>
      </c>
      <c r="D1628" s="330">
        <v>187</v>
      </c>
    </row>
    <row r="1629" spans="1:4" x14ac:dyDescent="0.3">
      <c r="A1629" s="183">
        <v>2014</v>
      </c>
      <c r="B1629" s="183" t="s">
        <v>81</v>
      </c>
      <c r="C1629" s="183" t="s">
        <v>275</v>
      </c>
      <c r="D1629" s="330">
        <v>211</v>
      </c>
    </row>
    <row r="1630" spans="1:4" x14ac:dyDescent="0.3">
      <c r="A1630" s="183">
        <v>2014</v>
      </c>
      <c r="B1630" s="183" t="s">
        <v>81</v>
      </c>
      <c r="C1630" s="183" t="s">
        <v>8</v>
      </c>
      <c r="D1630" s="330">
        <v>506</v>
      </c>
    </row>
    <row r="1631" spans="1:4" x14ac:dyDescent="0.3">
      <c r="A1631" s="183">
        <v>2014</v>
      </c>
      <c r="B1631" s="183" t="s">
        <v>81</v>
      </c>
      <c r="C1631" s="183" t="s">
        <v>289</v>
      </c>
      <c r="D1631" s="330">
        <v>42</v>
      </c>
    </row>
    <row r="1632" spans="1:4" x14ac:dyDescent="0.3">
      <c r="A1632" s="183">
        <v>2014</v>
      </c>
      <c r="B1632" s="183" t="s">
        <v>81</v>
      </c>
      <c r="C1632" s="183" t="s">
        <v>78</v>
      </c>
      <c r="D1632" s="330">
        <v>824</v>
      </c>
    </row>
    <row r="1633" spans="1:4" x14ac:dyDescent="0.3">
      <c r="A1633" s="183">
        <v>2014</v>
      </c>
      <c r="B1633" s="183" t="s">
        <v>81</v>
      </c>
      <c r="C1633" s="183" t="s">
        <v>27</v>
      </c>
      <c r="D1633" s="330">
        <v>468</v>
      </c>
    </row>
    <row r="1634" spans="1:4" x14ac:dyDescent="0.3">
      <c r="A1634" s="183">
        <v>2014</v>
      </c>
      <c r="B1634" s="183" t="s">
        <v>81</v>
      </c>
      <c r="C1634" s="183" t="s">
        <v>13</v>
      </c>
      <c r="D1634" s="330">
        <v>309</v>
      </c>
    </row>
    <row r="1635" spans="1:4" x14ac:dyDescent="0.3">
      <c r="A1635" s="183">
        <v>2014</v>
      </c>
      <c r="B1635" s="183" t="s">
        <v>81</v>
      </c>
      <c r="C1635" s="183" t="s">
        <v>70</v>
      </c>
      <c r="D1635" s="330">
        <v>727</v>
      </c>
    </row>
    <row r="1636" spans="1:4" x14ac:dyDescent="0.3">
      <c r="A1636" s="183">
        <v>2014</v>
      </c>
      <c r="B1636" s="183" t="s">
        <v>81</v>
      </c>
      <c r="C1636" s="183" t="s">
        <v>72</v>
      </c>
      <c r="D1636" s="330">
        <v>211</v>
      </c>
    </row>
    <row r="1637" spans="1:4" x14ac:dyDescent="0.3">
      <c r="A1637" s="183">
        <v>2014</v>
      </c>
      <c r="B1637" s="183" t="s">
        <v>81</v>
      </c>
      <c r="C1637" s="183" t="s">
        <v>276</v>
      </c>
      <c r="D1637" s="330">
        <v>118</v>
      </c>
    </row>
    <row r="1638" spans="1:4" x14ac:dyDescent="0.3">
      <c r="A1638" s="183">
        <v>2014</v>
      </c>
      <c r="B1638" s="183" t="s">
        <v>81</v>
      </c>
      <c r="C1638" s="183" t="s">
        <v>6</v>
      </c>
      <c r="D1638" s="330">
        <v>1170</v>
      </c>
    </row>
    <row r="1639" spans="1:4" x14ac:dyDescent="0.3">
      <c r="A1639" s="183">
        <v>2014</v>
      </c>
      <c r="B1639" s="183" t="s">
        <v>81</v>
      </c>
      <c r="C1639" s="183" t="s">
        <v>62</v>
      </c>
      <c r="D1639" s="330">
        <v>459</v>
      </c>
    </row>
    <row r="1640" spans="1:4" x14ac:dyDescent="0.3">
      <c r="A1640" s="183">
        <v>2014</v>
      </c>
      <c r="B1640" s="183" t="s">
        <v>81</v>
      </c>
      <c r="C1640" s="183" t="s">
        <v>5</v>
      </c>
      <c r="D1640" s="330">
        <v>896</v>
      </c>
    </row>
    <row r="1641" spans="1:4" x14ac:dyDescent="0.3">
      <c r="A1641" s="183">
        <v>2014</v>
      </c>
      <c r="B1641" s="183" t="s">
        <v>81</v>
      </c>
      <c r="C1641" s="183" t="s">
        <v>37</v>
      </c>
      <c r="D1641" s="330">
        <v>45</v>
      </c>
    </row>
    <row r="1642" spans="1:4" x14ac:dyDescent="0.3">
      <c r="A1642" s="183">
        <v>2014</v>
      </c>
      <c r="B1642" s="183" t="s">
        <v>81</v>
      </c>
      <c r="C1642" s="183" t="s">
        <v>76</v>
      </c>
      <c r="D1642" s="330">
        <v>658</v>
      </c>
    </row>
    <row r="1643" spans="1:4" x14ac:dyDescent="0.3">
      <c r="A1643" s="183">
        <v>2014</v>
      </c>
      <c r="B1643" s="183" t="s">
        <v>81</v>
      </c>
      <c r="C1643" s="183" t="s">
        <v>63</v>
      </c>
      <c r="D1643" s="330">
        <v>190</v>
      </c>
    </row>
    <row r="1644" spans="1:4" x14ac:dyDescent="0.3">
      <c r="A1644" s="183">
        <v>2014</v>
      </c>
      <c r="B1644" s="183" t="s">
        <v>81</v>
      </c>
      <c r="C1644" s="183" t="s">
        <v>277</v>
      </c>
      <c r="D1644" s="330">
        <v>99</v>
      </c>
    </row>
    <row r="1645" spans="1:4" x14ac:dyDescent="0.3">
      <c r="A1645" s="183">
        <v>2014</v>
      </c>
      <c r="B1645" s="183" t="s">
        <v>81</v>
      </c>
      <c r="C1645" s="183" t="s">
        <v>43</v>
      </c>
      <c r="D1645" s="330">
        <v>227</v>
      </c>
    </row>
    <row r="1646" spans="1:4" x14ac:dyDescent="0.3">
      <c r="A1646" s="183">
        <v>2014</v>
      </c>
      <c r="B1646" s="183" t="s">
        <v>81</v>
      </c>
      <c r="C1646" s="183" t="s">
        <v>65</v>
      </c>
      <c r="D1646" s="330">
        <v>231</v>
      </c>
    </row>
    <row r="1647" spans="1:4" x14ac:dyDescent="0.3">
      <c r="A1647" s="183">
        <v>2014</v>
      </c>
      <c r="B1647" s="183" t="s">
        <v>81</v>
      </c>
      <c r="C1647" s="183" t="s">
        <v>22</v>
      </c>
      <c r="D1647" s="330">
        <v>270</v>
      </c>
    </row>
    <row r="1648" spans="1:4" x14ac:dyDescent="0.3">
      <c r="A1648" s="183">
        <v>2014</v>
      </c>
      <c r="B1648" s="183" t="s">
        <v>81</v>
      </c>
      <c r="C1648" s="183" t="s">
        <v>61</v>
      </c>
      <c r="D1648" s="330">
        <v>181</v>
      </c>
    </row>
    <row r="1649" spans="1:4" x14ac:dyDescent="0.3">
      <c r="A1649" s="183">
        <v>2014</v>
      </c>
      <c r="B1649" s="183" t="s">
        <v>81</v>
      </c>
      <c r="C1649" s="183" t="s">
        <v>23</v>
      </c>
      <c r="D1649" s="330">
        <v>292</v>
      </c>
    </row>
    <row r="1650" spans="1:4" x14ac:dyDescent="0.3">
      <c r="A1650" s="183">
        <v>2014</v>
      </c>
      <c r="B1650" s="183" t="s">
        <v>81</v>
      </c>
      <c r="C1650" s="183" t="s">
        <v>12</v>
      </c>
      <c r="D1650" s="330">
        <v>173</v>
      </c>
    </row>
    <row r="1651" spans="1:4" x14ac:dyDescent="0.3">
      <c r="A1651" s="183">
        <v>2014</v>
      </c>
      <c r="B1651" s="183" t="s">
        <v>81</v>
      </c>
      <c r="C1651" s="183" t="s">
        <v>278</v>
      </c>
      <c r="D1651" s="330">
        <v>449</v>
      </c>
    </row>
    <row r="1652" spans="1:4" x14ac:dyDescent="0.3">
      <c r="A1652" s="183">
        <v>2014</v>
      </c>
      <c r="B1652" s="183" t="s">
        <v>81</v>
      </c>
      <c r="C1652" s="183" t="s">
        <v>19</v>
      </c>
      <c r="D1652" s="330">
        <v>374</v>
      </c>
    </row>
    <row r="1653" spans="1:4" x14ac:dyDescent="0.3">
      <c r="A1653" s="183">
        <v>2014</v>
      </c>
      <c r="B1653" s="183" t="s">
        <v>81</v>
      </c>
      <c r="C1653" s="183" t="s">
        <v>45</v>
      </c>
      <c r="D1653" s="330">
        <v>111</v>
      </c>
    </row>
    <row r="1654" spans="1:4" x14ac:dyDescent="0.3">
      <c r="A1654" s="183">
        <v>2014</v>
      </c>
      <c r="B1654" s="183" t="s">
        <v>81</v>
      </c>
      <c r="C1654" s="183" t="s">
        <v>48</v>
      </c>
      <c r="D1654" s="330">
        <v>249</v>
      </c>
    </row>
    <row r="1655" spans="1:4" x14ac:dyDescent="0.3">
      <c r="A1655" s="183">
        <v>2014</v>
      </c>
      <c r="B1655" s="183" t="s">
        <v>81</v>
      </c>
      <c r="C1655" s="183" t="s">
        <v>34</v>
      </c>
      <c r="D1655" s="330">
        <v>146</v>
      </c>
    </row>
    <row r="1656" spans="1:4" x14ac:dyDescent="0.3">
      <c r="A1656" s="183">
        <v>2014</v>
      </c>
      <c r="B1656" s="183" t="s">
        <v>81</v>
      </c>
      <c r="C1656" s="183" t="s">
        <v>3</v>
      </c>
      <c r="D1656" s="330">
        <v>1056</v>
      </c>
    </row>
    <row r="1657" spans="1:4" x14ac:dyDescent="0.3">
      <c r="A1657" s="183">
        <v>2014</v>
      </c>
      <c r="B1657" s="183" t="s">
        <v>81</v>
      </c>
      <c r="C1657" s="183" t="s">
        <v>80</v>
      </c>
      <c r="D1657" s="330">
        <v>556</v>
      </c>
    </row>
    <row r="1658" spans="1:4" x14ac:dyDescent="0.3">
      <c r="A1658" s="183">
        <v>2014</v>
      </c>
      <c r="B1658" s="183" t="s">
        <v>81</v>
      </c>
      <c r="C1658" s="183" t="s">
        <v>39</v>
      </c>
      <c r="D1658" s="330">
        <v>391</v>
      </c>
    </row>
    <row r="1659" spans="1:4" x14ac:dyDescent="0.3">
      <c r="A1659" s="183">
        <v>2014</v>
      </c>
      <c r="B1659" s="183" t="s">
        <v>81</v>
      </c>
      <c r="C1659" s="183" t="s">
        <v>14</v>
      </c>
      <c r="D1659" s="330">
        <v>1007</v>
      </c>
    </row>
    <row r="1660" spans="1:4" x14ac:dyDescent="0.3">
      <c r="A1660" s="183">
        <v>2014</v>
      </c>
      <c r="B1660" s="183" t="s">
        <v>81</v>
      </c>
      <c r="C1660" s="183" t="s">
        <v>68</v>
      </c>
      <c r="D1660" s="330">
        <v>231</v>
      </c>
    </row>
    <row r="1661" spans="1:4" x14ac:dyDescent="0.3">
      <c r="A1661" s="183">
        <v>2014</v>
      </c>
      <c r="B1661" s="183" t="s">
        <v>81</v>
      </c>
      <c r="C1661" s="183" t="s">
        <v>69</v>
      </c>
      <c r="D1661" s="330">
        <v>223</v>
      </c>
    </row>
    <row r="1662" spans="1:4" x14ac:dyDescent="0.3">
      <c r="A1662" s="183">
        <v>2014</v>
      </c>
      <c r="B1662" s="183" t="s">
        <v>81</v>
      </c>
      <c r="C1662" s="183" t="s">
        <v>50</v>
      </c>
      <c r="D1662" s="330">
        <v>44</v>
      </c>
    </row>
    <row r="1663" spans="1:4" x14ac:dyDescent="0.3">
      <c r="A1663" s="183">
        <v>2014</v>
      </c>
      <c r="B1663" s="183" t="s">
        <v>81</v>
      </c>
      <c r="C1663" s="183" t="s">
        <v>279</v>
      </c>
      <c r="D1663" s="330">
        <v>95</v>
      </c>
    </row>
    <row r="1664" spans="1:4" x14ac:dyDescent="0.3">
      <c r="A1664" s="183">
        <v>2014</v>
      </c>
      <c r="B1664" s="183" t="s">
        <v>81</v>
      </c>
      <c r="C1664" s="183" t="s">
        <v>24</v>
      </c>
      <c r="D1664" s="330">
        <v>804</v>
      </c>
    </row>
    <row r="1665" spans="1:4" x14ac:dyDescent="0.3">
      <c r="A1665" s="183">
        <v>2014</v>
      </c>
      <c r="B1665" s="183" t="s">
        <v>81</v>
      </c>
      <c r="C1665" s="183" t="s">
        <v>9</v>
      </c>
      <c r="D1665" s="330">
        <v>588</v>
      </c>
    </row>
    <row r="1666" spans="1:4" x14ac:dyDescent="0.3">
      <c r="A1666" s="183">
        <v>2014</v>
      </c>
      <c r="B1666" s="183" t="s">
        <v>81</v>
      </c>
      <c r="C1666" s="183" t="s">
        <v>67</v>
      </c>
      <c r="D1666" s="330">
        <v>303</v>
      </c>
    </row>
    <row r="1667" spans="1:4" x14ac:dyDescent="0.3">
      <c r="A1667" s="183">
        <v>2014</v>
      </c>
      <c r="B1667" s="183" t="s">
        <v>81</v>
      </c>
      <c r="C1667" s="183" t="s">
        <v>28</v>
      </c>
      <c r="D1667" s="330">
        <v>423</v>
      </c>
    </row>
    <row r="1668" spans="1:4" x14ac:dyDescent="0.3">
      <c r="A1668" s="183">
        <v>2014</v>
      </c>
      <c r="B1668" s="183" t="s">
        <v>81</v>
      </c>
      <c r="C1668" s="183" t="s">
        <v>31</v>
      </c>
      <c r="D1668" s="330">
        <v>401</v>
      </c>
    </row>
    <row r="1669" spans="1:4" x14ac:dyDescent="0.3">
      <c r="A1669" s="183">
        <v>2014</v>
      </c>
      <c r="B1669" s="183" t="s">
        <v>81</v>
      </c>
      <c r="C1669" s="183" t="s">
        <v>64</v>
      </c>
      <c r="D1669" s="330">
        <v>528</v>
      </c>
    </row>
    <row r="1670" spans="1:4" x14ac:dyDescent="0.3">
      <c r="A1670" s="183">
        <v>2014</v>
      </c>
      <c r="B1670" s="183" t="s">
        <v>81</v>
      </c>
      <c r="C1670" s="183" t="s">
        <v>290</v>
      </c>
      <c r="D1670" s="330">
        <v>35</v>
      </c>
    </row>
    <row r="1671" spans="1:4" x14ac:dyDescent="0.3">
      <c r="A1671" s="183">
        <v>2014</v>
      </c>
      <c r="B1671" s="183" t="s">
        <v>81</v>
      </c>
      <c r="C1671" s="183" t="s">
        <v>280</v>
      </c>
      <c r="D1671" s="330">
        <v>139</v>
      </c>
    </row>
    <row r="1672" spans="1:4" x14ac:dyDescent="0.3">
      <c r="A1672" s="183">
        <v>2014</v>
      </c>
      <c r="B1672" s="183" t="s">
        <v>81</v>
      </c>
      <c r="C1672" s="183" t="s">
        <v>73</v>
      </c>
      <c r="D1672" s="330">
        <v>740</v>
      </c>
    </row>
    <row r="1673" spans="1:4" x14ac:dyDescent="0.3">
      <c r="A1673" s="183">
        <v>2014</v>
      </c>
      <c r="B1673" s="183" t="s">
        <v>81</v>
      </c>
      <c r="C1673" s="183" t="s">
        <v>26</v>
      </c>
      <c r="D1673" s="330">
        <v>317</v>
      </c>
    </row>
    <row r="1674" spans="1:4" x14ac:dyDescent="0.3">
      <c r="A1674" s="183">
        <v>2014</v>
      </c>
      <c r="B1674" s="183" t="s">
        <v>81</v>
      </c>
      <c r="C1674" s="183" t="s">
        <v>32</v>
      </c>
      <c r="D1674" s="330">
        <v>286</v>
      </c>
    </row>
    <row r="1675" spans="1:4" x14ac:dyDescent="0.3">
      <c r="A1675" s="183">
        <v>2014</v>
      </c>
      <c r="B1675" s="183" t="s">
        <v>81</v>
      </c>
      <c r="C1675" s="183" t="s">
        <v>46</v>
      </c>
      <c r="D1675" s="330">
        <v>750</v>
      </c>
    </row>
    <row r="1676" spans="1:4" x14ac:dyDescent="0.3">
      <c r="A1676" s="183">
        <v>2014</v>
      </c>
      <c r="B1676" s="183" t="s">
        <v>81</v>
      </c>
      <c r="C1676" s="183" t="s">
        <v>75</v>
      </c>
      <c r="D1676" s="330">
        <v>461</v>
      </c>
    </row>
    <row r="1677" spans="1:4" x14ac:dyDescent="0.3">
      <c r="A1677" s="183">
        <v>2014</v>
      </c>
      <c r="B1677" s="183" t="s">
        <v>81</v>
      </c>
      <c r="C1677" s="183" t="s">
        <v>10</v>
      </c>
      <c r="D1677" s="330">
        <v>944</v>
      </c>
    </row>
    <row r="1678" spans="1:4" x14ac:dyDescent="0.3">
      <c r="A1678" s="183">
        <v>2014</v>
      </c>
      <c r="B1678" s="183" t="s">
        <v>81</v>
      </c>
      <c r="C1678" s="183" t="s">
        <v>291</v>
      </c>
      <c r="D1678" s="330">
        <v>171</v>
      </c>
    </row>
    <row r="1679" spans="1:4" x14ac:dyDescent="0.3">
      <c r="A1679" s="183">
        <v>2014</v>
      </c>
      <c r="B1679" s="183" t="s">
        <v>81</v>
      </c>
      <c r="C1679" s="183" t="s">
        <v>15</v>
      </c>
      <c r="D1679" s="330">
        <v>794</v>
      </c>
    </row>
    <row r="1680" spans="1:4" x14ac:dyDescent="0.3">
      <c r="A1680" s="183">
        <v>2014</v>
      </c>
      <c r="B1680" s="183" t="s">
        <v>81</v>
      </c>
      <c r="C1680" s="183" t="s">
        <v>18</v>
      </c>
      <c r="D1680" s="330">
        <v>1032</v>
      </c>
    </row>
    <row r="1681" spans="1:4" x14ac:dyDescent="0.3">
      <c r="A1681" s="183">
        <v>2014</v>
      </c>
      <c r="B1681" s="183" t="s">
        <v>81</v>
      </c>
      <c r="C1681" s="183" t="s">
        <v>77</v>
      </c>
      <c r="D1681" s="330">
        <v>365</v>
      </c>
    </row>
    <row r="1682" spans="1:4" x14ac:dyDescent="0.3">
      <c r="A1682" s="183">
        <v>2014</v>
      </c>
      <c r="B1682" s="183" t="s">
        <v>81</v>
      </c>
      <c r="C1682" s="183" t="s">
        <v>44</v>
      </c>
      <c r="D1682" s="330">
        <v>120</v>
      </c>
    </row>
    <row r="1683" spans="1:4" x14ac:dyDescent="0.3">
      <c r="A1683" s="183">
        <v>2014</v>
      </c>
      <c r="B1683" s="183" t="s">
        <v>81</v>
      </c>
      <c r="C1683" s="183" t="s">
        <v>71</v>
      </c>
      <c r="D1683" s="330">
        <v>410</v>
      </c>
    </row>
    <row r="1684" spans="1:4" x14ac:dyDescent="0.3">
      <c r="A1684" s="183">
        <v>2014</v>
      </c>
      <c r="B1684" s="183" t="s">
        <v>81</v>
      </c>
      <c r="C1684" s="183" t="s">
        <v>52</v>
      </c>
      <c r="D1684" s="330">
        <v>117</v>
      </c>
    </row>
    <row r="1685" spans="1:4" x14ac:dyDescent="0.3">
      <c r="A1685" s="183">
        <v>2014</v>
      </c>
      <c r="B1685" s="183" t="s">
        <v>81</v>
      </c>
      <c r="C1685" s="183" t="s">
        <v>20</v>
      </c>
      <c r="D1685" s="330">
        <v>646</v>
      </c>
    </row>
    <row r="1686" spans="1:4" x14ac:dyDescent="0.3">
      <c r="A1686" s="183">
        <v>2014</v>
      </c>
      <c r="B1686" s="183" t="s">
        <v>81</v>
      </c>
      <c r="C1686" s="183" t="s">
        <v>95</v>
      </c>
      <c r="D1686" s="330">
        <v>1054</v>
      </c>
    </row>
    <row r="1687" spans="1:4" x14ac:dyDescent="0.3">
      <c r="A1687" s="183">
        <v>2014</v>
      </c>
      <c r="B1687" s="183" t="s">
        <v>81</v>
      </c>
      <c r="C1687" s="183" t="s">
        <v>30</v>
      </c>
      <c r="D1687" s="330">
        <v>161</v>
      </c>
    </row>
    <row r="1688" spans="1:4" x14ac:dyDescent="0.3">
      <c r="A1688" s="183">
        <v>2014</v>
      </c>
      <c r="B1688" s="183" t="s">
        <v>81</v>
      </c>
      <c r="C1688" s="183" t="s">
        <v>58</v>
      </c>
      <c r="D1688" s="330">
        <v>56</v>
      </c>
    </row>
    <row r="1689" spans="1:4" x14ac:dyDescent="0.3">
      <c r="A1689" s="183">
        <v>2014</v>
      </c>
      <c r="B1689" s="183" t="s">
        <v>81</v>
      </c>
      <c r="C1689" s="183" t="s">
        <v>281</v>
      </c>
      <c r="D1689" s="330">
        <v>2323</v>
      </c>
    </row>
    <row r="1690" spans="1:4" x14ac:dyDescent="0.3">
      <c r="A1690" s="183">
        <v>2014</v>
      </c>
      <c r="B1690" s="183" t="s">
        <v>81</v>
      </c>
      <c r="C1690" s="183" t="s">
        <v>282</v>
      </c>
      <c r="D1690" s="330">
        <v>196</v>
      </c>
    </row>
    <row r="1691" spans="1:4" x14ac:dyDescent="0.3">
      <c r="A1691" s="183">
        <v>2014</v>
      </c>
      <c r="B1691" s="183" t="s">
        <v>81</v>
      </c>
      <c r="C1691" s="183" t="s">
        <v>145</v>
      </c>
      <c r="D1691" s="330">
        <v>8713</v>
      </c>
    </row>
    <row r="1692" spans="1:4" x14ac:dyDescent="0.3">
      <c r="A1692" s="183">
        <v>2014</v>
      </c>
      <c r="B1692" s="183" t="s">
        <v>81</v>
      </c>
      <c r="C1692" s="183" t="s">
        <v>146</v>
      </c>
      <c r="D1692" s="330">
        <v>5301</v>
      </c>
    </row>
    <row r="1693" spans="1:4" x14ac:dyDescent="0.3">
      <c r="A1693" s="183">
        <v>2014</v>
      </c>
      <c r="B1693" s="183" t="s">
        <v>81</v>
      </c>
      <c r="C1693" s="183" t="s">
        <v>147</v>
      </c>
      <c r="D1693" s="330">
        <v>10356</v>
      </c>
    </row>
    <row r="1694" spans="1:4" x14ac:dyDescent="0.3">
      <c r="A1694" s="183">
        <v>2014</v>
      </c>
      <c r="B1694" s="183" t="s">
        <v>90</v>
      </c>
      <c r="C1694" s="183" t="s">
        <v>35</v>
      </c>
      <c r="D1694" s="330">
        <v>86</v>
      </c>
    </row>
    <row r="1695" spans="1:4" x14ac:dyDescent="0.3">
      <c r="A1695" s="183">
        <v>2014</v>
      </c>
      <c r="B1695" s="183" t="s">
        <v>90</v>
      </c>
      <c r="C1695" s="183" t="s">
        <v>41</v>
      </c>
      <c r="D1695" s="330">
        <v>78</v>
      </c>
    </row>
    <row r="1696" spans="1:4" x14ac:dyDescent="0.3">
      <c r="A1696" s="183">
        <v>2014</v>
      </c>
      <c r="B1696" s="183" t="s">
        <v>90</v>
      </c>
      <c r="C1696" s="183" t="s">
        <v>59</v>
      </c>
      <c r="D1696" s="330">
        <v>126</v>
      </c>
    </row>
    <row r="1697" spans="1:4" x14ac:dyDescent="0.3">
      <c r="A1697" s="183">
        <v>2014</v>
      </c>
      <c r="B1697" s="183" t="s">
        <v>90</v>
      </c>
      <c r="C1697" s="183" t="s">
        <v>79</v>
      </c>
      <c r="D1697" s="330">
        <v>1356</v>
      </c>
    </row>
    <row r="1698" spans="1:4" x14ac:dyDescent="0.3">
      <c r="A1698" s="183">
        <v>2014</v>
      </c>
      <c r="B1698" s="183" t="s">
        <v>90</v>
      </c>
      <c r="C1698" s="183" t="s">
        <v>17</v>
      </c>
      <c r="D1698" s="330">
        <v>646</v>
      </c>
    </row>
    <row r="1699" spans="1:4" x14ac:dyDescent="0.3">
      <c r="A1699" s="183">
        <v>2014</v>
      </c>
      <c r="B1699" s="183" t="s">
        <v>90</v>
      </c>
      <c r="C1699" s="183" t="s">
        <v>274</v>
      </c>
      <c r="D1699" s="330">
        <v>161</v>
      </c>
    </row>
    <row r="1700" spans="1:4" x14ac:dyDescent="0.3">
      <c r="A1700" s="183">
        <v>2014</v>
      </c>
      <c r="B1700" s="183" t="s">
        <v>90</v>
      </c>
      <c r="C1700" s="183" t="s">
        <v>66</v>
      </c>
      <c r="D1700" s="330">
        <v>267</v>
      </c>
    </row>
    <row r="1701" spans="1:4" x14ac:dyDescent="0.3">
      <c r="A1701" s="183">
        <v>2014</v>
      </c>
      <c r="B1701" s="183" t="s">
        <v>90</v>
      </c>
      <c r="C1701" s="183" t="s">
        <v>283</v>
      </c>
      <c r="D1701" s="330">
        <v>98</v>
      </c>
    </row>
    <row r="1702" spans="1:4" x14ac:dyDescent="0.3">
      <c r="A1702" s="183">
        <v>2014</v>
      </c>
      <c r="B1702" s="183" t="s">
        <v>90</v>
      </c>
      <c r="C1702" s="183" t="s">
        <v>11</v>
      </c>
      <c r="D1702" s="330">
        <v>1062</v>
      </c>
    </row>
    <row r="1703" spans="1:4" x14ac:dyDescent="0.3">
      <c r="A1703" s="183">
        <v>2014</v>
      </c>
      <c r="B1703" s="183" t="s">
        <v>90</v>
      </c>
      <c r="C1703" s="183" t="s">
        <v>56</v>
      </c>
      <c r="D1703" s="330">
        <v>411</v>
      </c>
    </row>
    <row r="1704" spans="1:4" x14ac:dyDescent="0.3">
      <c r="A1704" s="183">
        <v>2014</v>
      </c>
      <c r="B1704" s="183" t="s">
        <v>90</v>
      </c>
      <c r="C1704" s="183" t="s">
        <v>29</v>
      </c>
      <c r="D1704" s="330">
        <v>327</v>
      </c>
    </row>
    <row r="1705" spans="1:4" x14ac:dyDescent="0.3">
      <c r="A1705" s="183">
        <v>2014</v>
      </c>
      <c r="B1705" s="183" t="s">
        <v>90</v>
      </c>
      <c r="C1705" s="183" t="s">
        <v>40</v>
      </c>
      <c r="D1705" s="330">
        <v>32</v>
      </c>
    </row>
    <row r="1706" spans="1:4" x14ac:dyDescent="0.3">
      <c r="A1706" s="183">
        <v>2014</v>
      </c>
      <c r="B1706" s="183" t="s">
        <v>90</v>
      </c>
      <c r="C1706" s="183" t="s">
        <v>47</v>
      </c>
      <c r="D1706" s="330">
        <v>991</v>
      </c>
    </row>
    <row r="1707" spans="1:4" x14ac:dyDescent="0.3">
      <c r="A1707" s="183">
        <v>2014</v>
      </c>
      <c r="B1707" s="183" t="s">
        <v>90</v>
      </c>
      <c r="C1707" s="183" t="s">
        <v>57</v>
      </c>
      <c r="D1707" s="330">
        <v>207</v>
      </c>
    </row>
    <row r="1708" spans="1:4" x14ac:dyDescent="0.3">
      <c r="A1708" s="183">
        <v>2014</v>
      </c>
      <c r="B1708" s="183" t="s">
        <v>90</v>
      </c>
      <c r="C1708" s="183" t="s">
        <v>74</v>
      </c>
      <c r="D1708" s="330">
        <v>1015</v>
      </c>
    </row>
    <row r="1709" spans="1:4" x14ac:dyDescent="0.3">
      <c r="A1709" s="183">
        <v>2014</v>
      </c>
      <c r="B1709" s="183" t="s">
        <v>90</v>
      </c>
      <c r="C1709" s="183" t="s">
        <v>53</v>
      </c>
      <c r="D1709" s="330">
        <v>148</v>
      </c>
    </row>
    <row r="1710" spans="1:4" x14ac:dyDescent="0.3">
      <c r="A1710" s="183">
        <v>2014</v>
      </c>
      <c r="B1710" s="183" t="s">
        <v>90</v>
      </c>
      <c r="C1710" s="183" t="s">
        <v>49</v>
      </c>
      <c r="D1710" s="330">
        <v>45</v>
      </c>
    </row>
    <row r="1711" spans="1:4" x14ac:dyDescent="0.3">
      <c r="A1711" s="183">
        <v>2014</v>
      </c>
      <c r="B1711" s="183" t="s">
        <v>90</v>
      </c>
      <c r="C1711" s="183" t="s">
        <v>33</v>
      </c>
      <c r="D1711" s="330">
        <v>155</v>
      </c>
    </row>
    <row r="1712" spans="1:4" x14ac:dyDescent="0.3">
      <c r="A1712" s="183">
        <v>2014</v>
      </c>
      <c r="B1712" s="183" t="s">
        <v>90</v>
      </c>
      <c r="C1712" s="183" t="s">
        <v>60</v>
      </c>
      <c r="D1712" s="330">
        <v>348</v>
      </c>
    </row>
    <row r="1713" spans="1:4" x14ac:dyDescent="0.3">
      <c r="A1713" s="183">
        <v>2014</v>
      </c>
      <c r="B1713" s="183" t="s">
        <v>90</v>
      </c>
      <c r="C1713" s="183" t="s">
        <v>25</v>
      </c>
      <c r="D1713" s="330">
        <v>777</v>
      </c>
    </row>
    <row r="1714" spans="1:4" x14ac:dyDescent="0.3">
      <c r="A1714" s="183">
        <v>2014</v>
      </c>
      <c r="B1714" s="183" t="s">
        <v>90</v>
      </c>
      <c r="C1714" s="183" t="s">
        <v>7</v>
      </c>
      <c r="D1714" s="330">
        <v>860</v>
      </c>
    </row>
    <row r="1715" spans="1:4" x14ac:dyDescent="0.3">
      <c r="A1715" s="183">
        <v>2014</v>
      </c>
      <c r="B1715" s="183" t="s">
        <v>90</v>
      </c>
      <c r="C1715" s="183" t="s">
        <v>51</v>
      </c>
      <c r="D1715" s="330">
        <v>44</v>
      </c>
    </row>
    <row r="1716" spans="1:4" x14ac:dyDescent="0.3">
      <c r="A1716" s="183">
        <v>2014</v>
      </c>
      <c r="B1716" s="183" t="s">
        <v>90</v>
      </c>
      <c r="C1716" s="183" t="s">
        <v>55</v>
      </c>
      <c r="D1716" s="330">
        <v>61</v>
      </c>
    </row>
    <row r="1717" spans="1:4" x14ac:dyDescent="0.3">
      <c r="A1717" s="183">
        <v>2014</v>
      </c>
      <c r="B1717" s="183" t="s">
        <v>90</v>
      </c>
      <c r="C1717" s="183" t="s">
        <v>36</v>
      </c>
      <c r="D1717" s="330">
        <v>390</v>
      </c>
    </row>
    <row r="1718" spans="1:4" x14ac:dyDescent="0.3">
      <c r="A1718" s="183">
        <v>2014</v>
      </c>
      <c r="B1718" s="183" t="s">
        <v>90</v>
      </c>
      <c r="C1718" s="183" t="s">
        <v>21</v>
      </c>
      <c r="D1718" s="330">
        <v>314</v>
      </c>
    </row>
    <row r="1719" spans="1:4" x14ac:dyDescent="0.3">
      <c r="A1719" s="183">
        <v>2014</v>
      </c>
      <c r="B1719" s="183" t="s">
        <v>90</v>
      </c>
      <c r="C1719" s="183" t="s">
        <v>42</v>
      </c>
      <c r="D1719" s="330">
        <v>44</v>
      </c>
    </row>
    <row r="1720" spans="1:4" x14ac:dyDescent="0.3">
      <c r="A1720" s="183">
        <v>2014</v>
      </c>
      <c r="B1720" s="183" t="s">
        <v>90</v>
      </c>
      <c r="C1720" s="183" t="s">
        <v>286</v>
      </c>
      <c r="D1720" s="330">
        <v>52</v>
      </c>
    </row>
    <row r="1721" spans="1:4" x14ac:dyDescent="0.3">
      <c r="A1721" s="183">
        <v>2014</v>
      </c>
      <c r="B1721" s="183" t="s">
        <v>90</v>
      </c>
      <c r="C1721" s="183" t="s">
        <v>16</v>
      </c>
      <c r="D1721" s="330">
        <v>701</v>
      </c>
    </row>
    <row r="1722" spans="1:4" x14ac:dyDescent="0.3">
      <c r="A1722" s="183">
        <v>2014</v>
      </c>
      <c r="B1722" s="183" t="s">
        <v>90</v>
      </c>
      <c r="C1722" s="183" t="s">
        <v>2</v>
      </c>
      <c r="D1722" s="330">
        <v>1377</v>
      </c>
    </row>
    <row r="1723" spans="1:4" x14ac:dyDescent="0.3">
      <c r="A1723" s="183">
        <v>2014</v>
      </c>
      <c r="B1723" s="183" t="s">
        <v>90</v>
      </c>
      <c r="C1723" s="183" t="s">
        <v>287</v>
      </c>
      <c r="D1723" s="330">
        <v>46</v>
      </c>
    </row>
    <row r="1724" spans="1:4" x14ac:dyDescent="0.3">
      <c r="A1724" s="183">
        <v>2014</v>
      </c>
      <c r="B1724" s="183" t="s">
        <v>90</v>
      </c>
      <c r="C1724" s="183" t="s">
        <v>288</v>
      </c>
      <c r="D1724" s="330">
        <v>56</v>
      </c>
    </row>
    <row r="1725" spans="1:4" x14ac:dyDescent="0.3">
      <c r="A1725" s="183">
        <v>2014</v>
      </c>
      <c r="B1725" s="183" t="s">
        <v>90</v>
      </c>
      <c r="C1725" s="183" t="s">
        <v>4</v>
      </c>
      <c r="D1725" s="330">
        <v>1482</v>
      </c>
    </row>
    <row r="1726" spans="1:4" x14ac:dyDescent="0.3">
      <c r="A1726" s="183">
        <v>2014</v>
      </c>
      <c r="B1726" s="183" t="s">
        <v>90</v>
      </c>
      <c r="C1726" s="183" t="s">
        <v>38</v>
      </c>
      <c r="D1726" s="330">
        <v>192</v>
      </c>
    </row>
    <row r="1727" spans="1:4" x14ac:dyDescent="0.3">
      <c r="A1727" s="183">
        <v>2014</v>
      </c>
      <c r="B1727" s="183" t="s">
        <v>90</v>
      </c>
      <c r="C1727" s="183" t="s">
        <v>275</v>
      </c>
      <c r="D1727" s="330">
        <v>262</v>
      </c>
    </row>
    <row r="1728" spans="1:4" x14ac:dyDescent="0.3">
      <c r="A1728" s="183">
        <v>2014</v>
      </c>
      <c r="B1728" s="183" t="s">
        <v>90</v>
      </c>
      <c r="C1728" s="183" t="s">
        <v>8</v>
      </c>
      <c r="D1728" s="330">
        <v>536</v>
      </c>
    </row>
    <row r="1729" spans="1:4" x14ac:dyDescent="0.3">
      <c r="A1729" s="183">
        <v>2014</v>
      </c>
      <c r="B1729" s="183" t="s">
        <v>90</v>
      </c>
      <c r="C1729" s="183" t="s">
        <v>289</v>
      </c>
      <c r="D1729" s="330">
        <v>38</v>
      </c>
    </row>
    <row r="1730" spans="1:4" x14ac:dyDescent="0.3">
      <c r="A1730" s="183">
        <v>2014</v>
      </c>
      <c r="B1730" s="183" t="s">
        <v>90</v>
      </c>
      <c r="C1730" s="183" t="s">
        <v>78</v>
      </c>
      <c r="D1730" s="330">
        <v>911</v>
      </c>
    </row>
    <row r="1731" spans="1:4" x14ac:dyDescent="0.3">
      <c r="A1731" s="183">
        <v>2014</v>
      </c>
      <c r="B1731" s="183" t="s">
        <v>90</v>
      </c>
      <c r="C1731" s="183" t="s">
        <v>27</v>
      </c>
      <c r="D1731" s="330">
        <v>577</v>
      </c>
    </row>
    <row r="1732" spans="1:4" x14ac:dyDescent="0.3">
      <c r="A1732" s="183">
        <v>2014</v>
      </c>
      <c r="B1732" s="183" t="s">
        <v>90</v>
      </c>
      <c r="C1732" s="183" t="s">
        <v>13</v>
      </c>
      <c r="D1732" s="330">
        <v>307</v>
      </c>
    </row>
    <row r="1733" spans="1:4" x14ac:dyDescent="0.3">
      <c r="A1733" s="183">
        <v>2014</v>
      </c>
      <c r="B1733" s="183" t="s">
        <v>90</v>
      </c>
      <c r="C1733" s="183" t="s">
        <v>70</v>
      </c>
      <c r="D1733" s="330">
        <v>946</v>
      </c>
    </row>
    <row r="1734" spans="1:4" x14ac:dyDescent="0.3">
      <c r="A1734" s="183">
        <v>2014</v>
      </c>
      <c r="B1734" s="183" t="s">
        <v>90</v>
      </c>
      <c r="C1734" s="183" t="s">
        <v>72</v>
      </c>
      <c r="D1734" s="330">
        <v>264</v>
      </c>
    </row>
    <row r="1735" spans="1:4" x14ac:dyDescent="0.3">
      <c r="A1735" s="183">
        <v>2014</v>
      </c>
      <c r="B1735" s="183" t="s">
        <v>90</v>
      </c>
      <c r="C1735" s="183" t="s">
        <v>276</v>
      </c>
      <c r="D1735" s="330">
        <v>164</v>
      </c>
    </row>
    <row r="1736" spans="1:4" x14ac:dyDescent="0.3">
      <c r="A1736" s="183">
        <v>2014</v>
      </c>
      <c r="B1736" s="183" t="s">
        <v>90</v>
      </c>
      <c r="C1736" s="183" t="s">
        <v>6</v>
      </c>
      <c r="D1736" s="330">
        <v>1467</v>
      </c>
    </row>
    <row r="1737" spans="1:4" x14ac:dyDescent="0.3">
      <c r="A1737" s="183">
        <v>2014</v>
      </c>
      <c r="B1737" s="183" t="s">
        <v>90</v>
      </c>
      <c r="C1737" s="183" t="s">
        <v>62</v>
      </c>
      <c r="D1737" s="330">
        <v>567</v>
      </c>
    </row>
    <row r="1738" spans="1:4" x14ac:dyDescent="0.3">
      <c r="A1738" s="183">
        <v>2014</v>
      </c>
      <c r="B1738" s="183" t="s">
        <v>90</v>
      </c>
      <c r="C1738" s="183" t="s">
        <v>5</v>
      </c>
      <c r="D1738" s="330">
        <v>1061</v>
      </c>
    </row>
    <row r="1739" spans="1:4" x14ac:dyDescent="0.3">
      <c r="A1739" s="183">
        <v>2014</v>
      </c>
      <c r="B1739" s="183" t="s">
        <v>90</v>
      </c>
      <c r="C1739" s="183" t="s">
        <v>37</v>
      </c>
      <c r="D1739" s="330">
        <v>40</v>
      </c>
    </row>
    <row r="1740" spans="1:4" x14ac:dyDescent="0.3">
      <c r="A1740" s="183">
        <v>2014</v>
      </c>
      <c r="B1740" s="183" t="s">
        <v>90</v>
      </c>
      <c r="C1740" s="183" t="s">
        <v>76</v>
      </c>
      <c r="D1740" s="330">
        <v>726</v>
      </c>
    </row>
    <row r="1741" spans="1:4" x14ac:dyDescent="0.3">
      <c r="A1741" s="183">
        <v>2014</v>
      </c>
      <c r="B1741" s="183" t="s">
        <v>90</v>
      </c>
      <c r="C1741" s="183" t="s">
        <v>63</v>
      </c>
      <c r="D1741" s="330">
        <v>198</v>
      </c>
    </row>
    <row r="1742" spans="1:4" x14ac:dyDescent="0.3">
      <c r="A1742" s="183">
        <v>2014</v>
      </c>
      <c r="B1742" s="183" t="s">
        <v>90</v>
      </c>
      <c r="C1742" s="183" t="s">
        <v>277</v>
      </c>
      <c r="D1742" s="330">
        <v>109</v>
      </c>
    </row>
    <row r="1743" spans="1:4" x14ac:dyDescent="0.3">
      <c r="A1743" s="183">
        <v>2014</v>
      </c>
      <c r="B1743" s="183" t="s">
        <v>90</v>
      </c>
      <c r="C1743" s="183" t="s">
        <v>43</v>
      </c>
      <c r="D1743" s="330">
        <v>285</v>
      </c>
    </row>
    <row r="1744" spans="1:4" x14ac:dyDescent="0.3">
      <c r="A1744" s="183">
        <v>2014</v>
      </c>
      <c r="B1744" s="183" t="s">
        <v>90</v>
      </c>
      <c r="C1744" s="183" t="s">
        <v>65</v>
      </c>
      <c r="D1744" s="330">
        <v>285</v>
      </c>
    </row>
    <row r="1745" spans="1:4" x14ac:dyDescent="0.3">
      <c r="A1745" s="183">
        <v>2014</v>
      </c>
      <c r="B1745" s="183" t="s">
        <v>90</v>
      </c>
      <c r="C1745" s="183" t="s">
        <v>22</v>
      </c>
      <c r="D1745" s="330">
        <v>268</v>
      </c>
    </row>
    <row r="1746" spans="1:4" x14ac:dyDescent="0.3">
      <c r="A1746" s="183">
        <v>2014</v>
      </c>
      <c r="B1746" s="183" t="s">
        <v>90</v>
      </c>
      <c r="C1746" s="183" t="s">
        <v>61</v>
      </c>
      <c r="D1746" s="330">
        <v>216</v>
      </c>
    </row>
    <row r="1747" spans="1:4" x14ac:dyDescent="0.3">
      <c r="A1747" s="183">
        <v>2014</v>
      </c>
      <c r="B1747" s="183" t="s">
        <v>90</v>
      </c>
      <c r="C1747" s="183" t="s">
        <v>23</v>
      </c>
      <c r="D1747" s="330">
        <v>346</v>
      </c>
    </row>
    <row r="1748" spans="1:4" x14ac:dyDescent="0.3">
      <c r="A1748" s="183">
        <v>2014</v>
      </c>
      <c r="B1748" s="183" t="s">
        <v>90</v>
      </c>
      <c r="C1748" s="183" t="s">
        <v>12</v>
      </c>
      <c r="D1748" s="330">
        <v>203</v>
      </c>
    </row>
    <row r="1749" spans="1:4" x14ac:dyDescent="0.3">
      <c r="A1749" s="183">
        <v>2014</v>
      </c>
      <c r="B1749" s="183" t="s">
        <v>90</v>
      </c>
      <c r="C1749" s="183" t="s">
        <v>278</v>
      </c>
      <c r="D1749" s="330">
        <v>564</v>
      </c>
    </row>
    <row r="1750" spans="1:4" x14ac:dyDescent="0.3">
      <c r="A1750" s="183">
        <v>2014</v>
      </c>
      <c r="B1750" s="183" t="s">
        <v>90</v>
      </c>
      <c r="C1750" s="183" t="s">
        <v>19</v>
      </c>
      <c r="D1750" s="330">
        <v>419</v>
      </c>
    </row>
    <row r="1751" spans="1:4" x14ac:dyDescent="0.3">
      <c r="A1751" s="183">
        <v>2014</v>
      </c>
      <c r="B1751" s="183" t="s">
        <v>90</v>
      </c>
      <c r="C1751" s="183" t="s">
        <v>45</v>
      </c>
      <c r="D1751" s="330">
        <v>117</v>
      </c>
    </row>
    <row r="1752" spans="1:4" x14ac:dyDescent="0.3">
      <c r="A1752" s="183">
        <v>2014</v>
      </c>
      <c r="B1752" s="183" t="s">
        <v>90</v>
      </c>
      <c r="C1752" s="183" t="s">
        <v>48</v>
      </c>
      <c r="D1752" s="330">
        <v>364</v>
      </c>
    </row>
    <row r="1753" spans="1:4" x14ac:dyDescent="0.3">
      <c r="A1753" s="183">
        <v>2014</v>
      </c>
      <c r="B1753" s="183" t="s">
        <v>90</v>
      </c>
      <c r="C1753" s="183" t="s">
        <v>34</v>
      </c>
      <c r="D1753" s="330">
        <v>138</v>
      </c>
    </row>
    <row r="1754" spans="1:4" x14ac:dyDescent="0.3">
      <c r="A1754" s="183">
        <v>2014</v>
      </c>
      <c r="B1754" s="183" t="s">
        <v>90</v>
      </c>
      <c r="C1754" s="183" t="s">
        <v>3</v>
      </c>
      <c r="D1754" s="330">
        <v>1273</v>
      </c>
    </row>
    <row r="1755" spans="1:4" x14ac:dyDescent="0.3">
      <c r="A1755" s="183">
        <v>2014</v>
      </c>
      <c r="B1755" s="183" t="s">
        <v>90</v>
      </c>
      <c r="C1755" s="183" t="s">
        <v>80</v>
      </c>
      <c r="D1755" s="330">
        <v>661</v>
      </c>
    </row>
    <row r="1756" spans="1:4" x14ac:dyDescent="0.3">
      <c r="A1756" s="183">
        <v>2014</v>
      </c>
      <c r="B1756" s="183" t="s">
        <v>90</v>
      </c>
      <c r="C1756" s="183" t="s">
        <v>39</v>
      </c>
      <c r="D1756" s="330">
        <v>456</v>
      </c>
    </row>
    <row r="1757" spans="1:4" x14ac:dyDescent="0.3">
      <c r="A1757" s="183">
        <v>2014</v>
      </c>
      <c r="B1757" s="183" t="s">
        <v>90</v>
      </c>
      <c r="C1757" s="183" t="s">
        <v>14</v>
      </c>
      <c r="D1757" s="330">
        <v>1151</v>
      </c>
    </row>
    <row r="1758" spans="1:4" x14ac:dyDescent="0.3">
      <c r="A1758" s="183">
        <v>2014</v>
      </c>
      <c r="B1758" s="183" t="s">
        <v>90</v>
      </c>
      <c r="C1758" s="183" t="s">
        <v>68</v>
      </c>
      <c r="D1758" s="330">
        <v>302</v>
      </c>
    </row>
    <row r="1759" spans="1:4" x14ac:dyDescent="0.3">
      <c r="A1759" s="183">
        <v>2014</v>
      </c>
      <c r="B1759" s="183" t="s">
        <v>90</v>
      </c>
      <c r="C1759" s="183" t="s">
        <v>69</v>
      </c>
      <c r="D1759" s="330">
        <v>261</v>
      </c>
    </row>
    <row r="1760" spans="1:4" x14ac:dyDescent="0.3">
      <c r="A1760" s="183">
        <v>2014</v>
      </c>
      <c r="B1760" s="183" t="s">
        <v>90</v>
      </c>
      <c r="C1760" s="183" t="s">
        <v>50</v>
      </c>
      <c r="D1760" s="330">
        <v>52</v>
      </c>
    </row>
    <row r="1761" spans="1:4" x14ac:dyDescent="0.3">
      <c r="A1761" s="183">
        <v>2014</v>
      </c>
      <c r="B1761" s="183" t="s">
        <v>90</v>
      </c>
      <c r="C1761" s="183" t="s">
        <v>279</v>
      </c>
      <c r="D1761" s="330">
        <v>105</v>
      </c>
    </row>
    <row r="1762" spans="1:4" x14ac:dyDescent="0.3">
      <c r="A1762" s="183">
        <v>2014</v>
      </c>
      <c r="B1762" s="183" t="s">
        <v>90</v>
      </c>
      <c r="C1762" s="183" t="s">
        <v>24</v>
      </c>
      <c r="D1762" s="330">
        <v>946</v>
      </c>
    </row>
    <row r="1763" spans="1:4" x14ac:dyDescent="0.3">
      <c r="A1763" s="183">
        <v>2014</v>
      </c>
      <c r="B1763" s="183" t="s">
        <v>90</v>
      </c>
      <c r="C1763" s="183" t="s">
        <v>9</v>
      </c>
      <c r="D1763" s="330">
        <v>668</v>
      </c>
    </row>
    <row r="1764" spans="1:4" x14ac:dyDescent="0.3">
      <c r="A1764" s="183">
        <v>2014</v>
      </c>
      <c r="B1764" s="183" t="s">
        <v>90</v>
      </c>
      <c r="C1764" s="183" t="s">
        <v>67</v>
      </c>
      <c r="D1764" s="330">
        <v>388</v>
      </c>
    </row>
    <row r="1765" spans="1:4" x14ac:dyDescent="0.3">
      <c r="A1765" s="183">
        <v>2014</v>
      </c>
      <c r="B1765" s="183" t="s">
        <v>90</v>
      </c>
      <c r="C1765" s="183" t="s">
        <v>28</v>
      </c>
      <c r="D1765" s="330">
        <v>517</v>
      </c>
    </row>
    <row r="1766" spans="1:4" x14ac:dyDescent="0.3">
      <c r="A1766" s="183">
        <v>2014</v>
      </c>
      <c r="B1766" s="183" t="s">
        <v>90</v>
      </c>
      <c r="C1766" s="183" t="s">
        <v>31</v>
      </c>
      <c r="D1766" s="330">
        <v>457</v>
      </c>
    </row>
    <row r="1767" spans="1:4" x14ac:dyDescent="0.3">
      <c r="A1767" s="183">
        <v>2014</v>
      </c>
      <c r="B1767" s="183" t="s">
        <v>90</v>
      </c>
      <c r="C1767" s="183" t="s">
        <v>64</v>
      </c>
      <c r="D1767" s="330">
        <v>635</v>
      </c>
    </row>
    <row r="1768" spans="1:4" x14ac:dyDescent="0.3">
      <c r="A1768" s="183">
        <v>2014</v>
      </c>
      <c r="B1768" s="183" t="s">
        <v>90</v>
      </c>
      <c r="C1768" s="183" t="s">
        <v>280</v>
      </c>
      <c r="D1768" s="330">
        <v>148</v>
      </c>
    </row>
    <row r="1769" spans="1:4" x14ac:dyDescent="0.3">
      <c r="A1769" s="183">
        <v>2014</v>
      </c>
      <c r="B1769" s="183" t="s">
        <v>90</v>
      </c>
      <c r="C1769" s="183" t="s">
        <v>73</v>
      </c>
      <c r="D1769" s="330">
        <v>882</v>
      </c>
    </row>
    <row r="1770" spans="1:4" x14ac:dyDescent="0.3">
      <c r="A1770" s="183">
        <v>2014</v>
      </c>
      <c r="B1770" s="183" t="s">
        <v>90</v>
      </c>
      <c r="C1770" s="183" t="s">
        <v>26</v>
      </c>
      <c r="D1770" s="330">
        <v>394</v>
      </c>
    </row>
    <row r="1771" spans="1:4" x14ac:dyDescent="0.3">
      <c r="A1771" s="183">
        <v>2014</v>
      </c>
      <c r="B1771" s="183" t="s">
        <v>90</v>
      </c>
      <c r="C1771" s="183" t="s">
        <v>32</v>
      </c>
      <c r="D1771" s="330">
        <v>331</v>
      </c>
    </row>
    <row r="1772" spans="1:4" x14ac:dyDescent="0.3">
      <c r="A1772" s="183">
        <v>2014</v>
      </c>
      <c r="B1772" s="183" t="s">
        <v>90</v>
      </c>
      <c r="C1772" s="183" t="s">
        <v>46</v>
      </c>
      <c r="D1772" s="330">
        <v>932</v>
      </c>
    </row>
    <row r="1773" spans="1:4" x14ac:dyDescent="0.3">
      <c r="A1773" s="183">
        <v>2014</v>
      </c>
      <c r="B1773" s="183" t="s">
        <v>90</v>
      </c>
      <c r="C1773" s="183" t="s">
        <v>75</v>
      </c>
      <c r="D1773" s="330">
        <v>564</v>
      </c>
    </row>
    <row r="1774" spans="1:4" x14ac:dyDescent="0.3">
      <c r="A1774" s="183">
        <v>2014</v>
      </c>
      <c r="B1774" s="183" t="s">
        <v>90</v>
      </c>
      <c r="C1774" s="183" t="s">
        <v>10</v>
      </c>
      <c r="D1774" s="330">
        <v>1145</v>
      </c>
    </row>
    <row r="1775" spans="1:4" x14ac:dyDescent="0.3">
      <c r="A1775" s="183">
        <v>2014</v>
      </c>
      <c r="B1775" s="183" t="s">
        <v>90</v>
      </c>
      <c r="C1775" s="183" t="s">
        <v>291</v>
      </c>
      <c r="D1775" s="330">
        <v>155</v>
      </c>
    </row>
    <row r="1776" spans="1:4" x14ac:dyDescent="0.3">
      <c r="A1776" s="183">
        <v>2014</v>
      </c>
      <c r="B1776" s="183" t="s">
        <v>90</v>
      </c>
      <c r="C1776" s="183" t="s">
        <v>15</v>
      </c>
      <c r="D1776" s="330">
        <v>980</v>
      </c>
    </row>
    <row r="1777" spans="1:4" x14ac:dyDescent="0.3">
      <c r="A1777" s="183">
        <v>2014</v>
      </c>
      <c r="B1777" s="183" t="s">
        <v>90</v>
      </c>
      <c r="C1777" s="183" t="s">
        <v>18</v>
      </c>
      <c r="D1777" s="330">
        <v>1155</v>
      </c>
    </row>
    <row r="1778" spans="1:4" x14ac:dyDescent="0.3">
      <c r="A1778" s="183">
        <v>2014</v>
      </c>
      <c r="B1778" s="183" t="s">
        <v>90</v>
      </c>
      <c r="C1778" s="183" t="s">
        <v>77</v>
      </c>
      <c r="D1778" s="330">
        <v>420</v>
      </c>
    </row>
    <row r="1779" spans="1:4" x14ac:dyDescent="0.3">
      <c r="A1779" s="183">
        <v>2014</v>
      </c>
      <c r="B1779" s="183" t="s">
        <v>90</v>
      </c>
      <c r="C1779" s="183" t="s">
        <v>44</v>
      </c>
      <c r="D1779" s="330">
        <v>127</v>
      </c>
    </row>
    <row r="1780" spans="1:4" x14ac:dyDescent="0.3">
      <c r="A1780" s="183">
        <v>2014</v>
      </c>
      <c r="B1780" s="183" t="s">
        <v>90</v>
      </c>
      <c r="C1780" s="183" t="s">
        <v>71</v>
      </c>
      <c r="D1780" s="330">
        <v>499</v>
      </c>
    </row>
    <row r="1781" spans="1:4" x14ac:dyDescent="0.3">
      <c r="A1781" s="183">
        <v>2014</v>
      </c>
      <c r="B1781" s="183" t="s">
        <v>90</v>
      </c>
      <c r="C1781" s="183" t="s">
        <v>52</v>
      </c>
      <c r="D1781" s="330">
        <v>160</v>
      </c>
    </row>
    <row r="1782" spans="1:4" x14ac:dyDescent="0.3">
      <c r="A1782" s="183">
        <v>2014</v>
      </c>
      <c r="B1782" s="183" t="s">
        <v>90</v>
      </c>
      <c r="C1782" s="183" t="s">
        <v>20</v>
      </c>
      <c r="D1782" s="330">
        <v>849</v>
      </c>
    </row>
    <row r="1783" spans="1:4" x14ac:dyDescent="0.3">
      <c r="A1783" s="183">
        <v>2014</v>
      </c>
      <c r="B1783" s="183" t="s">
        <v>90</v>
      </c>
      <c r="C1783" s="183" t="s">
        <v>95</v>
      </c>
      <c r="D1783" s="330">
        <v>1269</v>
      </c>
    </row>
    <row r="1784" spans="1:4" x14ac:dyDescent="0.3">
      <c r="A1784" s="183">
        <v>2014</v>
      </c>
      <c r="B1784" s="183" t="s">
        <v>90</v>
      </c>
      <c r="C1784" s="183" t="s">
        <v>30</v>
      </c>
      <c r="D1784" s="330">
        <v>170</v>
      </c>
    </row>
    <row r="1785" spans="1:4" x14ac:dyDescent="0.3">
      <c r="A1785" s="183">
        <v>2014</v>
      </c>
      <c r="B1785" s="183" t="s">
        <v>90</v>
      </c>
      <c r="C1785" s="183" t="s">
        <v>58</v>
      </c>
      <c r="D1785" s="330">
        <v>71</v>
      </c>
    </row>
    <row r="1786" spans="1:4" x14ac:dyDescent="0.3">
      <c r="A1786" s="183">
        <v>2014</v>
      </c>
      <c r="B1786" s="183" t="s">
        <v>90</v>
      </c>
      <c r="C1786" s="183" t="s">
        <v>281</v>
      </c>
      <c r="D1786" s="330">
        <v>2793</v>
      </c>
    </row>
    <row r="1787" spans="1:4" x14ac:dyDescent="0.3">
      <c r="A1787" s="183">
        <v>2014</v>
      </c>
      <c r="B1787" s="183" t="s">
        <v>90</v>
      </c>
      <c r="C1787" s="183" t="s">
        <v>54</v>
      </c>
      <c r="D1787" s="330">
        <v>37</v>
      </c>
    </row>
    <row r="1788" spans="1:4" x14ac:dyDescent="0.3">
      <c r="A1788" s="183">
        <v>2014</v>
      </c>
      <c r="B1788" s="183" t="s">
        <v>90</v>
      </c>
      <c r="C1788" s="183" t="s">
        <v>282</v>
      </c>
      <c r="D1788" s="330">
        <v>231</v>
      </c>
    </row>
    <row r="1789" spans="1:4" x14ac:dyDescent="0.3">
      <c r="A1789" s="183">
        <v>2014</v>
      </c>
      <c r="B1789" s="183" t="s">
        <v>90</v>
      </c>
      <c r="C1789" s="183" t="s">
        <v>145</v>
      </c>
      <c r="D1789" s="330">
        <v>10337</v>
      </c>
    </row>
    <row r="1790" spans="1:4" x14ac:dyDescent="0.3">
      <c r="A1790" s="183">
        <v>2014</v>
      </c>
      <c r="B1790" s="183" t="s">
        <v>90</v>
      </c>
      <c r="C1790" s="183" t="s">
        <v>146</v>
      </c>
      <c r="D1790" s="330">
        <v>6326</v>
      </c>
    </row>
    <row r="1791" spans="1:4" x14ac:dyDescent="0.3">
      <c r="A1791" s="183">
        <v>2014</v>
      </c>
      <c r="B1791" s="183" t="s">
        <v>90</v>
      </c>
      <c r="C1791" s="183" t="s">
        <v>147</v>
      </c>
      <c r="D1791" s="330">
        <v>12259</v>
      </c>
    </row>
    <row r="1792" spans="1:4" x14ac:dyDescent="0.3">
      <c r="A1792" s="183">
        <v>2014</v>
      </c>
      <c r="B1792" s="183" t="s">
        <v>1</v>
      </c>
      <c r="C1792" s="183" t="s">
        <v>35</v>
      </c>
      <c r="D1792" s="330">
        <v>105</v>
      </c>
    </row>
    <row r="1793" spans="1:4" x14ac:dyDescent="0.3">
      <c r="A1793" s="183">
        <v>2014</v>
      </c>
      <c r="B1793" s="183" t="s">
        <v>1</v>
      </c>
      <c r="C1793" s="183" t="s">
        <v>41</v>
      </c>
      <c r="D1793" s="330">
        <v>127</v>
      </c>
    </row>
    <row r="1794" spans="1:4" x14ac:dyDescent="0.3">
      <c r="A1794" s="183">
        <v>2014</v>
      </c>
      <c r="B1794" s="183" t="s">
        <v>1</v>
      </c>
      <c r="C1794" s="183" t="s">
        <v>59</v>
      </c>
      <c r="D1794" s="330">
        <v>143</v>
      </c>
    </row>
    <row r="1795" spans="1:4" x14ac:dyDescent="0.3">
      <c r="A1795" s="183">
        <v>2014</v>
      </c>
      <c r="B1795" s="183" t="s">
        <v>1</v>
      </c>
      <c r="C1795" s="183" t="s">
        <v>79</v>
      </c>
      <c r="D1795" s="330">
        <v>1625</v>
      </c>
    </row>
    <row r="1796" spans="1:4" x14ac:dyDescent="0.3">
      <c r="A1796" s="183">
        <v>2014</v>
      </c>
      <c r="B1796" s="183" t="s">
        <v>1</v>
      </c>
      <c r="C1796" s="183" t="s">
        <v>17</v>
      </c>
      <c r="D1796" s="330">
        <v>741</v>
      </c>
    </row>
    <row r="1797" spans="1:4" x14ac:dyDescent="0.3">
      <c r="A1797" s="183">
        <v>2014</v>
      </c>
      <c r="B1797" s="183" t="s">
        <v>1</v>
      </c>
      <c r="C1797" s="183" t="s">
        <v>274</v>
      </c>
      <c r="D1797" s="330">
        <v>170</v>
      </c>
    </row>
    <row r="1798" spans="1:4" x14ac:dyDescent="0.3">
      <c r="A1798" s="183">
        <v>2014</v>
      </c>
      <c r="B1798" s="183" t="s">
        <v>1</v>
      </c>
      <c r="C1798" s="183" t="s">
        <v>66</v>
      </c>
      <c r="D1798" s="330">
        <v>333</v>
      </c>
    </row>
    <row r="1799" spans="1:4" x14ac:dyDescent="0.3">
      <c r="A1799" s="183">
        <v>2014</v>
      </c>
      <c r="B1799" s="183" t="s">
        <v>1</v>
      </c>
      <c r="C1799" s="183" t="s">
        <v>283</v>
      </c>
      <c r="D1799" s="330">
        <v>119</v>
      </c>
    </row>
    <row r="1800" spans="1:4" x14ac:dyDescent="0.3">
      <c r="A1800" s="183">
        <v>2014</v>
      </c>
      <c r="B1800" s="183" t="s">
        <v>1</v>
      </c>
      <c r="C1800" s="183" t="s">
        <v>11</v>
      </c>
      <c r="D1800" s="330">
        <v>1142</v>
      </c>
    </row>
    <row r="1801" spans="1:4" x14ac:dyDescent="0.3">
      <c r="A1801" s="183">
        <v>2014</v>
      </c>
      <c r="B1801" s="183" t="s">
        <v>1</v>
      </c>
      <c r="C1801" s="183" t="s">
        <v>56</v>
      </c>
      <c r="D1801" s="330">
        <v>454</v>
      </c>
    </row>
    <row r="1802" spans="1:4" x14ac:dyDescent="0.3">
      <c r="A1802" s="183">
        <v>2014</v>
      </c>
      <c r="B1802" s="183" t="s">
        <v>1</v>
      </c>
      <c r="C1802" s="183" t="s">
        <v>29</v>
      </c>
      <c r="D1802" s="330">
        <v>442</v>
      </c>
    </row>
    <row r="1803" spans="1:4" x14ac:dyDescent="0.3">
      <c r="A1803" s="183">
        <v>2014</v>
      </c>
      <c r="B1803" s="183" t="s">
        <v>1</v>
      </c>
      <c r="C1803" s="183" t="s">
        <v>40</v>
      </c>
      <c r="D1803" s="330">
        <v>61</v>
      </c>
    </row>
    <row r="1804" spans="1:4" x14ac:dyDescent="0.3">
      <c r="A1804" s="183">
        <v>2014</v>
      </c>
      <c r="B1804" s="183" t="s">
        <v>1</v>
      </c>
      <c r="C1804" s="183" t="s">
        <v>47</v>
      </c>
      <c r="D1804" s="330">
        <v>1131</v>
      </c>
    </row>
    <row r="1805" spans="1:4" x14ac:dyDescent="0.3">
      <c r="A1805" s="183">
        <v>2014</v>
      </c>
      <c r="B1805" s="183" t="s">
        <v>1</v>
      </c>
      <c r="C1805" s="183" t="s">
        <v>57</v>
      </c>
      <c r="D1805" s="330">
        <v>266</v>
      </c>
    </row>
    <row r="1806" spans="1:4" x14ac:dyDescent="0.3">
      <c r="A1806" s="183">
        <v>2014</v>
      </c>
      <c r="B1806" s="183" t="s">
        <v>1</v>
      </c>
      <c r="C1806" s="183" t="s">
        <v>74</v>
      </c>
      <c r="D1806" s="330">
        <v>1115</v>
      </c>
    </row>
    <row r="1807" spans="1:4" x14ac:dyDescent="0.3">
      <c r="A1807" s="183">
        <v>2014</v>
      </c>
      <c r="B1807" s="183" t="s">
        <v>1</v>
      </c>
      <c r="C1807" s="183" t="s">
        <v>53</v>
      </c>
      <c r="D1807" s="330">
        <v>170</v>
      </c>
    </row>
    <row r="1808" spans="1:4" x14ac:dyDescent="0.3">
      <c r="A1808" s="183">
        <v>2014</v>
      </c>
      <c r="B1808" s="183" t="s">
        <v>1</v>
      </c>
      <c r="C1808" s="183" t="s">
        <v>284</v>
      </c>
      <c r="D1808" s="330">
        <v>54</v>
      </c>
    </row>
    <row r="1809" spans="1:4" x14ac:dyDescent="0.3">
      <c r="A1809" s="183">
        <v>2014</v>
      </c>
      <c r="B1809" s="183" t="s">
        <v>1</v>
      </c>
      <c r="C1809" s="183" t="s">
        <v>49</v>
      </c>
      <c r="D1809" s="330">
        <v>80</v>
      </c>
    </row>
    <row r="1810" spans="1:4" x14ac:dyDescent="0.3">
      <c r="A1810" s="183">
        <v>2014</v>
      </c>
      <c r="B1810" s="183" t="s">
        <v>1</v>
      </c>
      <c r="C1810" s="183" t="s">
        <v>33</v>
      </c>
      <c r="D1810" s="330">
        <v>273</v>
      </c>
    </row>
    <row r="1811" spans="1:4" x14ac:dyDescent="0.3">
      <c r="A1811" s="183">
        <v>2014</v>
      </c>
      <c r="B1811" s="183" t="s">
        <v>1</v>
      </c>
      <c r="C1811" s="183" t="s">
        <v>60</v>
      </c>
      <c r="D1811" s="330">
        <v>476</v>
      </c>
    </row>
    <row r="1812" spans="1:4" x14ac:dyDescent="0.3">
      <c r="A1812" s="183">
        <v>2014</v>
      </c>
      <c r="B1812" s="183" t="s">
        <v>1</v>
      </c>
      <c r="C1812" s="183" t="s">
        <v>25</v>
      </c>
      <c r="D1812" s="330">
        <v>827</v>
      </c>
    </row>
    <row r="1813" spans="1:4" x14ac:dyDescent="0.3">
      <c r="A1813" s="183">
        <v>2014</v>
      </c>
      <c r="B1813" s="183" t="s">
        <v>1</v>
      </c>
      <c r="C1813" s="183" t="s">
        <v>7</v>
      </c>
      <c r="D1813" s="330">
        <v>991</v>
      </c>
    </row>
    <row r="1814" spans="1:4" x14ac:dyDescent="0.3">
      <c r="A1814" s="183">
        <v>2014</v>
      </c>
      <c r="B1814" s="183" t="s">
        <v>1</v>
      </c>
      <c r="C1814" s="183" t="s">
        <v>51</v>
      </c>
      <c r="D1814" s="330">
        <v>45</v>
      </c>
    </row>
    <row r="1815" spans="1:4" x14ac:dyDescent="0.3">
      <c r="A1815" s="183">
        <v>2014</v>
      </c>
      <c r="B1815" s="183" t="s">
        <v>1</v>
      </c>
      <c r="C1815" s="183" t="s">
        <v>55</v>
      </c>
      <c r="D1815" s="330">
        <v>77</v>
      </c>
    </row>
    <row r="1816" spans="1:4" x14ac:dyDescent="0.3">
      <c r="A1816" s="183">
        <v>2014</v>
      </c>
      <c r="B1816" s="183" t="s">
        <v>1</v>
      </c>
      <c r="C1816" s="183" t="s">
        <v>36</v>
      </c>
      <c r="D1816" s="330">
        <v>473</v>
      </c>
    </row>
    <row r="1817" spans="1:4" x14ac:dyDescent="0.3">
      <c r="A1817" s="183">
        <v>2014</v>
      </c>
      <c r="B1817" s="183" t="s">
        <v>1</v>
      </c>
      <c r="C1817" s="183" t="s">
        <v>285</v>
      </c>
      <c r="D1817" s="330">
        <v>36</v>
      </c>
    </row>
    <row r="1818" spans="1:4" x14ac:dyDescent="0.3">
      <c r="A1818" s="183">
        <v>2014</v>
      </c>
      <c r="B1818" s="183" t="s">
        <v>1</v>
      </c>
      <c r="C1818" s="183" t="s">
        <v>21</v>
      </c>
      <c r="D1818" s="330">
        <v>410</v>
      </c>
    </row>
    <row r="1819" spans="1:4" x14ac:dyDescent="0.3">
      <c r="A1819" s="183">
        <v>2014</v>
      </c>
      <c r="B1819" s="183" t="s">
        <v>1</v>
      </c>
      <c r="C1819" s="183" t="s">
        <v>42</v>
      </c>
      <c r="D1819" s="330">
        <v>57</v>
      </c>
    </row>
    <row r="1820" spans="1:4" x14ac:dyDescent="0.3">
      <c r="A1820" s="183">
        <v>2014</v>
      </c>
      <c r="B1820" s="183" t="s">
        <v>1</v>
      </c>
      <c r="C1820" s="183" t="s">
        <v>286</v>
      </c>
      <c r="D1820" s="330">
        <v>58</v>
      </c>
    </row>
    <row r="1821" spans="1:4" x14ac:dyDescent="0.3">
      <c r="A1821" s="183">
        <v>2014</v>
      </c>
      <c r="B1821" s="183" t="s">
        <v>1</v>
      </c>
      <c r="C1821" s="183" t="s">
        <v>16</v>
      </c>
      <c r="D1821" s="330">
        <v>800</v>
      </c>
    </row>
    <row r="1822" spans="1:4" x14ac:dyDescent="0.3">
      <c r="A1822" s="183">
        <v>2014</v>
      </c>
      <c r="B1822" s="183" t="s">
        <v>1</v>
      </c>
      <c r="C1822" s="183" t="s">
        <v>2</v>
      </c>
      <c r="D1822" s="330">
        <v>1473</v>
      </c>
    </row>
    <row r="1823" spans="1:4" x14ac:dyDescent="0.3">
      <c r="A1823" s="183">
        <v>2014</v>
      </c>
      <c r="B1823" s="183" t="s">
        <v>1</v>
      </c>
      <c r="C1823" s="183" t="s">
        <v>287</v>
      </c>
      <c r="D1823" s="330">
        <v>72</v>
      </c>
    </row>
    <row r="1824" spans="1:4" x14ac:dyDescent="0.3">
      <c r="A1824" s="183">
        <v>2014</v>
      </c>
      <c r="B1824" s="183" t="s">
        <v>1</v>
      </c>
      <c r="C1824" s="183" t="s">
        <v>288</v>
      </c>
      <c r="D1824" s="330">
        <v>98</v>
      </c>
    </row>
    <row r="1825" spans="1:4" x14ac:dyDescent="0.3">
      <c r="A1825" s="183">
        <v>2014</v>
      </c>
      <c r="B1825" s="183" t="s">
        <v>1</v>
      </c>
      <c r="C1825" s="183" t="s">
        <v>4</v>
      </c>
      <c r="D1825" s="330">
        <v>1542</v>
      </c>
    </row>
    <row r="1826" spans="1:4" x14ac:dyDescent="0.3">
      <c r="A1826" s="183">
        <v>2014</v>
      </c>
      <c r="B1826" s="183" t="s">
        <v>1</v>
      </c>
      <c r="C1826" s="183" t="s">
        <v>38</v>
      </c>
      <c r="D1826" s="330">
        <v>212</v>
      </c>
    </row>
    <row r="1827" spans="1:4" x14ac:dyDescent="0.3">
      <c r="A1827" s="183">
        <v>2014</v>
      </c>
      <c r="B1827" s="183" t="s">
        <v>1</v>
      </c>
      <c r="C1827" s="183" t="s">
        <v>275</v>
      </c>
      <c r="D1827" s="330">
        <v>289</v>
      </c>
    </row>
    <row r="1828" spans="1:4" x14ac:dyDescent="0.3">
      <c r="A1828" s="183">
        <v>2014</v>
      </c>
      <c r="B1828" s="183" t="s">
        <v>1</v>
      </c>
      <c r="C1828" s="183" t="s">
        <v>8</v>
      </c>
      <c r="D1828" s="330">
        <v>727</v>
      </c>
    </row>
    <row r="1829" spans="1:4" x14ac:dyDescent="0.3">
      <c r="A1829" s="183">
        <v>2014</v>
      </c>
      <c r="B1829" s="183" t="s">
        <v>1</v>
      </c>
      <c r="C1829" s="183" t="s">
        <v>289</v>
      </c>
      <c r="D1829" s="330">
        <v>42</v>
      </c>
    </row>
    <row r="1830" spans="1:4" x14ac:dyDescent="0.3">
      <c r="A1830" s="183">
        <v>2014</v>
      </c>
      <c r="B1830" s="183" t="s">
        <v>1</v>
      </c>
      <c r="C1830" s="183" t="s">
        <v>78</v>
      </c>
      <c r="D1830" s="330">
        <v>1287</v>
      </c>
    </row>
    <row r="1831" spans="1:4" x14ac:dyDescent="0.3">
      <c r="A1831" s="183">
        <v>2014</v>
      </c>
      <c r="B1831" s="183" t="s">
        <v>1</v>
      </c>
      <c r="C1831" s="183" t="s">
        <v>27</v>
      </c>
      <c r="D1831" s="330">
        <v>685</v>
      </c>
    </row>
    <row r="1832" spans="1:4" x14ac:dyDescent="0.3">
      <c r="A1832" s="183">
        <v>2014</v>
      </c>
      <c r="B1832" s="183" t="s">
        <v>1</v>
      </c>
      <c r="C1832" s="183" t="s">
        <v>13</v>
      </c>
      <c r="D1832" s="330">
        <v>385</v>
      </c>
    </row>
    <row r="1833" spans="1:4" x14ac:dyDescent="0.3">
      <c r="A1833" s="183">
        <v>2014</v>
      </c>
      <c r="B1833" s="183" t="s">
        <v>1</v>
      </c>
      <c r="C1833" s="183" t="s">
        <v>70</v>
      </c>
      <c r="D1833" s="330">
        <v>998</v>
      </c>
    </row>
    <row r="1834" spans="1:4" x14ac:dyDescent="0.3">
      <c r="A1834" s="183">
        <v>2014</v>
      </c>
      <c r="B1834" s="183" t="s">
        <v>1</v>
      </c>
      <c r="C1834" s="183" t="s">
        <v>72</v>
      </c>
      <c r="D1834" s="330">
        <v>307</v>
      </c>
    </row>
    <row r="1835" spans="1:4" x14ac:dyDescent="0.3">
      <c r="A1835" s="183">
        <v>2014</v>
      </c>
      <c r="B1835" s="183" t="s">
        <v>1</v>
      </c>
      <c r="C1835" s="183" t="s">
        <v>276</v>
      </c>
      <c r="D1835" s="330">
        <v>167</v>
      </c>
    </row>
    <row r="1836" spans="1:4" x14ac:dyDescent="0.3">
      <c r="A1836" s="183">
        <v>2014</v>
      </c>
      <c r="B1836" s="183" t="s">
        <v>1</v>
      </c>
      <c r="C1836" s="183" t="s">
        <v>6</v>
      </c>
      <c r="D1836" s="330">
        <v>1486</v>
      </c>
    </row>
    <row r="1837" spans="1:4" x14ac:dyDescent="0.3">
      <c r="A1837" s="183">
        <v>2014</v>
      </c>
      <c r="B1837" s="183" t="s">
        <v>1</v>
      </c>
      <c r="C1837" s="183" t="s">
        <v>62</v>
      </c>
      <c r="D1837" s="330">
        <v>748</v>
      </c>
    </row>
    <row r="1838" spans="1:4" x14ac:dyDescent="0.3">
      <c r="A1838" s="183">
        <v>2014</v>
      </c>
      <c r="B1838" s="183" t="s">
        <v>1</v>
      </c>
      <c r="C1838" s="183" t="s">
        <v>5</v>
      </c>
      <c r="D1838" s="330">
        <v>1221</v>
      </c>
    </row>
    <row r="1839" spans="1:4" x14ac:dyDescent="0.3">
      <c r="A1839" s="183">
        <v>2014</v>
      </c>
      <c r="B1839" s="183" t="s">
        <v>1</v>
      </c>
      <c r="C1839" s="183" t="s">
        <v>37</v>
      </c>
      <c r="D1839" s="330">
        <v>67</v>
      </c>
    </row>
    <row r="1840" spans="1:4" x14ac:dyDescent="0.3">
      <c r="A1840" s="183">
        <v>2014</v>
      </c>
      <c r="B1840" s="183" t="s">
        <v>1</v>
      </c>
      <c r="C1840" s="183" t="s">
        <v>76</v>
      </c>
      <c r="D1840" s="330">
        <v>974</v>
      </c>
    </row>
    <row r="1841" spans="1:4" x14ac:dyDescent="0.3">
      <c r="A1841" s="183">
        <v>2014</v>
      </c>
      <c r="B1841" s="183" t="s">
        <v>1</v>
      </c>
      <c r="C1841" s="183" t="s">
        <v>63</v>
      </c>
      <c r="D1841" s="330">
        <v>283</v>
      </c>
    </row>
    <row r="1842" spans="1:4" x14ac:dyDescent="0.3">
      <c r="A1842" s="183">
        <v>2014</v>
      </c>
      <c r="B1842" s="183" t="s">
        <v>1</v>
      </c>
      <c r="C1842" s="183" t="s">
        <v>277</v>
      </c>
      <c r="D1842" s="330">
        <v>151</v>
      </c>
    </row>
    <row r="1843" spans="1:4" x14ac:dyDescent="0.3">
      <c r="A1843" s="183">
        <v>2014</v>
      </c>
      <c r="B1843" s="183" t="s">
        <v>1</v>
      </c>
      <c r="C1843" s="183" t="s">
        <v>43</v>
      </c>
      <c r="D1843" s="330">
        <v>376</v>
      </c>
    </row>
    <row r="1844" spans="1:4" x14ac:dyDescent="0.3">
      <c r="A1844" s="183">
        <v>2014</v>
      </c>
      <c r="B1844" s="183" t="s">
        <v>1</v>
      </c>
      <c r="C1844" s="183" t="s">
        <v>65</v>
      </c>
      <c r="D1844" s="330">
        <v>366</v>
      </c>
    </row>
    <row r="1845" spans="1:4" x14ac:dyDescent="0.3">
      <c r="A1845" s="183">
        <v>2014</v>
      </c>
      <c r="B1845" s="183" t="s">
        <v>1</v>
      </c>
      <c r="C1845" s="183" t="s">
        <v>22</v>
      </c>
      <c r="D1845" s="330">
        <v>381</v>
      </c>
    </row>
    <row r="1846" spans="1:4" x14ac:dyDescent="0.3">
      <c r="A1846" s="183">
        <v>2014</v>
      </c>
      <c r="B1846" s="183" t="s">
        <v>1</v>
      </c>
      <c r="C1846" s="183" t="s">
        <v>61</v>
      </c>
      <c r="D1846" s="330">
        <v>280</v>
      </c>
    </row>
    <row r="1847" spans="1:4" x14ac:dyDescent="0.3">
      <c r="A1847" s="183">
        <v>2014</v>
      </c>
      <c r="B1847" s="183" t="s">
        <v>1</v>
      </c>
      <c r="C1847" s="183" t="s">
        <v>23</v>
      </c>
      <c r="D1847" s="330">
        <v>462</v>
      </c>
    </row>
    <row r="1848" spans="1:4" x14ac:dyDescent="0.3">
      <c r="A1848" s="183">
        <v>2014</v>
      </c>
      <c r="B1848" s="183" t="s">
        <v>1</v>
      </c>
      <c r="C1848" s="183" t="s">
        <v>12</v>
      </c>
      <c r="D1848" s="330">
        <v>263</v>
      </c>
    </row>
    <row r="1849" spans="1:4" x14ac:dyDescent="0.3">
      <c r="A1849" s="183">
        <v>2014</v>
      </c>
      <c r="B1849" s="183" t="s">
        <v>1</v>
      </c>
      <c r="C1849" s="183" t="s">
        <v>278</v>
      </c>
      <c r="D1849" s="330">
        <v>703</v>
      </c>
    </row>
    <row r="1850" spans="1:4" x14ac:dyDescent="0.3">
      <c r="A1850" s="183">
        <v>2014</v>
      </c>
      <c r="B1850" s="183" t="s">
        <v>1</v>
      </c>
      <c r="C1850" s="183" t="s">
        <v>19</v>
      </c>
      <c r="D1850" s="330">
        <v>515</v>
      </c>
    </row>
    <row r="1851" spans="1:4" x14ac:dyDescent="0.3">
      <c r="A1851" s="183">
        <v>2014</v>
      </c>
      <c r="B1851" s="183" t="s">
        <v>1</v>
      </c>
      <c r="C1851" s="183" t="s">
        <v>45</v>
      </c>
      <c r="D1851" s="330">
        <v>162</v>
      </c>
    </row>
    <row r="1852" spans="1:4" x14ac:dyDescent="0.3">
      <c r="A1852" s="183">
        <v>2014</v>
      </c>
      <c r="B1852" s="183" t="s">
        <v>1</v>
      </c>
      <c r="C1852" s="183" t="s">
        <v>48</v>
      </c>
      <c r="D1852" s="330">
        <v>389</v>
      </c>
    </row>
    <row r="1853" spans="1:4" x14ac:dyDescent="0.3">
      <c r="A1853" s="183">
        <v>2014</v>
      </c>
      <c r="B1853" s="183" t="s">
        <v>1</v>
      </c>
      <c r="C1853" s="183" t="s">
        <v>34</v>
      </c>
      <c r="D1853" s="330">
        <v>203</v>
      </c>
    </row>
    <row r="1854" spans="1:4" x14ac:dyDescent="0.3">
      <c r="A1854" s="183">
        <v>2014</v>
      </c>
      <c r="B1854" s="183" t="s">
        <v>1</v>
      </c>
      <c r="C1854" s="183" t="s">
        <v>3</v>
      </c>
      <c r="D1854" s="330">
        <v>1417</v>
      </c>
    </row>
    <row r="1855" spans="1:4" x14ac:dyDescent="0.3">
      <c r="A1855" s="183">
        <v>2014</v>
      </c>
      <c r="B1855" s="183" t="s">
        <v>1</v>
      </c>
      <c r="C1855" s="183" t="s">
        <v>80</v>
      </c>
      <c r="D1855" s="330">
        <v>771</v>
      </c>
    </row>
    <row r="1856" spans="1:4" x14ac:dyDescent="0.3">
      <c r="A1856" s="183">
        <v>2014</v>
      </c>
      <c r="B1856" s="183" t="s">
        <v>1</v>
      </c>
      <c r="C1856" s="183" t="s">
        <v>39</v>
      </c>
      <c r="D1856" s="330">
        <v>627</v>
      </c>
    </row>
    <row r="1857" spans="1:4" x14ac:dyDescent="0.3">
      <c r="A1857" s="183">
        <v>2014</v>
      </c>
      <c r="B1857" s="183" t="s">
        <v>1</v>
      </c>
      <c r="C1857" s="183" t="s">
        <v>14</v>
      </c>
      <c r="D1857" s="330">
        <v>1393</v>
      </c>
    </row>
    <row r="1858" spans="1:4" x14ac:dyDescent="0.3">
      <c r="A1858" s="183">
        <v>2014</v>
      </c>
      <c r="B1858" s="183" t="s">
        <v>1</v>
      </c>
      <c r="C1858" s="183" t="s">
        <v>68</v>
      </c>
      <c r="D1858" s="330">
        <v>327</v>
      </c>
    </row>
    <row r="1859" spans="1:4" x14ac:dyDescent="0.3">
      <c r="A1859" s="183">
        <v>2014</v>
      </c>
      <c r="B1859" s="183" t="s">
        <v>1</v>
      </c>
      <c r="C1859" s="183" t="s">
        <v>69</v>
      </c>
      <c r="D1859" s="330">
        <v>288</v>
      </c>
    </row>
    <row r="1860" spans="1:4" x14ac:dyDescent="0.3">
      <c r="A1860" s="183">
        <v>2014</v>
      </c>
      <c r="B1860" s="183" t="s">
        <v>1</v>
      </c>
      <c r="C1860" s="183" t="s">
        <v>50</v>
      </c>
      <c r="D1860" s="330">
        <v>61</v>
      </c>
    </row>
    <row r="1861" spans="1:4" x14ac:dyDescent="0.3">
      <c r="A1861" s="183">
        <v>2014</v>
      </c>
      <c r="B1861" s="183" t="s">
        <v>1</v>
      </c>
      <c r="C1861" s="183" t="s">
        <v>279</v>
      </c>
      <c r="D1861" s="330">
        <v>128</v>
      </c>
    </row>
    <row r="1862" spans="1:4" x14ac:dyDescent="0.3">
      <c r="A1862" s="183">
        <v>2014</v>
      </c>
      <c r="B1862" s="183" t="s">
        <v>1</v>
      </c>
      <c r="C1862" s="183" t="s">
        <v>24</v>
      </c>
      <c r="D1862" s="330">
        <v>1067</v>
      </c>
    </row>
    <row r="1863" spans="1:4" x14ac:dyDescent="0.3">
      <c r="A1863" s="183">
        <v>2014</v>
      </c>
      <c r="B1863" s="183" t="s">
        <v>1</v>
      </c>
      <c r="C1863" s="183" t="s">
        <v>9</v>
      </c>
      <c r="D1863" s="330">
        <v>817</v>
      </c>
    </row>
    <row r="1864" spans="1:4" x14ac:dyDescent="0.3">
      <c r="A1864" s="183">
        <v>2014</v>
      </c>
      <c r="B1864" s="183" t="s">
        <v>1</v>
      </c>
      <c r="C1864" s="183" t="s">
        <v>67</v>
      </c>
      <c r="D1864" s="330">
        <v>482</v>
      </c>
    </row>
    <row r="1865" spans="1:4" x14ac:dyDescent="0.3">
      <c r="A1865" s="183">
        <v>2014</v>
      </c>
      <c r="B1865" s="183" t="s">
        <v>1</v>
      </c>
      <c r="C1865" s="183" t="s">
        <v>28</v>
      </c>
      <c r="D1865" s="330">
        <v>587</v>
      </c>
    </row>
    <row r="1866" spans="1:4" x14ac:dyDescent="0.3">
      <c r="A1866" s="183">
        <v>2014</v>
      </c>
      <c r="B1866" s="183" t="s">
        <v>1</v>
      </c>
      <c r="C1866" s="183" t="s">
        <v>31</v>
      </c>
      <c r="D1866" s="330">
        <v>605</v>
      </c>
    </row>
    <row r="1867" spans="1:4" x14ac:dyDescent="0.3">
      <c r="A1867" s="183">
        <v>2014</v>
      </c>
      <c r="B1867" s="183" t="s">
        <v>1</v>
      </c>
      <c r="C1867" s="183" t="s">
        <v>64</v>
      </c>
      <c r="D1867" s="330">
        <v>768</v>
      </c>
    </row>
    <row r="1868" spans="1:4" x14ac:dyDescent="0.3">
      <c r="A1868" s="183">
        <v>2014</v>
      </c>
      <c r="B1868" s="183" t="s">
        <v>1</v>
      </c>
      <c r="C1868" s="183" t="s">
        <v>290</v>
      </c>
      <c r="D1868" s="330">
        <v>55</v>
      </c>
    </row>
    <row r="1869" spans="1:4" x14ac:dyDescent="0.3">
      <c r="A1869" s="183">
        <v>2014</v>
      </c>
      <c r="B1869" s="183" t="s">
        <v>1</v>
      </c>
      <c r="C1869" s="183" t="s">
        <v>280</v>
      </c>
      <c r="D1869" s="330">
        <v>245</v>
      </c>
    </row>
    <row r="1870" spans="1:4" x14ac:dyDescent="0.3">
      <c r="A1870" s="183">
        <v>2014</v>
      </c>
      <c r="B1870" s="183" t="s">
        <v>1</v>
      </c>
      <c r="C1870" s="183" t="s">
        <v>73</v>
      </c>
      <c r="D1870" s="330">
        <v>1107</v>
      </c>
    </row>
    <row r="1871" spans="1:4" x14ac:dyDescent="0.3">
      <c r="A1871" s="183">
        <v>2014</v>
      </c>
      <c r="B1871" s="183" t="s">
        <v>1</v>
      </c>
      <c r="C1871" s="183" t="s">
        <v>26</v>
      </c>
      <c r="D1871" s="330">
        <v>481</v>
      </c>
    </row>
    <row r="1872" spans="1:4" x14ac:dyDescent="0.3">
      <c r="A1872" s="183">
        <v>2014</v>
      </c>
      <c r="B1872" s="183" t="s">
        <v>1</v>
      </c>
      <c r="C1872" s="183" t="s">
        <v>32</v>
      </c>
      <c r="D1872" s="330">
        <v>437</v>
      </c>
    </row>
    <row r="1873" spans="1:4" x14ac:dyDescent="0.3">
      <c r="A1873" s="183">
        <v>2014</v>
      </c>
      <c r="B1873" s="183" t="s">
        <v>1</v>
      </c>
      <c r="C1873" s="183" t="s">
        <v>46</v>
      </c>
      <c r="D1873" s="330">
        <v>1052</v>
      </c>
    </row>
    <row r="1874" spans="1:4" x14ac:dyDescent="0.3">
      <c r="A1874" s="183">
        <v>2014</v>
      </c>
      <c r="B1874" s="183" t="s">
        <v>1</v>
      </c>
      <c r="C1874" s="183" t="s">
        <v>75</v>
      </c>
      <c r="D1874" s="330">
        <v>770</v>
      </c>
    </row>
    <row r="1875" spans="1:4" x14ac:dyDescent="0.3">
      <c r="A1875" s="183">
        <v>2014</v>
      </c>
      <c r="B1875" s="183" t="s">
        <v>1</v>
      </c>
      <c r="C1875" s="183" t="s">
        <v>10</v>
      </c>
      <c r="D1875" s="330">
        <v>1289</v>
      </c>
    </row>
    <row r="1876" spans="1:4" x14ac:dyDescent="0.3">
      <c r="A1876" s="183">
        <v>2014</v>
      </c>
      <c r="B1876" s="183" t="s">
        <v>1</v>
      </c>
      <c r="C1876" s="183" t="s">
        <v>291</v>
      </c>
      <c r="D1876" s="330">
        <v>186</v>
      </c>
    </row>
    <row r="1877" spans="1:4" x14ac:dyDescent="0.3">
      <c r="A1877" s="183">
        <v>2014</v>
      </c>
      <c r="B1877" s="183" t="s">
        <v>1</v>
      </c>
      <c r="C1877" s="183" t="s">
        <v>15</v>
      </c>
      <c r="D1877" s="330">
        <v>1050</v>
      </c>
    </row>
    <row r="1878" spans="1:4" x14ac:dyDescent="0.3">
      <c r="A1878" s="183">
        <v>2014</v>
      </c>
      <c r="B1878" s="183" t="s">
        <v>1</v>
      </c>
      <c r="C1878" s="183" t="s">
        <v>18</v>
      </c>
      <c r="D1878" s="330">
        <v>1646</v>
      </c>
    </row>
    <row r="1879" spans="1:4" x14ac:dyDescent="0.3">
      <c r="A1879" s="183">
        <v>2014</v>
      </c>
      <c r="B1879" s="183" t="s">
        <v>1</v>
      </c>
      <c r="C1879" s="183" t="s">
        <v>77</v>
      </c>
      <c r="D1879" s="330">
        <v>592</v>
      </c>
    </row>
    <row r="1880" spans="1:4" x14ac:dyDescent="0.3">
      <c r="A1880" s="183">
        <v>2014</v>
      </c>
      <c r="B1880" s="183" t="s">
        <v>1</v>
      </c>
      <c r="C1880" s="183" t="s">
        <v>44</v>
      </c>
      <c r="D1880" s="330">
        <v>177</v>
      </c>
    </row>
    <row r="1881" spans="1:4" x14ac:dyDescent="0.3">
      <c r="A1881" s="183">
        <v>2014</v>
      </c>
      <c r="B1881" s="183" t="s">
        <v>1</v>
      </c>
      <c r="C1881" s="183" t="s">
        <v>71</v>
      </c>
      <c r="D1881" s="330">
        <v>593</v>
      </c>
    </row>
    <row r="1882" spans="1:4" x14ac:dyDescent="0.3">
      <c r="A1882" s="183">
        <v>2014</v>
      </c>
      <c r="B1882" s="183" t="s">
        <v>1</v>
      </c>
      <c r="C1882" s="183" t="s">
        <v>52</v>
      </c>
      <c r="D1882" s="330">
        <v>162</v>
      </c>
    </row>
    <row r="1883" spans="1:4" x14ac:dyDescent="0.3">
      <c r="A1883" s="183">
        <v>2014</v>
      </c>
      <c r="B1883" s="183" t="s">
        <v>1</v>
      </c>
      <c r="C1883" s="183" t="s">
        <v>20</v>
      </c>
      <c r="D1883" s="330">
        <v>945</v>
      </c>
    </row>
    <row r="1884" spans="1:4" x14ac:dyDescent="0.3">
      <c r="A1884" s="183">
        <v>2014</v>
      </c>
      <c r="B1884" s="183" t="s">
        <v>1</v>
      </c>
      <c r="C1884" s="183" t="s">
        <v>95</v>
      </c>
      <c r="D1884" s="330">
        <v>1468</v>
      </c>
    </row>
    <row r="1885" spans="1:4" x14ac:dyDescent="0.3">
      <c r="A1885" s="183">
        <v>2014</v>
      </c>
      <c r="B1885" s="183" t="s">
        <v>1</v>
      </c>
      <c r="C1885" s="183" t="s">
        <v>30</v>
      </c>
      <c r="D1885" s="330">
        <v>254</v>
      </c>
    </row>
    <row r="1886" spans="1:4" x14ac:dyDescent="0.3">
      <c r="A1886" s="183">
        <v>2014</v>
      </c>
      <c r="B1886" s="183" t="s">
        <v>1</v>
      </c>
      <c r="C1886" s="183" t="s">
        <v>58</v>
      </c>
      <c r="D1886" s="330">
        <v>86</v>
      </c>
    </row>
    <row r="1887" spans="1:4" x14ac:dyDescent="0.3">
      <c r="A1887" s="183">
        <v>2014</v>
      </c>
      <c r="B1887" s="183" t="s">
        <v>1</v>
      </c>
      <c r="C1887" s="183" t="s">
        <v>281</v>
      </c>
      <c r="D1887" s="330">
        <v>3444</v>
      </c>
    </row>
    <row r="1888" spans="1:4" x14ac:dyDescent="0.3">
      <c r="A1888" s="183">
        <v>2014</v>
      </c>
      <c r="B1888" s="183" t="s">
        <v>1</v>
      </c>
      <c r="C1888" s="183" t="s">
        <v>54</v>
      </c>
      <c r="D1888" s="330">
        <v>57</v>
      </c>
    </row>
    <row r="1889" spans="1:4" x14ac:dyDescent="0.3">
      <c r="A1889" s="183">
        <v>2014</v>
      </c>
      <c r="B1889" s="183" t="s">
        <v>1</v>
      </c>
      <c r="C1889" s="183" t="s">
        <v>282</v>
      </c>
      <c r="D1889" s="330">
        <v>282</v>
      </c>
    </row>
    <row r="1890" spans="1:4" x14ac:dyDescent="0.3">
      <c r="A1890" s="183">
        <v>2014</v>
      </c>
      <c r="B1890" s="183" t="s">
        <v>1</v>
      </c>
      <c r="C1890" s="183" t="s">
        <v>145</v>
      </c>
      <c r="D1890" s="330">
        <v>11929</v>
      </c>
    </row>
    <row r="1891" spans="1:4" x14ac:dyDescent="0.3">
      <c r="A1891" s="183">
        <v>2014</v>
      </c>
      <c r="B1891" s="183" t="s">
        <v>1</v>
      </c>
      <c r="C1891" s="183" t="s">
        <v>146</v>
      </c>
      <c r="D1891" s="330">
        <v>7355</v>
      </c>
    </row>
    <row r="1892" spans="1:4" x14ac:dyDescent="0.3">
      <c r="A1892" s="183">
        <v>2014</v>
      </c>
      <c r="B1892" s="183" t="s">
        <v>1</v>
      </c>
      <c r="C1892" s="183" t="s">
        <v>147</v>
      </c>
      <c r="D1892" s="330">
        <v>14473</v>
      </c>
    </row>
    <row r="1893" spans="1:4" x14ac:dyDescent="0.3">
      <c r="A1893" s="183">
        <v>2014</v>
      </c>
      <c r="B1893" s="183" t="s">
        <v>82</v>
      </c>
      <c r="C1893" s="183" t="s">
        <v>35</v>
      </c>
      <c r="D1893" s="330">
        <v>121</v>
      </c>
    </row>
    <row r="1894" spans="1:4" x14ac:dyDescent="0.3">
      <c r="A1894" s="183">
        <v>2014</v>
      </c>
      <c r="B1894" s="183" t="s">
        <v>82</v>
      </c>
      <c r="C1894" s="183" t="s">
        <v>41</v>
      </c>
      <c r="D1894" s="330">
        <v>101</v>
      </c>
    </row>
    <row r="1895" spans="1:4" x14ac:dyDescent="0.3">
      <c r="A1895" s="183">
        <v>2014</v>
      </c>
      <c r="B1895" s="183" t="s">
        <v>82</v>
      </c>
      <c r="C1895" s="183" t="s">
        <v>59</v>
      </c>
      <c r="D1895" s="330">
        <v>114</v>
      </c>
    </row>
    <row r="1896" spans="1:4" x14ac:dyDescent="0.3">
      <c r="A1896" s="183">
        <v>2014</v>
      </c>
      <c r="B1896" s="183" t="s">
        <v>82</v>
      </c>
      <c r="C1896" s="183" t="s">
        <v>79</v>
      </c>
      <c r="D1896" s="330">
        <v>2172</v>
      </c>
    </row>
    <row r="1897" spans="1:4" x14ac:dyDescent="0.3">
      <c r="A1897" s="183">
        <v>2014</v>
      </c>
      <c r="B1897" s="183" t="s">
        <v>82</v>
      </c>
      <c r="C1897" s="183" t="s">
        <v>17</v>
      </c>
      <c r="D1897" s="330">
        <v>824</v>
      </c>
    </row>
    <row r="1898" spans="1:4" x14ac:dyDescent="0.3">
      <c r="A1898" s="183">
        <v>2014</v>
      </c>
      <c r="B1898" s="183" t="s">
        <v>82</v>
      </c>
      <c r="C1898" s="183" t="s">
        <v>274</v>
      </c>
      <c r="D1898" s="330">
        <v>267</v>
      </c>
    </row>
    <row r="1899" spans="1:4" x14ac:dyDescent="0.3">
      <c r="A1899" s="183">
        <v>2014</v>
      </c>
      <c r="B1899" s="183" t="s">
        <v>82</v>
      </c>
      <c r="C1899" s="183" t="s">
        <v>66</v>
      </c>
      <c r="D1899" s="330">
        <v>513</v>
      </c>
    </row>
    <row r="1900" spans="1:4" x14ac:dyDescent="0.3">
      <c r="A1900" s="183">
        <v>2014</v>
      </c>
      <c r="B1900" s="183" t="s">
        <v>82</v>
      </c>
      <c r="C1900" s="183" t="s">
        <v>283</v>
      </c>
      <c r="D1900" s="330">
        <v>120</v>
      </c>
    </row>
    <row r="1901" spans="1:4" x14ac:dyDescent="0.3">
      <c r="A1901" s="183">
        <v>2014</v>
      </c>
      <c r="B1901" s="183" t="s">
        <v>82</v>
      </c>
      <c r="C1901" s="183" t="s">
        <v>11</v>
      </c>
      <c r="D1901" s="330">
        <v>1221</v>
      </c>
    </row>
    <row r="1902" spans="1:4" x14ac:dyDescent="0.3">
      <c r="A1902" s="183">
        <v>2014</v>
      </c>
      <c r="B1902" s="183" t="s">
        <v>82</v>
      </c>
      <c r="C1902" s="183" t="s">
        <v>56</v>
      </c>
      <c r="D1902" s="330">
        <v>447</v>
      </c>
    </row>
    <row r="1903" spans="1:4" x14ac:dyDescent="0.3">
      <c r="A1903" s="183">
        <v>2014</v>
      </c>
      <c r="B1903" s="183" t="s">
        <v>82</v>
      </c>
      <c r="C1903" s="183" t="s">
        <v>29</v>
      </c>
      <c r="D1903" s="330">
        <v>464</v>
      </c>
    </row>
    <row r="1904" spans="1:4" x14ac:dyDescent="0.3">
      <c r="A1904" s="183">
        <v>2014</v>
      </c>
      <c r="B1904" s="183" t="s">
        <v>82</v>
      </c>
      <c r="C1904" s="183" t="s">
        <v>40</v>
      </c>
      <c r="D1904" s="330">
        <v>48</v>
      </c>
    </row>
    <row r="1905" spans="1:4" x14ac:dyDescent="0.3">
      <c r="A1905" s="183">
        <v>2014</v>
      </c>
      <c r="B1905" s="183" t="s">
        <v>82</v>
      </c>
      <c r="C1905" s="183" t="s">
        <v>47</v>
      </c>
      <c r="D1905" s="330">
        <v>1643</v>
      </c>
    </row>
    <row r="1906" spans="1:4" x14ac:dyDescent="0.3">
      <c r="A1906" s="183">
        <v>2014</v>
      </c>
      <c r="B1906" s="183" t="s">
        <v>82</v>
      </c>
      <c r="C1906" s="183" t="s">
        <v>57</v>
      </c>
      <c r="D1906" s="330">
        <v>244</v>
      </c>
    </row>
    <row r="1907" spans="1:4" x14ac:dyDescent="0.3">
      <c r="A1907" s="183">
        <v>2014</v>
      </c>
      <c r="B1907" s="183" t="s">
        <v>82</v>
      </c>
      <c r="C1907" s="183" t="s">
        <v>74</v>
      </c>
      <c r="D1907" s="330">
        <v>1252</v>
      </c>
    </row>
    <row r="1908" spans="1:4" x14ac:dyDescent="0.3">
      <c r="A1908" s="183">
        <v>2014</v>
      </c>
      <c r="B1908" s="183" t="s">
        <v>82</v>
      </c>
      <c r="C1908" s="183" t="s">
        <v>53</v>
      </c>
      <c r="D1908" s="330">
        <v>142</v>
      </c>
    </row>
    <row r="1909" spans="1:4" x14ac:dyDescent="0.3">
      <c r="A1909" s="183">
        <v>2014</v>
      </c>
      <c r="B1909" s="183" t="s">
        <v>82</v>
      </c>
      <c r="C1909" s="183" t="s">
        <v>284</v>
      </c>
      <c r="D1909" s="330">
        <v>44</v>
      </c>
    </row>
    <row r="1910" spans="1:4" x14ac:dyDescent="0.3">
      <c r="A1910" s="183">
        <v>2014</v>
      </c>
      <c r="B1910" s="183" t="s">
        <v>82</v>
      </c>
      <c r="C1910" s="183" t="s">
        <v>49</v>
      </c>
      <c r="D1910" s="330">
        <v>47</v>
      </c>
    </row>
    <row r="1911" spans="1:4" x14ac:dyDescent="0.3">
      <c r="A1911" s="183">
        <v>2014</v>
      </c>
      <c r="B1911" s="183" t="s">
        <v>82</v>
      </c>
      <c r="C1911" s="183" t="s">
        <v>33</v>
      </c>
      <c r="D1911" s="330">
        <v>237</v>
      </c>
    </row>
    <row r="1912" spans="1:4" x14ac:dyDescent="0.3">
      <c r="A1912" s="183">
        <v>2014</v>
      </c>
      <c r="B1912" s="183" t="s">
        <v>82</v>
      </c>
      <c r="C1912" s="183" t="s">
        <v>60</v>
      </c>
      <c r="D1912" s="330">
        <v>565</v>
      </c>
    </row>
    <row r="1913" spans="1:4" x14ac:dyDescent="0.3">
      <c r="A1913" s="183">
        <v>2014</v>
      </c>
      <c r="B1913" s="183" t="s">
        <v>82</v>
      </c>
      <c r="C1913" s="183" t="s">
        <v>25</v>
      </c>
      <c r="D1913" s="330">
        <v>786</v>
      </c>
    </row>
    <row r="1914" spans="1:4" x14ac:dyDescent="0.3">
      <c r="A1914" s="183">
        <v>2014</v>
      </c>
      <c r="B1914" s="183" t="s">
        <v>82</v>
      </c>
      <c r="C1914" s="183" t="s">
        <v>7</v>
      </c>
      <c r="D1914" s="330">
        <v>1009</v>
      </c>
    </row>
    <row r="1915" spans="1:4" x14ac:dyDescent="0.3">
      <c r="A1915" s="183">
        <v>2014</v>
      </c>
      <c r="B1915" s="183" t="s">
        <v>82</v>
      </c>
      <c r="C1915" s="183" t="s">
        <v>51</v>
      </c>
      <c r="D1915" s="330">
        <v>50</v>
      </c>
    </row>
    <row r="1916" spans="1:4" x14ac:dyDescent="0.3">
      <c r="A1916" s="183">
        <v>2014</v>
      </c>
      <c r="B1916" s="183" t="s">
        <v>82</v>
      </c>
      <c r="C1916" s="183" t="s">
        <v>55</v>
      </c>
      <c r="D1916" s="330">
        <v>38</v>
      </c>
    </row>
    <row r="1917" spans="1:4" x14ac:dyDescent="0.3">
      <c r="A1917" s="183">
        <v>2014</v>
      </c>
      <c r="B1917" s="183" t="s">
        <v>82</v>
      </c>
      <c r="C1917" s="183" t="s">
        <v>36</v>
      </c>
      <c r="D1917" s="330">
        <v>452</v>
      </c>
    </row>
    <row r="1918" spans="1:4" x14ac:dyDescent="0.3">
      <c r="A1918" s="183">
        <v>2014</v>
      </c>
      <c r="B1918" s="183" t="s">
        <v>82</v>
      </c>
      <c r="C1918" s="183" t="s">
        <v>21</v>
      </c>
      <c r="D1918" s="330">
        <v>427</v>
      </c>
    </row>
    <row r="1919" spans="1:4" x14ac:dyDescent="0.3">
      <c r="A1919" s="183">
        <v>2014</v>
      </c>
      <c r="B1919" s="183" t="s">
        <v>82</v>
      </c>
      <c r="C1919" s="183" t="s">
        <v>42</v>
      </c>
      <c r="D1919" s="330">
        <v>84</v>
      </c>
    </row>
    <row r="1920" spans="1:4" x14ac:dyDescent="0.3">
      <c r="A1920" s="183">
        <v>2014</v>
      </c>
      <c r="B1920" s="183" t="s">
        <v>82</v>
      </c>
      <c r="C1920" s="183" t="s">
        <v>286</v>
      </c>
      <c r="D1920" s="330">
        <v>42</v>
      </c>
    </row>
    <row r="1921" spans="1:4" x14ac:dyDescent="0.3">
      <c r="A1921" s="183">
        <v>2014</v>
      </c>
      <c r="B1921" s="183" t="s">
        <v>82</v>
      </c>
      <c r="C1921" s="183" t="s">
        <v>16</v>
      </c>
      <c r="D1921" s="330">
        <v>781</v>
      </c>
    </row>
    <row r="1922" spans="1:4" x14ac:dyDescent="0.3">
      <c r="A1922" s="183">
        <v>2014</v>
      </c>
      <c r="B1922" s="183" t="s">
        <v>82</v>
      </c>
      <c r="C1922" s="183" t="s">
        <v>2</v>
      </c>
      <c r="D1922" s="330">
        <v>1584</v>
      </c>
    </row>
    <row r="1923" spans="1:4" x14ac:dyDescent="0.3">
      <c r="A1923" s="183">
        <v>2014</v>
      </c>
      <c r="B1923" s="183" t="s">
        <v>82</v>
      </c>
      <c r="C1923" s="183" t="s">
        <v>287</v>
      </c>
      <c r="D1923" s="330">
        <v>56</v>
      </c>
    </row>
    <row r="1924" spans="1:4" x14ac:dyDescent="0.3">
      <c r="A1924" s="183">
        <v>2014</v>
      </c>
      <c r="B1924" s="183" t="s">
        <v>82</v>
      </c>
      <c r="C1924" s="183" t="s">
        <v>288</v>
      </c>
      <c r="D1924" s="330">
        <v>105</v>
      </c>
    </row>
    <row r="1925" spans="1:4" x14ac:dyDescent="0.3">
      <c r="A1925" s="183">
        <v>2014</v>
      </c>
      <c r="B1925" s="183" t="s">
        <v>82</v>
      </c>
      <c r="C1925" s="183" t="s">
        <v>4</v>
      </c>
      <c r="D1925" s="330">
        <v>1680</v>
      </c>
    </row>
    <row r="1926" spans="1:4" x14ac:dyDescent="0.3">
      <c r="A1926" s="183">
        <v>2014</v>
      </c>
      <c r="B1926" s="183" t="s">
        <v>82</v>
      </c>
      <c r="C1926" s="183" t="s">
        <v>38</v>
      </c>
      <c r="D1926" s="330">
        <v>367</v>
      </c>
    </row>
    <row r="1927" spans="1:4" x14ac:dyDescent="0.3">
      <c r="A1927" s="183">
        <v>2014</v>
      </c>
      <c r="B1927" s="183" t="s">
        <v>82</v>
      </c>
      <c r="C1927" s="183" t="s">
        <v>275</v>
      </c>
      <c r="D1927" s="330">
        <v>471</v>
      </c>
    </row>
    <row r="1928" spans="1:4" x14ac:dyDescent="0.3">
      <c r="A1928" s="183">
        <v>2014</v>
      </c>
      <c r="B1928" s="183" t="s">
        <v>82</v>
      </c>
      <c r="C1928" s="183" t="s">
        <v>8</v>
      </c>
      <c r="D1928" s="330">
        <v>846</v>
      </c>
    </row>
    <row r="1929" spans="1:4" x14ac:dyDescent="0.3">
      <c r="A1929" s="183">
        <v>2014</v>
      </c>
      <c r="B1929" s="183" t="s">
        <v>82</v>
      </c>
      <c r="C1929" s="183" t="s">
        <v>289</v>
      </c>
      <c r="D1929" s="330">
        <v>30</v>
      </c>
    </row>
    <row r="1930" spans="1:4" x14ac:dyDescent="0.3">
      <c r="A1930" s="183">
        <v>2014</v>
      </c>
      <c r="B1930" s="183" t="s">
        <v>82</v>
      </c>
      <c r="C1930" s="183" t="s">
        <v>78</v>
      </c>
      <c r="D1930" s="330">
        <v>2661</v>
      </c>
    </row>
    <row r="1931" spans="1:4" x14ac:dyDescent="0.3">
      <c r="A1931" s="183">
        <v>2014</v>
      </c>
      <c r="B1931" s="183" t="s">
        <v>82</v>
      </c>
      <c r="C1931" s="183" t="s">
        <v>27</v>
      </c>
      <c r="D1931" s="330">
        <v>607</v>
      </c>
    </row>
    <row r="1932" spans="1:4" x14ac:dyDescent="0.3">
      <c r="A1932" s="183">
        <v>2014</v>
      </c>
      <c r="B1932" s="183" t="s">
        <v>82</v>
      </c>
      <c r="C1932" s="183" t="s">
        <v>13</v>
      </c>
      <c r="D1932" s="330">
        <v>497</v>
      </c>
    </row>
    <row r="1933" spans="1:4" x14ac:dyDescent="0.3">
      <c r="A1933" s="183">
        <v>2014</v>
      </c>
      <c r="B1933" s="183" t="s">
        <v>82</v>
      </c>
      <c r="C1933" s="183" t="s">
        <v>70</v>
      </c>
      <c r="D1933" s="330">
        <v>1196</v>
      </c>
    </row>
    <row r="1934" spans="1:4" x14ac:dyDescent="0.3">
      <c r="A1934" s="183">
        <v>2014</v>
      </c>
      <c r="B1934" s="183" t="s">
        <v>82</v>
      </c>
      <c r="C1934" s="183" t="s">
        <v>72</v>
      </c>
      <c r="D1934" s="330">
        <v>249</v>
      </c>
    </row>
    <row r="1935" spans="1:4" x14ac:dyDescent="0.3">
      <c r="A1935" s="183">
        <v>2014</v>
      </c>
      <c r="B1935" s="183" t="s">
        <v>82</v>
      </c>
      <c r="C1935" s="183" t="s">
        <v>276</v>
      </c>
      <c r="D1935" s="330">
        <v>179</v>
      </c>
    </row>
    <row r="1936" spans="1:4" x14ac:dyDescent="0.3">
      <c r="A1936" s="183">
        <v>2014</v>
      </c>
      <c r="B1936" s="183" t="s">
        <v>82</v>
      </c>
      <c r="C1936" s="183" t="s">
        <v>6</v>
      </c>
      <c r="D1936" s="330">
        <v>1528</v>
      </c>
    </row>
    <row r="1937" spans="1:4" x14ac:dyDescent="0.3">
      <c r="A1937" s="183">
        <v>2014</v>
      </c>
      <c r="B1937" s="183" t="s">
        <v>82</v>
      </c>
      <c r="C1937" s="183" t="s">
        <v>62</v>
      </c>
      <c r="D1937" s="330">
        <v>858</v>
      </c>
    </row>
    <row r="1938" spans="1:4" x14ac:dyDescent="0.3">
      <c r="A1938" s="183">
        <v>2014</v>
      </c>
      <c r="B1938" s="183" t="s">
        <v>82</v>
      </c>
      <c r="C1938" s="183" t="s">
        <v>5</v>
      </c>
      <c r="D1938" s="330">
        <v>1353</v>
      </c>
    </row>
    <row r="1939" spans="1:4" x14ac:dyDescent="0.3">
      <c r="A1939" s="183">
        <v>2014</v>
      </c>
      <c r="B1939" s="183" t="s">
        <v>82</v>
      </c>
      <c r="C1939" s="183" t="s">
        <v>37</v>
      </c>
      <c r="D1939" s="330">
        <v>76</v>
      </c>
    </row>
    <row r="1940" spans="1:4" x14ac:dyDescent="0.3">
      <c r="A1940" s="183">
        <v>2014</v>
      </c>
      <c r="B1940" s="183" t="s">
        <v>82</v>
      </c>
      <c r="C1940" s="183" t="s">
        <v>76</v>
      </c>
      <c r="D1940" s="330">
        <v>1764</v>
      </c>
    </row>
    <row r="1941" spans="1:4" x14ac:dyDescent="0.3">
      <c r="A1941" s="183">
        <v>2014</v>
      </c>
      <c r="B1941" s="183" t="s">
        <v>82</v>
      </c>
      <c r="C1941" s="183" t="s">
        <v>63</v>
      </c>
      <c r="D1941" s="330">
        <v>305</v>
      </c>
    </row>
    <row r="1942" spans="1:4" x14ac:dyDescent="0.3">
      <c r="A1942" s="183">
        <v>2014</v>
      </c>
      <c r="B1942" s="183" t="s">
        <v>82</v>
      </c>
      <c r="C1942" s="183" t="s">
        <v>277</v>
      </c>
      <c r="D1942" s="330">
        <v>229</v>
      </c>
    </row>
    <row r="1943" spans="1:4" x14ac:dyDescent="0.3">
      <c r="A1943" s="183">
        <v>2014</v>
      </c>
      <c r="B1943" s="183" t="s">
        <v>82</v>
      </c>
      <c r="C1943" s="183" t="s">
        <v>43</v>
      </c>
      <c r="D1943" s="330">
        <v>490</v>
      </c>
    </row>
    <row r="1944" spans="1:4" x14ac:dyDescent="0.3">
      <c r="A1944" s="183">
        <v>2014</v>
      </c>
      <c r="B1944" s="183" t="s">
        <v>82</v>
      </c>
      <c r="C1944" s="183" t="s">
        <v>65</v>
      </c>
      <c r="D1944" s="330">
        <v>660</v>
      </c>
    </row>
    <row r="1945" spans="1:4" x14ac:dyDescent="0.3">
      <c r="A1945" s="183">
        <v>2014</v>
      </c>
      <c r="B1945" s="183" t="s">
        <v>82</v>
      </c>
      <c r="C1945" s="183" t="s">
        <v>22</v>
      </c>
      <c r="D1945" s="330">
        <v>399</v>
      </c>
    </row>
    <row r="1946" spans="1:4" x14ac:dyDescent="0.3">
      <c r="A1946" s="183">
        <v>2014</v>
      </c>
      <c r="B1946" s="183" t="s">
        <v>82</v>
      </c>
      <c r="C1946" s="183" t="s">
        <v>61</v>
      </c>
      <c r="D1946" s="330">
        <v>431</v>
      </c>
    </row>
    <row r="1947" spans="1:4" x14ac:dyDescent="0.3">
      <c r="A1947" s="183">
        <v>2014</v>
      </c>
      <c r="B1947" s="183" t="s">
        <v>82</v>
      </c>
      <c r="C1947" s="183" t="s">
        <v>23</v>
      </c>
      <c r="D1947" s="330">
        <v>445</v>
      </c>
    </row>
    <row r="1948" spans="1:4" x14ac:dyDescent="0.3">
      <c r="A1948" s="183">
        <v>2014</v>
      </c>
      <c r="B1948" s="183" t="s">
        <v>82</v>
      </c>
      <c r="C1948" s="183" t="s">
        <v>12</v>
      </c>
      <c r="D1948" s="330">
        <v>371</v>
      </c>
    </row>
    <row r="1949" spans="1:4" x14ac:dyDescent="0.3">
      <c r="A1949" s="183">
        <v>2014</v>
      </c>
      <c r="B1949" s="183" t="s">
        <v>82</v>
      </c>
      <c r="C1949" s="183" t="s">
        <v>278</v>
      </c>
      <c r="D1949" s="330">
        <v>712</v>
      </c>
    </row>
    <row r="1950" spans="1:4" x14ac:dyDescent="0.3">
      <c r="A1950" s="183">
        <v>2014</v>
      </c>
      <c r="B1950" s="183" t="s">
        <v>82</v>
      </c>
      <c r="C1950" s="183" t="s">
        <v>19</v>
      </c>
      <c r="D1950" s="330">
        <v>548</v>
      </c>
    </row>
    <row r="1951" spans="1:4" x14ac:dyDescent="0.3">
      <c r="A1951" s="183">
        <v>2014</v>
      </c>
      <c r="B1951" s="183" t="s">
        <v>82</v>
      </c>
      <c r="C1951" s="183" t="s">
        <v>45</v>
      </c>
      <c r="D1951" s="330">
        <v>195</v>
      </c>
    </row>
    <row r="1952" spans="1:4" x14ac:dyDescent="0.3">
      <c r="A1952" s="183">
        <v>2014</v>
      </c>
      <c r="B1952" s="183" t="s">
        <v>82</v>
      </c>
      <c r="C1952" s="183" t="s">
        <v>48</v>
      </c>
      <c r="D1952" s="330">
        <v>360</v>
      </c>
    </row>
    <row r="1953" spans="1:4" x14ac:dyDescent="0.3">
      <c r="A1953" s="183">
        <v>2014</v>
      </c>
      <c r="B1953" s="183" t="s">
        <v>82</v>
      </c>
      <c r="C1953" s="183" t="s">
        <v>34</v>
      </c>
      <c r="D1953" s="330">
        <v>228</v>
      </c>
    </row>
    <row r="1954" spans="1:4" x14ac:dyDescent="0.3">
      <c r="A1954" s="183">
        <v>2014</v>
      </c>
      <c r="B1954" s="183" t="s">
        <v>82</v>
      </c>
      <c r="C1954" s="183" t="s">
        <v>3</v>
      </c>
      <c r="D1954" s="330">
        <v>1453</v>
      </c>
    </row>
    <row r="1955" spans="1:4" x14ac:dyDescent="0.3">
      <c r="A1955" s="183">
        <v>2014</v>
      </c>
      <c r="B1955" s="183" t="s">
        <v>82</v>
      </c>
      <c r="C1955" s="183" t="s">
        <v>80</v>
      </c>
      <c r="D1955" s="330">
        <v>760</v>
      </c>
    </row>
    <row r="1956" spans="1:4" x14ac:dyDescent="0.3">
      <c r="A1956" s="183">
        <v>2014</v>
      </c>
      <c r="B1956" s="183" t="s">
        <v>82</v>
      </c>
      <c r="C1956" s="183" t="s">
        <v>39</v>
      </c>
      <c r="D1956" s="330">
        <v>1087</v>
      </c>
    </row>
    <row r="1957" spans="1:4" x14ac:dyDescent="0.3">
      <c r="A1957" s="183">
        <v>2014</v>
      </c>
      <c r="B1957" s="183" t="s">
        <v>82</v>
      </c>
      <c r="C1957" s="183" t="s">
        <v>14</v>
      </c>
      <c r="D1957" s="330">
        <v>1579</v>
      </c>
    </row>
    <row r="1958" spans="1:4" x14ac:dyDescent="0.3">
      <c r="A1958" s="183">
        <v>2014</v>
      </c>
      <c r="B1958" s="183" t="s">
        <v>82</v>
      </c>
      <c r="C1958" s="183" t="s">
        <v>68</v>
      </c>
      <c r="D1958" s="330">
        <v>309</v>
      </c>
    </row>
    <row r="1959" spans="1:4" x14ac:dyDescent="0.3">
      <c r="A1959" s="183">
        <v>2014</v>
      </c>
      <c r="B1959" s="183" t="s">
        <v>82</v>
      </c>
      <c r="C1959" s="183" t="s">
        <v>69</v>
      </c>
      <c r="D1959" s="330">
        <v>339</v>
      </c>
    </row>
    <row r="1960" spans="1:4" x14ac:dyDescent="0.3">
      <c r="A1960" s="183">
        <v>2014</v>
      </c>
      <c r="B1960" s="183" t="s">
        <v>82</v>
      </c>
      <c r="C1960" s="183" t="s">
        <v>50</v>
      </c>
      <c r="D1960" s="330">
        <v>93</v>
      </c>
    </row>
    <row r="1961" spans="1:4" x14ac:dyDescent="0.3">
      <c r="A1961" s="183">
        <v>2014</v>
      </c>
      <c r="B1961" s="183" t="s">
        <v>82</v>
      </c>
      <c r="C1961" s="183" t="s">
        <v>279</v>
      </c>
      <c r="D1961" s="330">
        <v>117</v>
      </c>
    </row>
    <row r="1962" spans="1:4" x14ac:dyDescent="0.3">
      <c r="A1962" s="183">
        <v>2014</v>
      </c>
      <c r="B1962" s="183" t="s">
        <v>82</v>
      </c>
      <c r="C1962" s="183" t="s">
        <v>24</v>
      </c>
      <c r="D1962" s="330">
        <v>993</v>
      </c>
    </row>
    <row r="1963" spans="1:4" x14ac:dyDescent="0.3">
      <c r="A1963" s="183">
        <v>2014</v>
      </c>
      <c r="B1963" s="183" t="s">
        <v>82</v>
      </c>
      <c r="C1963" s="183" t="s">
        <v>9</v>
      </c>
      <c r="D1963" s="330">
        <v>854</v>
      </c>
    </row>
    <row r="1964" spans="1:4" x14ac:dyDescent="0.3">
      <c r="A1964" s="183">
        <v>2014</v>
      </c>
      <c r="B1964" s="183" t="s">
        <v>82</v>
      </c>
      <c r="C1964" s="183" t="s">
        <v>67</v>
      </c>
      <c r="D1964" s="330">
        <v>759</v>
      </c>
    </row>
    <row r="1965" spans="1:4" x14ac:dyDescent="0.3">
      <c r="A1965" s="183">
        <v>2014</v>
      </c>
      <c r="B1965" s="183" t="s">
        <v>82</v>
      </c>
      <c r="C1965" s="183" t="s">
        <v>28</v>
      </c>
      <c r="D1965" s="330">
        <v>596</v>
      </c>
    </row>
    <row r="1966" spans="1:4" x14ac:dyDescent="0.3">
      <c r="A1966" s="183">
        <v>2014</v>
      </c>
      <c r="B1966" s="183" t="s">
        <v>82</v>
      </c>
      <c r="C1966" s="183" t="s">
        <v>31</v>
      </c>
      <c r="D1966" s="330">
        <v>865</v>
      </c>
    </row>
    <row r="1967" spans="1:4" x14ac:dyDescent="0.3">
      <c r="A1967" s="183">
        <v>2014</v>
      </c>
      <c r="B1967" s="183" t="s">
        <v>82</v>
      </c>
      <c r="C1967" s="183" t="s">
        <v>64</v>
      </c>
      <c r="D1967" s="330">
        <v>1099</v>
      </c>
    </row>
    <row r="1968" spans="1:4" x14ac:dyDescent="0.3">
      <c r="A1968" s="183">
        <v>2014</v>
      </c>
      <c r="B1968" s="183" t="s">
        <v>82</v>
      </c>
      <c r="C1968" s="183" t="s">
        <v>290</v>
      </c>
      <c r="D1968" s="330">
        <v>72</v>
      </c>
    </row>
    <row r="1969" spans="1:4" x14ac:dyDescent="0.3">
      <c r="A1969" s="183">
        <v>2014</v>
      </c>
      <c r="B1969" s="183" t="s">
        <v>82</v>
      </c>
      <c r="C1969" s="183" t="s">
        <v>280</v>
      </c>
      <c r="D1969" s="330">
        <v>222</v>
      </c>
    </row>
    <row r="1970" spans="1:4" x14ac:dyDescent="0.3">
      <c r="A1970" s="183">
        <v>2014</v>
      </c>
      <c r="B1970" s="183" t="s">
        <v>82</v>
      </c>
      <c r="C1970" s="183" t="s">
        <v>73</v>
      </c>
      <c r="D1970" s="330">
        <v>1629</v>
      </c>
    </row>
    <row r="1971" spans="1:4" x14ac:dyDescent="0.3">
      <c r="A1971" s="183">
        <v>2014</v>
      </c>
      <c r="B1971" s="183" t="s">
        <v>82</v>
      </c>
      <c r="C1971" s="183" t="s">
        <v>26</v>
      </c>
      <c r="D1971" s="330">
        <v>448</v>
      </c>
    </row>
    <row r="1972" spans="1:4" x14ac:dyDescent="0.3">
      <c r="A1972" s="183">
        <v>2014</v>
      </c>
      <c r="B1972" s="183" t="s">
        <v>82</v>
      </c>
      <c r="C1972" s="183" t="s">
        <v>32</v>
      </c>
      <c r="D1972" s="330">
        <v>440</v>
      </c>
    </row>
    <row r="1973" spans="1:4" x14ac:dyDescent="0.3">
      <c r="A1973" s="183">
        <v>2014</v>
      </c>
      <c r="B1973" s="183" t="s">
        <v>82</v>
      </c>
      <c r="C1973" s="183" t="s">
        <v>46</v>
      </c>
      <c r="D1973" s="330">
        <v>1225</v>
      </c>
    </row>
    <row r="1974" spans="1:4" x14ac:dyDescent="0.3">
      <c r="A1974" s="183">
        <v>2014</v>
      </c>
      <c r="B1974" s="183" t="s">
        <v>82</v>
      </c>
      <c r="C1974" s="183" t="s">
        <v>75</v>
      </c>
      <c r="D1974" s="330">
        <v>1010</v>
      </c>
    </row>
    <row r="1975" spans="1:4" x14ac:dyDescent="0.3">
      <c r="A1975" s="183">
        <v>2014</v>
      </c>
      <c r="B1975" s="183" t="s">
        <v>82</v>
      </c>
      <c r="C1975" s="183" t="s">
        <v>10</v>
      </c>
      <c r="D1975" s="330">
        <v>1424</v>
      </c>
    </row>
    <row r="1976" spans="1:4" x14ac:dyDescent="0.3">
      <c r="A1976" s="183">
        <v>2014</v>
      </c>
      <c r="B1976" s="183" t="s">
        <v>82</v>
      </c>
      <c r="C1976" s="183" t="s">
        <v>291</v>
      </c>
      <c r="D1976" s="330">
        <v>188</v>
      </c>
    </row>
    <row r="1977" spans="1:4" x14ac:dyDescent="0.3">
      <c r="A1977" s="183">
        <v>2014</v>
      </c>
      <c r="B1977" s="183" t="s">
        <v>82</v>
      </c>
      <c r="C1977" s="183" t="s">
        <v>15</v>
      </c>
      <c r="D1977" s="330">
        <v>1097</v>
      </c>
    </row>
    <row r="1978" spans="1:4" x14ac:dyDescent="0.3">
      <c r="A1978" s="183">
        <v>2014</v>
      </c>
      <c r="B1978" s="183" t="s">
        <v>82</v>
      </c>
      <c r="C1978" s="183" t="s">
        <v>18</v>
      </c>
      <c r="D1978" s="330">
        <v>3002</v>
      </c>
    </row>
    <row r="1979" spans="1:4" x14ac:dyDescent="0.3">
      <c r="A1979" s="183">
        <v>2014</v>
      </c>
      <c r="B1979" s="183" t="s">
        <v>82</v>
      </c>
      <c r="C1979" s="183" t="s">
        <v>77</v>
      </c>
      <c r="D1979" s="330">
        <v>698</v>
      </c>
    </row>
    <row r="1980" spans="1:4" x14ac:dyDescent="0.3">
      <c r="A1980" s="183">
        <v>2014</v>
      </c>
      <c r="B1980" s="183" t="s">
        <v>82</v>
      </c>
      <c r="C1980" s="183" t="s">
        <v>44</v>
      </c>
      <c r="D1980" s="330">
        <v>214</v>
      </c>
    </row>
    <row r="1981" spans="1:4" x14ac:dyDescent="0.3">
      <c r="A1981" s="183">
        <v>2014</v>
      </c>
      <c r="B1981" s="183" t="s">
        <v>82</v>
      </c>
      <c r="C1981" s="183" t="s">
        <v>71</v>
      </c>
      <c r="D1981" s="330">
        <v>657</v>
      </c>
    </row>
    <row r="1982" spans="1:4" x14ac:dyDescent="0.3">
      <c r="A1982" s="183">
        <v>2014</v>
      </c>
      <c r="B1982" s="183" t="s">
        <v>82</v>
      </c>
      <c r="C1982" s="183" t="s">
        <v>52</v>
      </c>
      <c r="D1982" s="330">
        <v>159</v>
      </c>
    </row>
    <row r="1983" spans="1:4" x14ac:dyDescent="0.3">
      <c r="A1983" s="183">
        <v>2014</v>
      </c>
      <c r="B1983" s="183" t="s">
        <v>82</v>
      </c>
      <c r="C1983" s="183" t="s">
        <v>20</v>
      </c>
      <c r="D1983" s="330">
        <v>1177</v>
      </c>
    </row>
    <row r="1984" spans="1:4" x14ac:dyDescent="0.3">
      <c r="A1984" s="183">
        <v>2014</v>
      </c>
      <c r="B1984" s="183" t="s">
        <v>82</v>
      </c>
      <c r="C1984" s="183" t="s">
        <v>95</v>
      </c>
      <c r="D1984" s="330">
        <v>2485</v>
      </c>
    </row>
    <row r="1985" spans="1:4" x14ac:dyDescent="0.3">
      <c r="A1985" s="183">
        <v>2014</v>
      </c>
      <c r="B1985" s="183" t="s">
        <v>82</v>
      </c>
      <c r="C1985" s="183" t="s">
        <v>30</v>
      </c>
      <c r="D1985" s="330">
        <v>291</v>
      </c>
    </row>
    <row r="1986" spans="1:4" x14ac:dyDescent="0.3">
      <c r="A1986" s="183">
        <v>2014</v>
      </c>
      <c r="B1986" s="183" t="s">
        <v>82</v>
      </c>
      <c r="C1986" s="183" t="s">
        <v>58</v>
      </c>
      <c r="D1986" s="330">
        <v>81</v>
      </c>
    </row>
    <row r="1987" spans="1:4" x14ac:dyDescent="0.3">
      <c r="A1987" s="183">
        <v>2014</v>
      </c>
      <c r="B1987" s="183" t="s">
        <v>82</v>
      </c>
      <c r="C1987" s="183" t="s">
        <v>281</v>
      </c>
      <c r="D1987" s="330">
        <v>6169</v>
      </c>
    </row>
    <row r="1988" spans="1:4" x14ac:dyDescent="0.3">
      <c r="A1988" s="183">
        <v>2014</v>
      </c>
      <c r="B1988" s="183" t="s">
        <v>82</v>
      </c>
      <c r="C1988" s="183" t="s">
        <v>54</v>
      </c>
      <c r="D1988" s="330">
        <v>55</v>
      </c>
    </row>
    <row r="1989" spans="1:4" x14ac:dyDescent="0.3">
      <c r="A1989" s="183">
        <v>2014</v>
      </c>
      <c r="B1989" s="183" t="s">
        <v>82</v>
      </c>
      <c r="C1989" s="183" t="s">
        <v>282</v>
      </c>
      <c r="D1989" s="330">
        <v>250</v>
      </c>
    </row>
    <row r="1990" spans="1:4" x14ac:dyDescent="0.3">
      <c r="A1990" s="183">
        <v>2014</v>
      </c>
      <c r="B1990" s="183" t="s">
        <v>82</v>
      </c>
      <c r="C1990" s="183" t="s">
        <v>145</v>
      </c>
      <c r="D1990" s="330">
        <v>18075</v>
      </c>
    </row>
    <row r="1991" spans="1:4" x14ac:dyDescent="0.3">
      <c r="A1991" s="183">
        <v>2014</v>
      </c>
      <c r="B1991" s="183" t="s">
        <v>82</v>
      </c>
      <c r="C1991" s="183" t="s">
        <v>146</v>
      </c>
      <c r="D1991" s="330">
        <v>13411</v>
      </c>
    </row>
    <row r="1992" spans="1:4" x14ac:dyDescent="0.3">
      <c r="A1992" s="183">
        <v>2014</v>
      </c>
      <c r="B1992" s="183" t="s">
        <v>82</v>
      </c>
      <c r="C1992" s="183" t="s">
        <v>147</v>
      </c>
      <c r="D1992" s="330">
        <v>25566</v>
      </c>
    </row>
    <row r="1993" spans="1:4" x14ac:dyDescent="0.3">
      <c r="A1993" s="183">
        <v>2014</v>
      </c>
      <c r="B1993" s="183" t="s">
        <v>87</v>
      </c>
      <c r="C1993" s="183" t="s">
        <v>35</v>
      </c>
      <c r="D1993" s="330">
        <v>159</v>
      </c>
    </row>
    <row r="1994" spans="1:4" x14ac:dyDescent="0.3">
      <c r="A1994" s="183">
        <v>2014</v>
      </c>
      <c r="B1994" s="183" t="s">
        <v>87</v>
      </c>
      <c r="C1994" s="183" t="s">
        <v>41</v>
      </c>
      <c r="D1994" s="330">
        <v>159</v>
      </c>
    </row>
    <row r="1995" spans="1:4" x14ac:dyDescent="0.3">
      <c r="A1995" s="183">
        <v>2014</v>
      </c>
      <c r="B1995" s="183" t="s">
        <v>87</v>
      </c>
      <c r="C1995" s="183" t="s">
        <v>59</v>
      </c>
      <c r="D1995" s="330">
        <v>231</v>
      </c>
    </row>
    <row r="1996" spans="1:4" x14ac:dyDescent="0.3">
      <c r="A1996" s="183">
        <v>2014</v>
      </c>
      <c r="B1996" s="183" t="s">
        <v>87</v>
      </c>
      <c r="C1996" s="183" t="s">
        <v>79</v>
      </c>
      <c r="D1996" s="330">
        <v>2557</v>
      </c>
    </row>
    <row r="1997" spans="1:4" x14ac:dyDescent="0.3">
      <c r="A1997" s="183">
        <v>2014</v>
      </c>
      <c r="B1997" s="183" t="s">
        <v>87</v>
      </c>
      <c r="C1997" s="183" t="s">
        <v>17</v>
      </c>
      <c r="D1997" s="330">
        <v>1098</v>
      </c>
    </row>
    <row r="1998" spans="1:4" x14ac:dyDescent="0.3">
      <c r="A1998" s="183">
        <v>2014</v>
      </c>
      <c r="B1998" s="183" t="s">
        <v>87</v>
      </c>
      <c r="C1998" s="183" t="s">
        <v>274</v>
      </c>
      <c r="D1998" s="330">
        <v>253</v>
      </c>
    </row>
    <row r="1999" spans="1:4" x14ac:dyDescent="0.3">
      <c r="A1999" s="183">
        <v>2014</v>
      </c>
      <c r="B1999" s="183" t="s">
        <v>87</v>
      </c>
      <c r="C1999" s="183" t="s">
        <v>66</v>
      </c>
      <c r="D1999" s="330">
        <v>516</v>
      </c>
    </row>
    <row r="2000" spans="1:4" x14ac:dyDescent="0.3">
      <c r="A2000" s="183">
        <v>2014</v>
      </c>
      <c r="B2000" s="183" t="s">
        <v>87</v>
      </c>
      <c r="C2000" s="183" t="s">
        <v>283</v>
      </c>
      <c r="D2000" s="330">
        <v>181</v>
      </c>
    </row>
    <row r="2001" spans="1:4" x14ac:dyDescent="0.3">
      <c r="A2001" s="183">
        <v>2014</v>
      </c>
      <c r="B2001" s="183" t="s">
        <v>87</v>
      </c>
      <c r="C2001" s="183" t="s">
        <v>11</v>
      </c>
      <c r="D2001" s="330">
        <v>1715</v>
      </c>
    </row>
    <row r="2002" spans="1:4" x14ac:dyDescent="0.3">
      <c r="A2002" s="183">
        <v>2014</v>
      </c>
      <c r="B2002" s="183" t="s">
        <v>87</v>
      </c>
      <c r="C2002" s="183" t="s">
        <v>56</v>
      </c>
      <c r="D2002" s="330">
        <v>673</v>
      </c>
    </row>
    <row r="2003" spans="1:4" x14ac:dyDescent="0.3">
      <c r="A2003" s="183">
        <v>2014</v>
      </c>
      <c r="B2003" s="183" t="s">
        <v>87</v>
      </c>
      <c r="C2003" s="183" t="s">
        <v>29</v>
      </c>
      <c r="D2003" s="330">
        <v>615</v>
      </c>
    </row>
    <row r="2004" spans="1:4" x14ac:dyDescent="0.3">
      <c r="A2004" s="183">
        <v>2014</v>
      </c>
      <c r="B2004" s="183" t="s">
        <v>87</v>
      </c>
      <c r="C2004" s="183" t="s">
        <v>40</v>
      </c>
      <c r="D2004" s="330">
        <v>84</v>
      </c>
    </row>
    <row r="2005" spans="1:4" x14ac:dyDescent="0.3">
      <c r="A2005" s="183">
        <v>2014</v>
      </c>
      <c r="B2005" s="183" t="s">
        <v>87</v>
      </c>
      <c r="C2005" s="183" t="s">
        <v>47</v>
      </c>
      <c r="D2005" s="330">
        <v>1833</v>
      </c>
    </row>
    <row r="2006" spans="1:4" x14ac:dyDescent="0.3">
      <c r="A2006" s="183">
        <v>2014</v>
      </c>
      <c r="B2006" s="183" t="s">
        <v>87</v>
      </c>
      <c r="C2006" s="183" t="s">
        <v>57</v>
      </c>
      <c r="D2006" s="330">
        <v>389</v>
      </c>
    </row>
    <row r="2007" spans="1:4" x14ac:dyDescent="0.3">
      <c r="A2007" s="183">
        <v>2014</v>
      </c>
      <c r="B2007" s="183" t="s">
        <v>87</v>
      </c>
      <c r="C2007" s="183" t="s">
        <v>74</v>
      </c>
      <c r="D2007" s="330">
        <v>1646</v>
      </c>
    </row>
    <row r="2008" spans="1:4" x14ac:dyDescent="0.3">
      <c r="A2008" s="183">
        <v>2014</v>
      </c>
      <c r="B2008" s="183" t="s">
        <v>87</v>
      </c>
      <c r="C2008" s="183" t="s">
        <v>53</v>
      </c>
      <c r="D2008" s="330">
        <v>291</v>
      </c>
    </row>
    <row r="2009" spans="1:4" x14ac:dyDescent="0.3">
      <c r="A2009" s="183">
        <v>2014</v>
      </c>
      <c r="B2009" s="183" t="s">
        <v>87</v>
      </c>
      <c r="C2009" s="183" t="s">
        <v>284</v>
      </c>
      <c r="D2009" s="330">
        <v>65</v>
      </c>
    </row>
    <row r="2010" spans="1:4" x14ac:dyDescent="0.3">
      <c r="A2010" s="183">
        <v>2014</v>
      </c>
      <c r="B2010" s="183" t="s">
        <v>87</v>
      </c>
      <c r="C2010" s="183" t="s">
        <v>49</v>
      </c>
      <c r="D2010" s="330">
        <v>95</v>
      </c>
    </row>
    <row r="2011" spans="1:4" x14ac:dyDescent="0.3">
      <c r="A2011" s="183">
        <v>2014</v>
      </c>
      <c r="B2011" s="183" t="s">
        <v>87</v>
      </c>
      <c r="C2011" s="183" t="s">
        <v>33</v>
      </c>
      <c r="D2011" s="330">
        <v>403</v>
      </c>
    </row>
    <row r="2012" spans="1:4" x14ac:dyDescent="0.3">
      <c r="A2012" s="183">
        <v>2014</v>
      </c>
      <c r="B2012" s="183" t="s">
        <v>87</v>
      </c>
      <c r="C2012" s="183" t="s">
        <v>60</v>
      </c>
      <c r="D2012" s="330">
        <v>643</v>
      </c>
    </row>
    <row r="2013" spans="1:4" x14ac:dyDescent="0.3">
      <c r="A2013" s="183">
        <v>2014</v>
      </c>
      <c r="B2013" s="183" t="s">
        <v>87</v>
      </c>
      <c r="C2013" s="183" t="s">
        <v>25</v>
      </c>
      <c r="D2013" s="330">
        <v>1267</v>
      </c>
    </row>
    <row r="2014" spans="1:4" x14ac:dyDescent="0.3">
      <c r="A2014" s="183">
        <v>2014</v>
      </c>
      <c r="B2014" s="183" t="s">
        <v>87</v>
      </c>
      <c r="C2014" s="183" t="s">
        <v>7</v>
      </c>
      <c r="D2014" s="330">
        <v>1461</v>
      </c>
    </row>
    <row r="2015" spans="1:4" x14ac:dyDescent="0.3">
      <c r="A2015" s="183">
        <v>2014</v>
      </c>
      <c r="B2015" s="183" t="s">
        <v>87</v>
      </c>
      <c r="C2015" s="183" t="s">
        <v>51</v>
      </c>
      <c r="D2015" s="330">
        <v>75</v>
      </c>
    </row>
    <row r="2016" spans="1:4" x14ac:dyDescent="0.3">
      <c r="A2016" s="183">
        <v>2014</v>
      </c>
      <c r="B2016" s="183" t="s">
        <v>87</v>
      </c>
      <c r="C2016" s="183" t="s">
        <v>55</v>
      </c>
      <c r="D2016" s="330">
        <v>116</v>
      </c>
    </row>
    <row r="2017" spans="1:4" x14ac:dyDescent="0.3">
      <c r="A2017" s="183">
        <v>2014</v>
      </c>
      <c r="B2017" s="183" t="s">
        <v>87</v>
      </c>
      <c r="C2017" s="183" t="s">
        <v>36</v>
      </c>
      <c r="D2017" s="330">
        <v>716</v>
      </c>
    </row>
    <row r="2018" spans="1:4" x14ac:dyDescent="0.3">
      <c r="A2018" s="183">
        <v>2014</v>
      </c>
      <c r="B2018" s="183" t="s">
        <v>87</v>
      </c>
      <c r="C2018" s="183" t="s">
        <v>285</v>
      </c>
      <c r="D2018" s="330">
        <v>49</v>
      </c>
    </row>
    <row r="2019" spans="1:4" x14ac:dyDescent="0.3">
      <c r="A2019" s="183">
        <v>2014</v>
      </c>
      <c r="B2019" s="183" t="s">
        <v>87</v>
      </c>
      <c r="C2019" s="183" t="s">
        <v>21</v>
      </c>
      <c r="D2019" s="330">
        <v>599</v>
      </c>
    </row>
    <row r="2020" spans="1:4" x14ac:dyDescent="0.3">
      <c r="A2020" s="183">
        <v>2014</v>
      </c>
      <c r="B2020" s="183" t="s">
        <v>87</v>
      </c>
      <c r="C2020" s="183" t="s">
        <v>42</v>
      </c>
      <c r="D2020" s="330">
        <v>139</v>
      </c>
    </row>
    <row r="2021" spans="1:4" x14ac:dyDescent="0.3">
      <c r="A2021" s="183">
        <v>2014</v>
      </c>
      <c r="B2021" s="183" t="s">
        <v>87</v>
      </c>
      <c r="C2021" s="183" t="s">
        <v>286</v>
      </c>
      <c r="D2021" s="330">
        <v>119</v>
      </c>
    </row>
    <row r="2022" spans="1:4" x14ac:dyDescent="0.3">
      <c r="A2022" s="183">
        <v>2014</v>
      </c>
      <c r="B2022" s="183" t="s">
        <v>87</v>
      </c>
      <c r="C2022" s="183" t="s">
        <v>16</v>
      </c>
      <c r="D2022" s="330">
        <v>1208</v>
      </c>
    </row>
    <row r="2023" spans="1:4" x14ac:dyDescent="0.3">
      <c r="A2023" s="183">
        <v>2014</v>
      </c>
      <c r="B2023" s="183" t="s">
        <v>87</v>
      </c>
      <c r="C2023" s="183" t="s">
        <v>2</v>
      </c>
      <c r="D2023" s="330">
        <v>2247</v>
      </c>
    </row>
    <row r="2024" spans="1:4" x14ac:dyDescent="0.3">
      <c r="A2024" s="183">
        <v>2014</v>
      </c>
      <c r="B2024" s="183" t="s">
        <v>87</v>
      </c>
      <c r="C2024" s="183" t="s">
        <v>287</v>
      </c>
      <c r="D2024" s="330">
        <v>98</v>
      </c>
    </row>
    <row r="2025" spans="1:4" x14ac:dyDescent="0.3">
      <c r="A2025" s="183">
        <v>2014</v>
      </c>
      <c r="B2025" s="183" t="s">
        <v>87</v>
      </c>
      <c r="C2025" s="183" t="s">
        <v>288</v>
      </c>
      <c r="D2025" s="330">
        <v>134</v>
      </c>
    </row>
    <row r="2026" spans="1:4" x14ac:dyDescent="0.3">
      <c r="A2026" s="183">
        <v>2014</v>
      </c>
      <c r="B2026" s="183" t="s">
        <v>87</v>
      </c>
      <c r="C2026" s="183" t="s">
        <v>4</v>
      </c>
      <c r="D2026" s="330">
        <v>2339</v>
      </c>
    </row>
    <row r="2027" spans="1:4" x14ac:dyDescent="0.3">
      <c r="A2027" s="183">
        <v>2014</v>
      </c>
      <c r="B2027" s="183" t="s">
        <v>87</v>
      </c>
      <c r="C2027" s="183" t="s">
        <v>38</v>
      </c>
      <c r="D2027" s="330">
        <v>346</v>
      </c>
    </row>
    <row r="2028" spans="1:4" x14ac:dyDescent="0.3">
      <c r="A2028" s="183">
        <v>2014</v>
      </c>
      <c r="B2028" s="183" t="s">
        <v>87</v>
      </c>
      <c r="C2028" s="183" t="s">
        <v>275</v>
      </c>
      <c r="D2028" s="330">
        <v>493</v>
      </c>
    </row>
    <row r="2029" spans="1:4" x14ac:dyDescent="0.3">
      <c r="A2029" s="183">
        <v>2014</v>
      </c>
      <c r="B2029" s="183" t="s">
        <v>87</v>
      </c>
      <c r="C2029" s="183" t="s">
        <v>8</v>
      </c>
      <c r="D2029" s="330">
        <v>1074</v>
      </c>
    </row>
    <row r="2030" spans="1:4" x14ac:dyDescent="0.3">
      <c r="A2030" s="183">
        <v>2014</v>
      </c>
      <c r="B2030" s="183" t="s">
        <v>87</v>
      </c>
      <c r="C2030" s="183" t="s">
        <v>289</v>
      </c>
      <c r="D2030" s="330">
        <v>59</v>
      </c>
    </row>
    <row r="2031" spans="1:4" x14ac:dyDescent="0.3">
      <c r="A2031" s="183">
        <v>2014</v>
      </c>
      <c r="B2031" s="183" t="s">
        <v>87</v>
      </c>
      <c r="C2031" s="183" t="s">
        <v>292</v>
      </c>
      <c r="D2031" s="330">
        <v>31</v>
      </c>
    </row>
    <row r="2032" spans="1:4" x14ac:dyDescent="0.3">
      <c r="A2032" s="183">
        <v>2014</v>
      </c>
      <c r="B2032" s="183" t="s">
        <v>87</v>
      </c>
      <c r="C2032" s="183" t="s">
        <v>78</v>
      </c>
      <c r="D2032" s="330">
        <v>2045</v>
      </c>
    </row>
    <row r="2033" spans="1:4" x14ac:dyDescent="0.3">
      <c r="A2033" s="183">
        <v>2014</v>
      </c>
      <c r="B2033" s="183" t="s">
        <v>87</v>
      </c>
      <c r="C2033" s="183" t="s">
        <v>27</v>
      </c>
      <c r="D2033" s="330">
        <v>1000</v>
      </c>
    </row>
    <row r="2034" spans="1:4" x14ac:dyDescent="0.3">
      <c r="A2034" s="183">
        <v>2014</v>
      </c>
      <c r="B2034" s="183" t="s">
        <v>87</v>
      </c>
      <c r="C2034" s="183" t="s">
        <v>13</v>
      </c>
      <c r="D2034" s="330">
        <v>605</v>
      </c>
    </row>
    <row r="2035" spans="1:4" x14ac:dyDescent="0.3">
      <c r="A2035" s="183">
        <v>2014</v>
      </c>
      <c r="B2035" s="183" t="s">
        <v>87</v>
      </c>
      <c r="C2035" s="183" t="s">
        <v>70</v>
      </c>
      <c r="D2035" s="330">
        <v>1497</v>
      </c>
    </row>
    <row r="2036" spans="1:4" x14ac:dyDescent="0.3">
      <c r="A2036" s="183">
        <v>2014</v>
      </c>
      <c r="B2036" s="183" t="s">
        <v>87</v>
      </c>
      <c r="C2036" s="183" t="s">
        <v>72</v>
      </c>
      <c r="D2036" s="330">
        <v>454</v>
      </c>
    </row>
    <row r="2037" spans="1:4" x14ac:dyDescent="0.3">
      <c r="A2037" s="183">
        <v>2014</v>
      </c>
      <c r="B2037" s="183" t="s">
        <v>87</v>
      </c>
      <c r="C2037" s="183" t="s">
        <v>276</v>
      </c>
      <c r="D2037" s="330">
        <v>242</v>
      </c>
    </row>
    <row r="2038" spans="1:4" x14ac:dyDescent="0.3">
      <c r="A2038" s="183">
        <v>2014</v>
      </c>
      <c r="B2038" s="183" t="s">
        <v>87</v>
      </c>
      <c r="C2038" s="183" t="s">
        <v>6</v>
      </c>
      <c r="D2038" s="330">
        <v>2181</v>
      </c>
    </row>
    <row r="2039" spans="1:4" x14ac:dyDescent="0.3">
      <c r="A2039" s="183">
        <v>2014</v>
      </c>
      <c r="B2039" s="183" t="s">
        <v>87</v>
      </c>
      <c r="C2039" s="183" t="s">
        <v>62</v>
      </c>
      <c r="D2039" s="330">
        <v>1165</v>
      </c>
    </row>
    <row r="2040" spans="1:4" x14ac:dyDescent="0.3">
      <c r="A2040" s="183">
        <v>2014</v>
      </c>
      <c r="B2040" s="183" t="s">
        <v>87</v>
      </c>
      <c r="C2040" s="183" t="s">
        <v>5</v>
      </c>
      <c r="D2040" s="330">
        <v>1811</v>
      </c>
    </row>
    <row r="2041" spans="1:4" x14ac:dyDescent="0.3">
      <c r="A2041" s="183">
        <v>2014</v>
      </c>
      <c r="B2041" s="183" t="s">
        <v>87</v>
      </c>
      <c r="C2041" s="183" t="s">
        <v>37</v>
      </c>
      <c r="D2041" s="330">
        <v>104</v>
      </c>
    </row>
    <row r="2042" spans="1:4" x14ac:dyDescent="0.3">
      <c r="A2042" s="183">
        <v>2014</v>
      </c>
      <c r="B2042" s="183" t="s">
        <v>87</v>
      </c>
      <c r="C2042" s="183" t="s">
        <v>76</v>
      </c>
      <c r="D2042" s="330">
        <v>1585</v>
      </c>
    </row>
    <row r="2043" spans="1:4" x14ac:dyDescent="0.3">
      <c r="A2043" s="183">
        <v>2014</v>
      </c>
      <c r="B2043" s="183" t="s">
        <v>87</v>
      </c>
      <c r="C2043" s="183" t="s">
        <v>63</v>
      </c>
      <c r="D2043" s="330">
        <v>425</v>
      </c>
    </row>
    <row r="2044" spans="1:4" x14ac:dyDescent="0.3">
      <c r="A2044" s="183">
        <v>2014</v>
      </c>
      <c r="B2044" s="183" t="s">
        <v>87</v>
      </c>
      <c r="C2044" s="183" t="s">
        <v>277</v>
      </c>
      <c r="D2044" s="330">
        <v>270</v>
      </c>
    </row>
    <row r="2045" spans="1:4" x14ac:dyDescent="0.3">
      <c r="A2045" s="183">
        <v>2014</v>
      </c>
      <c r="B2045" s="183" t="s">
        <v>87</v>
      </c>
      <c r="C2045" s="183" t="s">
        <v>43</v>
      </c>
      <c r="D2045" s="330">
        <v>519</v>
      </c>
    </row>
    <row r="2046" spans="1:4" x14ac:dyDescent="0.3">
      <c r="A2046" s="183">
        <v>2014</v>
      </c>
      <c r="B2046" s="183" t="s">
        <v>87</v>
      </c>
      <c r="C2046" s="183" t="s">
        <v>65</v>
      </c>
      <c r="D2046" s="330">
        <v>589</v>
      </c>
    </row>
    <row r="2047" spans="1:4" x14ac:dyDescent="0.3">
      <c r="A2047" s="183">
        <v>2014</v>
      </c>
      <c r="B2047" s="183" t="s">
        <v>87</v>
      </c>
      <c r="C2047" s="183" t="s">
        <v>22</v>
      </c>
      <c r="D2047" s="330">
        <v>571</v>
      </c>
    </row>
    <row r="2048" spans="1:4" x14ac:dyDescent="0.3">
      <c r="A2048" s="183">
        <v>2014</v>
      </c>
      <c r="B2048" s="183" t="s">
        <v>87</v>
      </c>
      <c r="C2048" s="183" t="s">
        <v>61</v>
      </c>
      <c r="D2048" s="330">
        <v>431</v>
      </c>
    </row>
    <row r="2049" spans="1:4" x14ac:dyDescent="0.3">
      <c r="A2049" s="183">
        <v>2014</v>
      </c>
      <c r="B2049" s="183" t="s">
        <v>87</v>
      </c>
      <c r="C2049" s="183" t="s">
        <v>23</v>
      </c>
      <c r="D2049" s="330">
        <v>637</v>
      </c>
    </row>
    <row r="2050" spans="1:4" x14ac:dyDescent="0.3">
      <c r="A2050" s="183">
        <v>2014</v>
      </c>
      <c r="B2050" s="183" t="s">
        <v>87</v>
      </c>
      <c r="C2050" s="183" t="s">
        <v>12</v>
      </c>
      <c r="D2050" s="330">
        <v>420</v>
      </c>
    </row>
    <row r="2051" spans="1:4" x14ac:dyDescent="0.3">
      <c r="A2051" s="183">
        <v>2014</v>
      </c>
      <c r="B2051" s="183" t="s">
        <v>87</v>
      </c>
      <c r="C2051" s="183" t="s">
        <v>278</v>
      </c>
      <c r="D2051" s="330">
        <v>1167</v>
      </c>
    </row>
    <row r="2052" spans="1:4" x14ac:dyDescent="0.3">
      <c r="A2052" s="183">
        <v>2014</v>
      </c>
      <c r="B2052" s="183" t="s">
        <v>87</v>
      </c>
      <c r="C2052" s="183" t="s">
        <v>19</v>
      </c>
      <c r="D2052" s="330">
        <v>750</v>
      </c>
    </row>
    <row r="2053" spans="1:4" x14ac:dyDescent="0.3">
      <c r="A2053" s="183">
        <v>2014</v>
      </c>
      <c r="B2053" s="183" t="s">
        <v>87</v>
      </c>
      <c r="C2053" s="183" t="s">
        <v>45</v>
      </c>
      <c r="D2053" s="330">
        <v>258</v>
      </c>
    </row>
    <row r="2054" spans="1:4" x14ac:dyDescent="0.3">
      <c r="A2054" s="183">
        <v>2014</v>
      </c>
      <c r="B2054" s="183" t="s">
        <v>87</v>
      </c>
      <c r="C2054" s="183" t="s">
        <v>48</v>
      </c>
      <c r="D2054" s="330">
        <v>554</v>
      </c>
    </row>
    <row r="2055" spans="1:4" x14ac:dyDescent="0.3">
      <c r="A2055" s="183">
        <v>2014</v>
      </c>
      <c r="B2055" s="183" t="s">
        <v>87</v>
      </c>
      <c r="C2055" s="183" t="s">
        <v>34</v>
      </c>
      <c r="D2055" s="330">
        <v>318</v>
      </c>
    </row>
    <row r="2056" spans="1:4" x14ac:dyDescent="0.3">
      <c r="A2056" s="183">
        <v>2014</v>
      </c>
      <c r="B2056" s="183" t="s">
        <v>87</v>
      </c>
      <c r="C2056" s="183" t="s">
        <v>3</v>
      </c>
      <c r="D2056" s="330">
        <v>2131</v>
      </c>
    </row>
    <row r="2057" spans="1:4" x14ac:dyDescent="0.3">
      <c r="A2057" s="183">
        <v>2014</v>
      </c>
      <c r="B2057" s="183" t="s">
        <v>87</v>
      </c>
      <c r="C2057" s="183" t="s">
        <v>80</v>
      </c>
      <c r="D2057" s="330">
        <v>1151</v>
      </c>
    </row>
    <row r="2058" spans="1:4" x14ac:dyDescent="0.3">
      <c r="A2058" s="183">
        <v>2014</v>
      </c>
      <c r="B2058" s="183" t="s">
        <v>87</v>
      </c>
      <c r="C2058" s="183" t="s">
        <v>39</v>
      </c>
      <c r="D2058" s="330">
        <v>948</v>
      </c>
    </row>
    <row r="2059" spans="1:4" x14ac:dyDescent="0.3">
      <c r="A2059" s="183">
        <v>2014</v>
      </c>
      <c r="B2059" s="183" t="s">
        <v>87</v>
      </c>
      <c r="C2059" s="183" t="s">
        <v>14</v>
      </c>
      <c r="D2059" s="330">
        <v>2203</v>
      </c>
    </row>
    <row r="2060" spans="1:4" x14ac:dyDescent="0.3">
      <c r="A2060" s="183">
        <v>2014</v>
      </c>
      <c r="B2060" s="183" t="s">
        <v>87</v>
      </c>
      <c r="C2060" s="183" t="s">
        <v>68</v>
      </c>
      <c r="D2060" s="330">
        <v>521</v>
      </c>
    </row>
    <row r="2061" spans="1:4" x14ac:dyDescent="0.3">
      <c r="A2061" s="183">
        <v>2014</v>
      </c>
      <c r="B2061" s="183" t="s">
        <v>87</v>
      </c>
      <c r="C2061" s="183" t="s">
        <v>69</v>
      </c>
      <c r="D2061" s="330">
        <v>447</v>
      </c>
    </row>
    <row r="2062" spans="1:4" x14ac:dyDescent="0.3">
      <c r="A2062" s="183">
        <v>2014</v>
      </c>
      <c r="B2062" s="183" t="s">
        <v>87</v>
      </c>
      <c r="C2062" s="183" t="s">
        <v>50</v>
      </c>
      <c r="D2062" s="330">
        <v>129</v>
      </c>
    </row>
    <row r="2063" spans="1:4" x14ac:dyDescent="0.3">
      <c r="A2063" s="183">
        <v>2014</v>
      </c>
      <c r="B2063" s="183" t="s">
        <v>87</v>
      </c>
      <c r="C2063" s="183" t="s">
        <v>279</v>
      </c>
      <c r="D2063" s="330">
        <v>218</v>
      </c>
    </row>
    <row r="2064" spans="1:4" x14ac:dyDescent="0.3">
      <c r="A2064" s="183">
        <v>2014</v>
      </c>
      <c r="B2064" s="183" t="s">
        <v>87</v>
      </c>
      <c r="C2064" s="183" t="s">
        <v>24</v>
      </c>
      <c r="D2064" s="330">
        <v>1487</v>
      </c>
    </row>
    <row r="2065" spans="1:4" x14ac:dyDescent="0.3">
      <c r="A2065" s="183">
        <v>2014</v>
      </c>
      <c r="B2065" s="183" t="s">
        <v>87</v>
      </c>
      <c r="C2065" s="183" t="s">
        <v>9</v>
      </c>
      <c r="D2065" s="330">
        <v>1172</v>
      </c>
    </row>
    <row r="2066" spans="1:4" x14ac:dyDescent="0.3">
      <c r="A2066" s="183">
        <v>2014</v>
      </c>
      <c r="B2066" s="183" t="s">
        <v>87</v>
      </c>
      <c r="C2066" s="183" t="s">
        <v>67</v>
      </c>
      <c r="D2066" s="330">
        <v>762</v>
      </c>
    </row>
    <row r="2067" spans="1:4" x14ac:dyDescent="0.3">
      <c r="A2067" s="183">
        <v>2014</v>
      </c>
      <c r="B2067" s="183" t="s">
        <v>87</v>
      </c>
      <c r="C2067" s="183" t="s">
        <v>28</v>
      </c>
      <c r="D2067" s="330">
        <v>881</v>
      </c>
    </row>
    <row r="2068" spans="1:4" x14ac:dyDescent="0.3">
      <c r="A2068" s="183">
        <v>2014</v>
      </c>
      <c r="B2068" s="183" t="s">
        <v>87</v>
      </c>
      <c r="C2068" s="183" t="s">
        <v>31</v>
      </c>
      <c r="D2068" s="330">
        <v>942</v>
      </c>
    </row>
    <row r="2069" spans="1:4" x14ac:dyDescent="0.3">
      <c r="A2069" s="183">
        <v>2014</v>
      </c>
      <c r="B2069" s="183" t="s">
        <v>87</v>
      </c>
      <c r="C2069" s="183" t="s">
        <v>64</v>
      </c>
      <c r="D2069" s="330">
        <v>1155</v>
      </c>
    </row>
    <row r="2070" spans="1:4" x14ac:dyDescent="0.3">
      <c r="A2070" s="183">
        <v>2014</v>
      </c>
      <c r="B2070" s="183" t="s">
        <v>87</v>
      </c>
      <c r="C2070" s="183" t="s">
        <v>290</v>
      </c>
      <c r="D2070" s="330">
        <v>97</v>
      </c>
    </row>
    <row r="2071" spans="1:4" x14ac:dyDescent="0.3">
      <c r="A2071" s="183">
        <v>2014</v>
      </c>
      <c r="B2071" s="183" t="s">
        <v>87</v>
      </c>
      <c r="C2071" s="183" t="s">
        <v>280</v>
      </c>
      <c r="D2071" s="330">
        <v>355</v>
      </c>
    </row>
    <row r="2072" spans="1:4" x14ac:dyDescent="0.3">
      <c r="A2072" s="183">
        <v>2014</v>
      </c>
      <c r="B2072" s="183" t="s">
        <v>87</v>
      </c>
      <c r="C2072" s="183" t="s">
        <v>73</v>
      </c>
      <c r="D2072" s="330">
        <v>1841</v>
      </c>
    </row>
    <row r="2073" spans="1:4" x14ac:dyDescent="0.3">
      <c r="A2073" s="183">
        <v>2014</v>
      </c>
      <c r="B2073" s="183" t="s">
        <v>87</v>
      </c>
      <c r="C2073" s="183" t="s">
        <v>26</v>
      </c>
      <c r="D2073" s="330">
        <v>669</v>
      </c>
    </row>
    <row r="2074" spans="1:4" x14ac:dyDescent="0.3">
      <c r="A2074" s="183">
        <v>2014</v>
      </c>
      <c r="B2074" s="183" t="s">
        <v>87</v>
      </c>
      <c r="C2074" s="183" t="s">
        <v>32</v>
      </c>
      <c r="D2074" s="330">
        <v>655</v>
      </c>
    </row>
    <row r="2075" spans="1:4" x14ac:dyDescent="0.3">
      <c r="A2075" s="183">
        <v>2014</v>
      </c>
      <c r="B2075" s="183" t="s">
        <v>87</v>
      </c>
      <c r="C2075" s="183" t="s">
        <v>46</v>
      </c>
      <c r="D2075" s="330">
        <v>1786</v>
      </c>
    </row>
    <row r="2076" spans="1:4" x14ac:dyDescent="0.3">
      <c r="A2076" s="183">
        <v>2014</v>
      </c>
      <c r="B2076" s="183" t="s">
        <v>87</v>
      </c>
      <c r="C2076" s="183" t="s">
        <v>75</v>
      </c>
      <c r="D2076" s="330">
        <v>1174</v>
      </c>
    </row>
    <row r="2077" spans="1:4" x14ac:dyDescent="0.3">
      <c r="A2077" s="183">
        <v>2014</v>
      </c>
      <c r="B2077" s="183" t="s">
        <v>87</v>
      </c>
      <c r="C2077" s="183" t="s">
        <v>10</v>
      </c>
      <c r="D2077" s="330">
        <v>1936</v>
      </c>
    </row>
    <row r="2078" spans="1:4" x14ac:dyDescent="0.3">
      <c r="A2078" s="183">
        <v>2014</v>
      </c>
      <c r="B2078" s="183" t="s">
        <v>87</v>
      </c>
      <c r="C2078" s="183" t="s">
        <v>291</v>
      </c>
      <c r="D2078" s="330">
        <v>320</v>
      </c>
    </row>
    <row r="2079" spans="1:4" x14ac:dyDescent="0.3">
      <c r="A2079" s="183">
        <v>2014</v>
      </c>
      <c r="B2079" s="183" t="s">
        <v>87</v>
      </c>
      <c r="C2079" s="183" t="s">
        <v>15</v>
      </c>
      <c r="D2079" s="330">
        <v>1604</v>
      </c>
    </row>
    <row r="2080" spans="1:4" x14ac:dyDescent="0.3">
      <c r="A2080" s="183">
        <v>2014</v>
      </c>
      <c r="B2080" s="183" t="s">
        <v>87</v>
      </c>
      <c r="C2080" s="183" t="s">
        <v>18</v>
      </c>
      <c r="D2080" s="330">
        <v>2693</v>
      </c>
    </row>
    <row r="2081" spans="1:4" x14ac:dyDescent="0.3">
      <c r="A2081" s="183">
        <v>2014</v>
      </c>
      <c r="B2081" s="183" t="s">
        <v>87</v>
      </c>
      <c r="C2081" s="183" t="s">
        <v>77</v>
      </c>
      <c r="D2081" s="330">
        <v>950</v>
      </c>
    </row>
    <row r="2082" spans="1:4" x14ac:dyDescent="0.3">
      <c r="A2082" s="183">
        <v>2014</v>
      </c>
      <c r="B2082" s="183" t="s">
        <v>87</v>
      </c>
      <c r="C2082" s="183" t="s">
        <v>44</v>
      </c>
      <c r="D2082" s="330">
        <v>228</v>
      </c>
    </row>
    <row r="2083" spans="1:4" x14ac:dyDescent="0.3">
      <c r="A2083" s="183">
        <v>2014</v>
      </c>
      <c r="B2083" s="183" t="s">
        <v>87</v>
      </c>
      <c r="C2083" s="183" t="s">
        <v>71</v>
      </c>
      <c r="D2083" s="330">
        <v>913</v>
      </c>
    </row>
    <row r="2084" spans="1:4" x14ac:dyDescent="0.3">
      <c r="A2084" s="183">
        <v>2014</v>
      </c>
      <c r="B2084" s="183" t="s">
        <v>87</v>
      </c>
      <c r="C2084" s="183" t="s">
        <v>52</v>
      </c>
      <c r="D2084" s="330">
        <v>202</v>
      </c>
    </row>
    <row r="2085" spans="1:4" x14ac:dyDescent="0.3">
      <c r="A2085" s="183">
        <v>2014</v>
      </c>
      <c r="B2085" s="183" t="s">
        <v>87</v>
      </c>
      <c r="C2085" s="183" t="s">
        <v>20</v>
      </c>
      <c r="D2085" s="330">
        <v>1480</v>
      </c>
    </row>
    <row r="2086" spans="1:4" x14ac:dyDescent="0.3">
      <c r="A2086" s="183">
        <v>2014</v>
      </c>
      <c r="B2086" s="183" t="s">
        <v>87</v>
      </c>
      <c r="C2086" s="183" t="s">
        <v>95</v>
      </c>
      <c r="D2086" s="330">
        <v>2311</v>
      </c>
    </row>
    <row r="2087" spans="1:4" x14ac:dyDescent="0.3">
      <c r="A2087" s="183">
        <v>2014</v>
      </c>
      <c r="B2087" s="183" t="s">
        <v>87</v>
      </c>
      <c r="C2087" s="183" t="s">
        <v>30</v>
      </c>
      <c r="D2087" s="330">
        <v>355</v>
      </c>
    </row>
    <row r="2088" spans="1:4" x14ac:dyDescent="0.3">
      <c r="A2088" s="183">
        <v>2014</v>
      </c>
      <c r="B2088" s="183" t="s">
        <v>87</v>
      </c>
      <c r="C2088" s="183" t="s">
        <v>58</v>
      </c>
      <c r="D2088" s="330">
        <v>127</v>
      </c>
    </row>
    <row r="2089" spans="1:4" x14ac:dyDescent="0.3">
      <c r="A2089" s="183">
        <v>2014</v>
      </c>
      <c r="B2089" s="183" t="s">
        <v>87</v>
      </c>
      <c r="C2089" s="183" t="s">
        <v>281</v>
      </c>
      <c r="D2089" s="330">
        <v>5743</v>
      </c>
    </row>
    <row r="2090" spans="1:4" x14ac:dyDescent="0.3">
      <c r="A2090" s="183">
        <v>2014</v>
      </c>
      <c r="B2090" s="183" t="s">
        <v>87</v>
      </c>
      <c r="C2090" s="183" t="s">
        <v>54</v>
      </c>
      <c r="D2090" s="330">
        <v>89</v>
      </c>
    </row>
    <row r="2091" spans="1:4" x14ac:dyDescent="0.3">
      <c r="A2091" s="183">
        <v>2014</v>
      </c>
      <c r="B2091" s="183" t="s">
        <v>87</v>
      </c>
      <c r="C2091" s="183" t="s">
        <v>282</v>
      </c>
      <c r="D2091" s="330">
        <v>431</v>
      </c>
    </row>
    <row r="2092" spans="1:4" x14ac:dyDescent="0.3">
      <c r="A2092" s="183">
        <v>2014</v>
      </c>
      <c r="B2092" s="183" t="s">
        <v>87</v>
      </c>
      <c r="C2092" s="183" t="s">
        <v>145</v>
      </c>
      <c r="D2092" s="330">
        <v>19047</v>
      </c>
    </row>
    <row r="2093" spans="1:4" x14ac:dyDescent="0.3">
      <c r="A2093" s="183">
        <v>2014</v>
      </c>
      <c r="B2093" s="183" t="s">
        <v>87</v>
      </c>
      <c r="C2093" s="183" t="s">
        <v>146</v>
      </c>
      <c r="D2093" s="330">
        <v>11865</v>
      </c>
    </row>
    <row r="2094" spans="1:4" x14ac:dyDescent="0.3">
      <c r="A2094" s="183">
        <v>2014</v>
      </c>
      <c r="B2094" s="183" t="s">
        <v>87</v>
      </c>
      <c r="C2094" s="183" t="s">
        <v>147</v>
      </c>
      <c r="D2094" s="330">
        <v>23603</v>
      </c>
    </row>
    <row r="2095" spans="1:4" x14ac:dyDescent="0.3">
      <c r="A2095" s="183">
        <v>2014</v>
      </c>
      <c r="B2095" s="183" t="s">
        <v>88</v>
      </c>
      <c r="C2095" s="183" t="s">
        <v>35</v>
      </c>
      <c r="D2095" s="330">
        <v>53</v>
      </c>
    </row>
    <row r="2096" spans="1:4" x14ac:dyDescent="0.3">
      <c r="A2096" s="183">
        <v>2014</v>
      </c>
      <c r="B2096" s="183" t="s">
        <v>88</v>
      </c>
      <c r="C2096" s="183" t="s">
        <v>41</v>
      </c>
      <c r="D2096" s="330">
        <v>60</v>
      </c>
    </row>
    <row r="2097" spans="1:4" x14ac:dyDescent="0.3">
      <c r="A2097" s="183">
        <v>2014</v>
      </c>
      <c r="B2097" s="183" t="s">
        <v>88</v>
      </c>
      <c r="C2097" s="183" t="s">
        <v>59</v>
      </c>
      <c r="D2097" s="330">
        <v>94</v>
      </c>
    </row>
    <row r="2098" spans="1:4" x14ac:dyDescent="0.3">
      <c r="A2098" s="183">
        <v>2014</v>
      </c>
      <c r="B2098" s="183" t="s">
        <v>88</v>
      </c>
      <c r="C2098" s="183" t="s">
        <v>79</v>
      </c>
      <c r="D2098" s="330">
        <v>1279</v>
      </c>
    </row>
    <row r="2099" spans="1:4" x14ac:dyDescent="0.3">
      <c r="A2099" s="183">
        <v>2014</v>
      </c>
      <c r="B2099" s="183" t="s">
        <v>88</v>
      </c>
      <c r="C2099" s="183" t="s">
        <v>17</v>
      </c>
      <c r="D2099" s="330">
        <v>522</v>
      </c>
    </row>
    <row r="2100" spans="1:4" x14ac:dyDescent="0.3">
      <c r="A2100" s="183">
        <v>2014</v>
      </c>
      <c r="B2100" s="183" t="s">
        <v>88</v>
      </c>
      <c r="C2100" s="183" t="s">
        <v>274</v>
      </c>
      <c r="D2100" s="330">
        <v>108</v>
      </c>
    </row>
    <row r="2101" spans="1:4" x14ac:dyDescent="0.3">
      <c r="A2101" s="183">
        <v>2014</v>
      </c>
      <c r="B2101" s="183" t="s">
        <v>88</v>
      </c>
      <c r="C2101" s="183" t="s">
        <v>66</v>
      </c>
      <c r="D2101" s="330">
        <v>215</v>
      </c>
    </row>
    <row r="2102" spans="1:4" x14ac:dyDescent="0.3">
      <c r="A2102" s="183">
        <v>2014</v>
      </c>
      <c r="B2102" s="183" t="s">
        <v>88</v>
      </c>
      <c r="C2102" s="183" t="s">
        <v>283</v>
      </c>
      <c r="D2102" s="330">
        <v>68</v>
      </c>
    </row>
    <row r="2103" spans="1:4" x14ac:dyDescent="0.3">
      <c r="A2103" s="183">
        <v>2014</v>
      </c>
      <c r="B2103" s="183" t="s">
        <v>88</v>
      </c>
      <c r="C2103" s="183" t="s">
        <v>11</v>
      </c>
      <c r="D2103" s="330">
        <v>773</v>
      </c>
    </row>
    <row r="2104" spans="1:4" x14ac:dyDescent="0.3">
      <c r="A2104" s="183">
        <v>2014</v>
      </c>
      <c r="B2104" s="183" t="s">
        <v>88</v>
      </c>
      <c r="C2104" s="183" t="s">
        <v>56</v>
      </c>
      <c r="D2104" s="330">
        <v>309</v>
      </c>
    </row>
    <row r="2105" spans="1:4" x14ac:dyDescent="0.3">
      <c r="A2105" s="183">
        <v>2014</v>
      </c>
      <c r="B2105" s="183" t="s">
        <v>88</v>
      </c>
      <c r="C2105" s="183" t="s">
        <v>29</v>
      </c>
      <c r="D2105" s="330">
        <v>283</v>
      </c>
    </row>
    <row r="2106" spans="1:4" x14ac:dyDescent="0.3">
      <c r="A2106" s="183">
        <v>2014</v>
      </c>
      <c r="B2106" s="183" t="s">
        <v>88</v>
      </c>
      <c r="C2106" s="183" t="s">
        <v>40</v>
      </c>
      <c r="D2106" s="330">
        <v>35</v>
      </c>
    </row>
    <row r="2107" spans="1:4" x14ac:dyDescent="0.3">
      <c r="A2107" s="183">
        <v>2014</v>
      </c>
      <c r="B2107" s="183" t="s">
        <v>88</v>
      </c>
      <c r="C2107" s="183" t="s">
        <v>47</v>
      </c>
      <c r="D2107" s="330">
        <v>926</v>
      </c>
    </row>
    <row r="2108" spans="1:4" x14ac:dyDescent="0.3">
      <c r="A2108" s="183">
        <v>2014</v>
      </c>
      <c r="B2108" s="183" t="s">
        <v>88</v>
      </c>
      <c r="C2108" s="183" t="s">
        <v>57</v>
      </c>
      <c r="D2108" s="330">
        <v>180</v>
      </c>
    </row>
    <row r="2109" spans="1:4" x14ac:dyDescent="0.3">
      <c r="A2109" s="183">
        <v>2014</v>
      </c>
      <c r="B2109" s="183" t="s">
        <v>88</v>
      </c>
      <c r="C2109" s="183" t="s">
        <v>74</v>
      </c>
      <c r="D2109" s="330">
        <v>759</v>
      </c>
    </row>
    <row r="2110" spans="1:4" x14ac:dyDescent="0.3">
      <c r="A2110" s="183">
        <v>2014</v>
      </c>
      <c r="B2110" s="183" t="s">
        <v>88</v>
      </c>
      <c r="C2110" s="183" t="s">
        <v>53</v>
      </c>
      <c r="D2110" s="330">
        <v>98</v>
      </c>
    </row>
    <row r="2111" spans="1:4" x14ac:dyDescent="0.3">
      <c r="A2111" s="183">
        <v>2014</v>
      </c>
      <c r="B2111" s="183" t="s">
        <v>88</v>
      </c>
      <c r="C2111" s="183" t="s">
        <v>49</v>
      </c>
      <c r="D2111" s="330">
        <v>34</v>
      </c>
    </row>
    <row r="2112" spans="1:4" x14ac:dyDescent="0.3">
      <c r="A2112" s="183">
        <v>2014</v>
      </c>
      <c r="B2112" s="183" t="s">
        <v>88</v>
      </c>
      <c r="C2112" s="183" t="s">
        <v>33</v>
      </c>
      <c r="D2112" s="330">
        <v>177</v>
      </c>
    </row>
    <row r="2113" spans="1:4" x14ac:dyDescent="0.3">
      <c r="A2113" s="183">
        <v>2014</v>
      </c>
      <c r="B2113" s="183" t="s">
        <v>88</v>
      </c>
      <c r="C2113" s="183" t="s">
        <v>60</v>
      </c>
      <c r="D2113" s="330">
        <v>305</v>
      </c>
    </row>
    <row r="2114" spans="1:4" x14ac:dyDescent="0.3">
      <c r="A2114" s="183">
        <v>2014</v>
      </c>
      <c r="B2114" s="183" t="s">
        <v>88</v>
      </c>
      <c r="C2114" s="183" t="s">
        <v>25</v>
      </c>
      <c r="D2114" s="330">
        <v>566</v>
      </c>
    </row>
    <row r="2115" spans="1:4" x14ac:dyDescent="0.3">
      <c r="A2115" s="183">
        <v>2014</v>
      </c>
      <c r="B2115" s="183" t="s">
        <v>88</v>
      </c>
      <c r="C2115" s="183" t="s">
        <v>7</v>
      </c>
      <c r="D2115" s="330">
        <v>688</v>
      </c>
    </row>
    <row r="2116" spans="1:4" x14ac:dyDescent="0.3">
      <c r="A2116" s="183">
        <v>2014</v>
      </c>
      <c r="B2116" s="183" t="s">
        <v>88</v>
      </c>
      <c r="C2116" s="183" t="s">
        <v>51</v>
      </c>
      <c r="D2116" s="330">
        <v>30</v>
      </c>
    </row>
    <row r="2117" spans="1:4" x14ac:dyDescent="0.3">
      <c r="A2117" s="183">
        <v>2014</v>
      </c>
      <c r="B2117" s="183" t="s">
        <v>88</v>
      </c>
      <c r="C2117" s="183" t="s">
        <v>55</v>
      </c>
      <c r="D2117" s="330">
        <v>51</v>
      </c>
    </row>
    <row r="2118" spans="1:4" x14ac:dyDescent="0.3">
      <c r="A2118" s="183">
        <v>2014</v>
      </c>
      <c r="B2118" s="183" t="s">
        <v>88</v>
      </c>
      <c r="C2118" s="183" t="s">
        <v>36</v>
      </c>
      <c r="D2118" s="330">
        <v>264</v>
      </c>
    </row>
    <row r="2119" spans="1:4" x14ac:dyDescent="0.3">
      <c r="A2119" s="183">
        <v>2014</v>
      </c>
      <c r="B2119" s="183" t="s">
        <v>88</v>
      </c>
      <c r="C2119" s="183" t="s">
        <v>21</v>
      </c>
      <c r="D2119" s="330">
        <v>267</v>
      </c>
    </row>
    <row r="2120" spans="1:4" x14ac:dyDescent="0.3">
      <c r="A2120" s="183">
        <v>2014</v>
      </c>
      <c r="B2120" s="183" t="s">
        <v>88</v>
      </c>
      <c r="C2120" s="183" t="s">
        <v>42</v>
      </c>
      <c r="D2120" s="330">
        <v>46</v>
      </c>
    </row>
    <row r="2121" spans="1:4" x14ac:dyDescent="0.3">
      <c r="A2121" s="183">
        <v>2014</v>
      </c>
      <c r="B2121" s="183" t="s">
        <v>88</v>
      </c>
      <c r="C2121" s="183" t="s">
        <v>286</v>
      </c>
      <c r="D2121" s="330">
        <v>76</v>
      </c>
    </row>
    <row r="2122" spans="1:4" x14ac:dyDescent="0.3">
      <c r="A2122" s="183">
        <v>2014</v>
      </c>
      <c r="B2122" s="183" t="s">
        <v>88</v>
      </c>
      <c r="C2122" s="183" t="s">
        <v>16</v>
      </c>
      <c r="D2122" s="330">
        <v>545</v>
      </c>
    </row>
    <row r="2123" spans="1:4" x14ac:dyDescent="0.3">
      <c r="A2123" s="183">
        <v>2014</v>
      </c>
      <c r="B2123" s="183" t="s">
        <v>88</v>
      </c>
      <c r="C2123" s="183" t="s">
        <v>2</v>
      </c>
      <c r="D2123" s="330">
        <v>1024</v>
      </c>
    </row>
    <row r="2124" spans="1:4" x14ac:dyDescent="0.3">
      <c r="A2124" s="183">
        <v>2014</v>
      </c>
      <c r="B2124" s="183" t="s">
        <v>88</v>
      </c>
      <c r="C2124" s="183" t="s">
        <v>287</v>
      </c>
      <c r="D2124" s="330">
        <v>51</v>
      </c>
    </row>
    <row r="2125" spans="1:4" x14ac:dyDescent="0.3">
      <c r="A2125" s="183">
        <v>2014</v>
      </c>
      <c r="B2125" s="183" t="s">
        <v>88</v>
      </c>
      <c r="C2125" s="183" t="s">
        <v>288</v>
      </c>
      <c r="D2125" s="330">
        <v>44</v>
      </c>
    </row>
    <row r="2126" spans="1:4" x14ac:dyDescent="0.3">
      <c r="A2126" s="183">
        <v>2014</v>
      </c>
      <c r="B2126" s="183" t="s">
        <v>88</v>
      </c>
      <c r="C2126" s="183" t="s">
        <v>4</v>
      </c>
      <c r="D2126" s="330">
        <v>1027</v>
      </c>
    </row>
    <row r="2127" spans="1:4" x14ac:dyDescent="0.3">
      <c r="A2127" s="183">
        <v>2014</v>
      </c>
      <c r="B2127" s="183" t="s">
        <v>88</v>
      </c>
      <c r="C2127" s="183" t="s">
        <v>38</v>
      </c>
      <c r="D2127" s="330">
        <v>134</v>
      </c>
    </row>
    <row r="2128" spans="1:4" x14ac:dyDescent="0.3">
      <c r="A2128" s="183">
        <v>2014</v>
      </c>
      <c r="B2128" s="183" t="s">
        <v>88</v>
      </c>
      <c r="C2128" s="183" t="s">
        <v>275</v>
      </c>
      <c r="D2128" s="330">
        <v>225</v>
      </c>
    </row>
    <row r="2129" spans="1:4" x14ac:dyDescent="0.3">
      <c r="A2129" s="183">
        <v>2014</v>
      </c>
      <c r="B2129" s="183" t="s">
        <v>88</v>
      </c>
      <c r="C2129" s="183" t="s">
        <v>8</v>
      </c>
      <c r="D2129" s="330">
        <v>455</v>
      </c>
    </row>
    <row r="2130" spans="1:4" x14ac:dyDescent="0.3">
      <c r="A2130" s="183">
        <v>2014</v>
      </c>
      <c r="B2130" s="183" t="s">
        <v>88</v>
      </c>
      <c r="C2130" s="183" t="s">
        <v>289</v>
      </c>
      <c r="D2130" s="330">
        <v>31</v>
      </c>
    </row>
    <row r="2131" spans="1:4" x14ac:dyDescent="0.3">
      <c r="A2131" s="183">
        <v>2014</v>
      </c>
      <c r="B2131" s="183" t="s">
        <v>88</v>
      </c>
      <c r="C2131" s="183" t="s">
        <v>78</v>
      </c>
      <c r="D2131" s="330">
        <v>868</v>
      </c>
    </row>
    <row r="2132" spans="1:4" x14ac:dyDescent="0.3">
      <c r="A2132" s="183">
        <v>2014</v>
      </c>
      <c r="B2132" s="183" t="s">
        <v>88</v>
      </c>
      <c r="C2132" s="183" t="s">
        <v>27</v>
      </c>
      <c r="D2132" s="330">
        <v>460</v>
      </c>
    </row>
    <row r="2133" spans="1:4" x14ac:dyDescent="0.3">
      <c r="A2133" s="183">
        <v>2014</v>
      </c>
      <c r="B2133" s="183" t="s">
        <v>88</v>
      </c>
      <c r="C2133" s="183" t="s">
        <v>13</v>
      </c>
      <c r="D2133" s="330">
        <v>264</v>
      </c>
    </row>
    <row r="2134" spans="1:4" x14ac:dyDescent="0.3">
      <c r="A2134" s="183">
        <v>2014</v>
      </c>
      <c r="B2134" s="183" t="s">
        <v>88</v>
      </c>
      <c r="C2134" s="183" t="s">
        <v>70</v>
      </c>
      <c r="D2134" s="330">
        <v>667</v>
      </c>
    </row>
    <row r="2135" spans="1:4" x14ac:dyDescent="0.3">
      <c r="A2135" s="183">
        <v>2014</v>
      </c>
      <c r="B2135" s="183" t="s">
        <v>88</v>
      </c>
      <c r="C2135" s="183" t="s">
        <v>72</v>
      </c>
      <c r="D2135" s="330">
        <v>210</v>
      </c>
    </row>
    <row r="2136" spans="1:4" x14ac:dyDescent="0.3">
      <c r="A2136" s="183">
        <v>2014</v>
      </c>
      <c r="B2136" s="183" t="s">
        <v>88</v>
      </c>
      <c r="C2136" s="183" t="s">
        <v>276</v>
      </c>
      <c r="D2136" s="330">
        <v>112</v>
      </c>
    </row>
    <row r="2137" spans="1:4" x14ac:dyDescent="0.3">
      <c r="A2137" s="183">
        <v>2014</v>
      </c>
      <c r="B2137" s="183" t="s">
        <v>88</v>
      </c>
      <c r="C2137" s="183" t="s">
        <v>6</v>
      </c>
      <c r="D2137" s="330">
        <v>975</v>
      </c>
    </row>
    <row r="2138" spans="1:4" x14ac:dyDescent="0.3">
      <c r="A2138" s="183">
        <v>2014</v>
      </c>
      <c r="B2138" s="183" t="s">
        <v>88</v>
      </c>
      <c r="C2138" s="183" t="s">
        <v>62</v>
      </c>
      <c r="D2138" s="330">
        <v>458</v>
      </c>
    </row>
    <row r="2139" spans="1:4" x14ac:dyDescent="0.3">
      <c r="A2139" s="183">
        <v>2014</v>
      </c>
      <c r="B2139" s="183" t="s">
        <v>88</v>
      </c>
      <c r="C2139" s="183" t="s">
        <v>5</v>
      </c>
      <c r="D2139" s="330">
        <v>830</v>
      </c>
    </row>
    <row r="2140" spans="1:4" x14ac:dyDescent="0.3">
      <c r="A2140" s="183">
        <v>2014</v>
      </c>
      <c r="B2140" s="183" t="s">
        <v>88</v>
      </c>
      <c r="C2140" s="183" t="s">
        <v>37</v>
      </c>
      <c r="D2140" s="330">
        <v>31</v>
      </c>
    </row>
    <row r="2141" spans="1:4" x14ac:dyDescent="0.3">
      <c r="A2141" s="183">
        <v>2014</v>
      </c>
      <c r="B2141" s="183" t="s">
        <v>88</v>
      </c>
      <c r="C2141" s="183" t="s">
        <v>76</v>
      </c>
      <c r="D2141" s="330">
        <v>746</v>
      </c>
    </row>
    <row r="2142" spans="1:4" x14ac:dyDescent="0.3">
      <c r="A2142" s="183">
        <v>2014</v>
      </c>
      <c r="B2142" s="183" t="s">
        <v>88</v>
      </c>
      <c r="C2142" s="183" t="s">
        <v>63</v>
      </c>
      <c r="D2142" s="330">
        <v>163</v>
      </c>
    </row>
    <row r="2143" spans="1:4" x14ac:dyDescent="0.3">
      <c r="A2143" s="183">
        <v>2014</v>
      </c>
      <c r="B2143" s="183" t="s">
        <v>88</v>
      </c>
      <c r="C2143" s="183" t="s">
        <v>277</v>
      </c>
      <c r="D2143" s="330">
        <v>99</v>
      </c>
    </row>
    <row r="2144" spans="1:4" x14ac:dyDescent="0.3">
      <c r="A2144" s="183">
        <v>2014</v>
      </c>
      <c r="B2144" s="183" t="s">
        <v>88</v>
      </c>
      <c r="C2144" s="183" t="s">
        <v>43</v>
      </c>
      <c r="D2144" s="330">
        <v>217</v>
      </c>
    </row>
    <row r="2145" spans="1:4" x14ac:dyDescent="0.3">
      <c r="A2145" s="183">
        <v>2014</v>
      </c>
      <c r="B2145" s="183" t="s">
        <v>88</v>
      </c>
      <c r="C2145" s="183" t="s">
        <v>65</v>
      </c>
      <c r="D2145" s="330">
        <v>260</v>
      </c>
    </row>
    <row r="2146" spans="1:4" x14ac:dyDescent="0.3">
      <c r="A2146" s="183">
        <v>2014</v>
      </c>
      <c r="B2146" s="183" t="s">
        <v>88</v>
      </c>
      <c r="C2146" s="183" t="s">
        <v>22</v>
      </c>
      <c r="D2146" s="330">
        <v>250</v>
      </c>
    </row>
    <row r="2147" spans="1:4" x14ac:dyDescent="0.3">
      <c r="A2147" s="183">
        <v>2014</v>
      </c>
      <c r="B2147" s="183" t="s">
        <v>88</v>
      </c>
      <c r="C2147" s="183" t="s">
        <v>61</v>
      </c>
      <c r="D2147" s="330">
        <v>161</v>
      </c>
    </row>
    <row r="2148" spans="1:4" x14ac:dyDescent="0.3">
      <c r="A2148" s="183">
        <v>2014</v>
      </c>
      <c r="B2148" s="183" t="s">
        <v>88</v>
      </c>
      <c r="C2148" s="183" t="s">
        <v>23</v>
      </c>
      <c r="D2148" s="330">
        <v>295</v>
      </c>
    </row>
    <row r="2149" spans="1:4" x14ac:dyDescent="0.3">
      <c r="A2149" s="183">
        <v>2014</v>
      </c>
      <c r="B2149" s="183" t="s">
        <v>88</v>
      </c>
      <c r="C2149" s="183" t="s">
        <v>12</v>
      </c>
      <c r="D2149" s="330">
        <v>176</v>
      </c>
    </row>
    <row r="2150" spans="1:4" x14ac:dyDescent="0.3">
      <c r="A2150" s="183">
        <v>2014</v>
      </c>
      <c r="B2150" s="183" t="s">
        <v>88</v>
      </c>
      <c r="C2150" s="183" t="s">
        <v>278</v>
      </c>
      <c r="D2150" s="330">
        <v>505</v>
      </c>
    </row>
    <row r="2151" spans="1:4" x14ac:dyDescent="0.3">
      <c r="A2151" s="183">
        <v>2014</v>
      </c>
      <c r="B2151" s="183" t="s">
        <v>88</v>
      </c>
      <c r="C2151" s="183" t="s">
        <v>19</v>
      </c>
      <c r="D2151" s="330">
        <v>347</v>
      </c>
    </row>
    <row r="2152" spans="1:4" x14ac:dyDescent="0.3">
      <c r="A2152" s="183">
        <v>2014</v>
      </c>
      <c r="B2152" s="183" t="s">
        <v>88</v>
      </c>
      <c r="C2152" s="183" t="s">
        <v>45</v>
      </c>
      <c r="D2152" s="330">
        <v>113</v>
      </c>
    </row>
    <row r="2153" spans="1:4" x14ac:dyDescent="0.3">
      <c r="A2153" s="183">
        <v>2014</v>
      </c>
      <c r="B2153" s="183" t="s">
        <v>88</v>
      </c>
      <c r="C2153" s="183" t="s">
        <v>48</v>
      </c>
      <c r="D2153" s="330">
        <v>260</v>
      </c>
    </row>
    <row r="2154" spans="1:4" x14ac:dyDescent="0.3">
      <c r="A2154" s="183">
        <v>2014</v>
      </c>
      <c r="B2154" s="183" t="s">
        <v>88</v>
      </c>
      <c r="C2154" s="183" t="s">
        <v>34</v>
      </c>
      <c r="D2154" s="330">
        <v>119</v>
      </c>
    </row>
    <row r="2155" spans="1:4" x14ac:dyDescent="0.3">
      <c r="A2155" s="183">
        <v>2014</v>
      </c>
      <c r="B2155" s="183" t="s">
        <v>88</v>
      </c>
      <c r="C2155" s="183" t="s">
        <v>3</v>
      </c>
      <c r="D2155" s="330">
        <v>949</v>
      </c>
    </row>
    <row r="2156" spans="1:4" x14ac:dyDescent="0.3">
      <c r="A2156" s="183">
        <v>2014</v>
      </c>
      <c r="B2156" s="183" t="s">
        <v>88</v>
      </c>
      <c r="C2156" s="183" t="s">
        <v>80</v>
      </c>
      <c r="D2156" s="330">
        <v>624</v>
      </c>
    </row>
    <row r="2157" spans="1:4" x14ac:dyDescent="0.3">
      <c r="A2157" s="183">
        <v>2014</v>
      </c>
      <c r="B2157" s="183" t="s">
        <v>88</v>
      </c>
      <c r="C2157" s="183" t="s">
        <v>39</v>
      </c>
      <c r="D2157" s="330">
        <v>364</v>
      </c>
    </row>
    <row r="2158" spans="1:4" x14ac:dyDescent="0.3">
      <c r="A2158" s="183">
        <v>2014</v>
      </c>
      <c r="B2158" s="183" t="s">
        <v>88</v>
      </c>
      <c r="C2158" s="183" t="s">
        <v>14</v>
      </c>
      <c r="D2158" s="330">
        <v>1034</v>
      </c>
    </row>
    <row r="2159" spans="1:4" x14ac:dyDescent="0.3">
      <c r="A2159" s="183">
        <v>2014</v>
      </c>
      <c r="B2159" s="183" t="s">
        <v>88</v>
      </c>
      <c r="C2159" s="183" t="s">
        <v>68</v>
      </c>
      <c r="D2159" s="330">
        <v>236</v>
      </c>
    </row>
    <row r="2160" spans="1:4" x14ac:dyDescent="0.3">
      <c r="A2160" s="183">
        <v>2014</v>
      </c>
      <c r="B2160" s="183" t="s">
        <v>88</v>
      </c>
      <c r="C2160" s="183" t="s">
        <v>69</v>
      </c>
      <c r="D2160" s="330">
        <v>187</v>
      </c>
    </row>
    <row r="2161" spans="1:4" x14ac:dyDescent="0.3">
      <c r="A2161" s="183">
        <v>2014</v>
      </c>
      <c r="B2161" s="183" t="s">
        <v>88</v>
      </c>
      <c r="C2161" s="183" t="s">
        <v>50</v>
      </c>
      <c r="D2161" s="330">
        <v>50</v>
      </c>
    </row>
    <row r="2162" spans="1:4" x14ac:dyDescent="0.3">
      <c r="A2162" s="183">
        <v>2014</v>
      </c>
      <c r="B2162" s="183" t="s">
        <v>88</v>
      </c>
      <c r="C2162" s="183" t="s">
        <v>279</v>
      </c>
      <c r="D2162" s="330">
        <v>88</v>
      </c>
    </row>
    <row r="2163" spans="1:4" x14ac:dyDescent="0.3">
      <c r="A2163" s="183">
        <v>2014</v>
      </c>
      <c r="B2163" s="183" t="s">
        <v>88</v>
      </c>
      <c r="C2163" s="183" t="s">
        <v>24</v>
      </c>
      <c r="D2163" s="330">
        <v>710</v>
      </c>
    </row>
    <row r="2164" spans="1:4" x14ac:dyDescent="0.3">
      <c r="A2164" s="183">
        <v>2014</v>
      </c>
      <c r="B2164" s="183" t="s">
        <v>88</v>
      </c>
      <c r="C2164" s="183" t="s">
        <v>9</v>
      </c>
      <c r="D2164" s="330">
        <v>539</v>
      </c>
    </row>
    <row r="2165" spans="1:4" x14ac:dyDescent="0.3">
      <c r="A2165" s="183">
        <v>2014</v>
      </c>
      <c r="B2165" s="183" t="s">
        <v>88</v>
      </c>
      <c r="C2165" s="183" t="s">
        <v>67</v>
      </c>
      <c r="D2165" s="330">
        <v>313</v>
      </c>
    </row>
    <row r="2166" spans="1:4" x14ac:dyDescent="0.3">
      <c r="A2166" s="183">
        <v>2014</v>
      </c>
      <c r="B2166" s="183" t="s">
        <v>88</v>
      </c>
      <c r="C2166" s="183" t="s">
        <v>28</v>
      </c>
      <c r="D2166" s="330">
        <v>400</v>
      </c>
    </row>
    <row r="2167" spans="1:4" x14ac:dyDescent="0.3">
      <c r="A2167" s="183">
        <v>2014</v>
      </c>
      <c r="B2167" s="183" t="s">
        <v>88</v>
      </c>
      <c r="C2167" s="183" t="s">
        <v>31</v>
      </c>
      <c r="D2167" s="330">
        <v>407</v>
      </c>
    </row>
    <row r="2168" spans="1:4" x14ac:dyDescent="0.3">
      <c r="A2168" s="183">
        <v>2014</v>
      </c>
      <c r="B2168" s="183" t="s">
        <v>88</v>
      </c>
      <c r="C2168" s="183" t="s">
        <v>64</v>
      </c>
      <c r="D2168" s="330">
        <v>479</v>
      </c>
    </row>
    <row r="2169" spans="1:4" x14ac:dyDescent="0.3">
      <c r="A2169" s="183">
        <v>2014</v>
      </c>
      <c r="B2169" s="183" t="s">
        <v>88</v>
      </c>
      <c r="C2169" s="183" t="s">
        <v>290</v>
      </c>
      <c r="D2169" s="330">
        <v>30</v>
      </c>
    </row>
    <row r="2170" spans="1:4" x14ac:dyDescent="0.3">
      <c r="A2170" s="183">
        <v>2014</v>
      </c>
      <c r="B2170" s="183" t="s">
        <v>88</v>
      </c>
      <c r="C2170" s="183" t="s">
        <v>280</v>
      </c>
      <c r="D2170" s="330">
        <v>130</v>
      </c>
    </row>
    <row r="2171" spans="1:4" x14ac:dyDescent="0.3">
      <c r="A2171" s="183">
        <v>2014</v>
      </c>
      <c r="B2171" s="183" t="s">
        <v>88</v>
      </c>
      <c r="C2171" s="183" t="s">
        <v>73</v>
      </c>
      <c r="D2171" s="330">
        <v>804</v>
      </c>
    </row>
    <row r="2172" spans="1:4" x14ac:dyDescent="0.3">
      <c r="A2172" s="183">
        <v>2014</v>
      </c>
      <c r="B2172" s="183" t="s">
        <v>88</v>
      </c>
      <c r="C2172" s="183" t="s">
        <v>26</v>
      </c>
      <c r="D2172" s="330">
        <v>297</v>
      </c>
    </row>
    <row r="2173" spans="1:4" x14ac:dyDescent="0.3">
      <c r="A2173" s="183">
        <v>2014</v>
      </c>
      <c r="B2173" s="183" t="s">
        <v>88</v>
      </c>
      <c r="C2173" s="183" t="s">
        <v>32</v>
      </c>
      <c r="D2173" s="330">
        <v>311</v>
      </c>
    </row>
    <row r="2174" spans="1:4" x14ac:dyDescent="0.3">
      <c r="A2174" s="183">
        <v>2014</v>
      </c>
      <c r="B2174" s="183" t="s">
        <v>88</v>
      </c>
      <c r="C2174" s="183" t="s">
        <v>46</v>
      </c>
      <c r="D2174" s="330">
        <v>773</v>
      </c>
    </row>
    <row r="2175" spans="1:4" x14ac:dyDescent="0.3">
      <c r="A2175" s="183">
        <v>2014</v>
      </c>
      <c r="B2175" s="183" t="s">
        <v>88</v>
      </c>
      <c r="C2175" s="183" t="s">
        <v>75</v>
      </c>
      <c r="D2175" s="330">
        <v>505</v>
      </c>
    </row>
    <row r="2176" spans="1:4" x14ac:dyDescent="0.3">
      <c r="A2176" s="183">
        <v>2014</v>
      </c>
      <c r="B2176" s="183" t="s">
        <v>88</v>
      </c>
      <c r="C2176" s="183" t="s">
        <v>10</v>
      </c>
      <c r="D2176" s="330">
        <v>925</v>
      </c>
    </row>
    <row r="2177" spans="1:4" x14ac:dyDescent="0.3">
      <c r="A2177" s="183">
        <v>2014</v>
      </c>
      <c r="B2177" s="183" t="s">
        <v>88</v>
      </c>
      <c r="C2177" s="183" t="s">
        <v>291</v>
      </c>
      <c r="D2177" s="330">
        <v>126</v>
      </c>
    </row>
    <row r="2178" spans="1:4" x14ac:dyDescent="0.3">
      <c r="A2178" s="183">
        <v>2014</v>
      </c>
      <c r="B2178" s="183" t="s">
        <v>88</v>
      </c>
      <c r="C2178" s="183" t="s">
        <v>15</v>
      </c>
      <c r="D2178" s="330">
        <v>726</v>
      </c>
    </row>
    <row r="2179" spans="1:4" x14ac:dyDescent="0.3">
      <c r="A2179" s="183">
        <v>2014</v>
      </c>
      <c r="B2179" s="183" t="s">
        <v>88</v>
      </c>
      <c r="C2179" s="183" t="s">
        <v>18</v>
      </c>
      <c r="D2179" s="330">
        <v>1131</v>
      </c>
    </row>
    <row r="2180" spans="1:4" x14ac:dyDescent="0.3">
      <c r="A2180" s="183">
        <v>2014</v>
      </c>
      <c r="B2180" s="183" t="s">
        <v>88</v>
      </c>
      <c r="C2180" s="183" t="s">
        <v>77</v>
      </c>
      <c r="D2180" s="330">
        <v>393</v>
      </c>
    </row>
    <row r="2181" spans="1:4" x14ac:dyDescent="0.3">
      <c r="A2181" s="183">
        <v>2014</v>
      </c>
      <c r="B2181" s="183" t="s">
        <v>88</v>
      </c>
      <c r="C2181" s="183" t="s">
        <v>44</v>
      </c>
      <c r="D2181" s="330">
        <v>95</v>
      </c>
    </row>
    <row r="2182" spans="1:4" x14ac:dyDescent="0.3">
      <c r="A2182" s="183">
        <v>2014</v>
      </c>
      <c r="B2182" s="183" t="s">
        <v>88</v>
      </c>
      <c r="C2182" s="183" t="s">
        <v>71</v>
      </c>
      <c r="D2182" s="330">
        <v>396</v>
      </c>
    </row>
    <row r="2183" spans="1:4" x14ac:dyDescent="0.3">
      <c r="A2183" s="183">
        <v>2014</v>
      </c>
      <c r="B2183" s="183" t="s">
        <v>88</v>
      </c>
      <c r="C2183" s="183" t="s">
        <v>52</v>
      </c>
      <c r="D2183" s="330">
        <v>95</v>
      </c>
    </row>
    <row r="2184" spans="1:4" x14ac:dyDescent="0.3">
      <c r="A2184" s="183">
        <v>2014</v>
      </c>
      <c r="B2184" s="183" t="s">
        <v>88</v>
      </c>
      <c r="C2184" s="183" t="s">
        <v>20</v>
      </c>
      <c r="D2184" s="330">
        <v>596</v>
      </c>
    </row>
    <row r="2185" spans="1:4" x14ac:dyDescent="0.3">
      <c r="A2185" s="183">
        <v>2014</v>
      </c>
      <c r="B2185" s="183" t="s">
        <v>88</v>
      </c>
      <c r="C2185" s="183" t="s">
        <v>95</v>
      </c>
      <c r="D2185" s="330">
        <v>999</v>
      </c>
    </row>
    <row r="2186" spans="1:4" x14ac:dyDescent="0.3">
      <c r="A2186" s="183">
        <v>2014</v>
      </c>
      <c r="B2186" s="183" t="s">
        <v>88</v>
      </c>
      <c r="C2186" s="183" t="s">
        <v>30</v>
      </c>
      <c r="D2186" s="330">
        <v>159</v>
      </c>
    </row>
    <row r="2187" spans="1:4" x14ac:dyDescent="0.3">
      <c r="A2187" s="183">
        <v>2014</v>
      </c>
      <c r="B2187" s="183" t="s">
        <v>88</v>
      </c>
      <c r="C2187" s="183" t="s">
        <v>58</v>
      </c>
      <c r="D2187" s="330">
        <v>57</v>
      </c>
    </row>
    <row r="2188" spans="1:4" x14ac:dyDescent="0.3">
      <c r="A2188" s="183">
        <v>2014</v>
      </c>
      <c r="B2188" s="183" t="s">
        <v>88</v>
      </c>
      <c r="C2188" s="183" t="s">
        <v>281</v>
      </c>
      <c r="D2188" s="330">
        <v>2697</v>
      </c>
    </row>
    <row r="2189" spans="1:4" x14ac:dyDescent="0.3">
      <c r="A2189" s="183">
        <v>2014</v>
      </c>
      <c r="B2189" s="183" t="s">
        <v>88</v>
      </c>
      <c r="C2189" s="183" t="s">
        <v>54</v>
      </c>
      <c r="D2189" s="330">
        <v>36</v>
      </c>
    </row>
    <row r="2190" spans="1:4" x14ac:dyDescent="0.3">
      <c r="A2190" s="183">
        <v>2014</v>
      </c>
      <c r="B2190" s="183" t="s">
        <v>88</v>
      </c>
      <c r="C2190" s="183" t="s">
        <v>282</v>
      </c>
      <c r="D2190" s="330">
        <v>191</v>
      </c>
    </row>
    <row r="2191" spans="1:4" x14ac:dyDescent="0.3">
      <c r="A2191" s="183">
        <v>2014</v>
      </c>
      <c r="B2191" s="183" t="s">
        <v>88</v>
      </c>
      <c r="C2191" s="183" t="s">
        <v>145</v>
      </c>
      <c r="D2191" s="330">
        <v>9087</v>
      </c>
    </row>
    <row r="2192" spans="1:4" x14ac:dyDescent="0.3">
      <c r="A2192" s="183">
        <v>2014</v>
      </c>
      <c r="B2192" s="183" t="s">
        <v>88</v>
      </c>
      <c r="C2192" s="183" t="s">
        <v>146</v>
      </c>
      <c r="D2192" s="330">
        <v>5445</v>
      </c>
    </row>
    <row r="2193" spans="1:4" x14ac:dyDescent="0.3">
      <c r="A2193" s="183">
        <v>2014</v>
      </c>
      <c r="B2193" s="183" t="s">
        <v>88</v>
      </c>
      <c r="C2193" s="183" t="s">
        <v>147</v>
      </c>
      <c r="D2193" s="330">
        <v>11004</v>
      </c>
    </row>
    <row r="2194" spans="1:4" x14ac:dyDescent="0.3">
      <c r="A2194" s="183">
        <v>2014</v>
      </c>
      <c r="B2194" s="183" t="s">
        <v>89</v>
      </c>
      <c r="C2194" s="183" t="s">
        <v>59</v>
      </c>
      <c r="D2194" s="330">
        <v>51</v>
      </c>
    </row>
    <row r="2195" spans="1:4" x14ac:dyDescent="0.3">
      <c r="A2195" s="183">
        <v>2014</v>
      </c>
      <c r="B2195" s="183" t="s">
        <v>89</v>
      </c>
      <c r="C2195" s="183" t="s">
        <v>79</v>
      </c>
      <c r="D2195" s="330">
        <v>421</v>
      </c>
    </row>
    <row r="2196" spans="1:4" x14ac:dyDescent="0.3">
      <c r="A2196" s="183">
        <v>2014</v>
      </c>
      <c r="B2196" s="183" t="s">
        <v>89</v>
      </c>
      <c r="C2196" s="183" t="s">
        <v>17</v>
      </c>
      <c r="D2196" s="330">
        <v>198</v>
      </c>
    </row>
    <row r="2197" spans="1:4" x14ac:dyDescent="0.3">
      <c r="A2197" s="183">
        <v>2014</v>
      </c>
      <c r="B2197" s="183" t="s">
        <v>89</v>
      </c>
      <c r="C2197" s="183" t="s">
        <v>274</v>
      </c>
      <c r="D2197" s="330">
        <v>36</v>
      </c>
    </row>
    <row r="2198" spans="1:4" x14ac:dyDescent="0.3">
      <c r="A2198" s="183">
        <v>2014</v>
      </c>
      <c r="B2198" s="183" t="s">
        <v>89</v>
      </c>
      <c r="C2198" s="183" t="s">
        <v>66</v>
      </c>
      <c r="D2198" s="330">
        <v>72</v>
      </c>
    </row>
    <row r="2199" spans="1:4" x14ac:dyDescent="0.3">
      <c r="A2199" s="183">
        <v>2014</v>
      </c>
      <c r="B2199" s="183" t="s">
        <v>89</v>
      </c>
      <c r="C2199" s="183" t="s">
        <v>11</v>
      </c>
      <c r="D2199" s="330">
        <v>348</v>
      </c>
    </row>
    <row r="2200" spans="1:4" x14ac:dyDescent="0.3">
      <c r="A2200" s="183">
        <v>2014</v>
      </c>
      <c r="B2200" s="183" t="s">
        <v>89</v>
      </c>
      <c r="C2200" s="183" t="s">
        <v>56</v>
      </c>
      <c r="D2200" s="330">
        <v>124</v>
      </c>
    </row>
    <row r="2201" spans="1:4" x14ac:dyDescent="0.3">
      <c r="A2201" s="183">
        <v>2014</v>
      </c>
      <c r="B2201" s="183" t="s">
        <v>89</v>
      </c>
      <c r="C2201" s="183" t="s">
        <v>29</v>
      </c>
      <c r="D2201" s="330">
        <v>111</v>
      </c>
    </row>
    <row r="2202" spans="1:4" x14ac:dyDescent="0.3">
      <c r="A2202" s="183">
        <v>2014</v>
      </c>
      <c r="B2202" s="183" t="s">
        <v>89</v>
      </c>
      <c r="C2202" s="183" t="s">
        <v>47</v>
      </c>
      <c r="D2202" s="330">
        <v>308</v>
      </c>
    </row>
    <row r="2203" spans="1:4" x14ac:dyDescent="0.3">
      <c r="A2203" s="183">
        <v>2014</v>
      </c>
      <c r="B2203" s="183" t="s">
        <v>89</v>
      </c>
      <c r="C2203" s="183" t="s">
        <v>57</v>
      </c>
      <c r="D2203" s="330">
        <v>67</v>
      </c>
    </row>
    <row r="2204" spans="1:4" x14ac:dyDescent="0.3">
      <c r="A2204" s="183">
        <v>2014</v>
      </c>
      <c r="B2204" s="183" t="s">
        <v>89</v>
      </c>
      <c r="C2204" s="183" t="s">
        <v>74</v>
      </c>
      <c r="D2204" s="330">
        <v>322</v>
      </c>
    </row>
    <row r="2205" spans="1:4" x14ac:dyDescent="0.3">
      <c r="A2205" s="183">
        <v>2014</v>
      </c>
      <c r="B2205" s="183" t="s">
        <v>89</v>
      </c>
      <c r="C2205" s="183" t="s">
        <v>53</v>
      </c>
      <c r="D2205" s="330">
        <v>49</v>
      </c>
    </row>
    <row r="2206" spans="1:4" x14ac:dyDescent="0.3">
      <c r="A2206" s="183">
        <v>2014</v>
      </c>
      <c r="B2206" s="183" t="s">
        <v>89</v>
      </c>
      <c r="C2206" s="183" t="s">
        <v>33</v>
      </c>
      <c r="D2206" s="330">
        <v>55</v>
      </c>
    </row>
    <row r="2207" spans="1:4" x14ac:dyDescent="0.3">
      <c r="A2207" s="183">
        <v>2014</v>
      </c>
      <c r="B2207" s="183" t="s">
        <v>89</v>
      </c>
      <c r="C2207" s="183" t="s">
        <v>60</v>
      </c>
      <c r="D2207" s="330">
        <v>89</v>
      </c>
    </row>
    <row r="2208" spans="1:4" x14ac:dyDescent="0.3">
      <c r="A2208" s="183">
        <v>2014</v>
      </c>
      <c r="B2208" s="183" t="s">
        <v>89</v>
      </c>
      <c r="C2208" s="183" t="s">
        <v>25</v>
      </c>
      <c r="D2208" s="330">
        <v>226</v>
      </c>
    </row>
    <row r="2209" spans="1:4" x14ac:dyDescent="0.3">
      <c r="A2209" s="183">
        <v>2014</v>
      </c>
      <c r="B2209" s="183" t="s">
        <v>89</v>
      </c>
      <c r="C2209" s="183" t="s">
        <v>7</v>
      </c>
      <c r="D2209" s="330">
        <v>257</v>
      </c>
    </row>
    <row r="2210" spans="1:4" x14ac:dyDescent="0.3">
      <c r="A2210" s="183">
        <v>2014</v>
      </c>
      <c r="B2210" s="183" t="s">
        <v>89</v>
      </c>
      <c r="C2210" s="183" t="s">
        <v>36</v>
      </c>
      <c r="D2210" s="330">
        <v>110</v>
      </c>
    </row>
    <row r="2211" spans="1:4" x14ac:dyDescent="0.3">
      <c r="A2211" s="183">
        <v>2014</v>
      </c>
      <c r="B2211" s="183" t="s">
        <v>89</v>
      </c>
      <c r="C2211" s="183" t="s">
        <v>21</v>
      </c>
      <c r="D2211" s="330">
        <v>89</v>
      </c>
    </row>
    <row r="2212" spans="1:4" x14ac:dyDescent="0.3">
      <c r="A2212" s="183">
        <v>2014</v>
      </c>
      <c r="B2212" s="183" t="s">
        <v>89</v>
      </c>
      <c r="C2212" s="183" t="s">
        <v>16</v>
      </c>
      <c r="D2212" s="330">
        <v>207</v>
      </c>
    </row>
    <row r="2213" spans="1:4" x14ac:dyDescent="0.3">
      <c r="A2213" s="183">
        <v>2014</v>
      </c>
      <c r="B2213" s="183" t="s">
        <v>89</v>
      </c>
      <c r="C2213" s="183" t="s">
        <v>2</v>
      </c>
      <c r="D2213" s="330">
        <v>427</v>
      </c>
    </row>
    <row r="2214" spans="1:4" x14ac:dyDescent="0.3">
      <c r="A2214" s="183">
        <v>2014</v>
      </c>
      <c r="B2214" s="183" t="s">
        <v>89</v>
      </c>
      <c r="C2214" s="183" t="s">
        <v>4</v>
      </c>
      <c r="D2214" s="330">
        <v>437</v>
      </c>
    </row>
    <row r="2215" spans="1:4" x14ac:dyDescent="0.3">
      <c r="A2215" s="183">
        <v>2014</v>
      </c>
      <c r="B2215" s="183" t="s">
        <v>89</v>
      </c>
      <c r="C2215" s="183" t="s">
        <v>38</v>
      </c>
      <c r="D2215" s="330">
        <v>50</v>
      </c>
    </row>
    <row r="2216" spans="1:4" x14ac:dyDescent="0.3">
      <c r="A2216" s="183">
        <v>2014</v>
      </c>
      <c r="B2216" s="183" t="s">
        <v>89</v>
      </c>
      <c r="C2216" s="183" t="s">
        <v>275</v>
      </c>
      <c r="D2216" s="330">
        <v>78</v>
      </c>
    </row>
    <row r="2217" spans="1:4" x14ac:dyDescent="0.3">
      <c r="A2217" s="183">
        <v>2014</v>
      </c>
      <c r="B2217" s="183" t="s">
        <v>89</v>
      </c>
      <c r="C2217" s="183" t="s">
        <v>8</v>
      </c>
      <c r="D2217" s="330">
        <v>172</v>
      </c>
    </row>
    <row r="2218" spans="1:4" x14ac:dyDescent="0.3">
      <c r="A2218" s="183">
        <v>2014</v>
      </c>
      <c r="B2218" s="183" t="s">
        <v>89</v>
      </c>
      <c r="C2218" s="183" t="s">
        <v>78</v>
      </c>
      <c r="D2218" s="330">
        <v>271</v>
      </c>
    </row>
    <row r="2219" spans="1:4" x14ac:dyDescent="0.3">
      <c r="A2219" s="183">
        <v>2014</v>
      </c>
      <c r="B2219" s="183" t="s">
        <v>89</v>
      </c>
      <c r="C2219" s="183" t="s">
        <v>27</v>
      </c>
      <c r="D2219" s="330">
        <v>174</v>
      </c>
    </row>
    <row r="2220" spans="1:4" x14ac:dyDescent="0.3">
      <c r="A2220" s="183">
        <v>2014</v>
      </c>
      <c r="B2220" s="183" t="s">
        <v>89</v>
      </c>
      <c r="C2220" s="183" t="s">
        <v>13</v>
      </c>
      <c r="D2220" s="330">
        <v>97</v>
      </c>
    </row>
    <row r="2221" spans="1:4" x14ac:dyDescent="0.3">
      <c r="A2221" s="183">
        <v>2014</v>
      </c>
      <c r="B2221" s="183" t="s">
        <v>89</v>
      </c>
      <c r="C2221" s="183" t="s">
        <v>70</v>
      </c>
      <c r="D2221" s="330">
        <v>271</v>
      </c>
    </row>
    <row r="2222" spans="1:4" x14ac:dyDescent="0.3">
      <c r="A2222" s="183">
        <v>2014</v>
      </c>
      <c r="B2222" s="183" t="s">
        <v>89</v>
      </c>
      <c r="C2222" s="183" t="s">
        <v>72</v>
      </c>
      <c r="D2222" s="330">
        <v>66</v>
      </c>
    </row>
    <row r="2223" spans="1:4" x14ac:dyDescent="0.3">
      <c r="A2223" s="183">
        <v>2014</v>
      </c>
      <c r="B2223" s="183" t="s">
        <v>89</v>
      </c>
      <c r="C2223" s="183" t="s">
        <v>276</v>
      </c>
      <c r="D2223" s="330">
        <v>38</v>
      </c>
    </row>
    <row r="2224" spans="1:4" x14ac:dyDescent="0.3">
      <c r="A2224" s="183">
        <v>2014</v>
      </c>
      <c r="B2224" s="183" t="s">
        <v>89</v>
      </c>
      <c r="C2224" s="183" t="s">
        <v>6</v>
      </c>
      <c r="D2224" s="330">
        <v>408</v>
      </c>
    </row>
    <row r="2225" spans="1:4" x14ac:dyDescent="0.3">
      <c r="A2225" s="183">
        <v>2014</v>
      </c>
      <c r="B2225" s="183" t="s">
        <v>89</v>
      </c>
      <c r="C2225" s="183" t="s">
        <v>62</v>
      </c>
      <c r="D2225" s="330">
        <v>197</v>
      </c>
    </row>
    <row r="2226" spans="1:4" x14ac:dyDescent="0.3">
      <c r="A2226" s="183">
        <v>2014</v>
      </c>
      <c r="B2226" s="183" t="s">
        <v>89</v>
      </c>
      <c r="C2226" s="183" t="s">
        <v>5</v>
      </c>
      <c r="D2226" s="330">
        <v>323</v>
      </c>
    </row>
    <row r="2227" spans="1:4" x14ac:dyDescent="0.3">
      <c r="A2227" s="183">
        <v>2014</v>
      </c>
      <c r="B2227" s="183" t="s">
        <v>89</v>
      </c>
      <c r="C2227" s="183" t="s">
        <v>76</v>
      </c>
      <c r="D2227" s="330">
        <v>241</v>
      </c>
    </row>
    <row r="2228" spans="1:4" x14ac:dyDescent="0.3">
      <c r="A2228" s="183">
        <v>2014</v>
      </c>
      <c r="B2228" s="183" t="s">
        <v>89</v>
      </c>
      <c r="C2228" s="183" t="s">
        <v>63</v>
      </c>
      <c r="D2228" s="330">
        <v>65</v>
      </c>
    </row>
    <row r="2229" spans="1:4" x14ac:dyDescent="0.3">
      <c r="A2229" s="183">
        <v>2014</v>
      </c>
      <c r="B2229" s="183" t="s">
        <v>89</v>
      </c>
      <c r="C2229" s="183" t="s">
        <v>277</v>
      </c>
      <c r="D2229" s="330">
        <v>35</v>
      </c>
    </row>
    <row r="2230" spans="1:4" x14ac:dyDescent="0.3">
      <c r="A2230" s="183">
        <v>2014</v>
      </c>
      <c r="B2230" s="183" t="s">
        <v>89</v>
      </c>
      <c r="C2230" s="183" t="s">
        <v>43</v>
      </c>
      <c r="D2230" s="330">
        <v>70</v>
      </c>
    </row>
    <row r="2231" spans="1:4" x14ac:dyDescent="0.3">
      <c r="A2231" s="183">
        <v>2014</v>
      </c>
      <c r="B2231" s="183" t="s">
        <v>89</v>
      </c>
      <c r="C2231" s="183" t="s">
        <v>65</v>
      </c>
      <c r="D2231" s="330">
        <v>98</v>
      </c>
    </row>
    <row r="2232" spans="1:4" x14ac:dyDescent="0.3">
      <c r="A2232" s="183">
        <v>2014</v>
      </c>
      <c r="B2232" s="183" t="s">
        <v>89</v>
      </c>
      <c r="C2232" s="183" t="s">
        <v>22</v>
      </c>
      <c r="D2232" s="330">
        <v>90</v>
      </c>
    </row>
    <row r="2233" spans="1:4" x14ac:dyDescent="0.3">
      <c r="A2233" s="183">
        <v>2014</v>
      </c>
      <c r="B2233" s="183" t="s">
        <v>89</v>
      </c>
      <c r="C2233" s="183" t="s">
        <v>61</v>
      </c>
      <c r="D2233" s="330">
        <v>61</v>
      </c>
    </row>
    <row r="2234" spans="1:4" x14ac:dyDescent="0.3">
      <c r="A2234" s="183">
        <v>2014</v>
      </c>
      <c r="B2234" s="183" t="s">
        <v>89</v>
      </c>
      <c r="C2234" s="183" t="s">
        <v>23</v>
      </c>
      <c r="D2234" s="330">
        <v>98</v>
      </c>
    </row>
    <row r="2235" spans="1:4" x14ac:dyDescent="0.3">
      <c r="A2235" s="183">
        <v>2014</v>
      </c>
      <c r="B2235" s="183" t="s">
        <v>89</v>
      </c>
      <c r="C2235" s="183" t="s">
        <v>12</v>
      </c>
      <c r="D2235" s="330">
        <v>68</v>
      </c>
    </row>
    <row r="2236" spans="1:4" x14ac:dyDescent="0.3">
      <c r="A2236" s="183">
        <v>2014</v>
      </c>
      <c r="B2236" s="183" t="s">
        <v>89</v>
      </c>
      <c r="C2236" s="183" t="s">
        <v>278</v>
      </c>
      <c r="D2236" s="330">
        <v>187</v>
      </c>
    </row>
    <row r="2237" spans="1:4" x14ac:dyDescent="0.3">
      <c r="A2237" s="183">
        <v>2014</v>
      </c>
      <c r="B2237" s="183" t="s">
        <v>89</v>
      </c>
      <c r="C2237" s="183" t="s">
        <v>19</v>
      </c>
      <c r="D2237" s="330">
        <v>110</v>
      </c>
    </row>
    <row r="2238" spans="1:4" x14ac:dyDescent="0.3">
      <c r="A2238" s="183">
        <v>2014</v>
      </c>
      <c r="B2238" s="183" t="s">
        <v>89</v>
      </c>
      <c r="C2238" s="183" t="s">
        <v>48</v>
      </c>
      <c r="D2238" s="330">
        <v>105</v>
      </c>
    </row>
    <row r="2239" spans="1:4" x14ac:dyDescent="0.3">
      <c r="A2239" s="183">
        <v>2014</v>
      </c>
      <c r="B2239" s="183" t="s">
        <v>89</v>
      </c>
      <c r="C2239" s="183" t="s">
        <v>34</v>
      </c>
      <c r="D2239" s="330">
        <v>56</v>
      </c>
    </row>
    <row r="2240" spans="1:4" x14ac:dyDescent="0.3">
      <c r="A2240" s="183">
        <v>2014</v>
      </c>
      <c r="B2240" s="183" t="s">
        <v>89</v>
      </c>
      <c r="C2240" s="183" t="s">
        <v>3</v>
      </c>
      <c r="D2240" s="330">
        <v>387</v>
      </c>
    </row>
    <row r="2241" spans="1:4" x14ac:dyDescent="0.3">
      <c r="A2241" s="183">
        <v>2014</v>
      </c>
      <c r="B2241" s="183" t="s">
        <v>89</v>
      </c>
      <c r="C2241" s="183" t="s">
        <v>80</v>
      </c>
      <c r="D2241" s="330">
        <v>210</v>
      </c>
    </row>
    <row r="2242" spans="1:4" x14ac:dyDescent="0.3">
      <c r="A2242" s="183">
        <v>2014</v>
      </c>
      <c r="B2242" s="183" t="s">
        <v>89</v>
      </c>
      <c r="C2242" s="183" t="s">
        <v>39</v>
      </c>
      <c r="D2242" s="330">
        <v>143</v>
      </c>
    </row>
    <row r="2243" spans="1:4" x14ac:dyDescent="0.3">
      <c r="A2243" s="183">
        <v>2014</v>
      </c>
      <c r="B2243" s="183" t="s">
        <v>89</v>
      </c>
      <c r="C2243" s="183" t="s">
        <v>14</v>
      </c>
      <c r="D2243" s="330">
        <v>361</v>
      </c>
    </row>
    <row r="2244" spans="1:4" x14ac:dyDescent="0.3">
      <c r="A2244" s="183">
        <v>2014</v>
      </c>
      <c r="B2244" s="183" t="s">
        <v>89</v>
      </c>
      <c r="C2244" s="183" t="s">
        <v>68</v>
      </c>
      <c r="D2244" s="330">
        <v>79</v>
      </c>
    </row>
    <row r="2245" spans="1:4" x14ac:dyDescent="0.3">
      <c r="A2245" s="183">
        <v>2014</v>
      </c>
      <c r="B2245" s="183" t="s">
        <v>89</v>
      </c>
      <c r="C2245" s="183" t="s">
        <v>69</v>
      </c>
      <c r="D2245" s="330">
        <v>81</v>
      </c>
    </row>
    <row r="2246" spans="1:4" x14ac:dyDescent="0.3">
      <c r="A2246" s="183">
        <v>2014</v>
      </c>
      <c r="B2246" s="183" t="s">
        <v>89</v>
      </c>
      <c r="C2246" s="183" t="s">
        <v>279</v>
      </c>
      <c r="D2246" s="330">
        <v>34</v>
      </c>
    </row>
    <row r="2247" spans="1:4" x14ac:dyDescent="0.3">
      <c r="A2247" s="183">
        <v>2014</v>
      </c>
      <c r="B2247" s="183" t="s">
        <v>89</v>
      </c>
      <c r="C2247" s="183" t="s">
        <v>24</v>
      </c>
      <c r="D2247" s="330">
        <v>281</v>
      </c>
    </row>
    <row r="2248" spans="1:4" x14ac:dyDescent="0.3">
      <c r="A2248" s="183">
        <v>2014</v>
      </c>
      <c r="B2248" s="183" t="s">
        <v>89</v>
      </c>
      <c r="C2248" s="183" t="s">
        <v>9</v>
      </c>
      <c r="D2248" s="330">
        <v>222</v>
      </c>
    </row>
    <row r="2249" spans="1:4" x14ac:dyDescent="0.3">
      <c r="A2249" s="183">
        <v>2014</v>
      </c>
      <c r="B2249" s="183" t="s">
        <v>89</v>
      </c>
      <c r="C2249" s="183" t="s">
        <v>67</v>
      </c>
      <c r="D2249" s="330">
        <v>120</v>
      </c>
    </row>
    <row r="2250" spans="1:4" x14ac:dyDescent="0.3">
      <c r="A2250" s="183">
        <v>2014</v>
      </c>
      <c r="B2250" s="183" t="s">
        <v>89</v>
      </c>
      <c r="C2250" s="183" t="s">
        <v>28</v>
      </c>
      <c r="D2250" s="330">
        <v>162</v>
      </c>
    </row>
    <row r="2251" spans="1:4" x14ac:dyDescent="0.3">
      <c r="A2251" s="183">
        <v>2014</v>
      </c>
      <c r="B2251" s="183" t="s">
        <v>89</v>
      </c>
      <c r="C2251" s="183" t="s">
        <v>31</v>
      </c>
      <c r="D2251" s="330">
        <v>158</v>
      </c>
    </row>
    <row r="2252" spans="1:4" x14ac:dyDescent="0.3">
      <c r="A2252" s="183">
        <v>2014</v>
      </c>
      <c r="B2252" s="183" t="s">
        <v>89</v>
      </c>
      <c r="C2252" s="183" t="s">
        <v>64</v>
      </c>
      <c r="D2252" s="330">
        <v>210</v>
      </c>
    </row>
    <row r="2253" spans="1:4" x14ac:dyDescent="0.3">
      <c r="A2253" s="183">
        <v>2014</v>
      </c>
      <c r="B2253" s="183" t="s">
        <v>89</v>
      </c>
      <c r="C2253" s="183" t="s">
        <v>280</v>
      </c>
      <c r="D2253" s="330">
        <v>65</v>
      </c>
    </row>
    <row r="2254" spans="1:4" x14ac:dyDescent="0.3">
      <c r="A2254" s="183">
        <v>2014</v>
      </c>
      <c r="B2254" s="183" t="s">
        <v>89</v>
      </c>
      <c r="C2254" s="183" t="s">
        <v>73</v>
      </c>
      <c r="D2254" s="330">
        <v>276</v>
      </c>
    </row>
    <row r="2255" spans="1:4" x14ac:dyDescent="0.3">
      <c r="A2255" s="183">
        <v>2014</v>
      </c>
      <c r="B2255" s="183" t="s">
        <v>89</v>
      </c>
      <c r="C2255" s="183" t="s">
        <v>26</v>
      </c>
      <c r="D2255" s="330">
        <v>109</v>
      </c>
    </row>
    <row r="2256" spans="1:4" x14ac:dyDescent="0.3">
      <c r="A2256" s="183">
        <v>2014</v>
      </c>
      <c r="B2256" s="183" t="s">
        <v>89</v>
      </c>
      <c r="C2256" s="183" t="s">
        <v>32</v>
      </c>
      <c r="D2256" s="330">
        <v>102</v>
      </c>
    </row>
    <row r="2257" spans="1:4" x14ac:dyDescent="0.3">
      <c r="A2257" s="183">
        <v>2014</v>
      </c>
      <c r="B2257" s="183" t="s">
        <v>89</v>
      </c>
      <c r="C2257" s="183" t="s">
        <v>46</v>
      </c>
      <c r="D2257" s="330">
        <v>256</v>
      </c>
    </row>
    <row r="2258" spans="1:4" x14ac:dyDescent="0.3">
      <c r="A2258" s="183">
        <v>2014</v>
      </c>
      <c r="B2258" s="183" t="s">
        <v>89</v>
      </c>
      <c r="C2258" s="183" t="s">
        <v>75</v>
      </c>
      <c r="D2258" s="330">
        <v>192</v>
      </c>
    </row>
    <row r="2259" spans="1:4" x14ac:dyDescent="0.3">
      <c r="A2259" s="183">
        <v>2014</v>
      </c>
      <c r="B2259" s="183" t="s">
        <v>89</v>
      </c>
      <c r="C2259" s="183" t="s">
        <v>10</v>
      </c>
      <c r="D2259" s="330">
        <v>369</v>
      </c>
    </row>
    <row r="2260" spans="1:4" x14ac:dyDescent="0.3">
      <c r="A2260" s="183">
        <v>2014</v>
      </c>
      <c r="B2260" s="183" t="s">
        <v>89</v>
      </c>
      <c r="C2260" s="183" t="s">
        <v>291</v>
      </c>
      <c r="D2260" s="330">
        <v>39</v>
      </c>
    </row>
    <row r="2261" spans="1:4" x14ac:dyDescent="0.3">
      <c r="A2261" s="183">
        <v>2014</v>
      </c>
      <c r="B2261" s="183" t="s">
        <v>89</v>
      </c>
      <c r="C2261" s="183" t="s">
        <v>15</v>
      </c>
      <c r="D2261" s="330">
        <v>296</v>
      </c>
    </row>
    <row r="2262" spans="1:4" x14ac:dyDescent="0.3">
      <c r="A2262" s="183">
        <v>2014</v>
      </c>
      <c r="B2262" s="183" t="s">
        <v>89</v>
      </c>
      <c r="C2262" s="183" t="s">
        <v>18</v>
      </c>
      <c r="D2262" s="330">
        <v>377</v>
      </c>
    </row>
    <row r="2263" spans="1:4" x14ac:dyDescent="0.3">
      <c r="A2263" s="183">
        <v>2014</v>
      </c>
      <c r="B2263" s="183" t="s">
        <v>89</v>
      </c>
      <c r="C2263" s="183" t="s">
        <v>77</v>
      </c>
      <c r="D2263" s="330">
        <v>143</v>
      </c>
    </row>
    <row r="2264" spans="1:4" x14ac:dyDescent="0.3">
      <c r="A2264" s="183">
        <v>2014</v>
      </c>
      <c r="B2264" s="183" t="s">
        <v>89</v>
      </c>
      <c r="C2264" s="183" t="s">
        <v>44</v>
      </c>
      <c r="D2264" s="330">
        <v>38</v>
      </c>
    </row>
    <row r="2265" spans="1:4" x14ac:dyDescent="0.3">
      <c r="A2265" s="183">
        <v>2014</v>
      </c>
      <c r="B2265" s="183" t="s">
        <v>89</v>
      </c>
      <c r="C2265" s="183" t="s">
        <v>71</v>
      </c>
      <c r="D2265" s="330">
        <v>142</v>
      </c>
    </row>
    <row r="2266" spans="1:4" x14ac:dyDescent="0.3">
      <c r="A2266" s="183">
        <v>2014</v>
      </c>
      <c r="B2266" s="183" t="s">
        <v>89</v>
      </c>
      <c r="C2266" s="183" t="s">
        <v>52</v>
      </c>
      <c r="D2266" s="330">
        <v>37</v>
      </c>
    </row>
    <row r="2267" spans="1:4" x14ac:dyDescent="0.3">
      <c r="A2267" s="183">
        <v>2014</v>
      </c>
      <c r="B2267" s="183" t="s">
        <v>89</v>
      </c>
      <c r="C2267" s="183" t="s">
        <v>20</v>
      </c>
      <c r="D2267" s="330">
        <v>266</v>
      </c>
    </row>
    <row r="2268" spans="1:4" x14ac:dyDescent="0.3">
      <c r="A2268" s="183">
        <v>2014</v>
      </c>
      <c r="B2268" s="183" t="s">
        <v>89</v>
      </c>
      <c r="C2268" s="183" t="s">
        <v>95</v>
      </c>
      <c r="D2268" s="330">
        <v>353</v>
      </c>
    </row>
    <row r="2269" spans="1:4" x14ac:dyDescent="0.3">
      <c r="A2269" s="183">
        <v>2014</v>
      </c>
      <c r="B2269" s="183" t="s">
        <v>89</v>
      </c>
      <c r="C2269" s="183" t="s">
        <v>30</v>
      </c>
      <c r="D2269" s="330">
        <v>50</v>
      </c>
    </row>
    <row r="2270" spans="1:4" x14ac:dyDescent="0.3">
      <c r="A2270" s="183">
        <v>2014</v>
      </c>
      <c r="B2270" s="183" t="s">
        <v>89</v>
      </c>
      <c r="C2270" s="183" t="s">
        <v>281</v>
      </c>
      <c r="D2270" s="330">
        <v>807</v>
      </c>
    </row>
    <row r="2271" spans="1:4" x14ac:dyDescent="0.3">
      <c r="A2271" s="183">
        <v>2014</v>
      </c>
      <c r="B2271" s="183" t="s">
        <v>89</v>
      </c>
      <c r="C2271" s="183" t="s">
        <v>282</v>
      </c>
      <c r="D2271" s="330">
        <v>63</v>
      </c>
    </row>
    <row r="2272" spans="1:4" x14ac:dyDescent="0.3">
      <c r="A2272" s="183">
        <v>2014</v>
      </c>
      <c r="B2272" s="183" t="s">
        <v>89</v>
      </c>
      <c r="C2272" s="183" t="s">
        <v>145</v>
      </c>
      <c r="D2272" s="330">
        <v>3120</v>
      </c>
    </row>
    <row r="2273" spans="1:4" x14ac:dyDescent="0.3">
      <c r="A2273" s="183">
        <v>2014</v>
      </c>
      <c r="B2273" s="183" t="s">
        <v>89</v>
      </c>
      <c r="C2273" s="183" t="s">
        <v>146</v>
      </c>
      <c r="D2273" s="330">
        <v>1766</v>
      </c>
    </row>
    <row r="2274" spans="1:4" x14ac:dyDescent="0.3">
      <c r="A2274" s="183">
        <v>2014</v>
      </c>
      <c r="B2274" s="183" t="s">
        <v>89</v>
      </c>
      <c r="C2274" s="183" t="s">
        <v>147</v>
      </c>
      <c r="D2274" s="330">
        <v>3705</v>
      </c>
    </row>
    <row r="2275" spans="1:4" x14ac:dyDescent="0.3">
      <c r="A2275" s="183">
        <v>2014</v>
      </c>
      <c r="B2275" s="183" t="s">
        <v>86</v>
      </c>
      <c r="C2275" s="183" t="s">
        <v>35</v>
      </c>
      <c r="D2275" s="330">
        <v>97</v>
      </c>
    </row>
    <row r="2276" spans="1:4" x14ac:dyDescent="0.3">
      <c r="A2276" s="183">
        <v>2014</v>
      </c>
      <c r="B2276" s="183" t="s">
        <v>86</v>
      </c>
      <c r="C2276" s="183" t="s">
        <v>41</v>
      </c>
      <c r="D2276" s="330">
        <v>229</v>
      </c>
    </row>
    <row r="2277" spans="1:4" x14ac:dyDescent="0.3">
      <c r="A2277" s="183">
        <v>2014</v>
      </c>
      <c r="B2277" s="183" t="s">
        <v>86</v>
      </c>
      <c r="C2277" s="183" t="s">
        <v>59</v>
      </c>
      <c r="D2277" s="330">
        <v>86</v>
      </c>
    </row>
    <row r="2278" spans="1:4" x14ac:dyDescent="0.3">
      <c r="A2278" s="183">
        <v>2014</v>
      </c>
      <c r="B2278" s="183" t="s">
        <v>86</v>
      </c>
      <c r="C2278" s="183" t="s">
        <v>79</v>
      </c>
      <c r="D2278" s="330">
        <v>822</v>
      </c>
    </row>
    <row r="2279" spans="1:4" x14ac:dyDescent="0.3">
      <c r="A2279" s="183">
        <v>2014</v>
      </c>
      <c r="B2279" s="183" t="s">
        <v>86</v>
      </c>
      <c r="C2279" s="183" t="s">
        <v>17</v>
      </c>
      <c r="D2279" s="330">
        <v>307</v>
      </c>
    </row>
    <row r="2280" spans="1:4" x14ac:dyDescent="0.3">
      <c r="A2280" s="183">
        <v>2014</v>
      </c>
      <c r="B2280" s="183" t="s">
        <v>86</v>
      </c>
      <c r="C2280" s="183" t="s">
        <v>274</v>
      </c>
      <c r="D2280" s="330">
        <v>244</v>
      </c>
    </row>
    <row r="2281" spans="1:4" x14ac:dyDescent="0.3">
      <c r="A2281" s="183">
        <v>2014</v>
      </c>
      <c r="B2281" s="183" t="s">
        <v>86</v>
      </c>
      <c r="C2281" s="183" t="s">
        <v>66</v>
      </c>
      <c r="D2281" s="330">
        <v>163</v>
      </c>
    </row>
    <row r="2282" spans="1:4" x14ac:dyDescent="0.3">
      <c r="A2282" s="183">
        <v>2014</v>
      </c>
      <c r="B2282" s="183" t="s">
        <v>86</v>
      </c>
      <c r="C2282" s="183" t="s">
        <v>283</v>
      </c>
      <c r="D2282" s="330">
        <v>49</v>
      </c>
    </row>
    <row r="2283" spans="1:4" x14ac:dyDescent="0.3">
      <c r="A2283" s="183">
        <v>2014</v>
      </c>
      <c r="B2283" s="183" t="s">
        <v>86</v>
      </c>
      <c r="C2283" s="183" t="s">
        <v>11</v>
      </c>
      <c r="D2283" s="330">
        <v>486</v>
      </c>
    </row>
    <row r="2284" spans="1:4" x14ac:dyDescent="0.3">
      <c r="A2284" s="183">
        <v>2014</v>
      </c>
      <c r="B2284" s="183" t="s">
        <v>86</v>
      </c>
      <c r="C2284" s="183" t="s">
        <v>56</v>
      </c>
      <c r="D2284" s="330">
        <v>351</v>
      </c>
    </row>
    <row r="2285" spans="1:4" x14ac:dyDescent="0.3">
      <c r="A2285" s="183">
        <v>2014</v>
      </c>
      <c r="B2285" s="183" t="s">
        <v>86</v>
      </c>
      <c r="C2285" s="183" t="s">
        <v>29</v>
      </c>
      <c r="D2285" s="330">
        <v>180</v>
      </c>
    </row>
    <row r="2286" spans="1:4" x14ac:dyDescent="0.3">
      <c r="A2286" s="183">
        <v>2014</v>
      </c>
      <c r="B2286" s="183" t="s">
        <v>86</v>
      </c>
      <c r="C2286" s="183" t="s">
        <v>40</v>
      </c>
      <c r="D2286" s="330">
        <v>73</v>
      </c>
    </row>
    <row r="2287" spans="1:4" x14ac:dyDescent="0.3">
      <c r="A2287" s="183">
        <v>2014</v>
      </c>
      <c r="B2287" s="183" t="s">
        <v>86</v>
      </c>
      <c r="C2287" s="183" t="s">
        <v>47</v>
      </c>
      <c r="D2287" s="330">
        <v>770</v>
      </c>
    </row>
    <row r="2288" spans="1:4" x14ac:dyDescent="0.3">
      <c r="A2288" s="183">
        <v>2014</v>
      </c>
      <c r="B2288" s="183" t="s">
        <v>86</v>
      </c>
      <c r="C2288" s="183" t="s">
        <v>57</v>
      </c>
      <c r="D2288" s="330">
        <v>127</v>
      </c>
    </row>
    <row r="2289" spans="1:4" x14ac:dyDescent="0.3">
      <c r="A2289" s="183">
        <v>2014</v>
      </c>
      <c r="B2289" s="183" t="s">
        <v>86</v>
      </c>
      <c r="C2289" s="183" t="s">
        <v>74</v>
      </c>
      <c r="D2289" s="330">
        <v>624</v>
      </c>
    </row>
    <row r="2290" spans="1:4" x14ac:dyDescent="0.3">
      <c r="A2290" s="183">
        <v>2014</v>
      </c>
      <c r="B2290" s="183" t="s">
        <v>86</v>
      </c>
      <c r="C2290" s="183" t="s">
        <v>53</v>
      </c>
      <c r="D2290" s="330">
        <v>98</v>
      </c>
    </row>
    <row r="2291" spans="1:4" x14ac:dyDescent="0.3">
      <c r="A2291" s="183">
        <v>2014</v>
      </c>
      <c r="B2291" s="183" t="s">
        <v>86</v>
      </c>
      <c r="C2291" s="183" t="s">
        <v>284</v>
      </c>
      <c r="D2291" s="330">
        <v>109</v>
      </c>
    </row>
    <row r="2292" spans="1:4" x14ac:dyDescent="0.3">
      <c r="A2292" s="183">
        <v>2014</v>
      </c>
      <c r="B2292" s="183" t="s">
        <v>86</v>
      </c>
      <c r="C2292" s="183" t="s">
        <v>33</v>
      </c>
      <c r="D2292" s="330">
        <v>83</v>
      </c>
    </row>
    <row r="2293" spans="1:4" x14ac:dyDescent="0.3">
      <c r="A2293" s="183">
        <v>2014</v>
      </c>
      <c r="B2293" s="183" t="s">
        <v>86</v>
      </c>
      <c r="C2293" s="183" t="s">
        <v>60</v>
      </c>
      <c r="D2293" s="330">
        <v>176</v>
      </c>
    </row>
    <row r="2294" spans="1:4" x14ac:dyDescent="0.3">
      <c r="A2294" s="183">
        <v>2014</v>
      </c>
      <c r="B2294" s="183" t="s">
        <v>86</v>
      </c>
      <c r="C2294" s="183" t="s">
        <v>25</v>
      </c>
      <c r="D2294" s="330">
        <v>309</v>
      </c>
    </row>
    <row r="2295" spans="1:4" x14ac:dyDescent="0.3">
      <c r="A2295" s="183">
        <v>2014</v>
      </c>
      <c r="B2295" s="183" t="s">
        <v>86</v>
      </c>
      <c r="C2295" s="183" t="s">
        <v>7</v>
      </c>
      <c r="D2295" s="330">
        <v>499</v>
      </c>
    </row>
    <row r="2296" spans="1:4" x14ac:dyDescent="0.3">
      <c r="A2296" s="183">
        <v>2014</v>
      </c>
      <c r="B2296" s="183" t="s">
        <v>86</v>
      </c>
      <c r="C2296" s="183" t="s">
        <v>55</v>
      </c>
      <c r="D2296" s="330">
        <v>45</v>
      </c>
    </row>
    <row r="2297" spans="1:4" x14ac:dyDescent="0.3">
      <c r="A2297" s="183">
        <v>2014</v>
      </c>
      <c r="B2297" s="183" t="s">
        <v>86</v>
      </c>
      <c r="C2297" s="183" t="s">
        <v>36</v>
      </c>
      <c r="D2297" s="330">
        <v>282</v>
      </c>
    </row>
    <row r="2298" spans="1:4" x14ac:dyDescent="0.3">
      <c r="A2298" s="183">
        <v>2014</v>
      </c>
      <c r="B2298" s="183" t="s">
        <v>86</v>
      </c>
      <c r="C2298" s="183" t="s">
        <v>285</v>
      </c>
      <c r="D2298" s="330">
        <v>107</v>
      </c>
    </row>
    <row r="2299" spans="1:4" x14ac:dyDescent="0.3">
      <c r="A2299" s="183">
        <v>2014</v>
      </c>
      <c r="B2299" s="183" t="s">
        <v>86</v>
      </c>
      <c r="C2299" s="183" t="s">
        <v>21</v>
      </c>
      <c r="D2299" s="330">
        <v>162</v>
      </c>
    </row>
    <row r="2300" spans="1:4" x14ac:dyDescent="0.3">
      <c r="A2300" s="183">
        <v>2014</v>
      </c>
      <c r="B2300" s="183" t="s">
        <v>86</v>
      </c>
      <c r="C2300" s="183" t="s">
        <v>42</v>
      </c>
      <c r="D2300" s="330">
        <v>30</v>
      </c>
    </row>
    <row r="2301" spans="1:4" x14ac:dyDescent="0.3">
      <c r="A2301" s="183">
        <v>2014</v>
      </c>
      <c r="B2301" s="183" t="s">
        <v>86</v>
      </c>
      <c r="C2301" s="183" t="s">
        <v>286</v>
      </c>
      <c r="D2301" s="330">
        <v>37</v>
      </c>
    </row>
    <row r="2302" spans="1:4" x14ac:dyDescent="0.3">
      <c r="A2302" s="183">
        <v>2014</v>
      </c>
      <c r="B2302" s="183" t="s">
        <v>86</v>
      </c>
      <c r="C2302" s="183" t="s">
        <v>16</v>
      </c>
      <c r="D2302" s="330">
        <v>314</v>
      </c>
    </row>
    <row r="2303" spans="1:4" x14ac:dyDescent="0.3">
      <c r="A2303" s="183">
        <v>2014</v>
      </c>
      <c r="B2303" s="183" t="s">
        <v>86</v>
      </c>
      <c r="C2303" s="183" t="s">
        <v>2</v>
      </c>
      <c r="D2303" s="330">
        <v>728</v>
      </c>
    </row>
    <row r="2304" spans="1:4" x14ac:dyDescent="0.3">
      <c r="A2304" s="183">
        <v>2014</v>
      </c>
      <c r="B2304" s="183" t="s">
        <v>86</v>
      </c>
      <c r="C2304" s="183" t="s">
        <v>287</v>
      </c>
      <c r="D2304" s="330">
        <v>32</v>
      </c>
    </row>
    <row r="2305" spans="1:4" x14ac:dyDescent="0.3">
      <c r="A2305" s="183">
        <v>2014</v>
      </c>
      <c r="B2305" s="183" t="s">
        <v>86</v>
      </c>
      <c r="C2305" s="183" t="s">
        <v>288</v>
      </c>
      <c r="D2305" s="330">
        <v>44</v>
      </c>
    </row>
    <row r="2306" spans="1:4" x14ac:dyDescent="0.3">
      <c r="A2306" s="183">
        <v>2014</v>
      </c>
      <c r="B2306" s="183" t="s">
        <v>86</v>
      </c>
      <c r="C2306" s="183" t="s">
        <v>4</v>
      </c>
      <c r="D2306" s="330">
        <v>707</v>
      </c>
    </row>
    <row r="2307" spans="1:4" x14ac:dyDescent="0.3">
      <c r="A2307" s="183">
        <v>2014</v>
      </c>
      <c r="B2307" s="183" t="s">
        <v>86</v>
      </c>
      <c r="C2307" s="183" t="s">
        <v>38</v>
      </c>
      <c r="D2307" s="330">
        <v>171</v>
      </c>
    </row>
    <row r="2308" spans="1:4" x14ac:dyDescent="0.3">
      <c r="A2308" s="183">
        <v>2014</v>
      </c>
      <c r="B2308" s="183" t="s">
        <v>86</v>
      </c>
      <c r="C2308" s="183" t="s">
        <v>275</v>
      </c>
      <c r="D2308" s="330">
        <v>97</v>
      </c>
    </row>
    <row r="2309" spans="1:4" x14ac:dyDescent="0.3">
      <c r="A2309" s="183">
        <v>2014</v>
      </c>
      <c r="B2309" s="183" t="s">
        <v>86</v>
      </c>
      <c r="C2309" s="183" t="s">
        <v>8</v>
      </c>
      <c r="D2309" s="330">
        <v>263</v>
      </c>
    </row>
    <row r="2310" spans="1:4" x14ac:dyDescent="0.3">
      <c r="A2310" s="183">
        <v>2014</v>
      </c>
      <c r="B2310" s="183" t="s">
        <v>86</v>
      </c>
      <c r="C2310" s="183" t="s">
        <v>78</v>
      </c>
      <c r="D2310" s="330">
        <v>551</v>
      </c>
    </row>
    <row r="2311" spans="1:4" x14ac:dyDescent="0.3">
      <c r="A2311" s="183">
        <v>2014</v>
      </c>
      <c r="B2311" s="183" t="s">
        <v>86</v>
      </c>
      <c r="C2311" s="183" t="s">
        <v>27</v>
      </c>
      <c r="D2311" s="330">
        <v>261</v>
      </c>
    </row>
    <row r="2312" spans="1:4" x14ac:dyDescent="0.3">
      <c r="A2312" s="183">
        <v>2014</v>
      </c>
      <c r="B2312" s="183" t="s">
        <v>86</v>
      </c>
      <c r="C2312" s="183" t="s">
        <v>13</v>
      </c>
      <c r="D2312" s="330">
        <v>169</v>
      </c>
    </row>
    <row r="2313" spans="1:4" x14ac:dyDescent="0.3">
      <c r="A2313" s="183">
        <v>2014</v>
      </c>
      <c r="B2313" s="183" t="s">
        <v>86</v>
      </c>
      <c r="C2313" s="183" t="s">
        <v>70</v>
      </c>
      <c r="D2313" s="330">
        <v>458</v>
      </c>
    </row>
    <row r="2314" spans="1:4" x14ac:dyDescent="0.3">
      <c r="A2314" s="183">
        <v>2014</v>
      </c>
      <c r="B2314" s="183" t="s">
        <v>86</v>
      </c>
      <c r="C2314" s="183" t="s">
        <v>72</v>
      </c>
      <c r="D2314" s="330">
        <v>169</v>
      </c>
    </row>
    <row r="2315" spans="1:4" x14ac:dyDescent="0.3">
      <c r="A2315" s="183">
        <v>2014</v>
      </c>
      <c r="B2315" s="183" t="s">
        <v>86</v>
      </c>
      <c r="C2315" s="183" t="s">
        <v>276</v>
      </c>
      <c r="D2315" s="330">
        <v>120</v>
      </c>
    </row>
    <row r="2316" spans="1:4" x14ac:dyDescent="0.3">
      <c r="A2316" s="183">
        <v>2014</v>
      </c>
      <c r="B2316" s="183" t="s">
        <v>86</v>
      </c>
      <c r="C2316" s="183" t="s">
        <v>6</v>
      </c>
      <c r="D2316" s="330">
        <v>659</v>
      </c>
    </row>
    <row r="2317" spans="1:4" x14ac:dyDescent="0.3">
      <c r="A2317" s="183">
        <v>2014</v>
      </c>
      <c r="B2317" s="183" t="s">
        <v>86</v>
      </c>
      <c r="C2317" s="183" t="s">
        <v>62</v>
      </c>
      <c r="D2317" s="330">
        <v>287</v>
      </c>
    </row>
    <row r="2318" spans="1:4" x14ac:dyDescent="0.3">
      <c r="A2318" s="183">
        <v>2014</v>
      </c>
      <c r="B2318" s="183" t="s">
        <v>86</v>
      </c>
      <c r="C2318" s="183" t="s">
        <v>5</v>
      </c>
      <c r="D2318" s="330">
        <v>575</v>
      </c>
    </row>
    <row r="2319" spans="1:4" x14ac:dyDescent="0.3">
      <c r="A2319" s="183">
        <v>2014</v>
      </c>
      <c r="B2319" s="183" t="s">
        <v>86</v>
      </c>
      <c r="C2319" s="183" t="s">
        <v>37</v>
      </c>
      <c r="D2319" s="330">
        <v>101</v>
      </c>
    </row>
    <row r="2320" spans="1:4" x14ac:dyDescent="0.3">
      <c r="A2320" s="183">
        <v>2014</v>
      </c>
      <c r="B2320" s="183" t="s">
        <v>86</v>
      </c>
      <c r="C2320" s="183" t="s">
        <v>76</v>
      </c>
      <c r="D2320" s="330">
        <v>496</v>
      </c>
    </row>
    <row r="2321" spans="1:4" x14ac:dyDescent="0.3">
      <c r="A2321" s="183">
        <v>2014</v>
      </c>
      <c r="B2321" s="183" t="s">
        <v>86</v>
      </c>
      <c r="C2321" s="183" t="s">
        <v>63</v>
      </c>
      <c r="D2321" s="330">
        <v>94</v>
      </c>
    </row>
    <row r="2322" spans="1:4" x14ac:dyDescent="0.3">
      <c r="A2322" s="183">
        <v>2014</v>
      </c>
      <c r="B2322" s="183" t="s">
        <v>86</v>
      </c>
      <c r="C2322" s="183" t="s">
        <v>277</v>
      </c>
      <c r="D2322" s="330">
        <v>151</v>
      </c>
    </row>
    <row r="2323" spans="1:4" x14ac:dyDescent="0.3">
      <c r="A2323" s="183">
        <v>2014</v>
      </c>
      <c r="B2323" s="183" t="s">
        <v>86</v>
      </c>
      <c r="C2323" s="183" t="s">
        <v>43</v>
      </c>
      <c r="D2323" s="330">
        <v>143</v>
      </c>
    </row>
    <row r="2324" spans="1:4" x14ac:dyDescent="0.3">
      <c r="A2324" s="183">
        <v>2014</v>
      </c>
      <c r="B2324" s="183" t="s">
        <v>86</v>
      </c>
      <c r="C2324" s="183" t="s">
        <v>65</v>
      </c>
      <c r="D2324" s="330">
        <v>155</v>
      </c>
    </row>
    <row r="2325" spans="1:4" x14ac:dyDescent="0.3">
      <c r="A2325" s="183">
        <v>2014</v>
      </c>
      <c r="B2325" s="183" t="s">
        <v>86</v>
      </c>
      <c r="C2325" s="183" t="s">
        <v>22</v>
      </c>
      <c r="D2325" s="330">
        <v>139</v>
      </c>
    </row>
    <row r="2326" spans="1:4" x14ac:dyDescent="0.3">
      <c r="A2326" s="183">
        <v>2014</v>
      </c>
      <c r="B2326" s="183" t="s">
        <v>86</v>
      </c>
      <c r="C2326" s="183" t="s">
        <v>61</v>
      </c>
      <c r="D2326" s="330">
        <v>94</v>
      </c>
    </row>
    <row r="2327" spans="1:4" x14ac:dyDescent="0.3">
      <c r="A2327" s="183">
        <v>2014</v>
      </c>
      <c r="B2327" s="183" t="s">
        <v>86</v>
      </c>
      <c r="C2327" s="183" t="s">
        <v>23</v>
      </c>
      <c r="D2327" s="330">
        <v>164</v>
      </c>
    </row>
    <row r="2328" spans="1:4" x14ac:dyDescent="0.3">
      <c r="A2328" s="183">
        <v>2014</v>
      </c>
      <c r="B2328" s="183" t="s">
        <v>86</v>
      </c>
      <c r="C2328" s="183" t="s">
        <v>12</v>
      </c>
      <c r="D2328" s="330">
        <v>108</v>
      </c>
    </row>
    <row r="2329" spans="1:4" x14ac:dyDescent="0.3">
      <c r="A2329" s="183">
        <v>2014</v>
      </c>
      <c r="B2329" s="183" t="s">
        <v>86</v>
      </c>
      <c r="C2329" s="183" t="s">
        <v>278</v>
      </c>
      <c r="D2329" s="330">
        <v>423</v>
      </c>
    </row>
    <row r="2330" spans="1:4" x14ac:dyDescent="0.3">
      <c r="A2330" s="183">
        <v>2014</v>
      </c>
      <c r="B2330" s="183" t="s">
        <v>86</v>
      </c>
      <c r="C2330" s="183" t="s">
        <v>19</v>
      </c>
      <c r="D2330" s="330">
        <v>207</v>
      </c>
    </row>
    <row r="2331" spans="1:4" x14ac:dyDescent="0.3">
      <c r="A2331" s="183">
        <v>2014</v>
      </c>
      <c r="B2331" s="183" t="s">
        <v>86</v>
      </c>
      <c r="C2331" s="183" t="s">
        <v>45</v>
      </c>
      <c r="D2331" s="330">
        <v>80</v>
      </c>
    </row>
    <row r="2332" spans="1:4" x14ac:dyDescent="0.3">
      <c r="A2332" s="183">
        <v>2014</v>
      </c>
      <c r="B2332" s="183" t="s">
        <v>86</v>
      </c>
      <c r="C2332" s="183" t="s">
        <v>48</v>
      </c>
      <c r="D2332" s="330">
        <v>187</v>
      </c>
    </row>
    <row r="2333" spans="1:4" x14ac:dyDescent="0.3">
      <c r="A2333" s="183">
        <v>2014</v>
      </c>
      <c r="B2333" s="183" t="s">
        <v>86</v>
      </c>
      <c r="C2333" s="183" t="s">
        <v>34</v>
      </c>
      <c r="D2333" s="330">
        <v>119</v>
      </c>
    </row>
    <row r="2334" spans="1:4" x14ac:dyDescent="0.3">
      <c r="A2334" s="183">
        <v>2014</v>
      </c>
      <c r="B2334" s="183" t="s">
        <v>86</v>
      </c>
      <c r="C2334" s="183" t="s">
        <v>3</v>
      </c>
      <c r="D2334" s="330">
        <v>690</v>
      </c>
    </row>
    <row r="2335" spans="1:4" x14ac:dyDescent="0.3">
      <c r="A2335" s="183">
        <v>2014</v>
      </c>
      <c r="B2335" s="183" t="s">
        <v>86</v>
      </c>
      <c r="C2335" s="183" t="s">
        <v>80</v>
      </c>
      <c r="D2335" s="330">
        <v>322</v>
      </c>
    </row>
    <row r="2336" spans="1:4" x14ac:dyDescent="0.3">
      <c r="A2336" s="183">
        <v>2014</v>
      </c>
      <c r="B2336" s="183" t="s">
        <v>86</v>
      </c>
      <c r="C2336" s="183" t="s">
        <v>39</v>
      </c>
      <c r="D2336" s="330">
        <v>381</v>
      </c>
    </row>
    <row r="2337" spans="1:4" x14ac:dyDescent="0.3">
      <c r="A2337" s="183">
        <v>2014</v>
      </c>
      <c r="B2337" s="183" t="s">
        <v>86</v>
      </c>
      <c r="C2337" s="183" t="s">
        <v>14</v>
      </c>
      <c r="D2337" s="330">
        <v>1039</v>
      </c>
    </row>
    <row r="2338" spans="1:4" x14ac:dyDescent="0.3">
      <c r="A2338" s="183">
        <v>2014</v>
      </c>
      <c r="B2338" s="183" t="s">
        <v>86</v>
      </c>
      <c r="C2338" s="183" t="s">
        <v>68</v>
      </c>
      <c r="D2338" s="330">
        <v>186</v>
      </c>
    </row>
    <row r="2339" spans="1:4" x14ac:dyDescent="0.3">
      <c r="A2339" s="183">
        <v>2014</v>
      </c>
      <c r="B2339" s="183" t="s">
        <v>86</v>
      </c>
      <c r="C2339" s="183" t="s">
        <v>69</v>
      </c>
      <c r="D2339" s="330">
        <v>137</v>
      </c>
    </row>
    <row r="2340" spans="1:4" x14ac:dyDescent="0.3">
      <c r="A2340" s="183">
        <v>2014</v>
      </c>
      <c r="B2340" s="183" t="s">
        <v>86</v>
      </c>
      <c r="C2340" s="183" t="s">
        <v>50</v>
      </c>
      <c r="D2340" s="330">
        <v>49</v>
      </c>
    </row>
    <row r="2341" spans="1:4" x14ac:dyDescent="0.3">
      <c r="A2341" s="183">
        <v>2014</v>
      </c>
      <c r="B2341" s="183" t="s">
        <v>86</v>
      </c>
      <c r="C2341" s="183" t="s">
        <v>279</v>
      </c>
      <c r="D2341" s="330">
        <v>60</v>
      </c>
    </row>
    <row r="2342" spans="1:4" x14ac:dyDescent="0.3">
      <c r="A2342" s="183">
        <v>2014</v>
      </c>
      <c r="B2342" s="183" t="s">
        <v>86</v>
      </c>
      <c r="C2342" s="183" t="s">
        <v>24</v>
      </c>
      <c r="D2342" s="330">
        <v>426</v>
      </c>
    </row>
    <row r="2343" spans="1:4" x14ac:dyDescent="0.3">
      <c r="A2343" s="183">
        <v>2014</v>
      </c>
      <c r="B2343" s="183" t="s">
        <v>86</v>
      </c>
      <c r="C2343" s="183" t="s">
        <v>9</v>
      </c>
      <c r="D2343" s="330">
        <v>336</v>
      </c>
    </row>
    <row r="2344" spans="1:4" x14ac:dyDescent="0.3">
      <c r="A2344" s="183">
        <v>2014</v>
      </c>
      <c r="B2344" s="183" t="s">
        <v>86</v>
      </c>
      <c r="C2344" s="183" t="s">
        <v>67</v>
      </c>
      <c r="D2344" s="330">
        <v>280</v>
      </c>
    </row>
    <row r="2345" spans="1:4" x14ac:dyDescent="0.3">
      <c r="A2345" s="183">
        <v>2014</v>
      </c>
      <c r="B2345" s="183" t="s">
        <v>86</v>
      </c>
      <c r="C2345" s="183" t="s">
        <v>28</v>
      </c>
      <c r="D2345" s="330">
        <v>254</v>
      </c>
    </row>
    <row r="2346" spans="1:4" x14ac:dyDescent="0.3">
      <c r="A2346" s="183">
        <v>2014</v>
      </c>
      <c r="B2346" s="183" t="s">
        <v>86</v>
      </c>
      <c r="C2346" s="183" t="s">
        <v>31</v>
      </c>
      <c r="D2346" s="330">
        <v>328</v>
      </c>
    </row>
    <row r="2347" spans="1:4" x14ac:dyDescent="0.3">
      <c r="A2347" s="183">
        <v>2014</v>
      </c>
      <c r="B2347" s="183" t="s">
        <v>86</v>
      </c>
      <c r="C2347" s="183" t="s">
        <v>64</v>
      </c>
      <c r="D2347" s="330">
        <v>354</v>
      </c>
    </row>
    <row r="2348" spans="1:4" x14ac:dyDescent="0.3">
      <c r="A2348" s="183">
        <v>2014</v>
      </c>
      <c r="B2348" s="183" t="s">
        <v>86</v>
      </c>
      <c r="C2348" s="183" t="s">
        <v>290</v>
      </c>
      <c r="D2348" s="330">
        <v>40</v>
      </c>
    </row>
    <row r="2349" spans="1:4" x14ac:dyDescent="0.3">
      <c r="A2349" s="183">
        <v>2014</v>
      </c>
      <c r="B2349" s="183" t="s">
        <v>86</v>
      </c>
      <c r="C2349" s="183" t="s">
        <v>280</v>
      </c>
      <c r="D2349" s="330">
        <v>76</v>
      </c>
    </row>
    <row r="2350" spans="1:4" x14ac:dyDescent="0.3">
      <c r="A2350" s="183">
        <v>2014</v>
      </c>
      <c r="B2350" s="183" t="s">
        <v>86</v>
      </c>
      <c r="C2350" s="183" t="s">
        <v>73</v>
      </c>
      <c r="D2350" s="330">
        <v>748</v>
      </c>
    </row>
    <row r="2351" spans="1:4" x14ac:dyDescent="0.3">
      <c r="A2351" s="183">
        <v>2014</v>
      </c>
      <c r="B2351" s="183" t="s">
        <v>86</v>
      </c>
      <c r="C2351" s="183" t="s">
        <v>26</v>
      </c>
      <c r="D2351" s="330">
        <v>169</v>
      </c>
    </row>
    <row r="2352" spans="1:4" x14ac:dyDescent="0.3">
      <c r="A2352" s="183">
        <v>2014</v>
      </c>
      <c r="B2352" s="183" t="s">
        <v>86</v>
      </c>
      <c r="C2352" s="183" t="s">
        <v>32</v>
      </c>
      <c r="D2352" s="330">
        <v>151</v>
      </c>
    </row>
    <row r="2353" spans="1:4" x14ac:dyDescent="0.3">
      <c r="A2353" s="183">
        <v>2014</v>
      </c>
      <c r="B2353" s="183" t="s">
        <v>86</v>
      </c>
      <c r="C2353" s="183" t="s">
        <v>46</v>
      </c>
      <c r="D2353" s="330">
        <v>464</v>
      </c>
    </row>
    <row r="2354" spans="1:4" x14ac:dyDescent="0.3">
      <c r="A2354" s="183">
        <v>2014</v>
      </c>
      <c r="B2354" s="183" t="s">
        <v>86</v>
      </c>
      <c r="C2354" s="183" t="s">
        <v>75</v>
      </c>
      <c r="D2354" s="330">
        <v>413</v>
      </c>
    </row>
    <row r="2355" spans="1:4" x14ac:dyDescent="0.3">
      <c r="A2355" s="183">
        <v>2014</v>
      </c>
      <c r="B2355" s="183" t="s">
        <v>86</v>
      </c>
      <c r="C2355" s="183" t="s">
        <v>10</v>
      </c>
      <c r="D2355" s="330">
        <v>608</v>
      </c>
    </row>
    <row r="2356" spans="1:4" x14ac:dyDescent="0.3">
      <c r="A2356" s="183">
        <v>2014</v>
      </c>
      <c r="B2356" s="183" t="s">
        <v>86</v>
      </c>
      <c r="C2356" s="183" t="s">
        <v>291</v>
      </c>
      <c r="D2356" s="330">
        <v>72</v>
      </c>
    </row>
    <row r="2357" spans="1:4" x14ac:dyDescent="0.3">
      <c r="A2357" s="183">
        <v>2014</v>
      </c>
      <c r="B2357" s="183" t="s">
        <v>86</v>
      </c>
      <c r="C2357" s="183" t="s">
        <v>15</v>
      </c>
      <c r="D2357" s="330">
        <v>449</v>
      </c>
    </row>
    <row r="2358" spans="1:4" x14ac:dyDescent="0.3">
      <c r="A2358" s="183">
        <v>2014</v>
      </c>
      <c r="B2358" s="183" t="s">
        <v>86</v>
      </c>
      <c r="C2358" s="183" t="s">
        <v>18</v>
      </c>
      <c r="D2358" s="330">
        <v>636</v>
      </c>
    </row>
    <row r="2359" spans="1:4" x14ac:dyDescent="0.3">
      <c r="A2359" s="183">
        <v>2014</v>
      </c>
      <c r="B2359" s="183" t="s">
        <v>86</v>
      </c>
      <c r="C2359" s="183" t="s">
        <v>77</v>
      </c>
      <c r="D2359" s="330">
        <v>297</v>
      </c>
    </row>
    <row r="2360" spans="1:4" x14ac:dyDescent="0.3">
      <c r="A2360" s="183">
        <v>2014</v>
      </c>
      <c r="B2360" s="183" t="s">
        <v>86</v>
      </c>
      <c r="C2360" s="183" t="s">
        <v>44</v>
      </c>
      <c r="D2360" s="330">
        <v>88</v>
      </c>
    </row>
    <row r="2361" spans="1:4" x14ac:dyDescent="0.3">
      <c r="A2361" s="183">
        <v>2014</v>
      </c>
      <c r="B2361" s="183" t="s">
        <v>86</v>
      </c>
      <c r="C2361" s="183" t="s">
        <v>71</v>
      </c>
      <c r="D2361" s="330">
        <v>279</v>
      </c>
    </row>
    <row r="2362" spans="1:4" x14ac:dyDescent="0.3">
      <c r="A2362" s="183">
        <v>2014</v>
      </c>
      <c r="B2362" s="183" t="s">
        <v>86</v>
      </c>
      <c r="C2362" s="183" t="s">
        <v>52</v>
      </c>
      <c r="D2362" s="330">
        <v>118</v>
      </c>
    </row>
    <row r="2363" spans="1:4" x14ac:dyDescent="0.3">
      <c r="A2363" s="183">
        <v>2014</v>
      </c>
      <c r="B2363" s="183" t="s">
        <v>86</v>
      </c>
      <c r="C2363" s="183" t="s">
        <v>20</v>
      </c>
      <c r="D2363" s="330">
        <v>357</v>
      </c>
    </row>
    <row r="2364" spans="1:4" x14ac:dyDescent="0.3">
      <c r="A2364" s="183">
        <v>2014</v>
      </c>
      <c r="B2364" s="183" t="s">
        <v>86</v>
      </c>
      <c r="C2364" s="183" t="s">
        <v>95</v>
      </c>
      <c r="D2364" s="330">
        <v>805</v>
      </c>
    </row>
    <row r="2365" spans="1:4" x14ac:dyDescent="0.3">
      <c r="A2365" s="183">
        <v>2014</v>
      </c>
      <c r="B2365" s="183" t="s">
        <v>86</v>
      </c>
      <c r="C2365" s="183" t="s">
        <v>30</v>
      </c>
      <c r="D2365" s="330">
        <v>98</v>
      </c>
    </row>
    <row r="2366" spans="1:4" x14ac:dyDescent="0.3">
      <c r="A2366" s="183">
        <v>2014</v>
      </c>
      <c r="B2366" s="183" t="s">
        <v>86</v>
      </c>
      <c r="C2366" s="183" t="s">
        <v>58</v>
      </c>
      <c r="D2366" s="330">
        <v>51</v>
      </c>
    </row>
    <row r="2367" spans="1:4" x14ac:dyDescent="0.3">
      <c r="A2367" s="183">
        <v>2014</v>
      </c>
      <c r="B2367" s="183" t="s">
        <v>86</v>
      </c>
      <c r="C2367" s="183" t="s">
        <v>281</v>
      </c>
      <c r="D2367" s="330">
        <v>1746</v>
      </c>
    </row>
    <row r="2368" spans="1:4" x14ac:dyDescent="0.3">
      <c r="A2368" s="183">
        <v>2014</v>
      </c>
      <c r="B2368" s="183" t="s">
        <v>86</v>
      </c>
      <c r="C2368" s="183" t="s">
        <v>54</v>
      </c>
      <c r="D2368" s="330">
        <v>38</v>
      </c>
    </row>
    <row r="2369" spans="1:4" x14ac:dyDescent="0.3">
      <c r="A2369" s="183">
        <v>2014</v>
      </c>
      <c r="B2369" s="183" t="s">
        <v>86</v>
      </c>
      <c r="C2369" s="183" t="s">
        <v>282</v>
      </c>
      <c r="D2369" s="330">
        <v>187</v>
      </c>
    </row>
    <row r="2370" spans="1:4" x14ac:dyDescent="0.3">
      <c r="A2370" s="183">
        <v>2014</v>
      </c>
      <c r="B2370" s="183" t="s">
        <v>86</v>
      </c>
      <c r="C2370" s="183" t="s">
        <v>145</v>
      </c>
      <c r="D2370" s="330">
        <v>5050</v>
      </c>
    </row>
    <row r="2371" spans="1:4" x14ac:dyDescent="0.3">
      <c r="A2371" s="183">
        <v>2014</v>
      </c>
      <c r="B2371" s="183" t="s">
        <v>86</v>
      </c>
      <c r="C2371" s="183" t="s">
        <v>146</v>
      </c>
      <c r="D2371" s="330">
        <v>3565</v>
      </c>
    </row>
    <row r="2372" spans="1:4" x14ac:dyDescent="0.3">
      <c r="A2372" s="183">
        <v>2014</v>
      </c>
      <c r="B2372" s="183" t="s">
        <v>86</v>
      </c>
      <c r="C2372" s="183" t="s">
        <v>147</v>
      </c>
      <c r="D2372" s="330">
        <v>6578</v>
      </c>
    </row>
    <row r="2373" spans="1:4" x14ac:dyDescent="0.3">
      <c r="A2373" s="183">
        <v>2014</v>
      </c>
      <c r="B2373" s="183" t="s">
        <v>84</v>
      </c>
      <c r="C2373" s="183" t="s">
        <v>79</v>
      </c>
      <c r="D2373" s="330">
        <v>199</v>
      </c>
    </row>
    <row r="2374" spans="1:4" x14ac:dyDescent="0.3">
      <c r="A2374" s="183">
        <v>2014</v>
      </c>
      <c r="B2374" s="183" t="s">
        <v>84</v>
      </c>
      <c r="C2374" s="183" t="s">
        <v>17</v>
      </c>
      <c r="D2374" s="330">
        <v>91</v>
      </c>
    </row>
    <row r="2375" spans="1:4" x14ac:dyDescent="0.3">
      <c r="A2375" s="183">
        <v>2014</v>
      </c>
      <c r="B2375" s="183" t="s">
        <v>84</v>
      </c>
      <c r="C2375" s="183" t="s">
        <v>11</v>
      </c>
      <c r="D2375" s="330">
        <v>167</v>
      </c>
    </row>
    <row r="2376" spans="1:4" x14ac:dyDescent="0.3">
      <c r="A2376" s="183">
        <v>2014</v>
      </c>
      <c r="B2376" s="183" t="s">
        <v>84</v>
      </c>
      <c r="C2376" s="183" t="s">
        <v>56</v>
      </c>
      <c r="D2376" s="330">
        <v>65</v>
      </c>
    </row>
    <row r="2377" spans="1:4" x14ac:dyDescent="0.3">
      <c r="A2377" s="183">
        <v>2014</v>
      </c>
      <c r="B2377" s="183" t="s">
        <v>84</v>
      </c>
      <c r="C2377" s="183" t="s">
        <v>29</v>
      </c>
      <c r="D2377" s="330">
        <v>55</v>
      </c>
    </row>
    <row r="2378" spans="1:4" x14ac:dyDescent="0.3">
      <c r="A2378" s="183">
        <v>2014</v>
      </c>
      <c r="B2378" s="183" t="s">
        <v>84</v>
      </c>
      <c r="C2378" s="183" t="s">
        <v>47</v>
      </c>
      <c r="D2378" s="330">
        <v>139</v>
      </c>
    </row>
    <row r="2379" spans="1:4" x14ac:dyDescent="0.3">
      <c r="A2379" s="183">
        <v>2014</v>
      </c>
      <c r="B2379" s="183" t="s">
        <v>84</v>
      </c>
      <c r="C2379" s="183" t="s">
        <v>57</v>
      </c>
      <c r="D2379" s="330">
        <v>43</v>
      </c>
    </row>
    <row r="2380" spans="1:4" x14ac:dyDescent="0.3">
      <c r="A2380" s="183">
        <v>2014</v>
      </c>
      <c r="B2380" s="183" t="s">
        <v>84</v>
      </c>
      <c r="C2380" s="183" t="s">
        <v>74</v>
      </c>
      <c r="D2380" s="330">
        <v>140</v>
      </c>
    </row>
    <row r="2381" spans="1:4" x14ac:dyDescent="0.3">
      <c r="A2381" s="183">
        <v>2014</v>
      </c>
      <c r="B2381" s="183" t="s">
        <v>84</v>
      </c>
      <c r="C2381" s="183" t="s">
        <v>60</v>
      </c>
      <c r="D2381" s="330">
        <v>55</v>
      </c>
    </row>
    <row r="2382" spans="1:4" x14ac:dyDescent="0.3">
      <c r="A2382" s="183">
        <v>2014</v>
      </c>
      <c r="B2382" s="183" t="s">
        <v>84</v>
      </c>
      <c r="C2382" s="183" t="s">
        <v>25</v>
      </c>
      <c r="D2382" s="330">
        <v>97</v>
      </c>
    </row>
    <row r="2383" spans="1:4" x14ac:dyDescent="0.3">
      <c r="A2383" s="183">
        <v>2014</v>
      </c>
      <c r="B2383" s="183" t="s">
        <v>84</v>
      </c>
      <c r="C2383" s="183" t="s">
        <v>7</v>
      </c>
      <c r="D2383" s="330">
        <v>161</v>
      </c>
    </row>
    <row r="2384" spans="1:4" x14ac:dyDescent="0.3">
      <c r="A2384" s="183">
        <v>2014</v>
      </c>
      <c r="B2384" s="183" t="s">
        <v>84</v>
      </c>
      <c r="C2384" s="183" t="s">
        <v>36</v>
      </c>
      <c r="D2384" s="330">
        <v>41</v>
      </c>
    </row>
    <row r="2385" spans="1:4" x14ac:dyDescent="0.3">
      <c r="A2385" s="183">
        <v>2014</v>
      </c>
      <c r="B2385" s="183" t="s">
        <v>84</v>
      </c>
      <c r="C2385" s="183" t="s">
        <v>21</v>
      </c>
      <c r="D2385" s="330">
        <v>45</v>
      </c>
    </row>
    <row r="2386" spans="1:4" x14ac:dyDescent="0.3">
      <c r="A2386" s="183">
        <v>2014</v>
      </c>
      <c r="B2386" s="183" t="s">
        <v>84</v>
      </c>
      <c r="C2386" s="183" t="s">
        <v>16</v>
      </c>
      <c r="D2386" s="330">
        <v>120</v>
      </c>
    </row>
    <row r="2387" spans="1:4" x14ac:dyDescent="0.3">
      <c r="A2387" s="183">
        <v>2014</v>
      </c>
      <c r="B2387" s="183" t="s">
        <v>84</v>
      </c>
      <c r="C2387" s="183" t="s">
        <v>2</v>
      </c>
      <c r="D2387" s="330">
        <v>226</v>
      </c>
    </row>
    <row r="2388" spans="1:4" x14ac:dyDescent="0.3">
      <c r="A2388" s="183">
        <v>2014</v>
      </c>
      <c r="B2388" s="183" t="s">
        <v>84</v>
      </c>
      <c r="C2388" s="183" t="s">
        <v>4</v>
      </c>
      <c r="D2388" s="330">
        <v>220</v>
      </c>
    </row>
    <row r="2389" spans="1:4" x14ac:dyDescent="0.3">
      <c r="A2389" s="183">
        <v>2014</v>
      </c>
      <c r="B2389" s="183" t="s">
        <v>84</v>
      </c>
      <c r="C2389" s="183" t="s">
        <v>38</v>
      </c>
      <c r="D2389" s="330">
        <v>36</v>
      </c>
    </row>
    <row r="2390" spans="1:4" x14ac:dyDescent="0.3">
      <c r="A2390" s="183">
        <v>2014</v>
      </c>
      <c r="B2390" s="183" t="s">
        <v>84</v>
      </c>
      <c r="C2390" s="183" t="s">
        <v>275</v>
      </c>
      <c r="D2390" s="330">
        <v>39</v>
      </c>
    </row>
    <row r="2391" spans="1:4" x14ac:dyDescent="0.3">
      <c r="A2391" s="183">
        <v>2014</v>
      </c>
      <c r="B2391" s="183" t="s">
        <v>84</v>
      </c>
      <c r="C2391" s="183" t="s">
        <v>8</v>
      </c>
      <c r="D2391" s="330">
        <v>74</v>
      </c>
    </row>
    <row r="2392" spans="1:4" x14ac:dyDescent="0.3">
      <c r="A2392" s="183">
        <v>2014</v>
      </c>
      <c r="B2392" s="183" t="s">
        <v>84</v>
      </c>
      <c r="C2392" s="183" t="s">
        <v>78</v>
      </c>
      <c r="D2392" s="330">
        <v>124</v>
      </c>
    </row>
    <row r="2393" spans="1:4" x14ac:dyDescent="0.3">
      <c r="A2393" s="183">
        <v>2014</v>
      </c>
      <c r="B2393" s="183" t="s">
        <v>84</v>
      </c>
      <c r="C2393" s="183" t="s">
        <v>27</v>
      </c>
      <c r="D2393" s="330">
        <v>71</v>
      </c>
    </row>
    <row r="2394" spans="1:4" x14ac:dyDescent="0.3">
      <c r="A2394" s="183">
        <v>2014</v>
      </c>
      <c r="B2394" s="183" t="s">
        <v>84</v>
      </c>
      <c r="C2394" s="183" t="s">
        <v>13</v>
      </c>
      <c r="D2394" s="330">
        <v>54</v>
      </c>
    </row>
    <row r="2395" spans="1:4" x14ac:dyDescent="0.3">
      <c r="A2395" s="183">
        <v>2014</v>
      </c>
      <c r="B2395" s="183" t="s">
        <v>84</v>
      </c>
      <c r="C2395" s="183" t="s">
        <v>70</v>
      </c>
      <c r="D2395" s="330">
        <v>94</v>
      </c>
    </row>
    <row r="2396" spans="1:4" x14ac:dyDescent="0.3">
      <c r="A2396" s="183">
        <v>2014</v>
      </c>
      <c r="B2396" s="183" t="s">
        <v>84</v>
      </c>
      <c r="C2396" s="183" t="s">
        <v>72</v>
      </c>
      <c r="D2396" s="330">
        <v>41</v>
      </c>
    </row>
    <row r="2397" spans="1:4" x14ac:dyDescent="0.3">
      <c r="A2397" s="183">
        <v>2014</v>
      </c>
      <c r="B2397" s="183" t="s">
        <v>84</v>
      </c>
      <c r="C2397" s="183" t="s">
        <v>6</v>
      </c>
      <c r="D2397" s="330">
        <v>1096</v>
      </c>
    </row>
    <row r="2398" spans="1:4" x14ac:dyDescent="0.3">
      <c r="A2398" s="183">
        <v>2014</v>
      </c>
      <c r="B2398" s="183" t="s">
        <v>84</v>
      </c>
      <c r="C2398" s="183" t="s">
        <v>62</v>
      </c>
      <c r="D2398" s="330">
        <v>80</v>
      </c>
    </row>
    <row r="2399" spans="1:4" x14ac:dyDescent="0.3">
      <c r="A2399" s="183">
        <v>2014</v>
      </c>
      <c r="B2399" s="183" t="s">
        <v>84</v>
      </c>
      <c r="C2399" s="183" t="s">
        <v>5</v>
      </c>
      <c r="D2399" s="330">
        <v>149</v>
      </c>
    </row>
    <row r="2400" spans="1:4" x14ac:dyDescent="0.3">
      <c r="A2400" s="183">
        <v>2014</v>
      </c>
      <c r="B2400" s="183" t="s">
        <v>84</v>
      </c>
      <c r="C2400" s="183" t="s">
        <v>76</v>
      </c>
      <c r="D2400" s="330">
        <v>105</v>
      </c>
    </row>
    <row r="2401" spans="1:4" x14ac:dyDescent="0.3">
      <c r="A2401" s="183">
        <v>2014</v>
      </c>
      <c r="B2401" s="183" t="s">
        <v>84</v>
      </c>
      <c r="C2401" s="183" t="s">
        <v>43</v>
      </c>
      <c r="D2401" s="330">
        <v>43</v>
      </c>
    </row>
    <row r="2402" spans="1:4" x14ac:dyDescent="0.3">
      <c r="A2402" s="183">
        <v>2014</v>
      </c>
      <c r="B2402" s="183" t="s">
        <v>84</v>
      </c>
      <c r="C2402" s="183" t="s">
        <v>65</v>
      </c>
      <c r="D2402" s="330">
        <v>38</v>
      </c>
    </row>
    <row r="2403" spans="1:4" x14ac:dyDescent="0.3">
      <c r="A2403" s="183">
        <v>2014</v>
      </c>
      <c r="B2403" s="183" t="s">
        <v>84</v>
      </c>
      <c r="C2403" s="183" t="s">
        <v>22</v>
      </c>
      <c r="D2403" s="330">
        <v>56</v>
      </c>
    </row>
    <row r="2404" spans="1:4" x14ac:dyDescent="0.3">
      <c r="A2404" s="183">
        <v>2014</v>
      </c>
      <c r="B2404" s="183" t="s">
        <v>84</v>
      </c>
      <c r="C2404" s="183" t="s">
        <v>61</v>
      </c>
      <c r="D2404" s="330">
        <v>35</v>
      </c>
    </row>
    <row r="2405" spans="1:4" x14ac:dyDescent="0.3">
      <c r="A2405" s="183">
        <v>2014</v>
      </c>
      <c r="B2405" s="183" t="s">
        <v>84</v>
      </c>
      <c r="C2405" s="183" t="s">
        <v>23</v>
      </c>
      <c r="D2405" s="330">
        <v>57</v>
      </c>
    </row>
    <row r="2406" spans="1:4" x14ac:dyDescent="0.3">
      <c r="A2406" s="183">
        <v>2014</v>
      </c>
      <c r="B2406" s="183" t="s">
        <v>84</v>
      </c>
      <c r="C2406" s="183" t="s">
        <v>278</v>
      </c>
      <c r="D2406" s="330">
        <v>96</v>
      </c>
    </row>
    <row r="2407" spans="1:4" x14ac:dyDescent="0.3">
      <c r="A2407" s="183">
        <v>2014</v>
      </c>
      <c r="B2407" s="183" t="s">
        <v>84</v>
      </c>
      <c r="C2407" s="183" t="s">
        <v>19</v>
      </c>
      <c r="D2407" s="330">
        <v>74</v>
      </c>
    </row>
    <row r="2408" spans="1:4" x14ac:dyDescent="0.3">
      <c r="A2408" s="183">
        <v>2014</v>
      </c>
      <c r="B2408" s="183" t="s">
        <v>84</v>
      </c>
      <c r="C2408" s="183" t="s">
        <v>48</v>
      </c>
      <c r="D2408" s="330">
        <v>40</v>
      </c>
    </row>
    <row r="2409" spans="1:4" x14ac:dyDescent="0.3">
      <c r="A2409" s="183">
        <v>2014</v>
      </c>
      <c r="B2409" s="183" t="s">
        <v>84</v>
      </c>
      <c r="C2409" s="183" t="s">
        <v>3</v>
      </c>
      <c r="D2409" s="330">
        <v>258</v>
      </c>
    </row>
    <row r="2410" spans="1:4" x14ac:dyDescent="0.3">
      <c r="A2410" s="183">
        <v>2014</v>
      </c>
      <c r="B2410" s="183" t="s">
        <v>84</v>
      </c>
      <c r="C2410" s="183" t="s">
        <v>80</v>
      </c>
      <c r="D2410" s="330">
        <v>111</v>
      </c>
    </row>
    <row r="2411" spans="1:4" x14ac:dyDescent="0.3">
      <c r="A2411" s="183">
        <v>2014</v>
      </c>
      <c r="B2411" s="183" t="s">
        <v>84</v>
      </c>
      <c r="C2411" s="183" t="s">
        <v>39</v>
      </c>
      <c r="D2411" s="330">
        <v>76</v>
      </c>
    </row>
    <row r="2412" spans="1:4" x14ac:dyDescent="0.3">
      <c r="A2412" s="183">
        <v>2014</v>
      </c>
      <c r="B2412" s="183" t="s">
        <v>84</v>
      </c>
      <c r="C2412" s="183" t="s">
        <v>14</v>
      </c>
      <c r="D2412" s="330">
        <v>139</v>
      </c>
    </row>
    <row r="2413" spans="1:4" x14ac:dyDescent="0.3">
      <c r="A2413" s="183">
        <v>2014</v>
      </c>
      <c r="B2413" s="183" t="s">
        <v>84</v>
      </c>
      <c r="C2413" s="183" t="s">
        <v>68</v>
      </c>
      <c r="D2413" s="330">
        <v>35</v>
      </c>
    </row>
    <row r="2414" spans="1:4" x14ac:dyDescent="0.3">
      <c r="A2414" s="183">
        <v>2014</v>
      </c>
      <c r="B2414" s="183" t="s">
        <v>84</v>
      </c>
      <c r="C2414" s="183" t="s">
        <v>69</v>
      </c>
      <c r="D2414" s="330">
        <v>35</v>
      </c>
    </row>
    <row r="2415" spans="1:4" x14ac:dyDescent="0.3">
      <c r="A2415" s="183">
        <v>2014</v>
      </c>
      <c r="B2415" s="183" t="s">
        <v>84</v>
      </c>
      <c r="C2415" s="183" t="s">
        <v>24</v>
      </c>
      <c r="D2415" s="330">
        <v>158</v>
      </c>
    </row>
    <row r="2416" spans="1:4" x14ac:dyDescent="0.3">
      <c r="A2416" s="183">
        <v>2014</v>
      </c>
      <c r="B2416" s="183" t="s">
        <v>84</v>
      </c>
      <c r="C2416" s="183" t="s">
        <v>9</v>
      </c>
      <c r="D2416" s="330">
        <v>102</v>
      </c>
    </row>
    <row r="2417" spans="1:4" x14ac:dyDescent="0.3">
      <c r="A2417" s="183">
        <v>2014</v>
      </c>
      <c r="B2417" s="183" t="s">
        <v>84</v>
      </c>
      <c r="C2417" s="183" t="s">
        <v>67</v>
      </c>
      <c r="D2417" s="330">
        <v>46</v>
      </c>
    </row>
    <row r="2418" spans="1:4" x14ac:dyDescent="0.3">
      <c r="A2418" s="183">
        <v>2014</v>
      </c>
      <c r="B2418" s="183" t="s">
        <v>84</v>
      </c>
      <c r="C2418" s="183" t="s">
        <v>28</v>
      </c>
      <c r="D2418" s="330">
        <v>78</v>
      </c>
    </row>
    <row r="2419" spans="1:4" x14ac:dyDescent="0.3">
      <c r="A2419" s="183">
        <v>2014</v>
      </c>
      <c r="B2419" s="183" t="s">
        <v>84</v>
      </c>
      <c r="C2419" s="183" t="s">
        <v>31</v>
      </c>
      <c r="D2419" s="330">
        <v>66</v>
      </c>
    </row>
    <row r="2420" spans="1:4" x14ac:dyDescent="0.3">
      <c r="A2420" s="183">
        <v>2014</v>
      </c>
      <c r="B2420" s="183" t="s">
        <v>84</v>
      </c>
      <c r="C2420" s="183" t="s">
        <v>64</v>
      </c>
      <c r="D2420" s="330">
        <v>85</v>
      </c>
    </row>
    <row r="2421" spans="1:4" x14ac:dyDescent="0.3">
      <c r="A2421" s="183">
        <v>2014</v>
      </c>
      <c r="B2421" s="183" t="s">
        <v>84</v>
      </c>
      <c r="C2421" s="183" t="s">
        <v>73</v>
      </c>
      <c r="D2421" s="330">
        <v>104</v>
      </c>
    </row>
    <row r="2422" spans="1:4" x14ac:dyDescent="0.3">
      <c r="A2422" s="183">
        <v>2014</v>
      </c>
      <c r="B2422" s="183" t="s">
        <v>84</v>
      </c>
      <c r="C2422" s="183" t="s">
        <v>26</v>
      </c>
      <c r="D2422" s="330">
        <v>51</v>
      </c>
    </row>
    <row r="2423" spans="1:4" x14ac:dyDescent="0.3">
      <c r="A2423" s="183">
        <v>2014</v>
      </c>
      <c r="B2423" s="183" t="s">
        <v>84</v>
      </c>
      <c r="C2423" s="183" t="s">
        <v>32</v>
      </c>
      <c r="D2423" s="330">
        <v>39</v>
      </c>
    </row>
    <row r="2424" spans="1:4" x14ac:dyDescent="0.3">
      <c r="A2424" s="183">
        <v>2014</v>
      </c>
      <c r="B2424" s="183" t="s">
        <v>84</v>
      </c>
      <c r="C2424" s="183" t="s">
        <v>46</v>
      </c>
      <c r="D2424" s="330">
        <v>108</v>
      </c>
    </row>
    <row r="2425" spans="1:4" x14ac:dyDescent="0.3">
      <c r="A2425" s="183">
        <v>2014</v>
      </c>
      <c r="B2425" s="183" t="s">
        <v>84</v>
      </c>
      <c r="C2425" s="183" t="s">
        <v>75</v>
      </c>
      <c r="D2425" s="330">
        <v>60</v>
      </c>
    </row>
    <row r="2426" spans="1:4" x14ac:dyDescent="0.3">
      <c r="A2426" s="183">
        <v>2014</v>
      </c>
      <c r="B2426" s="183" t="s">
        <v>84</v>
      </c>
      <c r="C2426" s="183" t="s">
        <v>10</v>
      </c>
      <c r="D2426" s="330">
        <v>176</v>
      </c>
    </row>
    <row r="2427" spans="1:4" x14ac:dyDescent="0.3">
      <c r="A2427" s="183">
        <v>2014</v>
      </c>
      <c r="B2427" s="183" t="s">
        <v>84</v>
      </c>
      <c r="C2427" s="183" t="s">
        <v>15</v>
      </c>
      <c r="D2427" s="330">
        <v>133</v>
      </c>
    </row>
    <row r="2428" spans="1:4" x14ac:dyDescent="0.3">
      <c r="A2428" s="183">
        <v>2014</v>
      </c>
      <c r="B2428" s="183" t="s">
        <v>84</v>
      </c>
      <c r="C2428" s="183" t="s">
        <v>18</v>
      </c>
      <c r="D2428" s="330">
        <v>151</v>
      </c>
    </row>
    <row r="2429" spans="1:4" x14ac:dyDescent="0.3">
      <c r="A2429" s="183">
        <v>2014</v>
      </c>
      <c r="B2429" s="183" t="s">
        <v>84</v>
      </c>
      <c r="C2429" s="183" t="s">
        <v>77</v>
      </c>
      <c r="D2429" s="330">
        <v>49</v>
      </c>
    </row>
    <row r="2430" spans="1:4" x14ac:dyDescent="0.3">
      <c r="A2430" s="183">
        <v>2014</v>
      </c>
      <c r="B2430" s="183" t="s">
        <v>84</v>
      </c>
      <c r="C2430" s="183" t="s">
        <v>44</v>
      </c>
      <c r="D2430" s="330">
        <v>30</v>
      </c>
    </row>
    <row r="2431" spans="1:4" x14ac:dyDescent="0.3">
      <c r="A2431" s="183">
        <v>2014</v>
      </c>
      <c r="B2431" s="183" t="s">
        <v>84</v>
      </c>
      <c r="C2431" s="183" t="s">
        <v>71</v>
      </c>
      <c r="D2431" s="330">
        <v>72</v>
      </c>
    </row>
    <row r="2432" spans="1:4" x14ac:dyDescent="0.3">
      <c r="A2432" s="183">
        <v>2014</v>
      </c>
      <c r="B2432" s="183" t="s">
        <v>84</v>
      </c>
      <c r="C2432" s="183" t="s">
        <v>20</v>
      </c>
      <c r="D2432" s="330">
        <v>83</v>
      </c>
    </row>
    <row r="2433" spans="1:4" x14ac:dyDescent="0.3">
      <c r="A2433" s="183">
        <v>2014</v>
      </c>
      <c r="B2433" s="183" t="s">
        <v>84</v>
      </c>
      <c r="C2433" s="183" t="s">
        <v>95</v>
      </c>
      <c r="D2433" s="330">
        <v>131</v>
      </c>
    </row>
    <row r="2434" spans="1:4" x14ac:dyDescent="0.3">
      <c r="A2434" s="183">
        <v>2014</v>
      </c>
      <c r="B2434" s="183" t="s">
        <v>84</v>
      </c>
      <c r="C2434" s="183" t="s">
        <v>30</v>
      </c>
      <c r="D2434" s="330">
        <v>31</v>
      </c>
    </row>
    <row r="2435" spans="1:4" x14ac:dyDescent="0.3">
      <c r="A2435" s="183">
        <v>2014</v>
      </c>
      <c r="B2435" s="183" t="s">
        <v>84</v>
      </c>
      <c r="C2435" s="183" t="s">
        <v>281</v>
      </c>
      <c r="D2435" s="330">
        <v>366</v>
      </c>
    </row>
    <row r="2436" spans="1:4" x14ac:dyDescent="0.3">
      <c r="A2436" s="183">
        <v>2014</v>
      </c>
      <c r="B2436" s="183" t="s">
        <v>84</v>
      </c>
      <c r="C2436" s="183" t="s">
        <v>282</v>
      </c>
      <c r="D2436" s="330">
        <v>36</v>
      </c>
    </row>
    <row r="2437" spans="1:4" x14ac:dyDescent="0.3">
      <c r="A2437" s="183">
        <v>2014</v>
      </c>
      <c r="B2437" s="183" t="s">
        <v>84</v>
      </c>
      <c r="C2437" s="183" t="s">
        <v>145</v>
      </c>
      <c r="D2437" s="330">
        <v>7341</v>
      </c>
    </row>
    <row r="2438" spans="1:4" x14ac:dyDescent="0.3">
      <c r="A2438" s="183">
        <v>2014</v>
      </c>
      <c r="B2438" s="183" t="s">
        <v>84</v>
      </c>
      <c r="C2438" s="183" t="s">
        <v>146</v>
      </c>
      <c r="D2438" s="330">
        <v>890</v>
      </c>
    </row>
    <row r="2439" spans="1:4" x14ac:dyDescent="0.3">
      <c r="A2439" s="183">
        <v>2014</v>
      </c>
      <c r="B2439" s="183" t="s">
        <v>84</v>
      </c>
      <c r="C2439" s="183" t="s">
        <v>147</v>
      </c>
      <c r="D2439" s="330">
        <v>7559</v>
      </c>
    </row>
    <row r="2440" spans="1:4" x14ac:dyDescent="0.3">
      <c r="A2440" s="183">
        <v>2014</v>
      </c>
      <c r="B2440" s="183" t="s">
        <v>293</v>
      </c>
      <c r="C2440" s="183" t="s">
        <v>35</v>
      </c>
      <c r="D2440" s="330">
        <v>74</v>
      </c>
    </row>
    <row r="2441" spans="1:4" x14ac:dyDescent="0.3">
      <c r="A2441" s="183">
        <v>2014</v>
      </c>
      <c r="B2441" s="183" t="s">
        <v>293</v>
      </c>
      <c r="C2441" s="183" t="s">
        <v>41</v>
      </c>
      <c r="D2441" s="330">
        <v>72</v>
      </c>
    </row>
    <row r="2442" spans="1:4" x14ac:dyDescent="0.3">
      <c r="A2442" s="183">
        <v>2014</v>
      </c>
      <c r="B2442" s="183" t="s">
        <v>293</v>
      </c>
      <c r="C2442" s="183" t="s">
        <v>59</v>
      </c>
      <c r="D2442" s="330">
        <v>41</v>
      </c>
    </row>
    <row r="2443" spans="1:4" x14ac:dyDescent="0.3">
      <c r="A2443" s="183">
        <v>2014</v>
      </c>
      <c r="B2443" s="183" t="s">
        <v>293</v>
      </c>
      <c r="C2443" s="183" t="s">
        <v>79</v>
      </c>
      <c r="D2443" s="330">
        <v>246</v>
      </c>
    </row>
    <row r="2444" spans="1:4" x14ac:dyDescent="0.3">
      <c r="A2444" s="183">
        <v>2014</v>
      </c>
      <c r="B2444" s="183" t="s">
        <v>293</v>
      </c>
      <c r="C2444" s="183" t="s">
        <v>17</v>
      </c>
      <c r="D2444" s="330">
        <v>130</v>
      </c>
    </row>
    <row r="2445" spans="1:4" x14ac:dyDescent="0.3">
      <c r="A2445" s="183">
        <v>2014</v>
      </c>
      <c r="B2445" s="183" t="s">
        <v>293</v>
      </c>
      <c r="C2445" s="183" t="s">
        <v>66</v>
      </c>
      <c r="D2445" s="330">
        <v>37</v>
      </c>
    </row>
    <row r="2446" spans="1:4" x14ac:dyDescent="0.3">
      <c r="A2446" s="183">
        <v>2014</v>
      </c>
      <c r="B2446" s="183" t="s">
        <v>293</v>
      </c>
      <c r="C2446" s="183" t="s">
        <v>11</v>
      </c>
      <c r="D2446" s="330">
        <v>216</v>
      </c>
    </row>
    <row r="2447" spans="1:4" x14ac:dyDescent="0.3">
      <c r="A2447" s="183">
        <v>2014</v>
      </c>
      <c r="B2447" s="183" t="s">
        <v>293</v>
      </c>
      <c r="C2447" s="183" t="s">
        <v>56</v>
      </c>
      <c r="D2447" s="330">
        <v>127</v>
      </c>
    </row>
    <row r="2448" spans="1:4" x14ac:dyDescent="0.3">
      <c r="A2448" s="183">
        <v>2014</v>
      </c>
      <c r="B2448" s="183" t="s">
        <v>293</v>
      </c>
      <c r="C2448" s="183" t="s">
        <v>29</v>
      </c>
      <c r="D2448" s="330">
        <v>70</v>
      </c>
    </row>
    <row r="2449" spans="1:4" x14ac:dyDescent="0.3">
      <c r="A2449" s="183">
        <v>2014</v>
      </c>
      <c r="B2449" s="183" t="s">
        <v>293</v>
      </c>
      <c r="C2449" s="183" t="s">
        <v>47</v>
      </c>
      <c r="D2449" s="330">
        <v>174</v>
      </c>
    </row>
    <row r="2450" spans="1:4" x14ac:dyDescent="0.3">
      <c r="A2450" s="183">
        <v>2014</v>
      </c>
      <c r="B2450" s="183" t="s">
        <v>293</v>
      </c>
      <c r="C2450" s="183" t="s">
        <v>57</v>
      </c>
      <c r="D2450" s="330">
        <v>46</v>
      </c>
    </row>
    <row r="2451" spans="1:4" x14ac:dyDescent="0.3">
      <c r="A2451" s="183">
        <v>2014</v>
      </c>
      <c r="B2451" s="183" t="s">
        <v>293</v>
      </c>
      <c r="C2451" s="183" t="s">
        <v>74</v>
      </c>
      <c r="D2451" s="330">
        <v>208</v>
      </c>
    </row>
    <row r="2452" spans="1:4" x14ac:dyDescent="0.3">
      <c r="A2452" s="183">
        <v>2014</v>
      </c>
      <c r="B2452" s="183" t="s">
        <v>293</v>
      </c>
      <c r="C2452" s="183" t="s">
        <v>53</v>
      </c>
      <c r="D2452" s="330">
        <v>40</v>
      </c>
    </row>
    <row r="2453" spans="1:4" x14ac:dyDescent="0.3">
      <c r="A2453" s="183">
        <v>2014</v>
      </c>
      <c r="B2453" s="183" t="s">
        <v>293</v>
      </c>
      <c r="C2453" s="183" t="s">
        <v>33</v>
      </c>
      <c r="D2453" s="330">
        <v>47</v>
      </c>
    </row>
    <row r="2454" spans="1:4" x14ac:dyDescent="0.3">
      <c r="A2454" s="183">
        <v>2014</v>
      </c>
      <c r="B2454" s="183" t="s">
        <v>293</v>
      </c>
      <c r="C2454" s="183" t="s">
        <v>60</v>
      </c>
      <c r="D2454" s="330">
        <v>52</v>
      </c>
    </row>
    <row r="2455" spans="1:4" x14ac:dyDescent="0.3">
      <c r="A2455" s="183">
        <v>2014</v>
      </c>
      <c r="B2455" s="183" t="s">
        <v>293</v>
      </c>
      <c r="C2455" s="183" t="s">
        <v>25</v>
      </c>
      <c r="D2455" s="330">
        <v>115</v>
      </c>
    </row>
    <row r="2456" spans="1:4" x14ac:dyDescent="0.3">
      <c r="A2456" s="183">
        <v>2014</v>
      </c>
      <c r="B2456" s="183" t="s">
        <v>293</v>
      </c>
      <c r="C2456" s="183" t="s">
        <v>7</v>
      </c>
      <c r="D2456" s="330">
        <v>135</v>
      </c>
    </row>
    <row r="2457" spans="1:4" x14ac:dyDescent="0.3">
      <c r="A2457" s="183">
        <v>2014</v>
      </c>
      <c r="B2457" s="183" t="s">
        <v>293</v>
      </c>
      <c r="C2457" s="183" t="s">
        <v>36</v>
      </c>
      <c r="D2457" s="330">
        <v>87</v>
      </c>
    </row>
    <row r="2458" spans="1:4" x14ac:dyDescent="0.3">
      <c r="A2458" s="183">
        <v>2014</v>
      </c>
      <c r="B2458" s="183" t="s">
        <v>293</v>
      </c>
      <c r="C2458" s="183" t="s">
        <v>285</v>
      </c>
      <c r="D2458" s="330">
        <v>75</v>
      </c>
    </row>
    <row r="2459" spans="1:4" x14ac:dyDescent="0.3">
      <c r="A2459" s="183">
        <v>2014</v>
      </c>
      <c r="B2459" s="183" t="s">
        <v>293</v>
      </c>
      <c r="C2459" s="183" t="s">
        <v>21</v>
      </c>
      <c r="D2459" s="330">
        <v>49</v>
      </c>
    </row>
    <row r="2460" spans="1:4" x14ac:dyDescent="0.3">
      <c r="A2460" s="183">
        <v>2014</v>
      </c>
      <c r="B2460" s="183" t="s">
        <v>293</v>
      </c>
      <c r="C2460" s="183" t="s">
        <v>16</v>
      </c>
      <c r="D2460" s="330">
        <v>117</v>
      </c>
    </row>
    <row r="2461" spans="1:4" x14ac:dyDescent="0.3">
      <c r="A2461" s="183">
        <v>2014</v>
      </c>
      <c r="B2461" s="183" t="s">
        <v>293</v>
      </c>
      <c r="C2461" s="183" t="s">
        <v>2</v>
      </c>
      <c r="D2461" s="330">
        <v>263</v>
      </c>
    </row>
    <row r="2462" spans="1:4" x14ac:dyDescent="0.3">
      <c r="A2462" s="183">
        <v>2014</v>
      </c>
      <c r="B2462" s="183" t="s">
        <v>293</v>
      </c>
      <c r="C2462" s="183" t="s">
        <v>4</v>
      </c>
      <c r="D2462" s="330">
        <v>284</v>
      </c>
    </row>
    <row r="2463" spans="1:4" x14ac:dyDescent="0.3">
      <c r="A2463" s="183">
        <v>2014</v>
      </c>
      <c r="B2463" s="183" t="s">
        <v>293</v>
      </c>
      <c r="C2463" s="183" t="s">
        <v>38</v>
      </c>
      <c r="D2463" s="330">
        <v>45</v>
      </c>
    </row>
    <row r="2464" spans="1:4" x14ac:dyDescent="0.3">
      <c r="A2464" s="183">
        <v>2014</v>
      </c>
      <c r="B2464" s="183" t="s">
        <v>293</v>
      </c>
      <c r="C2464" s="183" t="s">
        <v>8</v>
      </c>
      <c r="D2464" s="330">
        <v>110</v>
      </c>
    </row>
    <row r="2465" spans="1:4" x14ac:dyDescent="0.3">
      <c r="A2465" s="183">
        <v>2014</v>
      </c>
      <c r="B2465" s="183" t="s">
        <v>293</v>
      </c>
      <c r="C2465" s="183" t="s">
        <v>78</v>
      </c>
      <c r="D2465" s="330">
        <v>260</v>
      </c>
    </row>
    <row r="2466" spans="1:4" x14ac:dyDescent="0.3">
      <c r="A2466" s="183">
        <v>2014</v>
      </c>
      <c r="B2466" s="183" t="s">
        <v>293</v>
      </c>
      <c r="C2466" s="183" t="s">
        <v>27</v>
      </c>
      <c r="D2466" s="330">
        <v>108</v>
      </c>
    </row>
    <row r="2467" spans="1:4" x14ac:dyDescent="0.3">
      <c r="A2467" s="183">
        <v>2014</v>
      </c>
      <c r="B2467" s="183" t="s">
        <v>293</v>
      </c>
      <c r="C2467" s="183" t="s">
        <v>13</v>
      </c>
      <c r="D2467" s="330">
        <v>53</v>
      </c>
    </row>
    <row r="2468" spans="1:4" x14ac:dyDescent="0.3">
      <c r="A2468" s="183">
        <v>2014</v>
      </c>
      <c r="B2468" s="183" t="s">
        <v>293</v>
      </c>
      <c r="C2468" s="183" t="s">
        <v>70</v>
      </c>
      <c r="D2468" s="330">
        <v>502</v>
      </c>
    </row>
    <row r="2469" spans="1:4" x14ac:dyDescent="0.3">
      <c r="A2469" s="183">
        <v>2014</v>
      </c>
      <c r="B2469" s="183" t="s">
        <v>293</v>
      </c>
      <c r="C2469" s="183" t="s">
        <v>72</v>
      </c>
      <c r="D2469" s="330">
        <v>64</v>
      </c>
    </row>
    <row r="2470" spans="1:4" x14ac:dyDescent="0.3">
      <c r="A2470" s="183">
        <v>2014</v>
      </c>
      <c r="B2470" s="183" t="s">
        <v>293</v>
      </c>
      <c r="C2470" s="183" t="s">
        <v>6</v>
      </c>
      <c r="D2470" s="330">
        <v>249</v>
      </c>
    </row>
    <row r="2471" spans="1:4" x14ac:dyDescent="0.3">
      <c r="A2471" s="183">
        <v>2014</v>
      </c>
      <c r="B2471" s="183" t="s">
        <v>293</v>
      </c>
      <c r="C2471" s="183" t="s">
        <v>62</v>
      </c>
      <c r="D2471" s="330">
        <v>141</v>
      </c>
    </row>
    <row r="2472" spans="1:4" x14ac:dyDescent="0.3">
      <c r="A2472" s="183">
        <v>2014</v>
      </c>
      <c r="B2472" s="183" t="s">
        <v>293</v>
      </c>
      <c r="C2472" s="183" t="s">
        <v>5</v>
      </c>
      <c r="D2472" s="330">
        <v>203</v>
      </c>
    </row>
    <row r="2473" spans="1:4" x14ac:dyDescent="0.3">
      <c r="A2473" s="183">
        <v>2014</v>
      </c>
      <c r="B2473" s="183" t="s">
        <v>293</v>
      </c>
      <c r="C2473" s="183" t="s">
        <v>76</v>
      </c>
      <c r="D2473" s="330">
        <v>183</v>
      </c>
    </row>
    <row r="2474" spans="1:4" x14ac:dyDescent="0.3">
      <c r="A2474" s="183">
        <v>2014</v>
      </c>
      <c r="B2474" s="183" t="s">
        <v>293</v>
      </c>
      <c r="C2474" s="183" t="s">
        <v>63</v>
      </c>
      <c r="D2474" s="330">
        <v>45</v>
      </c>
    </row>
    <row r="2475" spans="1:4" x14ac:dyDescent="0.3">
      <c r="A2475" s="183">
        <v>2014</v>
      </c>
      <c r="B2475" s="183" t="s">
        <v>293</v>
      </c>
      <c r="C2475" s="183" t="s">
        <v>277</v>
      </c>
      <c r="D2475" s="330">
        <v>50</v>
      </c>
    </row>
    <row r="2476" spans="1:4" x14ac:dyDescent="0.3">
      <c r="A2476" s="183">
        <v>2014</v>
      </c>
      <c r="B2476" s="183" t="s">
        <v>293</v>
      </c>
      <c r="C2476" s="183" t="s">
        <v>43</v>
      </c>
      <c r="D2476" s="330">
        <v>62</v>
      </c>
    </row>
    <row r="2477" spans="1:4" x14ac:dyDescent="0.3">
      <c r="A2477" s="183">
        <v>2014</v>
      </c>
      <c r="B2477" s="183" t="s">
        <v>293</v>
      </c>
      <c r="C2477" s="183" t="s">
        <v>65</v>
      </c>
      <c r="D2477" s="330">
        <v>39</v>
      </c>
    </row>
    <row r="2478" spans="1:4" x14ac:dyDescent="0.3">
      <c r="A2478" s="183">
        <v>2014</v>
      </c>
      <c r="B2478" s="183" t="s">
        <v>293</v>
      </c>
      <c r="C2478" s="183" t="s">
        <v>22</v>
      </c>
      <c r="D2478" s="330">
        <v>36</v>
      </c>
    </row>
    <row r="2479" spans="1:4" x14ac:dyDescent="0.3">
      <c r="A2479" s="183">
        <v>2014</v>
      </c>
      <c r="B2479" s="183" t="s">
        <v>293</v>
      </c>
      <c r="C2479" s="183" t="s">
        <v>61</v>
      </c>
      <c r="D2479" s="330">
        <v>62</v>
      </c>
    </row>
    <row r="2480" spans="1:4" x14ac:dyDescent="0.3">
      <c r="A2480" s="183">
        <v>2014</v>
      </c>
      <c r="B2480" s="183" t="s">
        <v>293</v>
      </c>
      <c r="C2480" s="183" t="s">
        <v>23</v>
      </c>
      <c r="D2480" s="330">
        <v>56</v>
      </c>
    </row>
    <row r="2481" spans="1:4" x14ac:dyDescent="0.3">
      <c r="A2481" s="183">
        <v>2014</v>
      </c>
      <c r="B2481" s="183" t="s">
        <v>293</v>
      </c>
      <c r="C2481" s="183" t="s">
        <v>12</v>
      </c>
      <c r="D2481" s="330">
        <v>38</v>
      </c>
    </row>
    <row r="2482" spans="1:4" x14ac:dyDescent="0.3">
      <c r="A2482" s="183">
        <v>2014</v>
      </c>
      <c r="B2482" s="183" t="s">
        <v>293</v>
      </c>
      <c r="C2482" s="183" t="s">
        <v>278</v>
      </c>
      <c r="D2482" s="330">
        <v>113</v>
      </c>
    </row>
    <row r="2483" spans="1:4" x14ac:dyDescent="0.3">
      <c r="A2483" s="183">
        <v>2014</v>
      </c>
      <c r="B2483" s="183" t="s">
        <v>293</v>
      </c>
      <c r="C2483" s="183" t="s">
        <v>19</v>
      </c>
      <c r="D2483" s="330">
        <v>49</v>
      </c>
    </row>
    <row r="2484" spans="1:4" x14ac:dyDescent="0.3">
      <c r="A2484" s="183">
        <v>2014</v>
      </c>
      <c r="B2484" s="183" t="s">
        <v>293</v>
      </c>
      <c r="C2484" s="183" t="s">
        <v>48</v>
      </c>
      <c r="D2484" s="330">
        <v>73</v>
      </c>
    </row>
    <row r="2485" spans="1:4" x14ac:dyDescent="0.3">
      <c r="A2485" s="183">
        <v>2014</v>
      </c>
      <c r="B2485" s="183" t="s">
        <v>293</v>
      </c>
      <c r="C2485" s="183" t="s">
        <v>34</v>
      </c>
      <c r="D2485" s="330">
        <v>52</v>
      </c>
    </row>
    <row r="2486" spans="1:4" x14ac:dyDescent="0.3">
      <c r="A2486" s="183">
        <v>2014</v>
      </c>
      <c r="B2486" s="183" t="s">
        <v>293</v>
      </c>
      <c r="C2486" s="183" t="s">
        <v>3</v>
      </c>
      <c r="D2486" s="330">
        <v>254</v>
      </c>
    </row>
    <row r="2487" spans="1:4" x14ac:dyDescent="0.3">
      <c r="A2487" s="183">
        <v>2014</v>
      </c>
      <c r="B2487" s="183" t="s">
        <v>293</v>
      </c>
      <c r="C2487" s="183" t="s">
        <v>80</v>
      </c>
      <c r="D2487" s="330">
        <v>100</v>
      </c>
    </row>
    <row r="2488" spans="1:4" x14ac:dyDescent="0.3">
      <c r="A2488" s="183">
        <v>2014</v>
      </c>
      <c r="B2488" s="183" t="s">
        <v>293</v>
      </c>
      <c r="C2488" s="183" t="s">
        <v>39</v>
      </c>
      <c r="D2488" s="330">
        <v>512</v>
      </c>
    </row>
    <row r="2489" spans="1:4" x14ac:dyDescent="0.3">
      <c r="A2489" s="183">
        <v>2014</v>
      </c>
      <c r="B2489" s="183" t="s">
        <v>293</v>
      </c>
      <c r="C2489" s="183" t="s">
        <v>14</v>
      </c>
      <c r="D2489" s="330">
        <v>282</v>
      </c>
    </row>
    <row r="2490" spans="1:4" x14ac:dyDescent="0.3">
      <c r="A2490" s="183">
        <v>2014</v>
      </c>
      <c r="B2490" s="183" t="s">
        <v>293</v>
      </c>
      <c r="C2490" s="183" t="s">
        <v>68</v>
      </c>
      <c r="D2490" s="330">
        <v>50</v>
      </c>
    </row>
    <row r="2491" spans="1:4" x14ac:dyDescent="0.3">
      <c r="A2491" s="183">
        <v>2014</v>
      </c>
      <c r="B2491" s="183" t="s">
        <v>293</v>
      </c>
      <c r="C2491" s="183" t="s">
        <v>69</v>
      </c>
      <c r="D2491" s="330">
        <v>69</v>
      </c>
    </row>
    <row r="2492" spans="1:4" x14ac:dyDescent="0.3">
      <c r="A2492" s="183">
        <v>2014</v>
      </c>
      <c r="B2492" s="183" t="s">
        <v>293</v>
      </c>
      <c r="C2492" s="183" t="s">
        <v>279</v>
      </c>
      <c r="D2492" s="330">
        <v>39</v>
      </c>
    </row>
    <row r="2493" spans="1:4" x14ac:dyDescent="0.3">
      <c r="A2493" s="183">
        <v>2014</v>
      </c>
      <c r="B2493" s="183" t="s">
        <v>293</v>
      </c>
      <c r="C2493" s="183" t="s">
        <v>24</v>
      </c>
      <c r="D2493" s="330">
        <v>165</v>
      </c>
    </row>
    <row r="2494" spans="1:4" x14ac:dyDescent="0.3">
      <c r="A2494" s="183">
        <v>2014</v>
      </c>
      <c r="B2494" s="183" t="s">
        <v>293</v>
      </c>
      <c r="C2494" s="183" t="s">
        <v>9</v>
      </c>
      <c r="D2494" s="330">
        <v>127</v>
      </c>
    </row>
    <row r="2495" spans="1:4" x14ac:dyDescent="0.3">
      <c r="A2495" s="183">
        <v>2014</v>
      </c>
      <c r="B2495" s="183" t="s">
        <v>293</v>
      </c>
      <c r="C2495" s="183" t="s">
        <v>67</v>
      </c>
      <c r="D2495" s="330">
        <v>58</v>
      </c>
    </row>
    <row r="2496" spans="1:4" x14ac:dyDescent="0.3">
      <c r="A2496" s="183">
        <v>2014</v>
      </c>
      <c r="B2496" s="183" t="s">
        <v>293</v>
      </c>
      <c r="C2496" s="183" t="s">
        <v>28</v>
      </c>
      <c r="D2496" s="330">
        <v>80</v>
      </c>
    </row>
    <row r="2497" spans="1:4" x14ac:dyDescent="0.3">
      <c r="A2497" s="183">
        <v>2014</v>
      </c>
      <c r="B2497" s="183" t="s">
        <v>293</v>
      </c>
      <c r="C2497" s="183" t="s">
        <v>31</v>
      </c>
      <c r="D2497" s="330">
        <v>239</v>
      </c>
    </row>
    <row r="2498" spans="1:4" x14ac:dyDescent="0.3">
      <c r="A2498" s="183">
        <v>2014</v>
      </c>
      <c r="B2498" s="183" t="s">
        <v>293</v>
      </c>
      <c r="C2498" s="183" t="s">
        <v>64</v>
      </c>
      <c r="D2498" s="330">
        <v>151</v>
      </c>
    </row>
    <row r="2499" spans="1:4" x14ac:dyDescent="0.3">
      <c r="A2499" s="183">
        <v>2014</v>
      </c>
      <c r="B2499" s="183" t="s">
        <v>293</v>
      </c>
      <c r="C2499" s="183" t="s">
        <v>280</v>
      </c>
      <c r="D2499" s="330">
        <v>55</v>
      </c>
    </row>
    <row r="2500" spans="1:4" x14ac:dyDescent="0.3">
      <c r="A2500" s="183">
        <v>2014</v>
      </c>
      <c r="B2500" s="183" t="s">
        <v>293</v>
      </c>
      <c r="C2500" s="183" t="s">
        <v>73</v>
      </c>
      <c r="D2500" s="330">
        <v>185</v>
      </c>
    </row>
    <row r="2501" spans="1:4" x14ac:dyDescent="0.3">
      <c r="A2501" s="183">
        <v>2014</v>
      </c>
      <c r="B2501" s="183" t="s">
        <v>293</v>
      </c>
      <c r="C2501" s="183" t="s">
        <v>26</v>
      </c>
      <c r="D2501" s="330">
        <v>56</v>
      </c>
    </row>
    <row r="2502" spans="1:4" x14ac:dyDescent="0.3">
      <c r="A2502" s="183">
        <v>2014</v>
      </c>
      <c r="B2502" s="183" t="s">
        <v>293</v>
      </c>
      <c r="C2502" s="183" t="s">
        <v>32</v>
      </c>
      <c r="D2502" s="330">
        <v>62</v>
      </c>
    </row>
    <row r="2503" spans="1:4" x14ac:dyDescent="0.3">
      <c r="A2503" s="183">
        <v>2014</v>
      </c>
      <c r="B2503" s="183" t="s">
        <v>293</v>
      </c>
      <c r="C2503" s="183" t="s">
        <v>46</v>
      </c>
      <c r="D2503" s="330">
        <v>260</v>
      </c>
    </row>
    <row r="2504" spans="1:4" x14ac:dyDescent="0.3">
      <c r="A2504" s="183">
        <v>2014</v>
      </c>
      <c r="B2504" s="183" t="s">
        <v>293</v>
      </c>
      <c r="C2504" s="183" t="s">
        <v>75</v>
      </c>
      <c r="D2504" s="330">
        <v>160</v>
      </c>
    </row>
    <row r="2505" spans="1:4" x14ac:dyDescent="0.3">
      <c r="A2505" s="183">
        <v>2014</v>
      </c>
      <c r="B2505" s="183" t="s">
        <v>293</v>
      </c>
      <c r="C2505" s="183" t="s">
        <v>10</v>
      </c>
      <c r="D2505" s="330">
        <v>218</v>
      </c>
    </row>
    <row r="2506" spans="1:4" x14ac:dyDescent="0.3">
      <c r="A2506" s="183">
        <v>2014</v>
      </c>
      <c r="B2506" s="183" t="s">
        <v>293</v>
      </c>
      <c r="C2506" s="183" t="s">
        <v>15</v>
      </c>
      <c r="D2506" s="330">
        <v>166</v>
      </c>
    </row>
    <row r="2507" spans="1:4" x14ac:dyDescent="0.3">
      <c r="A2507" s="183">
        <v>2014</v>
      </c>
      <c r="B2507" s="183" t="s">
        <v>293</v>
      </c>
      <c r="C2507" s="183" t="s">
        <v>18</v>
      </c>
      <c r="D2507" s="330">
        <v>345</v>
      </c>
    </row>
    <row r="2508" spans="1:4" x14ac:dyDescent="0.3">
      <c r="A2508" s="183">
        <v>2014</v>
      </c>
      <c r="B2508" s="183" t="s">
        <v>293</v>
      </c>
      <c r="C2508" s="183" t="s">
        <v>77</v>
      </c>
      <c r="D2508" s="330">
        <v>94</v>
      </c>
    </row>
    <row r="2509" spans="1:4" x14ac:dyDescent="0.3">
      <c r="A2509" s="183">
        <v>2014</v>
      </c>
      <c r="B2509" s="183" t="s">
        <v>293</v>
      </c>
      <c r="C2509" s="183" t="s">
        <v>71</v>
      </c>
      <c r="D2509" s="330">
        <v>88</v>
      </c>
    </row>
    <row r="2510" spans="1:4" x14ac:dyDescent="0.3">
      <c r="A2510" s="183">
        <v>2014</v>
      </c>
      <c r="B2510" s="183" t="s">
        <v>293</v>
      </c>
      <c r="C2510" s="183" t="s">
        <v>52</v>
      </c>
      <c r="D2510" s="330">
        <v>50</v>
      </c>
    </row>
    <row r="2511" spans="1:4" x14ac:dyDescent="0.3">
      <c r="A2511" s="183">
        <v>2014</v>
      </c>
      <c r="B2511" s="183" t="s">
        <v>293</v>
      </c>
      <c r="C2511" s="183" t="s">
        <v>20</v>
      </c>
      <c r="D2511" s="330">
        <v>214</v>
      </c>
    </row>
    <row r="2512" spans="1:4" x14ac:dyDescent="0.3">
      <c r="A2512" s="183">
        <v>2014</v>
      </c>
      <c r="B2512" s="183" t="s">
        <v>293</v>
      </c>
      <c r="C2512" s="183" t="s">
        <v>95</v>
      </c>
      <c r="D2512" s="330">
        <v>221</v>
      </c>
    </row>
    <row r="2513" spans="1:4" x14ac:dyDescent="0.3">
      <c r="A2513" s="183">
        <v>2014</v>
      </c>
      <c r="B2513" s="183" t="s">
        <v>293</v>
      </c>
      <c r="C2513" s="183" t="s">
        <v>30</v>
      </c>
      <c r="D2513" s="330">
        <v>41</v>
      </c>
    </row>
    <row r="2514" spans="1:4" x14ac:dyDescent="0.3">
      <c r="A2514" s="183">
        <v>2014</v>
      </c>
      <c r="B2514" s="183" t="s">
        <v>293</v>
      </c>
      <c r="C2514" s="183" t="s">
        <v>281</v>
      </c>
      <c r="D2514" s="330">
        <v>854</v>
      </c>
    </row>
    <row r="2515" spans="1:4" x14ac:dyDescent="0.3">
      <c r="A2515" s="183">
        <v>2014</v>
      </c>
      <c r="B2515" s="183" t="s">
        <v>293</v>
      </c>
      <c r="C2515" s="183" t="s">
        <v>282</v>
      </c>
      <c r="D2515" s="330">
        <v>44</v>
      </c>
    </row>
    <row r="2516" spans="1:4" x14ac:dyDescent="0.3">
      <c r="A2516" s="183">
        <v>2014</v>
      </c>
      <c r="B2516" s="183" t="s">
        <v>293</v>
      </c>
      <c r="C2516" s="183" t="s">
        <v>145</v>
      </c>
      <c r="D2516" s="330">
        <v>1035</v>
      </c>
    </row>
    <row r="2517" spans="1:4" x14ac:dyDescent="0.3">
      <c r="A2517" s="183">
        <v>2014</v>
      </c>
      <c r="B2517" s="183" t="s">
        <v>293</v>
      </c>
      <c r="C2517" s="183" t="s">
        <v>146</v>
      </c>
      <c r="D2517" s="330">
        <v>4372</v>
      </c>
    </row>
    <row r="2518" spans="1:4" x14ac:dyDescent="0.3">
      <c r="A2518" s="183">
        <v>2014</v>
      </c>
      <c r="B2518" s="183" t="s">
        <v>293</v>
      </c>
      <c r="C2518" s="183" t="s">
        <v>147</v>
      </c>
      <c r="D2518" s="330">
        <v>5140</v>
      </c>
    </row>
    <row r="2519" spans="1:4" x14ac:dyDescent="0.3">
      <c r="A2519" s="183">
        <v>2014</v>
      </c>
      <c r="B2519" s="183" t="s">
        <v>140</v>
      </c>
      <c r="C2519" s="183" t="s">
        <v>35</v>
      </c>
      <c r="D2519" s="330">
        <v>1009</v>
      </c>
    </row>
    <row r="2520" spans="1:4" x14ac:dyDescent="0.3">
      <c r="A2520" s="183">
        <v>2014</v>
      </c>
      <c r="B2520" s="183" t="s">
        <v>140</v>
      </c>
      <c r="C2520" s="183" t="s">
        <v>41</v>
      </c>
      <c r="D2520" s="330">
        <v>1124</v>
      </c>
    </row>
    <row r="2521" spans="1:4" x14ac:dyDescent="0.3">
      <c r="A2521" s="183">
        <v>2014</v>
      </c>
      <c r="B2521" s="183" t="s">
        <v>140</v>
      </c>
      <c r="C2521" s="183" t="s">
        <v>59</v>
      </c>
      <c r="D2521" s="330">
        <v>1311</v>
      </c>
    </row>
    <row r="2522" spans="1:4" x14ac:dyDescent="0.3">
      <c r="A2522" s="183">
        <v>2014</v>
      </c>
      <c r="B2522" s="183" t="s">
        <v>140</v>
      </c>
      <c r="C2522" s="183" t="s">
        <v>79</v>
      </c>
      <c r="D2522" s="330">
        <v>14733</v>
      </c>
    </row>
    <row r="2523" spans="1:4" x14ac:dyDescent="0.3">
      <c r="A2523" s="183">
        <v>2014</v>
      </c>
      <c r="B2523" s="183" t="s">
        <v>140</v>
      </c>
      <c r="C2523" s="183" t="s">
        <v>17</v>
      </c>
      <c r="D2523" s="330">
        <v>6460</v>
      </c>
    </row>
    <row r="2524" spans="1:4" x14ac:dyDescent="0.3">
      <c r="A2524" s="183">
        <v>2014</v>
      </c>
      <c r="B2524" s="183" t="s">
        <v>140</v>
      </c>
      <c r="C2524" s="183" t="s">
        <v>274</v>
      </c>
      <c r="D2524" s="330">
        <v>1729</v>
      </c>
    </row>
    <row r="2525" spans="1:4" x14ac:dyDescent="0.3">
      <c r="A2525" s="183">
        <v>2014</v>
      </c>
      <c r="B2525" s="183" t="s">
        <v>140</v>
      </c>
      <c r="C2525" s="183" t="s">
        <v>66</v>
      </c>
      <c r="D2525" s="330">
        <v>2963</v>
      </c>
    </row>
    <row r="2526" spans="1:4" x14ac:dyDescent="0.3">
      <c r="A2526" s="183">
        <v>2014</v>
      </c>
      <c r="B2526" s="183" t="s">
        <v>140</v>
      </c>
      <c r="C2526" s="183" t="s">
        <v>283</v>
      </c>
      <c r="D2526" s="330">
        <v>1032</v>
      </c>
    </row>
    <row r="2527" spans="1:4" x14ac:dyDescent="0.3">
      <c r="A2527" s="183">
        <v>2014</v>
      </c>
      <c r="B2527" s="183" t="s">
        <v>140</v>
      </c>
      <c r="C2527" s="183" t="s">
        <v>11</v>
      </c>
      <c r="D2527" s="330">
        <v>10154</v>
      </c>
    </row>
    <row r="2528" spans="1:4" x14ac:dyDescent="0.3">
      <c r="A2528" s="183">
        <v>2014</v>
      </c>
      <c r="B2528" s="183" t="s">
        <v>140</v>
      </c>
      <c r="C2528" s="183" t="s">
        <v>56</v>
      </c>
      <c r="D2528" s="330">
        <v>4150</v>
      </c>
    </row>
    <row r="2529" spans="1:4" x14ac:dyDescent="0.3">
      <c r="A2529" s="183">
        <v>2014</v>
      </c>
      <c r="B2529" s="183" t="s">
        <v>140</v>
      </c>
      <c r="C2529" s="183" t="s">
        <v>29</v>
      </c>
      <c r="D2529" s="330">
        <v>3588</v>
      </c>
    </row>
    <row r="2530" spans="1:4" x14ac:dyDescent="0.3">
      <c r="A2530" s="183">
        <v>2014</v>
      </c>
      <c r="B2530" s="183" t="s">
        <v>140</v>
      </c>
      <c r="C2530" s="183" t="s">
        <v>40</v>
      </c>
      <c r="D2530" s="330">
        <v>523</v>
      </c>
    </row>
    <row r="2531" spans="1:4" x14ac:dyDescent="0.3">
      <c r="A2531" s="183">
        <v>2014</v>
      </c>
      <c r="B2531" s="183" t="s">
        <v>140</v>
      </c>
      <c r="C2531" s="183" t="s">
        <v>47</v>
      </c>
      <c r="D2531" s="330">
        <v>10807</v>
      </c>
    </row>
    <row r="2532" spans="1:4" x14ac:dyDescent="0.3">
      <c r="A2532" s="183">
        <v>2014</v>
      </c>
      <c r="B2532" s="183" t="s">
        <v>140</v>
      </c>
      <c r="C2532" s="183" t="s">
        <v>57</v>
      </c>
      <c r="D2532" s="330">
        <v>2210</v>
      </c>
    </row>
    <row r="2533" spans="1:4" x14ac:dyDescent="0.3">
      <c r="A2533" s="183">
        <v>2014</v>
      </c>
      <c r="B2533" s="183" t="s">
        <v>140</v>
      </c>
      <c r="C2533" s="183" t="s">
        <v>74</v>
      </c>
      <c r="D2533" s="330">
        <v>10015</v>
      </c>
    </row>
    <row r="2534" spans="1:4" x14ac:dyDescent="0.3">
      <c r="A2534" s="183">
        <v>2014</v>
      </c>
      <c r="B2534" s="183" t="s">
        <v>140</v>
      </c>
      <c r="C2534" s="183" t="s">
        <v>53</v>
      </c>
      <c r="D2534" s="330">
        <v>1534</v>
      </c>
    </row>
    <row r="2535" spans="1:4" x14ac:dyDescent="0.3">
      <c r="A2535" s="183">
        <v>2014</v>
      </c>
      <c r="B2535" s="183" t="s">
        <v>140</v>
      </c>
      <c r="C2535" s="183" t="s">
        <v>284</v>
      </c>
      <c r="D2535" s="330">
        <v>466</v>
      </c>
    </row>
    <row r="2536" spans="1:4" x14ac:dyDescent="0.3">
      <c r="A2536" s="183">
        <v>2014</v>
      </c>
      <c r="B2536" s="183" t="s">
        <v>140</v>
      </c>
      <c r="C2536" s="183" t="s">
        <v>49</v>
      </c>
      <c r="D2536" s="330">
        <v>539</v>
      </c>
    </row>
    <row r="2537" spans="1:4" x14ac:dyDescent="0.3">
      <c r="A2537" s="183">
        <v>2014</v>
      </c>
      <c r="B2537" s="183" t="s">
        <v>140</v>
      </c>
      <c r="C2537" s="183" t="s">
        <v>33</v>
      </c>
      <c r="D2537" s="330">
        <v>2051</v>
      </c>
    </row>
    <row r="2538" spans="1:4" x14ac:dyDescent="0.3">
      <c r="A2538" s="183">
        <v>2014</v>
      </c>
      <c r="B2538" s="183" t="s">
        <v>140</v>
      </c>
      <c r="C2538" s="183" t="s">
        <v>60</v>
      </c>
      <c r="D2538" s="330">
        <v>3846</v>
      </c>
    </row>
    <row r="2539" spans="1:4" x14ac:dyDescent="0.3">
      <c r="A2539" s="183">
        <v>2014</v>
      </c>
      <c r="B2539" s="183" t="s">
        <v>140</v>
      </c>
      <c r="C2539" s="183" t="s">
        <v>25</v>
      </c>
      <c r="D2539" s="330">
        <v>7174</v>
      </c>
    </row>
    <row r="2540" spans="1:4" x14ac:dyDescent="0.3">
      <c r="A2540" s="183">
        <v>2014</v>
      </c>
      <c r="B2540" s="183" t="s">
        <v>140</v>
      </c>
      <c r="C2540" s="183" t="s">
        <v>7</v>
      </c>
      <c r="D2540" s="330">
        <v>8672</v>
      </c>
    </row>
    <row r="2541" spans="1:4" x14ac:dyDescent="0.3">
      <c r="A2541" s="183">
        <v>2014</v>
      </c>
      <c r="B2541" s="183" t="s">
        <v>140</v>
      </c>
      <c r="C2541" s="183" t="s">
        <v>51</v>
      </c>
      <c r="D2541" s="330">
        <v>465</v>
      </c>
    </row>
    <row r="2542" spans="1:4" x14ac:dyDescent="0.3">
      <c r="A2542" s="183">
        <v>2014</v>
      </c>
      <c r="B2542" s="183" t="s">
        <v>140</v>
      </c>
      <c r="C2542" s="183" t="s">
        <v>55</v>
      </c>
      <c r="D2542" s="330">
        <v>621</v>
      </c>
    </row>
    <row r="2543" spans="1:4" x14ac:dyDescent="0.3">
      <c r="A2543" s="183">
        <v>2014</v>
      </c>
      <c r="B2543" s="183" t="s">
        <v>140</v>
      </c>
      <c r="C2543" s="183" t="s">
        <v>36</v>
      </c>
      <c r="D2543" s="330">
        <v>4045</v>
      </c>
    </row>
    <row r="2544" spans="1:4" x14ac:dyDescent="0.3">
      <c r="A2544" s="183">
        <v>2014</v>
      </c>
      <c r="B2544" s="183" t="s">
        <v>140</v>
      </c>
      <c r="C2544" s="183" t="s">
        <v>285</v>
      </c>
      <c r="D2544" s="330">
        <v>427</v>
      </c>
    </row>
    <row r="2545" spans="1:4" x14ac:dyDescent="0.3">
      <c r="A2545" s="183">
        <v>2014</v>
      </c>
      <c r="B2545" s="183" t="s">
        <v>140</v>
      </c>
      <c r="C2545" s="183" t="s">
        <v>21</v>
      </c>
      <c r="D2545" s="330">
        <v>3336</v>
      </c>
    </row>
    <row r="2546" spans="1:4" x14ac:dyDescent="0.3">
      <c r="A2546" s="183">
        <v>2014</v>
      </c>
      <c r="B2546" s="183" t="s">
        <v>140</v>
      </c>
      <c r="C2546" s="183" t="s">
        <v>42</v>
      </c>
      <c r="D2546" s="330">
        <v>566</v>
      </c>
    </row>
    <row r="2547" spans="1:4" x14ac:dyDescent="0.3">
      <c r="A2547" s="183">
        <v>2014</v>
      </c>
      <c r="B2547" s="183" t="s">
        <v>140</v>
      </c>
      <c r="C2547" s="183" t="s">
        <v>286</v>
      </c>
      <c r="D2547" s="330">
        <v>593</v>
      </c>
    </row>
    <row r="2548" spans="1:4" x14ac:dyDescent="0.3">
      <c r="A2548" s="183">
        <v>2014</v>
      </c>
      <c r="B2548" s="183" t="s">
        <v>140</v>
      </c>
      <c r="C2548" s="183" t="s">
        <v>16</v>
      </c>
      <c r="D2548" s="330">
        <v>6827</v>
      </c>
    </row>
    <row r="2549" spans="1:4" x14ac:dyDescent="0.3">
      <c r="A2549" s="183">
        <v>2014</v>
      </c>
      <c r="B2549" s="183" t="s">
        <v>140</v>
      </c>
      <c r="C2549" s="183" t="s">
        <v>2</v>
      </c>
      <c r="D2549" s="330">
        <v>13310</v>
      </c>
    </row>
    <row r="2550" spans="1:4" x14ac:dyDescent="0.3">
      <c r="A2550" s="183">
        <v>2014</v>
      </c>
      <c r="B2550" s="183" t="s">
        <v>140</v>
      </c>
      <c r="C2550" s="183" t="s">
        <v>287</v>
      </c>
      <c r="D2550" s="330">
        <v>588</v>
      </c>
    </row>
    <row r="2551" spans="1:4" x14ac:dyDescent="0.3">
      <c r="A2551" s="183">
        <v>2014</v>
      </c>
      <c r="B2551" s="183" t="s">
        <v>140</v>
      </c>
      <c r="C2551" s="183" t="s">
        <v>288</v>
      </c>
      <c r="D2551" s="330">
        <v>702</v>
      </c>
    </row>
    <row r="2552" spans="1:4" x14ac:dyDescent="0.3">
      <c r="A2552" s="183">
        <v>2014</v>
      </c>
      <c r="B2552" s="183" t="s">
        <v>140</v>
      </c>
      <c r="C2552" s="183" t="s">
        <v>4</v>
      </c>
      <c r="D2552" s="330">
        <v>13844</v>
      </c>
    </row>
    <row r="2553" spans="1:4" x14ac:dyDescent="0.3">
      <c r="A2553" s="183">
        <v>2014</v>
      </c>
      <c r="B2553" s="183" t="s">
        <v>140</v>
      </c>
      <c r="C2553" s="183" t="s">
        <v>38</v>
      </c>
      <c r="D2553" s="330">
        <v>2183</v>
      </c>
    </row>
    <row r="2554" spans="1:4" x14ac:dyDescent="0.3">
      <c r="A2554" s="183">
        <v>2014</v>
      </c>
      <c r="B2554" s="183" t="s">
        <v>140</v>
      </c>
      <c r="C2554" s="183" t="s">
        <v>275</v>
      </c>
      <c r="D2554" s="330">
        <v>2815</v>
      </c>
    </row>
    <row r="2555" spans="1:4" x14ac:dyDescent="0.3">
      <c r="A2555" s="183">
        <v>2014</v>
      </c>
      <c r="B2555" s="183" t="s">
        <v>140</v>
      </c>
      <c r="C2555" s="183" t="s">
        <v>8</v>
      </c>
      <c r="D2555" s="330">
        <v>6049</v>
      </c>
    </row>
    <row r="2556" spans="1:4" x14ac:dyDescent="0.3">
      <c r="A2556" s="183">
        <v>2014</v>
      </c>
      <c r="B2556" s="183" t="s">
        <v>140</v>
      </c>
      <c r="C2556" s="183" t="s">
        <v>289</v>
      </c>
      <c r="D2556" s="330">
        <v>368</v>
      </c>
    </row>
    <row r="2557" spans="1:4" x14ac:dyDescent="0.3">
      <c r="A2557" s="183">
        <v>2014</v>
      </c>
      <c r="B2557" s="183" t="s">
        <v>140</v>
      </c>
      <c r="C2557" s="183" t="s">
        <v>292</v>
      </c>
      <c r="D2557" s="330">
        <v>171</v>
      </c>
    </row>
    <row r="2558" spans="1:4" x14ac:dyDescent="0.3">
      <c r="A2558" s="183">
        <v>2014</v>
      </c>
      <c r="B2558" s="183" t="s">
        <v>140</v>
      </c>
      <c r="C2558" s="183" t="s">
        <v>78</v>
      </c>
      <c r="D2558" s="330">
        <v>11803</v>
      </c>
    </row>
    <row r="2559" spans="1:4" x14ac:dyDescent="0.3">
      <c r="A2559" s="183">
        <v>2014</v>
      </c>
      <c r="B2559" s="183" t="s">
        <v>140</v>
      </c>
      <c r="C2559" s="183" t="s">
        <v>27</v>
      </c>
      <c r="D2559" s="330">
        <v>5577</v>
      </c>
    </row>
    <row r="2560" spans="1:4" x14ac:dyDescent="0.3">
      <c r="A2560" s="183">
        <v>2014</v>
      </c>
      <c r="B2560" s="183" t="s">
        <v>140</v>
      </c>
      <c r="C2560" s="183" t="s">
        <v>13</v>
      </c>
      <c r="D2560" s="330">
        <v>3500</v>
      </c>
    </row>
    <row r="2561" spans="1:4" x14ac:dyDescent="0.3">
      <c r="A2561" s="183">
        <v>2014</v>
      </c>
      <c r="B2561" s="183" t="s">
        <v>140</v>
      </c>
      <c r="C2561" s="183" t="s">
        <v>70</v>
      </c>
      <c r="D2561" s="330">
        <v>9229</v>
      </c>
    </row>
    <row r="2562" spans="1:4" x14ac:dyDescent="0.3">
      <c r="A2562" s="183">
        <v>2014</v>
      </c>
      <c r="B2562" s="183" t="s">
        <v>140</v>
      </c>
      <c r="C2562" s="183" t="s">
        <v>72</v>
      </c>
      <c r="D2562" s="330">
        <v>2677</v>
      </c>
    </row>
    <row r="2563" spans="1:4" x14ac:dyDescent="0.3">
      <c r="A2563" s="183">
        <v>2014</v>
      </c>
      <c r="B2563" s="183" t="s">
        <v>140</v>
      </c>
      <c r="C2563" s="183" t="s">
        <v>276</v>
      </c>
      <c r="D2563" s="330">
        <v>1505</v>
      </c>
    </row>
    <row r="2564" spans="1:4" x14ac:dyDescent="0.3">
      <c r="A2564" s="183">
        <v>2014</v>
      </c>
      <c r="B2564" s="183" t="s">
        <v>140</v>
      </c>
      <c r="C2564" s="183" t="s">
        <v>6</v>
      </c>
      <c r="D2564" s="330">
        <v>14312</v>
      </c>
    </row>
    <row r="2565" spans="1:4" x14ac:dyDescent="0.3">
      <c r="A2565" s="183">
        <v>2014</v>
      </c>
      <c r="B2565" s="183" t="s">
        <v>140</v>
      </c>
      <c r="C2565" s="183" t="s">
        <v>62</v>
      </c>
      <c r="D2565" s="330">
        <v>6177</v>
      </c>
    </row>
    <row r="2566" spans="1:4" x14ac:dyDescent="0.3">
      <c r="A2566" s="183">
        <v>2014</v>
      </c>
      <c r="B2566" s="183" t="s">
        <v>140</v>
      </c>
      <c r="C2566" s="183" t="s">
        <v>5</v>
      </c>
      <c r="D2566" s="330">
        <v>10704</v>
      </c>
    </row>
    <row r="2567" spans="1:4" x14ac:dyDescent="0.3">
      <c r="A2567" s="183">
        <v>2014</v>
      </c>
      <c r="B2567" s="183" t="s">
        <v>140</v>
      </c>
      <c r="C2567" s="183" t="s">
        <v>37</v>
      </c>
      <c r="D2567" s="330">
        <v>633</v>
      </c>
    </row>
    <row r="2568" spans="1:4" x14ac:dyDescent="0.3">
      <c r="A2568" s="183">
        <v>2014</v>
      </c>
      <c r="B2568" s="183" t="s">
        <v>140</v>
      </c>
      <c r="C2568" s="183" t="s">
        <v>76</v>
      </c>
      <c r="D2568" s="330">
        <v>9033</v>
      </c>
    </row>
    <row r="2569" spans="1:4" x14ac:dyDescent="0.3">
      <c r="A2569" s="183">
        <v>2014</v>
      </c>
      <c r="B2569" s="183" t="s">
        <v>140</v>
      </c>
      <c r="C2569" s="183" t="s">
        <v>63</v>
      </c>
      <c r="D2569" s="330">
        <v>2268</v>
      </c>
    </row>
    <row r="2570" spans="1:4" x14ac:dyDescent="0.3">
      <c r="A2570" s="183">
        <v>2014</v>
      </c>
      <c r="B2570" s="183" t="s">
        <v>140</v>
      </c>
      <c r="C2570" s="183" t="s">
        <v>277</v>
      </c>
      <c r="D2570" s="330">
        <v>1492</v>
      </c>
    </row>
    <row r="2571" spans="1:4" x14ac:dyDescent="0.3">
      <c r="A2571" s="183">
        <v>2014</v>
      </c>
      <c r="B2571" s="183" t="s">
        <v>140</v>
      </c>
      <c r="C2571" s="183" t="s">
        <v>43</v>
      </c>
      <c r="D2571" s="330">
        <v>3023</v>
      </c>
    </row>
    <row r="2572" spans="1:4" x14ac:dyDescent="0.3">
      <c r="A2572" s="183">
        <v>2014</v>
      </c>
      <c r="B2572" s="183" t="s">
        <v>140</v>
      </c>
      <c r="C2572" s="183" t="s">
        <v>65</v>
      </c>
      <c r="D2572" s="330">
        <v>3405</v>
      </c>
    </row>
    <row r="2573" spans="1:4" x14ac:dyDescent="0.3">
      <c r="A2573" s="183">
        <v>2014</v>
      </c>
      <c r="B2573" s="183" t="s">
        <v>140</v>
      </c>
      <c r="C2573" s="183" t="s">
        <v>22</v>
      </c>
      <c r="D2573" s="330">
        <v>3107</v>
      </c>
    </row>
    <row r="2574" spans="1:4" x14ac:dyDescent="0.3">
      <c r="A2574" s="183">
        <v>2014</v>
      </c>
      <c r="B2574" s="183" t="s">
        <v>140</v>
      </c>
      <c r="C2574" s="183" t="s">
        <v>61</v>
      </c>
      <c r="D2574" s="330">
        <v>2409</v>
      </c>
    </row>
    <row r="2575" spans="1:4" x14ac:dyDescent="0.3">
      <c r="A2575" s="183">
        <v>2014</v>
      </c>
      <c r="B2575" s="183" t="s">
        <v>140</v>
      </c>
      <c r="C2575" s="183" t="s">
        <v>23</v>
      </c>
      <c r="D2575" s="330">
        <v>3660</v>
      </c>
    </row>
    <row r="2576" spans="1:4" x14ac:dyDescent="0.3">
      <c r="A2576" s="183">
        <v>2014</v>
      </c>
      <c r="B2576" s="183" t="s">
        <v>140</v>
      </c>
      <c r="C2576" s="183" t="s">
        <v>12</v>
      </c>
      <c r="D2576" s="330">
        <v>2279</v>
      </c>
    </row>
    <row r="2577" spans="1:4" x14ac:dyDescent="0.3">
      <c r="A2577" s="183">
        <v>2014</v>
      </c>
      <c r="B2577" s="183" t="s">
        <v>140</v>
      </c>
      <c r="C2577" s="183" t="s">
        <v>278</v>
      </c>
      <c r="D2577" s="330">
        <v>6250</v>
      </c>
    </row>
    <row r="2578" spans="1:4" x14ac:dyDescent="0.3">
      <c r="A2578" s="183">
        <v>2014</v>
      </c>
      <c r="B2578" s="183" t="s">
        <v>140</v>
      </c>
      <c r="C2578" s="183" t="s">
        <v>19</v>
      </c>
      <c r="D2578" s="330">
        <v>4358</v>
      </c>
    </row>
    <row r="2579" spans="1:4" x14ac:dyDescent="0.3">
      <c r="A2579" s="183">
        <v>2014</v>
      </c>
      <c r="B2579" s="183" t="s">
        <v>140</v>
      </c>
      <c r="C2579" s="183" t="s">
        <v>45</v>
      </c>
      <c r="D2579" s="330">
        <v>1409</v>
      </c>
    </row>
    <row r="2580" spans="1:4" x14ac:dyDescent="0.3">
      <c r="A2580" s="183">
        <v>2014</v>
      </c>
      <c r="B2580" s="183" t="s">
        <v>140</v>
      </c>
      <c r="C2580" s="183" t="s">
        <v>48</v>
      </c>
      <c r="D2580" s="330">
        <v>3321</v>
      </c>
    </row>
    <row r="2581" spans="1:4" x14ac:dyDescent="0.3">
      <c r="A2581" s="183">
        <v>2014</v>
      </c>
      <c r="B2581" s="183" t="s">
        <v>140</v>
      </c>
      <c r="C2581" s="183" t="s">
        <v>34</v>
      </c>
      <c r="D2581" s="330">
        <v>1809</v>
      </c>
    </row>
    <row r="2582" spans="1:4" x14ac:dyDescent="0.3">
      <c r="A2582" s="183">
        <v>2014</v>
      </c>
      <c r="B2582" s="183" t="s">
        <v>140</v>
      </c>
      <c r="C2582" s="183" t="s">
        <v>3</v>
      </c>
      <c r="D2582" s="330">
        <v>12605</v>
      </c>
    </row>
    <row r="2583" spans="1:4" x14ac:dyDescent="0.3">
      <c r="A2583" s="183">
        <v>2014</v>
      </c>
      <c r="B2583" s="183" t="s">
        <v>140</v>
      </c>
      <c r="C2583" s="183" t="s">
        <v>80</v>
      </c>
      <c r="D2583" s="330">
        <v>6640</v>
      </c>
    </row>
    <row r="2584" spans="1:4" x14ac:dyDescent="0.3">
      <c r="A2584" s="183">
        <v>2014</v>
      </c>
      <c r="B2584" s="183" t="s">
        <v>140</v>
      </c>
      <c r="C2584" s="183" t="s">
        <v>39</v>
      </c>
      <c r="D2584" s="330">
        <v>6116</v>
      </c>
    </row>
    <row r="2585" spans="1:4" x14ac:dyDescent="0.3">
      <c r="A2585" s="183">
        <v>2014</v>
      </c>
      <c r="B2585" s="183" t="s">
        <v>140</v>
      </c>
      <c r="C2585" s="183" t="s">
        <v>14</v>
      </c>
      <c r="D2585" s="330">
        <v>12753</v>
      </c>
    </row>
    <row r="2586" spans="1:4" x14ac:dyDescent="0.3">
      <c r="A2586" s="183">
        <v>2014</v>
      </c>
      <c r="B2586" s="183" t="s">
        <v>140</v>
      </c>
      <c r="C2586" s="183" t="s">
        <v>68</v>
      </c>
      <c r="D2586" s="330">
        <v>2923</v>
      </c>
    </row>
    <row r="2587" spans="1:4" x14ac:dyDescent="0.3">
      <c r="A2587" s="183">
        <v>2014</v>
      </c>
      <c r="B2587" s="183" t="s">
        <v>140</v>
      </c>
      <c r="C2587" s="183" t="s">
        <v>69</v>
      </c>
      <c r="D2587" s="330">
        <v>2761</v>
      </c>
    </row>
    <row r="2588" spans="1:4" x14ac:dyDescent="0.3">
      <c r="A2588" s="183">
        <v>2014</v>
      </c>
      <c r="B2588" s="183" t="s">
        <v>140</v>
      </c>
      <c r="C2588" s="183" t="s">
        <v>50</v>
      </c>
      <c r="D2588" s="330">
        <v>645</v>
      </c>
    </row>
    <row r="2589" spans="1:4" x14ac:dyDescent="0.3">
      <c r="A2589" s="183">
        <v>2014</v>
      </c>
      <c r="B2589" s="183" t="s">
        <v>140</v>
      </c>
      <c r="C2589" s="183" t="s">
        <v>279</v>
      </c>
      <c r="D2589" s="330">
        <v>1176</v>
      </c>
    </row>
    <row r="2590" spans="1:4" x14ac:dyDescent="0.3">
      <c r="A2590" s="183">
        <v>2014</v>
      </c>
      <c r="B2590" s="183" t="s">
        <v>140</v>
      </c>
      <c r="C2590" s="183" t="s">
        <v>24</v>
      </c>
      <c r="D2590" s="330">
        <v>9065</v>
      </c>
    </row>
    <row r="2591" spans="1:4" x14ac:dyDescent="0.3">
      <c r="A2591" s="183">
        <v>2014</v>
      </c>
      <c r="B2591" s="183" t="s">
        <v>140</v>
      </c>
      <c r="C2591" s="183" t="s">
        <v>9</v>
      </c>
      <c r="D2591" s="330">
        <v>6940</v>
      </c>
    </row>
    <row r="2592" spans="1:4" x14ac:dyDescent="0.3">
      <c r="A2592" s="183">
        <v>2014</v>
      </c>
      <c r="B2592" s="183" t="s">
        <v>140</v>
      </c>
      <c r="C2592" s="183" t="s">
        <v>67</v>
      </c>
      <c r="D2592" s="330">
        <v>4377</v>
      </c>
    </row>
    <row r="2593" spans="1:4" x14ac:dyDescent="0.3">
      <c r="A2593" s="183">
        <v>2014</v>
      </c>
      <c r="B2593" s="183" t="s">
        <v>140</v>
      </c>
      <c r="C2593" s="183" t="s">
        <v>28</v>
      </c>
      <c r="D2593" s="330">
        <v>5045</v>
      </c>
    </row>
    <row r="2594" spans="1:4" x14ac:dyDescent="0.3">
      <c r="A2594" s="183">
        <v>2014</v>
      </c>
      <c r="B2594" s="183" t="s">
        <v>140</v>
      </c>
      <c r="C2594" s="183" t="s">
        <v>31</v>
      </c>
      <c r="D2594" s="330">
        <v>5454</v>
      </c>
    </row>
    <row r="2595" spans="1:4" x14ac:dyDescent="0.3">
      <c r="A2595" s="183">
        <v>2014</v>
      </c>
      <c r="B2595" s="183" t="s">
        <v>140</v>
      </c>
      <c r="C2595" s="183" t="s">
        <v>64</v>
      </c>
      <c r="D2595" s="330">
        <v>6932</v>
      </c>
    </row>
    <row r="2596" spans="1:4" x14ac:dyDescent="0.3">
      <c r="A2596" s="183">
        <v>2014</v>
      </c>
      <c r="B2596" s="183" t="s">
        <v>140</v>
      </c>
      <c r="C2596" s="183" t="s">
        <v>290</v>
      </c>
      <c r="D2596" s="330">
        <v>506</v>
      </c>
    </row>
    <row r="2597" spans="1:4" x14ac:dyDescent="0.3">
      <c r="A2597" s="183">
        <v>2014</v>
      </c>
      <c r="B2597" s="183" t="s">
        <v>140</v>
      </c>
      <c r="C2597" s="183" t="s">
        <v>280</v>
      </c>
      <c r="D2597" s="330">
        <v>1832</v>
      </c>
    </row>
    <row r="2598" spans="1:4" x14ac:dyDescent="0.3">
      <c r="A2598" s="183">
        <v>2014</v>
      </c>
      <c r="B2598" s="183" t="s">
        <v>140</v>
      </c>
      <c r="C2598" s="183" t="s">
        <v>73</v>
      </c>
      <c r="D2598" s="330">
        <v>10272</v>
      </c>
    </row>
    <row r="2599" spans="1:4" x14ac:dyDescent="0.3">
      <c r="A2599" s="183">
        <v>2014</v>
      </c>
      <c r="B2599" s="183" t="s">
        <v>140</v>
      </c>
      <c r="C2599" s="183" t="s">
        <v>26</v>
      </c>
      <c r="D2599" s="330">
        <v>3812</v>
      </c>
    </row>
    <row r="2600" spans="1:4" x14ac:dyDescent="0.3">
      <c r="A2600" s="183">
        <v>2014</v>
      </c>
      <c r="B2600" s="183" t="s">
        <v>140</v>
      </c>
      <c r="C2600" s="183" t="s">
        <v>32</v>
      </c>
      <c r="D2600" s="330">
        <v>3512</v>
      </c>
    </row>
    <row r="2601" spans="1:4" x14ac:dyDescent="0.3">
      <c r="A2601" s="183">
        <v>2014</v>
      </c>
      <c r="B2601" s="183" t="s">
        <v>140</v>
      </c>
      <c r="C2601" s="183" t="s">
        <v>46</v>
      </c>
      <c r="D2601" s="330">
        <v>9546</v>
      </c>
    </row>
    <row r="2602" spans="1:4" x14ac:dyDescent="0.3">
      <c r="A2602" s="183">
        <v>2014</v>
      </c>
      <c r="B2602" s="183" t="s">
        <v>140</v>
      </c>
      <c r="C2602" s="183" t="s">
        <v>75</v>
      </c>
      <c r="D2602" s="330">
        <v>6593</v>
      </c>
    </row>
    <row r="2603" spans="1:4" x14ac:dyDescent="0.3">
      <c r="A2603" s="183">
        <v>2014</v>
      </c>
      <c r="B2603" s="183" t="s">
        <v>140</v>
      </c>
      <c r="C2603" s="183" t="s">
        <v>10</v>
      </c>
      <c r="D2603" s="330">
        <v>11506</v>
      </c>
    </row>
    <row r="2604" spans="1:4" x14ac:dyDescent="0.3">
      <c r="A2604" s="183">
        <v>2014</v>
      </c>
      <c r="B2604" s="183" t="s">
        <v>140</v>
      </c>
      <c r="C2604" s="183" t="s">
        <v>291</v>
      </c>
      <c r="D2604" s="330">
        <v>1744</v>
      </c>
    </row>
    <row r="2605" spans="1:4" x14ac:dyDescent="0.3">
      <c r="A2605" s="183">
        <v>2014</v>
      </c>
      <c r="B2605" s="183" t="s">
        <v>140</v>
      </c>
      <c r="C2605" s="183" t="s">
        <v>15</v>
      </c>
      <c r="D2605" s="330">
        <v>9318</v>
      </c>
    </row>
    <row r="2606" spans="1:4" x14ac:dyDescent="0.3">
      <c r="A2606" s="183">
        <v>2014</v>
      </c>
      <c r="B2606" s="183" t="s">
        <v>140</v>
      </c>
      <c r="C2606" s="183" t="s">
        <v>18</v>
      </c>
      <c r="D2606" s="330">
        <v>14661</v>
      </c>
    </row>
    <row r="2607" spans="1:4" x14ac:dyDescent="0.3">
      <c r="A2607" s="183">
        <v>2014</v>
      </c>
      <c r="B2607" s="183" t="s">
        <v>140</v>
      </c>
      <c r="C2607" s="183" t="s">
        <v>77</v>
      </c>
      <c r="D2607" s="330">
        <v>4974</v>
      </c>
    </row>
    <row r="2608" spans="1:4" x14ac:dyDescent="0.3">
      <c r="A2608" s="183">
        <v>2014</v>
      </c>
      <c r="B2608" s="183" t="s">
        <v>140</v>
      </c>
      <c r="C2608" s="183" t="s">
        <v>44</v>
      </c>
      <c r="D2608" s="330">
        <v>1391</v>
      </c>
    </row>
    <row r="2609" spans="1:4" x14ac:dyDescent="0.3">
      <c r="A2609" s="183">
        <v>2014</v>
      </c>
      <c r="B2609" s="183" t="s">
        <v>140</v>
      </c>
      <c r="C2609" s="183" t="s">
        <v>71</v>
      </c>
      <c r="D2609" s="330">
        <v>5170</v>
      </c>
    </row>
    <row r="2610" spans="1:4" x14ac:dyDescent="0.3">
      <c r="A2610" s="183">
        <v>2014</v>
      </c>
      <c r="B2610" s="183" t="s">
        <v>140</v>
      </c>
      <c r="C2610" s="183" t="s">
        <v>52</v>
      </c>
      <c r="D2610" s="330">
        <v>1467</v>
      </c>
    </row>
    <row r="2611" spans="1:4" x14ac:dyDescent="0.3">
      <c r="A2611" s="183">
        <v>2014</v>
      </c>
      <c r="B2611" s="183" t="s">
        <v>140</v>
      </c>
      <c r="C2611" s="183" t="s">
        <v>20</v>
      </c>
      <c r="D2611" s="330">
        <v>8406</v>
      </c>
    </row>
    <row r="2612" spans="1:4" x14ac:dyDescent="0.3">
      <c r="A2612" s="183">
        <v>2014</v>
      </c>
      <c r="B2612" s="183" t="s">
        <v>140</v>
      </c>
      <c r="C2612" s="183" t="s">
        <v>95</v>
      </c>
      <c r="D2612" s="330">
        <v>13823</v>
      </c>
    </row>
    <row r="2613" spans="1:4" x14ac:dyDescent="0.3">
      <c r="A2613" s="183">
        <v>2014</v>
      </c>
      <c r="B2613" s="183" t="s">
        <v>140</v>
      </c>
      <c r="C2613" s="183" t="s">
        <v>30</v>
      </c>
      <c r="D2613" s="330">
        <v>2046</v>
      </c>
    </row>
    <row r="2614" spans="1:4" x14ac:dyDescent="0.3">
      <c r="A2614" s="183">
        <v>2014</v>
      </c>
      <c r="B2614" s="183" t="s">
        <v>140</v>
      </c>
      <c r="C2614" s="183" t="s">
        <v>58</v>
      </c>
      <c r="D2614" s="330">
        <v>750</v>
      </c>
    </row>
    <row r="2615" spans="1:4" x14ac:dyDescent="0.3">
      <c r="A2615" s="183">
        <v>2014</v>
      </c>
      <c r="B2615" s="183" t="s">
        <v>140</v>
      </c>
      <c r="C2615" s="183" t="s">
        <v>281</v>
      </c>
      <c r="D2615" s="330">
        <v>32353</v>
      </c>
    </row>
    <row r="2616" spans="1:4" x14ac:dyDescent="0.3">
      <c r="A2616" s="183">
        <v>2014</v>
      </c>
      <c r="B2616" s="183" t="s">
        <v>140</v>
      </c>
      <c r="C2616" s="183" t="s">
        <v>54</v>
      </c>
      <c r="D2616" s="330">
        <v>478</v>
      </c>
    </row>
    <row r="2617" spans="1:4" x14ac:dyDescent="0.3">
      <c r="A2617" s="183">
        <v>2014</v>
      </c>
      <c r="B2617" s="183" t="s">
        <v>140</v>
      </c>
      <c r="C2617" s="183" t="s">
        <v>282</v>
      </c>
      <c r="D2617" s="330">
        <v>2503</v>
      </c>
    </row>
    <row r="2618" spans="1:4" x14ac:dyDescent="0.3">
      <c r="A2618" s="183">
        <v>2014</v>
      </c>
      <c r="B2618" s="183" t="s">
        <v>140</v>
      </c>
      <c r="C2618" s="183" t="s">
        <v>145</v>
      </c>
      <c r="D2618" s="330">
        <v>114399</v>
      </c>
    </row>
    <row r="2619" spans="1:4" x14ac:dyDescent="0.3">
      <c r="A2619" s="183">
        <v>2014</v>
      </c>
      <c r="B2619" s="183" t="s">
        <v>140</v>
      </c>
      <c r="C2619" s="183" t="s">
        <v>146</v>
      </c>
      <c r="D2619" s="330">
        <v>73132</v>
      </c>
    </row>
    <row r="2620" spans="1:4" x14ac:dyDescent="0.3">
      <c r="A2620" s="183">
        <v>2014</v>
      </c>
      <c r="B2620" s="183" t="s">
        <v>140</v>
      </c>
      <c r="C2620" s="183" t="s">
        <v>147</v>
      </c>
      <c r="D2620" s="330">
        <v>145216</v>
      </c>
    </row>
    <row r="2621" spans="1:4" x14ac:dyDescent="0.3">
      <c r="A2621" s="183">
        <v>2015</v>
      </c>
      <c r="B2621" s="183" t="s">
        <v>83</v>
      </c>
      <c r="C2621" s="183" t="s">
        <v>35</v>
      </c>
      <c r="D2621" s="330">
        <v>38</v>
      </c>
    </row>
    <row r="2622" spans="1:4" x14ac:dyDescent="0.3">
      <c r="A2622" s="183">
        <v>2015</v>
      </c>
      <c r="B2622" s="183" t="s">
        <v>83</v>
      </c>
      <c r="C2622" s="183" t="s">
        <v>41</v>
      </c>
      <c r="D2622" s="330">
        <v>32</v>
      </c>
    </row>
    <row r="2623" spans="1:4" x14ac:dyDescent="0.3">
      <c r="A2623" s="183">
        <v>2015</v>
      </c>
      <c r="B2623" s="183" t="s">
        <v>83</v>
      </c>
      <c r="C2623" s="183" t="s">
        <v>59</v>
      </c>
      <c r="D2623" s="330">
        <v>44</v>
      </c>
    </row>
    <row r="2624" spans="1:4" x14ac:dyDescent="0.3">
      <c r="A2624" s="183">
        <v>2015</v>
      </c>
      <c r="B2624" s="183" t="s">
        <v>83</v>
      </c>
      <c r="C2624" s="183" t="s">
        <v>79</v>
      </c>
      <c r="D2624" s="330">
        <v>327</v>
      </c>
    </row>
    <row r="2625" spans="1:4" x14ac:dyDescent="0.3">
      <c r="A2625" s="183">
        <v>2015</v>
      </c>
      <c r="B2625" s="183" t="s">
        <v>83</v>
      </c>
      <c r="C2625" s="183" t="s">
        <v>17</v>
      </c>
      <c r="D2625" s="330">
        <v>146</v>
      </c>
    </row>
    <row r="2626" spans="1:4" x14ac:dyDescent="0.3">
      <c r="A2626" s="183">
        <v>2015</v>
      </c>
      <c r="B2626" s="183" t="s">
        <v>83</v>
      </c>
      <c r="C2626" s="183" t="s">
        <v>274</v>
      </c>
      <c r="D2626" s="330">
        <v>64</v>
      </c>
    </row>
    <row r="2627" spans="1:4" x14ac:dyDescent="0.3">
      <c r="A2627" s="183">
        <v>2015</v>
      </c>
      <c r="B2627" s="183" t="s">
        <v>83</v>
      </c>
      <c r="C2627" s="183" t="s">
        <v>66</v>
      </c>
      <c r="D2627" s="330">
        <v>76</v>
      </c>
    </row>
    <row r="2628" spans="1:4" x14ac:dyDescent="0.3">
      <c r="A2628" s="183">
        <v>2015</v>
      </c>
      <c r="B2628" s="183" t="s">
        <v>83</v>
      </c>
      <c r="C2628" s="183" t="s">
        <v>11</v>
      </c>
      <c r="D2628" s="330">
        <v>266</v>
      </c>
    </row>
    <row r="2629" spans="1:4" x14ac:dyDescent="0.3">
      <c r="A2629" s="183">
        <v>2015</v>
      </c>
      <c r="B2629" s="183" t="s">
        <v>83</v>
      </c>
      <c r="C2629" s="183" t="s">
        <v>56</v>
      </c>
      <c r="D2629" s="330">
        <v>121</v>
      </c>
    </row>
    <row r="2630" spans="1:4" x14ac:dyDescent="0.3">
      <c r="A2630" s="183">
        <v>2015</v>
      </c>
      <c r="B2630" s="183" t="s">
        <v>83</v>
      </c>
      <c r="C2630" s="183" t="s">
        <v>29</v>
      </c>
      <c r="D2630" s="330">
        <v>67</v>
      </c>
    </row>
    <row r="2631" spans="1:4" x14ac:dyDescent="0.3">
      <c r="A2631" s="183">
        <v>2015</v>
      </c>
      <c r="B2631" s="183" t="s">
        <v>83</v>
      </c>
      <c r="C2631" s="183" t="s">
        <v>47</v>
      </c>
      <c r="D2631" s="330">
        <v>233</v>
      </c>
    </row>
    <row r="2632" spans="1:4" x14ac:dyDescent="0.3">
      <c r="A2632" s="183">
        <v>2015</v>
      </c>
      <c r="B2632" s="183" t="s">
        <v>83</v>
      </c>
      <c r="C2632" s="183" t="s">
        <v>57</v>
      </c>
      <c r="D2632" s="330">
        <v>55</v>
      </c>
    </row>
    <row r="2633" spans="1:4" x14ac:dyDescent="0.3">
      <c r="A2633" s="183">
        <v>2015</v>
      </c>
      <c r="B2633" s="183" t="s">
        <v>83</v>
      </c>
      <c r="C2633" s="183" t="s">
        <v>74</v>
      </c>
      <c r="D2633" s="330">
        <v>280</v>
      </c>
    </row>
    <row r="2634" spans="1:4" x14ac:dyDescent="0.3">
      <c r="A2634" s="183">
        <v>2015</v>
      </c>
      <c r="B2634" s="183" t="s">
        <v>83</v>
      </c>
      <c r="C2634" s="183" t="s">
        <v>53</v>
      </c>
      <c r="D2634" s="330">
        <v>39</v>
      </c>
    </row>
    <row r="2635" spans="1:4" x14ac:dyDescent="0.3">
      <c r="A2635" s="183">
        <v>2015</v>
      </c>
      <c r="B2635" s="183" t="s">
        <v>83</v>
      </c>
      <c r="C2635" s="183" t="s">
        <v>33</v>
      </c>
      <c r="D2635" s="330">
        <v>51</v>
      </c>
    </row>
    <row r="2636" spans="1:4" x14ac:dyDescent="0.3">
      <c r="A2636" s="183">
        <v>2015</v>
      </c>
      <c r="B2636" s="183" t="s">
        <v>83</v>
      </c>
      <c r="C2636" s="183" t="s">
        <v>60</v>
      </c>
      <c r="D2636" s="330">
        <v>69</v>
      </c>
    </row>
    <row r="2637" spans="1:4" x14ac:dyDescent="0.3">
      <c r="A2637" s="183">
        <v>2015</v>
      </c>
      <c r="B2637" s="183" t="s">
        <v>83</v>
      </c>
      <c r="C2637" s="183" t="s">
        <v>25</v>
      </c>
      <c r="D2637" s="330">
        <v>178</v>
      </c>
    </row>
    <row r="2638" spans="1:4" x14ac:dyDescent="0.3">
      <c r="A2638" s="183">
        <v>2015</v>
      </c>
      <c r="B2638" s="183" t="s">
        <v>83</v>
      </c>
      <c r="C2638" s="183" t="s">
        <v>7</v>
      </c>
      <c r="D2638" s="330">
        <v>198</v>
      </c>
    </row>
    <row r="2639" spans="1:4" x14ac:dyDescent="0.3">
      <c r="A2639" s="183">
        <v>2015</v>
      </c>
      <c r="B2639" s="183" t="s">
        <v>83</v>
      </c>
      <c r="C2639" s="183" t="s">
        <v>36</v>
      </c>
      <c r="D2639" s="330">
        <v>101</v>
      </c>
    </row>
    <row r="2640" spans="1:4" x14ac:dyDescent="0.3">
      <c r="A2640" s="183">
        <v>2015</v>
      </c>
      <c r="B2640" s="183" t="s">
        <v>83</v>
      </c>
      <c r="C2640" s="183" t="s">
        <v>21</v>
      </c>
      <c r="D2640" s="330">
        <v>65</v>
      </c>
    </row>
    <row r="2641" spans="1:4" x14ac:dyDescent="0.3">
      <c r="A2641" s="183">
        <v>2015</v>
      </c>
      <c r="B2641" s="183" t="s">
        <v>83</v>
      </c>
      <c r="C2641" s="183" t="s">
        <v>16</v>
      </c>
      <c r="D2641" s="330">
        <v>141</v>
      </c>
    </row>
    <row r="2642" spans="1:4" x14ac:dyDescent="0.3">
      <c r="A2642" s="183">
        <v>2015</v>
      </c>
      <c r="B2642" s="183" t="s">
        <v>83</v>
      </c>
      <c r="C2642" s="183" t="s">
        <v>2</v>
      </c>
      <c r="D2642" s="330">
        <v>323</v>
      </c>
    </row>
    <row r="2643" spans="1:4" x14ac:dyDescent="0.3">
      <c r="A2643" s="183">
        <v>2015</v>
      </c>
      <c r="B2643" s="183" t="s">
        <v>83</v>
      </c>
      <c r="C2643" s="183" t="s">
        <v>4</v>
      </c>
      <c r="D2643" s="330">
        <v>340</v>
      </c>
    </row>
    <row r="2644" spans="1:4" x14ac:dyDescent="0.3">
      <c r="A2644" s="183">
        <v>2015</v>
      </c>
      <c r="B2644" s="183" t="s">
        <v>83</v>
      </c>
      <c r="C2644" s="183" t="s">
        <v>38</v>
      </c>
      <c r="D2644" s="330">
        <v>56</v>
      </c>
    </row>
    <row r="2645" spans="1:4" x14ac:dyDescent="0.3">
      <c r="A2645" s="183">
        <v>2015</v>
      </c>
      <c r="B2645" s="183" t="s">
        <v>83</v>
      </c>
      <c r="C2645" s="183" t="s">
        <v>275</v>
      </c>
      <c r="D2645" s="330">
        <v>66</v>
      </c>
    </row>
    <row r="2646" spans="1:4" x14ac:dyDescent="0.3">
      <c r="A2646" s="183">
        <v>2015</v>
      </c>
      <c r="B2646" s="183" t="s">
        <v>83</v>
      </c>
      <c r="C2646" s="183" t="s">
        <v>8</v>
      </c>
      <c r="D2646" s="330">
        <v>122</v>
      </c>
    </row>
    <row r="2647" spans="1:4" x14ac:dyDescent="0.3">
      <c r="A2647" s="183">
        <v>2015</v>
      </c>
      <c r="B2647" s="183" t="s">
        <v>83</v>
      </c>
      <c r="C2647" s="183" t="s">
        <v>78</v>
      </c>
      <c r="D2647" s="330">
        <v>196</v>
      </c>
    </row>
    <row r="2648" spans="1:4" x14ac:dyDescent="0.3">
      <c r="A2648" s="183">
        <v>2015</v>
      </c>
      <c r="B2648" s="183" t="s">
        <v>83</v>
      </c>
      <c r="C2648" s="183" t="s">
        <v>27</v>
      </c>
      <c r="D2648" s="330">
        <v>129</v>
      </c>
    </row>
    <row r="2649" spans="1:4" x14ac:dyDescent="0.3">
      <c r="A2649" s="183">
        <v>2015</v>
      </c>
      <c r="B2649" s="183" t="s">
        <v>83</v>
      </c>
      <c r="C2649" s="183" t="s">
        <v>13</v>
      </c>
      <c r="D2649" s="330">
        <v>68</v>
      </c>
    </row>
    <row r="2650" spans="1:4" x14ac:dyDescent="0.3">
      <c r="A2650" s="183">
        <v>2015</v>
      </c>
      <c r="B2650" s="183" t="s">
        <v>83</v>
      </c>
      <c r="C2650" s="183" t="s">
        <v>70</v>
      </c>
      <c r="D2650" s="330">
        <v>231</v>
      </c>
    </row>
    <row r="2651" spans="1:4" x14ac:dyDescent="0.3">
      <c r="A2651" s="183">
        <v>2015</v>
      </c>
      <c r="B2651" s="183" t="s">
        <v>83</v>
      </c>
      <c r="C2651" s="183" t="s">
        <v>72</v>
      </c>
      <c r="D2651" s="330">
        <v>77</v>
      </c>
    </row>
    <row r="2652" spans="1:4" x14ac:dyDescent="0.3">
      <c r="A2652" s="183">
        <v>2015</v>
      </c>
      <c r="B2652" s="183" t="s">
        <v>83</v>
      </c>
      <c r="C2652" s="183" t="s">
        <v>276</v>
      </c>
      <c r="D2652" s="330">
        <v>31</v>
      </c>
    </row>
    <row r="2653" spans="1:4" x14ac:dyDescent="0.3">
      <c r="A2653" s="183">
        <v>2015</v>
      </c>
      <c r="B2653" s="183" t="s">
        <v>83</v>
      </c>
      <c r="C2653" s="183" t="s">
        <v>6</v>
      </c>
      <c r="D2653" s="330">
        <v>312</v>
      </c>
    </row>
    <row r="2654" spans="1:4" x14ac:dyDescent="0.3">
      <c r="A2654" s="183">
        <v>2015</v>
      </c>
      <c r="B2654" s="183" t="s">
        <v>83</v>
      </c>
      <c r="C2654" s="183" t="s">
        <v>62</v>
      </c>
      <c r="D2654" s="330">
        <v>136</v>
      </c>
    </row>
    <row r="2655" spans="1:4" x14ac:dyDescent="0.3">
      <c r="A2655" s="183">
        <v>2015</v>
      </c>
      <c r="B2655" s="183" t="s">
        <v>83</v>
      </c>
      <c r="C2655" s="183" t="s">
        <v>5</v>
      </c>
      <c r="D2655" s="330">
        <v>256</v>
      </c>
    </row>
    <row r="2656" spans="1:4" x14ac:dyDescent="0.3">
      <c r="A2656" s="183">
        <v>2015</v>
      </c>
      <c r="B2656" s="183" t="s">
        <v>83</v>
      </c>
      <c r="C2656" s="183" t="s">
        <v>76</v>
      </c>
      <c r="D2656" s="330">
        <v>187</v>
      </c>
    </row>
    <row r="2657" spans="1:4" x14ac:dyDescent="0.3">
      <c r="A2657" s="183">
        <v>2015</v>
      </c>
      <c r="B2657" s="183" t="s">
        <v>83</v>
      </c>
      <c r="C2657" s="183" t="s">
        <v>63</v>
      </c>
      <c r="D2657" s="330">
        <v>56</v>
      </c>
    </row>
    <row r="2658" spans="1:4" x14ac:dyDescent="0.3">
      <c r="A2658" s="183">
        <v>2015</v>
      </c>
      <c r="B2658" s="183" t="s">
        <v>83</v>
      </c>
      <c r="C2658" s="183" t="s">
        <v>277</v>
      </c>
      <c r="D2658" s="330">
        <v>47</v>
      </c>
    </row>
    <row r="2659" spans="1:4" x14ac:dyDescent="0.3">
      <c r="A2659" s="183">
        <v>2015</v>
      </c>
      <c r="B2659" s="183" t="s">
        <v>83</v>
      </c>
      <c r="C2659" s="183" t="s">
        <v>43</v>
      </c>
      <c r="D2659" s="330">
        <v>52</v>
      </c>
    </row>
    <row r="2660" spans="1:4" x14ac:dyDescent="0.3">
      <c r="A2660" s="183">
        <v>2015</v>
      </c>
      <c r="B2660" s="183" t="s">
        <v>83</v>
      </c>
      <c r="C2660" s="183" t="s">
        <v>65</v>
      </c>
      <c r="D2660" s="330">
        <v>66</v>
      </c>
    </row>
    <row r="2661" spans="1:4" x14ac:dyDescent="0.3">
      <c r="A2661" s="183">
        <v>2015</v>
      </c>
      <c r="B2661" s="183" t="s">
        <v>83</v>
      </c>
      <c r="C2661" s="183" t="s">
        <v>22</v>
      </c>
      <c r="D2661" s="330">
        <v>57</v>
      </c>
    </row>
    <row r="2662" spans="1:4" x14ac:dyDescent="0.3">
      <c r="A2662" s="183">
        <v>2015</v>
      </c>
      <c r="B2662" s="183" t="s">
        <v>83</v>
      </c>
      <c r="C2662" s="183" t="s">
        <v>61</v>
      </c>
      <c r="D2662" s="330">
        <v>41</v>
      </c>
    </row>
    <row r="2663" spans="1:4" x14ac:dyDescent="0.3">
      <c r="A2663" s="183">
        <v>2015</v>
      </c>
      <c r="B2663" s="183" t="s">
        <v>83</v>
      </c>
      <c r="C2663" s="183" t="s">
        <v>23</v>
      </c>
      <c r="D2663" s="330">
        <v>83</v>
      </c>
    </row>
    <row r="2664" spans="1:4" x14ac:dyDescent="0.3">
      <c r="A2664" s="183">
        <v>2015</v>
      </c>
      <c r="B2664" s="183" t="s">
        <v>83</v>
      </c>
      <c r="C2664" s="183" t="s">
        <v>12</v>
      </c>
      <c r="D2664" s="330">
        <v>41</v>
      </c>
    </row>
    <row r="2665" spans="1:4" x14ac:dyDescent="0.3">
      <c r="A2665" s="183">
        <v>2015</v>
      </c>
      <c r="B2665" s="183" t="s">
        <v>83</v>
      </c>
      <c r="C2665" s="183" t="s">
        <v>278</v>
      </c>
      <c r="D2665" s="330">
        <v>161</v>
      </c>
    </row>
    <row r="2666" spans="1:4" x14ac:dyDescent="0.3">
      <c r="A2666" s="183">
        <v>2015</v>
      </c>
      <c r="B2666" s="183" t="s">
        <v>83</v>
      </c>
      <c r="C2666" s="183" t="s">
        <v>19</v>
      </c>
      <c r="D2666" s="330">
        <v>88</v>
      </c>
    </row>
    <row r="2667" spans="1:4" x14ac:dyDescent="0.3">
      <c r="A2667" s="183">
        <v>2015</v>
      </c>
      <c r="B2667" s="183" t="s">
        <v>83</v>
      </c>
      <c r="C2667" s="183" t="s">
        <v>48</v>
      </c>
      <c r="D2667" s="330">
        <v>86</v>
      </c>
    </row>
    <row r="2668" spans="1:4" x14ac:dyDescent="0.3">
      <c r="A2668" s="183">
        <v>2015</v>
      </c>
      <c r="B2668" s="183" t="s">
        <v>83</v>
      </c>
      <c r="C2668" s="183" t="s">
        <v>34</v>
      </c>
      <c r="D2668" s="330">
        <v>42</v>
      </c>
    </row>
    <row r="2669" spans="1:4" x14ac:dyDescent="0.3">
      <c r="A2669" s="183">
        <v>2015</v>
      </c>
      <c r="B2669" s="183" t="s">
        <v>83</v>
      </c>
      <c r="C2669" s="183" t="s">
        <v>3</v>
      </c>
      <c r="D2669" s="330">
        <v>318</v>
      </c>
    </row>
    <row r="2670" spans="1:4" x14ac:dyDescent="0.3">
      <c r="A2670" s="183">
        <v>2015</v>
      </c>
      <c r="B2670" s="183" t="s">
        <v>83</v>
      </c>
      <c r="C2670" s="183" t="s">
        <v>80</v>
      </c>
      <c r="D2670" s="330">
        <v>120</v>
      </c>
    </row>
    <row r="2671" spans="1:4" x14ac:dyDescent="0.3">
      <c r="A2671" s="183">
        <v>2015</v>
      </c>
      <c r="B2671" s="183" t="s">
        <v>83</v>
      </c>
      <c r="C2671" s="183" t="s">
        <v>39</v>
      </c>
      <c r="D2671" s="330">
        <v>115</v>
      </c>
    </row>
    <row r="2672" spans="1:4" x14ac:dyDescent="0.3">
      <c r="A2672" s="183">
        <v>2015</v>
      </c>
      <c r="B2672" s="183" t="s">
        <v>83</v>
      </c>
      <c r="C2672" s="183" t="s">
        <v>14</v>
      </c>
      <c r="D2672" s="330">
        <v>317</v>
      </c>
    </row>
    <row r="2673" spans="1:4" x14ac:dyDescent="0.3">
      <c r="A2673" s="183">
        <v>2015</v>
      </c>
      <c r="B2673" s="183" t="s">
        <v>83</v>
      </c>
      <c r="C2673" s="183" t="s">
        <v>68</v>
      </c>
      <c r="D2673" s="330">
        <v>84</v>
      </c>
    </row>
    <row r="2674" spans="1:4" x14ac:dyDescent="0.3">
      <c r="A2674" s="183">
        <v>2015</v>
      </c>
      <c r="B2674" s="183" t="s">
        <v>83</v>
      </c>
      <c r="C2674" s="183" t="s">
        <v>69</v>
      </c>
      <c r="D2674" s="330">
        <v>60</v>
      </c>
    </row>
    <row r="2675" spans="1:4" x14ac:dyDescent="0.3">
      <c r="A2675" s="183">
        <v>2015</v>
      </c>
      <c r="B2675" s="183" t="s">
        <v>83</v>
      </c>
      <c r="C2675" s="183" t="s">
        <v>279</v>
      </c>
      <c r="D2675" s="330">
        <v>37</v>
      </c>
    </row>
    <row r="2676" spans="1:4" x14ac:dyDescent="0.3">
      <c r="A2676" s="183">
        <v>2015</v>
      </c>
      <c r="B2676" s="183" t="s">
        <v>83</v>
      </c>
      <c r="C2676" s="183" t="s">
        <v>24</v>
      </c>
      <c r="D2676" s="330">
        <v>235</v>
      </c>
    </row>
    <row r="2677" spans="1:4" x14ac:dyDescent="0.3">
      <c r="A2677" s="183">
        <v>2015</v>
      </c>
      <c r="B2677" s="183" t="s">
        <v>83</v>
      </c>
      <c r="C2677" s="183" t="s">
        <v>9</v>
      </c>
      <c r="D2677" s="330">
        <v>146</v>
      </c>
    </row>
    <row r="2678" spans="1:4" x14ac:dyDescent="0.3">
      <c r="A2678" s="183">
        <v>2015</v>
      </c>
      <c r="B2678" s="183" t="s">
        <v>83</v>
      </c>
      <c r="C2678" s="183" t="s">
        <v>67</v>
      </c>
      <c r="D2678" s="330">
        <v>119</v>
      </c>
    </row>
    <row r="2679" spans="1:4" x14ac:dyDescent="0.3">
      <c r="A2679" s="183">
        <v>2015</v>
      </c>
      <c r="B2679" s="183" t="s">
        <v>83</v>
      </c>
      <c r="C2679" s="183" t="s">
        <v>28</v>
      </c>
      <c r="D2679" s="330">
        <v>122</v>
      </c>
    </row>
    <row r="2680" spans="1:4" x14ac:dyDescent="0.3">
      <c r="A2680" s="183">
        <v>2015</v>
      </c>
      <c r="B2680" s="183" t="s">
        <v>83</v>
      </c>
      <c r="C2680" s="183" t="s">
        <v>31</v>
      </c>
      <c r="D2680" s="330">
        <v>103</v>
      </c>
    </row>
    <row r="2681" spans="1:4" x14ac:dyDescent="0.3">
      <c r="A2681" s="183">
        <v>2015</v>
      </c>
      <c r="B2681" s="183" t="s">
        <v>83</v>
      </c>
      <c r="C2681" s="183" t="s">
        <v>64</v>
      </c>
      <c r="D2681" s="330">
        <v>181</v>
      </c>
    </row>
    <row r="2682" spans="1:4" x14ac:dyDescent="0.3">
      <c r="A2682" s="183">
        <v>2015</v>
      </c>
      <c r="B2682" s="183" t="s">
        <v>83</v>
      </c>
      <c r="C2682" s="183" t="s">
        <v>280</v>
      </c>
      <c r="D2682" s="330">
        <v>36</v>
      </c>
    </row>
    <row r="2683" spans="1:4" x14ac:dyDescent="0.3">
      <c r="A2683" s="183">
        <v>2015</v>
      </c>
      <c r="B2683" s="183" t="s">
        <v>83</v>
      </c>
      <c r="C2683" s="183" t="s">
        <v>73</v>
      </c>
      <c r="D2683" s="330">
        <v>255</v>
      </c>
    </row>
    <row r="2684" spans="1:4" x14ac:dyDescent="0.3">
      <c r="A2684" s="183">
        <v>2015</v>
      </c>
      <c r="B2684" s="183" t="s">
        <v>83</v>
      </c>
      <c r="C2684" s="183" t="s">
        <v>26</v>
      </c>
      <c r="D2684" s="330">
        <v>87</v>
      </c>
    </row>
    <row r="2685" spans="1:4" x14ac:dyDescent="0.3">
      <c r="A2685" s="183">
        <v>2015</v>
      </c>
      <c r="B2685" s="183" t="s">
        <v>83</v>
      </c>
      <c r="C2685" s="183" t="s">
        <v>32</v>
      </c>
      <c r="D2685" s="330">
        <v>80</v>
      </c>
    </row>
    <row r="2686" spans="1:4" x14ac:dyDescent="0.3">
      <c r="A2686" s="183">
        <v>2015</v>
      </c>
      <c r="B2686" s="183" t="s">
        <v>83</v>
      </c>
      <c r="C2686" s="183" t="s">
        <v>46</v>
      </c>
      <c r="D2686" s="330">
        <v>197</v>
      </c>
    </row>
    <row r="2687" spans="1:4" x14ac:dyDescent="0.3">
      <c r="A2687" s="183">
        <v>2015</v>
      </c>
      <c r="B2687" s="183" t="s">
        <v>83</v>
      </c>
      <c r="C2687" s="183" t="s">
        <v>75</v>
      </c>
      <c r="D2687" s="330">
        <v>175</v>
      </c>
    </row>
    <row r="2688" spans="1:4" x14ac:dyDescent="0.3">
      <c r="A2688" s="183">
        <v>2015</v>
      </c>
      <c r="B2688" s="183" t="s">
        <v>83</v>
      </c>
      <c r="C2688" s="183" t="s">
        <v>10</v>
      </c>
      <c r="D2688" s="330">
        <v>286</v>
      </c>
    </row>
    <row r="2689" spans="1:4" x14ac:dyDescent="0.3">
      <c r="A2689" s="183">
        <v>2015</v>
      </c>
      <c r="B2689" s="183" t="s">
        <v>83</v>
      </c>
      <c r="C2689" s="183" t="s">
        <v>291</v>
      </c>
      <c r="D2689" s="330">
        <v>30</v>
      </c>
    </row>
    <row r="2690" spans="1:4" x14ac:dyDescent="0.3">
      <c r="A2690" s="183">
        <v>2015</v>
      </c>
      <c r="B2690" s="183" t="s">
        <v>83</v>
      </c>
      <c r="C2690" s="183" t="s">
        <v>15</v>
      </c>
      <c r="D2690" s="330">
        <v>209</v>
      </c>
    </row>
    <row r="2691" spans="1:4" x14ac:dyDescent="0.3">
      <c r="A2691" s="183">
        <v>2015</v>
      </c>
      <c r="B2691" s="183" t="s">
        <v>83</v>
      </c>
      <c r="C2691" s="183" t="s">
        <v>18</v>
      </c>
      <c r="D2691" s="330">
        <v>275</v>
      </c>
    </row>
    <row r="2692" spans="1:4" x14ac:dyDescent="0.3">
      <c r="A2692" s="183">
        <v>2015</v>
      </c>
      <c r="B2692" s="183" t="s">
        <v>83</v>
      </c>
      <c r="C2692" s="183" t="s">
        <v>77</v>
      </c>
      <c r="D2692" s="330">
        <v>110</v>
      </c>
    </row>
    <row r="2693" spans="1:4" x14ac:dyDescent="0.3">
      <c r="A2693" s="183">
        <v>2015</v>
      </c>
      <c r="B2693" s="183" t="s">
        <v>83</v>
      </c>
      <c r="C2693" s="183" t="s">
        <v>71</v>
      </c>
      <c r="D2693" s="330">
        <v>124</v>
      </c>
    </row>
    <row r="2694" spans="1:4" x14ac:dyDescent="0.3">
      <c r="A2694" s="183">
        <v>2015</v>
      </c>
      <c r="B2694" s="183" t="s">
        <v>83</v>
      </c>
      <c r="C2694" s="183" t="s">
        <v>52</v>
      </c>
      <c r="D2694" s="330">
        <v>38</v>
      </c>
    </row>
    <row r="2695" spans="1:4" x14ac:dyDescent="0.3">
      <c r="A2695" s="183">
        <v>2015</v>
      </c>
      <c r="B2695" s="183" t="s">
        <v>83</v>
      </c>
      <c r="C2695" s="183" t="s">
        <v>20</v>
      </c>
      <c r="D2695" s="330">
        <v>192</v>
      </c>
    </row>
    <row r="2696" spans="1:4" x14ac:dyDescent="0.3">
      <c r="A2696" s="183">
        <v>2015</v>
      </c>
      <c r="B2696" s="183" t="s">
        <v>83</v>
      </c>
      <c r="C2696" s="183" t="s">
        <v>95</v>
      </c>
      <c r="D2696" s="330">
        <v>336</v>
      </c>
    </row>
    <row r="2697" spans="1:4" x14ac:dyDescent="0.3">
      <c r="A2697" s="183">
        <v>2015</v>
      </c>
      <c r="B2697" s="183" t="s">
        <v>83</v>
      </c>
      <c r="C2697" s="183" t="s">
        <v>30</v>
      </c>
      <c r="D2697" s="330">
        <v>52</v>
      </c>
    </row>
    <row r="2698" spans="1:4" x14ac:dyDescent="0.3">
      <c r="A2698" s="183">
        <v>2015</v>
      </c>
      <c r="B2698" s="183" t="s">
        <v>83</v>
      </c>
      <c r="C2698" s="183" t="s">
        <v>281</v>
      </c>
      <c r="D2698" s="330">
        <v>647</v>
      </c>
    </row>
    <row r="2699" spans="1:4" x14ac:dyDescent="0.3">
      <c r="A2699" s="183">
        <v>2015</v>
      </c>
      <c r="B2699" s="183" t="s">
        <v>83</v>
      </c>
      <c r="C2699" s="183" t="s">
        <v>282</v>
      </c>
      <c r="D2699" s="330">
        <v>75</v>
      </c>
    </row>
    <row r="2700" spans="1:4" x14ac:dyDescent="0.3">
      <c r="A2700" s="183">
        <v>2015</v>
      </c>
      <c r="B2700" s="183" t="s">
        <v>83</v>
      </c>
      <c r="C2700" s="183" t="s">
        <v>145</v>
      </c>
      <c r="D2700" s="330">
        <v>2141</v>
      </c>
    </row>
    <row r="2701" spans="1:4" x14ac:dyDescent="0.3">
      <c r="A2701" s="183">
        <v>2015</v>
      </c>
      <c r="B2701" s="183" t="s">
        <v>83</v>
      </c>
      <c r="C2701" s="183" t="s">
        <v>146</v>
      </c>
      <c r="D2701" s="330">
        <v>1442</v>
      </c>
    </row>
    <row r="2702" spans="1:4" x14ac:dyDescent="0.3">
      <c r="A2702" s="183">
        <v>2015</v>
      </c>
      <c r="B2702" s="183" t="s">
        <v>83</v>
      </c>
      <c r="C2702" s="183" t="s">
        <v>147</v>
      </c>
      <c r="D2702" s="330">
        <v>2655</v>
      </c>
    </row>
    <row r="2703" spans="1:4" x14ac:dyDescent="0.3">
      <c r="A2703" s="183">
        <v>2015</v>
      </c>
      <c r="B2703" s="183" t="s">
        <v>85</v>
      </c>
      <c r="C2703" s="183" t="s">
        <v>35</v>
      </c>
      <c r="D2703" s="330">
        <v>116</v>
      </c>
    </row>
    <row r="2704" spans="1:4" x14ac:dyDescent="0.3">
      <c r="A2704" s="183">
        <v>2015</v>
      </c>
      <c r="B2704" s="183" t="s">
        <v>85</v>
      </c>
      <c r="C2704" s="183" t="s">
        <v>41</v>
      </c>
      <c r="D2704" s="330">
        <v>75</v>
      </c>
    </row>
    <row r="2705" spans="1:4" x14ac:dyDescent="0.3">
      <c r="A2705" s="183">
        <v>2015</v>
      </c>
      <c r="B2705" s="183" t="s">
        <v>85</v>
      </c>
      <c r="C2705" s="183" t="s">
        <v>59</v>
      </c>
      <c r="D2705" s="330">
        <v>147</v>
      </c>
    </row>
    <row r="2706" spans="1:4" x14ac:dyDescent="0.3">
      <c r="A2706" s="183">
        <v>2015</v>
      </c>
      <c r="B2706" s="183" t="s">
        <v>85</v>
      </c>
      <c r="C2706" s="183" t="s">
        <v>79</v>
      </c>
      <c r="D2706" s="330">
        <v>1316</v>
      </c>
    </row>
    <row r="2707" spans="1:4" x14ac:dyDescent="0.3">
      <c r="A2707" s="183">
        <v>2015</v>
      </c>
      <c r="B2707" s="183" t="s">
        <v>85</v>
      </c>
      <c r="C2707" s="183" t="s">
        <v>17</v>
      </c>
      <c r="D2707" s="330">
        <v>678</v>
      </c>
    </row>
    <row r="2708" spans="1:4" x14ac:dyDescent="0.3">
      <c r="A2708" s="183">
        <v>2015</v>
      </c>
      <c r="B2708" s="183" t="s">
        <v>85</v>
      </c>
      <c r="C2708" s="183" t="s">
        <v>274</v>
      </c>
      <c r="D2708" s="330">
        <v>152</v>
      </c>
    </row>
    <row r="2709" spans="1:4" x14ac:dyDescent="0.3">
      <c r="A2709" s="183">
        <v>2015</v>
      </c>
      <c r="B2709" s="183" t="s">
        <v>85</v>
      </c>
      <c r="C2709" s="183" t="s">
        <v>66</v>
      </c>
      <c r="D2709" s="330">
        <v>297</v>
      </c>
    </row>
    <row r="2710" spans="1:4" x14ac:dyDescent="0.3">
      <c r="A2710" s="183">
        <v>2015</v>
      </c>
      <c r="B2710" s="183" t="s">
        <v>85</v>
      </c>
      <c r="C2710" s="183" t="s">
        <v>283</v>
      </c>
      <c r="D2710" s="330">
        <v>120</v>
      </c>
    </row>
    <row r="2711" spans="1:4" x14ac:dyDescent="0.3">
      <c r="A2711" s="183">
        <v>2015</v>
      </c>
      <c r="B2711" s="183" t="s">
        <v>85</v>
      </c>
      <c r="C2711" s="183" t="s">
        <v>11</v>
      </c>
      <c r="D2711" s="330">
        <v>1104</v>
      </c>
    </row>
    <row r="2712" spans="1:4" x14ac:dyDescent="0.3">
      <c r="A2712" s="183">
        <v>2015</v>
      </c>
      <c r="B2712" s="183" t="s">
        <v>85</v>
      </c>
      <c r="C2712" s="183" t="s">
        <v>56</v>
      </c>
      <c r="D2712" s="330">
        <v>412</v>
      </c>
    </row>
    <row r="2713" spans="1:4" x14ac:dyDescent="0.3">
      <c r="A2713" s="183">
        <v>2015</v>
      </c>
      <c r="B2713" s="183" t="s">
        <v>85</v>
      </c>
      <c r="C2713" s="183" t="s">
        <v>29</v>
      </c>
      <c r="D2713" s="330">
        <v>398</v>
      </c>
    </row>
    <row r="2714" spans="1:4" x14ac:dyDescent="0.3">
      <c r="A2714" s="183">
        <v>2015</v>
      </c>
      <c r="B2714" s="183" t="s">
        <v>85</v>
      </c>
      <c r="C2714" s="183" t="s">
        <v>40</v>
      </c>
      <c r="D2714" s="330">
        <v>42</v>
      </c>
    </row>
    <row r="2715" spans="1:4" x14ac:dyDescent="0.3">
      <c r="A2715" s="183">
        <v>2015</v>
      </c>
      <c r="B2715" s="183" t="s">
        <v>85</v>
      </c>
      <c r="C2715" s="183" t="s">
        <v>47</v>
      </c>
      <c r="D2715" s="330">
        <v>1002</v>
      </c>
    </row>
    <row r="2716" spans="1:4" x14ac:dyDescent="0.3">
      <c r="A2716" s="183">
        <v>2015</v>
      </c>
      <c r="B2716" s="183" t="s">
        <v>85</v>
      </c>
      <c r="C2716" s="183" t="s">
        <v>57</v>
      </c>
      <c r="D2716" s="330">
        <v>236</v>
      </c>
    </row>
    <row r="2717" spans="1:4" x14ac:dyDescent="0.3">
      <c r="A2717" s="183">
        <v>2015</v>
      </c>
      <c r="B2717" s="183" t="s">
        <v>85</v>
      </c>
      <c r="C2717" s="183" t="s">
        <v>74</v>
      </c>
      <c r="D2717" s="330">
        <v>1100</v>
      </c>
    </row>
    <row r="2718" spans="1:4" x14ac:dyDescent="0.3">
      <c r="A2718" s="183">
        <v>2015</v>
      </c>
      <c r="B2718" s="183" t="s">
        <v>85</v>
      </c>
      <c r="C2718" s="183" t="s">
        <v>53</v>
      </c>
      <c r="D2718" s="330">
        <v>181</v>
      </c>
    </row>
    <row r="2719" spans="1:4" x14ac:dyDescent="0.3">
      <c r="A2719" s="183">
        <v>2015</v>
      </c>
      <c r="B2719" s="183" t="s">
        <v>85</v>
      </c>
      <c r="C2719" s="183" t="s">
        <v>49</v>
      </c>
      <c r="D2719" s="330">
        <v>53</v>
      </c>
    </row>
    <row r="2720" spans="1:4" x14ac:dyDescent="0.3">
      <c r="A2720" s="183">
        <v>2015</v>
      </c>
      <c r="B2720" s="183" t="s">
        <v>85</v>
      </c>
      <c r="C2720" s="183" t="s">
        <v>33</v>
      </c>
      <c r="D2720" s="330">
        <v>268</v>
      </c>
    </row>
    <row r="2721" spans="1:4" x14ac:dyDescent="0.3">
      <c r="A2721" s="183">
        <v>2015</v>
      </c>
      <c r="B2721" s="183" t="s">
        <v>85</v>
      </c>
      <c r="C2721" s="183" t="s">
        <v>60</v>
      </c>
      <c r="D2721" s="330">
        <v>439</v>
      </c>
    </row>
    <row r="2722" spans="1:4" x14ac:dyDescent="0.3">
      <c r="A2722" s="183">
        <v>2015</v>
      </c>
      <c r="B2722" s="183" t="s">
        <v>85</v>
      </c>
      <c r="C2722" s="183" t="s">
        <v>25</v>
      </c>
      <c r="D2722" s="330">
        <v>826</v>
      </c>
    </row>
    <row r="2723" spans="1:4" x14ac:dyDescent="0.3">
      <c r="A2723" s="183">
        <v>2015</v>
      </c>
      <c r="B2723" s="183" t="s">
        <v>85</v>
      </c>
      <c r="C2723" s="183" t="s">
        <v>7</v>
      </c>
      <c r="D2723" s="330">
        <v>963</v>
      </c>
    </row>
    <row r="2724" spans="1:4" x14ac:dyDescent="0.3">
      <c r="A2724" s="183">
        <v>2015</v>
      </c>
      <c r="B2724" s="183" t="s">
        <v>85</v>
      </c>
      <c r="C2724" s="183" t="s">
        <v>51</v>
      </c>
      <c r="D2724" s="330">
        <v>74</v>
      </c>
    </row>
    <row r="2725" spans="1:4" x14ac:dyDescent="0.3">
      <c r="A2725" s="183">
        <v>2015</v>
      </c>
      <c r="B2725" s="183" t="s">
        <v>85</v>
      </c>
      <c r="C2725" s="183" t="s">
        <v>55</v>
      </c>
      <c r="D2725" s="330">
        <v>62</v>
      </c>
    </row>
    <row r="2726" spans="1:4" x14ac:dyDescent="0.3">
      <c r="A2726" s="183">
        <v>2015</v>
      </c>
      <c r="B2726" s="183" t="s">
        <v>85</v>
      </c>
      <c r="C2726" s="183" t="s">
        <v>36</v>
      </c>
      <c r="D2726" s="330">
        <v>434</v>
      </c>
    </row>
    <row r="2727" spans="1:4" x14ac:dyDescent="0.3">
      <c r="A2727" s="183">
        <v>2015</v>
      </c>
      <c r="B2727" s="183" t="s">
        <v>85</v>
      </c>
      <c r="C2727" s="183" t="s">
        <v>21</v>
      </c>
      <c r="D2727" s="330">
        <v>394</v>
      </c>
    </row>
    <row r="2728" spans="1:4" x14ac:dyDescent="0.3">
      <c r="A2728" s="183">
        <v>2015</v>
      </c>
      <c r="B2728" s="183" t="s">
        <v>85</v>
      </c>
      <c r="C2728" s="183" t="s">
        <v>42</v>
      </c>
      <c r="D2728" s="330">
        <v>44</v>
      </c>
    </row>
    <row r="2729" spans="1:4" x14ac:dyDescent="0.3">
      <c r="A2729" s="183">
        <v>2015</v>
      </c>
      <c r="B2729" s="183" t="s">
        <v>85</v>
      </c>
      <c r="C2729" s="183" t="s">
        <v>286</v>
      </c>
      <c r="D2729" s="330">
        <v>59</v>
      </c>
    </row>
    <row r="2730" spans="1:4" x14ac:dyDescent="0.3">
      <c r="A2730" s="183">
        <v>2015</v>
      </c>
      <c r="B2730" s="183" t="s">
        <v>85</v>
      </c>
      <c r="C2730" s="183" t="s">
        <v>16</v>
      </c>
      <c r="D2730" s="330">
        <v>777</v>
      </c>
    </row>
    <row r="2731" spans="1:4" x14ac:dyDescent="0.3">
      <c r="A2731" s="183">
        <v>2015</v>
      </c>
      <c r="B2731" s="183" t="s">
        <v>85</v>
      </c>
      <c r="C2731" s="183" t="s">
        <v>2</v>
      </c>
      <c r="D2731" s="330">
        <v>1449</v>
      </c>
    </row>
    <row r="2732" spans="1:4" x14ac:dyDescent="0.3">
      <c r="A2732" s="183">
        <v>2015</v>
      </c>
      <c r="B2732" s="183" t="s">
        <v>85</v>
      </c>
      <c r="C2732" s="183" t="s">
        <v>287</v>
      </c>
      <c r="D2732" s="330">
        <v>80</v>
      </c>
    </row>
    <row r="2733" spans="1:4" x14ac:dyDescent="0.3">
      <c r="A2733" s="183">
        <v>2015</v>
      </c>
      <c r="B2733" s="183" t="s">
        <v>85</v>
      </c>
      <c r="C2733" s="183" t="s">
        <v>288</v>
      </c>
      <c r="D2733" s="330">
        <v>75</v>
      </c>
    </row>
    <row r="2734" spans="1:4" x14ac:dyDescent="0.3">
      <c r="A2734" s="183">
        <v>2015</v>
      </c>
      <c r="B2734" s="183" t="s">
        <v>85</v>
      </c>
      <c r="C2734" s="183" t="s">
        <v>4</v>
      </c>
      <c r="D2734" s="330">
        <v>1489</v>
      </c>
    </row>
    <row r="2735" spans="1:4" x14ac:dyDescent="0.3">
      <c r="A2735" s="183">
        <v>2015</v>
      </c>
      <c r="B2735" s="183" t="s">
        <v>85</v>
      </c>
      <c r="C2735" s="183" t="s">
        <v>38</v>
      </c>
      <c r="D2735" s="330">
        <v>215</v>
      </c>
    </row>
    <row r="2736" spans="1:4" x14ac:dyDescent="0.3">
      <c r="A2736" s="183">
        <v>2015</v>
      </c>
      <c r="B2736" s="183" t="s">
        <v>85</v>
      </c>
      <c r="C2736" s="183" t="s">
        <v>275</v>
      </c>
      <c r="D2736" s="330">
        <v>313</v>
      </c>
    </row>
    <row r="2737" spans="1:4" x14ac:dyDescent="0.3">
      <c r="A2737" s="183">
        <v>2015</v>
      </c>
      <c r="B2737" s="183" t="s">
        <v>85</v>
      </c>
      <c r="C2737" s="183" t="s">
        <v>8</v>
      </c>
      <c r="D2737" s="330">
        <v>649</v>
      </c>
    </row>
    <row r="2738" spans="1:4" x14ac:dyDescent="0.3">
      <c r="A2738" s="183">
        <v>2015</v>
      </c>
      <c r="B2738" s="183" t="s">
        <v>85</v>
      </c>
      <c r="C2738" s="183" t="s">
        <v>289</v>
      </c>
      <c r="D2738" s="330">
        <v>37</v>
      </c>
    </row>
    <row r="2739" spans="1:4" x14ac:dyDescent="0.3">
      <c r="A2739" s="183">
        <v>2015</v>
      </c>
      <c r="B2739" s="183" t="s">
        <v>85</v>
      </c>
      <c r="C2739" s="183" t="s">
        <v>78</v>
      </c>
      <c r="D2739" s="330">
        <v>1031</v>
      </c>
    </row>
    <row r="2740" spans="1:4" x14ac:dyDescent="0.3">
      <c r="A2740" s="183">
        <v>2015</v>
      </c>
      <c r="B2740" s="183" t="s">
        <v>85</v>
      </c>
      <c r="C2740" s="183" t="s">
        <v>27</v>
      </c>
      <c r="D2740" s="330">
        <v>602</v>
      </c>
    </row>
    <row r="2741" spans="1:4" x14ac:dyDescent="0.3">
      <c r="A2741" s="183">
        <v>2015</v>
      </c>
      <c r="B2741" s="183" t="s">
        <v>85</v>
      </c>
      <c r="C2741" s="183" t="s">
        <v>13</v>
      </c>
      <c r="D2741" s="330">
        <v>413</v>
      </c>
    </row>
    <row r="2742" spans="1:4" x14ac:dyDescent="0.3">
      <c r="A2742" s="183">
        <v>2015</v>
      </c>
      <c r="B2742" s="183" t="s">
        <v>85</v>
      </c>
      <c r="C2742" s="183" t="s">
        <v>70</v>
      </c>
      <c r="D2742" s="330">
        <v>923</v>
      </c>
    </row>
    <row r="2743" spans="1:4" x14ac:dyDescent="0.3">
      <c r="A2743" s="183">
        <v>2015</v>
      </c>
      <c r="B2743" s="183" t="s">
        <v>85</v>
      </c>
      <c r="C2743" s="183" t="s">
        <v>72</v>
      </c>
      <c r="D2743" s="330">
        <v>313</v>
      </c>
    </row>
    <row r="2744" spans="1:4" x14ac:dyDescent="0.3">
      <c r="A2744" s="183">
        <v>2015</v>
      </c>
      <c r="B2744" s="183" t="s">
        <v>85</v>
      </c>
      <c r="C2744" s="183" t="s">
        <v>276</v>
      </c>
      <c r="D2744" s="330">
        <v>149</v>
      </c>
    </row>
    <row r="2745" spans="1:4" x14ac:dyDescent="0.3">
      <c r="A2745" s="183">
        <v>2015</v>
      </c>
      <c r="B2745" s="183" t="s">
        <v>85</v>
      </c>
      <c r="C2745" s="183" t="s">
        <v>6</v>
      </c>
      <c r="D2745" s="330">
        <v>1623</v>
      </c>
    </row>
    <row r="2746" spans="1:4" x14ac:dyDescent="0.3">
      <c r="A2746" s="183">
        <v>2015</v>
      </c>
      <c r="B2746" s="183" t="s">
        <v>85</v>
      </c>
      <c r="C2746" s="183" t="s">
        <v>62</v>
      </c>
      <c r="D2746" s="330">
        <v>644</v>
      </c>
    </row>
    <row r="2747" spans="1:4" x14ac:dyDescent="0.3">
      <c r="A2747" s="183">
        <v>2015</v>
      </c>
      <c r="B2747" s="183" t="s">
        <v>85</v>
      </c>
      <c r="C2747" s="183" t="s">
        <v>5</v>
      </c>
      <c r="D2747" s="330">
        <v>1176</v>
      </c>
    </row>
    <row r="2748" spans="1:4" x14ac:dyDescent="0.3">
      <c r="A2748" s="183">
        <v>2015</v>
      </c>
      <c r="B2748" s="183" t="s">
        <v>85</v>
      </c>
      <c r="C2748" s="183" t="s">
        <v>37</v>
      </c>
      <c r="D2748" s="330">
        <v>67</v>
      </c>
    </row>
    <row r="2749" spans="1:4" x14ac:dyDescent="0.3">
      <c r="A2749" s="183">
        <v>2015</v>
      </c>
      <c r="B2749" s="183" t="s">
        <v>85</v>
      </c>
      <c r="C2749" s="183" t="s">
        <v>76</v>
      </c>
      <c r="D2749" s="330">
        <v>705</v>
      </c>
    </row>
    <row r="2750" spans="1:4" x14ac:dyDescent="0.3">
      <c r="A2750" s="183">
        <v>2015</v>
      </c>
      <c r="B2750" s="183" t="s">
        <v>85</v>
      </c>
      <c r="C2750" s="183" t="s">
        <v>63</v>
      </c>
      <c r="D2750" s="330">
        <v>230</v>
      </c>
    </row>
    <row r="2751" spans="1:4" x14ac:dyDescent="0.3">
      <c r="A2751" s="183">
        <v>2015</v>
      </c>
      <c r="B2751" s="183" t="s">
        <v>85</v>
      </c>
      <c r="C2751" s="183" t="s">
        <v>277</v>
      </c>
      <c r="D2751" s="330">
        <v>126</v>
      </c>
    </row>
    <row r="2752" spans="1:4" x14ac:dyDescent="0.3">
      <c r="A2752" s="183">
        <v>2015</v>
      </c>
      <c r="B2752" s="183" t="s">
        <v>85</v>
      </c>
      <c r="C2752" s="183" t="s">
        <v>43</v>
      </c>
      <c r="D2752" s="330">
        <v>311</v>
      </c>
    </row>
    <row r="2753" spans="1:4" x14ac:dyDescent="0.3">
      <c r="A2753" s="183">
        <v>2015</v>
      </c>
      <c r="B2753" s="183" t="s">
        <v>85</v>
      </c>
      <c r="C2753" s="183" t="s">
        <v>65</v>
      </c>
      <c r="D2753" s="330">
        <v>347</v>
      </c>
    </row>
    <row r="2754" spans="1:4" x14ac:dyDescent="0.3">
      <c r="A2754" s="183">
        <v>2015</v>
      </c>
      <c r="B2754" s="183" t="s">
        <v>85</v>
      </c>
      <c r="C2754" s="183" t="s">
        <v>22</v>
      </c>
      <c r="D2754" s="330">
        <v>370</v>
      </c>
    </row>
    <row r="2755" spans="1:4" x14ac:dyDescent="0.3">
      <c r="A2755" s="183">
        <v>2015</v>
      </c>
      <c r="B2755" s="183" t="s">
        <v>85</v>
      </c>
      <c r="C2755" s="183" t="s">
        <v>61</v>
      </c>
      <c r="D2755" s="330">
        <v>225</v>
      </c>
    </row>
    <row r="2756" spans="1:4" x14ac:dyDescent="0.3">
      <c r="A2756" s="183">
        <v>2015</v>
      </c>
      <c r="B2756" s="183" t="s">
        <v>85</v>
      </c>
      <c r="C2756" s="183" t="s">
        <v>23</v>
      </c>
      <c r="D2756" s="330">
        <v>442</v>
      </c>
    </row>
    <row r="2757" spans="1:4" x14ac:dyDescent="0.3">
      <c r="A2757" s="183">
        <v>2015</v>
      </c>
      <c r="B2757" s="183" t="s">
        <v>85</v>
      </c>
      <c r="C2757" s="183" t="s">
        <v>12</v>
      </c>
      <c r="D2757" s="330">
        <v>243</v>
      </c>
    </row>
    <row r="2758" spans="1:4" x14ac:dyDescent="0.3">
      <c r="A2758" s="183">
        <v>2015</v>
      </c>
      <c r="B2758" s="183" t="s">
        <v>85</v>
      </c>
      <c r="C2758" s="183" t="s">
        <v>278</v>
      </c>
      <c r="D2758" s="330">
        <v>627</v>
      </c>
    </row>
    <row r="2759" spans="1:4" x14ac:dyDescent="0.3">
      <c r="A2759" s="183">
        <v>2015</v>
      </c>
      <c r="B2759" s="183" t="s">
        <v>85</v>
      </c>
      <c r="C2759" s="183" t="s">
        <v>19</v>
      </c>
      <c r="D2759" s="330">
        <v>523</v>
      </c>
    </row>
    <row r="2760" spans="1:4" x14ac:dyDescent="0.3">
      <c r="A2760" s="183">
        <v>2015</v>
      </c>
      <c r="B2760" s="183" t="s">
        <v>85</v>
      </c>
      <c r="C2760" s="183" t="s">
        <v>45</v>
      </c>
      <c r="D2760" s="330">
        <v>159</v>
      </c>
    </row>
    <row r="2761" spans="1:4" x14ac:dyDescent="0.3">
      <c r="A2761" s="183">
        <v>2015</v>
      </c>
      <c r="B2761" s="183" t="s">
        <v>85</v>
      </c>
      <c r="C2761" s="183" t="s">
        <v>48</v>
      </c>
      <c r="D2761" s="330">
        <v>358</v>
      </c>
    </row>
    <row r="2762" spans="1:4" x14ac:dyDescent="0.3">
      <c r="A2762" s="183">
        <v>2015</v>
      </c>
      <c r="B2762" s="183" t="s">
        <v>85</v>
      </c>
      <c r="C2762" s="183" t="s">
        <v>34</v>
      </c>
      <c r="D2762" s="330">
        <v>198</v>
      </c>
    </row>
    <row r="2763" spans="1:4" x14ac:dyDescent="0.3">
      <c r="A2763" s="183">
        <v>2015</v>
      </c>
      <c r="B2763" s="183" t="s">
        <v>85</v>
      </c>
      <c r="C2763" s="183" t="s">
        <v>3</v>
      </c>
      <c r="D2763" s="330">
        <v>1383</v>
      </c>
    </row>
    <row r="2764" spans="1:4" x14ac:dyDescent="0.3">
      <c r="A2764" s="183">
        <v>2015</v>
      </c>
      <c r="B2764" s="183" t="s">
        <v>85</v>
      </c>
      <c r="C2764" s="183" t="s">
        <v>80</v>
      </c>
      <c r="D2764" s="330">
        <v>628</v>
      </c>
    </row>
    <row r="2765" spans="1:4" x14ac:dyDescent="0.3">
      <c r="A2765" s="183">
        <v>2015</v>
      </c>
      <c r="B2765" s="183" t="s">
        <v>85</v>
      </c>
      <c r="C2765" s="183" t="s">
        <v>39</v>
      </c>
      <c r="D2765" s="330">
        <v>509</v>
      </c>
    </row>
    <row r="2766" spans="1:4" x14ac:dyDescent="0.3">
      <c r="A2766" s="183">
        <v>2015</v>
      </c>
      <c r="B2766" s="183" t="s">
        <v>85</v>
      </c>
      <c r="C2766" s="183" t="s">
        <v>14</v>
      </c>
      <c r="D2766" s="330">
        <v>1165</v>
      </c>
    </row>
    <row r="2767" spans="1:4" x14ac:dyDescent="0.3">
      <c r="A2767" s="183">
        <v>2015</v>
      </c>
      <c r="B2767" s="183" t="s">
        <v>85</v>
      </c>
      <c r="C2767" s="183" t="s">
        <v>68</v>
      </c>
      <c r="D2767" s="330">
        <v>311</v>
      </c>
    </row>
    <row r="2768" spans="1:4" x14ac:dyDescent="0.3">
      <c r="A2768" s="183">
        <v>2015</v>
      </c>
      <c r="B2768" s="183" t="s">
        <v>85</v>
      </c>
      <c r="C2768" s="183" t="s">
        <v>69</v>
      </c>
      <c r="D2768" s="330">
        <v>352</v>
      </c>
    </row>
    <row r="2769" spans="1:4" x14ac:dyDescent="0.3">
      <c r="A2769" s="183">
        <v>2015</v>
      </c>
      <c r="B2769" s="183" t="s">
        <v>85</v>
      </c>
      <c r="C2769" s="183" t="s">
        <v>50</v>
      </c>
      <c r="D2769" s="330">
        <v>68</v>
      </c>
    </row>
    <row r="2770" spans="1:4" x14ac:dyDescent="0.3">
      <c r="A2770" s="183">
        <v>2015</v>
      </c>
      <c r="B2770" s="183" t="s">
        <v>85</v>
      </c>
      <c r="C2770" s="183" t="s">
        <v>279</v>
      </c>
      <c r="D2770" s="330">
        <v>123</v>
      </c>
    </row>
    <row r="2771" spans="1:4" x14ac:dyDescent="0.3">
      <c r="A2771" s="183">
        <v>2015</v>
      </c>
      <c r="B2771" s="183" t="s">
        <v>85</v>
      </c>
      <c r="C2771" s="183" t="s">
        <v>24</v>
      </c>
      <c r="D2771" s="330">
        <v>1057</v>
      </c>
    </row>
    <row r="2772" spans="1:4" x14ac:dyDescent="0.3">
      <c r="A2772" s="183">
        <v>2015</v>
      </c>
      <c r="B2772" s="183" t="s">
        <v>85</v>
      </c>
      <c r="C2772" s="183" t="s">
        <v>9</v>
      </c>
      <c r="D2772" s="330">
        <v>774</v>
      </c>
    </row>
    <row r="2773" spans="1:4" x14ac:dyDescent="0.3">
      <c r="A2773" s="183">
        <v>2015</v>
      </c>
      <c r="B2773" s="183" t="s">
        <v>85</v>
      </c>
      <c r="C2773" s="183" t="s">
        <v>67</v>
      </c>
      <c r="D2773" s="330">
        <v>442</v>
      </c>
    </row>
    <row r="2774" spans="1:4" x14ac:dyDescent="0.3">
      <c r="A2774" s="183">
        <v>2015</v>
      </c>
      <c r="B2774" s="183" t="s">
        <v>85</v>
      </c>
      <c r="C2774" s="183" t="s">
        <v>28</v>
      </c>
      <c r="D2774" s="330">
        <v>547</v>
      </c>
    </row>
    <row r="2775" spans="1:4" x14ac:dyDescent="0.3">
      <c r="A2775" s="183">
        <v>2015</v>
      </c>
      <c r="B2775" s="183" t="s">
        <v>85</v>
      </c>
      <c r="C2775" s="183" t="s">
        <v>31</v>
      </c>
      <c r="D2775" s="330">
        <v>421</v>
      </c>
    </row>
    <row r="2776" spans="1:4" x14ac:dyDescent="0.3">
      <c r="A2776" s="183">
        <v>2015</v>
      </c>
      <c r="B2776" s="183" t="s">
        <v>85</v>
      </c>
      <c r="C2776" s="183" t="s">
        <v>64</v>
      </c>
      <c r="D2776" s="330">
        <v>695</v>
      </c>
    </row>
    <row r="2777" spans="1:4" x14ac:dyDescent="0.3">
      <c r="A2777" s="183">
        <v>2015</v>
      </c>
      <c r="B2777" s="183" t="s">
        <v>85</v>
      </c>
      <c r="C2777" s="183" t="s">
        <v>290</v>
      </c>
      <c r="D2777" s="330">
        <v>49</v>
      </c>
    </row>
    <row r="2778" spans="1:4" x14ac:dyDescent="0.3">
      <c r="A2778" s="183">
        <v>2015</v>
      </c>
      <c r="B2778" s="183" t="s">
        <v>85</v>
      </c>
      <c r="C2778" s="183" t="s">
        <v>280</v>
      </c>
      <c r="D2778" s="330">
        <v>220</v>
      </c>
    </row>
    <row r="2779" spans="1:4" x14ac:dyDescent="0.3">
      <c r="A2779" s="183">
        <v>2015</v>
      </c>
      <c r="B2779" s="183" t="s">
        <v>85</v>
      </c>
      <c r="C2779" s="183" t="s">
        <v>73</v>
      </c>
      <c r="D2779" s="330">
        <v>922</v>
      </c>
    </row>
    <row r="2780" spans="1:4" x14ac:dyDescent="0.3">
      <c r="A2780" s="183">
        <v>2015</v>
      </c>
      <c r="B2780" s="183" t="s">
        <v>85</v>
      </c>
      <c r="C2780" s="183" t="s">
        <v>26</v>
      </c>
      <c r="D2780" s="330">
        <v>440</v>
      </c>
    </row>
    <row r="2781" spans="1:4" x14ac:dyDescent="0.3">
      <c r="A2781" s="183">
        <v>2015</v>
      </c>
      <c r="B2781" s="183" t="s">
        <v>85</v>
      </c>
      <c r="C2781" s="183" t="s">
        <v>32</v>
      </c>
      <c r="D2781" s="330">
        <v>379</v>
      </c>
    </row>
    <row r="2782" spans="1:4" x14ac:dyDescent="0.3">
      <c r="A2782" s="183">
        <v>2015</v>
      </c>
      <c r="B2782" s="183" t="s">
        <v>85</v>
      </c>
      <c r="C2782" s="183" t="s">
        <v>46</v>
      </c>
      <c r="D2782" s="330">
        <v>961</v>
      </c>
    </row>
    <row r="2783" spans="1:4" x14ac:dyDescent="0.3">
      <c r="A2783" s="183">
        <v>2015</v>
      </c>
      <c r="B2783" s="183" t="s">
        <v>85</v>
      </c>
      <c r="C2783" s="183" t="s">
        <v>75</v>
      </c>
      <c r="D2783" s="330">
        <v>639</v>
      </c>
    </row>
    <row r="2784" spans="1:4" x14ac:dyDescent="0.3">
      <c r="A2784" s="183">
        <v>2015</v>
      </c>
      <c r="B2784" s="183" t="s">
        <v>85</v>
      </c>
      <c r="C2784" s="183" t="s">
        <v>10</v>
      </c>
      <c r="D2784" s="330">
        <v>1243</v>
      </c>
    </row>
    <row r="2785" spans="1:4" x14ac:dyDescent="0.3">
      <c r="A2785" s="183">
        <v>2015</v>
      </c>
      <c r="B2785" s="183" t="s">
        <v>85</v>
      </c>
      <c r="C2785" s="183" t="s">
        <v>291</v>
      </c>
      <c r="D2785" s="330">
        <v>233</v>
      </c>
    </row>
    <row r="2786" spans="1:4" x14ac:dyDescent="0.3">
      <c r="A2786" s="183">
        <v>2015</v>
      </c>
      <c r="B2786" s="183" t="s">
        <v>85</v>
      </c>
      <c r="C2786" s="183" t="s">
        <v>15</v>
      </c>
      <c r="D2786" s="330">
        <v>1035</v>
      </c>
    </row>
    <row r="2787" spans="1:4" x14ac:dyDescent="0.3">
      <c r="A2787" s="183">
        <v>2015</v>
      </c>
      <c r="B2787" s="183" t="s">
        <v>85</v>
      </c>
      <c r="C2787" s="183" t="s">
        <v>18</v>
      </c>
      <c r="D2787" s="330">
        <v>1242</v>
      </c>
    </row>
    <row r="2788" spans="1:4" x14ac:dyDescent="0.3">
      <c r="A2788" s="183">
        <v>2015</v>
      </c>
      <c r="B2788" s="183" t="s">
        <v>85</v>
      </c>
      <c r="C2788" s="183" t="s">
        <v>77</v>
      </c>
      <c r="D2788" s="330">
        <v>458</v>
      </c>
    </row>
    <row r="2789" spans="1:4" x14ac:dyDescent="0.3">
      <c r="A2789" s="183">
        <v>2015</v>
      </c>
      <c r="B2789" s="183" t="s">
        <v>85</v>
      </c>
      <c r="C2789" s="183" t="s">
        <v>44</v>
      </c>
      <c r="D2789" s="330">
        <v>120</v>
      </c>
    </row>
    <row r="2790" spans="1:4" x14ac:dyDescent="0.3">
      <c r="A2790" s="183">
        <v>2015</v>
      </c>
      <c r="B2790" s="183" t="s">
        <v>85</v>
      </c>
      <c r="C2790" s="183" t="s">
        <v>71</v>
      </c>
      <c r="D2790" s="330">
        <v>518</v>
      </c>
    </row>
    <row r="2791" spans="1:4" x14ac:dyDescent="0.3">
      <c r="A2791" s="183">
        <v>2015</v>
      </c>
      <c r="B2791" s="183" t="s">
        <v>85</v>
      </c>
      <c r="C2791" s="183" t="s">
        <v>52</v>
      </c>
      <c r="D2791" s="330">
        <v>146</v>
      </c>
    </row>
    <row r="2792" spans="1:4" x14ac:dyDescent="0.3">
      <c r="A2792" s="183">
        <v>2015</v>
      </c>
      <c r="B2792" s="183" t="s">
        <v>85</v>
      </c>
      <c r="C2792" s="183" t="s">
        <v>20</v>
      </c>
      <c r="D2792" s="330">
        <v>855</v>
      </c>
    </row>
    <row r="2793" spans="1:4" x14ac:dyDescent="0.3">
      <c r="A2793" s="183">
        <v>2015</v>
      </c>
      <c r="B2793" s="183" t="s">
        <v>85</v>
      </c>
      <c r="C2793" s="183" t="s">
        <v>95</v>
      </c>
      <c r="D2793" s="330">
        <v>1393</v>
      </c>
    </row>
    <row r="2794" spans="1:4" x14ac:dyDescent="0.3">
      <c r="A2794" s="183">
        <v>2015</v>
      </c>
      <c r="B2794" s="183" t="s">
        <v>85</v>
      </c>
      <c r="C2794" s="183" t="s">
        <v>30</v>
      </c>
      <c r="D2794" s="330">
        <v>181</v>
      </c>
    </row>
    <row r="2795" spans="1:4" x14ac:dyDescent="0.3">
      <c r="A2795" s="183">
        <v>2015</v>
      </c>
      <c r="B2795" s="183" t="s">
        <v>85</v>
      </c>
      <c r="C2795" s="183" t="s">
        <v>58</v>
      </c>
      <c r="D2795" s="330">
        <v>81</v>
      </c>
    </row>
    <row r="2796" spans="1:4" x14ac:dyDescent="0.3">
      <c r="A2796" s="183">
        <v>2015</v>
      </c>
      <c r="B2796" s="183" t="s">
        <v>85</v>
      </c>
      <c r="C2796" s="183" t="s">
        <v>281</v>
      </c>
      <c r="D2796" s="330">
        <v>2768</v>
      </c>
    </row>
    <row r="2797" spans="1:4" x14ac:dyDescent="0.3">
      <c r="A2797" s="183">
        <v>2015</v>
      </c>
      <c r="B2797" s="183" t="s">
        <v>85</v>
      </c>
      <c r="C2797" s="183" t="s">
        <v>54</v>
      </c>
      <c r="D2797" s="330">
        <v>45</v>
      </c>
    </row>
    <row r="2798" spans="1:4" x14ac:dyDescent="0.3">
      <c r="A2798" s="183">
        <v>2015</v>
      </c>
      <c r="B2798" s="183" t="s">
        <v>85</v>
      </c>
      <c r="C2798" s="183" t="s">
        <v>282</v>
      </c>
      <c r="D2798" s="330">
        <v>312</v>
      </c>
    </row>
    <row r="2799" spans="1:4" x14ac:dyDescent="0.3">
      <c r="A2799" s="183">
        <v>2015</v>
      </c>
      <c r="B2799" s="183" t="s">
        <v>85</v>
      </c>
      <c r="C2799" s="183" t="s">
        <v>145</v>
      </c>
      <c r="D2799" s="330">
        <v>10509</v>
      </c>
    </row>
    <row r="2800" spans="1:4" x14ac:dyDescent="0.3">
      <c r="A2800" s="183">
        <v>2015</v>
      </c>
      <c r="B2800" s="183" t="s">
        <v>85</v>
      </c>
      <c r="C2800" s="183" t="s">
        <v>146</v>
      </c>
      <c r="D2800" s="330">
        <v>6438</v>
      </c>
    </row>
    <row r="2801" spans="1:4" x14ac:dyDescent="0.3">
      <c r="A2801" s="183">
        <v>2015</v>
      </c>
      <c r="B2801" s="183" t="s">
        <v>85</v>
      </c>
      <c r="C2801" s="183" t="s">
        <v>147</v>
      </c>
      <c r="D2801" s="330">
        <v>12754</v>
      </c>
    </row>
    <row r="2802" spans="1:4" x14ac:dyDescent="0.3">
      <c r="A2802" s="183">
        <v>2015</v>
      </c>
      <c r="B2802" s="183" t="s">
        <v>158</v>
      </c>
      <c r="C2802" s="183" t="s">
        <v>35</v>
      </c>
      <c r="D2802" s="330">
        <v>70</v>
      </c>
    </row>
    <row r="2803" spans="1:4" x14ac:dyDescent="0.3">
      <c r="A2803" s="183">
        <v>2015</v>
      </c>
      <c r="B2803" s="183" t="s">
        <v>158</v>
      </c>
      <c r="C2803" s="183" t="s">
        <v>41</v>
      </c>
      <c r="D2803" s="330">
        <v>56</v>
      </c>
    </row>
    <row r="2804" spans="1:4" x14ac:dyDescent="0.3">
      <c r="A2804" s="183">
        <v>2015</v>
      </c>
      <c r="B2804" s="183" t="s">
        <v>158</v>
      </c>
      <c r="C2804" s="183" t="s">
        <v>59</v>
      </c>
      <c r="D2804" s="330">
        <v>112</v>
      </c>
    </row>
    <row r="2805" spans="1:4" x14ac:dyDescent="0.3">
      <c r="A2805" s="183">
        <v>2015</v>
      </c>
      <c r="B2805" s="183" t="s">
        <v>158</v>
      </c>
      <c r="C2805" s="183" t="s">
        <v>79</v>
      </c>
      <c r="D2805" s="330">
        <v>1121</v>
      </c>
    </row>
    <row r="2806" spans="1:4" x14ac:dyDescent="0.3">
      <c r="A2806" s="183">
        <v>2015</v>
      </c>
      <c r="B2806" s="183" t="s">
        <v>158</v>
      </c>
      <c r="C2806" s="183" t="s">
        <v>17</v>
      </c>
      <c r="D2806" s="330">
        <v>518</v>
      </c>
    </row>
    <row r="2807" spans="1:4" x14ac:dyDescent="0.3">
      <c r="A2807" s="183">
        <v>2015</v>
      </c>
      <c r="B2807" s="183" t="s">
        <v>158</v>
      </c>
      <c r="C2807" s="183" t="s">
        <v>274</v>
      </c>
      <c r="D2807" s="330">
        <v>120</v>
      </c>
    </row>
    <row r="2808" spans="1:4" x14ac:dyDescent="0.3">
      <c r="A2808" s="183">
        <v>2015</v>
      </c>
      <c r="B2808" s="183" t="s">
        <v>158</v>
      </c>
      <c r="C2808" s="183" t="s">
        <v>66</v>
      </c>
      <c r="D2808" s="330">
        <v>219</v>
      </c>
    </row>
    <row r="2809" spans="1:4" x14ac:dyDescent="0.3">
      <c r="A2809" s="183">
        <v>2015</v>
      </c>
      <c r="B2809" s="183" t="s">
        <v>158</v>
      </c>
      <c r="C2809" s="183" t="s">
        <v>283</v>
      </c>
      <c r="D2809" s="330">
        <v>88</v>
      </c>
    </row>
    <row r="2810" spans="1:4" x14ac:dyDescent="0.3">
      <c r="A2810" s="183">
        <v>2015</v>
      </c>
      <c r="B2810" s="183" t="s">
        <v>158</v>
      </c>
      <c r="C2810" s="183" t="s">
        <v>11</v>
      </c>
      <c r="D2810" s="330">
        <v>878</v>
      </c>
    </row>
    <row r="2811" spans="1:4" x14ac:dyDescent="0.3">
      <c r="A2811" s="183">
        <v>2015</v>
      </c>
      <c r="B2811" s="183" t="s">
        <v>158</v>
      </c>
      <c r="C2811" s="183" t="s">
        <v>56</v>
      </c>
      <c r="D2811" s="330">
        <v>298</v>
      </c>
    </row>
    <row r="2812" spans="1:4" x14ac:dyDescent="0.3">
      <c r="A2812" s="183">
        <v>2015</v>
      </c>
      <c r="B2812" s="183" t="s">
        <v>158</v>
      </c>
      <c r="C2812" s="183" t="s">
        <v>29</v>
      </c>
      <c r="D2812" s="330">
        <v>312</v>
      </c>
    </row>
    <row r="2813" spans="1:4" x14ac:dyDescent="0.3">
      <c r="A2813" s="183">
        <v>2015</v>
      </c>
      <c r="B2813" s="183" t="s">
        <v>158</v>
      </c>
      <c r="C2813" s="183" t="s">
        <v>47</v>
      </c>
      <c r="D2813" s="330">
        <v>842</v>
      </c>
    </row>
    <row r="2814" spans="1:4" x14ac:dyDescent="0.3">
      <c r="A2814" s="183">
        <v>2015</v>
      </c>
      <c r="B2814" s="183" t="s">
        <v>158</v>
      </c>
      <c r="C2814" s="183" t="s">
        <v>57</v>
      </c>
      <c r="D2814" s="330">
        <v>189</v>
      </c>
    </row>
    <row r="2815" spans="1:4" x14ac:dyDescent="0.3">
      <c r="A2815" s="183">
        <v>2015</v>
      </c>
      <c r="B2815" s="183" t="s">
        <v>158</v>
      </c>
      <c r="C2815" s="183" t="s">
        <v>74</v>
      </c>
      <c r="D2815" s="330">
        <v>808</v>
      </c>
    </row>
    <row r="2816" spans="1:4" x14ac:dyDescent="0.3">
      <c r="A2816" s="183">
        <v>2015</v>
      </c>
      <c r="B2816" s="183" t="s">
        <v>158</v>
      </c>
      <c r="C2816" s="183" t="s">
        <v>53</v>
      </c>
      <c r="D2816" s="330">
        <v>145</v>
      </c>
    </row>
    <row r="2817" spans="1:4" x14ac:dyDescent="0.3">
      <c r="A2817" s="183">
        <v>2015</v>
      </c>
      <c r="B2817" s="183" t="s">
        <v>158</v>
      </c>
      <c r="C2817" s="183" t="s">
        <v>284</v>
      </c>
      <c r="D2817" s="330">
        <v>30</v>
      </c>
    </row>
    <row r="2818" spans="1:4" x14ac:dyDescent="0.3">
      <c r="A2818" s="183">
        <v>2015</v>
      </c>
      <c r="B2818" s="183" t="s">
        <v>158</v>
      </c>
      <c r="C2818" s="183" t="s">
        <v>49</v>
      </c>
      <c r="D2818" s="330">
        <v>53</v>
      </c>
    </row>
    <row r="2819" spans="1:4" x14ac:dyDescent="0.3">
      <c r="A2819" s="183">
        <v>2015</v>
      </c>
      <c r="B2819" s="183" t="s">
        <v>158</v>
      </c>
      <c r="C2819" s="183" t="s">
        <v>33</v>
      </c>
      <c r="D2819" s="330">
        <v>171</v>
      </c>
    </row>
    <row r="2820" spans="1:4" x14ac:dyDescent="0.3">
      <c r="A2820" s="183">
        <v>2015</v>
      </c>
      <c r="B2820" s="183" t="s">
        <v>158</v>
      </c>
      <c r="C2820" s="183" t="s">
        <v>60</v>
      </c>
      <c r="D2820" s="330">
        <v>305</v>
      </c>
    </row>
    <row r="2821" spans="1:4" x14ac:dyDescent="0.3">
      <c r="A2821" s="183">
        <v>2015</v>
      </c>
      <c r="B2821" s="183" t="s">
        <v>158</v>
      </c>
      <c r="C2821" s="183" t="s">
        <v>25</v>
      </c>
      <c r="D2821" s="330">
        <v>588</v>
      </c>
    </row>
    <row r="2822" spans="1:4" x14ac:dyDescent="0.3">
      <c r="A2822" s="183">
        <v>2015</v>
      </c>
      <c r="B2822" s="183" t="s">
        <v>158</v>
      </c>
      <c r="C2822" s="183" t="s">
        <v>7</v>
      </c>
      <c r="D2822" s="330">
        <v>734</v>
      </c>
    </row>
    <row r="2823" spans="1:4" x14ac:dyDescent="0.3">
      <c r="A2823" s="183">
        <v>2015</v>
      </c>
      <c r="B2823" s="183" t="s">
        <v>158</v>
      </c>
      <c r="C2823" s="183" t="s">
        <v>51</v>
      </c>
      <c r="D2823" s="330">
        <v>42</v>
      </c>
    </row>
    <row r="2824" spans="1:4" x14ac:dyDescent="0.3">
      <c r="A2824" s="183">
        <v>2015</v>
      </c>
      <c r="B2824" s="183" t="s">
        <v>158</v>
      </c>
      <c r="C2824" s="183" t="s">
        <v>55</v>
      </c>
      <c r="D2824" s="330">
        <v>50</v>
      </c>
    </row>
    <row r="2825" spans="1:4" x14ac:dyDescent="0.3">
      <c r="A2825" s="183">
        <v>2015</v>
      </c>
      <c r="B2825" s="183" t="s">
        <v>158</v>
      </c>
      <c r="C2825" s="183" t="s">
        <v>36</v>
      </c>
      <c r="D2825" s="330">
        <v>354</v>
      </c>
    </row>
    <row r="2826" spans="1:4" x14ac:dyDescent="0.3">
      <c r="A2826" s="183">
        <v>2015</v>
      </c>
      <c r="B2826" s="183" t="s">
        <v>158</v>
      </c>
      <c r="C2826" s="183" t="s">
        <v>21</v>
      </c>
      <c r="D2826" s="330">
        <v>274</v>
      </c>
    </row>
    <row r="2827" spans="1:4" x14ac:dyDescent="0.3">
      <c r="A2827" s="183">
        <v>2015</v>
      </c>
      <c r="B2827" s="183" t="s">
        <v>158</v>
      </c>
      <c r="C2827" s="183" t="s">
        <v>42</v>
      </c>
      <c r="D2827" s="330">
        <v>39</v>
      </c>
    </row>
    <row r="2828" spans="1:4" x14ac:dyDescent="0.3">
      <c r="A2828" s="183">
        <v>2015</v>
      </c>
      <c r="B2828" s="183" t="s">
        <v>158</v>
      </c>
      <c r="C2828" s="183" t="s">
        <v>286</v>
      </c>
      <c r="D2828" s="330">
        <v>62</v>
      </c>
    </row>
    <row r="2829" spans="1:4" x14ac:dyDescent="0.3">
      <c r="A2829" s="183">
        <v>2015</v>
      </c>
      <c r="B2829" s="183" t="s">
        <v>158</v>
      </c>
      <c r="C2829" s="183" t="s">
        <v>16</v>
      </c>
      <c r="D2829" s="330">
        <v>571</v>
      </c>
    </row>
    <row r="2830" spans="1:4" x14ac:dyDescent="0.3">
      <c r="A2830" s="183">
        <v>2015</v>
      </c>
      <c r="B2830" s="183" t="s">
        <v>158</v>
      </c>
      <c r="C2830" s="183" t="s">
        <v>2</v>
      </c>
      <c r="D2830" s="330">
        <v>1105</v>
      </c>
    </row>
    <row r="2831" spans="1:4" x14ac:dyDescent="0.3">
      <c r="A2831" s="183">
        <v>2015</v>
      </c>
      <c r="B2831" s="183" t="s">
        <v>158</v>
      </c>
      <c r="C2831" s="183" t="s">
        <v>287</v>
      </c>
      <c r="D2831" s="330">
        <v>53</v>
      </c>
    </row>
    <row r="2832" spans="1:4" x14ac:dyDescent="0.3">
      <c r="A2832" s="183">
        <v>2015</v>
      </c>
      <c r="B2832" s="183" t="s">
        <v>158</v>
      </c>
      <c r="C2832" s="183" t="s">
        <v>288</v>
      </c>
      <c r="D2832" s="330">
        <v>49</v>
      </c>
    </row>
    <row r="2833" spans="1:4" x14ac:dyDescent="0.3">
      <c r="A2833" s="183">
        <v>2015</v>
      </c>
      <c r="B2833" s="183" t="s">
        <v>158</v>
      </c>
      <c r="C2833" s="183" t="s">
        <v>4</v>
      </c>
      <c r="D2833" s="330">
        <v>1143</v>
      </c>
    </row>
    <row r="2834" spans="1:4" x14ac:dyDescent="0.3">
      <c r="A2834" s="183">
        <v>2015</v>
      </c>
      <c r="B2834" s="183" t="s">
        <v>158</v>
      </c>
      <c r="C2834" s="183" t="s">
        <v>38</v>
      </c>
      <c r="D2834" s="330">
        <v>163</v>
      </c>
    </row>
    <row r="2835" spans="1:4" x14ac:dyDescent="0.3">
      <c r="A2835" s="183">
        <v>2015</v>
      </c>
      <c r="B2835" s="183" t="s">
        <v>158</v>
      </c>
      <c r="C2835" s="183" t="s">
        <v>275</v>
      </c>
      <c r="D2835" s="330">
        <v>240</v>
      </c>
    </row>
    <row r="2836" spans="1:4" x14ac:dyDescent="0.3">
      <c r="A2836" s="183">
        <v>2015</v>
      </c>
      <c r="B2836" s="183" t="s">
        <v>158</v>
      </c>
      <c r="C2836" s="183" t="s">
        <v>8</v>
      </c>
      <c r="D2836" s="330">
        <v>470</v>
      </c>
    </row>
    <row r="2837" spans="1:4" x14ac:dyDescent="0.3">
      <c r="A2837" s="183">
        <v>2015</v>
      </c>
      <c r="B2837" s="183" t="s">
        <v>158</v>
      </c>
      <c r="C2837" s="183" t="s">
        <v>289</v>
      </c>
      <c r="D2837" s="330">
        <v>47</v>
      </c>
    </row>
    <row r="2838" spans="1:4" x14ac:dyDescent="0.3">
      <c r="A2838" s="183">
        <v>2015</v>
      </c>
      <c r="B2838" s="183" t="s">
        <v>158</v>
      </c>
      <c r="C2838" s="183" t="s">
        <v>78</v>
      </c>
      <c r="D2838" s="330">
        <v>767</v>
      </c>
    </row>
    <row r="2839" spans="1:4" x14ac:dyDescent="0.3">
      <c r="A2839" s="183">
        <v>2015</v>
      </c>
      <c r="B2839" s="183" t="s">
        <v>158</v>
      </c>
      <c r="C2839" s="183" t="s">
        <v>27</v>
      </c>
      <c r="D2839" s="330">
        <v>460</v>
      </c>
    </row>
    <row r="2840" spans="1:4" x14ac:dyDescent="0.3">
      <c r="A2840" s="183">
        <v>2015</v>
      </c>
      <c r="B2840" s="183" t="s">
        <v>158</v>
      </c>
      <c r="C2840" s="183" t="s">
        <v>13</v>
      </c>
      <c r="D2840" s="330">
        <v>288</v>
      </c>
    </row>
    <row r="2841" spans="1:4" x14ac:dyDescent="0.3">
      <c r="A2841" s="183">
        <v>2015</v>
      </c>
      <c r="B2841" s="183" t="s">
        <v>158</v>
      </c>
      <c r="C2841" s="183" t="s">
        <v>70</v>
      </c>
      <c r="D2841" s="330">
        <v>722</v>
      </c>
    </row>
    <row r="2842" spans="1:4" x14ac:dyDescent="0.3">
      <c r="A2842" s="183">
        <v>2015</v>
      </c>
      <c r="B2842" s="183" t="s">
        <v>158</v>
      </c>
      <c r="C2842" s="183" t="s">
        <v>72</v>
      </c>
      <c r="D2842" s="330">
        <v>249</v>
      </c>
    </row>
    <row r="2843" spans="1:4" x14ac:dyDescent="0.3">
      <c r="A2843" s="183">
        <v>2015</v>
      </c>
      <c r="B2843" s="183" t="s">
        <v>158</v>
      </c>
      <c r="C2843" s="183" t="s">
        <v>276</v>
      </c>
      <c r="D2843" s="330">
        <v>121</v>
      </c>
    </row>
    <row r="2844" spans="1:4" x14ac:dyDescent="0.3">
      <c r="A2844" s="183">
        <v>2015</v>
      </c>
      <c r="B2844" s="183" t="s">
        <v>158</v>
      </c>
      <c r="C2844" s="183" t="s">
        <v>6</v>
      </c>
      <c r="D2844" s="330">
        <v>1213</v>
      </c>
    </row>
    <row r="2845" spans="1:4" x14ac:dyDescent="0.3">
      <c r="A2845" s="183">
        <v>2015</v>
      </c>
      <c r="B2845" s="183" t="s">
        <v>158</v>
      </c>
      <c r="C2845" s="183" t="s">
        <v>62</v>
      </c>
      <c r="D2845" s="330">
        <v>471</v>
      </c>
    </row>
    <row r="2846" spans="1:4" x14ac:dyDescent="0.3">
      <c r="A2846" s="183">
        <v>2015</v>
      </c>
      <c r="B2846" s="183" t="s">
        <v>158</v>
      </c>
      <c r="C2846" s="183" t="s">
        <v>5</v>
      </c>
      <c r="D2846" s="330">
        <v>909</v>
      </c>
    </row>
    <row r="2847" spans="1:4" x14ac:dyDescent="0.3">
      <c r="A2847" s="183">
        <v>2015</v>
      </c>
      <c r="B2847" s="183" t="s">
        <v>158</v>
      </c>
      <c r="C2847" s="183" t="s">
        <v>37</v>
      </c>
      <c r="D2847" s="330">
        <v>49</v>
      </c>
    </row>
    <row r="2848" spans="1:4" x14ac:dyDescent="0.3">
      <c r="A2848" s="183">
        <v>2015</v>
      </c>
      <c r="B2848" s="183" t="s">
        <v>158</v>
      </c>
      <c r="C2848" s="183" t="s">
        <v>76</v>
      </c>
      <c r="D2848" s="330">
        <v>588</v>
      </c>
    </row>
    <row r="2849" spans="1:4" x14ac:dyDescent="0.3">
      <c r="A2849" s="183">
        <v>2015</v>
      </c>
      <c r="B2849" s="183" t="s">
        <v>158</v>
      </c>
      <c r="C2849" s="183" t="s">
        <v>63</v>
      </c>
      <c r="D2849" s="330">
        <v>161</v>
      </c>
    </row>
    <row r="2850" spans="1:4" x14ac:dyDescent="0.3">
      <c r="A2850" s="183">
        <v>2015</v>
      </c>
      <c r="B2850" s="183" t="s">
        <v>158</v>
      </c>
      <c r="C2850" s="183" t="s">
        <v>277</v>
      </c>
      <c r="D2850" s="330">
        <v>86</v>
      </c>
    </row>
    <row r="2851" spans="1:4" x14ac:dyDescent="0.3">
      <c r="A2851" s="183">
        <v>2015</v>
      </c>
      <c r="B2851" s="183" t="s">
        <v>158</v>
      </c>
      <c r="C2851" s="183" t="s">
        <v>43</v>
      </c>
      <c r="D2851" s="330">
        <v>221</v>
      </c>
    </row>
    <row r="2852" spans="1:4" x14ac:dyDescent="0.3">
      <c r="A2852" s="183">
        <v>2015</v>
      </c>
      <c r="B2852" s="183" t="s">
        <v>158</v>
      </c>
      <c r="C2852" s="183" t="s">
        <v>65</v>
      </c>
      <c r="D2852" s="330">
        <v>291</v>
      </c>
    </row>
    <row r="2853" spans="1:4" x14ac:dyDescent="0.3">
      <c r="A2853" s="183">
        <v>2015</v>
      </c>
      <c r="B2853" s="183" t="s">
        <v>158</v>
      </c>
      <c r="C2853" s="183" t="s">
        <v>22</v>
      </c>
      <c r="D2853" s="330">
        <v>253</v>
      </c>
    </row>
    <row r="2854" spans="1:4" x14ac:dyDescent="0.3">
      <c r="A2854" s="183">
        <v>2015</v>
      </c>
      <c r="B2854" s="183" t="s">
        <v>158</v>
      </c>
      <c r="C2854" s="183" t="s">
        <v>61</v>
      </c>
      <c r="D2854" s="330">
        <v>177</v>
      </c>
    </row>
    <row r="2855" spans="1:4" x14ac:dyDescent="0.3">
      <c r="A2855" s="183">
        <v>2015</v>
      </c>
      <c r="B2855" s="183" t="s">
        <v>158</v>
      </c>
      <c r="C2855" s="183" t="s">
        <v>23</v>
      </c>
      <c r="D2855" s="330">
        <v>339</v>
      </c>
    </row>
    <row r="2856" spans="1:4" x14ac:dyDescent="0.3">
      <c r="A2856" s="183">
        <v>2015</v>
      </c>
      <c r="B2856" s="183" t="s">
        <v>158</v>
      </c>
      <c r="C2856" s="183" t="s">
        <v>12</v>
      </c>
      <c r="D2856" s="330">
        <v>155</v>
      </c>
    </row>
    <row r="2857" spans="1:4" x14ac:dyDescent="0.3">
      <c r="A2857" s="183">
        <v>2015</v>
      </c>
      <c r="B2857" s="183" t="s">
        <v>158</v>
      </c>
      <c r="C2857" s="183" t="s">
        <v>278</v>
      </c>
      <c r="D2857" s="330">
        <v>465</v>
      </c>
    </row>
    <row r="2858" spans="1:4" x14ac:dyDescent="0.3">
      <c r="A2858" s="183">
        <v>2015</v>
      </c>
      <c r="B2858" s="183" t="s">
        <v>158</v>
      </c>
      <c r="C2858" s="183" t="s">
        <v>19</v>
      </c>
      <c r="D2858" s="330">
        <v>366</v>
      </c>
    </row>
    <row r="2859" spans="1:4" x14ac:dyDescent="0.3">
      <c r="A2859" s="183">
        <v>2015</v>
      </c>
      <c r="B2859" s="183" t="s">
        <v>158</v>
      </c>
      <c r="C2859" s="183" t="s">
        <v>45</v>
      </c>
      <c r="D2859" s="330">
        <v>126</v>
      </c>
    </row>
    <row r="2860" spans="1:4" x14ac:dyDescent="0.3">
      <c r="A2860" s="183">
        <v>2015</v>
      </c>
      <c r="B2860" s="183" t="s">
        <v>158</v>
      </c>
      <c r="C2860" s="183" t="s">
        <v>48</v>
      </c>
      <c r="D2860" s="330">
        <v>308</v>
      </c>
    </row>
    <row r="2861" spans="1:4" x14ac:dyDescent="0.3">
      <c r="A2861" s="183">
        <v>2015</v>
      </c>
      <c r="B2861" s="183" t="s">
        <v>158</v>
      </c>
      <c r="C2861" s="183" t="s">
        <v>34</v>
      </c>
      <c r="D2861" s="330">
        <v>154</v>
      </c>
    </row>
    <row r="2862" spans="1:4" x14ac:dyDescent="0.3">
      <c r="A2862" s="183">
        <v>2015</v>
      </c>
      <c r="B2862" s="183" t="s">
        <v>158</v>
      </c>
      <c r="C2862" s="183" t="s">
        <v>3</v>
      </c>
      <c r="D2862" s="330">
        <v>1068</v>
      </c>
    </row>
    <row r="2863" spans="1:4" x14ac:dyDescent="0.3">
      <c r="A2863" s="183">
        <v>2015</v>
      </c>
      <c r="B2863" s="183" t="s">
        <v>158</v>
      </c>
      <c r="C2863" s="183" t="s">
        <v>80</v>
      </c>
      <c r="D2863" s="330">
        <v>576</v>
      </c>
    </row>
    <row r="2864" spans="1:4" x14ac:dyDescent="0.3">
      <c r="A2864" s="183">
        <v>2015</v>
      </c>
      <c r="B2864" s="183" t="s">
        <v>158</v>
      </c>
      <c r="C2864" s="183" t="s">
        <v>39</v>
      </c>
      <c r="D2864" s="330">
        <v>347</v>
      </c>
    </row>
    <row r="2865" spans="1:4" x14ac:dyDescent="0.3">
      <c r="A2865" s="183">
        <v>2015</v>
      </c>
      <c r="B2865" s="183" t="s">
        <v>158</v>
      </c>
      <c r="C2865" s="183" t="s">
        <v>14</v>
      </c>
      <c r="D2865" s="330">
        <v>949</v>
      </c>
    </row>
    <row r="2866" spans="1:4" x14ac:dyDescent="0.3">
      <c r="A2866" s="183">
        <v>2015</v>
      </c>
      <c r="B2866" s="183" t="s">
        <v>158</v>
      </c>
      <c r="C2866" s="183" t="s">
        <v>68</v>
      </c>
      <c r="D2866" s="330">
        <v>265</v>
      </c>
    </row>
    <row r="2867" spans="1:4" x14ac:dyDescent="0.3">
      <c r="A2867" s="183">
        <v>2015</v>
      </c>
      <c r="B2867" s="183" t="s">
        <v>158</v>
      </c>
      <c r="C2867" s="183" t="s">
        <v>69</v>
      </c>
      <c r="D2867" s="330">
        <v>262</v>
      </c>
    </row>
    <row r="2868" spans="1:4" x14ac:dyDescent="0.3">
      <c r="A2868" s="183">
        <v>2015</v>
      </c>
      <c r="B2868" s="183" t="s">
        <v>158</v>
      </c>
      <c r="C2868" s="183" t="s">
        <v>50</v>
      </c>
      <c r="D2868" s="330">
        <v>45</v>
      </c>
    </row>
    <row r="2869" spans="1:4" x14ac:dyDescent="0.3">
      <c r="A2869" s="183">
        <v>2015</v>
      </c>
      <c r="B2869" s="183" t="s">
        <v>158</v>
      </c>
      <c r="C2869" s="183" t="s">
        <v>279</v>
      </c>
      <c r="D2869" s="330">
        <v>122</v>
      </c>
    </row>
    <row r="2870" spans="1:4" x14ac:dyDescent="0.3">
      <c r="A2870" s="183">
        <v>2015</v>
      </c>
      <c r="B2870" s="183" t="s">
        <v>158</v>
      </c>
      <c r="C2870" s="183" t="s">
        <v>24</v>
      </c>
      <c r="D2870" s="330">
        <v>763</v>
      </c>
    </row>
    <row r="2871" spans="1:4" x14ac:dyDescent="0.3">
      <c r="A2871" s="183">
        <v>2015</v>
      </c>
      <c r="B2871" s="183" t="s">
        <v>158</v>
      </c>
      <c r="C2871" s="183" t="s">
        <v>9</v>
      </c>
      <c r="D2871" s="330">
        <v>548</v>
      </c>
    </row>
    <row r="2872" spans="1:4" x14ac:dyDescent="0.3">
      <c r="A2872" s="183">
        <v>2015</v>
      </c>
      <c r="B2872" s="183" t="s">
        <v>158</v>
      </c>
      <c r="C2872" s="183" t="s">
        <v>67</v>
      </c>
      <c r="D2872" s="330">
        <v>346</v>
      </c>
    </row>
    <row r="2873" spans="1:4" x14ac:dyDescent="0.3">
      <c r="A2873" s="183">
        <v>2015</v>
      </c>
      <c r="B2873" s="183" t="s">
        <v>158</v>
      </c>
      <c r="C2873" s="183" t="s">
        <v>28</v>
      </c>
      <c r="D2873" s="330">
        <v>434</v>
      </c>
    </row>
    <row r="2874" spans="1:4" x14ac:dyDescent="0.3">
      <c r="A2874" s="183">
        <v>2015</v>
      </c>
      <c r="B2874" s="183" t="s">
        <v>158</v>
      </c>
      <c r="C2874" s="183" t="s">
        <v>31</v>
      </c>
      <c r="D2874" s="330">
        <v>338</v>
      </c>
    </row>
    <row r="2875" spans="1:4" x14ac:dyDescent="0.3">
      <c r="A2875" s="183">
        <v>2015</v>
      </c>
      <c r="B2875" s="183" t="s">
        <v>158</v>
      </c>
      <c r="C2875" s="183" t="s">
        <v>64</v>
      </c>
      <c r="D2875" s="330">
        <v>578</v>
      </c>
    </row>
    <row r="2876" spans="1:4" x14ac:dyDescent="0.3">
      <c r="A2876" s="183">
        <v>2015</v>
      </c>
      <c r="B2876" s="183" t="s">
        <v>158</v>
      </c>
      <c r="C2876" s="183" t="s">
        <v>280</v>
      </c>
      <c r="D2876" s="330">
        <v>147</v>
      </c>
    </row>
    <row r="2877" spans="1:4" x14ac:dyDescent="0.3">
      <c r="A2877" s="183">
        <v>2015</v>
      </c>
      <c r="B2877" s="183" t="s">
        <v>158</v>
      </c>
      <c r="C2877" s="183" t="s">
        <v>73</v>
      </c>
      <c r="D2877" s="330">
        <v>752</v>
      </c>
    </row>
    <row r="2878" spans="1:4" x14ac:dyDescent="0.3">
      <c r="A2878" s="183">
        <v>2015</v>
      </c>
      <c r="B2878" s="183" t="s">
        <v>158</v>
      </c>
      <c r="C2878" s="183" t="s">
        <v>26</v>
      </c>
      <c r="D2878" s="330">
        <v>309</v>
      </c>
    </row>
    <row r="2879" spans="1:4" x14ac:dyDescent="0.3">
      <c r="A2879" s="183">
        <v>2015</v>
      </c>
      <c r="B2879" s="183" t="s">
        <v>158</v>
      </c>
      <c r="C2879" s="183" t="s">
        <v>32</v>
      </c>
      <c r="D2879" s="330">
        <v>284</v>
      </c>
    </row>
    <row r="2880" spans="1:4" x14ac:dyDescent="0.3">
      <c r="A2880" s="183">
        <v>2015</v>
      </c>
      <c r="B2880" s="183" t="s">
        <v>158</v>
      </c>
      <c r="C2880" s="183" t="s">
        <v>46</v>
      </c>
      <c r="D2880" s="330">
        <v>719</v>
      </c>
    </row>
    <row r="2881" spans="1:4" x14ac:dyDescent="0.3">
      <c r="A2881" s="183">
        <v>2015</v>
      </c>
      <c r="B2881" s="183" t="s">
        <v>158</v>
      </c>
      <c r="C2881" s="183" t="s">
        <v>75</v>
      </c>
      <c r="D2881" s="330">
        <v>493</v>
      </c>
    </row>
    <row r="2882" spans="1:4" x14ac:dyDescent="0.3">
      <c r="A2882" s="183">
        <v>2015</v>
      </c>
      <c r="B2882" s="183" t="s">
        <v>158</v>
      </c>
      <c r="C2882" s="183" t="s">
        <v>10</v>
      </c>
      <c r="D2882" s="330">
        <v>932</v>
      </c>
    </row>
    <row r="2883" spans="1:4" x14ac:dyDescent="0.3">
      <c r="A2883" s="183">
        <v>2015</v>
      </c>
      <c r="B2883" s="183" t="s">
        <v>158</v>
      </c>
      <c r="C2883" s="183" t="s">
        <v>291</v>
      </c>
      <c r="D2883" s="330">
        <v>166</v>
      </c>
    </row>
    <row r="2884" spans="1:4" x14ac:dyDescent="0.3">
      <c r="A2884" s="183">
        <v>2015</v>
      </c>
      <c r="B2884" s="183" t="s">
        <v>158</v>
      </c>
      <c r="C2884" s="183" t="s">
        <v>15</v>
      </c>
      <c r="D2884" s="330">
        <v>785</v>
      </c>
    </row>
    <row r="2885" spans="1:4" x14ac:dyDescent="0.3">
      <c r="A2885" s="183">
        <v>2015</v>
      </c>
      <c r="B2885" s="183" t="s">
        <v>158</v>
      </c>
      <c r="C2885" s="183" t="s">
        <v>18</v>
      </c>
      <c r="D2885" s="330">
        <v>926</v>
      </c>
    </row>
    <row r="2886" spans="1:4" x14ac:dyDescent="0.3">
      <c r="A2886" s="183">
        <v>2015</v>
      </c>
      <c r="B2886" s="183" t="s">
        <v>158</v>
      </c>
      <c r="C2886" s="183" t="s">
        <v>77</v>
      </c>
      <c r="D2886" s="330">
        <v>389</v>
      </c>
    </row>
    <row r="2887" spans="1:4" x14ac:dyDescent="0.3">
      <c r="A2887" s="183">
        <v>2015</v>
      </c>
      <c r="B2887" s="183" t="s">
        <v>158</v>
      </c>
      <c r="C2887" s="183" t="s">
        <v>44</v>
      </c>
      <c r="D2887" s="330">
        <v>96</v>
      </c>
    </row>
    <row r="2888" spans="1:4" x14ac:dyDescent="0.3">
      <c r="A2888" s="183">
        <v>2015</v>
      </c>
      <c r="B2888" s="183" t="s">
        <v>158</v>
      </c>
      <c r="C2888" s="183" t="s">
        <v>71</v>
      </c>
      <c r="D2888" s="330">
        <v>422</v>
      </c>
    </row>
    <row r="2889" spans="1:4" x14ac:dyDescent="0.3">
      <c r="A2889" s="183">
        <v>2015</v>
      </c>
      <c r="B2889" s="183" t="s">
        <v>158</v>
      </c>
      <c r="C2889" s="183" t="s">
        <v>52</v>
      </c>
      <c r="D2889" s="330">
        <v>136</v>
      </c>
    </row>
    <row r="2890" spans="1:4" x14ac:dyDescent="0.3">
      <c r="A2890" s="183">
        <v>2015</v>
      </c>
      <c r="B2890" s="183" t="s">
        <v>158</v>
      </c>
      <c r="C2890" s="183" t="s">
        <v>20</v>
      </c>
      <c r="D2890" s="330">
        <v>683</v>
      </c>
    </row>
    <row r="2891" spans="1:4" x14ac:dyDescent="0.3">
      <c r="A2891" s="183">
        <v>2015</v>
      </c>
      <c r="B2891" s="183" t="s">
        <v>158</v>
      </c>
      <c r="C2891" s="183" t="s">
        <v>95</v>
      </c>
      <c r="D2891" s="330">
        <v>1057</v>
      </c>
    </row>
    <row r="2892" spans="1:4" x14ac:dyDescent="0.3">
      <c r="A2892" s="183">
        <v>2015</v>
      </c>
      <c r="B2892" s="183" t="s">
        <v>158</v>
      </c>
      <c r="C2892" s="183" t="s">
        <v>30</v>
      </c>
      <c r="D2892" s="330">
        <v>155</v>
      </c>
    </row>
    <row r="2893" spans="1:4" x14ac:dyDescent="0.3">
      <c r="A2893" s="183">
        <v>2015</v>
      </c>
      <c r="B2893" s="183" t="s">
        <v>158</v>
      </c>
      <c r="C2893" s="183" t="s">
        <v>58</v>
      </c>
      <c r="D2893" s="330">
        <v>69</v>
      </c>
    </row>
    <row r="2894" spans="1:4" x14ac:dyDescent="0.3">
      <c r="A2894" s="183">
        <v>2015</v>
      </c>
      <c r="B2894" s="183" t="s">
        <v>158</v>
      </c>
      <c r="C2894" s="183" t="s">
        <v>281</v>
      </c>
      <c r="D2894" s="330">
        <v>2124</v>
      </c>
    </row>
    <row r="2895" spans="1:4" x14ac:dyDescent="0.3">
      <c r="A2895" s="183">
        <v>2015</v>
      </c>
      <c r="B2895" s="183" t="s">
        <v>158</v>
      </c>
      <c r="C2895" s="183" t="s">
        <v>54</v>
      </c>
      <c r="D2895" s="330">
        <v>31</v>
      </c>
    </row>
    <row r="2896" spans="1:4" x14ac:dyDescent="0.3">
      <c r="A2896" s="183">
        <v>2015</v>
      </c>
      <c r="B2896" s="183" t="s">
        <v>158</v>
      </c>
      <c r="C2896" s="183" t="s">
        <v>282</v>
      </c>
      <c r="D2896" s="330">
        <v>236</v>
      </c>
    </row>
    <row r="2897" spans="1:4" x14ac:dyDescent="0.3">
      <c r="A2897" s="183">
        <v>2015</v>
      </c>
      <c r="B2897" s="183" t="s">
        <v>158</v>
      </c>
      <c r="C2897" s="183" t="s">
        <v>145</v>
      </c>
      <c r="D2897" s="330">
        <v>7985</v>
      </c>
    </row>
    <row r="2898" spans="1:4" x14ac:dyDescent="0.3">
      <c r="A2898" s="183">
        <v>2015</v>
      </c>
      <c r="B2898" s="183" t="s">
        <v>158</v>
      </c>
      <c r="C2898" s="183" t="s">
        <v>146</v>
      </c>
      <c r="D2898" s="330">
        <v>4868</v>
      </c>
    </row>
    <row r="2899" spans="1:4" x14ac:dyDescent="0.3">
      <c r="A2899" s="183">
        <v>2015</v>
      </c>
      <c r="B2899" s="183" t="s">
        <v>158</v>
      </c>
      <c r="C2899" s="183" t="s">
        <v>147</v>
      </c>
      <c r="D2899" s="330">
        <v>9529</v>
      </c>
    </row>
    <row r="2900" spans="1:4" x14ac:dyDescent="0.3">
      <c r="A2900" s="183">
        <v>2015</v>
      </c>
      <c r="B2900" s="183" t="s">
        <v>81</v>
      </c>
      <c r="C2900" s="183" t="s">
        <v>35</v>
      </c>
      <c r="D2900" s="330">
        <v>67</v>
      </c>
    </row>
    <row r="2901" spans="1:4" x14ac:dyDescent="0.3">
      <c r="A2901" s="183">
        <v>2015</v>
      </c>
      <c r="B2901" s="183" t="s">
        <v>81</v>
      </c>
      <c r="C2901" s="183" t="s">
        <v>41</v>
      </c>
      <c r="D2901" s="330">
        <v>42</v>
      </c>
    </row>
    <row r="2902" spans="1:4" x14ac:dyDescent="0.3">
      <c r="A2902" s="183">
        <v>2015</v>
      </c>
      <c r="B2902" s="183" t="s">
        <v>81</v>
      </c>
      <c r="C2902" s="183" t="s">
        <v>59</v>
      </c>
      <c r="D2902" s="330">
        <v>108</v>
      </c>
    </row>
    <row r="2903" spans="1:4" x14ac:dyDescent="0.3">
      <c r="A2903" s="183">
        <v>2015</v>
      </c>
      <c r="B2903" s="183" t="s">
        <v>81</v>
      </c>
      <c r="C2903" s="183" t="s">
        <v>79</v>
      </c>
      <c r="D2903" s="330">
        <v>1103</v>
      </c>
    </row>
    <row r="2904" spans="1:4" x14ac:dyDescent="0.3">
      <c r="A2904" s="183">
        <v>2015</v>
      </c>
      <c r="B2904" s="183" t="s">
        <v>81</v>
      </c>
      <c r="C2904" s="183" t="s">
        <v>17</v>
      </c>
      <c r="D2904" s="330">
        <v>521</v>
      </c>
    </row>
    <row r="2905" spans="1:4" x14ac:dyDescent="0.3">
      <c r="A2905" s="183">
        <v>2015</v>
      </c>
      <c r="B2905" s="183" t="s">
        <v>81</v>
      </c>
      <c r="C2905" s="183" t="s">
        <v>274</v>
      </c>
      <c r="D2905" s="330">
        <v>92</v>
      </c>
    </row>
    <row r="2906" spans="1:4" x14ac:dyDescent="0.3">
      <c r="A2906" s="183">
        <v>2015</v>
      </c>
      <c r="B2906" s="183" t="s">
        <v>81</v>
      </c>
      <c r="C2906" s="183" t="s">
        <v>66</v>
      </c>
      <c r="D2906" s="330">
        <v>212</v>
      </c>
    </row>
    <row r="2907" spans="1:4" x14ac:dyDescent="0.3">
      <c r="A2907" s="183">
        <v>2015</v>
      </c>
      <c r="B2907" s="183" t="s">
        <v>81</v>
      </c>
      <c r="C2907" s="183" t="s">
        <v>283</v>
      </c>
      <c r="D2907" s="330">
        <v>86</v>
      </c>
    </row>
    <row r="2908" spans="1:4" x14ac:dyDescent="0.3">
      <c r="A2908" s="183">
        <v>2015</v>
      </c>
      <c r="B2908" s="183" t="s">
        <v>81</v>
      </c>
      <c r="C2908" s="183" t="s">
        <v>11</v>
      </c>
      <c r="D2908" s="330">
        <v>836</v>
      </c>
    </row>
    <row r="2909" spans="1:4" x14ac:dyDescent="0.3">
      <c r="A2909" s="183">
        <v>2015</v>
      </c>
      <c r="B2909" s="183" t="s">
        <v>81</v>
      </c>
      <c r="C2909" s="183" t="s">
        <v>56</v>
      </c>
      <c r="D2909" s="330">
        <v>262</v>
      </c>
    </row>
    <row r="2910" spans="1:4" x14ac:dyDescent="0.3">
      <c r="A2910" s="183">
        <v>2015</v>
      </c>
      <c r="B2910" s="183" t="s">
        <v>81</v>
      </c>
      <c r="C2910" s="183" t="s">
        <v>29</v>
      </c>
      <c r="D2910" s="330">
        <v>298</v>
      </c>
    </row>
    <row r="2911" spans="1:4" x14ac:dyDescent="0.3">
      <c r="A2911" s="183">
        <v>2015</v>
      </c>
      <c r="B2911" s="183" t="s">
        <v>81</v>
      </c>
      <c r="C2911" s="183" t="s">
        <v>40</v>
      </c>
      <c r="D2911" s="330">
        <v>34</v>
      </c>
    </row>
    <row r="2912" spans="1:4" x14ac:dyDescent="0.3">
      <c r="A2912" s="183">
        <v>2015</v>
      </c>
      <c r="B2912" s="183" t="s">
        <v>81</v>
      </c>
      <c r="C2912" s="183" t="s">
        <v>47</v>
      </c>
      <c r="D2912" s="330">
        <v>900</v>
      </c>
    </row>
    <row r="2913" spans="1:4" x14ac:dyDescent="0.3">
      <c r="A2913" s="183">
        <v>2015</v>
      </c>
      <c r="B2913" s="183" t="s">
        <v>81</v>
      </c>
      <c r="C2913" s="183" t="s">
        <v>57</v>
      </c>
      <c r="D2913" s="330">
        <v>202</v>
      </c>
    </row>
    <row r="2914" spans="1:4" x14ac:dyDescent="0.3">
      <c r="A2914" s="183">
        <v>2015</v>
      </c>
      <c r="B2914" s="183" t="s">
        <v>81</v>
      </c>
      <c r="C2914" s="183" t="s">
        <v>74</v>
      </c>
      <c r="D2914" s="330">
        <v>816</v>
      </c>
    </row>
    <row r="2915" spans="1:4" x14ac:dyDescent="0.3">
      <c r="A2915" s="183">
        <v>2015</v>
      </c>
      <c r="B2915" s="183" t="s">
        <v>81</v>
      </c>
      <c r="C2915" s="183" t="s">
        <v>53</v>
      </c>
      <c r="D2915" s="330">
        <v>122</v>
      </c>
    </row>
    <row r="2916" spans="1:4" x14ac:dyDescent="0.3">
      <c r="A2916" s="183">
        <v>2015</v>
      </c>
      <c r="B2916" s="183" t="s">
        <v>81</v>
      </c>
      <c r="C2916" s="183" t="s">
        <v>49</v>
      </c>
      <c r="D2916" s="330">
        <v>44</v>
      </c>
    </row>
    <row r="2917" spans="1:4" x14ac:dyDescent="0.3">
      <c r="A2917" s="183">
        <v>2015</v>
      </c>
      <c r="B2917" s="183" t="s">
        <v>81</v>
      </c>
      <c r="C2917" s="183" t="s">
        <v>33</v>
      </c>
      <c r="D2917" s="330">
        <v>188</v>
      </c>
    </row>
    <row r="2918" spans="1:4" x14ac:dyDescent="0.3">
      <c r="A2918" s="183">
        <v>2015</v>
      </c>
      <c r="B2918" s="183" t="s">
        <v>81</v>
      </c>
      <c r="C2918" s="183" t="s">
        <v>60</v>
      </c>
      <c r="D2918" s="330">
        <v>311</v>
      </c>
    </row>
    <row r="2919" spans="1:4" x14ac:dyDescent="0.3">
      <c r="A2919" s="183">
        <v>2015</v>
      </c>
      <c r="B2919" s="183" t="s">
        <v>81</v>
      </c>
      <c r="C2919" s="183" t="s">
        <v>25</v>
      </c>
      <c r="D2919" s="330">
        <v>605</v>
      </c>
    </row>
    <row r="2920" spans="1:4" x14ac:dyDescent="0.3">
      <c r="A2920" s="183">
        <v>2015</v>
      </c>
      <c r="B2920" s="183" t="s">
        <v>81</v>
      </c>
      <c r="C2920" s="183" t="s">
        <v>7</v>
      </c>
      <c r="D2920" s="330">
        <v>697</v>
      </c>
    </row>
    <row r="2921" spans="1:4" x14ac:dyDescent="0.3">
      <c r="A2921" s="183">
        <v>2015</v>
      </c>
      <c r="B2921" s="183" t="s">
        <v>81</v>
      </c>
      <c r="C2921" s="183" t="s">
        <v>51</v>
      </c>
      <c r="D2921" s="330">
        <v>38</v>
      </c>
    </row>
    <row r="2922" spans="1:4" x14ac:dyDescent="0.3">
      <c r="A2922" s="183">
        <v>2015</v>
      </c>
      <c r="B2922" s="183" t="s">
        <v>81</v>
      </c>
      <c r="C2922" s="183" t="s">
        <v>55</v>
      </c>
      <c r="D2922" s="330">
        <v>45</v>
      </c>
    </row>
    <row r="2923" spans="1:4" x14ac:dyDescent="0.3">
      <c r="A2923" s="183">
        <v>2015</v>
      </c>
      <c r="B2923" s="183" t="s">
        <v>81</v>
      </c>
      <c r="C2923" s="183" t="s">
        <v>36</v>
      </c>
      <c r="D2923" s="330">
        <v>335</v>
      </c>
    </row>
    <row r="2924" spans="1:4" x14ac:dyDescent="0.3">
      <c r="A2924" s="183">
        <v>2015</v>
      </c>
      <c r="B2924" s="183" t="s">
        <v>81</v>
      </c>
      <c r="C2924" s="183" t="s">
        <v>21</v>
      </c>
      <c r="D2924" s="330">
        <v>264</v>
      </c>
    </row>
    <row r="2925" spans="1:4" x14ac:dyDescent="0.3">
      <c r="A2925" s="183">
        <v>2015</v>
      </c>
      <c r="B2925" s="183" t="s">
        <v>81</v>
      </c>
      <c r="C2925" s="183" t="s">
        <v>42</v>
      </c>
      <c r="D2925" s="330">
        <v>49</v>
      </c>
    </row>
    <row r="2926" spans="1:4" x14ac:dyDescent="0.3">
      <c r="A2926" s="183">
        <v>2015</v>
      </c>
      <c r="B2926" s="183" t="s">
        <v>81</v>
      </c>
      <c r="C2926" s="183" t="s">
        <v>286</v>
      </c>
      <c r="D2926" s="330">
        <v>55</v>
      </c>
    </row>
    <row r="2927" spans="1:4" x14ac:dyDescent="0.3">
      <c r="A2927" s="183">
        <v>2015</v>
      </c>
      <c r="B2927" s="183" t="s">
        <v>81</v>
      </c>
      <c r="C2927" s="183" t="s">
        <v>16</v>
      </c>
      <c r="D2927" s="330">
        <v>553</v>
      </c>
    </row>
    <row r="2928" spans="1:4" x14ac:dyDescent="0.3">
      <c r="A2928" s="183">
        <v>2015</v>
      </c>
      <c r="B2928" s="183" t="s">
        <v>81</v>
      </c>
      <c r="C2928" s="183" t="s">
        <v>2</v>
      </c>
      <c r="D2928" s="330">
        <v>1075</v>
      </c>
    </row>
    <row r="2929" spans="1:4" x14ac:dyDescent="0.3">
      <c r="A2929" s="183">
        <v>2015</v>
      </c>
      <c r="B2929" s="183" t="s">
        <v>81</v>
      </c>
      <c r="C2929" s="183" t="s">
        <v>287</v>
      </c>
      <c r="D2929" s="330">
        <v>60</v>
      </c>
    </row>
    <row r="2930" spans="1:4" x14ac:dyDescent="0.3">
      <c r="A2930" s="183">
        <v>2015</v>
      </c>
      <c r="B2930" s="183" t="s">
        <v>81</v>
      </c>
      <c r="C2930" s="183" t="s">
        <v>288</v>
      </c>
      <c r="D2930" s="330">
        <v>40</v>
      </c>
    </row>
    <row r="2931" spans="1:4" x14ac:dyDescent="0.3">
      <c r="A2931" s="183">
        <v>2015</v>
      </c>
      <c r="B2931" s="183" t="s">
        <v>81</v>
      </c>
      <c r="C2931" s="183" t="s">
        <v>4</v>
      </c>
      <c r="D2931" s="330">
        <v>1160</v>
      </c>
    </row>
    <row r="2932" spans="1:4" x14ac:dyDescent="0.3">
      <c r="A2932" s="183">
        <v>2015</v>
      </c>
      <c r="B2932" s="183" t="s">
        <v>81</v>
      </c>
      <c r="C2932" s="183" t="s">
        <v>38</v>
      </c>
      <c r="D2932" s="330">
        <v>157</v>
      </c>
    </row>
    <row r="2933" spans="1:4" x14ac:dyDescent="0.3">
      <c r="A2933" s="183">
        <v>2015</v>
      </c>
      <c r="B2933" s="183" t="s">
        <v>81</v>
      </c>
      <c r="C2933" s="183" t="s">
        <v>275</v>
      </c>
      <c r="D2933" s="330">
        <v>211</v>
      </c>
    </row>
    <row r="2934" spans="1:4" x14ac:dyDescent="0.3">
      <c r="A2934" s="183">
        <v>2015</v>
      </c>
      <c r="B2934" s="183" t="s">
        <v>81</v>
      </c>
      <c r="C2934" s="183" t="s">
        <v>8</v>
      </c>
      <c r="D2934" s="330">
        <v>501</v>
      </c>
    </row>
    <row r="2935" spans="1:4" x14ac:dyDescent="0.3">
      <c r="A2935" s="183">
        <v>2015</v>
      </c>
      <c r="B2935" s="183" t="s">
        <v>81</v>
      </c>
      <c r="C2935" s="183" t="s">
        <v>289</v>
      </c>
      <c r="D2935" s="330">
        <v>43</v>
      </c>
    </row>
    <row r="2936" spans="1:4" x14ac:dyDescent="0.3">
      <c r="A2936" s="183">
        <v>2015</v>
      </c>
      <c r="B2936" s="183" t="s">
        <v>81</v>
      </c>
      <c r="C2936" s="183" t="s">
        <v>78</v>
      </c>
      <c r="D2936" s="330">
        <v>806</v>
      </c>
    </row>
    <row r="2937" spans="1:4" x14ac:dyDescent="0.3">
      <c r="A2937" s="183">
        <v>2015</v>
      </c>
      <c r="B2937" s="183" t="s">
        <v>81</v>
      </c>
      <c r="C2937" s="183" t="s">
        <v>27</v>
      </c>
      <c r="D2937" s="330">
        <v>455</v>
      </c>
    </row>
    <row r="2938" spans="1:4" x14ac:dyDescent="0.3">
      <c r="A2938" s="183">
        <v>2015</v>
      </c>
      <c r="B2938" s="183" t="s">
        <v>81</v>
      </c>
      <c r="C2938" s="183" t="s">
        <v>13</v>
      </c>
      <c r="D2938" s="330">
        <v>321</v>
      </c>
    </row>
    <row r="2939" spans="1:4" x14ac:dyDescent="0.3">
      <c r="A2939" s="183">
        <v>2015</v>
      </c>
      <c r="B2939" s="183" t="s">
        <v>81</v>
      </c>
      <c r="C2939" s="183" t="s">
        <v>70</v>
      </c>
      <c r="D2939" s="330">
        <v>741</v>
      </c>
    </row>
    <row r="2940" spans="1:4" x14ac:dyDescent="0.3">
      <c r="A2940" s="183">
        <v>2015</v>
      </c>
      <c r="B2940" s="183" t="s">
        <v>81</v>
      </c>
      <c r="C2940" s="183" t="s">
        <v>72</v>
      </c>
      <c r="D2940" s="330">
        <v>200</v>
      </c>
    </row>
    <row r="2941" spans="1:4" x14ac:dyDescent="0.3">
      <c r="A2941" s="183">
        <v>2015</v>
      </c>
      <c r="B2941" s="183" t="s">
        <v>81</v>
      </c>
      <c r="C2941" s="183" t="s">
        <v>276</v>
      </c>
      <c r="D2941" s="330">
        <v>108</v>
      </c>
    </row>
    <row r="2942" spans="1:4" x14ac:dyDescent="0.3">
      <c r="A2942" s="183">
        <v>2015</v>
      </c>
      <c r="B2942" s="183" t="s">
        <v>81</v>
      </c>
      <c r="C2942" s="183" t="s">
        <v>6</v>
      </c>
      <c r="D2942" s="330">
        <v>1179</v>
      </c>
    </row>
    <row r="2943" spans="1:4" x14ac:dyDescent="0.3">
      <c r="A2943" s="183">
        <v>2015</v>
      </c>
      <c r="B2943" s="183" t="s">
        <v>81</v>
      </c>
      <c r="C2943" s="183" t="s">
        <v>62</v>
      </c>
      <c r="D2943" s="330">
        <v>494</v>
      </c>
    </row>
    <row r="2944" spans="1:4" x14ac:dyDescent="0.3">
      <c r="A2944" s="183">
        <v>2015</v>
      </c>
      <c r="B2944" s="183" t="s">
        <v>81</v>
      </c>
      <c r="C2944" s="183" t="s">
        <v>5</v>
      </c>
      <c r="D2944" s="330">
        <v>872</v>
      </c>
    </row>
    <row r="2945" spans="1:4" x14ac:dyDescent="0.3">
      <c r="A2945" s="183">
        <v>2015</v>
      </c>
      <c r="B2945" s="183" t="s">
        <v>81</v>
      </c>
      <c r="C2945" s="183" t="s">
        <v>37</v>
      </c>
      <c r="D2945" s="330">
        <v>52</v>
      </c>
    </row>
    <row r="2946" spans="1:4" x14ac:dyDescent="0.3">
      <c r="A2946" s="183">
        <v>2015</v>
      </c>
      <c r="B2946" s="183" t="s">
        <v>81</v>
      </c>
      <c r="C2946" s="183" t="s">
        <v>76</v>
      </c>
      <c r="D2946" s="330">
        <v>647</v>
      </c>
    </row>
    <row r="2947" spans="1:4" x14ac:dyDescent="0.3">
      <c r="A2947" s="183">
        <v>2015</v>
      </c>
      <c r="B2947" s="183" t="s">
        <v>81</v>
      </c>
      <c r="C2947" s="183" t="s">
        <v>63</v>
      </c>
      <c r="D2947" s="330">
        <v>190</v>
      </c>
    </row>
    <row r="2948" spans="1:4" x14ac:dyDescent="0.3">
      <c r="A2948" s="183">
        <v>2015</v>
      </c>
      <c r="B2948" s="183" t="s">
        <v>81</v>
      </c>
      <c r="C2948" s="183" t="s">
        <v>277</v>
      </c>
      <c r="D2948" s="330">
        <v>96</v>
      </c>
    </row>
    <row r="2949" spans="1:4" x14ac:dyDescent="0.3">
      <c r="A2949" s="183">
        <v>2015</v>
      </c>
      <c r="B2949" s="183" t="s">
        <v>81</v>
      </c>
      <c r="C2949" s="183" t="s">
        <v>43</v>
      </c>
      <c r="D2949" s="330">
        <v>244</v>
      </c>
    </row>
    <row r="2950" spans="1:4" x14ac:dyDescent="0.3">
      <c r="A2950" s="183">
        <v>2015</v>
      </c>
      <c r="B2950" s="183" t="s">
        <v>81</v>
      </c>
      <c r="C2950" s="183" t="s">
        <v>65</v>
      </c>
      <c r="D2950" s="330">
        <v>245</v>
      </c>
    </row>
    <row r="2951" spans="1:4" x14ac:dyDescent="0.3">
      <c r="A2951" s="183">
        <v>2015</v>
      </c>
      <c r="B2951" s="183" t="s">
        <v>81</v>
      </c>
      <c r="C2951" s="183" t="s">
        <v>22</v>
      </c>
      <c r="D2951" s="330">
        <v>252</v>
      </c>
    </row>
    <row r="2952" spans="1:4" x14ac:dyDescent="0.3">
      <c r="A2952" s="183">
        <v>2015</v>
      </c>
      <c r="B2952" s="183" t="s">
        <v>81</v>
      </c>
      <c r="C2952" s="183" t="s">
        <v>61</v>
      </c>
      <c r="D2952" s="330">
        <v>178</v>
      </c>
    </row>
    <row r="2953" spans="1:4" x14ac:dyDescent="0.3">
      <c r="A2953" s="183">
        <v>2015</v>
      </c>
      <c r="B2953" s="183" t="s">
        <v>81</v>
      </c>
      <c r="C2953" s="183" t="s">
        <v>23</v>
      </c>
      <c r="D2953" s="330">
        <v>294</v>
      </c>
    </row>
    <row r="2954" spans="1:4" x14ac:dyDescent="0.3">
      <c r="A2954" s="183">
        <v>2015</v>
      </c>
      <c r="B2954" s="183" t="s">
        <v>81</v>
      </c>
      <c r="C2954" s="183" t="s">
        <v>12</v>
      </c>
      <c r="D2954" s="330">
        <v>176</v>
      </c>
    </row>
    <row r="2955" spans="1:4" x14ac:dyDescent="0.3">
      <c r="A2955" s="183">
        <v>2015</v>
      </c>
      <c r="B2955" s="183" t="s">
        <v>81</v>
      </c>
      <c r="C2955" s="183" t="s">
        <v>278</v>
      </c>
      <c r="D2955" s="330">
        <v>452</v>
      </c>
    </row>
    <row r="2956" spans="1:4" x14ac:dyDescent="0.3">
      <c r="A2956" s="183">
        <v>2015</v>
      </c>
      <c r="B2956" s="183" t="s">
        <v>81</v>
      </c>
      <c r="C2956" s="183" t="s">
        <v>19</v>
      </c>
      <c r="D2956" s="330">
        <v>381</v>
      </c>
    </row>
    <row r="2957" spans="1:4" x14ac:dyDescent="0.3">
      <c r="A2957" s="183">
        <v>2015</v>
      </c>
      <c r="B2957" s="183" t="s">
        <v>81</v>
      </c>
      <c r="C2957" s="183" t="s">
        <v>45</v>
      </c>
      <c r="D2957" s="330">
        <v>100</v>
      </c>
    </row>
    <row r="2958" spans="1:4" x14ac:dyDescent="0.3">
      <c r="A2958" s="183">
        <v>2015</v>
      </c>
      <c r="B2958" s="183" t="s">
        <v>81</v>
      </c>
      <c r="C2958" s="183" t="s">
        <v>48</v>
      </c>
      <c r="D2958" s="330">
        <v>292</v>
      </c>
    </row>
    <row r="2959" spans="1:4" x14ac:dyDescent="0.3">
      <c r="A2959" s="183">
        <v>2015</v>
      </c>
      <c r="B2959" s="183" t="s">
        <v>81</v>
      </c>
      <c r="C2959" s="183" t="s">
        <v>34</v>
      </c>
      <c r="D2959" s="330">
        <v>150</v>
      </c>
    </row>
    <row r="2960" spans="1:4" x14ac:dyDescent="0.3">
      <c r="A2960" s="183">
        <v>2015</v>
      </c>
      <c r="B2960" s="183" t="s">
        <v>81</v>
      </c>
      <c r="C2960" s="183" t="s">
        <v>3</v>
      </c>
      <c r="D2960" s="330">
        <v>1046</v>
      </c>
    </row>
    <row r="2961" spans="1:4" x14ac:dyDescent="0.3">
      <c r="A2961" s="183">
        <v>2015</v>
      </c>
      <c r="B2961" s="183" t="s">
        <v>81</v>
      </c>
      <c r="C2961" s="183" t="s">
        <v>80</v>
      </c>
      <c r="D2961" s="330">
        <v>548</v>
      </c>
    </row>
    <row r="2962" spans="1:4" x14ac:dyDescent="0.3">
      <c r="A2962" s="183">
        <v>2015</v>
      </c>
      <c r="B2962" s="183" t="s">
        <v>81</v>
      </c>
      <c r="C2962" s="183" t="s">
        <v>39</v>
      </c>
      <c r="D2962" s="330">
        <v>351</v>
      </c>
    </row>
    <row r="2963" spans="1:4" x14ac:dyDescent="0.3">
      <c r="A2963" s="183">
        <v>2015</v>
      </c>
      <c r="B2963" s="183" t="s">
        <v>81</v>
      </c>
      <c r="C2963" s="183" t="s">
        <v>14</v>
      </c>
      <c r="D2963" s="330">
        <v>980</v>
      </c>
    </row>
    <row r="2964" spans="1:4" x14ac:dyDescent="0.3">
      <c r="A2964" s="183">
        <v>2015</v>
      </c>
      <c r="B2964" s="183" t="s">
        <v>81</v>
      </c>
      <c r="C2964" s="183" t="s">
        <v>68</v>
      </c>
      <c r="D2964" s="330">
        <v>232</v>
      </c>
    </row>
    <row r="2965" spans="1:4" x14ac:dyDescent="0.3">
      <c r="A2965" s="183">
        <v>2015</v>
      </c>
      <c r="B2965" s="183" t="s">
        <v>81</v>
      </c>
      <c r="C2965" s="183" t="s">
        <v>69</v>
      </c>
      <c r="D2965" s="330">
        <v>240</v>
      </c>
    </row>
    <row r="2966" spans="1:4" x14ac:dyDescent="0.3">
      <c r="A2966" s="183">
        <v>2015</v>
      </c>
      <c r="B2966" s="183" t="s">
        <v>81</v>
      </c>
      <c r="C2966" s="183" t="s">
        <v>50</v>
      </c>
      <c r="D2966" s="330">
        <v>43</v>
      </c>
    </row>
    <row r="2967" spans="1:4" x14ac:dyDescent="0.3">
      <c r="A2967" s="183">
        <v>2015</v>
      </c>
      <c r="B2967" s="183" t="s">
        <v>81</v>
      </c>
      <c r="C2967" s="183" t="s">
        <v>279</v>
      </c>
      <c r="D2967" s="330">
        <v>98</v>
      </c>
    </row>
    <row r="2968" spans="1:4" x14ac:dyDescent="0.3">
      <c r="A2968" s="183">
        <v>2015</v>
      </c>
      <c r="B2968" s="183" t="s">
        <v>81</v>
      </c>
      <c r="C2968" s="183" t="s">
        <v>24</v>
      </c>
      <c r="D2968" s="330">
        <v>803</v>
      </c>
    </row>
    <row r="2969" spans="1:4" x14ac:dyDescent="0.3">
      <c r="A2969" s="183">
        <v>2015</v>
      </c>
      <c r="B2969" s="183" t="s">
        <v>81</v>
      </c>
      <c r="C2969" s="183" t="s">
        <v>9</v>
      </c>
      <c r="D2969" s="330">
        <v>568</v>
      </c>
    </row>
    <row r="2970" spans="1:4" x14ac:dyDescent="0.3">
      <c r="A2970" s="183">
        <v>2015</v>
      </c>
      <c r="B2970" s="183" t="s">
        <v>81</v>
      </c>
      <c r="C2970" s="183" t="s">
        <v>67</v>
      </c>
      <c r="D2970" s="330">
        <v>328</v>
      </c>
    </row>
    <row r="2971" spans="1:4" x14ac:dyDescent="0.3">
      <c r="A2971" s="183">
        <v>2015</v>
      </c>
      <c r="B2971" s="183" t="s">
        <v>81</v>
      </c>
      <c r="C2971" s="183" t="s">
        <v>28</v>
      </c>
      <c r="D2971" s="330">
        <v>434</v>
      </c>
    </row>
    <row r="2972" spans="1:4" x14ac:dyDescent="0.3">
      <c r="A2972" s="183">
        <v>2015</v>
      </c>
      <c r="B2972" s="183" t="s">
        <v>81</v>
      </c>
      <c r="C2972" s="183" t="s">
        <v>31</v>
      </c>
      <c r="D2972" s="330">
        <v>334</v>
      </c>
    </row>
    <row r="2973" spans="1:4" x14ac:dyDescent="0.3">
      <c r="A2973" s="183">
        <v>2015</v>
      </c>
      <c r="B2973" s="183" t="s">
        <v>81</v>
      </c>
      <c r="C2973" s="183" t="s">
        <v>64</v>
      </c>
      <c r="D2973" s="330">
        <v>534</v>
      </c>
    </row>
    <row r="2974" spans="1:4" x14ac:dyDescent="0.3">
      <c r="A2974" s="183">
        <v>2015</v>
      </c>
      <c r="B2974" s="183" t="s">
        <v>81</v>
      </c>
      <c r="C2974" s="183" t="s">
        <v>290</v>
      </c>
      <c r="D2974" s="330">
        <v>43</v>
      </c>
    </row>
    <row r="2975" spans="1:4" x14ac:dyDescent="0.3">
      <c r="A2975" s="183">
        <v>2015</v>
      </c>
      <c r="B2975" s="183" t="s">
        <v>81</v>
      </c>
      <c r="C2975" s="183" t="s">
        <v>280</v>
      </c>
      <c r="D2975" s="330">
        <v>142</v>
      </c>
    </row>
    <row r="2976" spans="1:4" x14ac:dyDescent="0.3">
      <c r="A2976" s="183">
        <v>2015</v>
      </c>
      <c r="B2976" s="183" t="s">
        <v>81</v>
      </c>
      <c r="C2976" s="183" t="s">
        <v>73</v>
      </c>
      <c r="D2976" s="330">
        <v>714</v>
      </c>
    </row>
    <row r="2977" spans="1:4" x14ac:dyDescent="0.3">
      <c r="A2977" s="183">
        <v>2015</v>
      </c>
      <c r="B2977" s="183" t="s">
        <v>81</v>
      </c>
      <c r="C2977" s="183" t="s">
        <v>26</v>
      </c>
      <c r="D2977" s="330">
        <v>313</v>
      </c>
    </row>
    <row r="2978" spans="1:4" x14ac:dyDescent="0.3">
      <c r="A2978" s="183">
        <v>2015</v>
      </c>
      <c r="B2978" s="183" t="s">
        <v>81</v>
      </c>
      <c r="C2978" s="183" t="s">
        <v>32</v>
      </c>
      <c r="D2978" s="330">
        <v>286</v>
      </c>
    </row>
    <row r="2979" spans="1:4" x14ac:dyDescent="0.3">
      <c r="A2979" s="183">
        <v>2015</v>
      </c>
      <c r="B2979" s="183" t="s">
        <v>81</v>
      </c>
      <c r="C2979" s="183" t="s">
        <v>46</v>
      </c>
      <c r="D2979" s="330">
        <v>724</v>
      </c>
    </row>
    <row r="2980" spans="1:4" x14ac:dyDescent="0.3">
      <c r="A2980" s="183">
        <v>2015</v>
      </c>
      <c r="B2980" s="183" t="s">
        <v>81</v>
      </c>
      <c r="C2980" s="183" t="s">
        <v>75</v>
      </c>
      <c r="D2980" s="330">
        <v>473</v>
      </c>
    </row>
    <row r="2981" spans="1:4" x14ac:dyDescent="0.3">
      <c r="A2981" s="183">
        <v>2015</v>
      </c>
      <c r="B2981" s="183" t="s">
        <v>81</v>
      </c>
      <c r="C2981" s="183" t="s">
        <v>10</v>
      </c>
      <c r="D2981" s="330">
        <v>952</v>
      </c>
    </row>
    <row r="2982" spans="1:4" x14ac:dyDescent="0.3">
      <c r="A2982" s="183">
        <v>2015</v>
      </c>
      <c r="B2982" s="183" t="s">
        <v>81</v>
      </c>
      <c r="C2982" s="183" t="s">
        <v>291</v>
      </c>
      <c r="D2982" s="330">
        <v>162</v>
      </c>
    </row>
    <row r="2983" spans="1:4" x14ac:dyDescent="0.3">
      <c r="A2983" s="183">
        <v>2015</v>
      </c>
      <c r="B2983" s="183" t="s">
        <v>81</v>
      </c>
      <c r="C2983" s="183" t="s">
        <v>15</v>
      </c>
      <c r="D2983" s="330">
        <v>787</v>
      </c>
    </row>
    <row r="2984" spans="1:4" x14ac:dyDescent="0.3">
      <c r="A2984" s="183">
        <v>2015</v>
      </c>
      <c r="B2984" s="183" t="s">
        <v>81</v>
      </c>
      <c r="C2984" s="183" t="s">
        <v>18</v>
      </c>
      <c r="D2984" s="330">
        <v>1040</v>
      </c>
    </row>
    <row r="2985" spans="1:4" x14ac:dyDescent="0.3">
      <c r="A2985" s="183">
        <v>2015</v>
      </c>
      <c r="B2985" s="183" t="s">
        <v>81</v>
      </c>
      <c r="C2985" s="183" t="s">
        <v>77</v>
      </c>
      <c r="D2985" s="330">
        <v>395</v>
      </c>
    </row>
    <row r="2986" spans="1:4" x14ac:dyDescent="0.3">
      <c r="A2986" s="183">
        <v>2015</v>
      </c>
      <c r="B2986" s="183" t="s">
        <v>81</v>
      </c>
      <c r="C2986" s="183" t="s">
        <v>44</v>
      </c>
      <c r="D2986" s="330">
        <v>97</v>
      </c>
    </row>
    <row r="2987" spans="1:4" x14ac:dyDescent="0.3">
      <c r="A2987" s="183">
        <v>2015</v>
      </c>
      <c r="B2987" s="183" t="s">
        <v>81</v>
      </c>
      <c r="C2987" s="183" t="s">
        <v>71</v>
      </c>
      <c r="D2987" s="330">
        <v>414</v>
      </c>
    </row>
    <row r="2988" spans="1:4" x14ac:dyDescent="0.3">
      <c r="A2988" s="183">
        <v>2015</v>
      </c>
      <c r="B2988" s="183" t="s">
        <v>81</v>
      </c>
      <c r="C2988" s="183" t="s">
        <v>52</v>
      </c>
      <c r="D2988" s="330">
        <v>104</v>
      </c>
    </row>
    <row r="2989" spans="1:4" x14ac:dyDescent="0.3">
      <c r="A2989" s="183">
        <v>2015</v>
      </c>
      <c r="B2989" s="183" t="s">
        <v>81</v>
      </c>
      <c r="C2989" s="183" t="s">
        <v>20</v>
      </c>
      <c r="D2989" s="330">
        <v>680</v>
      </c>
    </row>
    <row r="2990" spans="1:4" x14ac:dyDescent="0.3">
      <c r="A2990" s="183">
        <v>2015</v>
      </c>
      <c r="B2990" s="183" t="s">
        <v>81</v>
      </c>
      <c r="C2990" s="183" t="s">
        <v>95</v>
      </c>
      <c r="D2990" s="330">
        <v>1076</v>
      </c>
    </row>
    <row r="2991" spans="1:4" x14ac:dyDescent="0.3">
      <c r="A2991" s="183">
        <v>2015</v>
      </c>
      <c r="B2991" s="183" t="s">
        <v>81</v>
      </c>
      <c r="C2991" s="183" t="s">
        <v>30</v>
      </c>
      <c r="D2991" s="330">
        <v>137</v>
      </c>
    </row>
    <row r="2992" spans="1:4" x14ac:dyDescent="0.3">
      <c r="A2992" s="183">
        <v>2015</v>
      </c>
      <c r="B2992" s="183" t="s">
        <v>81</v>
      </c>
      <c r="C2992" s="183" t="s">
        <v>58</v>
      </c>
      <c r="D2992" s="330">
        <v>57</v>
      </c>
    </row>
    <row r="2993" spans="1:4" x14ac:dyDescent="0.3">
      <c r="A2993" s="183">
        <v>2015</v>
      </c>
      <c r="B2993" s="183" t="s">
        <v>81</v>
      </c>
      <c r="C2993" s="183" t="s">
        <v>281</v>
      </c>
      <c r="D2993" s="330">
        <v>2309</v>
      </c>
    </row>
    <row r="2994" spans="1:4" x14ac:dyDescent="0.3">
      <c r="A2994" s="183">
        <v>2015</v>
      </c>
      <c r="B2994" s="183" t="s">
        <v>81</v>
      </c>
      <c r="C2994" s="183" t="s">
        <v>282</v>
      </c>
      <c r="D2994" s="330">
        <v>202</v>
      </c>
    </row>
    <row r="2995" spans="1:4" x14ac:dyDescent="0.3">
      <c r="A2995" s="183">
        <v>2015</v>
      </c>
      <c r="B2995" s="183" t="s">
        <v>81</v>
      </c>
      <c r="C2995" s="183" t="s">
        <v>145</v>
      </c>
      <c r="D2995" s="330">
        <v>8708</v>
      </c>
    </row>
    <row r="2996" spans="1:4" x14ac:dyDescent="0.3">
      <c r="A2996" s="183">
        <v>2015</v>
      </c>
      <c r="B2996" s="183" t="s">
        <v>81</v>
      </c>
      <c r="C2996" s="183" t="s">
        <v>146</v>
      </c>
      <c r="D2996" s="330">
        <v>5314</v>
      </c>
    </row>
    <row r="2997" spans="1:4" x14ac:dyDescent="0.3">
      <c r="A2997" s="183">
        <v>2015</v>
      </c>
      <c r="B2997" s="183" t="s">
        <v>81</v>
      </c>
      <c r="C2997" s="183" t="s">
        <v>147</v>
      </c>
      <c r="D2997" s="330">
        <v>10377</v>
      </c>
    </row>
    <row r="2998" spans="1:4" x14ac:dyDescent="0.3">
      <c r="A2998" s="183">
        <v>2015</v>
      </c>
      <c r="B2998" s="183" t="s">
        <v>90</v>
      </c>
      <c r="C2998" s="183" t="s">
        <v>35</v>
      </c>
      <c r="D2998" s="330">
        <v>90</v>
      </c>
    </row>
    <row r="2999" spans="1:4" x14ac:dyDescent="0.3">
      <c r="A2999" s="183">
        <v>2015</v>
      </c>
      <c r="B2999" s="183" t="s">
        <v>90</v>
      </c>
      <c r="C2999" s="183" t="s">
        <v>41</v>
      </c>
      <c r="D2999" s="330">
        <v>73</v>
      </c>
    </row>
    <row r="3000" spans="1:4" x14ac:dyDescent="0.3">
      <c r="A3000" s="183">
        <v>2015</v>
      </c>
      <c r="B3000" s="183" t="s">
        <v>90</v>
      </c>
      <c r="C3000" s="183" t="s">
        <v>59</v>
      </c>
      <c r="D3000" s="330">
        <v>128</v>
      </c>
    </row>
    <row r="3001" spans="1:4" x14ac:dyDescent="0.3">
      <c r="A3001" s="183">
        <v>2015</v>
      </c>
      <c r="B3001" s="183" t="s">
        <v>90</v>
      </c>
      <c r="C3001" s="183" t="s">
        <v>79</v>
      </c>
      <c r="D3001" s="330">
        <v>1351</v>
      </c>
    </row>
    <row r="3002" spans="1:4" x14ac:dyDescent="0.3">
      <c r="A3002" s="183">
        <v>2015</v>
      </c>
      <c r="B3002" s="183" t="s">
        <v>90</v>
      </c>
      <c r="C3002" s="183" t="s">
        <v>17</v>
      </c>
      <c r="D3002" s="330">
        <v>639</v>
      </c>
    </row>
    <row r="3003" spans="1:4" x14ac:dyDescent="0.3">
      <c r="A3003" s="183">
        <v>2015</v>
      </c>
      <c r="B3003" s="183" t="s">
        <v>90</v>
      </c>
      <c r="C3003" s="183" t="s">
        <v>274</v>
      </c>
      <c r="D3003" s="330">
        <v>145</v>
      </c>
    </row>
    <row r="3004" spans="1:4" x14ac:dyDescent="0.3">
      <c r="A3004" s="183">
        <v>2015</v>
      </c>
      <c r="B3004" s="183" t="s">
        <v>90</v>
      </c>
      <c r="C3004" s="183" t="s">
        <v>66</v>
      </c>
      <c r="D3004" s="330">
        <v>268</v>
      </c>
    </row>
    <row r="3005" spans="1:4" x14ac:dyDescent="0.3">
      <c r="A3005" s="183">
        <v>2015</v>
      </c>
      <c r="B3005" s="183" t="s">
        <v>90</v>
      </c>
      <c r="C3005" s="183" t="s">
        <v>283</v>
      </c>
      <c r="D3005" s="330">
        <v>86</v>
      </c>
    </row>
    <row r="3006" spans="1:4" x14ac:dyDescent="0.3">
      <c r="A3006" s="183">
        <v>2015</v>
      </c>
      <c r="B3006" s="183" t="s">
        <v>90</v>
      </c>
      <c r="C3006" s="183" t="s">
        <v>11</v>
      </c>
      <c r="D3006" s="330">
        <v>1061</v>
      </c>
    </row>
    <row r="3007" spans="1:4" x14ac:dyDescent="0.3">
      <c r="A3007" s="183">
        <v>2015</v>
      </c>
      <c r="B3007" s="183" t="s">
        <v>90</v>
      </c>
      <c r="C3007" s="183" t="s">
        <v>56</v>
      </c>
      <c r="D3007" s="330">
        <v>383</v>
      </c>
    </row>
    <row r="3008" spans="1:4" x14ac:dyDescent="0.3">
      <c r="A3008" s="183">
        <v>2015</v>
      </c>
      <c r="B3008" s="183" t="s">
        <v>90</v>
      </c>
      <c r="C3008" s="183" t="s">
        <v>29</v>
      </c>
      <c r="D3008" s="330">
        <v>324</v>
      </c>
    </row>
    <row r="3009" spans="1:4" x14ac:dyDescent="0.3">
      <c r="A3009" s="183">
        <v>2015</v>
      </c>
      <c r="B3009" s="183" t="s">
        <v>90</v>
      </c>
      <c r="C3009" s="183" t="s">
        <v>47</v>
      </c>
      <c r="D3009" s="330">
        <v>967</v>
      </c>
    </row>
    <row r="3010" spans="1:4" x14ac:dyDescent="0.3">
      <c r="A3010" s="183">
        <v>2015</v>
      </c>
      <c r="B3010" s="183" t="s">
        <v>90</v>
      </c>
      <c r="C3010" s="183" t="s">
        <v>57</v>
      </c>
      <c r="D3010" s="330">
        <v>210</v>
      </c>
    </row>
    <row r="3011" spans="1:4" x14ac:dyDescent="0.3">
      <c r="A3011" s="183">
        <v>2015</v>
      </c>
      <c r="B3011" s="183" t="s">
        <v>90</v>
      </c>
      <c r="C3011" s="183" t="s">
        <v>74</v>
      </c>
      <c r="D3011" s="330">
        <v>1039</v>
      </c>
    </row>
    <row r="3012" spans="1:4" x14ac:dyDescent="0.3">
      <c r="A3012" s="183">
        <v>2015</v>
      </c>
      <c r="B3012" s="183" t="s">
        <v>90</v>
      </c>
      <c r="C3012" s="183" t="s">
        <v>53</v>
      </c>
      <c r="D3012" s="330">
        <v>131</v>
      </c>
    </row>
    <row r="3013" spans="1:4" x14ac:dyDescent="0.3">
      <c r="A3013" s="183">
        <v>2015</v>
      </c>
      <c r="B3013" s="183" t="s">
        <v>90</v>
      </c>
      <c r="C3013" s="183" t="s">
        <v>49</v>
      </c>
      <c r="D3013" s="330">
        <v>58</v>
      </c>
    </row>
    <row r="3014" spans="1:4" x14ac:dyDescent="0.3">
      <c r="A3014" s="183">
        <v>2015</v>
      </c>
      <c r="B3014" s="183" t="s">
        <v>90</v>
      </c>
      <c r="C3014" s="183" t="s">
        <v>33</v>
      </c>
      <c r="D3014" s="330">
        <v>193</v>
      </c>
    </row>
    <row r="3015" spans="1:4" x14ac:dyDescent="0.3">
      <c r="A3015" s="183">
        <v>2015</v>
      </c>
      <c r="B3015" s="183" t="s">
        <v>90</v>
      </c>
      <c r="C3015" s="183" t="s">
        <v>60</v>
      </c>
      <c r="D3015" s="330">
        <v>333</v>
      </c>
    </row>
    <row r="3016" spans="1:4" x14ac:dyDescent="0.3">
      <c r="A3016" s="183">
        <v>2015</v>
      </c>
      <c r="B3016" s="183" t="s">
        <v>90</v>
      </c>
      <c r="C3016" s="183" t="s">
        <v>25</v>
      </c>
      <c r="D3016" s="330">
        <v>798</v>
      </c>
    </row>
    <row r="3017" spans="1:4" x14ac:dyDescent="0.3">
      <c r="A3017" s="183">
        <v>2015</v>
      </c>
      <c r="B3017" s="183" t="s">
        <v>90</v>
      </c>
      <c r="C3017" s="183" t="s">
        <v>7</v>
      </c>
      <c r="D3017" s="330">
        <v>856</v>
      </c>
    </row>
    <row r="3018" spans="1:4" x14ac:dyDescent="0.3">
      <c r="A3018" s="183">
        <v>2015</v>
      </c>
      <c r="B3018" s="183" t="s">
        <v>90</v>
      </c>
      <c r="C3018" s="183" t="s">
        <v>51</v>
      </c>
      <c r="D3018" s="330">
        <v>48</v>
      </c>
    </row>
    <row r="3019" spans="1:4" x14ac:dyDescent="0.3">
      <c r="A3019" s="183">
        <v>2015</v>
      </c>
      <c r="B3019" s="183" t="s">
        <v>90</v>
      </c>
      <c r="C3019" s="183" t="s">
        <v>55</v>
      </c>
      <c r="D3019" s="330">
        <v>42</v>
      </c>
    </row>
    <row r="3020" spans="1:4" x14ac:dyDescent="0.3">
      <c r="A3020" s="183">
        <v>2015</v>
      </c>
      <c r="B3020" s="183" t="s">
        <v>90</v>
      </c>
      <c r="C3020" s="183" t="s">
        <v>36</v>
      </c>
      <c r="D3020" s="330">
        <v>386</v>
      </c>
    </row>
    <row r="3021" spans="1:4" x14ac:dyDescent="0.3">
      <c r="A3021" s="183">
        <v>2015</v>
      </c>
      <c r="B3021" s="183" t="s">
        <v>90</v>
      </c>
      <c r="C3021" s="183" t="s">
        <v>21</v>
      </c>
      <c r="D3021" s="330">
        <v>322</v>
      </c>
    </row>
    <row r="3022" spans="1:4" x14ac:dyDescent="0.3">
      <c r="A3022" s="183">
        <v>2015</v>
      </c>
      <c r="B3022" s="183" t="s">
        <v>90</v>
      </c>
      <c r="C3022" s="183" t="s">
        <v>42</v>
      </c>
      <c r="D3022" s="330">
        <v>54</v>
      </c>
    </row>
    <row r="3023" spans="1:4" x14ac:dyDescent="0.3">
      <c r="A3023" s="183">
        <v>2015</v>
      </c>
      <c r="B3023" s="183" t="s">
        <v>90</v>
      </c>
      <c r="C3023" s="183" t="s">
        <v>286</v>
      </c>
      <c r="D3023" s="330">
        <v>58</v>
      </c>
    </row>
    <row r="3024" spans="1:4" x14ac:dyDescent="0.3">
      <c r="A3024" s="183">
        <v>2015</v>
      </c>
      <c r="B3024" s="183" t="s">
        <v>90</v>
      </c>
      <c r="C3024" s="183" t="s">
        <v>16</v>
      </c>
      <c r="D3024" s="330">
        <v>692</v>
      </c>
    </row>
    <row r="3025" spans="1:4" x14ac:dyDescent="0.3">
      <c r="A3025" s="183">
        <v>2015</v>
      </c>
      <c r="B3025" s="183" t="s">
        <v>90</v>
      </c>
      <c r="C3025" s="183" t="s">
        <v>2</v>
      </c>
      <c r="D3025" s="330">
        <v>1363</v>
      </c>
    </row>
    <row r="3026" spans="1:4" x14ac:dyDescent="0.3">
      <c r="A3026" s="183">
        <v>2015</v>
      </c>
      <c r="B3026" s="183" t="s">
        <v>90</v>
      </c>
      <c r="C3026" s="183" t="s">
        <v>287</v>
      </c>
      <c r="D3026" s="330">
        <v>40</v>
      </c>
    </row>
    <row r="3027" spans="1:4" x14ac:dyDescent="0.3">
      <c r="A3027" s="183">
        <v>2015</v>
      </c>
      <c r="B3027" s="183" t="s">
        <v>90</v>
      </c>
      <c r="C3027" s="183" t="s">
        <v>288</v>
      </c>
      <c r="D3027" s="330">
        <v>50</v>
      </c>
    </row>
    <row r="3028" spans="1:4" x14ac:dyDescent="0.3">
      <c r="A3028" s="183">
        <v>2015</v>
      </c>
      <c r="B3028" s="183" t="s">
        <v>90</v>
      </c>
      <c r="C3028" s="183" t="s">
        <v>4</v>
      </c>
      <c r="D3028" s="330">
        <v>1492</v>
      </c>
    </row>
    <row r="3029" spans="1:4" x14ac:dyDescent="0.3">
      <c r="A3029" s="183">
        <v>2015</v>
      </c>
      <c r="B3029" s="183" t="s">
        <v>90</v>
      </c>
      <c r="C3029" s="183" t="s">
        <v>38</v>
      </c>
      <c r="D3029" s="330">
        <v>166</v>
      </c>
    </row>
    <row r="3030" spans="1:4" x14ac:dyDescent="0.3">
      <c r="A3030" s="183">
        <v>2015</v>
      </c>
      <c r="B3030" s="183" t="s">
        <v>90</v>
      </c>
      <c r="C3030" s="183" t="s">
        <v>275</v>
      </c>
      <c r="D3030" s="330">
        <v>268</v>
      </c>
    </row>
    <row r="3031" spans="1:4" x14ac:dyDescent="0.3">
      <c r="A3031" s="183">
        <v>2015</v>
      </c>
      <c r="B3031" s="183" t="s">
        <v>90</v>
      </c>
      <c r="C3031" s="183" t="s">
        <v>8</v>
      </c>
      <c r="D3031" s="330">
        <v>528</v>
      </c>
    </row>
    <row r="3032" spans="1:4" x14ac:dyDescent="0.3">
      <c r="A3032" s="183">
        <v>2015</v>
      </c>
      <c r="B3032" s="183" t="s">
        <v>90</v>
      </c>
      <c r="C3032" s="183" t="s">
        <v>289</v>
      </c>
      <c r="D3032" s="330">
        <v>35</v>
      </c>
    </row>
    <row r="3033" spans="1:4" x14ac:dyDescent="0.3">
      <c r="A3033" s="183">
        <v>2015</v>
      </c>
      <c r="B3033" s="183" t="s">
        <v>90</v>
      </c>
      <c r="C3033" s="183" t="s">
        <v>78</v>
      </c>
      <c r="D3033" s="330">
        <v>917</v>
      </c>
    </row>
    <row r="3034" spans="1:4" x14ac:dyDescent="0.3">
      <c r="A3034" s="183">
        <v>2015</v>
      </c>
      <c r="B3034" s="183" t="s">
        <v>90</v>
      </c>
      <c r="C3034" s="183" t="s">
        <v>27</v>
      </c>
      <c r="D3034" s="330">
        <v>595</v>
      </c>
    </row>
    <row r="3035" spans="1:4" x14ac:dyDescent="0.3">
      <c r="A3035" s="183">
        <v>2015</v>
      </c>
      <c r="B3035" s="183" t="s">
        <v>90</v>
      </c>
      <c r="C3035" s="183" t="s">
        <v>13</v>
      </c>
      <c r="D3035" s="330">
        <v>319</v>
      </c>
    </row>
    <row r="3036" spans="1:4" x14ac:dyDescent="0.3">
      <c r="A3036" s="183">
        <v>2015</v>
      </c>
      <c r="B3036" s="183" t="s">
        <v>90</v>
      </c>
      <c r="C3036" s="183" t="s">
        <v>70</v>
      </c>
      <c r="D3036" s="330">
        <v>951</v>
      </c>
    </row>
    <row r="3037" spans="1:4" x14ac:dyDescent="0.3">
      <c r="A3037" s="183">
        <v>2015</v>
      </c>
      <c r="B3037" s="183" t="s">
        <v>90</v>
      </c>
      <c r="C3037" s="183" t="s">
        <v>72</v>
      </c>
      <c r="D3037" s="330">
        <v>255</v>
      </c>
    </row>
    <row r="3038" spans="1:4" x14ac:dyDescent="0.3">
      <c r="A3038" s="183">
        <v>2015</v>
      </c>
      <c r="B3038" s="183" t="s">
        <v>90</v>
      </c>
      <c r="C3038" s="183" t="s">
        <v>276</v>
      </c>
      <c r="D3038" s="330">
        <v>133</v>
      </c>
    </row>
    <row r="3039" spans="1:4" x14ac:dyDescent="0.3">
      <c r="A3039" s="183">
        <v>2015</v>
      </c>
      <c r="B3039" s="183" t="s">
        <v>90</v>
      </c>
      <c r="C3039" s="183" t="s">
        <v>6</v>
      </c>
      <c r="D3039" s="330">
        <v>1473</v>
      </c>
    </row>
    <row r="3040" spans="1:4" x14ac:dyDescent="0.3">
      <c r="A3040" s="183">
        <v>2015</v>
      </c>
      <c r="B3040" s="183" t="s">
        <v>90</v>
      </c>
      <c r="C3040" s="183" t="s">
        <v>62</v>
      </c>
      <c r="D3040" s="330">
        <v>587</v>
      </c>
    </row>
    <row r="3041" spans="1:4" x14ac:dyDescent="0.3">
      <c r="A3041" s="183">
        <v>2015</v>
      </c>
      <c r="B3041" s="183" t="s">
        <v>90</v>
      </c>
      <c r="C3041" s="183" t="s">
        <v>5</v>
      </c>
      <c r="D3041" s="330">
        <v>1089</v>
      </c>
    </row>
    <row r="3042" spans="1:4" x14ac:dyDescent="0.3">
      <c r="A3042" s="183">
        <v>2015</v>
      </c>
      <c r="B3042" s="183" t="s">
        <v>90</v>
      </c>
      <c r="C3042" s="183" t="s">
        <v>37</v>
      </c>
      <c r="D3042" s="330">
        <v>41</v>
      </c>
    </row>
    <row r="3043" spans="1:4" x14ac:dyDescent="0.3">
      <c r="A3043" s="183">
        <v>2015</v>
      </c>
      <c r="B3043" s="183" t="s">
        <v>90</v>
      </c>
      <c r="C3043" s="183" t="s">
        <v>76</v>
      </c>
      <c r="D3043" s="330">
        <v>668</v>
      </c>
    </row>
    <row r="3044" spans="1:4" x14ac:dyDescent="0.3">
      <c r="A3044" s="183">
        <v>2015</v>
      </c>
      <c r="B3044" s="183" t="s">
        <v>90</v>
      </c>
      <c r="C3044" s="183" t="s">
        <v>63</v>
      </c>
      <c r="D3044" s="330">
        <v>222</v>
      </c>
    </row>
    <row r="3045" spans="1:4" x14ac:dyDescent="0.3">
      <c r="A3045" s="183">
        <v>2015</v>
      </c>
      <c r="B3045" s="183" t="s">
        <v>90</v>
      </c>
      <c r="C3045" s="183" t="s">
        <v>277</v>
      </c>
      <c r="D3045" s="330">
        <v>91</v>
      </c>
    </row>
    <row r="3046" spans="1:4" x14ac:dyDescent="0.3">
      <c r="A3046" s="183">
        <v>2015</v>
      </c>
      <c r="B3046" s="183" t="s">
        <v>90</v>
      </c>
      <c r="C3046" s="183" t="s">
        <v>43</v>
      </c>
      <c r="D3046" s="330">
        <v>261</v>
      </c>
    </row>
    <row r="3047" spans="1:4" x14ac:dyDescent="0.3">
      <c r="A3047" s="183">
        <v>2015</v>
      </c>
      <c r="B3047" s="183" t="s">
        <v>90</v>
      </c>
      <c r="C3047" s="183" t="s">
        <v>65</v>
      </c>
      <c r="D3047" s="330">
        <v>295</v>
      </c>
    </row>
    <row r="3048" spans="1:4" x14ac:dyDescent="0.3">
      <c r="A3048" s="183">
        <v>2015</v>
      </c>
      <c r="B3048" s="183" t="s">
        <v>90</v>
      </c>
      <c r="C3048" s="183" t="s">
        <v>22</v>
      </c>
      <c r="D3048" s="330">
        <v>284</v>
      </c>
    </row>
    <row r="3049" spans="1:4" x14ac:dyDescent="0.3">
      <c r="A3049" s="183">
        <v>2015</v>
      </c>
      <c r="B3049" s="183" t="s">
        <v>90</v>
      </c>
      <c r="C3049" s="183" t="s">
        <v>61</v>
      </c>
      <c r="D3049" s="330">
        <v>207</v>
      </c>
    </row>
    <row r="3050" spans="1:4" x14ac:dyDescent="0.3">
      <c r="A3050" s="183">
        <v>2015</v>
      </c>
      <c r="B3050" s="183" t="s">
        <v>90</v>
      </c>
      <c r="C3050" s="183" t="s">
        <v>23</v>
      </c>
      <c r="D3050" s="330">
        <v>341</v>
      </c>
    </row>
    <row r="3051" spans="1:4" x14ac:dyDescent="0.3">
      <c r="A3051" s="183">
        <v>2015</v>
      </c>
      <c r="B3051" s="183" t="s">
        <v>90</v>
      </c>
      <c r="C3051" s="183" t="s">
        <v>12</v>
      </c>
      <c r="D3051" s="330">
        <v>216</v>
      </c>
    </row>
    <row r="3052" spans="1:4" x14ac:dyDescent="0.3">
      <c r="A3052" s="183">
        <v>2015</v>
      </c>
      <c r="B3052" s="183" t="s">
        <v>90</v>
      </c>
      <c r="C3052" s="183" t="s">
        <v>278</v>
      </c>
      <c r="D3052" s="330">
        <v>554</v>
      </c>
    </row>
    <row r="3053" spans="1:4" x14ac:dyDescent="0.3">
      <c r="A3053" s="183">
        <v>2015</v>
      </c>
      <c r="B3053" s="183" t="s">
        <v>90</v>
      </c>
      <c r="C3053" s="183" t="s">
        <v>19</v>
      </c>
      <c r="D3053" s="330">
        <v>417</v>
      </c>
    </row>
    <row r="3054" spans="1:4" x14ac:dyDescent="0.3">
      <c r="A3054" s="183">
        <v>2015</v>
      </c>
      <c r="B3054" s="183" t="s">
        <v>90</v>
      </c>
      <c r="C3054" s="183" t="s">
        <v>45</v>
      </c>
      <c r="D3054" s="330">
        <v>124</v>
      </c>
    </row>
    <row r="3055" spans="1:4" x14ac:dyDescent="0.3">
      <c r="A3055" s="183">
        <v>2015</v>
      </c>
      <c r="B3055" s="183" t="s">
        <v>90</v>
      </c>
      <c r="C3055" s="183" t="s">
        <v>48</v>
      </c>
      <c r="D3055" s="330">
        <v>396</v>
      </c>
    </row>
    <row r="3056" spans="1:4" x14ac:dyDescent="0.3">
      <c r="A3056" s="183">
        <v>2015</v>
      </c>
      <c r="B3056" s="183" t="s">
        <v>90</v>
      </c>
      <c r="C3056" s="183" t="s">
        <v>34</v>
      </c>
      <c r="D3056" s="330">
        <v>140</v>
      </c>
    </row>
    <row r="3057" spans="1:4" x14ac:dyDescent="0.3">
      <c r="A3057" s="183">
        <v>2015</v>
      </c>
      <c r="B3057" s="183" t="s">
        <v>90</v>
      </c>
      <c r="C3057" s="183" t="s">
        <v>3</v>
      </c>
      <c r="D3057" s="330">
        <v>1274</v>
      </c>
    </row>
    <row r="3058" spans="1:4" x14ac:dyDescent="0.3">
      <c r="A3058" s="183">
        <v>2015</v>
      </c>
      <c r="B3058" s="183" t="s">
        <v>90</v>
      </c>
      <c r="C3058" s="183" t="s">
        <v>80</v>
      </c>
      <c r="D3058" s="330">
        <v>669</v>
      </c>
    </row>
    <row r="3059" spans="1:4" x14ac:dyDescent="0.3">
      <c r="A3059" s="183">
        <v>2015</v>
      </c>
      <c r="B3059" s="183" t="s">
        <v>90</v>
      </c>
      <c r="C3059" s="183" t="s">
        <v>39</v>
      </c>
      <c r="D3059" s="330">
        <v>398</v>
      </c>
    </row>
    <row r="3060" spans="1:4" x14ac:dyDescent="0.3">
      <c r="A3060" s="183">
        <v>2015</v>
      </c>
      <c r="B3060" s="183" t="s">
        <v>90</v>
      </c>
      <c r="C3060" s="183" t="s">
        <v>14</v>
      </c>
      <c r="D3060" s="330">
        <v>1153</v>
      </c>
    </row>
    <row r="3061" spans="1:4" x14ac:dyDescent="0.3">
      <c r="A3061" s="183">
        <v>2015</v>
      </c>
      <c r="B3061" s="183" t="s">
        <v>90</v>
      </c>
      <c r="C3061" s="183" t="s">
        <v>68</v>
      </c>
      <c r="D3061" s="330">
        <v>291</v>
      </c>
    </row>
    <row r="3062" spans="1:4" x14ac:dyDescent="0.3">
      <c r="A3062" s="183">
        <v>2015</v>
      </c>
      <c r="B3062" s="183" t="s">
        <v>90</v>
      </c>
      <c r="C3062" s="183" t="s">
        <v>69</v>
      </c>
      <c r="D3062" s="330">
        <v>283</v>
      </c>
    </row>
    <row r="3063" spans="1:4" x14ac:dyDescent="0.3">
      <c r="A3063" s="183">
        <v>2015</v>
      </c>
      <c r="B3063" s="183" t="s">
        <v>90</v>
      </c>
      <c r="C3063" s="183" t="s">
        <v>50</v>
      </c>
      <c r="D3063" s="330">
        <v>48</v>
      </c>
    </row>
    <row r="3064" spans="1:4" x14ac:dyDescent="0.3">
      <c r="A3064" s="183">
        <v>2015</v>
      </c>
      <c r="B3064" s="183" t="s">
        <v>90</v>
      </c>
      <c r="C3064" s="183" t="s">
        <v>279</v>
      </c>
      <c r="D3064" s="330">
        <v>108</v>
      </c>
    </row>
    <row r="3065" spans="1:4" x14ac:dyDescent="0.3">
      <c r="A3065" s="183">
        <v>2015</v>
      </c>
      <c r="B3065" s="183" t="s">
        <v>90</v>
      </c>
      <c r="C3065" s="183" t="s">
        <v>24</v>
      </c>
      <c r="D3065" s="330">
        <v>974</v>
      </c>
    </row>
    <row r="3066" spans="1:4" x14ac:dyDescent="0.3">
      <c r="A3066" s="183">
        <v>2015</v>
      </c>
      <c r="B3066" s="183" t="s">
        <v>90</v>
      </c>
      <c r="C3066" s="183" t="s">
        <v>9</v>
      </c>
      <c r="D3066" s="330">
        <v>666</v>
      </c>
    </row>
    <row r="3067" spans="1:4" x14ac:dyDescent="0.3">
      <c r="A3067" s="183">
        <v>2015</v>
      </c>
      <c r="B3067" s="183" t="s">
        <v>90</v>
      </c>
      <c r="C3067" s="183" t="s">
        <v>67</v>
      </c>
      <c r="D3067" s="330">
        <v>404</v>
      </c>
    </row>
    <row r="3068" spans="1:4" x14ac:dyDescent="0.3">
      <c r="A3068" s="183">
        <v>2015</v>
      </c>
      <c r="B3068" s="183" t="s">
        <v>90</v>
      </c>
      <c r="C3068" s="183" t="s">
        <v>28</v>
      </c>
      <c r="D3068" s="330">
        <v>521</v>
      </c>
    </row>
    <row r="3069" spans="1:4" x14ac:dyDescent="0.3">
      <c r="A3069" s="183">
        <v>2015</v>
      </c>
      <c r="B3069" s="183" t="s">
        <v>90</v>
      </c>
      <c r="C3069" s="183" t="s">
        <v>31</v>
      </c>
      <c r="D3069" s="330">
        <v>362</v>
      </c>
    </row>
    <row r="3070" spans="1:4" x14ac:dyDescent="0.3">
      <c r="A3070" s="183">
        <v>2015</v>
      </c>
      <c r="B3070" s="183" t="s">
        <v>90</v>
      </c>
      <c r="C3070" s="183" t="s">
        <v>64</v>
      </c>
      <c r="D3070" s="330">
        <v>693</v>
      </c>
    </row>
    <row r="3071" spans="1:4" x14ac:dyDescent="0.3">
      <c r="A3071" s="183">
        <v>2015</v>
      </c>
      <c r="B3071" s="183" t="s">
        <v>90</v>
      </c>
      <c r="C3071" s="183" t="s">
        <v>290</v>
      </c>
      <c r="D3071" s="330">
        <v>32</v>
      </c>
    </row>
    <row r="3072" spans="1:4" x14ac:dyDescent="0.3">
      <c r="A3072" s="183">
        <v>2015</v>
      </c>
      <c r="B3072" s="183" t="s">
        <v>90</v>
      </c>
      <c r="C3072" s="183" t="s">
        <v>280</v>
      </c>
      <c r="D3072" s="330">
        <v>150</v>
      </c>
    </row>
    <row r="3073" spans="1:4" x14ac:dyDescent="0.3">
      <c r="A3073" s="183">
        <v>2015</v>
      </c>
      <c r="B3073" s="183" t="s">
        <v>90</v>
      </c>
      <c r="C3073" s="183" t="s">
        <v>73</v>
      </c>
      <c r="D3073" s="330">
        <v>836</v>
      </c>
    </row>
    <row r="3074" spans="1:4" x14ac:dyDescent="0.3">
      <c r="A3074" s="183">
        <v>2015</v>
      </c>
      <c r="B3074" s="183" t="s">
        <v>90</v>
      </c>
      <c r="C3074" s="183" t="s">
        <v>26</v>
      </c>
      <c r="D3074" s="330">
        <v>403</v>
      </c>
    </row>
    <row r="3075" spans="1:4" x14ac:dyDescent="0.3">
      <c r="A3075" s="183">
        <v>2015</v>
      </c>
      <c r="B3075" s="183" t="s">
        <v>90</v>
      </c>
      <c r="C3075" s="183" t="s">
        <v>32</v>
      </c>
      <c r="D3075" s="330">
        <v>335</v>
      </c>
    </row>
    <row r="3076" spans="1:4" x14ac:dyDescent="0.3">
      <c r="A3076" s="183">
        <v>2015</v>
      </c>
      <c r="B3076" s="183" t="s">
        <v>90</v>
      </c>
      <c r="C3076" s="183" t="s">
        <v>46</v>
      </c>
      <c r="D3076" s="330">
        <v>933</v>
      </c>
    </row>
    <row r="3077" spans="1:4" x14ac:dyDescent="0.3">
      <c r="A3077" s="183">
        <v>2015</v>
      </c>
      <c r="B3077" s="183" t="s">
        <v>90</v>
      </c>
      <c r="C3077" s="183" t="s">
        <v>75</v>
      </c>
      <c r="D3077" s="330">
        <v>547</v>
      </c>
    </row>
    <row r="3078" spans="1:4" x14ac:dyDescent="0.3">
      <c r="A3078" s="183">
        <v>2015</v>
      </c>
      <c r="B3078" s="183" t="s">
        <v>90</v>
      </c>
      <c r="C3078" s="183" t="s">
        <v>10</v>
      </c>
      <c r="D3078" s="330">
        <v>1148</v>
      </c>
    </row>
    <row r="3079" spans="1:4" x14ac:dyDescent="0.3">
      <c r="A3079" s="183">
        <v>2015</v>
      </c>
      <c r="B3079" s="183" t="s">
        <v>90</v>
      </c>
      <c r="C3079" s="183" t="s">
        <v>291</v>
      </c>
      <c r="D3079" s="330">
        <v>170</v>
      </c>
    </row>
    <row r="3080" spans="1:4" x14ac:dyDescent="0.3">
      <c r="A3080" s="183">
        <v>2015</v>
      </c>
      <c r="B3080" s="183" t="s">
        <v>90</v>
      </c>
      <c r="C3080" s="183" t="s">
        <v>15</v>
      </c>
      <c r="D3080" s="330">
        <v>977</v>
      </c>
    </row>
    <row r="3081" spans="1:4" x14ac:dyDescent="0.3">
      <c r="A3081" s="183">
        <v>2015</v>
      </c>
      <c r="B3081" s="183" t="s">
        <v>90</v>
      </c>
      <c r="C3081" s="183" t="s">
        <v>18</v>
      </c>
      <c r="D3081" s="330">
        <v>1163</v>
      </c>
    </row>
    <row r="3082" spans="1:4" x14ac:dyDescent="0.3">
      <c r="A3082" s="183">
        <v>2015</v>
      </c>
      <c r="B3082" s="183" t="s">
        <v>90</v>
      </c>
      <c r="C3082" s="183" t="s">
        <v>77</v>
      </c>
      <c r="D3082" s="330">
        <v>420</v>
      </c>
    </row>
    <row r="3083" spans="1:4" x14ac:dyDescent="0.3">
      <c r="A3083" s="183">
        <v>2015</v>
      </c>
      <c r="B3083" s="183" t="s">
        <v>90</v>
      </c>
      <c r="C3083" s="183" t="s">
        <v>44</v>
      </c>
      <c r="D3083" s="330">
        <v>106</v>
      </c>
    </row>
    <row r="3084" spans="1:4" x14ac:dyDescent="0.3">
      <c r="A3084" s="183">
        <v>2015</v>
      </c>
      <c r="B3084" s="183" t="s">
        <v>90</v>
      </c>
      <c r="C3084" s="183" t="s">
        <v>71</v>
      </c>
      <c r="D3084" s="330">
        <v>480</v>
      </c>
    </row>
    <row r="3085" spans="1:4" x14ac:dyDescent="0.3">
      <c r="A3085" s="183">
        <v>2015</v>
      </c>
      <c r="B3085" s="183" t="s">
        <v>90</v>
      </c>
      <c r="C3085" s="183" t="s">
        <v>52</v>
      </c>
      <c r="D3085" s="330">
        <v>168</v>
      </c>
    </row>
    <row r="3086" spans="1:4" x14ac:dyDescent="0.3">
      <c r="A3086" s="183">
        <v>2015</v>
      </c>
      <c r="B3086" s="183" t="s">
        <v>90</v>
      </c>
      <c r="C3086" s="183" t="s">
        <v>20</v>
      </c>
      <c r="D3086" s="330">
        <v>849</v>
      </c>
    </row>
    <row r="3087" spans="1:4" x14ac:dyDescent="0.3">
      <c r="A3087" s="183">
        <v>2015</v>
      </c>
      <c r="B3087" s="183" t="s">
        <v>90</v>
      </c>
      <c r="C3087" s="183" t="s">
        <v>95</v>
      </c>
      <c r="D3087" s="330">
        <v>1325</v>
      </c>
    </row>
    <row r="3088" spans="1:4" x14ac:dyDescent="0.3">
      <c r="A3088" s="183">
        <v>2015</v>
      </c>
      <c r="B3088" s="183" t="s">
        <v>90</v>
      </c>
      <c r="C3088" s="183" t="s">
        <v>30</v>
      </c>
      <c r="D3088" s="330">
        <v>137</v>
      </c>
    </row>
    <row r="3089" spans="1:4" x14ac:dyDescent="0.3">
      <c r="A3089" s="183">
        <v>2015</v>
      </c>
      <c r="B3089" s="183" t="s">
        <v>90</v>
      </c>
      <c r="C3089" s="183" t="s">
        <v>58</v>
      </c>
      <c r="D3089" s="330">
        <v>66</v>
      </c>
    </row>
    <row r="3090" spans="1:4" x14ac:dyDescent="0.3">
      <c r="A3090" s="183">
        <v>2015</v>
      </c>
      <c r="B3090" s="183" t="s">
        <v>90</v>
      </c>
      <c r="C3090" s="183" t="s">
        <v>281</v>
      </c>
      <c r="D3090" s="330">
        <v>2828</v>
      </c>
    </row>
    <row r="3091" spans="1:4" x14ac:dyDescent="0.3">
      <c r="A3091" s="183">
        <v>2015</v>
      </c>
      <c r="B3091" s="183" t="s">
        <v>90</v>
      </c>
      <c r="C3091" s="183" t="s">
        <v>54</v>
      </c>
      <c r="D3091" s="330">
        <v>42</v>
      </c>
    </row>
    <row r="3092" spans="1:4" x14ac:dyDescent="0.3">
      <c r="A3092" s="183">
        <v>2015</v>
      </c>
      <c r="B3092" s="183" t="s">
        <v>90</v>
      </c>
      <c r="C3092" s="183" t="s">
        <v>282</v>
      </c>
      <c r="D3092" s="330">
        <v>235</v>
      </c>
    </row>
    <row r="3093" spans="1:4" x14ac:dyDescent="0.3">
      <c r="A3093" s="183">
        <v>2015</v>
      </c>
      <c r="B3093" s="183" t="s">
        <v>90</v>
      </c>
      <c r="C3093" s="183" t="s">
        <v>145</v>
      </c>
      <c r="D3093" s="330">
        <v>10381</v>
      </c>
    </row>
    <row r="3094" spans="1:4" x14ac:dyDescent="0.3">
      <c r="A3094" s="183">
        <v>2015</v>
      </c>
      <c r="B3094" s="183" t="s">
        <v>90</v>
      </c>
      <c r="C3094" s="183" t="s">
        <v>146</v>
      </c>
      <c r="D3094" s="330">
        <v>6386</v>
      </c>
    </row>
    <row r="3095" spans="1:4" x14ac:dyDescent="0.3">
      <c r="A3095" s="183">
        <v>2015</v>
      </c>
      <c r="B3095" s="183" t="s">
        <v>90</v>
      </c>
      <c r="C3095" s="183" t="s">
        <v>147</v>
      </c>
      <c r="D3095" s="330">
        <v>12300</v>
      </c>
    </row>
    <row r="3096" spans="1:4" x14ac:dyDescent="0.3">
      <c r="A3096" s="183">
        <v>2015</v>
      </c>
      <c r="B3096" s="183" t="s">
        <v>1</v>
      </c>
      <c r="C3096" s="183" t="s">
        <v>35</v>
      </c>
      <c r="D3096" s="330">
        <v>107</v>
      </c>
    </row>
    <row r="3097" spans="1:4" x14ac:dyDescent="0.3">
      <c r="A3097" s="183">
        <v>2015</v>
      </c>
      <c r="B3097" s="183" t="s">
        <v>1</v>
      </c>
      <c r="C3097" s="183" t="s">
        <v>41</v>
      </c>
      <c r="D3097" s="330">
        <v>83</v>
      </c>
    </row>
    <row r="3098" spans="1:4" x14ac:dyDescent="0.3">
      <c r="A3098" s="183">
        <v>2015</v>
      </c>
      <c r="B3098" s="183" t="s">
        <v>1</v>
      </c>
      <c r="C3098" s="183" t="s">
        <v>59</v>
      </c>
      <c r="D3098" s="330">
        <v>160</v>
      </c>
    </row>
    <row r="3099" spans="1:4" x14ac:dyDescent="0.3">
      <c r="A3099" s="183">
        <v>2015</v>
      </c>
      <c r="B3099" s="183" t="s">
        <v>1</v>
      </c>
      <c r="C3099" s="183" t="s">
        <v>79</v>
      </c>
      <c r="D3099" s="330">
        <v>1533</v>
      </c>
    </row>
    <row r="3100" spans="1:4" x14ac:dyDescent="0.3">
      <c r="A3100" s="183">
        <v>2015</v>
      </c>
      <c r="B3100" s="183" t="s">
        <v>1</v>
      </c>
      <c r="C3100" s="183" t="s">
        <v>17</v>
      </c>
      <c r="D3100" s="330">
        <v>750</v>
      </c>
    </row>
    <row r="3101" spans="1:4" x14ac:dyDescent="0.3">
      <c r="A3101" s="183">
        <v>2015</v>
      </c>
      <c r="B3101" s="183" t="s">
        <v>1</v>
      </c>
      <c r="C3101" s="183" t="s">
        <v>274</v>
      </c>
      <c r="D3101" s="330">
        <v>154</v>
      </c>
    </row>
    <row r="3102" spans="1:4" x14ac:dyDescent="0.3">
      <c r="A3102" s="183">
        <v>2015</v>
      </c>
      <c r="B3102" s="183" t="s">
        <v>1</v>
      </c>
      <c r="C3102" s="183" t="s">
        <v>66</v>
      </c>
      <c r="D3102" s="330">
        <v>318</v>
      </c>
    </row>
    <row r="3103" spans="1:4" x14ac:dyDescent="0.3">
      <c r="A3103" s="183">
        <v>2015</v>
      </c>
      <c r="B3103" s="183" t="s">
        <v>1</v>
      </c>
      <c r="C3103" s="183" t="s">
        <v>283</v>
      </c>
      <c r="D3103" s="330">
        <v>132</v>
      </c>
    </row>
    <row r="3104" spans="1:4" x14ac:dyDescent="0.3">
      <c r="A3104" s="183">
        <v>2015</v>
      </c>
      <c r="B3104" s="183" t="s">
        <v>1</v>
      </c>
      <c r="C3104" s="183" t="s">
        <v>11</v>
      </c>
      <c r="D3104" s="330">
        <v>1169</v>
      </c>
    </row>
    <row r="3105" spans="1:4" x14ac:dyDescent="0.3">
      <c r="A3105" s="183">
        <v>2015</v>
      </c>
      <c r="B3105" s="183" t="s">
        <v>1</v>
      </c>
      <c r="C3105" s="183" t="s">
        <v>56</v>
      </c>
      <c r="D3105" s="330">
        <v>395</v>
      </c>
    </row>
    <row r="3106" spans="1:4" x14ac:dyDescent="0.3">
      <c r="A3106" s="183">
        <v>2015</v>
      </c>
      <c r="B3106" s="183" t="s">
        <v>1</v>
      </c>
      <c r="C3106" s="183" t="s">
        <v>29</v>
      </c>
      <c r="D3106" s="330">
        <v>452</v>
      </c>
    </row>
    <row r="3107" spans="1:4" x14ac:dyDescent="0.3">
      <c r="A3107" s="183">
        <v>2015</v>
      </c>
      <c r="B3107" s="183" t="s">
        <v>1</v>
      </c>
      <c r="C3107" s="183" t="s">
        <v>40</v>
      </c>
      <c r="D3107" s="330">
        <v>59</v>
      </c>
    </row>
    <row r="3108" spans="1:4" x14ac:dyDescent="0.3">
      <c r="A3108" s="183">
        <v>2015</v>
      </c>
      <c r="B3108" s="183" t="s">
        <v>1</v>
      </c>
      <c r="C3108" s="183" t="s">
        <v>47</v>
      </c>
      <c r="D3108" s="330">
        <v>1148</v>
      </c>
    </row>
    <row r="3109" spans="1:4" x14ac:dyDescent="0.3">
      <c r="A3109" s="183">
        <v>2015</v>
      </c>
      <c r="B3109" s="183" t="s">
        <v>1</v>
      </c>
      <c r="C3109" s="183" t="s">
        <v>57</v>
      </c>
      <c r="D3109" s="330">
        <v>240</v>
      </c>
    </row>
    <row r="3110" spans="1:4" x14ac:dyDescent="0.3">
      <c r="A3110" s="183">
        <v>2015</v>
      </c>
      <c r="B3110" s="183" t="s">
        <v>1</v>
      </c>
      <c r="C3110" s="183" t="s">
        <v>74</v>
      </c>
      <c r="D3110" s="330">
        <v>1135</v>
      </c>
    </row>
    <row r="3111" spans="1:4" x14ac:dyDescent="0.3">
      <c r="A3111" s="183">
        <v>2015</v>
      </c>
      <c r="B3111" s="183" t="s">
        <v>1</v>
      </c>
      <c r="C3111" s="183" t="s">
        <v>53</v>
      </c>
      <c r="D3111" s="330">
        <v>147</v>
      </c>
    </row>
    <row r="3112" spans="1:4" x14ac:dyDescent="0.3">
      <c r="A3112" s="183">
        <v>2015</v>
      </c>
      <c r="B3112" s="183" t="s">
        <v>1</v>
      </c>
      <c r="C3112" s="183" t="s">
        <v>284</v>
      </c>
      <c r="D3112" s="330">
        <v>42</v>
      </c>
    </row>
    <row r="3113" spans="1:4" x14ac:dyDescent="0.3">
      <c r="A3113" s="183">
        <v>2015</v>
      </c>
      <c r="B3113" s="183" t="s">
        <v>1</v>
      </c>
      <c r="C3113" s="183" t="s">
        <v>49</v>
      </c>
      <c r="D3113" s="330">
        <v>74</v>
      </c>
    </row>
    <row r="3114" spans="1:4" x14ac:dyDescent="0.3">
      <c r="A3114" s="183">
        <v>2015</v>
      </c>
      <c r="B3114" s="183" t="s">
        <v>1</v>
      </c>
      <c r="C3114" s="183" t="s">
        <v>33</v>
      </c>
      <c r="D3114" s="330">
        <v>291</v>
      </c>
    </row>
    <row r="3115" spans="1:4" x14ac:dyDescent="0.3">
      <c r="A3115" s="183">
        <v>2015</v>
      </c>
      <c r="B3115" s="183" t="s">
        <v>1</v>
      </c>
      <c r="C3115" s="183" t="s">
        <v>60</v>
      </c>
      <c r="D3115" s="330">
        <v>443</v>
      </c>
    </row>
    <row r="3116" spans="1:4" x14ac:dyDescent="0.3">
      <c r="A3116" s="183">
        <v>2015</v>
      </c>
      <c r="B3116" s="183" t="s">
        <v>1</v>
      </c>
      <c r="C3116" s="183" t="s">
        <v>25</v>
      </c>
      <c r="D3116" s="330">
        <v>867</v>
      </c>
    </row>
    <row r="3117" spans="1:4" x14ac:dyDescent="0.3">
      <c r="A3117" s="183">
        <v>2015</v>
      </c>
      <c r="B3117" s="183" t="s">
        <v>1</v>
      </c>
      <c r="C3117" s="183" t="s">
        <v>7</v>
      </c>
      <c r="D3117" s="330">
        <v>973</v>
      </c>
    </row>
    <row r="3118" spans="1:4" x14ac:dyDescent="0.3">
      <c r="A3118" s="183">
        <v>2015</v>
      </c>
      <c r="B3118" s="183" t="s">
        <v>1</v>
      </c>
      <c r="C3118" s="183" t="s">
        <v>51</v>
      </c>
      <c r="D3118" s="330">
        <v>44</v>
      </c>
    </row>
    <row r="3119" spans="1:4" x14ac:dyDescent="0.3">
      <c r="A3119" s="183">
        <v>2015</v>
      </c>
      <c r="B3119" s="183" t="s">
        <v>1</v>
      </c>
      <c r="C3119" s="183" t="s">
        <v>55</v>
      </c>
      <c r="D3119" s="330">
        <v>72</v>
      </c>
    </row>
    <row r="3120" spans="1:4" x14ac:dyDescent="0.3">
      <c r="A3120" s="183">
        <v>2015</v>
      </c>
      <c r="B3120" s="183" t="s">
        <v>1</v>
      </c>
      <c r="C3120" s="183" t="s">
        <v>36</v>
      </c>
      <c r="D3120" s="330">
        <v>456</v>
      </c>
    </row>
    <row r="3121" spans="1:4" x14ac:dyDescent="0.3">
      <c r="A3121" s="183">
        <v>2015</v>
      </c>
      <c r="B3121" s="183" t="s">
        <v>1</v>
      </c>
      <c r="C3121" s="183" t="s">
        <v>285</v>
      </c>
      <c r="D3121" s="330">
        <v>32</v>
      </c>
    </row>
    <row r="3122" spans="1:4" x14ac:dyDescent="0.3">
      <c r="A3122" s="183">
        <v>2015</v>
      </c>
      <c r="B3122" s="183" t="s">
        <v>1</v>
      </c>
      <c r="C3122" s="183" t="s">
        <v>21</v>
      </c>
      <c r="D3122" s="330">
        <v>407</v>
      </c>
    </row>
    <row r="3123" spans="1:4" x14ac:dyDescent="0.3">
      <c r="A3123" s="183">
        <v>2015</v>
      </c>
      <c r="B3123" s="183" t="s">
        <v>1</v>
      </c>
      <c r="C3123" s="183" t="s">
        <v>42</v>
      </c>
      <c r="D3123" s="330">
        <v>70</v>
      </c>
    </row>
    <row r="3124" spans="1:4" x14ac:dyDescent="0.3">
      <c r="A3124" s="183">
        <v>2015</v>
      </c>
      <c r="B3124" s="183" t="s">
        <v>1</v>
      </c>
      <c r="C3124" s="183" t="s">
        <v>286</v>
      </c>
      <c r="D3124" s="330">
        <v>63</v>
      </c>
    </row>
    <row r="3125" spans="1:4" x14ac:dyDescent="0.3">
      <c r="A3125" s="183">
        <v>2015</v>
      </c>
      <c r="B3125" s="183" t="s">
        <v>1</v>
      </c>
      <c r="C3125" s="183" t="s">
        <v>16</v>
      </c>
      <c r="D3125" s="330">
        <v>815</v>
      </c>
    </row>
    <row r="3126" spans="1:4" x14ac:dyDescent="0.3">
      <c r="A3126" s="183">
        <v>2015</v>
      </c>
      <c r="B3126" s="183" t="s">
        <v>1</v>
      </c>
      <c r="C3126" s="183" t="s">
        <v>2</v>
      </c>
      <c r="D3126" s="330">
        <v>1459</v>
      </c>
    </row>
    <row r="3127" spans="1:4" x14ac:dyDescent="0.3">
      <c r="A3127" s="183">
        <v>2015</v>
      </c>
      <c r="B3127" s="183" t="s">
        <v>1</v>
      </c>
      <c r="C3127" s="183" t="s">
        <v>287</v>
      </c>
      <c r="D3127" s="330">
        <v>66</v>
      </c>
    </row>
    <row r="3128" spans="1:4" x14ac:dyDescent="0.3">
      <c r="A3128" s="183">
        <v>2015</v>
      </c>
      <c r="B3128" s="183" t="s">
        <v>1</v>
      </c>
      <c r="C3128" s="183" t="s">
        <v>288</v>
      </c>
      <c r="D3128" s="330">
        <v>87</v>
      </c>
    </row>
    <row r="3129" spans="1:4" x14ac:dyDescent="0.3">
      <c r="A3129" s="183">
        <v>2015</v>
      </c>
      <c r="B3129" s="183" t="s">
        <v>1</v>
      </c>
      <c r="C3129" s="183" t="s">
        <v>4</v>
      </c>
      <c r="D3129" s="330">
        <v>1578</v>
      </c>
    </row>
    <row r="3130" spans="1:4" x14ac:dyDescent="0.3">
      <c r="A3130" s="183">
        <v>2015</v>
      </c>
      <c r="B3130" s="183" t="s">
        <v>1</v>
      </c>
      <c r="C3130" s="183" t="s">
        <v>38</v>
      </c>
      <c r="D3130" s="330">
        <v>225</v>
      </c>
    </row>
    <row r="3131" spans="1:4" x14ac:dyDescent="0.3">
      <c r="A3131" s="183">
        <v>2015</v>
      </c>
      <c r="B3131" s="183" t="s">
        <v>1</v>
      </c>
      <c r="C3131" s="183" t="s">
        <v>275</v>
      </c>
      <c r="D3131" s="330">
        <v>311</v>
      </c>
    </row>
    <row r="3132" spans="1:4" x14ac:dyDescent="0.3">
      <c r="A3132" s="183">
        <v>2015</v>
      </c>
      <c r="B3132" s="183" t="s">
        <v>1</v>
      </c>
      <c r="C3132" s="183" t="s">
        <v>8</v>
      </c>
      <c r="D3132" s="330">
        <v>712</v>
      </c>
    </row>
    <row r="3133" spans="1:4" x14ac:dyDescent="0.3">
      <c r="A3133" s="183">
        <v>2015</v>
      </c>
      <c r="B3133" s="183" t="s">
        <v>1</v>
      </c>
      <c r="C3133" s="183" t="s">
        <v>289</v>
      </c>
      <c r="D3133" s="330">
        <v>42</v>
      </c>
    </row>
    <row r="3134" spans="1:4" x14ac:dyDescent="0.3">
      <c r="A3134" s="183">
        <v>2015</v>
      </c>
      <c r="B3134" s="183" t="s">
        <v>1</v>
      </c>
      <c r="C3134" s="183" t="s">
        <v>78</v>
      </c>
      <c r="D3134" s="330">
        <v>1265</v>
      </c>
    </row>
    <row r="3135" spans="1:4" x14ac:dyDescent="0.3">
      <c r="A3135" s="183">
        <v>2015</v>
      </c>
      <c r="B3135" s="183" t="s">
        <v>1</v>
      </c>
      <c r="C3135" s="183" t="s">
        <v>27</v>
      </c>
      <c r="D3135" s="330">
        <v>683</v>
      </c>
    </row>
    <row r="3136" spans="1:4" x14ac:dyDescent="0.3">
      <c r="A3136" s="183">
        <v>2015</v>
      </c>
      <c r="B3136" s="183" t="s">
        <v>1</v>
      </c>
      <c r="C3136" s="183" t="s">
        <v>13</v>
      </c>
      <c r="D3136" s="330">
        <v>374</v>
      </c>
    </row>
    <row r="3137" spans="1:4" x14ac:dyDescent="0.3">
      <c r="A3137" s="183">
        <v>2015</v>
      </c>
      <c r="B3137" s="183" t="s">
        <v>1</v>
      </c>
      <c r="C3137" s="183" t="s">
        <v>70</v>
      </c>
      <c r="D3137" s="330">
        <v>1010</v>
      </c>
    </row>
    <row r="3138" spans="1:4" x14ac:dyDescent="0.3">
      <c r="A3138" s="183">
        <v>2015</v>
      </c>
      <c r="B3138" s="183" t="s">
        <v>1</v>
      </c>
      <c r="C3138" s="183" t="s">
        <v>72</v>
      </c>
      <c r="D3138" s="330">
        <v>288</v>
      </c>
    </row>
    <row r="3139" spans="1:4" x14ac:dyDescent="0.3">
      <c r="A3139" s="183">
        <v>2015</v>
      </c>
      <c r="B3139" s="183" t="s">
        <v>1</v>
      </c>
      <c r="C3139" s="183" t="s">
        <v>276</v>
      </c>
      <c r="D3139" s="330">
        <v>167</v>
      </c>
    </row>
    <row r="3140" spans="1:4" x14ac:dyDescent="0.3">
      <c r="A3140" s="183">
        <v>2015</v>
      </c>
      <c r="B3140" s="183" t="s">
        <v>1</v>
      </c>
      <c r="C3140" s="183" t="s">
        <v>6</v>
      </c>
      <c r="D3140" s="330">
        <v>1520</v>
      </c>
    </row>
    <row r="3141" spans="1:4" x14ac:dyDescent="0.3">
      <c r="A3141" s="183">
        <v>2015</v>
      </c>
      <c r="B3141" s="183" t="s">
        <v>1</v>
      </c>
      <c r="C3141" s="183" t="s">
        <v>62</v>
      </c>
      <c r="D3141" s="330">
        <v>743</v>
      </c>
    </row>
    <row r="3142" spans="1:4" x14ac:dyDescent="0.3">
      <c r="A3142" s="183">
        <v>2015</v>
      </c>
      <c r="B3142" s="183" t="s">
        <v>1</v>
      </c>
      <c r="C3142" s="183" t="s">
        <v>5</v>
      </c>
      <c r="D3142" s="330">
        <v>1253</v>
      </c>
    </row>
    <row r="3143" spans="1:4" x14ac:dyDescent="0.3">
      <c r="A3143" s="183">
        <v>2015</v>
      </c>
      <c r="B3143" s="183" t="s">
        <v>1</v>
      </c>
      <c r="C3143" s="183" t="s">
        <v>37</v>
      </c>
      <c r="D3143" s="330">
        <v>71</v>
      </c>
    </row>
    <row r="3144" spans="1:4" x14ac:dyDescent="0.3">
      <c r="A3144" s="183">
        <v>2015</v>
      </c>
      <c r="B3144" s="183" t="s">
        <v>1</v>
      </c>
      <c r="C3144" s="183" t="s">
        <v>76</v>
      </c>
      <c r="D3144" s="330">
        <v>971</v>
      </c>
    </row>
    <row r="3145" spans="1:4" x14ac:dyDescent="0.3">
      <c r="A3145" s="183">
        <v>2015</v>
      </c>
      <c r="B3145" s="183" t="s">
        <v>1</v>
      </c>
      <c r="C3145" s="183" t="s">
        <v>63</v>
      </c>
      <c r="D3145" s="330">
        <v>292</v>
      </c>
    </row>
    <row r="3146" spans="1:4" x14ac:dyDescent="0.3">
      <c r="A3146" s="183">
        <v>2015</v>
      </c>
      <c r="B3146" s="183" t="s">
        <v>1</v>
      </c>
      <c r="C3146" s="183" t="s">
        <v>277</v>
      </c>
      <c r="D3146" s="330">
        <v>142</v>
      </c>
    </row>
    <row r="3147" spans="1:4" x14ac:dyDescent="0.3">
      <c r="A3147" s="183">
        <v>2015</v>
      </c>
      <c r="B3147" s="183" t="s">
        <v>1</v>
      </c>
      <c r="C3147" s="183" t="s">
        <v>43</v>
      </c>
      <c r="D3147" s="330">
        <v>346</v>
      </c>
    </row>
    <row r="3148" spans="1:4" x14ac:dyDescent="0.3">
      <c r="A3148" s="183">
        <v>2015</v>
      </c>
      <c r="B3148" s="183" t="s">
        <v>1</v>
      </c>
      <c r="C3148" s="183" t="s">
        <v>65</v>
      </c>
      <c r="D3148" s="330">
        <v>374</v>
      </c>
    </row>
    <row r="3149" spans="1:4" x14ac:dyDescent="0.3">
      <c r="A3149" s="183">
        <v>2015</v>
      </c>
      <c r="B3149" s="183" t="s">
        <v>1</v>
      </c>
      <c r="C3149" s="183" t="s">
        <v>22</v>
      </c>
      <c r="D3149" s="330">
        <v>389</v>
      </c>
    </row>
    <row r="3150" spans="1:4" x14ac:dyDescent="0.3">
      <c r="A3150" s="183">
        <v>2015</v>
      </c>
      <c r="B3150" s="183" t="s">
        <v>1</v>
      </c>
      <c r="C3150" s="183" t="s">
        <v>61</v>
      </c>
      <c r="D3150" s="330">
        <v>255</v>
      </c>
    </row>
    <row r="3151" spans="1:4" x14ac:dyDescent="0.3">
      <c r="A3151" s="183">
        <v>2015</v>
      </c>
      <c r="B3151" s="183" t="s">
        <v>1</v>
      </c>
      <c r="C3151" s="183" t="s">
        <v>23</v>
      </c>
      <c r="D3151" s="330">
        <v>511</v>
      </c>
    </row>
    <row r="3152" spans="1:4" x14ac:dyDescent="0.3">
      <c r="A3152" s="183">
        <v>2015</v>
      </c>
      <c r="B3152" s="183" t="s">
        <v>1</v>
      </c>
      <c r="C3152" s="183" t="s">
        <v>12</v>
      </c>
      <c r="D3152" s="330">
        <v>270</v>
      </c>
    </row>
    <row r="3153" spans="1:4" x14ac:dyDescent="0.3">
      <c r="A3153" s="183">
        <v>2015</v>
      </c>
      <c r="B3153" s="183" t="s">
        <v>1</v>
      </c>
      <c r="C3153" s="183" t="s">
        <v>278</v>
      </c>
      <c r="D3153" s="330">
        <v>702</v>
      </c>
    </row>
    <row r="3154" spans="1:4" x14ac:dyDescent="0.3">
      <c r="A3154" s="183">
        <v>2015</v>
      </c>
      <c r="B3154" s="183" t="s">
        <v>1</v>
      </c>
      <c r="C3154" s="183" t="s">
        <v>19</v>
      </c>
      <c r="D3154" s="330">
        <v>504</v>
      </c>
    </row>
    <row r="3155" spans="1:4" x14ac:dyDescent="0.3">
      <c r="A3155" s="183">
        <v>2015</v>
      </c>
      <c r="B3155" s="183" t="s">
        <v>1</v>
      </c>
      <c r="C3155" s="183" t="s">
        <v>45</v>
      </c>
      <c r="D3155" s="330">
        <v>158</v>
      </c>
    </row>
    <row r="3156" spans="1:4" x14ac:dyDescent="0.3">
      <c r="A3156" s="183">
        <v>2015</v>
      </c>
      <c r="B3156" s="183" t="s">
        <v>1</v>
      </c>
      <c r="C3156" s="183" t="s">
        <v>48</v>
      </c>
      <c r="D3156" s="330">
        <v>401</v>
      </c>
    </row>
    <row r="3157" spans="1:4" x14ac:dyDescent="0.3">
      <c r="A3157" s="183">
        <v>2015</v>
      </c>
      <c r="B3157" s="183" t="s">
        <v>1</v>
      </c>
      <c r="C3157" s="183" t="s">
        <v>34</v>
      </c>
      <c r="D3157" s="330">
        <v>192</v>
      </c>
    </row>
    <row r="3158" spans="1:4" x14ac:dyDescent="0.3">
      <c r="A3158" s="183">
        <v>2015</v>
      </c>
      <c r="B3158" s="183" t="s">
        <v>1</v>
      </c>
      <c r="C3158" s="183" t="s">
        <v>3</v>
      </c>
      <c r="D3158" s="330">
        <v>1459</v>
      </c>
    </row>
    <row r="3159" spans="1:4" x14ac:dyDescent="0.3">
      <c r="A3159" s="183">
        <v>2015</v>
      </c>
      <c r="B3159" s="183" t="s">
        <v>1</v>
      </c>
      <c r="C3159" s="183" t="s">
        <v>80</v>
      </c>
      <c r="D3159" s="330">
        <v>722</v>
      </c>
    </row>
    <row r="3160" spans="1:4" x14ac:dyDescent="0.3">
      <c r="A3160" s="183">
        <v>2015</v>
      </c>
      <c r="B3160" s="183" t="s">
        <v>1</v>
      </c>
      <c r="C3160" s="183" t="s">
        <v>39</v>
      </c>
      <c r="D3160" s="330">
        <v>545</v>
      </c>
    </row>
    <row r="3161" spans="1:4" x14ac:dyDescent="0.3">
      <c r="A3161" s="183">
        <v>2015</v>
      </c>
      <c r="B3161" s="183" t="s">
        <v>1</v>
      </c>
      <c r="C3161" s="183" t="s">
        <v>14</v>
      </c>
      <c r="D3161" s="330">
        <v>1342</v>
      </c>
    </row>
    <row r="3162" spans="1:4" x14ac:dyDescent="0.3">
      <c r="A3162" s="183">
        <v>2015</v>
      </c>
      <c r="B3162" s="183" t="s">
        <v>1</v>
      </c>
      <c r="C3162" s="183" t="s">
        <v>68</v>
      </c>
      <c r="D3162" s="330">
        <v>317</v>
      </c>
    </row>
    <row r="3163" spans="1:4" x14ac:dyDescent="0.3">
      <c r="A3163" s="183">
        <v>2015</v>
      </c>
      <c r="B3163" s="183" t="s">
        <v>1</v>
      </c>
      <c r="C3163" s="183" t="s">
        <v>69</v>
      </c>
      <c r="D3163" s="330">
        <v>299</v>
      </c>
    </row>
    <row r="3164" spans="1:4" x14ac:dyDescent="0.3">
      <c r="A3164" s="183">
        <v>2015</v>
      </c>
      <c r="B3164" s="183" t="s">
        <v>1</v>
      </c>
      <c r="C3164" s="183" t="s">
        <v>50</v>
      </c>
      <c r="D3164" s="330">
        <v>62</v>
      </c>
    </row>
    <row r="3165" spans="1:4" x14ac:dyDescent="0.3">
      <c r="A3165" s="183">
        <v>2015</v>
      </c>
      <c r="B3165" s="183" t="s">
        <v>1</v>
      </c>
      <c r="C3165" s="183" t="s">
        <v>279</v>
      </c>
      <c r="D3165" s="330">
        <v>130</v>
      </c>
    </row>
    <row r="3166" spans="1:4" x14ac:dyDescent="0.3">
      <c r="A3166" s="183">
        <v>2015</v>
      </c>
      <c r="B3166" s="183" t="s">
        <v>1</v>
      </c>
      <c r="C3166" s="183" t="s">
        <v>24</v>
      </c>
      <c r="D3166" s="330">
        <v>1080</v>
      </c>
    </row>
    <row r="3167" spans="1:4" x14ac:dyDescent="0.3">
      <c r="A3167" s="183">
        <v>2015</v>
      </c>
      <c r="B3167" s="183" t="s">
        <v>1</v>
      </c>
      <c r="C3167" s="183" t="s">
        <v>9</v>
      </c>
      <c r="D3167" s="330">
        <v>809</v>
      </c>
    </row>
    <row r="3168" spans="1:4" x14ac:dyDescent="0.3">
      <c r="A3168" s="183">
        <v>2015</v>
      </c>
      <c r="B3168" s="183" t="s">
        <v>1</v>
      </c>
      <c r="C3168" s="183" t="s">
        <v>67</v>
      </c>
      <c r="D3168" s="330">
        <v>481</v>
      </c>
    </row>
    <row r="3169" spans="1:4" x14ac:dyDescent="0.3">
      <c r="A3169" s="183">
        <v>2015</v>
      </c>
      <c r="B3169" s="183" t="s">
        <v>1</v>
      </c>
      <c r="C3169" s="183" t="s">
        <v>28</v>
      </c>
      <c r="D3169" s="330">
        <v>625</v>
      </c>
    </row>
    <row r="3170" spans="1:4" x14ac:dyDescent="0.3">
      <c r="A3170" s="183">
        <v>2015</v>
      </c>
      <c r="B3170" s="183" t="s">
        <v>1</v>
      </c>
      <c r="C3170" s="183" t="s">
        <v>31</v>
      </c>
      <c r="D3170" s="330">
        <v>482</v>
      </c>
    </row>
    <row r="3171" spans="1:4" x14ac:dyDescent="0.3">
      <c r="A3171" s="183">
        <v>2015</v>
      </c>
      <c r="B3171" s="183" t="s">
        <v>1</v>
      </c>
      <c r="C3171" s="183" t="s">
        <v>64</v>
      </c>
      <c r="D3171" s="330">
        <v>760</v>
      </c>
    </row>
    <row r="3172" spans="1:4" x14ac:dyDescent="0.3">
      <c r="A3172" s="183">
        <v>2015</v>
      </c>
      <c r="B3172" s="183" t="s">
        <v>1</v>
      </c>
      <c r="C3172" s="183" t="s">
        <v>290</v>
      </c>
      <c r="D3172" s="330">
        <v>51</v>
      </c>
    </row>
    <row r="3173" spans="1:4" x14ac:dyDescent="0.3">
      <c r="A3173" s="183">
        <v>2015</v>
      </c>
      <c r="B3173" s="183" t="s">
        <v>1</v>
      </c>
      <c r="C3173" s="183" t="s">
        <v>280</v>
      </c>
      <c r="D3173" s="330">
        <v>233</v>
      </c>
    </row>
    <row r="3174" spans="1:4" x14ac:dyDescent="0.3">
      <c r="A3174" s="183">
        <v>2015</v>
      </c>
      <c r="B3174" s="183" t="s">
        <v>1</v>
      </c>
      <c r="C3174" s="183" t="s">
        <v>73</v>
      </c>
      <c r="D3174" s="330">
        <v>1110</v>
      </c>
    </row>
    <row r="3175" spans="1:4" x14ac:dyDescent="0.3">
      <c r="A3175" s="183">
        <v>2015</v>
      </c>
      <c r="B3175" s="183" t="s">
        <v>1</v>
      </c>
      <c r="C3175" s="183" t="s">
        <v>26</v>
      </c>
      <c r="D3175" s="330">
        <v>469</v>
      </c>
    </row>
    <row r="3176" spans="1:4" x14ac:dyDescent="0.3">
      <c r="A3176" s="183">
        <v>2015</v>
      </c>
      <c r="B3176" s="183" t="s">
        <v>1</v>
      </c>
      <c r="C3176" s="183" t="s">
        <v>32</v>
      </c>
      <c r="D3176" s="330">
        <v>443</v>
      </c>
    </row>
    <row r="3177" spans="1:4" x14ac:dyDescent="0.3">
      <c r="A3177" s="183">
        <v>2015</v>
      </c>
      <c r="B3177" s="183" t="s">
        <v>1</v>
      </c>
      <c r="C3177" s="183" t="s">
        <v>46</v>
      </c>
      <c r="D3177" s="330">
        <v>1015</v>
      </c>
    </row>
    <row r="3178" spans="1:4" x14ac:dyDescent="0.3">
      <c r="A3178" s="183">
        <v>2015</v>
      </c>
      <c r="B3178" s="183" t="s">
        <v>1</v>
      </c>
      <c r="C3178" s="183" t="s">
        <v>75</v>
      </c>
      <c r="D3178" s="330">
        <v>737</v>
      </c>
    </row>
    <row r="3179" spans="1:4" x14ac:dyDescent="0.3">
      <c r="A3179" s="183">
        <v>2015</v>
      </c>
      <c r="B3179" s="183" t="s">
        <v>1</v>
      </c>
      <c r="C3179" s="183" t="s">
        <v>10</v>
      </c>
      <c r="D3179" s="330">
        <v>1337</v>
      </c>
    </row>
    <row r="3180" spans="1:4" x14ac:dyDescent="0.3">
      <c r="A3180" s="183">
        <v>2015</v>
      </c>
      <c r="B3180" s="183" t="s">
        <v>1</v>
      </c>
      <c r="C3180" s="183" t="s">
        <v>291</v>
      </c>
      <c r="D3180" s="330">
        <v>211</v>
      </c>
    </row>
    <row r="3181" spans="1:4" x14ac:dyDescent="0.3">
      <c r="A3181" s="183">
        <v>2015</v>
      </c>
      <c r="B3181" s="183" t="s">
        <v>1</v>
      </c>
      <c r="C3181" s="183" t="s">
        <v>15</v>
      </c>
      <c r="D3181" s="330">
        <v>1070</v>
      </c>
    </row>
    <row r="3182" spans="1:4" x14ac:dyDescent="0.3">
      <c r="A3182" s="183">
        <v>2015</v>
      </c>
      <c r="B3182" s="183" t="s">
        <v>1</v>
      </c>
      <c r="C3182" s="183" t="s">
        <v>18</v>
      </c>
      <c r="D3182" s="330">
        <v>1583</v>
      </c>
    </row>
    <row r="3183" spans="1:4" x14ac:dyDescent="0.3">
      <c r="A3183" s="183">
        <v>2015</v>
      </c>
      <c r="B3183" s="183" t="s">
        <v>1</v>
      </c>
      <c r="C3183" s="183" t="s">
        <v>77</v>
      </c>
      <c r="D3183" s="330">
        <v>566</v>
      </c>
    </row>
    <row r="3184" spans="1:4" x14ac:dyDescent="0.3">
      <c r="A3184" s="183">
        <v>2015</v>
      </c>
      <c r="B3184" s="183" t="s">
        <v>1</v>
      </c>
      <c r="C3184" s="183" t="s">
        <v>44</v>
      </c>
      <c r="D3184" s="330">
        <v>149</v>
      </c>
    </row>
    <row r="3185" spans="1:4" x14ac:dyDescent="0.3">
      <c r="A3185" s="183">
        <v>2015</v>
      </c>
      <c r="B3185" s="183" t="s">
        <v>1</v>
      </c>
      <c r="C3185" s="183" t="s">
        <v>71</v>
      </c>
      <c r="D3185" s="330">
        <v>593</v>
      </c>
    </row>
    <row r="3186" spans="1:4" x14ac:dyDescent="0.3">
      <c r="A3186" s="183">
        <v>2015</v>
      </c>
      <c r="B3186" s="183" t="s">
        <v>1</v>
      </c>
      <c r="C3186" s="183" t="s">
        <v>52</v>
      </c>
      <c r="D3186" s="330">
        <v>151</v>
      </c>
    </row>
    <row r="3187" spans="1:4" x14ac:dyDescent="0.3">
      <c r="A3187" s="183">
        <v>2015</v>
      </c>
      <c r="B3187" s="183" t="s">
        <v>1</v>
      </c>
      <c r="C3187" s="183" t="s">
        <v>20</v>
      </c>
      <c r="D3187" s="330">
        <v>926</v>
      </c>
    </row>
    <row r="3188" spans="1:4" x14ac:dyDescent="0.3">
      <c r="A3188" s="183">
        <v>2015</v>
      </c>
      <c r="B3188" s="183" t="s">
        <v>1</v>
      </c>
      <c r="C3188" s="183" t="s">
        <v>95</v>
      </c>
      <c r="D3188" s="330">
        <v>1486</v>
      </c>
    </row>
    <row r="3189" spans="1:4" x14ac:dyDescent="0.3">
      <c r="A3189" s="183">
        <v>2015</v>
      </c>
      <c r="B3189" s="183" t="s">
        <v>1</v>
      </c>
      <c r="C3189" s="183" t="s">
        <v>30</v>
      </c>
      <c r="D3189" s="330">
        <v>224</v>
      </c>
    </row>
    <row r="3190" spans="1:4" x14ac:dyDescent="0.3">
      <c r="A3190" s="183">
        <v>2015</v>
      </c>
      <c r="B3190" s="183" t="s">
        <v>1</v>
      </c>
      <c r="C3190" s="183" t="s">
        <v>58</v>
      </c>
      <c r="D3190" s="330">
        <v>76</v>
      </c>
    </row>
    <row r="3191" spans="1:4" x14ac:dyDescent="0.3">
      <c r="A3191" s="183">
        <v>2015</v>
      </c>
      <c r="B3191" s="183" t="s">
        <v>1</v>
      </c>
      <c r="C3191" s="183" t="s">
        <v>281</v>
      </c>
      <c r="D3191" s="330">
        <v>3550</v>
      </c>
    </row>
    <row r="3192" spans="1:4" x14ac:dyDescent="0.3">
      <c r="A3192" s="183">
        <v>2015</v>
      </c>
      <c r="B3192" s="183" t="s">
        <v>1</v>
      </c>
      <c r="C3192" s="183" t="s">
        <v>54</v>
      </c>
      <c r="D3192" s="330">
        <v>55</v>
      </c>
    </row>
    <row r="3193" spans="1:4" x14ac:dyDescent="0.3">
      <c r="A3193" s="183">
        <v>2015</v>
      </c>
      <c r="B3193" s="183" t="s">
        <v>1</v>
      </c>
      <c r="C3193" s="183" t="s">
        <v>282</v>
      </c>
      <c r="D3193" s="330">
        <v>287</v>
      </c>
    </row>
    <row r="3194" spans="1:4" x14ac:dyDescent="0.3">
      <c r="A3194" s="183">
        <v>2015</v>
      </c>
      <c r="B3194" s="183" t="s">
        <v>1</v>
      </c>
      <c r="C3194" s="183" t="s">
        <v>145</v>
      </c>
      <c r="D3194" s="330">
        <v>11928</v>
      </c>
    </row>
    <row r="3195" spans="1:4" x14ac:dyDescent="0.3">
      <c r="A3195" s="183">
        <v>2015</v>
      </c>
      <c r="B3195" s="183" t="s">
        <v>1</v>
      </c>
      <c r="C3195" s="183" t="s">
        <v>146</v>
      </c>
      <c r="D3195" s="330">
        <v>7344</v>
      </c>
    </row>
    <row r="3196" spans="1:4" x14ac:dyDescent="0.3">
      <c r="A3196" s="183">
        <v>2015</v>
      </c>
      <c r="B3196" s="183" t="s">
        <v>1</v>
      </c>
      <c r="C3196" s="183" t="s">
        <v>147</v>
      </c>
      <c r="D3196" s="330">
        <v>14460</v>
      </c>
    </row>
    <row r="3197" spans="1:4" x14ac:dyDescent="0.3">
      <c r="A3197" s="183">
        <v>2015</v>
      </c>
      <c r="B3197" s="183" t="s">
        <v>82</v>
      </c>
      <c r="C3197" s="183" t="s">
        <v>35</v>
      </c>
      <c r="D3197" s="330">
        <v>120</v>
      </c>
    </row>
    <row r="3198" spans="1:4" x14ac:dyDescent="0.3">
      <c r="A3198" s="183">
        <v>2015</v>
      </c>
      <c r="B3198" s="183" t="s">
        <v>82</v>
      </c>
      <c r="C3198" s="183" t="s">
        <v>41</v>
      </c>
      <c r="D3198" s="330">
        <v>64</v>
      </c>
    </row>
    <row r="3199" spans="1:4" x14ac:dyDescent="0.3">
      <c r="A3199" s="183">
        <v>2015</v>
      </c>
      <c r="B3199" s="183" t="s">
        <v>82</v>
      </c>
      <c r="C3199" s="183" t="s">
        <v>59</v>
      </c>
      <c r="D3199" s="330">
        <v>119</v>
      </c>
    </row>
    <row r="3200" spans="1:4" x14ac:dyDescent="0.3">
      <c r="A3200" s="183">
        <v>2015</v>
      </c>
      <c r="B3200" s="183" t="s">
        <v>82</v>
      </c>
      <c r="C3200" s="183" t="s">
        <v>79</v>
      </c>
      <c r="D3200" s="330">
        <v>2109</v>
      </c>
    </row>
    <row r="3201" spans="1:4" x14ac:dyDescent="0.3">
      <c r="A3201" s="183">
        <v>2015</v>
      </c>
      <c r="B3201" s="183" t="s">
        <v>82</v>
      </c>
      <c r="C3201" s="183" t="s">
        <v>17</v>
      </c>
      <c r="D3201" s="330">
        <v>853</v>
      </c>
    </row>
    <row r="3202" spans="1:4" x14ac:dyDescent="0.3">
      <c r="A3202" s="183">
        <v>2015</v>
      </c>
      <c r="B3202" s="183" t="s">
        <v>82</v>
      </c>
      <c r="C3202" s="183" t="s">
        <v>274</v>
      </c>
      <c r="D3202" s="330">
        <v>292</v>
      </c>
    </row>
    <row r="3203" spans="1:4" x14ac:dyDescent="0.3">
      <c r="A3203" s="183">
        <v>2015</v>
      </c>
      <c r="B3203" s="183" t="s">
        <v>82</v>
      </c>
      <c r="C3203" s="183" t="s">
        <v>66</v>
      </c>
      <c r="D3203" s="330">
        <v>506</v>
      </c>
    </row>
    <row r="3204" spans="1:4" x14ac:dyDescent="0.3">
      <c r="A3204" s="183">
        <v>2015</v>
      </c>
      <c r="B3204" s="183" t="s">
        <v>82</v>
      </c>
      <c r="C3204" s="183" t="s">
        <v>283</v>
      </c>
      <c r="D3204" s="330">
        <v>128</v>
      </c>
    </row>
    <row r="3205" spans="1:4" x14ac:dyDescent="0.3">
      <c r="A3205" s="183">
        <v>2015</v>
      </c>
      <c r="B3205" s="183" t="s">
        <v>82</v>
      </c>
      <c r="C3205" s="183" t="s">
        <v>11</v>
      </c>
      <c r="D3205" s="330">
        <v>1256</v>
      </c>
    </row>
    <row r="3206" spans="1:4" x14ac:dyDescent="0.3">
      <c r="A3206" s="183">
        <v>2015</v>
      </c>
      <c r="B3206" s="183" t="s">
        <v>82</v>
      </c>
      <c r="C3206" s="183" t="s">
        <v>56</v>
      </c>
      <c r="D3206" s="330">
        <v>387</v>
      </c>
    </row>
    <row r="3207" spans="1:4" x14ac:dyDescent="0.3">
      <c r="A3207" s="183">
        <v>2015</v>
      </c>
      <c r="B3207" s="183" t="s">
        <v>82</v>
      </c>
      <c r="C3207" s="183" t="s">
        <v>29</v>
      </c>
      <c r="D3207" s="330">
        <v>475</v>
      </c>
    </row>
    <row r="3208" spans="1:4" x14ac:dyDescent="0.3">
      <c r="A3208" s="183">
        <v>2015</v>
      </c>
      <c r="B3208" s="183" t="s">
        <v>82</v>
      </c>
      <c r="C3208" s="183" t="s">
        <v>40</v>
      </c>
      <c r="D3208" s="330">
        <v>47</v>
      </c>
    </row>
    <row r="3209" spans="1:4" x14ac:dyDescent="0.3">
      <c r="A3209" s="183">
        <v>2015</v>
      </c>
      <c r="B3209" s="183" t="s">
        <v>82</v>
      </c>
      <c r="C3209" s="183" t="s">
        <v>47</v>
      </c>
      <c r="D3209" s="330">
        <v>1700</v>
      </c>
    </row>
    <row r="3210" spans="1:4" x14ac:dyDescent="0.3">
      <c r="A3210" s="183">
        <v>2015</v>
      </c>
      <c r="B3210" s="183" t="s">
        <v>82</v>
      </c>
      <c r="C3210" s="183" t="s">
        <v>57</v>
      </c>
      <c r="D3210" s="330">
        <v>233</v>
      </c>
    </row>
    <row r="3211" spans="1:4" x14ac:dyDescent="0.3">
      <c r="A3211" s="183">
        <v>2015</v>
      </c>
      <c r="B3211" s="183" t="s">
        <v>82</v>
      </c>
      <c r="C3211" s="183" t="s">
        <v>74</v>
      </c>
      <c r="D3211" s="330">
        <v>1304</v>
      </c>
    </row>
    <row r="3212" spans="1:4" x14ac:dyDescent="0.3">
      <c r="A3212" s="183">
        <v>2015</v>
      </c>
      <c r="B3212" s="183" t="s">
        <v>82</v>
      </c>
      <c r="C3212" s="183" t="s">
        <v>53</v>
      </c>
      <c r="D3212" s="330">
        <v>152</v>
      </c>
    </row>
    <row r="3213" spans="1:4" x14ac:dyDescent="0.3">
      <c r="A3213" s="183">
        <v>2015</v>
      </c>
      <c r="B3213" s="183" t="s">
        <v>82</v>
      </c>
      <c r="C3213" s="183" t="s">
        <v>284</v>
      </c>
      <c r="D3213" s="330">
        <v>41</v>
      </c>
    </row>
    <row r="3214" spans="1:4" x14ac:dyDescent="0.3">
      <c r="A3214" s="183">
        <v>2015</v>
      </c>
      <c r="B3214" s="183" t="s">
        <v>82</v>
      </c>
      <c r="C3214" s="183" t="s">
        <v>49</v>
      </c>
      <c r="D3214" s="330">
        <v>57</v>
      </c>
    </row>
    <row r="3215" spans="1:4" x14ac:dyDescent="0.3">
      <c r="A3215" s="183">
        <v>2015</v>
      </c>
      <c r="B3215" s="183" t="s">
        <v>82</v>
      </c>
      <c r="C3215" s="183" t="s">
        <v>33</v>
      </c>
      <c r="D3215" s="330">
        <v>287</v>
      </c>
    </row>
    <row r="3216" spans="1:4" x14ac:dyDescent="0.3">
      <c r="A3216" s="183">
        <v>2015</v>
      </c>
      <c r="B3216" s="183" t="s">
        <v>82</v>
      </c>
      <c r="C3216" s="183" t="s">
        <v>60</v>
      </c>
      <c r="D3216" s="330">
        <v>576</v>
      </c>
    </row>
    <row r="3217" spans="1:4" x14ac:dyDescent="0.3">
      <c r="A3217" s="183">
        <v>2015</v>
      </c>
      <c r="B3217" s="183" t="s">
        <v>82</v>
      </c>
      <c r="C3217" s="183" t="s">
        <v>25</v>
      </c>
      <c r="D3217" s="330">
        <v>846</v>
      </c>
    </row>
    <row r="3218" spans="1:4" x14ac:dyDescent="0.3">
      <c r="A3218" s="183">
        <v>2015</v>
      </c>
      <c r="B3218" s="183" t="s">
        <v>82</v>
      </c>
      <c r="C3218" s="183" t="s">
        <v>7</v>
      </c>
      <c r="D3218" s="330">
        <v>1057</v>
      </c>
    </row>
    <row r="3219" spans="1:4" x14ac:dyDescent="0.3">
      <c r="A3219" s="183">
        <v>2015</v>
      </c>
      <c r="B3219" s="183" t="s">
        <v>82</v>
      </c>
      <c r="C3219" s="183" t="s">
        <v>51</v>
      </c>
      <c r="D3219" s="330">
        <v>59</v>
      </c>
    </row>
    <row r="3220" spans="1:4" x14ac:dyDescent="0.3">
      <c r="A3220" s="183">
        <v>2015</v>
      </c>
      <c r="B3220" s="183" t="s">
        <v>82</v>
      </c>
      <c r="C3220" s="183" t="s">
        <v>55</v>
      </c>
      <c r="D3220" s="330">
        <v>49</v>
      </c>
    </row>
    <row r="3221" spans="1:4" x14ac:dyDescent="0.3">
      <c r="A3221" s="183">
        <v>2015</v>
      </c>
      <c r="B3221" s="183" t="s">
        <v>82</v>
      </c>
      <c r="C3221" s="183" t="s">
        <v>36</v>
      </c>
      <c r="D3221" s="330">
        <v>449</v>
      </c>
    </row>
    <row r="3222" spans="1:4" x14ac:dyDescent="0.3">
      <c r="A3222" s="183">
        <v>2015</v>
      </c>
      <c r="B3222" s="183" t="s">
        <v>82</v>
      </c>
      <c r="C3222" s="183" t="s">
        <v>21</v>
      </c>
      <c r="D3222" s="330">
        <v>446</v>
      </c>
    </row>
    <row r="3223" spans="1:4" x14ac:dyDescent="0.3">
      <c r="A3223" s="183">
        <v>2015</v>
      </c>
      <c r="B3223" s="183" t="s">
        <v>82</v>
      </c>
      <c r="C3223" s="183" t="s">
        <v>42</v>
      </c>
      <c r="D3223" s="330">
        <v>83</v>
      </c>
    </row>
    <row r="3224" spans="1:4" x14ac:dyDescent="0.3">
      <c r="A3224" s="183">
        <v>2015</v>
      </c>
      <c r="B3224" s="183" t="s">
        <v>82</v>
      </c>
      <c r="C3224" s="183" t="s">
        <v>286</v>
      </c>
      <c r="D3224" s="330">
        <v>55</v>
      </c>
    </row>
    <row r="3225" spans="1:4" x14ac:dyDescent="0.3">
      <c r="A3225" s="183">
        <v>2015</v>
      </c>
      <c r="B3225" s="183" t="s">
        <v>82</v>
      </c>
      <c r="C3225" s="183" t="s">
        <v>16</v>
      </c>
      <c r="D3225" s="330">
        <v>786</v>
      </c>
    </row>
    <row r="3226" spans="1:4" x14ac:dyDescent="0.3">
      <c r="A3226" s="183">
        <v>2015</v>
      </c>
      <c r="B3226" s="183" t="s">
        <v>82</v>
      </c>
      <c r="C3226" s="183" t="s">
        <v>2</v>
      </c>
      <c r="D3226" s="330">
        <v>1617</v>
      </c>
    </row>
    <row r="3227" spans="1:4" x14ac:dyDescent="0.3">
      <c r="A3227" s="183">
        <v>2015</v>
      </c>
      <c r="B3227" s="183" t="s">
        <v>82</v>
      </c>
      <c r="C3227" s="183" t="s">
        <v>287</v>
      </c>
      <c r="D3227" s="330">
        <v>54</v>
      </c>
    </row>
    <row r="3228" spans="1:4" x14ac:dyDescent="0.3">
      <c r="A3228" s="183">
        <v>2015</v>
      </c>
      <c r="B3228" s="183" t="s">
        <v>82</v>
      </c>
      <c r="C3228" s="183" t="s">
        <v>288</v>
      </c>
      <c r="D3228" s="330">
        <v>134</v>
      </c>
    </row>
    <row r="3229" spans="1:4" x14ac:dyDescent="0.3">
      <c r="A3229" s="183">
        <v>2015</v>
      </c>
      <c r="B3229" s="183" t="s">
        <v>82</v>
      </c>
      <c r="C3229" s="183" t="s">
        <v>4</v>
      </c>
      <c r="D3229" s="330">
        <v>1702</v>
      </c>
    </row>
    <row r="3230" spans="1:4" x14ac:dyDescent="0.3">
      <c r="A3230" s="183">
        <v>2015</v>
      </c>
      <c r="B3230" s="183" t="s">
        <v>82</v>
      </c>
      <c r="C3230" s="183" t="s">
        <v>38</v>
      </c>
      <c r="D3230" s="330">
        <v>333</v>
      </c>
    </row>
    <row r="3231" spans="1:4" x14ac:dyDescent="0.3">
      <c r="A3231" s="183">
        <v>2015</v>
      </c>
      <c r="B3231" s="183" t="s">
        <v>82</v>
      </c>
      <c r="C3231" s="183" t="s">
        <v>275</v>
      </c>
      <c r="D3231" s="330">
        <v>455</v>
      </c>
    </row>
    <row r="3232" spans="1:4" x14ac:dyDescent="0.3">
      <c r="A3232" s="183">
        <v>2015</v>
      </c>
      <c r="B3232" s="183" t="s">
        <v>82</v>
      </c>
      <c r="C3232" s="183" t="s">
        <v>8</v>
      </c>
      <c r="D3232" s="330">
        <v>854</v>
      </c>
    </row>
    <row r="3233" spans="1:4" x14ac:dyDescent="0.3">
      <c r="A3233" s="183">
        <v>2015</v>
      </c>
      <c r="B3233" s="183" t="s">
        <v>82</v>
      </c>
      <c r="C3233" s="183" t="s">
        <v>78</v>
      </c>
      <c r="D3233" s="330">
        <v>2662</v>
      </c>
    </row>
    <row r="3234" spans="1:4" x14ac:dyDescent="0.3">
      <c r="A3234" s="183">
        <v>2015</v>
      </c>
      <c r="B3234" s="183" t="s">
        <v>82</v>
      </c>
      <c r="C3234" s="183" t="s">
        <v>27</v>
      </c>
      <c r="D3234" s="330">
        <v>638</v>
      </c>
    </row>
    <row r="3235" spans="1:4" x14ac:dyDescent="0.3">
      <c r="A3235" s="183">
        <v>2015</v>
      </c>
      <c r="B3235" s="183" t="s">
        <v>82</v>
      </c>
      <c r="C3235" s="183" t="s">
        <v>13</v>
      </c>
      <c r="D3235" s="330">
        <v>481</v>
      </c>
    </row>
    <row r="3236" spans="1:4" x14ac:dyDescent="0.3">
      <c r="A3236" s="183">
        <v>2015</v>
      </c>
      <c r="B3236" s="183" t="s">
        <v>82</v>
      </c>
      <c r="C3236" s="183" t="s">
        <v>70</v>
      </c>
      <c r="D3236" s="330">
        <v>1191</v>
      </c>
    </row>
    <row r="3237" spans="1:4" x14ac:dyDescent="0.3">
      <c r="A3237" s="183">
        <v>2015</v>
      </c>
      <c r="B3237" s="183" t="s">
        <v>82</v>
      </c>
      <c r="C3237" s="183" t="s">
        <v>72</v>
      </c>
      <c r="D3237" s="330">
        <v>258</v>
      </c>
    </row>
    <row r="3238" spans="1:4" x14ac:dyDescent="0.3">
      <c r="A3238" s="183">
        <v>2015</v>
      </c>
      <c r="B3238" s="183" t="s">
        <v>82</v>
      </c>
      <c r="C3238" s="183" t="s">
        <v>276</v>
      </c>
      <c r="D3238" s="330">
        <v>145</v>
      </c>
    </row>
    <row r="3239" spans="1:4" x14ac:dyDescent="0.3">
      <c r="A3239" s="183">
        <v>2015</v>
      </c>
      <c r="B3239" s="183" t="s">
        <v>82</v>
      </c>
      <c r="C3239" s="183" t="s">
        <v>6</v>
      </c>
      <c r="D3239" s="330">
        <v>1543</v>
      </c>
    </row>
    <row r="3240" spans="1:4" x14ac:dyDescent="0.3">
      <c r="A3240" s="183">
        <v>2015</v>
      </c>
      <c r="B3240" s="183" t="s">
        <v>82</v>
      </c>
      <c r="C3240" s="183" t="s">
        <v>62</v>
      </c>
      <c r="D3240" s="330">
        <v>851</v>
      </c>
    </row>
    <row r="3241" spans="1:4" x14ac:dyDescent="0.3">
      <c r="A3241" s="183">
        <v>2015</v>
      </c>
      <c r="B3241" s="183" t="s">
        <v>82</v>
      </c>
      <c r="C3241" s="183" t="s">
        <v>5</v>
      </c>
      <c r="D3241" s="330">
        <v>1403</v>
      </c>
    </row>
    <row r="3242" spans="1:4" x14ac:dyDescent="0.3">
      <c r="A3242" s="183">
        <v>2015</v>
      </c>
      <c r="B3242" s="183" t="s">
        <v>82</v>
      </c>
      <c r="C3242" s="183" t="s">
        <v>37</v>
      </c>
      <c r="D3242" s="330">
        <v>77</v>
      </c>
    </row>
    <row r="3243" spans="1:4" x14ac:dyDescent="0.3">
      <c r="A3243" s="183">
        <v>2015</v>
      </c>
      <c r="B3243" s="183" t="s">
        <v>82</v>
      </c>
      <c r="C3243" s="183" t="s">
        <v>76</v>
      </c>
      <c r="D3243" s="330">
        <v>1742</v>
      </c>
    </row>
    <row r="3244" spans="1:4" x14ac:dyDescent="0.3">
      <c r="A3244" s="183">
        <v>2015</v>
      </c>
      <c r="B3244" s="183" t="s">
        <v>82</v>
      </c>
      <c r="C3244" s="183" t="s">
        <v>63</v>
      </c>
      <c r="D3244" s="330">
        <v>301</v>
      </c>
    </row>
    <row r="3245" spans="1:4" x14ac:dyDescent="0.3">
      <c r="A3245" s="183">
        <v>2015</v>
      </c>
      <c r="B3245" s="183" t="s">
        <v>82</v>
      </c>
      <c r="C3245" s="183" t="s">
        <v>277</v>
      </c>
      <c r="D3245" s="330">
        <v>183</v>
      </c>
    </row>
    <row r="3246" spans="1:4" x14ac:dyDescent="0.3">
      <c r="A3246" s="183">
        <v>2015</v>
      </c>
      <c r="B3246" s="183" t="s">
        <v>82</v>
      </c>
      <c r="C3246" s="183" t="s">
        <v>43</v>
      </c>
      <c r="D3246" s="330">
        <v>481</v>
      </c>
    </row>
    <row r="3247" spans="1:4" x14ac:dyDescent="0.3">
      <c r="A3247" s="183">
        <v>2015</v>
      </c>
      <c r="B3247" s="183" t="s">
        <v>82</v>
      </c>
      <c r="C3247" s="183" t="s">
        <v>65</v>
      </c>
      <c r="D3247" s="330">
        <v>661</v>
      </c>
    </row>
    <row r="3248" spans="1:4" x14ac:dyDescent="0.3">
      <c r="A3248" s="183">
        <v>2015</v>
      </c>
      <c r="B3248" s="183" t="s">
        <v>82</v>
      </c>
      <c r="C3248" s="183" t="s">
        <v>22</v>
      </c>
      <c r="D3248" s="330">
        <v>413</v>
      </c>
    </row>
    <row r="3249" spans="1:4" x14ac:dyDescent="0.3">
      <c r="A3249" s="183">
        <v>2015</v>
      </c>
      <c r="B3249" s="183" t="s">
        <v>82</v>
      </c>
      <c r="C3249" s="183" t="s">
        <v>61</v>
      </c>
      <c r="D3249" s="330">
        <v>425</v>
      </c>
    </row>
    <row r="3250" spans="1:4" x14ac:dyDescent="0.3">
      <c r="A3250" s="183">
        <v>2015</v>
      </c>
      <c r="B3250" s="183" t="s">
        <v>82</v>
      </c>
      <c r="C3250" s="183" t="s">
        <v>23</v>
      </c>
      <c r="D3250" s="330">
        <v>482</v>
      </c>
    </row>
    <row r="3251" spans="1:4" x14ac:dyDescent="0.3">
      <c r="A3251" s="183">
        <v>2015</v>
      </c>
      <c r="B3251" s="183" t="s">
        <v>82</v>
      </c>
      <c r="C3251" s="183" t="s">
        <v>12</v>
      </c>
      <c r="D3251" s="330">
        <v>391</v>
      </c>
    </row>
    <row r="3252" spans="1:4" x14ac:dyDescent="0.3">
      <c r="A3252" s="183">
        <v>2015</v>
      </c>
      <c r="B3252" s="183" t="s">
        <v>82</v>
      </c>
      <c r="C3252" s="183" t="s">
        <v>278</v>
      </c>
      <c r="D3252" s="330">
        <v>682</v>
      </c>
    </row>
    <row r="3253" spans="1:4" x14ac:dyDescent="0.3">
      <c r="A3253" s="183">
        <v>2015</v>
      </c>
      <c r="B3253" s="183" t="s">
        <v>82</v>
      </c>
      <c r="C3253" s="183" t="s">
        <v>19</v>
      </c>
      <c r="D3253" s="330">
        <v>570</v>
      </c>
    </row>
    <row r="3254" spans="1:4" x14ac:dyDescent="0.3">
      <c r="A3254" s="183">
        <v>2015</v>
      </c>
      <c r="B3254" s="183" t="s">
        <v>82</v>
      </c>
      <c r="C3254" s="183" t="s">
        <v>45</v>
      </c>
      <c r="D3254" s="330">
        <v>189</v>
      </c>
    </row>
    <row r="3255" spans="1:4" x14ac:dyDescent="0.3">
      <c r="A3255" s="183">
        <v>2015</v>
      </c>
      <c r="B3255" s="183" t="s">
        <v>82</v>
      </c>
      <c r="C3255" s="183" t="s">
        <v>48</v>
      </c>
      <c r="D3255" s="330">
        <v>445</v>
      </c>
    </row>
    <row r="3256" spans="1:4" x14ac:dyDescent="0.3">
      <c r="A3256" s="183">
        <v>2015</v>
      </c>
      <c r="B3256" s="183" t="s">
        <v>82</v>
      </c>
      <c r="C3256" s="183" t="s">
        <v>34</v>
      </c>
      <c r="D3256" s="330">
        <v>236</v>
      </c>
    </row>
    <row r="3257" spans="1:4" x14ac:dyDescent="0.3">
      <c r="A3257" s="183">
        <v>2015</v>
      </c>
      <c r="B3257" s="183" t="s">
        <v>82</v>
      </c>
      <c r="C3257" s="183" t="s">
        <v>3</v>
      </c>
      <c r="D3257" s="330">
        <v>1500</v>
      </c>
    </row>
    <row r="3258" spans="1:4" x14ac:dyDescent="0.3">
      <c r="A3258" s="183">
        <v>2015</v>
      </c>
      <c r="B3258" s="183" t="s">
        <v>82</v>
      </c>
      <c r="C3258" s="183" t="s">
        <v>80</v>
      </c>
      <c r="D3258" s="330">
        <v>778</v>
      </c>
    </row>
    <row r="3259" spans="1:4" x14ac:dyDescent="0.3">
      <c r="A3259" s="183">
        <v>2015</v>
      </c>
      <c r="B3259" s="183" t="s">
        <v>82</v>
      </c>
      <c r="C3259" s="183" t="s">
        <v>39</v>
      </c>
      <c r="D3259" s="330">
        <v>968</v>
      </c>
    </row>
    <row r="3260" spans="1:4" x14ac:dyDescent="0.3">
      <c r="A3260" s="183">
        <v>2015</v>
      </c>
      <c r="B3260" s="183" t="s">
        <v>82</v>
      </c>
      <c r="C3260" s="183" t="s">
        <v>14</v>
      </c>
      <c r="D3260" s="330">
        <v>1467</v>
      </c>
    </row>
    <row r="3261" spans="1:4" x14ac:dyDescent="0.3">
      <c r="A3261" s="183">
        <v>2015</v>
      </c>
      <c r="B3261" s="183" t="s">
        <v>82</v>
      </c>
      <c r="C3261" s="183" t="s">
        <v>68</v>
      </c>
      <c r="D3261" s="330">
        <v>288</v>
      </c>
    </row>
    <row r="3262" spans="1:4" x14ac:dyDescent="0.3">
      <c r="A3262" s="183">
        <v>2015</v>
      </c>
      <c r="B3262" s="183" t="s">
        <v>82</v>
      </c>
      <c r="C3262" s="183" t="s">
        <v>69</v>
      </c>
      <c r="D3262" s="330">
        <v>337</v>
      </c>
    </row>
    <row r="3263" spans="1:4" x14ac:dyDescent="0.3">
      <c r="A3263" s="183">
        <v>2015</v>
      </c>
      <c r="B3263" s="183" t="s">
        <v>82</v>
      </c>
      <c r="C3263" s="183" t="s">
        <v>50</v>
      </c>
      <c r="D3263" s="330">
        <v>116</v>
      </c>
    </row>
    <row r="3264" spans="1:4" x14ac:dyDescent="0.3">
      <c r="A3264" s="183">
        <v>2015</v>
      </c>
      <c r="B3264" s="183" t="s">
        <v>82</v>
      </c>
      <c r="C3264" s="183" t="s">
        <v>279</v>
      </c>
      <c r="D3264" s="330">
        <v>131</v>
      </c>
    </row>
    <row r="3265" spans="1:4" x14ac:dyDescent="0.3">
      <c r="A3265" s="183">
        <v>2015</v>
      </c>
      <c r="B3265" s="183" t="s">
        <v>82</v>
      </c>
      <c r="C3265" s="183" t="s">
        <v>24</v>
      </c>
      <c r="D3265" s="330">
        <v>1030</v>
      </c>
    </row>
    <row r="3266" spans="1:4" x14ac:dyDescent="0.3">
      <c r="A3266" s="183">
        <v>2015</v>
      </c>
      <c r="B3266" s="183" t="s">
        <v>82</v>
      </c>
      <c r="C3266" s="183" t="s">
        <v>9</v>
      </c>
      <c r="D3266" s="330">
        <v>866</v>
      </c>
    </row>
    <row r="3267" spans="1:4" x14ac:dyDescent="0.3">
      <c r="A3267" s="183">
        <v>2015</v>
      </c>
      <c r="B3267" s="183" t="s">
        <v>82</v>
      </c>
      <c r="C3267" s="183" t="s">
        <v>67</v>
      </c>
      <c r="D3267" s="330">
        <v>790</v>
      </c>
    </row>
    <row r="3268" spans="1:4" x14ac:dyDescent="0.3">
      <c r="A3268" s="183">
        <v>2015</v>
      </c>
      <c r="B3268" s="183" t="s">
        <v>82</v>
      </c>
      <c r="C3268" s="183" t="s">
        <v>28</v>
      </c>
      <c r="D3268" s="330">
        <v>616</v>
      </c>
    </row>
    <row r="3269" spans="1:4" x14ac:dyDescent="0.3">
      <c r="A3269" s="183">
        <v>2015</v>
      </c>
      <c r="B3269" s="183" t="s">
        <v>82</v>
      </c>
      <c r="C3269" s="183" t="s">
        <v>31</v>
      </c>
      <c r="D3269" s="330">
        <v>688</v>
      </c>
    </row>
    <row r="3270" spans="1:4" x14ac:dyDescent="0.3">
      <c r="A3270" s="183">
        <v>2015</v>
      </c>
      <c r="B3270" s="183" t="s">
        <v>82</v>
      </c>
      <c r="C3270" s="183" t="s">
        <v>64</v>
      </c>
      <c r="D3270" s="330">
        <v>1135</v>
      </c>
    </row>
    <row r="3271" spans="1:4" x14ac:dyDescent="0.3">
      <c r="A3271" s="183">
        <v>2015</v>
      </c>
      <c r="B3271" s="183" t="s">
        <v>82</v>
      </c>
      <c r="C3271" s="183" t="s">
        <v>290</v>
      </c>
      <c r="D3271" s="330">
        <v>65</v>
      </c>
    </row>
    <row r="3272" spans="1:4" x14ac:dyDescent="0.3">
      <c r="A3272" s="183">
        <v>2015</v>
      </c>
      <c r="B3272" s="183" t="s">
        <v>82</v>
      </c>
      <c r="C3272" s="183" t="s">
        <v>280</v>
      </c>
      <c r="D3272" s="330">
        <v>236</v>
      </c>
    </row>
    <row r="3273" spans="1:4" x14ac:dyDescent="0.3">
      <c r="A3273" s="183">
        <v>2015</v>
      </c>
      <c r="B3273" s="183" t="s">
        <v>82</v>
      </c>
      <c r="C3273" s="183" t="s">
        <v>73</v>
      </c>
      <c r="D3273" s="330">
        <v>1672</v>
      </c>
    </row>
    <row r="3274" spans="1:4" x14ac:dyDescent="0.3">
      <c r="A3274" s="183">
        <v>2015</v>
      </c>
      <c r="B3274" s="183" t="s">
        <v>82</v>
      </c>
      <c r="C3274" s="183" t="s">
        <v>26</v>
      </c>
      <c r="D3274" s="330">
        <v>457</v>
      </c>
    </row>
    <row r="3275" spans="1:4" x14ac:dyDescent="0.3">
      <c r="A3275" s="183">
        <v>2015</v>
      </c>
      <c r="B3275" s="183" t="s">
        <v>82</v>
      </c>
      <c r="C3275" s="183" t="s">
        <v>32</v>
      </c>
      <c r="D3275" s="330">
        <v>456</v>
      </c>
    </row>
    <row r="3276" spans="1:4" x14ac:dyDescent="0.3">
      <c r="A3276" s="183">
        <v>2015</v>
      </c>
      <c r="B3276" s="183" t="s">
        <v>82</v>
      </c>
      <c r="C3276" s="183" t="s">
        <v>46</v>
      </c>
      <c r="D3276" s="330">
        <v>1205</v>
      </c>
    </row>
    <row r="3277" spans="1:4" x14ac:dyDescent="0.3">
      <c r="A3277" s="183">
        <v>2015</v>
      </c>
      <c r="B3277" s="183" t="s">
        <v>82</v>
      </c>
      <c r="C3277" s="183" t="s">
        <v>75</v>
      </c>
      <c r="D3277" s="330">
        <v>1026</v>
      </c>
    </row>
    <row r="3278" spans="1:4" x14ac:dyDescent="0.3">
      <c r="A3278" s="183">
        <v>2015</v>
      </c>
      <c r="B3278" s="183" t="s">
        <v>82</v>
      </c>
      <c r="C3278" s="183" t="s">
        <v>10</v>
      </c>
      <c r="D3278" s="330">
        <v>1459</v>
      </c>
    </row>
    <row r="3279" spans="1:4" x14ac:dyDescent="0.3">
      <c r="A3279" s="183">
        <v>2015</v>
      </c>
      <c r="B3279" s="183" t="s">
        <v>82</v>
      </c>
      <c r="C3279" s="183" t="s">
        <v>291</v>
      </c>
      <c r="D3279" s="330">
        <v>207</v>
      </c>
    </row>
    <row r="3280" spans="1:4" x14ac:dyDescent="0.3">
      <c r="A3280" s="183">
        <v>2015</v>
      </c>
      <c r="B3280" s="183" t="s">
        <v>82</v>
      </c>
      <c r="C3280" s="183" t="s">
        <v>15</v>
      </c>
      <c r="D3280" s="330">
        <v>1131</v>
      </c>
    </row>
    <row r="3281" spans="1:4" x14ac:dyDescent="0.3">
      <c r="A3281" s="183">
        <v>2015</v>
      </c>
      <c r="B3281" s="183" t="s">
        <v>82</v>
      </c>
      <c r="C3281" s="183" t="s">
        <v>18</v>
      </c>
      <c r="D3281" s="330">
        <v>3071</v>
      </c>
    </row>
    <row r="3282" spans="1:4" x14ac:dyDescent="0.3">
      <c r="A3282" s="183">
        <v>2015</v>
      </c>
      <c r="B3282" s="183" t="s">
        <v>82</v>
      </c>
      <c r="C3282" s="183" t="s">
        <v>77</v>
      </c>
      <c r="D3282" s="330">
        <v>726</v>
      </c>
    </row>
    <row r="3283" spans="1:4" x14ac:dyDescent="0.3">
      <c r="A3283" s="183">
        <v>2015</v>
      </c>
      <c r="B3283" s="183" t="s">
        <v>82</v>
      </c>
      <c r="C3283" s="183" t="s">
        <v>44</v>
      </c>
      <c r="D3283" s="330">
        <v>217</v>
      </c>
    </row>
    <row r="3284" spans="1:4" x14ac:dyDescent="0.3">
      <c r="A3284" s="183">
        <v>2015</v>
      </c>
      <c r="B3284" s="183" t="s">
        <v>82</v>
      </c>
      <c r="C3284" s="183" t="s">
        <v>71</v>
      </c>
      <c r="D3284" s="330">
        <v>628</v>
      </c>
    </row>
    <row r="3285" spans="1:4" x14ac:dyDescent="0.3">
      <c r="A3285" s="183">
        <v>2015</v>
      </c>
      <c r="B3285" s="183" t="s">
        <v>82</v>
      </c>
      <c r="C3285" s="183" t="s">
        <v>52</v>
      </c>
      <c r="D3285" s="330">
        <v>176</v>
      </c>
    </row>
    <row r="3286" spans="1:4" x14ac:dyDescent="0.3">
      <c r="A3286" s="183">
        <v>2015</v>
      </c>
      <c r="B3286" s="183" t="s">
        <v>82</v>
      </c>
      <c r="C3286" s="183" t="s">
        <v>20</v>
      </c>
      <c r="D3286" s="330">
        <v>1144</v>
      </c>
    </row>
    <row r="3287" spans="1:4" x14ac:dyDescent="0.3">
      <c r="A3287" s="183">
        <v>2015</v>
      </c>
      <c r="B3287" s="183" t="s">
        <v>82</v>
      </c>
      <c r="C3287" s="183" t="s">
        <v>95</v>
      </c>
      <c r="D3287" s="330">
        <v>2556</v>
      </c>
    </row>
    <row r="3288" spans="1:4" x14ac:dyDescent="0.3">
      <c r="A3288" s="183">
        <v>2015</v>
      </c>
      <c r="B3288" s="183" t="s">
        <v>82</v>
      </c>
      <c r="C3288" s="183" t="s">
        <v>30</v>
      </c>
      <c r="D3288" s="330">
        <v>269</v>
      </c>
    </row>
    <row r="3289" spans="1:4" x14ac:dyDescent="0.3">
      <c r="A3289" s="183">
        <v>2015</v>
      </c>
      <c r="B3289" s="183" t="s">
        <v>82</v>
      </c>
      <c r="C3289" s="183" t="s">
        <v>58</v>
      </c>
      <c r="D3289" s="330">
        <v>86</v>
      </c>
    </row>
    <row r="3290" spans="1:4" x14ac:dyDescent="0.3">
      <c r="A3290" s="183">
        <v>2015</v>
      </c>
      <c r="B3290" s="183" t="s">
        <v>82</v>
      </c>
      <c r="C3290" s="183" t="s">
        <v>281</v>
      </c>
      <c r="D3290" s="330">
        <v>6487</v>
      </c>
    </row>
    <row r="3291" spans="1:4" x14ac:dyDescent="0.3">
      <c r="A3291" s="183">
        <v>2015</v>
      </c>
      <c r="B3291" s="183" t="s">
        <v>82</v>
      </c>
      <c r="C3291" s="183" t="s">
        <v>54</v>
      </c>
      <c r="D3291" s="330">
        <v>36</v>
      </c>
    </row>
    <row r="3292" spans="1:4" x14ac:dyDescent="0.3">
      <c r="A3292" s="183">
        <v>2015</v>
      </c>
      <c r="B3292" s="183" t="s">
        <v>82</v>
      </c>
      <c r="C3292" s="183" t="s">
        <v>282</v>
      </c>
      <c r="D3292" s="330">
        <v>261</v>
      </c>
    </row>
    <row r="3293" spans="1:4" x14ac:dyDescent="0.3">
      <c r="A3293" s="183">
        <v>2015</v>
      </c>
      <c r="B3293" s="183" t="s">
        <v>82</v>
      </c>
      <c r="C3293" s="183" t="s">
        <v>145</v>
      </c>
      <c r="D3293" s="330">
        <v>18231</v>
      </c>
    </row>
    <row r="3294" spans="1:4" x14ac:dyDescent="0.3">
      <c r="A3294" s="183">
        <v>2015</v>
      </c>
      <c r="B3294" s="183" t="s">
        <v>82</v>
      </c>
      <c r="C3294" s="183" t="s">
        <v>146</v>
      </c>
      <c r="D3294" s="330">
        <v>13657</v>
      </c>
    </row>
    <row r="3295" spans="1:4" x14ac:dyDescent="0.3">
      <c r="A3295" s="183">
        <v>2015</v>
      </c>
      <c r="B3295" s="183" t="s">
        <v>82</v>
      </c>
      <c r="C3295" s="183" t="s">
        <v>147</v>
      </c>
      <c r="D3295" s="330">
        <v>26043</v>
      </c>
    </row>
    <row r="3296" spans="1:4" x14ac:dyDescent="0.3">
      <c r="A3296" s="183">
        <v>2015</v>
      </c>
      <c r="B3296" s="183" t="s">
        <v>87</v>
      </c>
      <c r="C3296" s="183" t="s">
        <v>35</v>
      </c>
      <c r="D3296" s="330">
        <v>159</v>
      </c>
    </row>
    <row r="3297" spans="1:4" x14ac:dyDescent="0.3">
      <c r="A3297" s="183">
        <v>2015</v>
      </c>
      <c r="B3297" s="183" t="s">
        <v>87</v>
      </c>
      <c r="C3297" s="183" t="s">
        <v>41</v>
      </c>
      <c r="D3297" s="330">
        <v>137</v>
      </c>
    </row>
    <row r="3298" spans="1:4" x14ac:dyDescent="0.3">
      <c r="A3298" s="183">
        <v>2015</v>
      </c>
      <c r="B3298" s="183" t="s">
        <v>87</v>
      </c>
      <c r="C3298" s="183" t="s">
        <v>59</v>
      </c>
      <c r="D3298" s="330">
        <v>210</v>
      </c>
    </row>
    <row r="3299" spans="1:4" x14ac:dyDescent="0.3">
      <c r="A3299" s="183">
        <v>2015</v>
      </c>
      <c r="B3299" s="183" t="s">
        <v>87</v>
      </c>
      <c r="C3299" s="183" t="s">
        <v>79</v>
      </c>
      <c r="D3299" s="330">
        <v>2488</v>
      </c>
    </row>
    <row r="3300" spans="1:4" x14ac:dyDescent="0.3">
      <c r="A3300" s="183">
        <v>2015</v>
      </c>
      <c r="B3300" s="183" t="s">
        <v>87</v>
      </c>
      <c r="C3300" s="183" t="s">
        <v>17</v>
      </c>
      <c r="D3300" s="330">
        <v>1162</v>
      </c>
    </row>
    <row r="3301" spans="1:4" x14ac:dyDescent="0.3">
      <c r="A3301" s="183">
        <v>2015</v>
      </c>
      <c r="B3301" s="183" t="s">
        <v>87</v>
      </c>
      <c r="C3301" s="183" t="s">
        <v>274</v>
      </c>
      <c r="D3301" s="330">
        <v>237</v>
      </c>
    </row>
    <row r="3302" spans="1:4" x14ac:dyDescent="0.3">
      <c r="A3302" s="183">
        <v>2015</v>
      </c>
      <c r="B3302" s="183" t="s">
        <v>87</v>
      </c>
      <c r="C3302" s="183" t="s">
        <v>66</v>
      </c>
      <c r="D3302" s="330">
        <v>501</v>
      </c>
    </row>
    <row r="3303" spans="1:4" x14ac:dyDescent="0.3">
      <c r="A3303" s="183">
        <v>2015</v>
      </c>
      <c r="B3303" s="183" t="s">
        <v>87</v>
      </c>
      <c r="C3303" s="183" t="s">
        <v>283</v>
      </c>
      <c r="D3303" s="330">
        <v>173</v>
      </c>
    </row>
    <row r="3304" spans="1:4" x14ac:dyDescent="0.3">
      <c r="A3304" s="183">
        <v>2015</v>
      </c>
      <c r="B3304" s="183" t="s">
        <v>87</v>
      </c>
      <c r="C3304" s="183" t="s">
        <v>11</v>
      </c>
      <c r="D3304" s="330">
        <v>1748</v>
      </c>
    </row>
    <row r="3305" spans="1:4" x14ac:dyDescent="0.3">
      <c r="A3305" s="183">
        <v>2015</v>
      </c>
      <c r="B3305" s="183" t="s">
        <v>87</v>
      </c>
      <c r="C3305" s="183" t="s">
        <v>56</v>
      </c>
      <c r="D3305" s="330">
        <v>618</v>
      </c>
    </row>
    <row r="3306" spans="1:4" x14ac:dyDescent="0.3">
      <c r="A3306" s="183">
        <v>2015</v>
      </c>
      <c r="B3306" s="183" t="s">
        <v>87</v>
      </c>
      <c r="C3306" s="183" t="s">
        <v>29</v>
      </c>
      <c r="D3306" s="330">
        <v>677</v>
      </c>
    </row>
    <row r="3307" spans="1:4" x14ac:dyDescent="0.3">
      <c r="A3307" s="183">
        <v>2015</v>
      </c>
      <c r="B3307" s="183" t="s">
        <v>87</v>
      </c>
      <c r="C3307" s="183" t="s">
        <v>40</v>
      </c>
      <c r="D3307" s="330">
        <v>83</v>
      </c>
    </row>
    <row r="3308" spans="1:4" x14ac:dyDescent="0.3">
      <c r="A3308" s="183">
        <v>2015</v>
      </c>
      <c r="B3308" s="183" t="s">
        <v>87</v>
      </c>
      <c r="C3308" s="183" t="s">
        <v>47</v>
      </c>
      <c r="D3308" s="330">
        <v>1835</v>
      </c>
    </row>
    <row r="3309" spans="1:4" x14ac:dyDescent="0.3">
      <c r="A3309" s="183">
        <v>2015</v>
      </c>
      <c r="B3309" s="183" t="s">
        <v>87</v>
      </c>
      <c r="C3309" s="183" t="s">
        <v>57</v>
      </c>
      <c r="D3309" s="330">
        <v>411</v>
      </c>
    </row>
    <row r="3310" spans="1:4" x14ac:dyDescent="0.3">
      <c r="A3310" s="183">
        <v>2015</v>
      </c>
      <c r="B3310" s="183" t="s">
        <v>87</v>
      </c>
      <c r="C3310" s="183" t="s">
        <v>74</v>
      </c>
      <c r="D3310" s="330">
        <v>1720</v>
      </c>
    </row>
    <row r="3311" spans="1:4" x14ac:dyDescent="0.3">
      <c r="A3311" s="183">
        <v>2015</v>
      </c>
      <c r="B3311" s="183" t="s">
        <v>87</v>
      </c>
      <c r="C3311" s="183" t="s">
        <v>53</v>
      </c>
      <c r="D3311" s="330">
        <v>253</v>
      </c>
    </row>
    <row r="3312" spans="1:4" x14ac:dyDescent="0.3">
      <c r="A3312" s="183">
        <v>2015</v>
      </c>
      <c r="B3312" s="183" t="s">
        <v>87</v>
      </c>
      <c r="C3312" s="183" t="s">
        <v>284</v>
      </c>
      <c r="D3312" s="330">
        <v>59</v>
      </c>
    </row>
    <row r="3313" spans="1:4" x14ac:dyDescent="0.3">
      <c r="A3313" s="183">
        <v>2015</v>
      </c>
      <c r="B3313" s="183" t="s">
        <v>87</v>
      </c>
      <c r="C3313" s="183" t="s">
        <v>49</v>
      </c>
      <c r="D3313" s="330">
        <v>111</v>
      </c>
    </row>
    <row r="3314" spans="1:4" x14ac:dyDescent="0.3">
      <c r="A3314" s="183">
        <v>2015</v>
      </c>
      <c r="B3314" s="183" t="s">
        <v>87</v>
      </c>
      <c r="C3314" s="183" t="s">
        <v>33</v>
      </c>
      <c r="D3314" s="330">
        <v>448</v>
      </c>
    </row>
    <row r="3315" spans="1:4" x14ac:dyDescent="0.3">
      <c r="A3315" s="183">
        <v>2015</v>
      </c>
      <c r="B3315" s="183" t="s">
        <v>87</v>
      </c>
      <c r="C3315" s="183" t="s">
        <v>60</v>
      </c>
      <c r="D3315" s="330">
        <v>655</v>
      </c>
    </row>
    <row r="3316" spans="1:4" x14ac:dyDescent="0.3">
      <c r="A3316" s="183">
        <v>2015</v>
      </c>
      <c r="B3316" s="183" t="s">
        <v>87</v>
      </c>
      <c r="C3316" s="183" t="s">
        <v>25</v>
      </c>
      <c r="D3316" s="330">
        <v>1283</v>
      </c>
    </row>
    <row r="3317" spans="1:4" x14ac:dyDescent="0.3">
      <c r="A3317" s="183">
        <v>2015</v>
      </c>
      <c r="B3317" s="183" t="s">
        <v>87</v>
      </c>
      <c r="C3317" s="183" t="s">
        <v>7</v>
      </c>
      <c r="D3317" s="330">
        <v>1480</v>
      </c>
    </row>
    <row r="3318" spans="1:4" x14ac:dyDescent="0.3">
      <c r="A3318" s="183">
        <v>2015</v>
      </c>
      <c r="B3318" s="183" t="s">
        <v>87</v>
      </c>
      <c r="C3318" s="183" t="s">
        <v>51</v>
      </c>
      <c r="D3318" s="330">
        <v>85</v>
      </c>
    </row>
    <row r="3319" spans="1:4" x14ac:dyDescent="0.3">
      <c r="A3319" s="183">
        <v>2015</v>
      </c>
      <c r="B3319" s="183" t="s">
        <v>87</v>
      </c>
      <c r="C3319" s="183" t="s">
        <v>55</v>
      </c>
      <c r="D3319" s="330">
        <v>100</v>
      </c>
    </row>
    <row r="3320" spans="1:4" x14ac:dyDescent="0.3">
      <c r="A3320" s="183">
        <v>2015</v>
      </c>
      <c r="B3320" s="183" t="s">
        <v>87</v>
      </c>
      <c r="C3320" s="183" t="s">
        <v>36</v>
      </c>
      <c r="D3320" s="330">
        <v>707</v>
      </c>
    </row>
    <row r="3321" spans="1:4" x14ac:dyDescent="0.3">
      <c r="A3321" s="183">
        <v>2015</v>
      </c>
      <c r="B3321" s="183" t="s">
        <v>87</v>
      </c>
      <c r="C3321" s="183" t="s">
        <v>285</v>
      </c>
      <c r="D3321" s="330">
        <v>40</v>
      </c>
    </row>
    <row r="3322" spans="1:4" x14ac:dyDescent="0.3">
      <c r="A3322" s="183">
        <v>2015</v>
      </c>
      <c r="B3322" s="183" t="s">
        <v>87</v>
      </c>
      <c r="C3322" s="183" t="s">
        <v>21</v>
      </c>
      <c r="D3322" s="330">
        <v>647</v>
      </c>
    </row>
    <row r="3323" spans="1:4" x14ac:dyDescent="0.3">
      <c r="A3323" s="183">
        <v>2015</v>
      </c>
      <c r="B3323" s="183" t="s">
        <v>87</v>
      </c>
      <c r="C3323" s="183" t="s">
        <v>42</v>
      </c>
      <c r="D3323" s="330">
        <v>123</v>
      </c>
    </row>
    <row r="3324" spans="1:4" x14ac:dyDescent="0.3">
      <c r="A3324" s="183">
        <v>2015</v>
      </c>
      <c r="B3324" s="183" t="s">
        <v>87</v>
      </c>
      <c r="C3324" s="183" t="s">
        <v>286</v>
      </c>
      <c r="D3324" s="330">
        <v>118</v>
      </c>
    </row>
    <row r="3325" spans="1:4" x14ac:dyDescent="0.3">
      <c r="A3325" s="183">
        <v>2015</v>
      </c>
      <c r="B3325" s="183" t="s">
        <v>87</v>
      </c>
      <c r="C3325" s="183" t="s">
        <v>16</v>
      </c>
      <c r="D3325" s="330">
        <v>1230</v>
      </c>
    </row>
    <row r="3326" spans="1:4" x14ac:dyDescent="0.3">
      <c r="A3326" s="183">
        <v>2015</v>
      </c>
      <c r="B3326" s="183" t="s">
        <v>87</v>
      </c>
      <c r="C3326" s="183" t="s">
        <v>2</v>
      </c>
      <c r="D3326" s="330">
        <v>2246</v>
      </c>
    </row>
    <row r="3327" spans="1:4" x14ac:dyDescent="0.3">
      <c r="A3327" s="183">
        <v>2015</v>
      </c>
      <c r="B3327" s="183" t="s">
        <v>87</v>
      </c>
      <c r="C3327" s="183" t="s">
        <v>287</v>
      </c>
      <c r="D3327" s="330">
        <v>101</v>
      </c>
    </row>
    <row r="3328" spans="1:4" x14ac:dyDescent="0.3">
      <c r="A3328" s="183">
        <v>2015</v>
      </c>
      <c r="B3328" s="183" t="s">
        <v>87</v>
      </c>
      <c r="C3328" s="183" t="s">
        <v>288</v>
      </c>
      <c r="D3328" s="330">
        <v>125</v>
      </c>
    </row>
    <row r="3329" spans="1:4" x14ac:dyDescent="0.3">
      <c r="A3329" s="183">
        <v>2015</v>
      </c>
      <c r="B3329" s="183" t="s">
        <v>87</v>
      </c>
      <c r="C3329" s="183" t="s">
        <v>4</v>
      </c>
      <c r="D3329" s="330">
        <v>2344</v>
      </c>
    </row>
    <row r="3330" spans="1:4" x14ac:dyDescent="0.3">
      <c r="A3330" s="183">
        <v>2015</v>
      </c>
      <c r="B3330" s="183" t="s">
        <v>87</v>
      </c>
      <c r="C3330" s="183" t="s">
        <v>38</v>
      </c>
      <c r="D3330" s="330">
        <v>301</v>
      </c>
    </row>
    <row r="3331" spans="1:4" x14ac:dyDescent="0.3">
      <c r="A3331" s="183">
        <v>2015</v>
      </c>
      <c r="B3331" s="183" t="s">
        <v>87</v>
      </c>
      <c r="C3331" s="183" t="s">
        <v>275</v>
      </c>
      <c r="D3331" s="330">
        <v>504</v>
      </c>
    </row>
    <row r="3332" spans="1:4" x14ac:dyDescent="0.3">
      <c r="A3332" s="183">
        <v>2015</v>
      </c>
      <c r="B3332" s="183" t="s">
        <v>87</v>
      </c>
      <c r="C3332" s="183" t="s">
        <v>8</v>
      </c>
      <c r="D3332" s="330">
        <v>1070</v>
      </c>
    </row>
    <row r="3333" spans="1:4" x14ac:dyDescent="0.3">
      <c r="A3333" s="183">
        <v>2015</v>
      </c>
      <c r="B3333" s="183" t="s">
        <v>87</v>
      </c>
      <c r="C3333" s="183" t="s">
        <v>289</v>
      </c>
      <c r="D3333" s="330">
        <v>61</v>
      </c>
    </row>
    <row r="3334" spans="1:4" x14ac:dyDescent="0.3">
      <c r="A3334" s="183">
        <v>2015</v>
      </c>
      <c r="B3334" s="183" t="s">
        <v>87</v>
      </c>
      <c r="C3334" s="183" t="s">
        <v>292</v>
      </c>
      <c r="D3334" s="330">
        <v>30</v>
      </c>
    </row>
    <row r="3335" spans="1:4" x14ac:dyDescent="0.3">
      <c r="A3335" s="183">
        <v>2015</v>
      </c>
      <c r="B3335" s="183" t="s">
        <v>87</v>
      </c>
      <c r="C3335" s="183" t="s">
        <v>78</v>
      </c>
      <c r="D3335" s="330">
        <v>2016</v>
      </c>
    </row>
    <row r="3336" spans="1:4" x14ac:dyDescent="0.3">
      <c r="A3336" s="183">
        <v>2015</v>
      </c>
      <c r="B3336" s="183" t="s">
        <v>87</v>
      </c>
      <c r="C3336" s="183" t="s">
        <v>27</v>
      </c>
      <c r="D3336" s="330">
        <v>1028</v>
      </c>
    </row>
    <row r="3337" spans="1:4" x14ac:dyDescent="0.3">
      <c r="A3337" s="183">
        <v>2015</v>
      </c>
      <c r="B3337" s="183" t="s">
        <v>87</v>
      </c>
      <c r="C3337" s="183" t="s">
        <v>13</v>
      </c>
      <c r="D3337" s="330">
        <v>612</v>
      </c>
    </row>
    <row r="3338" spans="1:4" x14ac:dyDescent="0.3">
      <c r="A3338" s="183">
        <v>2015</v>
      </c>
      <c r="B3338" s="183" t="s">
        <v>87</v>
      </c>
      <c r="C3338" s="183" t="s">
        <v>70</v>
      </c>
      <c r="D3338" s="330">
        <v>1515</v>
      </c>
    </row>
    <row r="3339" spans="1:4" x14ac:dyDescent="0.3">
      <c r="A3339" s="183">
        <v>2015</v>
      </c>
      <c r="B3339" s="183" t="s">
        <v>87</v>
      </c>
      <c r="C3339" s="183" t="s">
        <v>72</v>
      </c>
      <c r="D3339" s="330">
        <v>442</v>
      </c>
    </row>
    <row r="3340" spans="1:4" x14ac:dyDescent="0.3">
      <c r="A3340" s="183">
        <v>2015</v>
      </c>
      <c r="B3340" s="183" t="s">
        <v>87</v>
      </c>
      <c r="C3340" s="183" t="s">
        <v>276</v>
      </c>
      <c r="D3340" s="330">
        <v>221</v>
      </c>
    </row>
    <row r="3341" spans="1:4" x14ac:dyDescent="0.3">
      <c r="A3341" s="183">
        <v>2015</v>
      </c>
      <c r="B3341" s="183" t="s">
        <v>87</v>
      </c>
      <c r="C3341" s="183" t="s">
        <v>6</v>
      </c>
      <c r="D3341" s="330">
        <v>2196</v>
      </c>
    </row>
    <row r="3342" spans="1:4" x14ac:dyDescent="0.3">
      <c r="A3342" s="183">
        <v>2015</v>
      </c>
      <c r="B3342" s="183" t="s">
        <v>87</v>
      </c>
      <c r="C3342" s="183" t="s">
        <v>62</v>
      </c>
      <c r="D3342" s="330">
        <v>1153</v>
      </c>
    </row>
    <row r="3343" spans="1:4" x14ac:dyDescent="0.3">
      <c r="A3343" s="183">
        <v>2015</v>
      </c>
      <c r="B3343" s="183" t="s">
        <v>87</v>
      </c>
      <c r="C3343" s="183" t="s">
        <v>5</v>
      </c>
      <c r="D3343" s="330">
        <v>1893</v>
      </c>
    </row>
    <row r="3344" spans="1:4" x14ac:dyDescent="0.3">
      <c r="A3344" s="183">
        <v>2015</v>
      </c>
      <c r="B3344" s="183" t="s">
        <v>87</v>
      </c>
      <c r="C3344" s="183" t="s">
        <v>37</v>
      </c>
      <c r="D3344" s="330">
        <v>96</v>
      </c>
    </row>
    <row r="3345" spans="1:4" x14ac:dyDescent="0.3">
      <c r="A3345" s="183">
        <v>2015</v>
      </c>
      <c r="B3345" s="183" t="s">
        <v>87</v>
      </c>
      <c r="C3345" s="183" t="s">
        <v>76</v>
      </c>
      <c r="D3345" s="330">
        <v>1500</v>
      </c>
    </row>
    <row r="3346" spans="1:4" x14ac:dyDescent="0.3">
      <c r="A3346" s="183">
        <v>2015</v>
      </c>
      <c r="B3346" s="183" t="s">
        <v>87</v>
      </c>
      <c r="C3346" s="183" t="s">
        <v>63</v>
      </c>
      <c r="D3346" s="330">
        <v>439</v>
      </c>
    </row>
    <row r="3347" spans="1:4" x14ac:dyDescent="0.3">
      <c r="A3347" s="183">
        <v>2015</v>
      </c>
      <c r="B3347" s="183" t="s">
        <v>87</v>
      </c>
      <c r="C3347" s="183" t="s">
        <v>277</v>
      </c>
      <c r="D3347" s="330">
        <v>239</v>
      </c>
    </row>
    <row r="3348" spans="1:4" x14ac:dyDescent="0.3">
      <c r="A3348" s="183">
        <v>2015</v>
      </c>
      <c r="B3348" s="183" t="s">
        <v>87</v>
      </c>
      <c r="C3348" s="183" t="s">
        <v>43</v>
      </c>
      <c r="D3348" s="330">
        <v>515</v>
      </c>
    </row>
    <row r="3349" spans="1:4" x14ac:dyDescent="0.3">
      <c r="A3349" s="183">
        <v>2015</v>
      </c>
      <c r="B3349" s="183" t="s">
        <v>87</v>
      </c>
      <c r="C3349" s="183" t="s">
        <v>65</v>
      </c>
      <c r="D3349" s="330">
        <v>613</v>
      </c>
    </row>
    <row r="3350" spans="1:4" x14ac:dyDescent="0.3">
      <c r="A3350" s="183">
        <v>2015</v>
      </c>
      <c r="B3350" s="183" t="s">
        <v>87</v>
      </c>
      <c r="C3350" s="183" t="s">
        <v>22</v>
      </c>
      <c r="D3350" s="330">
        <v>589</v>
      </c>
    </row>
    <row r="3351" spans="1:4" x14ac:dyDescent="0.3">
      <c r="A3351" s="183">
        <v>2015</v>
      </c>
      <c r="B3351" s="183" t="s">
        <v>87</v>
      </c>
      <c r="C3351" s="183" t="s">
        <v>61</v>
      </c>
      <c r="D3351" s="330">
        <v>383</v>
      </c>
    </row>
    <row r="3352" spans="1:4" x14ac:dyDescent="0.3">
      <c r="A3352" s="183">
        <v>2015</v>
      </c>
      <c r="B3352" s="183" t="s">
        <v>87</v>
      </c>
      <c r="C3352" s="183" t="s">
        <v>23</v>
      </c>
      <c r="D3352" s="330">
        <v>681</v>
      </c>
    </row>
    <row r="3353" spans="1:4" x14ac:dyDescent="0.3">
      <c r="A3353" s="183">
        <v>2015</v>
      </c>
      <c r="B3353" s="183" t="s">
        <v>87</v>
      </c>
      <c r="C3353" s="183" t="s">
        <v>12</v>
      </c>
      <c r="D3353" s="330">
        <v>427</v>
      </c>
    </row>
    <row r="3354" spans="1:4" x14ac:dyDescent="0.3">
      <c r="A3354" s="183">
        <v>2015</v>
      </c>
      <c r="B3354" s="183" t="s">
        <v>87</v>
      </c>
      <c r="C3354" s="183" t="s">
        <v>278</v>
      </c>
      <c r="D3354" s="330">
        <v>1109</v>
      </c>
    </row>
    <row r="3355" spans="1:4" x14ac:dyDescent="0.3">
      <c r="A3355" s="183">
        <v>2015</v>
      </c>
      <c r="B3355" s="183" t="s">
        <v>87</v>
      </c>
      <c r="C3355" s="183" t="s">
        <v>19</v>
      </c>
      <c r="D3355" s="330">
        <v>781</v>
      </c>
    </row>
    <row r="3356" spans="1:4" x14ac:dyDescent="0.3">
      <c r="A3356" s="183">
        <v>2015</v>
      </c>
      <c r="B3356" s="183" t="s">
        <v>87</v>
      </c>
      <c r="C3356" s="183" t="s">
        <v>45</v>
      </c>
      <c r="D3356" s="330">
        <v>267</v>
      </c>
    </row>
    <row r="3357" spans="1:4" x14ac:dyDescent="0.3">
      <c r="A3357" s="183">
        <v>2015</v>
      </c>
      <c r="B3357" s="183" t="s">
        <v>87</v>
      </c>
      <c r="C3357" s="183" t="s">
        <v>48</v>
      </c>
      <c r="D3357" s="330">
        <v>556</v>
      </c>
    </row>
    <row r="3358" spans="1:4" x14ac:dyDescent="0.3">
      <c r="A3358" s="183">
        <v>2015</v>
      </c>
      <c r="B3358" s="183" t="s">
        <v>87</v>
      </c>
      <c r="C3358" s="183" t="s">
        <v>34</v>
      </c>
      <c r="D3358" s="330">
        <v>305</v>
      </c>
    </row>
    <row r="3359" spans="1:4" x14ac:dyDescent="0.3">
      <c r="A3359" s="183">
        <v>2015</v>
      </c>
      <c r="B3359" s="183" t="s">
        <v>87</v>
      </c>
      <c r="C3359" s="183" t="s">
        <v>3</v>
      </c>
      <c r="D3359" s="330">
        <v>2163</v>
      </c>
    </row>
    <row r="3360" spans="1:4" x14ac:dyDescent="0.3">
      <c r="A3360" s="183">
        <v>2015</v>
      </c>
      <c r="B3360" s="183" t="s">
        <v>87</v>
      </c>
      <c r="C3360" s="183" t="s">
        <v>80</v>
      </c>
      <c r="D3360" s="330">
        <v>1099</v>
      </c>
    </row>
    <row r="3361" spans="1:4" x14ac:dyDescent="0.3">
      <c r="A3361" s="183">
        <v>2015</v>
      </c>
      <c r="B3361" s="183" t="s">
        <v>87</v>
      </c>
      <c r="C3361" s="183" t="s">
        <v>39</v>
      </c>
      <c r="D3361" s="330">
        <v>848</v>
      </c>
    </row>
    <row r="3362" spans="1:4" x14ac:dyDescent="0.3">
      <c r="A3362" s="183">
        <v>2015</v>
      </c>
      <c r="B3362" s="183" t="s">
        <v>87</v>
      </c>
      <c r="C3362" s="183" t="s">
        <v>14</v>
      </c>
      <c r="D3362" s="330">
        <v>2119</v>
      </c>
    </row>
    <row r="3363" spans="1:4" x14ac:dyDescent="0.3">
      <c r="A3363" s="183">
        <v>2015</v>
      </c>
      <c r="B3363" s="183" t="s">
        <v>87</v>
      </c>
      <c r="C3363" s="183" t="s">
        <v>68</v>
      </c>
      <c r="D3363" s="330">
        <v>508</v>
      </c>
    </row>
    <row r="3364" spans="1:4" x14ac:dyDescent="0.3">
      <c r="A3364" s="183">
        <v>2015</v>
      </c>
      <c r="B3364" s="183" t="s">
        <v>87</v>
      </c>
      <c r="C3364" s="183" t="s">
        <v>69</v>
      </c>
      <c r="D3364" s="330">
        <v>438</v>
      </c>
    </row>
    <row r="3365" spans="1:4" x14ac:dyDescent="0.3">
      <c r="A3365" s="183">
        <v>2015</v>
      </c>
      <c r="B3365" s="183" t="s">
        <v>87</v>
      </c>
      <c r="C3365" s="183" t="s">
        <v>50</v>
      </c>
      <c r="D3365" s="330">
        <v>140</v>
      </c>
    </row>
    <row r="3366" spans="1:4" x14ac:dyDescent="0.3">
      <c r="A3366" s="183">
        <v>2015</v>
      </c>
      <c r="B3366" s="183" t="s">
        <v>87</v>
      </c>
      <c r="C3366" s="183" t="s">
        <v>279</v>
      </c>
      <c r="D3366" s="330">
        <v>222</v>
      </c>
    </row>
    <row r="3367" spans="1:4" x14ac:dyDescent="0.3">
      <c r="A3367" s="183">
        <v>2015</v>
      </c>
      <c r="B3367" s="183" t="s">
        <v>87</v>
      </c>
      <c r="C3367" s="183" t="s">
        <v>24</v>
      </c>
      <c r="D3367" s="330">
        <v>1525</v>
      </c>
    </row>
    <row r="3368" spans="1:4" x14ac:dyDescent="0.3">
      <c r="A3368" s="183">
        <v>2015</v>
      </c>
      <c r="B3368" s="183" t="s">
        <v>87</v>
      </c>
      <c r="C3368" s="183" t="s">
        <v>9</v>
      </c>
      <c r="D3368" s="330">
        <v>1207</v>
      </c>
    </row>
    <row r="3369" spans="1:4" x14ac:dyDescent="0.3">
      <c r="A3369" s="183">
        <v>2015</v>
      </c>
      <c r="B3369" s="183" t="s">
        <v>87</v>
      </c>
      <c r="C3369" s="183" t="s">
        <v>67</v>
      </c>
      <c r="D3369" s="330">
        <v>731</v>
      </c>
    </row>
    <row r="3370" spans="1:4" x14ac:dyDescent="0.3">
      <c r="A3370" s="183">
        <v>2015</v>
      </c>
      <c r="B3370" s="183" t="s">
        <v>87</v>
      </c>
      <c r="C3370" s="183" t="s">
        <v>28</v>
      </c>
      <c r="D3370" s="330">
        <v>899</v>
      </c>
    </row>
    <row r="3371" spans="1:4" x14ac:dyDescent="0.3">
      <c r="A3371" s="183">
        <v>2015</v>
      </c>
      <c r="B3371" s="183" t="s">
        <v>87</v>
      </c>
      <c r="C3371" s="183" t="s">
        <v>31</v>
      </c>
      <c r="D3371" s="330">
        <v>748</v>
      </c>
    </row>
    <row r="3372" spans="1:4" x14ac:dyDescent="0.3">
      <c r="A3372" s="183">
        <v>2015</v>
      </c>
      <c r="B3372" s="183" t="s">
        <v>87</v>
      </c>
      <c r="C3372" s="183" t="s">
        <v>64</v>
      </c>
      <c r="D3372" s="330">
        <v>1165</v>
      </c>
    </row>
    <row r="3373" spans="1:4" x14ac:dyDescent="0.3">
      <c r="A3373" s="183">
        <v>2015</v>
      </c>
      <c r="B3373" s="183" t="s">
        <v>87</v>
      </c>
      <c r="C3373" s="183" t="s">
        <v>290</v>
      </c>
      <c r="D3373" s="330">
        <v>99</v>
      </c>
    </row>
    <row r="3374" spans="1:4" x14ac:dyDescent="0.3">
      <c r="A3374" s="183">
        <v>2015</v>
      </c>
      <c r="B3374" s="183" t="s">
        <v>87</v>
      </c>
      <c r="C3374" s="183" t="s">
        <v>280</v>
      </c>
      <c r="D3374" s="330">
        <v>367</v>
      </c>
    </row>
    <row r="3375" spans="1:4" x14ac:dyDescent="0.3">
      <c r="A3375" s="183">
        <v>2015</v>
      </c>
      <c r="B3375" s="183" t="s">
        <v>87</v>
      </c>
      <c r="C3375" s="183" t="s">
        <v>73</v>
      </c>
      <c r="D3375" s="330">
        <v>1853</v>
      </c>
    </row>
    <row r="3376" spans="1:4" x14ac:dyDescent="0.3">
      <c r="A3376" s="183">
        <v>2015</v>
      </c>
      <c r="B3376" s="183" t="s">
        <v>87</v>
      </c>
      <c r="C3376" s="183" t="s">
        <v>26</v>
      </c>
      <c r="D3376" s="330">
        <v>698</v>
      </c>
    </row>
    <row r="3377" spans="1:4" x14ac:dyDescent="0.3">
      <c r="A3377" s="183">
        <v>2015</v>
      </c>
      <c r="B3377" s="183" t="s">
        <v>87</v>
      </c>
      <c r="C3377" s="183" t="s">
        <v>32</v>
      </c>
      <c r="D3377" s="330">
        <v>677</v>
      </c>
    </row>
    <row r="3378" spans="1:4" x14ac:dyDescent="0.3">
      <c r="A3378" s="183">
        <v>2015</v>
      </c>
      <c r="B3378" s="183" t="s">
        <v>87</v>
      </c>
      <c r="C3378" s="183" t="s">
        <v>46</v>
      </c>
      <c r="D3378" s="330">
        <v>1735</v>
      </c>
    </row>
    <row r="3379" spans="1:4" x14ac:dyDescent="0.3">
      <c r="A3379" s="183">
        <v>2015</v>
      </c>
      <c r="B3379" s="183" t="s">
        <v>87</v>
      </c>
      <c r="C3379" s="183" t="s">
        <v>75</v>
      </c>
      <c r="D3379" s="330">
        <v>1151</v>
      </c>
    </row>
    <row r="3380" spans="1:4" x14ac:dyDescent="0.3">
      <c r="A3380" s="183">
        <v>2015</v>
      </c>
      <c r="B3380" s="183" t="s">
        <v>87</v>
      </c>
      <c r="C3380" s="183" t="s">
        <v>10</v>
      </c>
      <c r="D3380" s="330">
        <v>1970</v>
      </c>
    </row>
    <row r="3381" spans="1:4" x14ac:dyDescent="0.3">
      <c r="A3381" s="183">
        <v>2015</v>
      </c>
      <c r="B3381" s="183" t="s">
        <v>87</v>
      </c>
      <c r="C3381" s="183" t="s">
        <v>291</v>
      </c>
      <c r="D3381" s="330">
        <v>309</v>
      </c>
    </row>
    <row r="3382" spans="1:4" x14ac:dyDescent="0.3">
      <c r="A3382" s="183">
        <v>2015</v>
      </c>
      <c r="B3382" s="183" t="s">
        <v>87</v>
      </c>
      <c r="C3382" s="183" t="s">
        <v>15</v>
      </c>
      <c r="D3382" s="330">
        <v>1648</v>
      </c>
    </row>
    <row r="3383" spans="1:4" x14ac:dyDescent="0.3">
      <c r="A3383" s="183">
        <v>2015</v>
      </c>
      <c r="B3383" s="183" t="s">
        <v>87</v>
      </c>
      <c r="C3383" s="183" t="s">
        <v>18</v>
      </c>
      <c r="D3383" s="330">
        <v>2664</v>
      </c>
    </row>
    <row r="3384" spans="1:4" x14ac:dyDescent="0.3">
      <c r="A3384" s="183">
        <v>2015</v>
      </c>
      <c r="B3384" s="183" t="s">
        <v>87</v>
      </c>
      <c r="C3384" s="183" t="s">
        <v>77</v>
      </c>
      <c r="D3384" s="330">
        <v>930</v>
      </c>
    </row>
    <row r="3385" spans="1:4" x14ac:dyDescent="0.3">
      <c r="A3385" s="183">
        <v>2015</v>
      </c>
      <c r="B3385" s="183" t="s">
        <v>87</v>
      </c>
      <c r="C3385" s="183" t="s">
        <v>44</v>
      </c>
      <c r="D3385" s="330">
        <v>196</v>
      </c>
    </row>
    <row r="3386" spans="1:4" x14ac:dyDescent="0.3">
      <c r="A3386" s="183">
        <v>2015</v>
      </c>
      <c r="B3386" s="183" t="s">
        <v>87</v>
      </c>
      <c r="C3386" s="183" t="s">
        <v>71</v>
      </c>
      <c r="D3386" s="330">
        <v>874</v>
      </c>
    </row>
    <row r="3387" spans="1:4" x14ac:dyDescent="0.3">
      <c r="A3387" s="183">
        <v>2015</v>
      </c>
      <c r="B3387" s="183" t="s">
        <v>87</v>
      </c>
      <c r="C3387" s="183" t="s">
        <v>52</v>
      </c>
      <c r="D3387" s="330">
        <v>217</v>
      </c>
    </row>
    <row r="3388" spans="1:4" x14ac:dyDescent="0.3">
      <c r="A3388" s="183">
        <v>2015</v>
      </c>
      <c r="B3388" s="183" t="s">
        <v>87</v>
      </c>
      <c r="C3388" s="183" t="s">
        <v>20</v>
      </c>
      <c r="D3388" s="330">
        <v>1472</v>
      </c>
    </row>
    <row r="3389" spans="1:4" x14ac:dyDescent="0.3">
      <c r="A3389" s="183">
        <v>2015</v>
      </c>
      <c r="B3389" s="183" t="s">
        <v>87</v>
      </c>
      <c r="C3389" s="183" t="s">
        <v>95</v>
      </c>
      <c r="D3389" s="330">
        <v>2333</v>
      </c>
    </row>
    <row r="3390" spans="1:4" x14ac:dyDescent="0.3">
      <c r="A3390" s="183">
        <v>2015</v>
      </c>
      <c r="B3390" s="183" t="s">
        <v>87</v>
      </c>
      <c r="C3390" s="183" t="s">
        <v>30</v>
      </c>
      <c r="D3390" s="330">
        <v>317</v>
      </c>
    </row>
    <row r="3391" spans="1:4" x14ac:dyDescent="0.3">
      <c r="A3391" s="183">
        <v>2015</v>
      </c>
      <c r="B3391" s="183" t="s">
        <v>87</v>
      </c>
      <c r="C3391" s="183" t="s">
        <v>58</v>
      </c>
      <c r="D3391" s="330">
        <v>123</v>
      </c>
    </row>
    <row r="3392" spans="1:4" x14ac:dyDescent="0.3">
      <c r="A3392" s="183">
        <v>2015</v>
      </c>
      <c r="B3392" s="183" t="s">
        <v>87</v>
      </c>
      <c r="C3392" s="183" t="s">
        <v>281</v>
      </c>
      <c r="D3392" s="330">
        <v>5875</v>
      </c>
    </row>
    <row r="3393" spans="1:4" x14ac:dyDescent="0.3">
      <c r="A3393" s="183">
        <v>2015</v>
      </c>
      <c r="B3393" s="183" t="s">
        <v>87</v>
      </c>
      <c r="C3393" s="183" t="s">
        <v>54</v>
      </c>
      <c r="D3393" s="330">
        <v>74</v>
      </c>
    </row>
    <row r="3394" spans="1:4" x14ac:dyDescent="0.3">
      <c r="A3394" s="183">
        <v>2015</v>
      </c>
      <c r="B3394" s="183" t="s">
        <v>87</v>
      </c>
      <c r="C3394" s="183" t="s">
        <v>282</v>
      </c>
      <c r="D3394" s="330">
        <v>440</v>
      </c>
    </row>
    <row r="3395" spans="1:4" x14ac:dyDescent="0.3">
      <c r="A3395" s="183">
        <v>2015</v>
      </c>
      <c r="B3395" s="183" t="s">
        <v>87</v>
      </c>
      <c r="C3395" s="183" t="s">
        <v>145</v>
      </c>
      <c r="D3395" s="330">
        <v>19016</v>
      </c>
    </row>
    <row r="3396" spans="1:4" x14ac:dyDescent="0.3">
      <c r="A3396" s="183">
        <v>2015</v>
      </c>
      <c r="B3396" s="183" t="s">
        <v>87</v>
      </c>
      <c r="C3396" s="183" t="s">
        <v>146</v>
      </c>
      <c r="D3396" s="330">
        <v>11839</v>
      </c>
    </row>
    <row r="3397" spans="1:4" x14ac:dyDescent="0.3">
      <c r="A3397" s="183">
        <v>2015</v>
      </c>
      <c r="B3397" s="183" t="s">
        <v>87</v>
      </c>
      <c r="C3397" s="183" t="s">
        <v>147</v>
      </c>
      <c r="D3397" s="330">
        <v>23594</v>
      </c>
    </row>
    <row r="3398" spans="1:4" x14ac:dyDescent="0.3">
      <c r="A3398" s="183">
        <v>2015</v>
      </c>
      <c r="B3398" s="183" t="s">
        <v>88</v>
      </c>
      <c r="C3398" s="183" t="s">
        <v>35</v>
      </c>
      <c r="D3398" s="330">
        <v>61</v>
      </c>
    </row>
    <row r="3399" spans="1:4" x14ac:dyDescent="0.3">
      <c r="A3399" s="183">
        <v>2015</v>
      </c>
      <c r="B3399" s="183" t="s">
        <v>88</v>
      </c>
      <c r="C3399" s="183" t="s">
        <v>41</v>
      </c>
      <c r="D3399" s="330">
        <v>53</v>
      </c>
    </row>
    <row r="3400" spans="1:4" x14ac:dyDescent="0.3">
      <c r="A3400" s="183">
        <v>2015</v>
      </c>
      <c r="B3400" s="183" t="s">
        <v>88</v>
      </c>
      <c r="C3400" s="183" t="s">
        <v>59</v>
      </c>
      <c r="D3400" s="330">
        <v>102</v>
      </c>
    </row>
    <row r="3401" spans="1:4" x14ac:dyDescent="0.3">
      <c r="A3401" s="183">
        <v>2015</v>
      </c>
      <c r="B3401" s="183" t="s">
        <v>88</v>
      </c>
      <c r="C3401" s="183" t="s">
        <v>79</v>
      </c>
      <c r="D3401" s="330">
        <v>1256</v>
      </c>
    </row>
    <row r="3402" spans="1:4" x14ac:dyDescent="0.3">
      <c r="A3402" s="183">
        <v>2015</v>
      </c>
      <c r="B3402" s="183" t="s">
        <v>88</v>
      </c>
      <c r="C3402" s="183" t="s">
        <v>17</v>
      </c>
      <c r="D3402" s="330">
        <v>532</v>
      </c>
    </row>
    <row r="3403" spans="1:4" x14ac:dyDescent="0.3">
      <c r="A3403" s="183">
        <v>2015</v>
      </c>
      <c r="B3403" s="183" t="s">
        <v>88</v>
      </c>
      <c r="C3403" s="183" t="s">
        <v>274</v>
      </c>
      <c r="D3403" s="330">
        <v>96</v>
      </c>
    </row>
    <row r="3404" spans="1:4" x14ac:dyDescent="0.3">
      <c r="A3404" s="183">
        <v>2015</v>
      </c>
      <c r="B3404" s="183" t="s">
        <v>88</v>
      </c>
      <c r="C3404" s="183" t="s">
        <v>66</v>
      </c>
      <c r="D3404" s="330">
        <v>234</v>
      </c>
    </row>
    <row r="3405" spans="1:4" x14ac:dyDescent="0.3">
      <c r="A3405" s="183">
        <v>2015</v>
      </c>
      <c r="B3405" s="183" t="s">
        <v>88</v>
      </c>
      <c r="C3405" s="183" t="s">
        <v>283</v>
      </c>
      <c r="D3405" s="330">
        <v>69</v>
      </c>
    </row>
    <row r="3406" spans="1:4" x14ac:dyDescent="0.3">
      <c r="A3406" s="183">
        <v>2015</v>
      </c>
      <c r="B3406" s="183" t="s">
        <v>88</v>
      </c>
      <c r="C3406" s="183" t="s">
        <v>11</v>
      </c>
      <c r="D3406" s="330">
        <v>784</v>
      </c>
    </row>
    <row r="3407" spans="1:4" x14ac:dyDescent="0.3">
      <c r="A3407" s="183">
        <v>2015</v>
      </c>
      <c r="B3407" s="183" t="s">
        <v>88</v>
      </c>
      <c r="C3407" s="183" t="s">
        <v>56</v>
      </c>
      <c r="D3407" s="330">
        <v>271</v>
      </c>
    </row>
    <row r="3408" spans="1:4" x14ac:dyDescent="0.3">
      <c r="A3408" s="183">
        <v>2015</v>
      </c>
      <c r="B3408" s="183" t="s">
        <v>88</v>
      </c>
      <c r="C3408" s="183" t="s">
        <v>29</v>
      </c>
      <c r="D3408" s="330">
        <v>314</v>
      </c>
    </row>
    <row r="3409" spans="1:4" x14ac:dyDescent="0.3">
      <c r="A3409" s="183">
        <v>2015</v>
      </c>
      <c r="B3409" s="183" t="s">
        <v>88</v>
      </c>
      <c r="C3409" s="183" t="s">
        <v>40</v>
      </c>
      <c r="D3409" s="330">
        <v>31</v>
      </c>
    </row>
    <row r="3410" spans="1:4" x14ac:dyDescent="0.3">
      <c r="A3410" s="183">
        <v>2015</v>
      </c>
      <c r="B3410" s="183" t="s">
        <v>88</v>
      </c>
      <c r="C3410" s="183" t="s">
        <v>47</v>
      </c>
      <c r="D3410" s="330">
        <v>956</v>
      </c>
    </row>
    <row r="3411" spans="1:4" x14ac:dyDescent="0.3">
      <c r="A3411" s="183">
        <v>2015</v>
      </c>
      <c r="B3411" s="183" t="s">
        <v>88</v>
      </c>
      <c r="C3411" s="183" t="s">
        <v>57</v>
      </c>
      <c r="D3411" s="330">
        <v>190</v>
      </c>
    </row>
    <row r="3412" spans="1:4" x14ac:dyDescent="0.3">
      <c r="A3412" s="183">
        <v>2015</v>
      </c>
      <c r="B3412" s="183" t="s">
        <v>88</v>
      </c>
      <c r="C3412" s="183" t="s">
        <v>74</v>
      </c>
      <c r="D3412" s="330">
        <v>782</v>
      </c>
    </row>
    <row r="3413" spans="1:4" x14ac:dyDescent="0.3">
      <c r="A3413" s="183">
        <v>2015</v>
      </c>
      <c r="B3413" s="183" t="s">
        <v>88</v>
      </c>
      <c r="C3413" s="183" t="s">
        <v>53</v>
      </c>
      <c r="D3413" s="330">
        <v>101</v>
      </c>
    </row>
    <row r="3414" spans="1:4" x14ac:dyDescent="0.3">
      <c r="A3414" s="183">
        <v>2015</v>
      </c>
      <c r="B3414" s="183" t="s">
        <v>88</v>
      </c>
      <c r="C3414" s="183" t="s">
        <v>49</v>
      </c>
      <c r="D3414" s="330">
        <v>34</v>
      </c>
    </row>
    <row r="3415" spans="1:4" x14ac:dyDescent="0.3">
      <c r="A3415" s="183">
        <v>2015</v>
      </c>
      <c r="B3415" s="183" t="s">
        <v>88</v>
      </c>
      <c r="C3415" s="183" t="s">
        <v>33</v>
      </c>
      <c r="D3415" s="330">
        <v>199</v>
      </c>
    </row>
    <row r="3416" spans="1:4" x14ac:dyDescent="0.3">
      <c r="A3416" s="183">
        <v>2015</v>
      </c>
      <c r="B3416" s="183" t="s">
        <v>88</v>
      </c>
      <c r="C3416" s="183" t="s">
        <v>60</v>
      </c>
      <c r="D3416" s="330">
        <v>295</v>
      </c>
    </row>
    <row r="3417" spans="1:4" x14ac:dyDescent="0.3">
      <c r="A3417" s="183">
        <v>2015</v>
      </c>
      <c r="B3417" s="183" t="s">
        <v>88</v>
      </c>
      <c r="C3417" s="183" t="s">
        <v>25</v>
      </c>
      <c r="D3417" s="330">
        <v>594</v>
      </c>
    </row>
    <row r="3418" spans="1:4" x14ac:dyDescent="0.3">
      <c r="A3418" s="183">
        <v>2015</v>
      </c>
      <c r="B3418" s="183" t="s">
        <v>88</v>
      </c>
      <c r="C3418" s="183" t="s">
        <v>7</v>
      </c>
      <c r="D3418" s="330">
        <v>709</v>
      </c>
    </row>
    <row r="3419" spans="1:4" x14ac:dyDescent="0.3">
      <c r="A3419" s="183">
        <v>2015</v>
      </c>
      <c r="B3419" s="183" t="s">
        <v>88</v>
      </c>
      <c r="C3419" s="183" t="s">
        <v>51</v>
      </c>
      <c r="D3419" s="330">
        <v>32</v>
      </c>
    </row>
    <row r="3420" spans="1:4" x14ac:dyDescent="0.3">
      <c r="A3420" s="183">
        <v>2015</v>
      </c>
      <c r="B3420" s="183" t="s">
        <v>88</v>
      </c>
      <c r="C3420" s="183" t="s">
        <v>55</v>
      </c>
      <c r="D3420" s="330">
        <v>45</v>
      </c>
    </row>
    <row r="3421" spans="1:4" x14ac:dyDescent="0.3">
      <c r="A3421" s="183">
        <v>2015</v>
      </c>
      <c r="B3421" s="183" t="s">
        <v>88</v>
      </c>
      <c r="C3421" s="183" t="s">
        <v>36</v>
      </c>
      <c r="D3421" s="330">
        <v>275</v>
      </c>
    </row>
    <row r="3422" spans="1:4" x14ac:dyDescent="0.3">
      <c r="A3422" s="183">
        <v>2015</v>
      </c>
      <c r="B3422" s="183" t="s">
        <v>88</v>
      </c>
      <c r="C3422" s="183" t="s">
        <v>21</v>
      </c>
      <c r="D3422" s="330">
        <v>289</v>
      </c>
    </row>
    <row r="3423" spans="1:4" x14ac:dyDescent="0.3">
      <c r="A3423" s="183">
        <v>2015</v>
      </c>
      <c r="B3423" s="183" t="s">
        <v>88</v>
      </c>
      <c r="C3423" s="183" t="s">
        <v>42</v>
      </c>
      <c r="D3423" s="330">
        <v>41</v>
      </c>
    </row>
    <row r="3424" spans="1:4" x14ac:dyDescent="0.3">
      <c r="A3424" s="183">
        <v>2015</v>
      </c>
      <c r="B3424" s="183" t="s">
        <v>88</v>
      </c>
      <c r="C3424" s="183" t="s">
        <v>286</v>
      </c>
      <c r="D3424" s="330">
        <v>69</v>
      </c>
    </row>
    <row r="3425" spans="1:4" x14ac:dyDescent="0.3">
      <c r="A3425" s="183">
        <v>2015</v>
      </c>
      <c r="B3425" s="183" t="s">
        <v>88</v>
      </c>
      <c r="C3425" s="183" t="s">
        <v>16</v>
      </c>
      <c r="D3425" s="330">
        <v>565</v>
      </c>
    </row>
    <row r="3426" spans="1:4" x14ac:dyDescent="0.3">
      <c r="A3426" s="183">
        <v>2015</v>
      </c>
      <c r="B3426" s="183" t="s">
        <v>88</v>
      </c>
      <c r="C3426" s="183" t="s">
        <v>2</v>
      </c>
      <c r="D3426" s="330">
        <v>1066</v>
      </c>
    </row>
    <row r="3427" spans="1:4" x14ac:dyDescent="0.3">
      <c r="A3427" s="183">
        <v>2015</v>
      </c>
      <c r="B3427" s="183" t="s">
        <v>88</v>
      </c>
      <c r="C3427" s="183" t="s">
        <v>287</v>
      </c>
      <c r="D3427" s="330">
        <v>41</v>
      </c>
    </row>
    <row r="3428" spans="1:4" x14ac:dyDescent="0.3">
      <c r="A3428" s="183">
        <v>2015</v>
      </c>
      <c r="B3428" s="183" t="s">
        <v>88</v>
      </c>
      <c r="C3428" s="183" t="s">
        <v>288</v>
      </c>
      <c r="D3428" s="330">
        <v>39</v>
      </c>
    </row>
    <row r="3429" spans="1:4" x14ac:dyDescent="0.3">
      <c r="A3429" s="183">
        <v>2015</v>
      </c>
      <c r="B3429" s="183" t="s">
        <v>88</v>
      </c>
      <c r="C3429" s="183" t="s">
        <v>4</v>
      </c>
      <c r="D3429" s="330">
        <v>1065</v>
      </c>
    </row>
    <row r="3430" spans="1:4" x14ac:dyDescent="0.3">
      <c r="A3430" s="183">
        <v>2015</v>
      </c>
      <c r="B3430" s="183" t="s">
        <v>88</v>
      </c>
      <c r="C3430" s="183" t="s">
        <v>38</v>
      </c>
      <c r="D3430" s="330">
        <v>123</v>
      </c>
    </row>
    <row r="3431" spans="1:4" x14ac:dyDescent="0.3">
      <c r="A3431" s="183">
        <v>2015</v>
      </c>
      <c r="B3431" s="183" t="s">
        <v>88</v>
      </c>
      <c r="C3431" s="183" t="s">
        <v>275</v>
      </c>
      <c r="D3431" s="330">
        <v>223</v>
      </c>
    </row>
    <row r="3432" spans="1:4" x14ac:dyDescent="0.3">
      <c r="A3432" s="183">
        <v>2015</v>
      </c>
      <c r="B3432" s="183" t="s">
        <v>88</v>
      </c>
      <c r="C3432" s="183" t="s">
        <v>8</v>
      </c>
      <c r="D3432" s="330">
        <v>478</v>
      </c>
    </row>
    <row r="3433" spans="1:4" x14ac:dyDescent="0.3">
      <c r="A3433" s="183">
        <v>2015</v>
      </c>
      <c r="B3433" s="183" t="s">
        <v>88</v>
      </c>
      <c r="C3433" s="183" t="s">
        <v>78</v>
      </c>
      <c r="D3433" s="330">
        <v>921</v>
      </c>
    </row>
    <row r="3434" spans="1:4" x14ac:dyDescent="0.3">
      <c r="A3434" s="183">
        <v>2015</v>
      </c>
      <c r="B3434" s="183" t="s">
        <v>88</v>
      </c>
      <c r="C3434" s="183" t="s">
        <v>27</v>
      </c>
      <c r="D3434" s="330">
        <v>495</v>
      </c>
    </row>
    <row r="3435" spans="1:4" x14ac:dyDescent="0.3">
      <c r="A3435" s="183">
        <v>2015</v>
      </c>
      <c r="B3435" s="183" t="s">
        <v>88</v>
      </c>
      <c r="C3435" s="183" t="s">
        <v>13</v>
      </c>
      <c r="D3435" s="330">
        <v>295</v>
      </c>
    </row>
    <row r="3436" spans="1:4" x14ac:dyDescent="0.3">
      <c r="A3436" s="183">
        <v>2015</v>
      </c>
      <c r="B3436" s="183" t="s">
        <v>88</v>
      </c>
      <c r="C3436" s="183" t="s">
        <v>70</v>
      </c>
      <c r="D3436" s="330">
        <v>671</v>
      </c>
    </row>
    <row r="3437" spans="1:4" x14ac:dyDescent="0.3">
      <c r="A3437" s="183">
        <v>2015</v>
      </c>
      <c r="B3437" s="183" t="s">
        <v>88</v>
      </c>
      <c r="C3437" s="183" t="s">
        <v>72</v>
      </c>
      <c r="D3437" s="330">
        <v>207</v>
      </c>
    </row>
    <row r="3438" spans="1:4" x14ac:dyDescent="0.3">
      <c r="A3438" s="183">
        <v>2015</v>
      </c>
      <c r="B3438" s="183" t="s">
        <v>88</v>
      </c>
      <c r="C3438" s="183" t="s">
        <v>276</v>
      </c>
      <c r="D3438" s="330">
        <v>92</v>
      </c>
    </row>
    <row r="3439" spans="1:4" x14ac:dyDescent="0.3">
      <c r="A3439" s="183">
        <v>2015</v>
      </c>
      <c r="B3439" s="183" t="s">
        <v>88</v>
      </c>
      <c r="C3439" s="183" t="s">
        <v>6</v>
      </c>
      <c r="D3439" s="330">
        <v>1008</v>
      </c>
    </row>
    <row r="3440" spans="1:4" x14ac:dyDescent="0.3">
      <c r="A3440" s="183">
        <v>2015</v>
      </c>
      <c r="B3440" s="183" t="s">
        <v>88</v>
      </c>
      <c r="C3440" s="183" t="s">
        <v>62</v>
      </c>
      <c r="D3440" s="330">
        <v>486</v>
      </c>
    </row>
    <row r="3441" spans="1:4" x14ac:dyDescent="0.3">
      <c r="A3441" s="183">
        <v>2015</v>
      </c>
      <c r="B3441" s="183" t="s">
        <v>88</v>
      </c>
      <c r="C3441" s="183" t="s">
        <v>5</v>
      </c>
      <c r="D3441" s="330">
        <v>865</v>
      </c>
    </row>
    <row r="3442" spans="1:4" x14ac:dyDescent="0.3">
      <c r="A3442" s="183">
        <v>2015</v>
      </c>
      <c r="B3442" s="183" t="s">
        <v>88</v>
      </c>
      <c r="C3442" s="183" t="s">
        <v>37</v>
      </c>
      <c r="D3442" s="330">
        <v>38</v>
      </c>
    </row>
    <row r="3443" spans="1:4" x14ac:dyDescent="0.3">
      <c r="A3443" s="183">
        <v>2015</v>
      </c>
      <c r="B3443" s="183" t="s">
        <v>88</v>
      </c>
      <c r="C3443" s="183" t="s">
        <v>76</v>
      </c>
      <c r="D3443" s="330">
        <v>732</v>
      </c>
    </row>
    <row r="3444" spans="1:4" x14ac:dyDescent="0.3">
      <c r="A3444" s="183">
        <v>2015</v>
      </c>
      <c r="B3444" s="183" t="s">
        <v>88</v>
      </c>
      <c r="C3444" s="183" t="s">
        <v>63</v>
      </c>
      <c r="D3444" s="330">
        <v>163</v>
      </c>
    </row>
    <row r="3445" spans="1:4" x14ac:dyDescent="0.3">
      <c r="A3445" s="183">
        <v>2015</v>
      </c>
      <c r="B3445" s="183" t="s">
        <v>88</v>
      </c>
      <c r="C3445" s="183" t="s">
        <v>277</v>
      </c>
      <c r="D3445" s="330">
        <v>91</v>
      </c>
    </row>
    <row r="3446" spans="1:4" x14ac:dyDescent="0.3">
      <c r="A3446" s="183">
        <v>2015</v>
      </c>
      <c r="B3446" s="183" t="s">
        <v>88</v>
      </c>
      <c r="C3446" s="183" t="s">
        <v>43</v>
      </c>
      <c r="D3446" s="330">
        <v>186</v>
      </c>
    </row>
    <row r="3447" spans="1:4" x14ac:dyDescent="0.3">
      <c r="A3447" s="183">
        <v>2015</v>
      </c>
      <c r="B3447" s="183" t="s">
        <v>88</v>
      </c>
      <c r="C3447" s="183" t="s">
        <v>65</v>
      </c>
      <c r="D3447" s="330">
        <v>240</v>
      </c>
    </row>
    <row r="3448" spans="1:4" x14ac:dyDescent="0.3">
      <c r="A3448" s="183">
        <v>2015</v>
      </c>
      <c r="B3448" s="183" t="s">
        <v>88</v>
      </c>
      <c r="C3448" s="183" t="s">
        <v>22</v>
      </c>
      <c r="D3448" s="330">
        <v>275</v>
      </c>
    </row>
    <row r="3449" spans="1:4" x14ac:dyDescent="0.3">
      <c r="A3449" s="183">
        <v>2015</v>
      </c>
      <c r="B3449" s="183" t="s">
        <v>88</v>
      </c>
      <c r="C3449" s="183" t="s">
        <v>61</v>
      </c>
      <c r="D3449" s="330">
        <v>149</v>
      </c>
    </row>
    <row r="3450" spans="1:4" x14ac:dyDescent="0.3">
      <c r="A3450" s="183">
        <v>2015</v>
      </c>
      <c r="B3450" s="183" t="s">
        <v>88</v>
      </c>
      <c r="C3450" s="183" t="s">
        <v>23</v>
      </c>
      <c r="D3450" s="330">
        <v>311</v>
      </c>
    </row>
    <row r="3451" spans="1:4" x14ac:dyDescent="0.3">
      <c r="A3451" s="183">
        <v>2015</v>
      </c>
      <c r="B3451" s="183" t="s">
        <v>88</v>
      </c>
      <c r="C3451" s="183" t="s">
        <v>12</v>
      </c>
      <c r="D3451" s="330">
        <v>203</v>
      </c>
    </row>
    <row r="3452" spans="1:4" x14ac:dyDescent="0.3">
      <c r="A3452" s="183">
        <v>2015</v>
      </c>
      <c r="B3452" s="183" t="s">
        <v>88</v>
      </c>
      <c r="C3452" s="183" t="s">
        <v>278</v>
      </c>
      <c r="D3452" s="330">
        <v>496</v>
      </c>
    </row>
    <row r="3453" spans="1:4" x14ac:dyDescent="0.3">
      <c r="A3453" s="183">
        <v>2015</v>
      </c>
      <c r="B3453" s="183" t="s">
        <v>88</v>
      </c>
      <c r="C3453" s="183" t="s">
        <v>19</v>
      </c>
      <c r="D3453" s="330">
        <v>357</v>
      </c>
    </row>
    <row r="3454" spans="1:4" x14ac:dyDescent="0.3">
      <c r="A3454" s="183">
        <v>2015</v>
      </c>
      <c r="B3454" s="183" t="s">
        <v>88</v>
      </c>
      <c r="C3454" s="183" t="s">
        <v>45</v>
      </c>
      <c r="D3454" s="330">
        <v>96</v>
      </c>
    </row>
    <row r="3455" spans="1:4" x14ac:dyDescent="0.3">
      <c r="A3455" s="183">
        <v>2015</v>
      </c>
      <c r="B3455" s="183" t="s">
        <v>88</v>
      </c>
      <c r="C3455" s="183" t="s">
        <v>48</v>
      </c>
      <c r="D3455" s="330">
        <v>285</v>
      </c>
    </row>
    <row r="3456" spans="1:4" x14ac:dyDescent="0.3">
      <c r="A3456" s="183">
        <v>2015</v>
      </c>
      <c r="B3456" s="183" t="s">
        <v>88</v>
      </c>
      <c r="C3456" s="183" t="s">
        <v>34</v>
      </c>
      <c r="D3456" s="330">
        <v>106</v>
      </c>
    </row>
    <row r="3457" spans="1:4" x14ac:dyDescent="0.3">
      <c r="A3457" s="183">
        <v>2015</v>
      </c>
      <c r="B3457" s="183" t="s">
        <v>88</v>
      </c>
      <c r="C3457" s="183" t="s">
        <v>3</v>
      </c>
      <c r="D3457" s="330">
        <v>967</v>
      </c>
    </row>
    <row r="3458" spans="1:4" x14ac:dyDescent="0.3">
      <c r="A3458" s="183">
        <v>2015</v>
      </c>
      <c r="B3458" s="183" t="s">
        <v>88</v>
      </c>
      <c r="C3458" s="183" t="s">
        <v>80</v>
      </c>
      <c r="D3458" s="330">
        <v>611</v>
      </c>
    </row>
    <row r="3459" spans="1:4" x14ac:dyDescent="0.3">
      <c r="A3459" s="183">
        <v>2015</v>
      </c>
      <c r="B3459" s="183" t="s">
        <v>88</v>
      </c>
      <c r="C3459" s="183" t="s">
        <v>39</v>
      </c>
      <c r="D3459" s="330">
        <v>313</v>
      </c>
    </row>
    <row r="3460" spans="1:4" x14ac:dyDescent="0.3">
      <c r="A3460" s="183">
        <v>2015</v>
      </c>
      <c r="B3460" s="183" t="s">
        <v>88</v>
      </c>
      <c r="C3460" s="183" t="s">
        <v>14</v>
      </c>
      <c r="D3460" s="330">
        <v>1012</v>
      </c>
    </row>
    <row r="3461" spans="1:4" x14ac:dyDescent="0.3">
      <c r="A3461" s="183">
        <v>2015</v>
      </c>
      <c r="B3461" s="183" t="s">
        <v>88</v>
      </c>
      <c r="C3461" s="183" t="s">
        <v>68</v>
      </c>
      <c r="D3461" s="330">
        <v>212</v>
      </c>
    </row>
    <row r="3462" spans="1:4" x14ac:dyDescent="0.3">
      <c r="A3462" s="183">
        <v>2015</v>
      </c>
      <c r="B3462" s="183" t="s">
        <v>88</v>
      </c>
      <c r="C3462" s="183" t="s">
        <v>69</v>
      </c>
      <c r="D3462" s="330">
        <v>181</v>
      </c>
    </row>
    <row r="3463" spans="1:4" x14ac:dyDescent="0.3">
      <c r="A3463" s="183">
        <v>2015</v>
      </c>
      <c r="B3463" s="183" t="s">
        <v>88</v>
      </c>
      <c r="C3463" s="183" t="s">
        <v>50</v>
      </c>
      <c r="D3463" s="330">
        <v>54</v>
      </c>
    </row>
    <row r="3464" spans="1:4" x14ac:dyDescent="0.3">
      <c r="A3464" s="183">
        <v>2015</v>
      </c>
      <c r="B3464" s="183" t="s">
        <v>88</v>
      </c>
      <c r="C3464" s="183" t="s">
        <v>279</v>
      </c>
      <c r="D3464" s="330">
        <v>90</v>
      </c>
    </row>
    <row r="3465" spans="1:4" x14ac:dyDescent="0.3">
      <c r="A3465" s="183">
        <v>2015</v>
      </c>
      <c r="B3465" s="183" t="s">
        <v>88</v>
      </c>
      <c r="C3465" s="183" t="s">
        <v>24</v>
      </c>
      <c r="D3465" s="330">
        <v>719</v>
      </c>
    </row>
    <row r="3466" spans="1:4" x14ac:dyDescent="0.3">
      <c r="A3466" s="183">
        <v>2015</v>
      </c>
      <c r="B3466" s="183" t="s">
        <v>88</v>
      </c>
      <c r="C3466" s="183" t="s">
        <v>9</v>
      </c>
      <c r="D3466" s="330">
        <v>570</v>
      </c>
    </row>
    <row r="3467" spans="1:4" x14ac:dyDescent="0.3">
      <c r="A3467" s="183">
        <v>2015</v>
      </c>
      <c r="B3467" s="183" t="s">
        <v>88</v>
      </c>
      <c r="C3467" s="183" t="s">
        <v>67</v>
      </c>
      <c r="D3467" s="330">
        <v>306</v>
      </c>
    </row>
    <row r="3468" spans="1:4" x14ac:dyDescent="0.3">
      <c r="A3468" s="183">
        <v>2015</v>
      </c>
      <c r="B3468" s="183" t="s">
        <v>88</v>
      </c>
      <c r="C3468" s="183" t="s">
        <v>28</v>
      </c>
      <c r="D3468" s="330">
        <v>426</v>
      </c>
    </row>
    <row r="3469" spans="1:4" x14ac:dyDescent="0.3">
      <c r="A3469" s="183">
        <v>2015</v>
      </c>
      <c r="B3469" s="183" t="s">
        <v>88</v>
      </c>
      <c r="C3469" s="183" t="s">
        <v>31</v>
      </c>
      <c r="D3469" s="330">
        <v>311</v>
      </c>
    </row>
    <row r="3470" spans="1:4" x14ac:dyDescent="0.3">
      <c r="A3470" s="183">
        <v>2015</v>
      </c>
      <c r="B3470" s="183" t="s">
        <v>88</v>
      </c>
      <c r="C3470" s="183" t="s">
        <v>64</v>
      </c>
      <c r="D3470" s="330">
        <v>529</v>
      </c>
    </row>
    <row r="3471" spans="1:4" x14ac:dyDescent="0.3">
      <c r="A3471" s="183">
        <v>2015</v>
      </c>
      <c r="B3471" s="183" t="s">
        <v>88</v>
      </c>
      <c r="C3471" s="183" t="s">
        <v>290</v>
      </c>
      <c r="D3471" s="330">
        <v>33</v>
      </c>
    </row>
    <row r="3472" spans="1:4" x14ac:dyDescent="0.3">
      <c r="A3472" s="183">
        <v>2015</v>
      </c>
      <c r="B3472" s="183" t="s">
        <v>88</v>
      </c>
      <c r="C3472" s="183" t="s">
        <v>280</v>
      </c>
      <c r="D3472" s="330">
        <v>143</v>
      </c>
    </row>
    <row r="3473" spans="1:4" x14ac:dyDescent="0.3">
      <c r="A3473" s="183">
        <v>2015</v>
      </c>
      <c r="B3473" s="183" t="s">
        <v>88</v>
      </c>
      <c r="C3473" s="183" t="s">
        <v>73</v>
      </c>
      <c r="D3473" s="330">
        <v>839</v>
      </c>
    </row>
    <row r="3474" spans="1:4" x14ac:dyDescent="0.3">
      <c r="A3474" s="183">
        <v>2015</v>
      </c>
      <c r="B3474" s="183" t="s">
        <v>88</v>
      </c>
      <c r="C3474" s="183" t="s">
        <v>26</v>
      </c>
      <c r="D3474" s="330">
        <v>301</v>
      </c>
    </row>
    <row r="3475" spans="1:4" x14ac:dyDescent="0.3">
      <c r="A3475" s="183">
        <v>2015</v>
      </c>
      <c r="B3475" s="183" t="s">
        <v>88</v>
      </c>
      <c r="C3475" s="183" t="s">
        <v>32</v>
      </c>
      <c r="D3475" s="330">
        <v>331</v>
      </c>
    </row>
    <row r="3476" spans="1:4" x14ac:dyDescent="0.3">
      <c r="A3476" s="183">
        <v>2015</v>
      </c>
      <c r="B3476" s="183" t="s">
        <v>88</v>
      </c>
      <c r="C3476" s="183" t="s">
        <v>46</v>
      </c>
      <c r="D3476" s="330">
        <v>737</v>
      </c>
    </row>
    <row r="3477" spans="1:4" x14ac:dyDescent="0.3">
      <c r="A3477" s="183">
        <v>2015</v>
      </c>
      <c r="B3477" s="183" t="s">
        <v>88</v>
      </c>
      <c r="C3477" s="183" t="s">
        <v>75</v>
      </c>
      <c r="D3477" s="330">
        <v>551</v>
      </c>
    </row>
    <row r="3478" spans="1:4" x14ac:dyDescent="0.3">
      <c r="A3478" s="183">
        <v>2015</v>
      </c>
      <c r="B3478" s="183" t="s">
        <v>88</v>
      </c>
      <c r="C3478" s="183" t="s">
        <v>10</v>
      </c>
      <c r="D3478" s="330">
        <v>946</v>
      </c>
    </row>
    <row r="3479" spans="1:4" x14ac:dyDescent="0.3">
      <c r="A3479" s="183">
        <v>2015</v>
      </c>
      <c r="B3479" s="183" t="s">
        <v>88</v>
      </c>
      <c r="C3479" s="183" t="s">
        <v>291</v>
      </c>
      <c r="D3479" s="330">
        <v>140</v>
      </c>
    </row>
    <row r="3480" spans="1:4" x14ac:dyDescent="0.3">
      <c r="A3480" s="183">
        <v>2015</v>
      </c>
      <c r="B3480" s="183" t="s">
        <v>88</v>
      </c>
      <c r="C3480" s="183" t="s">
        <v>15</v>
      </c>
      <c r="D3480" s="330">
        <v>744</v>
      </c>
    </row>
    <row r="3481" spans="1:4" x14ac:dyDescent="0.3">
      <c r="A3481" s="183">
        <v>2015</v>
      </c>
      <c r="B3481" s="183" t="s">
        <v>88</v>
      </c>
      <c r="C3481" s="183" t="s">
        <v>18</v>
      </c>
      <c r="D3481" s="330">
        <v>1152</v>
      </c>
    </row>
    <row r="3482" spans="1:4" x14ac:dyDescent="0.3">
      <c r="A3482" s="183">
        <v>2015</v>
      </c>
      <c r="B3482" s="183" t="s">
        <v>88</v>
      </c>
      <c r="C3482" s="183" t="s">
        <v>77</v>
      </c>
      <c r="D3482" s="330">
        <v>412</v>
      </c>
    </row>
    <row r="3483" spans="1:4" x14ac:dyDescent="0.3">
      <c r="A3483" s="183">
        <v>2015</v>
      </c>
      <c r="B3483" s="183" t="s">
        <v>88</v>
      </c>
      <c r="C3483" s="183" t="s">
        <v>44</v>
      </c>
      <c r="D3483" s="330">
        <v>84</v>
      </c>
    </row>
    <row r="3484" spans="1:4" x14ac:dyDescent="0.3">
      <c r="A3484" s="183">
        <v>2015</v>
      </c>
      <c r="B3484" s="183" t="s">
        <v>88</v>
      </c>
      <c r="C3484" s="183" t="s">
        <v>71</v>
      </c>
      <c r="D3484" s="330">
        <v>433</v>
      </c>
    </row>
    <row r="3485" spans="1:4" x14ac:dyDescent="0.3">
      <c r="A3485" s="183">
        <v>2015</v>
      </c>
      <c r="B3485" s="183" t="s">
        <v>88</v>
      </c>
      <c r="C3485" s="183" t="s">
        <v>52</v>
      </c>
      <c r="D3485" s="330">
        <v>100</v>
      </c>
    </row>
    <row r="3486" spans="1:4" x14ac:dyDescent="0.3">
      <c r="A3486" s="183">
        <v>2015</v>
      </c>
      <c r="B3486" s="183" t="s">
        <v>88</v>
      </c>
      <c r="C3486" s="183" t="s">
        <v>20</v>
      </c>
      <c r="D3486" s="330">
        <v>593</v>
      </c>
    </row>
    <row r="3487" spans="1:4" x14ac:dyDescent="0.3">
      <c r="A3487" s="183">
        <v>2015</v>
      </c>
      <c r="B3487" s="183" t="s">
        <v>88</v>
      </c>
      <c r="C3487" s="183" t="s">
        <v>95</v>
      </c>
      <c r="D3487" s="330">
        <v>1015</v>
      </c>
    </row>
    <row r="3488" spans="1:4" x14ac:dyDescent="0.3">
      <c r="A3488" s="183">
        <v>2015</v>
      </c>
      <c r="B3488" s="183" t="s">
        <v>88</v>
      </c>
      <c r="C3488" s="183" t="s">
        <v>30</v>
      </c>
      <c r="D3488" s="330">
        <v>143</v>
      </c>
    </row>
    <row r="3489" spans="1:4" x14ac:dyDescent="0.3">
      <c r="A3489" s="183">
        <v>2015</v>
      </c>
      <c r="B3489" s="183" t="s">
        <v>88</v>
      </c>
      <c r="C3489" s="183" t="s">
        <v>58</v>
      </c>
      <c r="D3489" s="330">
        <v>65</v>
      </c>
    </row>
    <row r="3490" spans="1:4" x14ac:dyDescent="0.3">
      <c r="A3490" s="183">
        <v>2015</v>
      </c>
      <c r="B3490" s="183" t="s">
        <v>88</v>
      </c>
      <c r="C3490" s="183" t="s">
        <v>281</v>
      </c>
      <c r="D3490" s="330">
        <v>2769</v>
      </c>
    </row>
    <row r="3491" spans="1:4" x14ac:dyDescent="0.3">
      <c r="A3491" s="183">
        <v>2015</v>
      </c>
      <c r="B3491" s="183" t="s">
        <v>88</v>
      </c>
      <c r="C3491" s="183" t="s">
        <v>54</v>
      </c>
      <c r="D3491" s="330">
        <v>31</v>
      </c>
    </row>
    <row r="3492" spans="1:4" x14ac:dyDescent="0.3">
      <c r="A3492" s="183">
        <v>2015</v>
      </c>
      <c r="B3492" s="183" t="s">
        <v>88</v>
      </c>
      <c r="C3492" s="183" t="s">
        <v>282</v>
      </c>
      <c r="D3492" s="330">
        <v>233</v>
      </c>
    </row>
    <row r="3493" spans="1:4" x14ac:dyDescent="0.3">
      <c r="A3493" s="183">
        <v>2015</v>
      </c>
      <c r="B3493" s="183" t="s">
        <v>88</v>
      </c>
      <c r="C3493" s="183" t="s">
        <v>145</v>
      </c>
      <c r="D3493" s="330">
        <v>9165</v>
      </c>
    </row>
    <row r="3494" spans="1:4" x14ac:dyDescent="0.3">
      <c r="A3494" s="183">
        <v>2015</v>
      </c>
      <c r="B3494" s="183" t="s">
        <v>88</v>
      </c>
      <c r="C3494" s="183" t="s">
        <v>146</v>
      </c>
      <c r="D3494" s="330">
        <v>5542</v>
      </c>
    </row>
    <row r="3495" spans="1:4" x14ac:dyDescent="0.3">
      <c r="A3495" s="183">
        <v>2015</v>
      </c>
      <c r="B3495" s="183" t="s">
        <v>88</v>
      </c>
      <c r="C3495" s="183" t="s">
        <v>147</v>
      </c>
      <c r="D3495" s="330">
        <v>11158</v>
      </c>
    </row>
    <row r="3496" spans="1:4" x14ac:dyDescent="0.3">
      <c r="A3496" s="183">
        <v>2015</v>
      </c>
      <c r="B3496" s="183" t="s">
        <v>89</v>
      </c>
      <c r="C3496" s="183" t="s">
        <v>59</v>
      </c>
      <c r="D3496" s="330">
        <v>42</v>
      </c>
    </row>
    <row r="3497" spans="1:4" x14ac:dyDescent="0.3">
      <c r="A3497" s="183">
        <v>2015</v>
      </c>
      <c r="B3497" s="183" t="s">
        <v>89</v>
      </c>
      <c r="C3497" s="183" t="s">
        <v>79</v>
      </c>
      <c r="D3497" s="330">
        <v>404</v>
      </c>
    </row>
    <row r="3498" spans="1:4" x14ac:dyDescent="0.3">
      <c r="A3498" s="183">
        <v>2015</v>
      </c>
      <c r="B3498" s="183" t="s">
        <v>89</v>
      </c>
      <c r="C3498" s="183" t="s">
        <v>17</v>
      </c>
      <c r="D3498" s="330">
        <v>210</v>
      </c>
    </row>
    <row r="3499" spans="1:4" x14ac:dyDescent="0.3">
      <c r="A3499" s="183">
        <v>2015</v>
      </c>
      <c r="B3499" s="183" t="s">
        <v>89</v>
      </c>
      <c r="C3499" s="183" t="s">
        <v>66</v>
      </c>
      <c r="D3499" s="330">
        <v>65</v>
      </c>
    </row>
    <row r="3500" spans="1:4" x14ac:dyDescent="0.3">
      <c r="A3500" s="183">
        <v>2015</v>
      </c>
      <c r="B3500" s="183" t="s">
        <v>89</v>
      </c>
      <c r="C3500" s="183" t="s">
        <v>11</v>
      </c>
      <c r="D3500" s="330">
        <v>341</v>
      </c>
    </row>
    <row r="3501" spans="1:4" x14ac:dyDescent="0.3">
      <c r="A3501" s="183">
        <v>2015</v>
      </c>
      <c r="B3501" s="183" t="s">
        <v>89</v>
      </c>
      <c r="C3501" s="183" t="s">
        <v>56</v>
      </c>
      <c r="D3501" s="330">
        <v>122</v>
      </c>
    </row>
    <row r="3502" spans="1:4" x14ac:dyDescent="0.3">
      <c r="A3502" s="183">
        <v>2015</v>
      </c>
      <c r="B3502" s="183" t="s">
        <v>89</v>
      </c>
      <c r="C3502" s="183" t="s">
        <v>29</v>
      </c>
      <c r="D3502" s="330">
        <v>106</v>
      </c>
    </row>
    <row r="3503" spans="1:4" x14ac:dyDescent="0.3">
      <c r="A3503" s="183">
        <v>2015</v>
      </c>
      <c r="B3503" s="183" t="s">
        <v>89</v>
      </c>
      <c r="C3503" s="183" t="s">
        <v>47</v>
      </c>
      <c r="D3503" s="330">
        <v>309</v>
      </c>
    </row>
    <row r="3504" spans="1:4" x14ac:dyDescent="0.3">
      <c r="A3504" s="183">
        <v>2015</v>
      </c>
      <c r="B3504" s="183" t="s">
        <v>89</v>
      </c>
      <c r="C3504" s="183" t="s">
        <v>57</v>
      </c>
      <c r="D3504" s="330">
        <v>71</v>
      </c>
    </row>
    <row r="3505" spans="1:4" x14ac:dyDescent="0.3">
      <c r="A3505" s="183">
        <v>2015</v>
      </c>
      <c r="B3505" s="183" t="s">
        <v>89</v>
      </c>
      <c r="C3505" s="183" t="s">
        <v>74</v>
      </c>
      <c r="D3505" s="330">
        <v>297</v>
      </c>
    </row>
    <row r="3506" spans="1:4" x14ac:dyDescent="0.3">
      <c r="A3506" s="183">
        <v>2015</v>
      </c>
      <c r="B3506" s="183" t="s">
        <v>89</v>
      </c>
      <c r="C3506" s="183" t="s">
        <v>53</v>
      </c>
      <c r="D3506" s="330">
        <v>47</v>
      </c>
    </row>
    <row r="3507" spans="1:4" x14ac:dyDescent="0.3">
      <c r="A3507" s="183">
        <v>2015</v>
      </c>
      <c r="B3507" s="183" t="s">
        <v>89</v>
      </c>
      <c r="C3507" s="183" t="s">
        <v>33</v>
      </c>
      <c r="D3507" s="330">
        <v>63</v>
      </c>
    </row>
    <row r="3508" spans="1:4" x14ac:dyDescent="0.3">
      <c r="A3508" s="183">
        <v>2015</v>
      </c>
      <c r="B3508" s="183" t="s">
        <v>89</v>
      </c>
      <c r="C3508" s="183" t="s">
        <v>60</v>
      </c>
      <c r="D3508" s="330">
        <v>91</v>
      </c>
    </row>
    <row r="3509" spans="1:4" x14ac:dyDescent="0.3">
      <c r="A3509" s="183">
        <v>2015</v>
      </c>
      <c r="B3509" s="183" t="s">
        <v>89</v>
      </c>
      <c r="C3509" s="183" t="s">
        <v>25</v>
      </c>
      <c r="D3509" s="330">
        <v>233</v>
      </c>
    </row>
    <row r="3510" spans="1:4" x14ac:dyDescent="0.3">
      <c r="A3510" s="183">
        <v>2015</v>
      </c>
      <c r="B3510" s="183" t="s">
        <v>89</v>
      </c>
      <c r="C3510" s="183" t="s">
        <v>7</v>
      </c>
      <c r="D3510" s="330">
        <v>263</v>
      </c>
    </row>
    <row r="3511" spans="1:4" x14ac:dyDescent="0.3">
      <c r="A3511" s="183">
        <v>2015</v>
      </c>
      <c r="B3511" s="183" t="s">
        <v>89</v>
      </c>
      <c r="C3511" s="183" t="s">
        <v>36</v>
      </c>
      <c r="D3511" s="330">
        <v>103</v>
      </c>
    </row>
    <row r="3512" spans="1:4" x14ac:dyDescent="0.3">
      <c r="A3512" s="183">
        <v>2015</v>
      </c>
      <c r="B3512" s="183" t="s">
        <v>89</v>
      </c>
      <c r="C3512" s="183" t="s">
        <v>21</v>
      </c>
      <c r="D3512" s="330">
        <v>94</v>
      </c>
    </row>
    <row r="3513" spans="1:4" x14ac:dyDescent="0.3">
      <c r="A3513" s="183">
        <v>2015</v>
      </c>
      <c r="B3513" s="183" t="s">
        <v>89</v>
      </c>
      <c r="C3513" s="183" t="s">
        <v>16</v>
      </c>
      <c r="D3513" s="330">
        <v>209</v>
      </c>
    </row>
    <row r="3514" spans="1:4" x14ac:dyDescent="0.3">
      <c r="A3514" s="183">
        <v>2015</v>
      </c>
      <c r="B3514" s="183" t="s">
        <v>89</v>
      </c>
      <c r="C3514" s="183" t="s">
        <v>2</v>
      </c>
      <c r="D3514" s="330">
        <v>436</v>
      </c>
    </row>
    <row r="3515" spans="1:4" x14ac:dyDescent="0.3">
      <c r="A3515" s="183">
        <v>2015</v>
      </c>
      <c r="B3515" s="183" t="s">
        <v>89</v>
      </c>
      <c r="C3515" s="183" t="s">
        <v>4</v>
      </c>
      <c r="D3515" s="330">
        <v>446</v>
      </c>
    </row>
    <row r="3516" spans="1:4" x14ac:dyDescent="0.3">
      <c r="A3516" s="183">
        <v>2015</v>
      </c>
      <c r="B3516" s="183" t="s">
        <v>89</v>
      </c>
      <c r="C3516" s="183" t="s">
        <v>38</v>
      </c>
      <c r="D3516" s="330">
        <v>37</v>
      </c>
    </row>
    <row r="3517" spans="1:4" x14ac:dyDescent="0.3">
      <c r="A3517" s="183">
        <v>2015</v>
      </c>
      <c r="B3517" s="183" t="s">
        <v>89</v>
      </c>
      <c r="C3517" s="183" t="s">
        <v>275</v>
      </c>
      <c r="D3517" s="330">
        <v>93</v>
      </c>
    </row>
    <row r="3518" spans="1:4" x14ac:dyDescent="0.3">
      <c r="A3518" s="183">
        <v>2015</v>
      </c>
      <c r="B3518" s="183" t="s">
        <v>89</v>
      </c>
      <c r="C3518" s="183" t="s">
        <v>8</v>
      </c>
      <c r="D3518" s="330">
        <v>174</v>
      </c>
    </row>
    <row r="3519" spans="1:4" x14ac:dyDescent="0.3">
      <c r="A3519" s="183">
        <v>2015</v>
      </c>
      <c r="B3519" s="183" t="s">
        <v>89</v>
      </c>
      <c r="C3519" s="183" t="s">
        <v>78</v>
      </c>
      <c r="D3519" s="330">
        <v>268</v>
      </c>
    </row>
    <row r="3520" spans="1:4" x14ac:dyDescent="0.3">
      <c r="A3520" s="183">
        <v>2015</v>
      </c>
      <c r="B3520" s="183" t="s">
        <v>89</v>
      </c>
      <c r="C3520" s="183" t="s">
        <v>27</v>
      </c>
      <c r="D3520" s="330">
        <v>181</v>
      </c>
    </row>
    <row r="3521" spans="1:4" x14ac:dyDescent="0.3">
      <c r="A3521" s="183">
        <v>2015</v>
      </c>
      <c r="B3521" s="183" t="s">
        <v>89</v>
      </c>
      <c r="C3521" s="183" t="s">
        <v>13</v>
      </c>
      <c r="D3521" s="330">
        <v>92</v>
      </c>
    </row>
    <row r="3522" spans="1:4" x14ac:dyDescent="0.3">
      <c r="A3522" s="183">
        <v>2015</v>
      </c>
      <c r="B3522" s="183" t="s">
        <v>89</v>
      </c>
      <c r="C3522" s="183" t="s">
        <v>70</v>
      </c>
      <c r="D3522" s="330">
        <v>267</v>
      </c>
    </row>
    <row r="3523" spans="1:4" x14ac:dyDescent="0.3">
      <c r="A3523" s="183">
        <v>2015</v>
      </c>
      <c r="B3523" s="183" t="s">
        <v>89</v>
      </c>
      <c r="C3523" s="183" t="s">
        <v>72</v>
      </c>
      <c r="D3523" s="330">
        <v>80</v>
      </c>
    </row>
    <row r="3524" spans="1:4" x14ac:dyDescent="0.3">
      <c r="A3524" s="183">
        <v>2015</v>
      </c>
      <c r="B3524" s="183" t="s">
        <v>89</v>
      </c>
      <c r="C3524" s="183" t="s">
        <v>276</v>
      </c>
      <c r="D3524" s="330">
        <v>32</v>
      </c>
    </row>
    <row r="3525" spans="1:4" x14ac:dyDescent="0.3">
      <c r="A3525" s="183">
        <v>2015</v>
      </c>
      <c r="B3525" s="183" t="s">
        <v>89</v>
      </c>
      <c r="C3525" s="183" t="s">
        <v>6</v>
      </c>
      <c r="D3525" s="330">
        <v>421</v>
      </c>
    </row>
    <row r="3526" spans="1:4" x14ac:dyDescent="0.3">
      <c r="A3526" s="183">
        <v>2015</v>
      </c>
      <c r="B3526" s="183" t="s">
        <v>89</v>
      </c>
      <c r="C3526" s="183" t="s">
        <v>62</v>
      </c>
      <c r="D3526" s="330">
        <v>193</v>
      </c>
    </row>
    <row r="3527" spans="1:4" x14ac:dyDescent="0.3">
      <c r="A3527" s="183">
        <v>2015</v>
      </c>
      <c r="B3527" s="183" t="s">
        <v>89</v>
      </c>
      <c r="C3527" s="183" t="s">
        <v>5</v>
      </c>
      <c r="D3527" s="330">
        <v>324</v>
      </c>
    </row>
    <row r="3528" spans="1:4" x14ac:dyDescent="0.3">
      <c r="A3528" s="183">
        <v>2015</v>
      </c>
      <c r="B3528" s="183" t="s">
        <v>89</v>
      </c>
      <c r="C3528" s="183" t="s">
        <v>76</v>
      </c>
      <c r="D3528" s="330">
        <v>256</v>
      </c>
    </row>
    <row r="3529" spans="1:4" x14ac:dyDescent="0.3">
      <c r="A3529" s="183">
        <v>2015</v>
      </c>
      <c r="B3529" s="183" t="s">
        <v>89</v>
      </c>
      <c r="C3529" s="183" t="s">
        <v>63</v>
      </c>
      <c r="D3529" s="330">
        <v>67</v>
      </c>
    </row>
    <row r="3530" spans="1:4" x14ac:dyDescent="0.3">
      <c r="A3530" s="183">
        <v>2015</v>
      </c>
      <c r="B3530" s="183" t="s">
        <v>89</v>
      </c>
      <c r="C3530" s="183" t="s">
        <v>277</v>
      </c>
      <c r="D3530" s="330">
        <v>34</v>
      </c>
    </row>
    <row r="3531" spans="1:4" x14ac:dyDescent="0.3">
      <c r="A3531" s="183">
        <v>2015</v>
      </c>
      <c r="B3531" s="183" t="s">
        <v>89</v>
      </c>
      <c r="C3531" s="183" t="s">
        <v>43</v>
      </c>
      <c r="D3531" s="330">
        <v>67</v>
      </c>
    </row>
    <row r="3532" spans="1:4" x14ac:dyDescent="0.3">
      <c r="A3532" s="183">
        <v>2015</v>
      </c>
      <c r="B3532" s="183" t="s">
        <v>89</v>
      </c>
      <c r="C3532" s="183" t="s">
        <v>65</v>
      </c>
      <c r="D3532" s="330">
        <v>94</v>
      </c>
    </row>
    <row r="3533" spans="1:4" x14ac:dyDescent="0.3">
      <c r="A3533" s="183">
        <v>2015</v>
      </c>
      <c r="B3533" s="183" t="s">
        <v>89</v>
      </c>
      <c r="C3533" s="183" t="s">
        <v>22</v>
      </c>
      <c r="D3533" s="330">
        <v>84</v>
      </c>
    </row>
    <row r="3534" spans="1:4" x14ac:dyDescent="0.3">
      <c r="A3534" s="183">
        <v>2015</v>
      </c>
      <c r="B3534" s="183" t="s">
        <v>89</v>
      </c>
      <c r="C3534" s="183" t="s">
        <v>61</v>
      </c>
      <c r="D3534" s="330">
        <v>64</v>
      </c>
    </row>
    <row r="3535" spans="1:4" x14ac:dyDescent="0.3">
      <c r="A3535" s="183">
        <v>2015</v>
      </c>
      <c r="B3535" s="183" t="s">
        <v>89</v>
      </c>
      <c r="C3535" s="183" t="s">
        <v>23</v>
      </c>
      <c r="D3535" s="330">
        <v>107</v>
      </c>
    </row>
    <row r="3536" spans="1:4" x14ac:dyDescent="0.3">
      <c r="A3536" s="183">
        <v>2015</v>
      </c>
      <c r="B3536" s="183" t="s">
        <v>89</v>
      </c>
      <c r="C3536" s="183" t="s">
        <v>12</v>
      </c>
      <c r="D3536" s="330">
        <v>78</v>
      </c>
    </row>
    <row r="3537" spans="1:4" x14ac:dyDescent="0.3">
      <c r="A3537" s="183">
        <v>2015</v>
      </c>
      <c r="B3537" s="183" t="s">
        <v>89</v>
      </c>
      <c r="C3537" s="183" t="s">
        <v>278</v>
      </c>
      <c r="D3537" s="330">
        <v>173</v>
      </c>
    </row>
    <row r="3538" spans="1:4" x14ac:dyDescent="0.3">
      <c r="A3538" s="183">
        <v>2015</v>
      </c>
      <c r="B3538" s="183" t="s">
        <v>89</v>
      </c>
      <c r="C3538" s="183" t="s">
        <v>19</v>
      </c>
      <c r="D3538" s="330">
        <v>115</v>
      </c>
    </row>
    <row r="3539" spans="1:4" x14ac:dyDescent="0.3">
      <c r="A3539" s="183">
        <v>2015</v>
      </c>
      <c r="B3539" s="183" t="s">
        <v>89</v>
      </c>
      <c r="C3539" s="183" t="s">
        <v>45</v>
      </c>
      <c r="D3539" s="330">
        <v>37</v>
      </c>
    </row>
    <row r="3540" spans="1:4" x14ac:dyDescent="0.3">
      <c r="A3540" s="183">
        <v>2015</v>
      </c>
      <c r="B3540" s="183" t="s">
        <v>89</v>
      </c>
      <c r="C3540" s="183" t="s">
        <v>48</v>
      </c>
      <c r="D3540" s="330">
        <v>101</v>
      </c>
    </row>
    <row r="3541" spans="1:4" x14ac:dyDescent="0.3">
      <c r="A3541" s="183">
        <v>2015</v>
      </c>
      <c r="B3541" s="183" t="s">
        <v>89</v>
      </c>
      <c r="C3541" s="183" t="s">
        <v>34</v>
      </c>
      <c r="D3541" s="330">
        <v>60</v>
      </c>
    </row>
    <row r="3542" spans="1:4" x14ac:dyDescent="0.3">
      <c r="A3542" s="183">
        <v>2015</v>
      </c>
      <c r="B3542" s="183" t="s">
        <v>89</v>
      </c>
      <c r="C3542" s="183" t="s">
        <v>3</v>
      </c>
      <c r="D3542" s="330">
        <v>400</v>
      </c>
    </row>
    <row r="3543" spans="1:4" x14ac:dyDescent="0.3">
      <c r="A3543" s="183">
        <v>2015</v>
      </c>
      <c r="B3543" s="183" t="s">
        <v>89</v>
      </c>
      <c r="C3543" s="183" t="s">
        <v>80</v>
      </c>
      <c r="D3543" s="330">
        <v>204</v>
      </c>
    </row>
    <row r="3544" spans="1:4" x14ac:dyDescent="0.3">
      <c r="A3544" s="183">
        <v>2015</v>
      </c>
      <c r="B3544" s="183" t="s">
        <v>89</v>
      </c>
      <c r="C3544" s="183" t="s">
        <v>39</v>
      </c>
      <c r="D3544" s="330">
        <v>120</v>
      </c>
    </row>
    <row r="3545" spans="1:4" x14ac:dyDescent="0.3">
      <c r="A3545" s="183">
        <v>2015</v>
      </c>
      <c r="B3545" s="183" t="s">
        <v>89</v>
      </c>
      <c r="C3545" s="183" t="s">
        <v>14</v>
      </c>
      <c r="D3545" s="330">
        <v>342</v>
      </c>
    </row>
    <row r="3546" spans="1:4" x14ac:dyDescent="0.3">
      <c r="A3546" s="183">
        <v>2015</v>
      </c>
      <c r="B3546" s="183" t="s">
        <v>89</v>
      </c>
      <c r="C3546" s="183" t="s">
        <v>68</v>
      </c>
      <c r="D3546" s="330">
        <v>79</v>
      </c>
    </row>
    <row r="3547" spans="1:4" x14ac:dyDescent="0.3">
      <c r="A3547" s="183">
        <v>2015</v>
      </c>
      <c r="B3547" s="183" t="s">
        <v>89</v>
      </c>
      <c r="C3547" s="183" t="s">
        <v>69</v>
      </c>
      <c r="D3547" s="330">
        <v>74</v>
      </c>
    </row>
    <row r="3548" spans="1:4" x14ac:dyDescent="0.3">
      <c r="A3548" s="183">
        <v>2015</v>
      </c>
      <c r="B3548" s="183" t="s">
        <v>89</v>
      </c>
      <c r="C3548" s="183" t="s">
        <v>279</v>
      </c>
      <c r="D3548" s="330">
        <v>33</v>
      </c>
    </row>
    <row r="3549" spans="1:4" x14ac:dyDescent="0.3">
      <c r="A3549" s="183">
        <v>2015</v>
      </c>
      <c r="B3549" s="183" t="s">
        <v>89</v>
      </c>
      <c r="C3549" s="183" t="s">
        <v>24</v>
      </c>
      <c r="D3549" s="330">
        <v>287</v>
      </c>
    </row>
    <row r="3550" spans="1:4" x14ac:dyDescent="0.3">
      <c r="A3550" s="183">
        <v>2015</v>
      </c>
      <c r="B3550" s="183" t="s">
        <v>89</v>
      </c>
      <c r="C3550" s="183" t="s">
        <v>9</v>
      </c>
      <c r="D3550" s="330">
        <v>218</v>
      </c>
    </row>
    <row r="3551" spans="1:4" x14ac:dyDescent="0.3">
      <c r="A3551" s="183">
        <v>2015</v>
      </c>
      <c r="B3551" s="183" t="s">
        <v>89</v>
      </c>
      <c r="C3551" s="183" t="s">
        <v>67</v>
      </c>
      <c r="D3551" s="330">
        <v>115</v>
      </c>
    </row>
    <row r="3552" spans="1:4" x14ac:dyDescent="0.3">
      <c r="A3552" s="183">
        <v>2015</v>
      </c>
      <c r="B3552" s="183" t="s">
        <v>89</v>
      </c>
      <c r="C3552" s="183" t="s">
        <v>28</v>
      </c>
      <c r="D3552" s="330">
        <v>161</v>
      </c>
    </row>
    <row r="3553" spans="1:4" x14ac:dyDescent="0.3">
      <c r="A3553" s="183">
        <v>2015</v>
      </c>
      <c r="B3553" s="183" t="s">
        <v>89</v>
      </c>
      <c r="C3553" s="183" t="s">
        <v>31</v>
      </c>
      <c r="D3553" s="330">
        <v>131</v>
      </c>
    </row>
    <row r="3554" spans="1:4" x14ac:dyDescent="0.3">
      <c r="A3554" s="183">
        <v>2015</v>
      </c>
      <c r="B3554" s="183" t="s">
        <v>89</v>
      </c>
      <c r="C3554" s="183" t="s">
        <v>64</v>
      </c>
      <c r="D3554" s="330">
        <v>204</v>
      </c>
    </row>
    <row r="3555" spans="1:4" x14ac:dyDescent="0.3">
      <c r="A3555" s="183">
        <v>2015</v>
      </c>
      <c r="B3555" s="183" t="s">
        <v>89</v>
      </c>
      <c r="C3555" s="183" t="s">
        <v>280</v>
      </c>
      <c r="D3555" s="330">
        <v>59</v>
      </c>
    </row>
    <row r="3556" spans="1:4" x14ac:dyDescent="0.3">
      <c r="A3556" s="183">
        <v>2015</v>
      </c>
      <c r="B3556" s="183" t="s">
        <v>89</v>
      </c>
      <c r="C3556" s="183" t="s">
        <v>73</v>
      </c>
      <c r="D3556" s="330">
        <v>279</v>
      </c>
    </row>
    <row r="3557" spans="1:4" x14ac:dyDescent="0.3">
      <c r="A3557" s="183">
        <v>2015</v>
      </c>
      <c r="B3557" s="183" t="s">
        <v>89</v>
      </c>
      <c r="C3557" s="183" t="s">
        <v>26</v>
      </c>
      <c r="D3557" s="330">
        <v>107</v>
      </c>
    </row>
    <row r="3558" spans="1:4" x14ac:dyDescent="0.3">
      <c r="A3558" s="183">
        <v>2015</v>
      </c>
      <c r="B3558" s="183" t="s">
        <v>89</v>
      </c>
      <c r="C3558" s="183" t="s">
        <v>32</v>
      </c>
      <c r="D3558" s="330">
        <v>112</v>
      </c>
    </row>
    <row r="3559" spans="1:4" x14ac:dyDescent="0.3">
      <c r="A3559" s="183">
        <v>2015</v>
      </c>
      <c r="B3559" s="183" t="s">
        <v>89</v>
      </c>
      <c r="C3559" s="183" t="s">
        <v>46</v>
      </c>
      <c r="D3559" s="330">
        <v>267</v>
      </c>
    </row>
    <row r="3560" spans="1:4" x14ac:dyDescent="0.3">
      <c r="A3560" s="183">
        <v>2015</v>
      </c>
      <c r="B3560" s="183" t="s">
        <v>89</v>
      </c>
      <c r="C3560" s="183" t="s">
        <v>75</v>
      </c>
      <c r="D3560" s="330">
        <v>204</v>
      </c>
    </row>
    <row r="3561" spans="1:4" x14ac:dyDescent="0.3">
      <c r="A3561" s="183">
        <v>2015</v>
      </c>
      <c r="B3561" s="183" t="s">
        <v>89</v>
      </c>
      <c r="C3561" s="183" t="s">
        <v>10</v>
      </c>
      <c r="D3561" s="330">
        <v>371</v>
      </c>
    </row>
    <row r="3562" spans="1:4" x14ac:dyDescent="0.3">
      <c r="A3562" s="183">
        <v>2015</v>
      </c>
      <c r="B3562" s="183" t="s">
        <v>89</v>
      </c>
      <c r="C3562" s="183" t="s">
        <v>291</v>
      </c>
      <c r="D3562" s="330">
        <v>40</v>
      </c>
    </row>
    <row r="3563" spans="1:4" x14ac:dyDescent="0.3">
      <c r="A3563" s="183">
        <v>2015</v>
      </c>
      <c r="B3563" s="183" t="s">
        <v>89</v>
      </c>
      <c r="C3563" s="183" t="s">
        <v>15</v>
      </c>
      <c r="D3563" s="330">
        <v>312</v>
      </c>
    </row>
    <row r="3564" spans="1:4" x14ac:dyDescent="0.3">
      <c r="A3564" s="183">
        <v>2015</v>
      </c>
      <c r="B3564" s="183" t="s">
        <v>89</v>
      </c>
      <c r="C3564" s="183" t="s">
        <v>18</v>
      </c>
      <c r="D3564" s="330">
        <v>392</v>
      </c>
    </row>
    <row r="3565" spans="1:4" x14ac:dyDescent="0.3">
      <c r="A3565" s="183">
        <v>2015</v>
      </c>
      <c r="B3565" s="183" t="s">
        <v>89</v>
      </c>
      <c r="C3565" s="183" t="s">
        <v>77</v>
      </c>
      <c r="D3565" s="330">
        <v>149</v>
      </c>
    </row>
    <row r="3566" spans="1:4" x14ac:dyDescent="0.3">
      <c r="A3566" s="183">
        <v>2015</v>
      </c>
      <c r="B3566" s="183" t="s">
        <v>89</v>
      </c>
      <c r="C3566" s="183" t="s">
        <v>44</v>
      </c>
      <c r="D3566" s="330">
        <v>40</v>
      </c>
    </row>
    <row r="3567" spans="1:4" x14ac:dyDescent="0.3">
      <c r="A3567" s="183">
        <v>2015</v>
      </c>
      <c r="B3567" s="183" t="s">
        <v>89</v>
      </c>
      <c r="C3567" s="183" t="s">
        <v>71</v>
      </c>
      <c r="D3567" s="330">
        <v>147</v>
      </c>
    </row>
    <row r="3568" spans="1:4" x14ac:dyDescent="0.3">
      <c r="A3568" s="183">
        <v>2015</v>
      </c>
      <c r="B3568" s="183" t="s">
        <v>89</v>
      </c>
      <c r="C3568" s="183" t="s">
        <v>52</v>
      </c>
      <c r="D3568" s="330">
        <v>42</v>
      </c>
    </row>
    <row r="3569" spans="1:4" x14ac:dyDescent="0.3">
      <c r="A3569" s="183">
        <v>2015</v>
      </c>
      <c r="B3569" s="183" t="s">
        <v>89</v>
      </c>
      <c r="C3569" s="183" t="s">
        <v>20</v>
      </c>
      <c r="D3569" s="330">
        <v>264</v>
      </c>
    </row>
    <row r="3570" spans="1:4" x14ac:dyDescent="0.3">
      <c r="A3570" s="183">
        <v>2015</v>
      </c>
      <c r="B3570" s="183" t="s">
        <v>89</v>
      </c>
      <c r="C3570" s="183" t="s">
        <v>95</v>
      </c>
      <c r="D3570" s="330">
        <v>332</v>
      </c>
    </row>
    <row r="3571" spans="1:4" x14ac:dyDescent="0.3">
      <c r="A3571" s="183">
        <v>2015</v>
      </c>
      <c r="B3571" s="183" t="s">
        <v>89</v>
      </c>
      <c r="C3571" s="183" t="s">
        <v>30</v>
      </c>
      <c r="D3571" s="330">
        <v>46</v>
      </c>
    </row>
    <row r="3572" spans="1:4" x14ac:dyDescent="0.3">
      <c r="A3572" s="183">
        <v>2015</v>
      </c>
      <c r="B3572" s="183" t="s">
        <v>89</v>
      </c>
      <c r="C3572" s="183" t="s">
        <v>281</v>
      </c>
      <c r="D3572" s="330">
        <v>849</v>
      </c>
    </row>
    <row r="3573" spans="1:4" x14ac:dyDescent="0.3">
      <c r="A3573" s="183">
        <v>2015</v>
      </c>
      <c r="B3573" s="183" t="s">
        <v>89</v>
      </c>
      <c r="C3573" s="183" t="s">
        <v>282</v>
      </c>
      <c r="D3573" s="330">
        <v>79</v>
      </c>
    </row>
    <row r="3574" spans="1:4" x14ac:dyDescent="0.3">
      <c r="A3574" s="183">
        <v>2015</v>
      </c>
      <c r="B3574" s="183" t="s">
        <v>89</v>
      </c>
      <c r="C3574" s="183" t="s">
        <v>145</v>
      </c>
      <c r="D3574" s="330">
        <v>3112</v>
      </c>
    </row>
    <row r="3575" spans="1:4" x14ac:dyDescent="0.3">
      <c r="A3575" s="183">
        <v>2015</v>
      </c>
      <c r="B3575" s="183" t="s">
        <v>89</v>
      </c>
      <c r="C3575" s="183" t="s">
        <v>146</v>
      </c>
      <c r="D3575" s="330">
        <v>1767</v>
      </c>
    </row>
    <row r="3576" spans="1:4" x14ac:dyDescent="0.3">
      <c r="A3576" s="183">
        <v>2015</v>
      </c>
      <c r="B3576" s="183" t="s">
        <v>89</v>
      </c>
      <c r="C3576" s="183" t="s">
        <v>147</v>
      </c>
      <c r="D3576" s="330">
        <v>3682</v>
      </c>
    </row>
    <row r="3577" spans="1:4" x14ac:dyDescent="0.3">
      <c r="A3577" s="183">
        <v>2015</v>
      </c>
      <c r="B3577" s="183" t="s">
        <v>86</v>
      </c>
      <c r="C3577" s="183" t="s">
        <v>35</v>
      </c>
      <c r="D3577" s="330">
        <v>94</v>
      </c>
    </row>
    <row r="3578" spans="1:4" x14ac:dyDescent="0.3">
      <c r="A3578" s="183">
        <v>2015</v>
      </c>
      <c r="B3578" s="183" t="s">
        <v>86</v>
      </c>
      <c r="C3578" s="183" t="s">
        <v>41</v>
      </c>
      <c r="D3578" s="330">
        <v>206</v>
      </c>
    </row>
    <row r="3579" spans="1:4" x14ac:dyDescent="0.3">
      <c r="A3579" s="183">
        <v>2015</v>
      </c>
      <c r="B3579" s="183" t="s">
        <v>86</v>
      </c>
      <c r="C3579" s="183" t="s">
        <v>59</v>
      </c>
      <c r="D3579" s="330">
        <v>77</v>
      </c>
    </row>
    <row r="3580" spans="1:4" x14ac:dyDescent="0.3">
      <c r="A3580" s="183">
        <v>2015</v>
      </c>
      <c r="B3580" s="183" t="s">
        <v>86</v>
      </c>
      <c r="C3580" s="183" t="s">
        <v>79</v>
      </c>
      <c r="D3580" s="330">
        <v>791</v>
      </c>
    </row>
    <row r="3581" spans="1:4" x14ac:dyDescent="0.3">
      <c r="A3581" s="183">
        <v>2015</v>
      </c>
      <c r="B3581" s="183" t="s">
        <v>86</v>
      </c>
      <c r="C3581" s="183" t="s">
        <v>17</v>
      </c>
      <c r="D3581" s="330">
        <v>301</v>
      </c>
    </row>
    <row r="3582" spans="1:4" x14ac:dyDescent="0.3">
      <c r="A3582" s="183">
        <v>2015</v>
      </c>
      <c r="B3582" s="183" t="s">
        <v>86</v>
      </c>
      <c r="C3582" s="183" t="s">
        <v>274</v>
      </c>
      <c r="D3582" s="330">
        <v>250</v>
      </c>
    </row>
    <row r="3583" spans="1:4" x14ac:dyDescent="0.3">
      <c r="A3583" s="183">
        <v>2015</v>
      </c>
      <c r="B3583" s="183" t="s">
        <v>86</v>
      </c>
      <c r="C3583" s="183" t="s">
        <v>66</v>
      </c>
      <c r="D3583" s="330">
        <v>147</v>
      </c>
    </row>
    <row r="3584" spans="1:4" x14ac:dyDescent="0.3">
      <c r="A3584" s="183">
        <v>2015</v>
      </c>
      <c r="B3584" s="183" t="s">
        <v>86</v>
      </c>
      <c r="C3584" s="183" t="s">
        <v>283</v>
      </c>
      <c r="D3584" s="330">
        <v>42</v>
      </c>
    </row>
    <row r="3585" spans="1:4" x14ac:dyDescent="0.3">
      <c r="A3585" s="183">
        <v>2015</v>
      </c>
      <c r="B3585" s="183" t="s">
        <v>86</v>
      </c>
      <c r="C3585" s="183" t="s">
        <v>11</v>
      </c>
      <c r="D3585" s="330">
        <v>482</v>
      </c>
    </row>
    <row r="3586" spans="1:4" x14ac:dyDescent="0.3">
      <c r="A3586" s="183">
        <v>2015</v>
      </c>
      <c r="B3586" s="183" t="s">
        <v>86</v>
      </c>
      <c r="C3586" s="183" t="s">
        <v>56</v>
      </c>
      <c r="D3586" s="330">
        <v>315</v>
      </c>
    </row>
    <row r="3587" spans="1:4" x14ac:dyDescent="0.3">
      <c r="A3587" s="183">
        <v>2015</v>
      </c>
      <c r="B3587" s="183" t="s">
        <v>86</v>
      </c>
      <c r="C3587" s="183" t="s">
        <v>29</v>
      </c>
      <c r="D3587" s="330">
        <v>161</v>
      </c>
    </row>
    <row r="3588" spans="1:4" x14ac:dyDescent="0.3">
      <c r="A3588" s="183">
        <v>2015</v>
      </c>
      <c r="B3588" s="183" t="s">
        <v>86</v>
      </c>
      <c r="C3588" s="183" t="s">
        <v>40</v>
      </c>
      <c r="D3588" s="330">
        <v>65</v>
      </c>
    </row>
    <row r="3589" spans="1:4" x14ac:dyDescent="0.3">
      <c r="A3589" s="183">
        <v>2015</v>
      </c>
      <c r="B3589" s="183" t="s">
        <v>86</v>
      </c>
      <c r="C3589" s="183" t="s">
        <v>47</v>
      </c>
      <c r="D3589" s="330">
        <v>732</v>
      </c>
    </row>
    <row r="3590" spans="1:4" x14ac:dyDescent="0.3">
      <c r="A3590" s="183">
        <v>2015</v>
      </c>
      <c r="B3590" s="183" t="s">
        <v>86</v>
      </c>
      <c r="C3590" s="183" t="s">
        <v>57</v>
      </c>
      <c r="D3590" s="330">
        <v>119</v>
      </c>
    </row>
    <row r="3591" spans="1:4" x14ac:dyDescent="0.3">
      <c r="A3591" s="183">
        <v>2015</v>
      </c>
      <c r="B3591" s="183" t="s">
        <v>86</v>
      </c>
      <c r="C3591" s="183" t="s">
        <v>74</v>
      </c>
      <c r="D3591" s="330">
        <v>604</v>
      </c>
    </row>
    <row r="3592" spans="1:4" x14ac:dyDescent="0.3">
      <c r="A3592" s="183">
        <v>2015</v>
      </c>
      <c r="B3592" s="183" t="s">
        <v>86</v>
      </c>
      <c r="C3592" s="183" t="s">
        <v>53</v>
      </c>
      <c r="D3592" s="330">
        <v>82</v>
      </c>
    </row>
    <row r="3593" spans="1:4" x14ac:dyDescent="0.3">
      <c r="A3593" s="183">
        <v>2015</v>
      </c>
      <c r="B3593" s="183" t="s">
        <v>86</v>
      </c>
      <c r="C3593" s="183" t="s">
        <v>284</v>
      </c>
      <c r="D3593" s="330">
        <v>100</v>
      </c>
    </row>
    <row r="3594" spans="1:4" x14ac:dyDescent="0.3">
      <c r="A3594" s="183">
        <v>2015</v>
      </c>
      <c r="B3594" s="183" t="s">
        <v>86</v>
      </c>
      <c r="C3594" s="183" t="s">
        <v>33</v>
      </c>
      <c r="D3594" s="330">
        <v>106</v>
      </c>
    </row>
    <row r="3595" spans="1:4" x14ac:dyDescent="0.3">
      <c r="A3595" s="183">
        <v>2015</v>
      </c>
      <c r="B3595" s="183" t="s">
        <v>86</v>
      </c>
      <c r="C3595" s="183" t="s">
        <v>60</v>
      </c>
      <c r="D3595" s="330">
        <v>158</v>
      </c>
    </row>
    <row r="3596" spans="1:4" x14ac:dyDescent="0.3">
      <c r="A3596" s="183">
        <v>2015</v>
      </c>
      <c r="B3596" s="183" t="s">
        <v>86</v>
      </c>
      <c r="C3596" s="183" t="s">
        <v>25</v>
      </c>
      <c r="D3596" s="330">
        <v>307</v>
      </c>
    </row>
    <row r="3597" spans="1:4" x14ac:dyDescent="0.3">
      <c r="A3597" s="183">
        <v>2015</v>
      </c>
      <c r="B3597" s="183" t="s">
        <v>86</v>
      </c>
      <c r="C3597" s="183" t="s">
        <v>7</v>
      </c>
      <c r="D3597" s="330">
        <v>496</v>
      </c>
    </row>
    <row r="3598" spans="1:4" x14ac:dyDescent="0.3">
      <c r="A3598" s="183">
        <v>2015</v>
      </c>
      <c r="B3598" s="183" t="s">
        <v>86</v>
      </c>
      <c r="C3598" s="183" t="s">
        <v>55</v>
      </c>
      <c r="D3598" s="330">
        <v>46</v>
      </c>
    </row>
    <row r="3599" spans="1:4" x14ac:dyDescent="0.3">
      <c r="A3599" s="183">
        <v>2015</v>
      </c>
      <c r="B3599" s="183" t="s">
        <v>86</v>
      </c>
      <c r="C3599" s="183" t="s">
        <v>36</v>
      </c>
      <c r="D3599" s="330">
        <v>264</v>
      </c>
    </row>
    <row r="3600" spans="1:4" x14ac:dyDescent="0.3">
      <c r="A3600" s="183">
        <v>2015</v>
      </c>
      <c r="B3600" s="183" t="s">
        <v>86</v>
      </c>
      <c r="C3600" s="183" t="s">
        <v>285</v>
      </c>
      <c r="D3600" s="330">
        <v>72</v>
      </c>
    </row>
    <row r="3601" spans="1:4" x14ac:dyDescent="0.3">
      <c r="A3601" s="183">
        <v>2015</v>
      </c>
      <c r="B3601" s="183" t="s">
        <v>86</v>
      </c>
      <c r="C3601" s="183" t="s">
        <v>21</v>
      </c>
      <c r="D3601" s="330">
        <v>148</v>
      </c>
    </row>
    <row r="3602" spans="1:4" x14ac:dyDescent="0.3">
      <c r="A3602" s="183">
        <v>2015</v>
      </c>
      <c r="B3602" s="183" t="s">
        <v>86</v>
      </c>
      <c r="C3602" s="183" t="s">
        <v>286</v>
      </c>
      <c r="D3602" s="330">
        <v>71</v>
      </c>
    </row>
    <row r="3603" spans="1:4" x14ac:dyDescent="0.3">
      <c r="A3603" s="183">
        <v>2015</v>
      </c>
      <c r="B3603" s="183" t="s">
        <v>86</v>
      </c>
      <c r="C3603" s="183" t="s">
        <v>16</v>
      </c>
      <c r="D3603" s="330">
        <v>317</v>
      </c>
    </row>
    <row r="3604" spans="1:4" x14ac:dyDescent="0.3">
      <c r="A3604" s="183">
        <v>2015</v>
      </c>
      <c r="B3604" s="183" t="s">
        <v>86</v>
      </c>
      <c r="C3604" s="183" t="s">
        <v>2</v>
      </c>
      <c r="D3604" s="330">
        <v>725</v>
      </c>
    </row>
    <row r="3605" spans="1:4" x14ac:dyDescent="0.3">
      <c r="A3605" s="183">
        <v>2015</v>
      </c>
      <c r="B3605" s="183" t="s">
        <v>86</v>
      </c>
      <c r="C3605" s="183" t="s">
        <v>287</v>
      </c>
      <c r="D3605" s="330">
        <v>30</v>
      </c>
    </row>
    <row r="3606" spans="1:4" x14ac:dyDescent="0.3">
      <c r="A3606" s="183">
        <v>2015</v>
      </c>
      <c r="B3606" s="183" t="s">
        <v>86</v>
      </c>
      <c r="C3606" s="183" t="s">
        <v>288</v>
      </c>
      <c r="D3606" s="330">
        <v>58</v>
      </c>
    </row>
    <row r="3607" spans="1:4" x14ac:dyDescent="0.3">
      <c r="A3607" s="183">
        <v>2015</v>
      </c>
      <c r="B3607" s="183" t="s">
        <v>86</v>
      </c>
      <c r="C3607" s="183" t="s">
        <v>4</v>
      </c>
      <c r="D3607" s="330">
        <v>691</v>
      </c>
    </row>
    <row r="3608" spans="1:4" x14ac:dyDescent="0.3">
      <c r="A3608" s="183">
        <v>2015</v>
      </c>
      <c r="B3608" s="183" t="s">
        <v>86</v>
      </c>
      <c r="C3608" s="183" t="s">
        <v>38</v>
      </c>
      <c r="D3608" s="330">
        <v>158</v>
      </c>
    </row>
    <row r="3609" spans="1:4" x14ac:dyDescent="0.3">
      <c r="A3609" s="183">
        <v>2015</v>
      </c>
      <c r="B3609" s="183" t="s">
        <v>86</v>
      </c>
      <c r="C3609" s="183" t="s">
        <v>275</v>
      </c>
      <c r="D3609" s="330">
        <v>90</v>
      </c>
    </row>
    <row r="3610" spans="1:4" x14ac:dyDescent="0.3">
      <c r="A3610" s="183">
        <v>2015</v>
      </c>
      <c r="B3610" s="183" t="s">
        <v>86</v>
      </c>
      <c r="C3610" s="183" t="s">
        <v>8</v>
      </c>
      <c r="D3610" s="330">
        <v>251</v>
      </c>
    </row>
    <row r="3611" spans="1:4" x14ac:dyDescent="0.3">
      <c r="A3611" s="183">
        <v>2015</v>
      </c>
      <c r="B3611" s="183" t="s">
        <v>86</v>
      </c>
      <c r="C3611" s="183" t="s">
        <v>78</v>
      </c>
      <c r="D3611" s="330">
        <v>519</v>
      </c>
    </row>
    <row r="3612" spans="1:4" x14ac:dyDescent="0.3">
      <c r="A3612" s="183">
        <v>2015</v>
      </c>
      <c r="B3612" s="183" t="s">
        <v>86</v>
      </c>
      <c r="C3612" s="183" t="s">
        <v>27</v>
      </c>
      <c r="D3612" s="330">
        <v>274</v>
      </c>
    </row>
    <row r="3613" spans="1:4" x14ac:dyDescent="0.3">
      <c r="A3613" s="183">
        <v>2015</v>
      </c>
      <c r="B3613" s="183" t="s">
        <v>86</v>
      </c>
      <c r="C3613" s="183" t="s">
        <v>13</v>
      </c>
      <c r="D3613" s="330">
        <v>174</v>
      </c>
    </row>
    <row r="3614" spans="1:4" x14ac:dyDescent="0.3">
      <c r="A3614" s="183">
        <v>2015</v>
      </c>
      <c r="B3614" s="183" t="s">
        <v>86</v>
      </c>
      <c r="C3614" s="183" t="s">
        <v>70</v>
      </c>
      <c r="D3614" s="330">
        <v>430</v>
      </c>
    </row>
    <row r="3615" spans="1:4" x14ac:dyDescent="0.3">
      <c r="A3615" s="183">
        <v>2015</v>
      </c>
      <c r="B3615" s="183" t="s">
        <v>86</v>
      </c>
      <c r="C3615" s="183" t="s">
        <v>72</v>
      </c>
      <c r="D3615" s="330">
        <v>159</v>
      </c>
    </row>
    <row r="3616" spans="1:4" x14ac:dyDescent="0.3">
      <c r="A3616" s="183">
        <v>2015</v>
      </c>
      <c r="B3616" s="183" t="s">
        <v>86</v>
      </c>
      <c r="C3616" s="183" t="s">
        <v>276</v>
      </c>
      <c r="D3616" s="330">
        <v>114</v>
      </c>
    </row>
    <row r="3617" spans="1:4" x14ac:dyDescent="0.3">
      <c r="A3617" s="183">
        <v>2015</v>
      </c>
      <c r="B3617" s="183" t="s">
        <v>86</v>
      </c>
      <c r="C3617" s="183" t="s">
        <v>6</v>
      </c>
      <c r="D3617" s="330">
        <v>656</v>
      </c>
    </row>
    <row r="3618" spans="1:4" x14ac:dyDescent="0.3">
      <c r="A3618" s="183">
        <v>2015</v>
      </c>
      <c r="B3618" s="183" t="s">
        <v>86</v>
      </c>
      <c r="C3618" s="183" t="s">
        <v>62</v>
      </c>
      <c r="D3618" s="330">
        <v>266</v>
      </c>
    </row>
    <row r="3619" spans="1:4" x14ac:dyDescent="0.3">
      <c r="A3619" s="183">
        <v>2015</v>
      </c>
      <c r="B3619" s="183" t="s">
        <v>86</v>
      </c>
      <c r="C3619" s="183" t="s">
        <v>5</v>
      </c>
      <c r="D3619" s="330">
        <v>567</v>
      </c>
    </row>
    <row r="3620" spans="1:4" x14ac:dyDescent="0.3">
      <c r="A3620" s="183">
        <v>2015</v>
      </c>
      <c r="B3620" s="183" t="s">
        <v>86</v>
      </c>
      <c r="C3620" s="183" t="s">
        <v>37</v>
      </c>
      <c r="D3620" s="330">
        <v>133</v>
      </c>
    </row>
    <row r="3621" spans="1:4" x14ac:dyDescent="0.3">
      <c r="A3621" s="183">
        <v>2015</v>
      </c>
      <c r="B3621" s="183" t="s">
        <v>86</v>
      </c>
      <c r="C3621" s="183" t="s">
        <v>76</v>
      </c>
      <c r="D3621" s="330">
        <v>510</v>
      </c>
    </row>
    <row r="3622" spans="1:4" x14ac:dyDescent="0.3">
      <c r="A3622" s="183">
        <v>2015</v>
      </c>
      <c r="B3622" s="183" t="s">
        <v>86</v>
      </c>
      <c r="C3622" s="183" t="s">
        <v>63</v>
      </c>
      <c r="D3622" s="330">
        <v>91</v>
      </c>
    </row>
    <row r="3623" spans="1:4" x14ac:dyDescent="0.3">
      <c r="A3623" s="183">
        <v>2015</v>
      </c>
      <c r="B3623" s="183" t="s">
        <v>86</v>
      </c>
      <c r="C3623" s="183" t="s">
        <v>277</v>
      </c>
      <c r="D3623" s="330">
        <v>143</v>
      </c>
    </row>
    <row r="3624" spans="1:4" x14ac:dyDescent="0.3">
      <c r="A3624" s="183">
        <v>2015</v>
      </c>
      <c r="B3624" s="183" t="s">
        <v>86</v>
      </c>
      <c r="C3624" s="183" t="s">
        <v>43</v>
      </c>
      <c r="D3624" s="330">
        <v>123</v>
      </c>
    </row>
    <row r="3625" spans="1:4" x14ac:dyDescent="0.3">
      <c r="A3625" s="183">
        <v>2015</v>
      </c>
      <c r="B3625" s="183" t="s">
        <v>86</v>
      </c>
      <c r="C3625" s="183" t="s">
        <v>65</v>
      </c>
      <c r="D3625" s="330">
        <v>161</v>
      </c>
    </row>
    <row r="3626" spans="1:4" x14ac:dyDescent="0.3">
      <c r="A3626" s="183">
        <v>2015</v>
      </c>
      <c r="B3626" s="183" t="s">
        <v>86</v>
      </c>
      <c r="C3626" s="183" t="s">
        <v>22</v>
      </c>
      <c r="D3626" s="330">
        <v>136</v>
      </c>
    </row>
    <row r="3627" spans="1:4" x14ac:dyDescent="0.3">
      <c r="A3627" s="183">
        <v>2015</v>
      </c>
      <c r="B3627" s="183" t="s">
        <v>86</v>
      </c>
      <c r="C3627" s="183" t="s">
        <v>61</v>
      </c>
      <c r="D3627" s="330">
        <v>96</v>
      </c>
    </row>
    <row r="3628" spans="1:4" x14ac:dyDescent="0.3">
      <c r="A3628" s="183">
        <v>2015</v>
      </c>
      <c r="B3628" s="183" t="s">
        <v>86</v>
      </c>
      <c r="C3628" s="183" t="s">
        <v>23</v>
      </c>
      <c r="D3628" s="330">
        <v>162</v>
      </c>
    </row>
    <row r="3629" spans="1:4" x14ac:dyDescent="0.3">
      <c r="A3629" s="183">
        <v>2015</v>
      </c>
      <c r="B3629" s="183" t="s">
        <v>86</v>
      </c>
      <c r="C3629" s="183" t="s">
        <v>12</v>
      </c>
      <c r="D3629" s="330">
        <v>104</v>
      </c>
    </row>
    <row r="3630" spans="1:4" x14ac:dyDescent="0.3">
      <c r="A3630" s="183">
        <v>2015</v>
      </c>
      <c r="B3630" s="183" t="s">
        <v>86</v>
      </c>
      <c r="C3630" s="183" t="s">
        <v>278</v>
      </c>
      <c r="D3630" s="330">
        <v>407</v>
      </c>
    </row>
    <row r="3631" spans="1:4" x14ac:dyDescent="0.3">
      <c r="A3631" s="183">
        <v>2015</v>
      </c>
      <c r="B3631" s="183" t="s">
        <v>86</v>
      </c>
      <c r="C3631" s="183" t="s">
        <v>19</v>
      </c>
      <c r="D3631" s="330">
        <v>172</v>
      </c>
    </row>
    <row r="3632" spans="1:4" x14ac:dyDescent="0.3">
      <c r="A3632" s="183">
        <v>2015</v>
      </c>
      <c r="B3632" s="183" t="s">
        <v>86</v>
      </c>
      <c r="C3632" s="183" t="s">
        <v>45</v>
      </c>
      <c r="D3632" s="330">
        <v>78</v>
      </c>
    </row>
    <row r="3633" spans="1:4" x14ac:dyDescent="0.3">
      <c r="A3633" s="183">
        <v>2015</v>
      </c>
      <c r="B3633" s="183" t="s">
        <v>86</v>
      </c>
      <c r="C3633" s="183" t="s">
        <v>48</v>
      </c>
      <c r="D3633" s="330">
        <v>199</v>
      </c>
    </row>
    <row r="3634" spans="1:4" x14ac:dyDescent="0.3">
      <c r="A3634" s="183">
        <v>2015</v>
      </c>
      <c r="B3634" s="183" t="s">
        <v>86</v>
      </c>
      <c r="C3634" s="183" t="s">
        <v>34</v>
      </c>
      <c r="D3634" s="330">
        <v>90</v>
      </c>
    </row>
    <row r="3635" spans="1:4" x14ac:dyDescent="0.3">
      <c r="A3635" s="183">
        <v>2015</v>
      </c>
      <c r="B3635" s="183" t="s">
        <v>86</v>
      </c>
      <c r="C3635" s="183" t="s">
        <v>3</v>
      </c>
      <c r="D3635" s="330">
        <v>672</v>
      </c>
    </row>
    <row r="3636" spans="1:4" x14ac:dyDescent="0.3">
      <c r="A3636" s="183">
        <v>2015</v>
      </c>
      <c r="B3636" s="183" t="s">
        <v>86</v>
      </c>
      <c r="C3636" s="183" t="s">
        <v>80</v>
      </c>
      <c r="D3636" s="330">
        <v>303</v>
      </c>
    </row>
    <row r="3637" spans="1:4" x14ac:dyDescent="0.3">
      <c r="A3637" s="183">
        <v>2015</v>
      </c>
      <c r="B3637" s="183" t="s">
        <v>86</v>
      </c>
      <c r="C3637" s="183" t="s">
        <v>39</v>
      </c>
      <c r="D3637" s="330">
        <v>345</v>
      </c>
    </row>
    <row r="3638" spans="1:4" x14ac:dyDescent="0.3">
      <c r="A3638" s="183">
        <v>2015</v>
      </c>
      <c r="B3638" s="183" t="s">
        <v>86</v>
      </c>
      <c r="C3638" s="183" t="s">
        <v>14</v>
      </c>
      <c r="D3638" s="330">
        <v>982</v>
      </c>
    </row>
    <row r="3639" spans="1:4" x14ac:dyDescent="0.3">
      <c r="A3639" s="183">
        <v>2015</v>
      </c>
      <c r="B3639" s="183" t="s">
        <v>86</v>
      </c>
      <c r="C3639" s="183" t="s">
        <v>68</v>
      </c>
      <c r="D3639" s="330">
        <v>183</v>
      </c>
    </row>
    <row r="3640" spans="1:4" x14ac:dyDescent="0.3">
      <c r="A3640" s="183">
        <v>2015</v>
      </c>
      <c r="B3640" s="183" t="s">
        <v>86</v>
      </c>
      <c r="C3640" s="183" t="s">
        <v>69</v>
      </c>
      <c r="D3640" s="330">
        <v>126</v>
      </c>
    </row>
    <row r="3641" spans="1:4" x14ac:dyDescent="0.3">
      <c r="A3641" s="183">
        <v>2015</v>
      </c>
      <c r="B3641" s="183" t="s">
        <v>86</v>
      </c>
      <c r="C3641" s="183" t="s">
        <v>50</v>
      </c>
      <c r="D3641" s="330">
        <v>53</v>
      </c>
    </row>
    <row r="3642" spans="1:4" x14ac:dyDescent="0.3">
      <c r="A3642" s="183">
        <v>2015</v>
      </c>
      <c r="B3642" s="183" t="s">
        <v>86</v>
      </c>
      <c r="C3642" s="183" t="s">
        <v>279</v>
      </c>
      <c r="D3642" s="330">
        <v>59</v>
      </c>
    </row>
    <row r="3643" spans="1:4" x14ac:dyDescent="0.3">
      <c r="A3643" s="183">
        <v>2015</v>
      </c>
      <c r="B3643" s="183" t="s">
        <v>86</v>
      </c>
      <c r="C3643" s="183" t="s">
        <v>24</v>
      </c>
      <c r="D3643" s="330">
        <v>434</v>
      </c>
    </row>
    <row r="3644" spans="1:4" x14ac:dyDescent="0.3">
      <c r="A3644" s="183">
        <v>2015</v>
      </c>
      <c r="B3644" s="183" t="s">
        <v>86</v>
      </c>
      <c r="C3644" s="183" t="s">
        <v>9</v>
      </c>
      <c r="D3644" s="330">
        <v>314</v>
      </c>
    </row>
    <row r="3645" spans="1:4" x14ac:dyDescent="0.3">
      <c r="A3645" s="183">
        <v>2015</v>
      </c>
      <c r="B3645" s="183" t="s">
        <v>86</v>
      </c>
      <c r="C3645" s="183" t="s">
        <v>67</v>
      </c>
      <c r="D3645" s="330">
        <v>266</v>
      </c>
    </row>
    <row r="3646" spans="1:4" x14ac:dyDescent="0.3">
      <c r="A3646" s="183">
        <v>2015</v>
      </c>
      <c r="B3646" s="183" t="s">
        <v>86</v>
      </c>
      <c r="C3646" s="183" t="s">
        <v>28</v>
      </c>
      <c r="D3646" s="330">
        <v>249</v>
      </c>
    </row>
    <row r="3647" spans="1:4" x14ac:dyDescent="0.3">
      <c r="A3647" s="183">
        <v>2015</v>
      </c>
      <c r="B3647" s="183" t="s">
        <v>86</v>
      </c>
      <c r="C3647" s="183" t="s">
        <v>31</v>
      </c>
      <c r="D3647" s="330">
        <v>263</v>
      </c>
    </row>
    <row r="3648" spans="1:4" x14ac:dyDescent="0.3">
      <c r="A3648" s="183">
        <v>2015</v>
      </c>
      <c r="B3648" s="183" t="s">
        <v>86</v>
      </c>
      <c r="C3648" s="183" t="s">
        <v>64</v>
      </c>
      <c r="D3648" s="330">
        <v>363</v>
      </c>
    </row>
    <row r="3649" spans="1:4" x14ac:dyDescent="0.3">
      <c r="A3649" s="183">
        <v>2015</v>
      </c>
      <c r="B3649" s="183" t="s">
        <v>86</v>
      </c>
      <c r="C3649" s="183" t="s">
        <v>290</v>
      </c>
      <c r="D3649" s="330">
        <v>39</v>
      </c>
    </row>
    <row r="3650" spans="1:4" x14ac:dyDescent="0.3">
      <c r="A3650" s="183">
        <v>2015</v>
      </c>
      <c r="B3650" s="183" t="s">
        <v>86</v>
      </c>
      <c r="C3650" s="183" t="s">
        <v>280</v>
      </c>
      <c r="D3650" s="330">
        <v>98</v>
      </c>
    </row>
    <row r="3651" spans="1:4" x14ac:dyDescent="0.3">
      <c r="A3651" s="183">
        <v>2015</v>
      </c>
      <c r="B3651" s="183" t="s">
        <v>86</v>
      </c>
      <c r="C3651" s="183" t="s">
        <v>73</v>
      </c>
      <c r="D3651" s="330">
        <v>721</v>
      </c>
    </row>
    <row r="3652" spans="1:4" x14ac:dyDescent="0.3">
      <c r="A3652" s="183">
        <v>2015</v>
      </c>
      <c r="B3652" s="183" t="s">
        <v>86</v>
      </c>
      <c r="C3652" s="183" t="s">
        <v>26</v>
      </c>
      <c r="D3652" s="330">
        <v>165</v>
      </c>
    </row>
    <row r="3653" spans="1:4" x14ac:dyDescent="0.3">
      <c r="A3653" s="183">
        <v>2015</v>
      </c>
      <c r="B3653" s="183" t="s">
        <v>86</v>
      </c>
      <c r="C3653" s="183" t="s">
        <v>32</v>
      </c>
      <c r="D3653" s="330">
        <v>142</v>
      </c>
    </row>
    <row r="3654" spans="1:4" x14ac:dyDescent="0.3">
      <c r="A3654" s="183">
        <v>2015</v>
      </c>
      <c r="B3654" s="183" t="s">
        <v>86</v>
      </c>
      <c r="C3654" s="183" t="s">
        <v>46</v>
      </c>
      <c r="D3654" s="330">
        <v>431</v>
      </c>
    </row>
    <row r="3655" spans="1:4" x14ac:dyDescent="0.3">
      <c r="A3655" s="183">
        <v>2015</v>
      </c>
      <c r="B3655" s="183" t="s">
        <v>86</v>
      </c>
      <c r="C3655" s="183" t="s">
        <v>75</v>
      </c>
      <c r="D3655" s="330">
        <v>425</v>
      </c>
    </row>
    <row r="3656" spans="1:4" x14ac:dyDescent="0.3">
      <c r="A3656" s="183">
        <v>2015</v>
      </c>
      <c r="B3656" s="183" t="s">
        <v>86</v>
      </c>
      <c r="C3656" s="183" t="s">
        <v>10</v>
      </c>
      <c r="D3656" s="330">
        <v>624</v>
      </c>
    </row>
    <row r="3657" spans="1:4" x14ac:dyDescent="0.3">
      <c r="A3657" s="183">
        <v>2015</v>
      </c>
      <c r="B3657" s="183" t="s">
        <v>86</v>
      </c>
      <c r="C3657" s="183" t="s">
        <v>291</v>
      </c>
      <c r="D3657" s="330">
        <v>72</v>
      </c>
    </row>
    <row r="3658" spans="1:4" x14ac:dyDescent="0.3">
      <c r="A3658" s="183">
        <v>2015</v>
      </c>
      <c r="B3658" s="183" t="s">
        <v>86</v>
      </c>
      <c r="C3658" s="183" t="s">
        <v>15</v>
      </c>
      <c r="D3658" s="330">
        <v>432</v>
      </c>
    </row>
    <row r="3659" spans="1:4" x14ac:dyDescent="0.3">
      <c r="A3659" s="183">
        <v>2015</v>
      </c>
      <c r="B3659" s="183" t="s">
        <v>86</v>
      </c>
      <c r="C3659" s="183" t="s">
        <v>18</v>
      </c>
      <c r="D3659" s="330">
        <v>642</v>
      </c>
    </row>
    <row r="3660" spans="1:4" x14ac:dyDescent="0.3">
      <c r="A3660" s="183">
        <v>2015</v>
      </c>
      <c r="B3660" s="183" t="s">
        <v>86</v>
      </c>
      <c r="C3660" s="183" t="s">
        <v>77</v>
      </c>
      <c r="D3660" s="330">
        <v>295</v>
      </c>
    </row>
    <row r="3661" spans="1:4" x14ac:dyDescent="0.3">
      <c r="A3661" s="183">
        <v>2015</v>
      </c>
      <c r="B3661" s="183" t="s">
        <v>86</v>
      </c>
      <c r="C3661" s="183" t="s">
        <v>44</v>
      </c>
      <c r="D3661" s="330">
        <v>62</v>
      </c>
    </row>
    <row r="3662" spans="1:4" x14ac:dyDescent="0.3">
      <c r="A3662" s="183">
        <v>2015</v>
      </c>
      <c r="B3662" s="183" t="s">
        <v>86</v>
      </c>
      <c r="C3662" s="183" t="s">
        <v>71</v>
      </c>
      <c r="D3662" s="330">
        <v>276</v>
      </c>
    </row>
    <row r="3663" spans="1:4" x14ac:dyDescent="0.3">
      <c r="A3663" s="183">
        <v>2015</v>
      </c>
      <c r="B3663" s="183" t="s">
        <v>86</v>
      </c>
      <c r="C3663" s="183" t="s">
        <v>52</v>
      </c>
      <c r="D3663" s="330">
        <v>117</v>
      </c>
    </row>
    <row r="3664" spans="1:4" x14ac:dyDescent="0.3">
      <c r="A3664" s="183">
        <v>2015</v>
      </c>
      <c r="B3664" s="183" t="s">
        <v>86</v>
      </c>
      <c r="C3664" s="183" t="s">
        <v>20</v>
      </c>
      <c r="D3664" s="330">
        <v>392</v>
      </c>
    </row>
    <row r="3665" spans="1:4" x14ac:dyDescent="0.3">
      <c r="A3665" s="183">
        <v>2015</v>
      </c>
      <c r="B3665" s="183" t="s">
        <v>86</v>
      </c>
      <c r="C3665" s="183" t="s">
        <v>95</v>
      </c>
      <c r="D3665" s="330">
        <v>805</v>
      </c>
    </row>
    <row r="3666" spans="1:4" x14ac:dyDescent="0.3">
      <c r="A3666" s="183">
        <v>2015</v>
      </c>
      <c r="B3666" s="183" t="s">
        <v>86</v>
      </c>
      <c r="C3666" s="183" t="s">
        <v>30</v>
      </c>
      <c r="D3666" s="330">
        <v>99</v>
      </c>
    </row>
    <row r="3667" spans="1:4" x14ac:dyDescent="0.3">
      <c r="A3667" s="183">
        <v>2015</v>
      </c>
      <c r="B3667" s="183" t="s">
        <v>86</v>
      </c>
      <c r="C3667" s="183" t="s">
        <v>58</v>
      </c>
      <c r="D3667" s="330">
        <v>48</v>
      </c>
    </row>
    <row r="3668" spans="1:4" x14ac:dyDescent="0.3">
      <c r="A3668" s="183">
        <v>2015</v>
      </c>
      <c r="B3668" s="183" t="s">
        <v>86</v>
      </c>
      <c r="C3668" s="183" t="s">
        <v>281</v>
      </c>
      <c r="D3668" s="330">
        <v>1813</v>
      </c>
    </row>
    <row r="3669" spans="1:4" x14ac:dyDescent="0.3">
      <c r="A3669" s="183">
        <v>2015</v>
      </c>
      <c r="B3669" s="183" t="s">
        <v>86</v>
      </c>
      <c r="C3669" s="183" t="s">
        <v>54</v>
      </c>
      <c r="D3669" s="330">
        <v>43</v>
      </c>
    </row>
    <row r="3670" spans="1:4" x14ac:dyDescent="0.3">
      <c r="A3670" s="183">
        <v>2015</v>
      </c>
      <c r="B3670" s="183" t="s">
        <v>86</v>
      </c>
      <c r="C3670" s="183" t="s">
        <v>282</v>
      </c>
      <c r="D3670" s="330">
        <v>179</v>
      </c>
    </row>
    <row r="3671" spans="1:4" x14ac:dyDescent="0.3">
      <c r="A3671" s="183">
        <v>2015</v>
      </c>
      <c r="B3671" s="183" t="s">
        <v>86</v>
      </c>
      <c r="C3671" s="183" t="s">
        <v>145</v>
      </c>
      <c r="D3671" s="330">
        <v>4988</v>
      </c>
    </row>
    <row r="3672" spans="1:4" x14ac:dyDescent="0.3">
      <c r="A3672" s="183">
        <v>2015</v>
      </c>
      <c r="B3672" s="183" t="s">
        <v>86</v>
      </c>
      <c r="C3672" s="183" t="s">
        <v>146</v>
      </c>
      <c r="D3672" s="330">
        <v>3645</v>
      </c>
    </row>
    <row r="3673" spans="1:4" x14ac:dyDescent="0.3">
      <c r="A3673" s="183">
        <v>2015</v>
      </c>
      <c r="B3673" s="183" t="s">
        <v>86</v>
      </c>
      <c r="C3673" s="183" t="s">
        <v>147</v>
      </c>
      <c r="D3673" s="330">
        <v>6577</v>
      </c>
    </row>
    <row r="3674" spans="1:4" x14ac:dyDescent="0.3">
      <c r="A3674" s="183">
        <v>2015</v>
      </c>
      <c r="B3674" s="183" t="s">
        <v>84</v>
      </c>
      <c r="C3674" s="183" t="s">
        <v>79</v>
      </c>
      <c r="D3674" s="330">
        <v>198</v>
      </c>
    </row>
    <row r="3675" spans="1:4" x14ac:dyDescent="0.3">
      <c r="A3675" s="183">
        <v>2015</v>
      </c>
      <c r="B3675" s="183" t="s">
        <v>84</v>
      </c>
      <c r="C3675" s="183" t="s">
        <v>17</v>
      </c>
      <c r="D3675" s="330">
        <v>95</v>
      </c>
    </row>
    <row r="3676" spans="1:4" x14ac:dyDescent="0.3">
      <c r="A3676" s="183">
        <v>2015</v>
      </c>
      <c r="B3676" s="183" t="s">
        <v>84</v>
      </c>
      <c r="C3676" s="183" t="s">
        <v>11</v>
      </c>
      <c r="D3676" s="330">
        <v>176</v>
      </c>
    </row>
    <row r="3677" spans="1:4" x14ac:dyDescent="0.3">
      <c r="A3677" s="183">
        <v>2015</v>
      </c>
      <c r="B3677" s="183" t="s">
        <v>84</v>
      </c>
      <c r="C3677" s="183" t="s">
        <v>56</v>
      </c>
      <c r="D3677" s="330">
        <v>50</v>
      </c>
    </row>
    <row r="3678" spans="1:4" x14ac:dyDescent="0.3">
      <c r="A3678" s="183">
        <v>2015</v>
      </c>
      <c r="B3678" s="183" t="s">
        <v>84</v>
      </c>
      <c r="C3678" s="183" t="s">
        <v>29</v>
      </c>
      <c r="D3678" s="330">
        <v>56</v>
      </c>
    </row>
    <row r="3679" spans="1:4" x14ac:dyDescent="0.3">
      <c r="A3679" s="183">
        <v>2015</v>
      </c>
      <c r="B3679" s="183" t="s">
        <v>84</v>
      </c>
      <c r="C3679" s="183" t="s">
        <v>47</v>
      </c>
      <c r="D3679" s="330">
        <v>165</v>
      </c>
    </row>
    <row r="3680" spans="1:4" x14ac:dyDescent="0.3">
      <c r="A3680" s="183">
        <v>2015</v>
      </c>
      <c r="B3680" s="183" t="s">
        <v>84</v>
      </c>
      <c r="C3680" s="183" t="s">
        <v>57</v>
      </c>
      <c r="D3680" s="330">
        <v>47</v>
      </c>
    </row>
    <row r="3681" spans="1:4" x14ac:dyDescent="0.3">
      <c r="A3681" s="183">
        <v>2015</v>
      </c>
      <c r="B3681" s="183" t="s">
        <v>84</v>
      </c>
      <c r="C3681" s="183" t="s">
        <v>74</v>
      </c>
      <c r="D3681" s="330">
        <v>147</v>
      </c>
    </row>
    <row r="3682" spans="1:4" x14ac:dyDescent="0.3">
      <c r="A3682" s="183">
        <v>2015</v>
      </c>
      <c r="B3682" s="183" t="s">
        <v>84</v>
      </c>
      <c r="C3682" s="183" t="s">
        <v>53</v>
      </c>
      <c r="D3682" s="330">
        <v>32</v>
      </c>
    </row>
    <row r="3683" spans="1:4" x14ac:dyDescent="0.3">
      <c r="A3683" s="183">
        <v>2015</v>
      </c>
      <c r="B3683" s="183" t="s">
        <v>84</v>
      </c>
      <c r="C3683" s="183" t="s">
        <v>60</v>
      </c>
      <c r="D3683" s="330">
        <v>56</v>
      </c>
    </row>
    <row r="3684" spans="1:4" x14ac:dyDescent="0.3">
      <c r="A3684" s="183">
        <v>2015</v>
      </c>
      <c r="B3684" s="183" t="s">
        <v>84</v>
      </c>
      <c r="C3684" s="183" t="s">
        <v>25</v>
      </c>
      <c r="D3684" s="330">
        <v>104</v>
      </c>
    </row>
    <row r="3685" spans="1:4" x14ac:dyDescent="0.3">
      <c r="A3685" s="183">
        <v>2015</v>
      </c>
      <c r="B3685" s="183" t="s">
        <v>84</v>
      </c>
      <c r="C3685" s="183" t="s">
        <v>7</v>
      </c>
      <c r="D3685" s="330">
        <v>159</v>
      </c>
    </row>
    <row r="3686" spans="1:4" x14ac:dyDescent="0.3">
      <c r="A3686" s="183">
        <v>2015</v>
      </c>
      <c r="B3686" s="183" t="s">
        <v>84</v>
      </c>
      <c r="C3686" s="183" t="s">
        <v>36</v>
      </c>
      <c r="D3686" s="330">
        <v>37</v>
      </c>
    </row>
    <row r="3687" spans="1:4" x14ac:dyDescent="0.3">
      <c r="A3687" s="183">
        <v>2015</v>
      </c>
      <c r="B3687" s="183" t="s">
        <v>84</v>
      </c>
      <c r="C3687" s="183" t="s">
        <v>21</v>
      </c>
      <c r="D3687" s="330">
        <v>47</v>
      </c>
    </row>
    <row r="3688" spans="1:4" x14ac:dyDescent="0.3">
      <c r="A3688" s="183">
        <v>2015</v>
      </c>
      <c r="B3688" s="183" t="s">
        <v>84</v>
      </c>
      <c r="C3688" s="183" t="s">
        <v>16</v>
      </c>
      <c r="D3688" s="330">
        <v>116</v>
      </c>
    </row>
    <row r="3689" spans="1:4" x14ac:dyDescent="0.3">
      <c r="A3689" s="183">
        <v>2015</v>
      </c>
      <c r="B3689" s="183" t="s">
        <v>84</v>
      </c>
      <c r="C3689" s="183" t="s">
        <v>2</v>
      </c>
      <c r="D3689" s="330">
        <v>237</v>
      </c>
    </row>
    <row r="3690" spans="1:4" x14ac:dyDescent="0.3">
      <c r="A3690" s="183">
        <v>2015</v>
      </c>
      <c r="B3690" s="183" t="s">
        <v>84</v>
      </c>
      <c r="C3690" s="183" t="s">
        <v>4</v>
      </c>
      <c r="D3690" s="330">
        <v>228</v>
      </c>
    </row>
    <row r="3691" spans="1:4" x14ac:dyDescent="0.3">
      <c r="A3691" s="183">
        <v>2015</v>
      </c>
      <c r="B3691" s="183" t="s">
        <v>84</v>
      </c>
      <c r="C3691" s="183" t="s">
        <v>38</v>
      </c>
      <c r="D3691" s="330">
        <v>36</v>
      </c>
    </row>
    <row r="3692" spans="1:4" x14ac:dyDescent="0.3">
      <c r="A3692" s="183">
        <v>2015</v>
      </c>
      <c r="B3692" s="183" t="s">
        <v>84</v>
      </c>
      <c r="C3692" s="183" t="s">
        <v>275</v>
      </c>
      <c r="D3692" s="330">
        <v>34</v>
      </c>
    </row>
    <row r="3693" spans="1:4" x14ac:dyDescent="0.3">
      <c r="A3693" s="183">
        <v>2015</v>
      </c>
      <c r="B3693" s="183" t="s">
        <v>84</v>
      </c>
      <c r="C3693" s="183" t="s">
        <v>8</v>
      </c>
      <c r="D3693" s="330">
        <v>82</v>
      </c>
    </row>
    <row r="3694" spans="1:4" x14ac:dyDescent="0.3">
      <c r="A3694" s="183">
        <v>2015</v>
      </c>
      <c r="B3694" s="183" t="s">
        <v>84</v>
      </c>
      <c r="C3694" s="183" t="s">
        <v>78</v>
      </c>
      <c r="D3694" s="330">
        <v>120</v>
      </c>
    </row>
    <row r="3695" spans="1:4" x14ac:dyDescent="0.3">
      <c r="A3695" s="183">
        <v>2015</v>
      </c>
      <c r="B3695" s="183" t="s">
        <v>84</v>
      </c>
      <c r="C3695" s="183" t="s">
        <v>27</v>
      </c>
      <c r="D3695" s="330">
        <v>72</v>
      </c>
    </row>
    <row r="3696" spans="1:4" x14ac:dyDescent="0.3">
      <c r="A3696" s="183">
        <v>2015</v>
      </c>
      <c r="B3696" s="183" t="s">
        <v>84</v>
      </c>
      <c r="C3696" s="183" t="s">
        <v>13</v>
      </c>
      <c r="D3696" s="330">
        <v>55</v>
      </c>
    </row>
    <row r="3697" spans="1:4" x14ac:dyDescent="0.3">
      <c r="A3697" s="183">
        <v>2015</v>
      </c>
      <c r="B3697" s="183" t="s">
        <v>84</v>
      </c>
      <c r="C3697" s="183" t="s">
        <v>70</v>
      </c>
      <c r="D3697" s="330">
        <v>104</v>
      </c>
    </row>
    <row r="3698" spans="1:4" x14ac:dyDescent="0.3">
      <c r="A3698" s="183">
        <v>2015</v>
      </c>
      <c r="B3698" s="183" t="s">
        <v>84</v>
      </c>
      <c r="C3698" s="183" t="s">
        <v>72</v>
      </c>
      <c r="D3698" s="330">
        <v>43</v>
      </c>
    </row>
    <row r="3699" spans="1:4" x14ac:dyDescent="0.3">
      <c r="A3699" s="183">
        <v>2015</v>
      </c>
      <c r="B3699" s="183" t="s">
        <v>84</v>
      </c>
      <c r="C3699" s="183" t="s">
        <v>6</v>
      </c>
      <c r="D3699" s="330">
        <v>1091</v>
      </c>
    </row>
    <row r="3700" spans="1:4" x14ac:dyDescent="0.3">
      <c r="A3700" s="183">
        <v>2015</v>
      </c>
      <c r="B3700" s="183" t="s">
        <v>84</v>
      </c>
      <c r="C3700" s="183" t="s">
        <v>62</v>
      </c>
      <c r="D3700" s="330">
        <v>75</v>
      </c>
    </row>
    <row r="3701" spans="1:4" x14ac:dyDescent="0.3">
      <c r="A3701" s="183">
        <v>2015</v>
      </c>
      <c r="B3701" s="183" t="s">
        <v>84</v>
      </c>
      <c r="C3701" s="183" t="s">
        <v>5</v>
      </c>
      <c r="D3701" s="330">
        <v>151</v>
      </c>
    </row>
    <row r="3702" spans="1:4" x14ac:dyDescent="0.3">
      <c r="A3702" s="183">
        <v>2015</v>
      </c>
      <c r="B3702" s="183" t="s">
        <v>84</v>
      </c>
      <c r="C3702" s="183" t="s">
        <v>76</v>
      </c>
      <c r="D3702" s="330">
        <v>112</v>
      </c>
    </row>
    <row r="3703" spans="1:4" x14ac:dyDescent="0.3">
      <c r="A3703" s="183">
        <v>2015</v>
      </c>
      <c r="B3703" s="183" t="s">
        <v>84</v>
      </c>
      <c r="C3703" s="183" t="s">
        <v>43</v>
      </c>
      <c r="D3703" s="330">
        <v>42</v>
      </c>
    </row>
    <row r="3704" spans="1:4" x14ac:dyDescent="0.3">
      <c r="A3704" s="183">
        <v>2015</v>
      </c>
      <c r="B3704" s="183" t="s">
        <v>84</v>
      </c>
      <c r="C3704" s="183" t="s">
        <v>65</v>
      </c>
      <c r="D3704" s="330">
        <v>40</v>
      </c>
    </row>
    <row r="3705" spans="1:4" x14ac:dyDescent="0.3">
      <c r="A3705" s="183">
        <v>2015</v>
      </c>
      <c r="B3705" s="183" t="s">
        <v>84</v>
      </c>
      <c r="C3705" s="183" t="s">
        <v>22</v>
      </c>
      <c r="D3705" s="330">
        <v>56</v>
      </c>
    </row>
    <row r="3706" spans="1:4" x14ac:dyDescent="0.3">
      <c r="A3706" s="183">
        <v>2015</v>
      </c>
      <c r="B3706" s="183" t="s">
        <v>84</v>
      </c>
      <c r="C3706" s="183" t="s">
        <v>61</v>
      </c>
      <c r="D3706" s="330">
        <v>35</v>
      </c>
    </row>
    <row r="3707" spans="1:4" x14ac:dyDescent="0.3">
      <c r="A3707" s="183">
        <v>2015</v>
      </c>
      <c r="B3707" s="183" t="s">
        <v>84</v>
      </c>
      <c r="C3707" s="183" t="s">
        <v>23</v>
      </c>
      <c r="D3707" s="330">
        <v>64</v>
      </c>
    </row>
    <row r="3708" spans="1:4" x14ac:dyDescent="0.3">
      <c r="A3708" s="183">
        <v>2015</v>
      </c>
      <c r="B3708" s="183" t="s">
        <v>84</v>
      </c>
      <c r="C3708" s="183" t="s">
        <v>278</v>
      </c>
      <c r="D3708" s="330">
        <v>92</v>
      </c>
    </row>
    <row r="3709" spans="1:4" x14ac:dyDescent="0.3">
      <c r="A3709" s="183">
        <v>2015</v>
      </c>
      <c r="B3709" s="183" t="s">
        <v>84</v>
      </c>
      <c r="C3709" s="183" t="s">
        <v>19</v>
      </c>
      <c r="D3709" s="330">
        <v>66</v>
      </c>
    </row>
    <row r="3710" spans="1:4" x14ac:dyDescent="0.3">
      <c r="A3710" s="183">
        <v>2015</v>
      </c>
      <c r="B3710" s="183" t="s">
        <v>84</v>
      </c>
      <c r="C3710" s="183" t="s">
        <v>48</v>
      </c>
      <c r="D3710" s="330">
        <v>46</v>
      </c>
    </row>
    <row r="3711" spans="1:4" x14ac:dyDescent="0.3">
      <c r="A3711" s="183">
        <v>2015</v>
      </c>
      <c r="B3711" s="183" t="s">
        <v>84</v>
      </c>
      <c r="C3711" s="183" t="s">
        <v>34</v>
      </c>
      <c r="D3711" s="330">
        <v>31</v>
      </c>
    </row>
    <row r="3712" spans="1:4" x14ac:dyDescent="0.3">
      <c r="A3712" s="183">
        <v>2015</v>
      </c>
      <c r="B3712" s="183" t="s">
        <v>84</v>
      </c>
      <c r="C3712" s="183" t="s">
        <v>3</v>
      </c>
      <c r="D3712" s="330">
        <v>249</v>
      </c>
    </row>
    <row r="3713" spans="1:4" x14ac:dyDescent="0.3">
      <c r="A3713" s="183">
        <v>2015</v>
      </c>
      <c r="B3713" s="183" t="s">
        <v>84</v>
      </c>
      <c r="C3713" s="183" t="s">
        <v>80</v>
      </c>
      <c r="D3713" s="330">
        <v>103</v>
      </c>
    </row>
    <row r="3714" spans="1:4" x14ac:dyDescent="0.3">
      <c r="A3714" s="183">
        <v>2015</v>
      </c>
      <c r="B3714" s="183" t="s">
        <v>84</v>
      </c>
      <c r="C3714" s="183" t="s">
        <v>39</v>
      </c>
      <c r="D3714" s="330">
        <v>60</v>
      </c>
    </row>
    <row r="3715" spans="1:4" x14ac:dyDescent="0.3">
      <c r="A3715" s="183">
        <v>2015</v>
      </c>
      <c r="B3715" s="183" t="s">
        <v>84</v>
      </c>
      <c r="C3715" s="183" t="s">
        <v>14</v>
      </c>
      <c r="D3715" s="330">
        <v>157</v>
      </c>
    </row>
    <row r="3716" spans="1:4" x14ac:dyDescent="0.3">
      <c r="A3716" s="183">
        <v>2015</v>
      </c>
      <c r="B3716" s="183" t="s">
        <v>84</v>
      </c>
      <c r="C3716" s="183" t="s">
        <v>68</v>
      </c>
      <c r="D3716" s="330">
        <v>38</v>
      </c>
    </row>
    <row r="3717" spans="1:4" x14ac:dyDescent="0.3">
      <c r="A3717" s="183">
        <v>2015</v>
      </c>
      <c r="B3717" s="183" t="s">
        <v>84</v>
      </c>
      <c r="C3717" s="183" t="s">
        <v>69</v>
      </c>
      <c r="D3717" s="330">
        <v>37</v>
      </c>
    </row>
    <row r="3718" spans="1:4" x14ac:dyDescent="0.3">
      <c r="A3718" s="183">
        <v>2015</v>
      </c>
      <c r="B3718" s="183" t="s">
        <v>84</v>
      </c>
      <c r="C3718" s="183" t="s">
        <v>24</v>
      </c>
      <c r="D3718" s="330">
        <v>169</v>
      </c>
    </row>
    <row r="3719" spans="1:4" x14ac:dyDescent="0.3">
      <c r="A3719" s="183">
        <v>2015</v>
      </c>
      <c r="B3719" s="183" t="s">
        <v>84</v>
      </c>
      <c r="C3719" s="183" t="s">
        <v>9</v>
      </c>
      <c r="D3719" s="330">
        <v>96</v>
      </c>
    </row>
    <row r="3720" spans="1:4" x14ac:dyDescent="0.3">
      <c r="A3720" s="183">
        <v>2015</v>
      </c>
      <c r="B3720" s="183" t="s">
        <v>84</v>
      </c>
      <c r="C3720" s="183" t="s">
        <v>67</v>
      </c>
      <c r="D3720" s="330">
        <v>49</v>
      </c>
    </row>
    <row r="3721" spans="1:4" x14ac:dyDescent="0.3">
      <c r="A3721" s="183">
        <v>2015</v>
      </c>
      <c r="B3721" s="183" t="s">
        <v>84</v>
      </c>
      <c r="C3721" s="183" t="s">
        <v>28</v>
      </c>
      <c r="D3721" s="330">
        <v>77</v>
      </c>
    </row>
    <row r="3722" spans="1:4" x14ac:dyDescent="0.3">
      <c r="A3722" s="183">
        <v>2015</v>
      </c>
      <c r="B3722" s="183" t="s">
        <v>84</v>
      </c>
      <c r="C3722" s="183" t="s">
        <v>31</v>
      </c>
      <c r="D3722" s="330">
        <v>56</v>
      </c>
    </row>
    <row r="3723" spans="1:4" x14ac:dyDescent="0.3">
      <c r="A3723" s="183">
        <v>2015</v>
      </c>
      <c r="B3723" s="183" t="s">
        <v>84</v>
      </c>
      <c r="C3723" s="183" t="s">
        <v>64</v>
      </c>
      <c r="D3723" s="330">
        <v>94</v>
      </c>
    </row>
    <row r="3724" spans="1:4" x14ac:dyDescent="0.3">
      <c r="A3724" s="183">
        <v>2015</v>
      </c>
      <c r="B3724" s="183" t="s">
        <v>84</v>
      </c>
      <c r="C3724" s="183" t="s">
        <v>73</v>
      </c>
      <c r="D3724" s="330">
        <v>109</v>
      </c>
    </row>
    <row r="3725" spans="1:4" x14ac:dyDescent="0.3">
      <c r="A3725" s="183">
        <v>2015</v>
      </c>
      <c r="B3725" s="183" t="s">
        <v>84</v>
      </c>
      <c r="C3725" s="183" t="s">
        <v>26</v>
      </c>
      <c r="D3725" s="330">
        <v>54</v>
      </c>
    </row>
    <row r="3726" spans="1:4" x14ac:dyDescent="0.3">
      <c r="A3726" s="183">
        <v>2015</v>
      </c>
      <c r="B3726" s="183" t="s">
        <v>84</v>
      </c>
      <c r="C3726" s="183" t="s">
        <v>32</v>
      </c>
      <c r="D3726" s="330">
        <v>41</v>
      </c>
    </row>
    <row r="3727" spans="1:4" x14ac:dyDescent="0.3">
      <c r="A3727" s="183">
        <v>2015</v>
      </c>
      <c r="B3727" s="183" t="s">
        <v>84</v>
      </c>
      <c r="C3727" s="183" t="s">
        <v>46</v>
      </c>
      <c r="D3727" s="330">
        <v>112</v>
      </c>
    </row>
    <row r="3728" spans="1:4" x14ac:dyDescent="0.3">
      <c r="A3728" s="183">
        <v>2015</v>
      </c>
      <c r="B3728" s="183" t="s">
        <v>84</v>
      </c>
      <c r="C3728" s="183" t="s">
        <v>75</v>
      </c>
      <c r="D3728" s="330">
        <v>70</v>
      </c>
    </row>
    <row r="3729" spans="1:4" x14ac:dyDescent="0.3">
      <c r="A3729" s="183">
        <v>2015</v>
      </c>
      <c r="B3729" s="183" t="s">
        <v>84</v>
      </c>
      <c r="C3729" s="183" t="s">
        <v>10</v>
      </c>
      <c r="D3729" s="330">
        <v>195</v>
      </c>
    </row>
    <row r="3730" spans="1:4" x14ac:dyDescent="0.3">
      <c r="A3730" s="183">
        <v>2015</v>
      </c>
      <c r="B3730" s="183" t="s">
        <v>84</v>
      </c>
      <c r="C3730" s="183" t="s">
        <v>15</v>
      </c>
      <c r="D3730" s="330">
        <v>149</v>
      </c>
    </row>
    <row r="3731" spans="1:4" x14ac:dyDescent="0.3">
      <c r="A3731" s="183">
        <v>2015</v>
      </c>
      <c r="B3731" s="183" t="s">
        <v>84</v>
      </c>
      <c r="C3731" s="183" t="s">
        <v>18</v>
      </c>
      <c r="D3731" s="330">
        <v>167</v>
      </c>
    </row>
    <row r="3732" spans="1:4" x14ac:dyDescent="0.3">
      <c r="A3732" s="183">
        <v>2015</v>
      </c>
      <c r="B3732" s="183" t="s">
        <v>84</v>
      </c>
      <c r="C3732" s="183" t="s">
        <v>77</v>
      </c>
      <c r="D3732" s="330">
        <v>60</v>
      </c>
    </row>
    <row r="3733" spans="1:4" x14ac:dyDescent="0.3">
      <c r="A3733" s="183">
        <v>2015</v>
      </c>
      <c r="B3733" s="183" t="s">
        <v>84</v>
      </c>
      <c r="C3733" s="183" t="s">
        <v>71</v>
      </c>
      <c r="D3733" s="330">
        <v>57</v>
      </c>
    </row>
    <row r="3734" spans="1:4" x14ac:dyDescent="0.3">
      <c r="A3734" s="183">
        <v>2015</v>
      </c>
      <c r="B3734" s="183" t="s">
        <v>84</v>
      </c>
      <c r="C3734" s="183" t="s">
        <v>20</v>
      </c>
      <c r="D3734" s="330">
        <v>82</v>
      </c>
    </row>
    <row r="3735" spans="1:4" x14ac:dyDescent="0.3">
      <c r="A3735" s="183">
        <v>2015</v>
      </c>
      <c r="B3735" s="183" t="s">
        <v>84</v>
      </c>
      <c r="C3735" s="183" t="s">
        <v>95</v>
      </c>
      <c r="D3735" s="330">
        <v>144</v>
      </c>
    </row>
    <row r="3736" spans="1:4" x14ac:dyDescent="0.3">
      <c r="A3736" s="183">
        <v>2015</v>
      </c>
      <c r="B3736" s="183" t="s">
        <v>84</v>
      </c>
      <c r="C3736" s="183" t="s">
        <v>30</v>
      </c>
      <c r="D3736" s="330">
        <v>34</v>
      </c>
    </row>
    <row r="3737" spans="1:4" x14ac:dyDescent="0.3">
      <c r="A3737" s="183">
        <v>2015</v>
      </c>
      <c r="B3737" s="183" t="s">
        <v>84</v>
      </c>
      <c r="C3737" s="183" t="s">
        <v>281</v>
      </c>
      <c r="D3737" s="330">
        <v>394</v>
      </c>
    </row>
    <row r="3738" spans="1:4" x14ac:dyDescent="0.3">
      <c r="A3738" s="183">
        <v>2015</v>
      </c>
      <c r="B3738" s="183" t="s">
        <v>84</v>
      </c>
      <c r="C3738" s="183" t="s">
        <v>282</v>
      </c>
      <c r="D3738" s="330">
        <v>43</v>
      </c>
    </row>
    <row r="3739" spans="1:4" x14ac:dyDescent="0.3">
      <c r="A3739" s="183">
        <v>2015</v>
      </c>
      <c r="B3739" s="183" t="s">
        <v>84</v>
      </c>
      <c r="C3739" s="183" t="s">
        <v>145</v>
      </c>
      <c r="D3739" s="330">
        <v>7405</v>
      </c>
    </row>
    <row r="3740" spans="1:4" x14ac:dyDescent="0.3">
      <c r="A3740" s="183">
        <v>2015</v>
      </c>
      <c r="B3740" s="183" t="s">
        <v>84</v>
      </c>
      <c r="C3740" s="183" t="s">
        <v>146</v>
      </c>
      <c r="D3740" s="330">
        <v>918</v>
      </c>
    </row>
    <row r="3741" spans="1:4" x14ac:dyDescent="0.3">
      <c r="A3741" s="183">
        <v>2015</v>
      </c>
      <c r="B3741" s="183" t="s">
        <v>84</v>
      </c>
      <c r="C3741" s="183" t="s">
        <v>147</v>
      </c>
      <c r="D3741" s="330">
        <v>7628</v>
      </c>
    </row>
    <row r="3742" spans="1:4" x14ac:dyDescent="0.3">
      <c r="A3742" s="183">
        <v>2015</v>
      </c>
      <c r="B3742" s="183" t="s">
        <v>293</v>
      </c>
      <c r="C3742" s="183" t="s">
        <v>35</v>
      </c>
      <c r="D3742" s="330">
        <v>78</v>
      </c>
    </row>
    <row r="3743" spans="1:4" x14ac:dyDescent="0.3">
      <c r="A3743" s="183">
        <v>2015</v>
      </c>
      <c r="B3743" s="183" t="s">
        <v>293</v>
      </c>
      <c r="C3743" s="183" t="s">
        <v>41</v>
      </c>
      <c r="D3743" s="330">
        <v>57</v>
      </c>
    </row>
    <row r="3744" spans="1:4" x14ac:dyDescent="0.3">
      <c r="A3744" s="183">
        <v>2015</v>
      </c>
      <c r="B3744" s="183" t="s">
        <v>293</v>
      </c>
      <c r="C3744" s="183" t="s">
        <v>59</v>
      </c>
      <c r="D3744" s="330">
        <v>51</v>
      </c>
    </row>
    <row r="3745" spans="1:4" x14ac:dyDescent="0.3">
      <c r="A3745" s="183">
        <v>2015</v>
      </c>
      <c r="B3745" s="183" t="s">
        <v>293</v>
      </c>
      <c r="C3745" s="183" t="s">
        <v>79</v>
      </c>
      <c r="D3745" s="330">
        <v>248</v>
      </c>
    </row>
    <row r="3746" spans="1:4" x14ac:dyDescent="0.3">
      <c r="A3746" s="183">
        <v>2015</v>
      </c>
      <c r="B3746" s="183" t="s">
        <v>293</v>
      </c>
      <c r="C3746" s="183" t="s">
        <v>17</v>
      </c>
      <c r="D3746" s="330">
        <v>141</v>
      </c>
    </row>
    <row r="3747" spans="1:4" x14ac:dyDescent="0.3">
      <c r="A3747" s="183">
        <v>2015</v>
      </c>
      <c r="B3747" s="183" t="s">
        <v>293</v>
      </c>
      <c r="C3747" s="183" t="s">
        <v>274</v>
      </c>
      <c r="D3747" s="330">
        <v>33</v>
      </c>
    </row>
    <row r="3748" spans="1:4" x14ac:dyDescent="0.3">
      <c r="A3748" s="183">
        <v>2015</v>
      </c>
      <c r="B3748" s="183" t="s">
        <v>293</v>
      </c>
      <c r="C3748" s="183" t="s">
        <v>66</v>
      </c>
      <c r="D3748" s="330">
        <v>45</v>
      </c>
    </row>
    <row r="3749" spans="1:4" x14ac:dyDescent="0.3">
      <c r="A3749" s="183">
        <v>2015</v>
      </c>
      <c r="B3749" s="183" t="s">
        <v>293</v>
      </c>
      <c r="C3749" s="183" t="s">
        <v>11</v>
      </c>
      <c r="D3749" s="330">
        <v>215</v>
      </c>
    </row>
    <row r="3750" spans="1:4" x14ac:dyDescent="0.3">
      <c r="A3750" s="183">
        <v>2015</v>
      </c>
      <c r="B3750" s="183" t="s">
        <v>293</v>
      </c>
      <c r="C3750" s="183" t="s">
        <v>56</v>
      </c>
      <c r="D3750" s="330">
        <v>153</v>
      </c>
    </row>
    <row r="3751" spans="1:4" x14ac:dyDescent="0.3">
      <c r="A3751" s="183">
        <v>2015</v>
      </c>
      <c r="B3751" s="183" t="s">
        <v>293</v>
      </c>
      <c r="C3751" s="183" t="s">
        <v>29</v>
      </c>
      <c r="D3751" s="330">
        <v>66</v>
      </c>
    </row>
    <row r="3752" spans="1:4" x14ac:dyDescent="0.3">
      <c r="A3752" s="183">
        <v>2015</v>
      </c>
      <c r="B3752" s="183" t="s">
        <v>293</v>
      </c>
      <c r="C3752" s="183" t="s">
        <v>47</v>
      </c>
      <c r="D3752" s="330">
        <v>210</v>
      </c>
    </row>
    <row r="3753" spans="1:4" x14ac:dyDescent="0.3">
      <c r="A3753" s="183">
        <v>2015</v>
      </c>
      <c r="B3753" s="183" t="s">
        <v>293</v>
      </c>
      <c r="C3753" s="183" t="s">
        <v>57</v>
      </c>
      <c r="D3753" s="330">
        <v>66</v>
      </c>
    </row>
    <row r="3754" spans="1:4" x14ac:dyDescent="0.3">
      <c r="A3754" s="183">
        <v>2015</v>
      </c>
      <c r="B3754" s="183" t="s">
        <v>293</v>
      </c>
      <c r="C3754" s="183" t="s">
        <v>74</v>
      </c>
      <c r="D3754" s="330">
        <v>246</v>
      </c>
    </row>
    <row r="3755" spans="1:4" x14ac:dyDescent="0.3">
      <c r="A3755" s="183">
        <v>2015</v>
      </c>
      <c r="B3755" s="183" t="s">
        <v>293</v>
      </c>
      <c r="C3755" s="183" t="s">
        <v>53</v>
      </c>
      <c r="D3755" s="330">
        <v>43</v>
      </c>
    </row>
    <row r="3756" spans="1:4" x14ac:dyDescent="0.3">
      <c r="A3756" s="183">
        <v>2015</v>
      </c>
      <c r="B3756" s="183" t="s">
        <v>293</v>
      </c>
      <c r="C3756" s="183" t="s">
        <v>284</v>
      </c>
      <c r="D3756" s="330">
        <v>36</v>
      </c>
    </row>
    <row r="3757" spans="1:4" x14ac:dyDescent="0.3">
      <c r="A3757" s="183">
        <v>2015</v>
      </c>
      <c r="B3757" s="183" t="s">
        <v>293</v>
      </c>
      <c r="C3757" s="183" t="s">
        <v>33</v>
      </c>
      <c r="D3757" s="330">
        <v>52</v>
      </c>
    </row>
    <row r="3758" spans="1:4" x14ac:dyDescent="0.3">
      <c r="A3758" s="183">
        <v>2015</v>
      </c>
      <c r="B3758" s="183" t="s">
        <v>293</v>
      </c>
      <c r="C3758" s="183" t="s">
        <v>60</v>
      </c>
      <c r="D3758" s="330">
        <v>53</v>
      </c>
    </row>
    <row r="3759" spans="1:4" x14ac:dyDescent="0.3">
      <c r="A3759" s="183">
        <v>2015</v>
      </c>
      <c r="B3759" s="183" t="s">
        <v>293</v>
      </c>
      <c r="C3759" s="183" t="s">
        <v>25</v>
      </c>
      <c r="D3759" s="330">
        <v>129</v>
      </c>
    </row>
    <row r="3760" spans="1:4" x14ac:dyDescent="0.3">
      <c r="A3760" s="183">
        <v>2015</v>
      </c>
      <c r="B3760" s="183" t="s">
        <v>293</v>
      </c>
      <c r="C3760" s="183" t="s">
        <v>7</v>
      </c>
      <c r="D3760" s="330">
        <v>151</v>
      </c>
    </row>
    <row r="3761" spans="1:4" x14ac:dyDescent="0.3">
      <c r="A3761" s="183">
        <v>2015</v>
      </c>
      <c r="B3761" s="183" t="s">
        <v>293</v>
      </c>
      <c r="C3761" s="183" t="s">
        <v>36</v>
      </c>
      <c r="D3761" s="330">
        <v>95</v>
      </c>
    </row>
    <row r="3762" spans="1:4" x14ac:dyDescent="0.3">
      <c r="A3762" s="183">
        <v>2015</v>
      </c>
      <c r="B3762" s="183" t="s">
        <v>293</v>
      </c>
      <c r="C3762" s="183" t="s">
        <v>285</v>
      </c>
      <c r="D3762" s="330">
        <v>55</v>
      </c>
    </row>
    <row r="3763" spans="1:4" x14ac:dyDescent="0.3">
      <c r="A3763" s="183">
        <v>2015</v>
      </c>
      <c r="B3763" s="183" t="s">
        <v>293</v>
      </c>
      <c r="C3763" s="183" t="s">
        <v>21</v>
      </c>
      <c r="D3763" s="330">
        <v>53</v>
      </c>
    </row>
    <row r="3764" spans="1:4" x14ac:dyDescent="0.3">
      <c r="A3764" s="183">
        <v>2015</v>
      </c>
      <c r="B3764" s="183" t="s">
        <v>293</v>
      </c>
      <c r="C3764" s="183" t="s">
        <v>286</v>
      </c>
      <c r="D3764" s="330">
        <v>33</v>
      </c>
    </row>
    <row r="3765" spans="1:4" x14ac:dyDescent="0.3">
      <c r="A3765" s="183">
        <v>2015</v>
      </c>
      <c r="B3765" s="183" t="s">
        <v>293</v>
      </c>
      <c r="C3765" s="183" t="s">
        <v>16</v>
      </c>
      <c r="D3765" s="330">
        <v>118</v>
      </c>
    </row>
    <row r="3766" spans="1:4" x14ac:dyDescent="0.3">
      <c r="A3766" s="183">
        <v>2015</v>
      </c>
      <c r="B3766" s="183" t="s">
        <v>293</v>
      </c>
      <c r="C3766" s="183" t="s">
        <v>2</v>
      </c>
      <c r="D3766" s="330">
        <v>273</v>
      </c>
    </row>
    <row r="3767" spans="1:4" x14ac:dyDescent="0.3">
      <c r="A3767" s="183">
        <v>2015</v>
      </c>
      <c r="B3767" s="183" t="s">
        <v>293</v>
      </c>
      <c r="C3767" s="183" t="s">
        <v>4</v>
      </c>
      <c r="D3767" s="330">
        <v>299</v>
      </c>
    </row>
    <row r="3768" spans="1:4" x14ac:dyDescent="0.3">
      <c r="A3768" s="183">
        <v>2015</v>
      </c>
      <c r="B3768" s="183" t="s">
        <v>293</v>
      </c>
      <c r="C3768" s="183" t="s">
        <v>38</v>
      </c>
      <c r="D3768" s="330">
        <v>69</v>
      </c>
    </row>
    <row r="3769" spans="1:4" x14ac:dyDescent="0.3">
      <c r="A3769" s="183">
        <v>2015</v>
      </c>
      <c r="B3769" s="183" t="s">
        <v>293</v>
      </c>
      <c r="C3769" s="183" t="s">
        <v>275</v>
      </c>
      <c r="D3769" s="330">
        <v>31</v>
      </c>
    </row>
    <row r="3770" spans="1:4" x14ac:dyDescent="0.3">
      <c r="A3770" s="183">
        <v>2015</v>
      </c>
      <c r="B3770" s="183" t="s">
        <v>293</v>
      </c>
      <c r="C3770" s="183" t="s">
        <v>8</v>
      </c>
      <c r="D3770" s="330">
        <v>117</v>
      </c>
    </row>
    <row r="3771" spans="1:4" x14ac:dyDescent="0.3">
      <c r="A3771" s="183">
        <v>2015</v>
      </c>
      <c r="B3771" s="183" t="s">
        <v>293</v>
      </c>
      <c r="C3771" s="183" t="s">
        <v>78</v>
      </c>
      <c r="D3771" s="330">
        <v>269</v>
      </c>
    </row>
    <row r="3772" spans="1:4" x14ac:dyDescent="0.3">
      <c r="A3772" s="183">
        <v>2015</v>
      </c>
      <c r="B3772" s="183" t="s">
        <v>293</v>
      </c>
      <c r="C3772" s="183" t="s">
        <v>27</v>
      </c>
      <c r="D3772" s="330">
        <v>125</v>
      </c>
    </row>
    <row r="3773" spans="1:4" x14ac:dyDescent="0.3">
      <c r="A3773" s="183">
        <v>2015</v>
      </c>
      <c r="B3773" s="183" t="s">
        <v>293</v>
      </c>
      <c r="C3773" s="183" t="s">
        <v>13</v>
      </c>
      <c r="D3773" s="330">
        <v>79</v>
      </c>
    </row>
    <row r="3774" spans="1:4" x14ac:dyDescent="0.3">
      <c r="A3774" s="183">
        <v>2015</v>
      </c>
      <c r="B3774" s="183" t="s">
        <v>293</v>
      </c>
      <c r="C3774" s="183" t="s">
        <v>70</v>
      </c>
      <c r="D3774" s="330">
        <v>468</v>
      </c>
    </row>
    <row r="3775" spans="1:4" x14ac:dyDescent="0.3">
      <c r="A3775" s="183">
        <v>2015</v>
      </c>
      <c r="B3775" s="183" t="s">
        <v>293</v>
      </c>
      <c r="C3775" s="183" t="s">
        <v>72</v>
      </c>
      <c r="D3775" s="330">
        <v>64</v>
      </c>
    </row>
    <row r="3776" spans="1:4" x14ac:dyDescent="0.3">
      <c r="A3776" s="183">
        <v>2015</v>
      </c>
      <c r="B3776" s="183" t="s">
        <v>293</v>
      </c>
      <c r="C3776" s="183" t="s">
        <v>6</v>
      </c>
      <c r="D3776" s="330">
        <v>263</v>
      </c>
    </row>
    <row r="3777" spans="1:4" x14ac:dyDescent="0.3">
      <c r="A3777" s="183">
        <v>2015</v>
      </c>
      <c r="B3777" s="183" t="s">
        <v>293</v>
      </c>
      <c r="C3777" s="183" t="s">
        <v>62</v>
      </c>
      <c r="D3777" s="330">
        <v>171</v>
      </c>
    </row>
    <row r="3778" spans="1:4" x14ac:dyDescent="0.3">
      <c r="A3778" s="183">
        <v>2015</v>
      </c>
      <c r="B3778" s="183" t="s">
        <v>293</v>
      </c>
      <c r="C3778" s="183" t="s">
        <v>5</v>
      </c>
      <c r="D3778" s="330">
        <v>228</v>
      </c>
    </row>
    <row r="3779" spans="1:4" x14ac:dyDescent="0.3">
      <c r="A3779" s="183">
        <v>2015</v>
      </c>
      <c r="B3779" s="183" t="s">
        <v>293</v>
      </c>
      <c r="C3779" s="183" t="s">
        <v>76</v>
      </c>
      <c r="D3779" s="330">
        <v>187</v>
      </c>
    </row>
    <row r="3780" spans="1:4" x14ac:dyDescent="0.3">
      <c r="A3780" s="183">
        <v>2015</v>
      </c>
      <c r="B3780" s="183" t="s">
        <v>293</v>
      </c>
      <c r="C3780" s="183" t="s">
        <v>63</v>
      </c>
      <c r="D3780" s="330">
        <v>44</v>
      </c>
    </row>
    <row r="3781" spans="1:4" x14ac:dyDescent="0.3">
      <c r="A3781" s="183">
        <v>2015</v>
      </c>
      <c r="B3781" s="183" t="s">
        <v>293</v>
      </c>
      <c r="C3781" s="183" t="s">
        <v>277</v>
      </c>
      <c r="D3781" s="330">
        <v>41</v>
      </c>
    </row>
    <row r="3782" spans="1:4" x14ac:dyDescent="0.3">
      <c r="A3782" s="183">
        <v>2015</v>
      </c>
      <c r="B3782" s="183" t="s">
        <v>293</v>
      </c>
      <c r="C3782" s="183" t="s">
        <v>43</v>
      </c>
      <c r="D3782" s="330">
        <v>61</v>
      </c>
    </row>
    <row r="3783" spans="1:4" x14ac:dyDescent="0.3">
      <c r="A3783" s="183">
        <v>2015</v>
      </c>
      <c r="B3783" s="183" t="s">
        <v>293</v>
      </c>
      <c r="C3783" s="183" t="s">
        <v>65</v>
      </c>
      <c r="D3783" s="330">
        <v>46</v>
      </c>
    </row>
    <row r="3784" spans="1:4" x14ac:dyDescent="0.3">
      <c r="A3784" s="183">
        <v>2015</v>
      </c>
      <c r="B3784" s="183" t="s">
        <v>293</v>
      </c>
      <c r="C3784" s="183" t="s">
        <v>22</v>
      </c>
      <c r="D3784" s="330">
        <v>40</v>
      </c>
    </row>
    <row r="3785" spans="1:4" x14ac:dyDescent="0.3">
      <c r="A3785" s="183">
        <v>2015</v>
      </c>
      <c r="B3785" s="183" t="s">
        <v>293</v>
      </c>
      <c r="C3785" s="183" t="s">
        <v>61</v>
      </c>
      <c r="D3785" s="330">
        <v>73</v>
      </c>
    </row>
    <row r="3786" spans="1:4" x14ac:dyDescent="0.3">
      <c r="A3786" s="183">
        <v>2015</v>
      </c>
      <c r="B3786" s="183" t="s">
        <v>293</v>
      </c>
      <c r="C3786" s="183" t="s">
        <v>23</v>
      </c>
      <c r="D3786" s="330">
        <v>64</v>
      </c>
    </row>
    <row r="3787" spans="1:4" x14ac:dyDescent="0.3">
      <c r="A3787" s="183">
        <v>2015</v>
      </c>
      <c r="B3787" s="183" t="s">
        <v>293</v>
      </c>
      <c r="C3787" s="183" t="s">
        <v>12</v>
      </c>
      <c r="D3787" s="330">
        <v>42</v>
      </c>
    </row>
    <row r="3788" spans="1:4" x14ac:dyDescent="0.3">
      <c r="A3788" s="183">
        <v>2015</v>
      </c>
      <c r="B3788" s="183" t="s">
        <v>293</v>
      </c>
      <c r="C3788" s="183" t="s">
        <v>278</v>
      </c>
      <c r="D3788" s="330">
        <v>142</v>
      </c>
    </row>
    <row r="3789" spans="1:4" x14ac:dyDescent="0.3">
      <c r="A3789" s="183">
        <v>2015</v>
      </c>
      <c r="B3789" s="183" t="s">
        <v>293</v>
      </c>
      <c r="C3789" s="183" t="s">
        <v>19</v>
      </c>
      <c r="D3789" s="330">
        <v>50</v>
      </c>
    </row>
    <row r="3790" spans="1:4" x14ac:dyDescent="0.3">
      <c r="A3790" s="183">
        <v>2015</v>
      </c>
      <c r="B3790" s="183" t="s">
        <v>293</v>
      </c>
      <c r="C3790" s="183" t="s">
        <v>48</v>
      </c>
      <c r="D3790" s="330">
        <v>77</v>
      </c>
    </row>
    <row r="3791" spans="1:4" x14ac:dyDescent="0.3">
      <c r="A3791" s="183">
        <v>2015</v>
      </c>
      <c r="B3791" s="183" t="s">
        <v>293</v>
      </c>
      <c r="C3791" s="183" t="s">
        <v>34</v>
      </c>
      <c r="D3791" s="330">
        <v>73</v>
      </c>
    </row>
    <row r="3792" spans="1:4" x14ac:dyDescent="0.3">
      <c r="A3792" s="183">
        <v>2015</v>
      </c>
      <c r="B3792" s="183" t="s">
        <v>293</v>
      </c>
      <c r="C3792" s="183" t="s">
        <v>3</v>
      </c>
      <c r="D3792" s="330">
        <v>264</v>
      </c>
    </row>
    <row r="3793" spans="1:4" x14ac:dyDescent="0.3">
      <c r="A3793" s="183">
        <v>2015</v>
      </c>
      <c r="B3793" s="183" t="s">
        <v>293</v>
      </c>
      <c r="C3793" s="183" t="s">
        <v>80</v>
      </c>
      <c r="D3793" s="330">
        <v>119</v>
      </c>
    </row>
    <row r="3794" spans="1:4" x14ac:dyDescent="0.3">
      <c r="A3794" s="183">
        <v>2015</v>
      </c>
      <c r="B3794" s="183" t="s">
        <v>293</v>
      </c>
      <c r="C3794" s="183" t="s">
        <v>39</v>
      </c>
      <c r="D3794" s="330">
        <v>449</v>
      </c>
    </row>
    <row r="3795" spans="1:4" x14ac:dyDescent="0.3">
      <c r="A3795" s="183">
        <v>2015</v>
      </c>
      <c r="B3795" s="183" t="s">
        <v>293</v>
      </c>
      <c r="C3795" s="183" t="s">
        <v>14</v>
      </c>
      <c r="D3795" s="330">
        <v>286</v>
      </c>
    </row>
    <row r="3796" spans="1:4" x14ac:dyDescent="0.3">
      <c r="A3796" s="183">
        <v>2015</v>
      </c>
      <c r="B3796" s="183" t="s">
        <v>293</v>
      </c>
      <c r="C3796" s="183" t="s">
        <v>68</v>
      </c>
      <c r="D3796" s="330">
        <v>45</v>
      </c>
    </row>
    <row r="3797" spans="1:4" x14ac:dyDescent="0.3">
      <c r="A3797" s="183">
        <v>2015</v>
      </c>
      <c r="B3797" s="183" t="s">
        <v>293</v>
      </c>
      <c r="C3797" s="183" t="s">
        <v>69</v>
      </c>
      <c r="D3797" s="330">
        <v>81</v>
      </c>
    </row>
    <row r="3798" spans="1:4" x14ac:dyDescent="0.3">
      <c r="A3798" s="183">
        <v>2015</v>
      </c>
      <c r="B3798" s="183" t="s">
        <v>293</v>
      </c>
      <c r="C3798" s="183" t="s">
        <v>279</v>
      </c>
      <c r="D3798" s="330">
        <v>32</v>
      </c>
    </row>
    <row r="3799" spans="1:4" x14ac:dyDescent="0.3">
      <c r="A3799" s="183">
        <v>2015</v>
      </c>
      <c r="B3799" s="183" t="s">
        <v>293</v>
      </c>
      <c r="C3799" s="183" t="s">
        <v>24</v>
      </c>
      <c r="D3799" s="330">
        <v>179</v>
      </c>
    </row>
    <row r="3800" spans="1:4" x14ac:dyDescent="0.3">
      <c r="A3800" s="183">
        <v>2015</v>
      </c>
      <c r="B3800" s="183" t="s">
        <v>293</v>
      </c>
      <c r="C3800" s="183" t="s">
        <v>9</v>
      </c>
      <c r="D3800" s="330">
        <v>139</v>
      </c>
    </row>
    <row r="3801" spans="1:4" x14ac:dyDescent="0.3">
      <c r="A3801" s="183">
        <v>2015</v>
      </c>
      <c r="B3801" s="183" t="s">
        <v>293</v>
      </c>
      <c r="C3801" s="183" t="s">
        <v>67</v>
      </c>
      <c r="D3801" s="330">
        <v>58</v>
      </c>
    </row>
    <row r="3802" spans="1:4" x14ac:dyDescent="0.3">
      <c r="A3802" s="183">
        <v>2015</v>
      </c>
      <c r="B3802" s="183" t="s">
        <v>293</v>
      </c>
      <c r="C3802" s="183" t="s">
        <v>28</v>
      </c>
      <c r="D3802" s="330">
        <v>93</v>
      </c>
    </row>
    <row r="3803" spans="1:4" x14ac:dyDescent="0.3">
      <c r="A3803" s="183">
        <v>2015</v>
      </c>
      <c r="B3803" s="183" t="s">
        <v>293</v>
      </c>
      <c r="C3803" s="183" t="s">
        <v>31</v>
      </c>
      <c r="D3803" s="330">
        <v>184</v>
      </c>
    </row>
    <row r="3804" spans="1:4" x14ac:dyDescent="0.3">
      <c r="A3804" s="183">
        <v>2015</v>
      </c>
      <c r="B3804" s="183" t="s">
        <v>293</v>
      </c>
      <c r="C3804" s="183" t="s">
        <v>64</v>
      </c>
      <c r="D3804" s="330">
        <v>166</v>
      </c>
    </row>
    <row r="3805" spans="1:4" x14ac:dyDescent="0.3">
      <c r="A3805" s="183">
        <v>2015</v>
      </c>
      <c r="B3805" s="183" t="s">
        <v>293</v>
      </c>
      <c r="C3805" s="183" t="s">
        <v>280</v>
      </c>
      <c r="D3805" s="330">
        <v>72</v>
      </c>
    </row>
    <row r="3806" spans="1:4" x14ac:dyDescent="0.3">
      <c r="A3806" s="183">
        <v>2015</v>
      </c>
      <c r="B3806" s="183" t="s">
        <v>293</v>
      </c>
      <c r="C3806" s="183" t="s">
        <v>73</v>
      </c>
      <c r="D3806" s="330">
        <v>199</v>
      </c>
    </row>
    <row r="3807" spans="1:4" x14ac:dyDescent="0.3">
      <c r="A3807" s="183">
        <v>2015</v>
      </c>
      <c r="B3807" s="183" t="s">
        <v>293</v>
      </c>
      <c r="C3807" s="183" t="s">
        <v>26</v>
      </c>
      <c r="D3807" s="330">
        <v>77</v>
      </c>
    </row>
    <row r="3808" spans="1:4" x14ac:dyDescent="0.3">
      <c r="A3808" s="183">
        <v>2015</v>
      </c>
      <c r="B3808" s="183" t="s">
        <v>293</v>
      </c>
      <c r="C3808" s="183" t="s">
        <v>32</v>
      </c>
      <c r="D3808" s="330">
        <v>66</v>
      </c>
    </row>
    <row r="3809" spans="1:4" x14ac:dyDescent="0.3">
      <c r="A3809" s="183">
        <v>2015</v>
      </c>
      <c r="B3809" s="183" t="s">
        <v>293</v>
      </c>
      <c r="C3809" s="183" t="s">
        <v>46</v>
      </c>
      <c r="D3809" s="330">
        <v>357</v>
      </c>
    </row>
    <row r="3810" spans="1:4" x14ac:dyDescent="0.3">
      <c r="A3810" s="183">
        <v>2015</v>
      </c>
      <c r="B3810" s="183" t="s">
        <v>293</v>
      </c>
      <c r="C3810" s="183" t="s">
        <v>75</v>
      </c>
      <c r="D3810" s="330">
        <v>164</v>
      </c>
    </row>
    <row r="3811" spans="1:4" x14ac:dyDescent="0.3">
      <c r="A3811" s="183">
        <v>2015</v>
      </c>
      <c r="B3811" s="183" t="s">
        <v>293</v>
      </c>
      <c r="C3811" s="183" t="s">
        <v>10</v>
      </c>
      <c r="D3811" s="330">
        <v>226</v>
      </c>
    </row>
    <row r="3812" spans="1:4" x14ac:dyDescent="0.3">
      <c r="A3812" s="183">
        <v>2015</v>
      </c>
      <c r="B3812" s="183" t="s">
        <v>293</v>
      </c>
      <c r="C3812" s="183" t="s">
        <v>291</v>
      </c>
      <c r="D3812" s="330">
        <v>32</v>
      </c>
    </row>
    <row r="3813" spans="1:4" x14ac:dyDescent="0.3">
      <c r="A3813" s="183">
        <v>2015</v>
      </c>
      <c r="B3813" s="183" t="s">
        <v>293</v>
      </c>
      <c r="C3813" s="183" t="s">
        <v>15</v>
      </c>
      <c r="D3813" s="330">
        <v>173</v>
      </c>
    </row>
    <row r="3814" spans="1:4" x14ac:dyDescent="0.3">
      <c r="A3814" s="183">
        <v>2015</v>
      </c>
      <c r="B3814" s="183" t="s">
        <v>293</v>
      </c>
      <c r="C3814" s="183" t="s">
        <v>18</v>
      </c>
      <c r="D3814" s="330">
        <v>406</v>
      </c>
    </row>
    <row r="3815" spans="1:4" x14ac:dyDescent="0.3">
      <c r="A3815" s="183">
        <v>2015</v>
      </c>
      <c r="B3815" s="183" t="s">
        <v>293</v>
      </c>
      <c r="C3815" s="183" t="s">
        <v>77</v>
      </c>
      <c r="D3815" s="330">
        <v>127</v>
      </c>
    </row>
    <row r="3816" spans="1:4" x14ac:dyDescent="0.3">
      <c r="A3816" s="183">
        <v>2015</v>
      </c>
      <c r="B3816" s="183" t="s">
        <v>293</v>
      </c>
      <c r="C3816" s="183" t="s">
        <v>71</v>
      </c>
      <c r="D3816" s="330">
        <v>103</v>
      </c>
    </row>
    <row r="3817" spans="1:4" x14ac:dyDescent="0.3">
      <c r="A3817" s="183">
        <v>2015</v>
      </c>
      <c r="B3817" s="183" t="s">
        <v>293</v>
      </c>
      <c r="C3817" s="183" t="s">
        <v>52</v>
      </c>
      <c r="D3817" s="330">
        <v>59</v>
      </c>
    </row>
    <row r="3818" spans="1:4" x14ac:dyDescent="0.3">
      <c r="A3818" s="183">
        <v>2015</v>
      </c>
      <c r="B3818" s="183" t="s">
        <v>293</v>
      </c>
      <c r="C3818" s="183" t="s">
        <v>20</v>
      </c>
      <c r="D3818" s="330">
        <v>219</v>
      </c>
    </row>
    <row r="3819" spans="1:4" x14ac:dyDescent="0.3">
      <c r="A3819" s="183">
        <v>2015</v>
      </c>
      <c r="B3819" s="183" t="s">
        <v>293</v>
      </c>
      <c r="C3819" s="183" t="s">
        <v>95</v>
      </c>
      <c r="D3819" s="330">
        <v>266</v>
      </c>
    </row>
    <row r="3820" spans="1:4" x14ac:dyDescent="0.3">
      <c r="A3820" s="183">
        <v>2015</v>
      </c>
      <c r="B3820" s="183" t="s">
        <v>293</v>
      </c>
      <c r="C3820" s="183" t="s">
        <v>30</v>
      </c>
      <c r="D3820" s="330">
        <v>54</v>
      </c>
    </row>
    <row r="3821" spans="1:4" x14ac:dyDescent="0.3">
      <c r="A3821" s="183">
        <v>2015</v>
      </c>
      <c r="B3821" s="183" t="s">
        <v>293</v>
      </c>
      <c r="C3821" s="183" t="s">
        <v>281</v>
      </c>
      <c r="D3821" s="330">
        <v>991</v>
      </c>
    </row>
    <row r="3822" spans="1:4" x14ac:dyDescent="0.3">
      <c r="A3822" s="183">
        <v>2015</v>
      </c>
      <c r="B3822" s="183" t="s">
        <v>293</v>
      </c>
      <c r="C3822" s="183" t="s">
        <v>282</v>
      </c>
      <c r="D3822" s="330">
        <v>87</v>
      </c>
    </row>
    <row r="3823" spans="1:4" x14ac:dyDescent="0.3">
      <c r="A3823" s="183">
        <v>2015</v>
      </c>
      <c r="B3823" s="183" t="s">
        <v>293</v>
      </c>
      <c r="C3823" s="183" t="s">
        <v>145</v>
      </c>
      <c r="D3823" s="330">
        <v>1136</v>
      </c>
    </row>
    <row r="3824" spans="1:4" x14ac:dyDescent="0.3">
      <c r="A3824" s="183">
        <v>2015</v>
      </c>
      <c r="B3824" s="183" t="s">
        <v>293</v>
      </c>
      <c r="C3824" s="183" t="s">
        <v>146</v>
      </c>
      <c r="D3824" s="330">
        <v>4545</v>
      </c>
    </row>
    <row r="3825" spans="1:4" x14ac:dyDescent="0.3">
      <c r="A3825" s="183">
        <v>2015</v>
      </c>
      <c r="B3825" s="183" t="s">
        <v>293</v>
      </c>
      <c r="C3825" s="183" t="s">
        <v>147</v>
      </c>
      <c r="D3825" s="330">
        <v>5413</v>
      </c>
    </row>
    <row r="3826" spans="1:4" x14ac:dyDescent="0.3">
      <c r="A3826" s="183">
        <v>2015</v>
      </c>
      <c r="B3826" s="183" t="s">
        <v>140</v>
      </c>
      <c r="C3826" s="183" t="s">
        <v>35</v>
      </c>
      <c r="D3826" s="330">
        <v>1043</v>
      </c>
    </row>
    <row r="3827" spans="1:4" x14ac:dyDescent="0.3">
      <c r="A3827" s="183">
        <v>2015</v>
      </c>
      <c r="B3827" s="183" t="s">
        <v>140</v>
      </c>
      <c r="C3827" s="183" t="s">
        <v>41</v>
      </c>
      <c r="D3827" s="330">
        <v>913</v>
      </c>
    </row>
    <row r="3828" spans="1:4" x14ac:dyDescent="0.3">
      <c r="A3828" s="183">
        <v>2015</v>
      </c>
      <c r="B3828" s="183" t="s">
        <v>140</v>
      </c>
      <c r="C3828" s="183" t="s">
        <v>59</v>
      </c>
      <c r="D3828" s="330">
        <v>1323</v>
      </c>
    </row>
    <row r="3829" spans="1:4" x14ac:dyDescent="0.3">
      <c r="A3829" s="183">
        <v>2015</v>
      </c>
      <c r="B3829" s="183" t="s">
        <v>140</v>
      </c>
      <c r="C3829" s="183" t="s">
        <v>79</v>
      </c>
      <c r="D3829" s="330">
        <v>14245</v>
      </c>
    </row>
    <row r="3830" spans="1:4" x14ac:dyDescent="0.3">
      <c r="A3830" s="183">
        <v>2015</v>
      </c>
      <c r="B3830" s="183" t="s">
        <v>140</v>
      </c>
      <c r="C3830" s="183" t="s">
        <v>17</v>
      </c>
      <c r="D3830" s="330">
        <v>6546</v>
      </c>
    </row>
    <row r="3831" spans="1:4" x14ac:dyDescent="0.3">
      <c r="A3831" s="183">
        <v>2015</v>
      </c>
      <c r="B3831" s="183" t="s">
        <v>140</v>
      </c>
      <c r="C3831" s="183" t="s">
        <v>274</v>
      </c>
      <c r="D3831" s="330">
        <v>1682</v>
      </c>
    </row>
    <row r="3832" spans="1:4" x14ac:dyDescent="0.3">
      <c r="A3832" s="183">
        <v>2015</v>
      </c>
      <c r="B3832" s="183" t="s">
        <v>140</v>
      </c>
      <c r="C3832" s="183" t="s">
        <v>66</v>
      </c>
      <c r="D3832" s="330">
        <v>2916</v>
      </c>
    </row>
    <row r="3833" spans="1:4" x14ac:dyDescent="0.3">
      <c r="A3833" s="183">
        <v>2015</v>
      </c>
      <c r="B3833" s="183" t="s">
        <v>140</v>
      </c>
      <c r="C3833" s="183" t="s">
        <v>283</v>
      </c>
      <c r="D3833" s="330">
        <v>1024</v>
      </c>
    </row>
    <row r="3834" spans="1:4" x14ac:dyDescent="0.3">
      <c r="A3834" s="183">
        <v>2015</v>
      </c>
      <c r="B3834" s="183" t="s">
        <v>140</v>
      </c>
      <c r="C3834" s="183" t="s">
        <v>11</v>
      </c>
      <c r="D3834" s="330">
        <v>10315</v>
      </c>
    </row>
    <row r="3835" spans="1:4" x14ac:dyDescent="0.3">
      <c r="A3835" s="183">
        <v>2015</v>
      </c>
      <c r="B3835" s="183" t="s">
        <v>140</v>
      </c>
      <c r="C3835" s="183" t="s">
        <v>56</v>
      </c>
      <c r="D3835" s="330">
        <v>3788</v>
      </c>
    </row>
    <row r="3836" spans="1:4" x14ac:dyDescent="0.3">
      <c r="A3836" s="183">
        <v>2015</v>
      </c>
      <c r="B3836" s="183" t="s">
        <v>140</v>
      </c>
      <c r="C3836" s="183" t="s">
        <v>29</v>
      </c>
      <c r="D3836" s="330">
        <v>3707</v>
      </c>
    </row>
    <row r="3837" spans="1:4" x14ac:dyDescent="0.3">
      <c r="A3837" s="183">
        <v>2015</v>
      </c>
      <c r="B3837" s="183" t="s">
        <v>140</v>
      </c>
      <c r="C3837" s="183" t="s">
        <v>40</v>
      </c>
      <c r="D3837" s="330">
        <v>465</v>
      </c>
    </row>
    <row r="3838" spans="1:4" x14ac:dyDescent="0.3">
      <c r="A3838" s="183">
        <v>2015</v>
      </c>
      <c r="B3838" s="183" t="s">
        <v>140</v>
      </c>
      <c r="C3838" s="183" t="s">
        <v>47</v>
      </c>
      <c r="D3838" s="330">
        <v>10997</v>
      </c>
    </row>
    <row r="3839" spans="1:4" x14ac:dyDescent="0.3">
      <c r="A3839" s="183">
        <v>2015</v>
      </c>
      <c r="B3839" s="183" t="s">
        <v>140</v>
      </c>
      <c r="C3839" s="183" t="s">
        <v>57</v>
      </c>
      <c r="D3839" s="330">
        <v>2269</v>
      </c>
    </row>
    <row r="3840" spans="1:4" x14ac:dyDescent="0.3">
      <c r="A3840" s="183">
        <v>2015</v>
      </c>
      <c r="B3840" s="183" t="s">
        <v>140</v>
      </c>
      <c r="C3840" s="183" t="s">
        <v>74</v>
      </c>
      <c r="D3840" s="330">
        <v>10276</v>
      </c>
    </row>
    <row r="3841" spans="1:4" x14ac:dyDescent="0.3">
      <c r="A3841" s="183">
        <v>2015</v>
      </c>
      <c r="B3841" s="183" t="s">
        <v>140</v>
      </c>
      <c r="C3841" s="183" t="s">
        <v>53</v>
      </c>
      <c r="D3841" s="330">
        <v>1474</v>
      </c>
    </row>
    <row r="3842" spans="1:4" x14ac:dyDescent="0.3">
      <c r="A3842" s="183">
        <v>2015</v>
      </c>
      <c r="B3842" s="183" t="s">
        <v>140</v>
      </c>
      <c r="C3842" s="183" t="s">
        <v>284</v>
      </c>
      <c r="D3842" s="330">
        <v>436</v>
      </c>
    </row>
    <row r="3843" spans="1:4" x14ac:dyDescent="0.3">
      <c r="A3843" s="183">
        <v>2015</v>
      </c>
      <c r="B3843" s="183" t="s">
        <v>140</v>
      </c>
      <c r="C3843" s="183" t="s">
        <v>49</v>
      </c>
      <c r="D3843" s="330">
        <v>555</v>
      </c>
    </row>
    <row r="3844" spans="1:4" x14ac:dyDescent="0.3">
      <c r="A3844" s="183">
        <v>2015</v>
      </c>
      <c r="B3844" s="183" t="s">
        <v>140</v>
      </c>
      <c r="C3844" s="183" t="s">
        <v>33</v>
      </c>
      <c r="D3844" s="330">
        <v>2346</v>
      </c>
    </row>
    <row r="3845" spans="1:4" x14ac:dyDescent="0.3">
      <c r="A3845" s="183">
        <v>2015</v>
      </c>
      <c r="B3845" s="183" t="s">
        <v>140</v>
      </c>
      <c r="C3845" s="183" t="s">
        <v>60</v>
      </c>
      <c r="D3845" s="330">
        <v>3784</v>
      </c>
    </row>
    <row r="3846" spans="1:4" x14ac:dyDescent="0.3">
      <c r="A3846" s="183">
        <v>2015</v>
      </c>
      <c r="B3846" s="183" t="s">
        <v>140</v>
      </c>
      <c r="C3846" s="183" t="s">
        <v>25</v>
      </c>
      <c r="D3846" s="330">
        <v>7358</v>
      </c>
    </row>
    <row r="3847" spans="1:4" x14ac:dyDescent="0.3">
      <c r="A3847" s="183">
        <v>2015</v>
      </c>
      <c r="B3847" s="183" t="s">
        <v>140</v>
      </c>
      <c r="C3847" s="183" t="s">
        <v>7</v>
      </c>
      <c r="D3847" s="330">
        <v>8736</v>
      </c>
    </row>
    <row r="3848" spans="1:4" x14ac:dyDescent="0.3">
      <c r="A3848" s="183">
        <v>2015</v>
      </c>
      <c r="B3848" s="183" t="s">
        <v>140</v>
      </c>
      <c r="C3848" s="183" t="s">
        <v>51</v>
      </c>
      <c r="D3848" s="330">
        <v>503</v>
      </c>
    </row>
    <row r="3849" spans="1:4" x14ac:dyDescent="0.3">
      <c r="A3849" s="183">
        <v>2015</v>
      </c>
      <c r="B3849" s="183" t="s">
        <v>140</v>
      </c>
      <c r="C3849" s="183" t="s">
        <v>55</v>
      </c>
      <c r="D3849" s="330">
        <v>573</v>
      </c>
    </row>
    <row r="3850" spans="1:4" x14ac:dyDescent="0.3">
      <c r="A3850" s="183">
        <v>2015</v>
      </c>
      <c r="B3850" s="183" t="s">
        <v>140</v>
      </c>
      <c r="C3850" s="183" t="s">
        <v>36</v>
      </c>
      <c r="D3850" s="330">
        <v>3996</v>
      </c>
    </row>
    <row r="3851" spans="1:4" x14ac:dyDescent="0.3">
      <c r="A3851" s="183">
        <v>2015</v>
      </c>
      <c r="B3851" s="183" t="s">
        <v>140</v>
      </c>
      <c r="C3851" s="183" t="s">
        <v>285</v>
      </c>
      <c r="D3851" s="330">
        <v>315</v>
      </c>
    </row>
    <row r="3852" spans="1:4" x14ac:dyDescent="0.3">
      <c r="A3852" s="183">
        <v>2015</v>
      </c>
      <c r="B3852" s="183" t="s">
        <v>140</v>
      </c>
      <c r="C3852" s="183" t="s">
        <v>21</v>
      </c>
      <c r="D3852" s="330">
        <v>3451</v>
      </c>
    </row>
    <row r="3853" spans="1:4" x14ac:dyDescent="0.3">
      <c r="A3853" s="183">
        <v>2015</v>
      </c>
      <c r="B3853" s="183" t="s">
        <v>140</v>
      </c>
      <c r="C3853" s="183" t="s">
        <v>42</v>
      </c>
      <c r="D3853" s="330">
        <v>587</v>
      </c>
    </row>
    <row r="3854" spans="1:4" x14ac:dyDescent="0.3">
      <c r="A3854" s="183">
        <v>2015</v>
      </c>
      <c r="B3854" s="183" t="s">
        <v>140</v>
      </c>
      <c r="C3854" s="183" t="s">
        <v>286</v>
      </c>
      <c r="D3854" s="330">
        <v>690</v>
      </c>
    </row>
    <row r="3855" spans="1:4" x14ac:dyDescent="0.3">
      <c r="A3855" s="183">
        <v>2015</v>
      </c>
      <c r="B3855" s="183" t="s">
        <v>140</v>
      </c>
      <c r="C3855" s="183" t="s">
        <v>16</v>
      </c>
      <c r="D3855" s="330">
        <v>6891</v>
      </c>
    </row>
    <row r="3856" spans="1:4" x14ac:dyDescent="0.3">
      <c r="A3856" s="183">
        <v>2015</v>
      </c>
      <c r="B3856" s="183" t="s">
        <v>140</v>
      </c>
      <c r="C3856" s="183" t="s">
        <v>2</v>
      </c>
      <c r="D3856" s="330">
        <v>13373</v>
      </c>
    </row>
    <row r="3857" spans="1:4" x14ac:dyDescent="0.3">
      <c r="A3857" s="183">
        <v>2015</v>
      </c>
      <c r="B3857" s="183" t="s">
        <v>140</v>
      </c>
      <c r="C3857" s="183" t="s">
        <v>287</v>
      </c>
      <c r="D3857" s="330">
        <v>574</v>
      </c>
    </row>
    <row r="3858" spans="1:4" x14ac:dyDescent="0.3">
      <c r="A3858" s="183">
        <v>2015</v>
      </c>
      <c r="B3858" s="183" t="s">
        <v>140</v>
      </c>
      <c r="C3858" s="183" t="s">
        <v>288</v>
      </c>
      <c r="D3858" s="330">
        <v>722</v>
      </c>
    </row>
    <row r="3859" spans="1:4" x14ac:dyDescent="0.3">
      <c r="A3859" s="183">
        <v>2015</v>
      </c>
      <c r="B3859" s="183" t="s">
        <v>140</v>
      </c>
      <c r="C3859" s="183" t="s">
        <v>4</v>
      </c>
      <c r="D3859" s="330">
        <v>13977</v>
      </c>
    </row>
    <row r="3860" spans="1:4" x14ac:dyDescent="0.3">
      <c r="A3860" s="183">
        <v>2015</v>
      </c>
      <c r="B3860" s="183" t="s">
        <v>140</v>
      </c>
      <c r="C3860" s="183" t="s">
        <v>38</v>
      </c>
      <c r="D3860" s="330">
        <v>2040</v>
      </c>
    </row>
    <row r="3861" spans="1:4" x14ac:dyDescent="0.3">
      <c r="A3861" s="183">
        <v>2015</v>
      </c>
      <c r="B3861" s="183" t="s">
        <v>140</v>
      </c>
      <c r="C3861" s="183" t="s">
        <v>275</v>
      </c>
      <c r="D3861" s="330">
        <v>2840</v>
      </c>
    </row>
    <row r="3862" spans="1:4" x14ac:dyDescent="0.3">
      <c r="A3862" s="183">
        <v>2015</v>
      </c>
      <c r="B3862" s="183" t="s">
        <v>140</v>
      </c>
      <c r="C3862" s="183" t="s">
        <v>8</v>
      </c>
      <c r="D3862" s="330">
        <v>6008</v>
      </c>
    </row>
    <row r="3863" spans="1:4" x14ac:dyDescent="0.3">
      <c r="A3863" s="183">
        <v>2015</v>
      </c>
      <c r="B3863" s="183" t="s">
        <v>140</v>
      </c>
      <c r="C3863" s="183" t="s">
        <v>289</v>
      </c>
      <c r="D3863" s="330">
        <v>388</v>
      </c>
    </row>
    <row r="3864" spans="1:4" x14ac:dyDescent="0.3">
      <c r="A3864" s="183">
        <v>2015</v>
      </c>
      <c r="B3864" s="183" t="s">
        <v>140</v>
      </c>
      <c r="C3864" s="183" t="s">
        <v>292</v>
      </c>
      <c r="D3864" s="330">
        <v>160</v>
      </c>
    </row>
    <row r="3865" spans="1:4" x14ac:dyDescent="0.3">
      <c r="A3865" s="183">
        <v>2015</v>
      </c>
      <c r="B3865" s="183" t="s">
        <v>140</v>
      </c>
      <c r="C3865" s="183" t="s">
        <v>78</v>
      </c>
      <c r="D3865" s="330">
        <v>11756</v>
      </c>
    </row>
    <row r="3866" spans="1:4" x14ac:dyDescent="0.3">
      <c r="A3866" s="183">
        <v>2015</v>
      </c>
      <c r="B3866" s="183" t="s">
        <v>140</v>
      </c>
      <c r="C3866" s="183" t="s">
        <v>27</v>
      </c>
      <c r="D3866" s="330">
        <v>5736</v>
      </c>
    </row>
    <row r="3867" spans="1:4" x14ac:dyDescent="0.3">
      <c r="A3867" s="183">
        <v>2015</v>
      </c>
      <c r="B3867" s="183" t="s">
        <v>140</v>
      </c>
      <c r="C3867" s="183" t="s">
        <v>13</v>
      </c>
      <c r="D3867" s="330">
        <v>3572</v>
      </c>
    </row>
    <row r="3868" spans="1:4" x14ac:dyDescent="0.3">
      <c r="A3868" s="183">
        <v>2015</v>
      </c>
      <c r="B3868" s="183" t="s">
        <v>140</v>
      </c>
      <c r="C3868" s="183" t="s">
        <v>70</v>
      </c>
      <c r="D3868" s="330">
        <v>9223</v>
      </c>
    </row>
    <row r="3869" spans="1:4" x14ac:dyDescent="0.3">
      <c r="A3869" s="183">
        <v>2015</v>
      </c>
      <c r="B3869" s="183" t="s">
        <v>140</v>
      </c>
      <c r="C3869" s="183" t="s">
        <v>72</v>
      </c>
      <c r="D3869" s="330">
        <v>2635</v>
      </c>
    </row>
    <row r="3870" spans="1:4" x14ac:dyDescent="0.3">
      <c r="A3870" s="183">
        <v>2015</v>
      </c>
      <c r="B3870" s="183" t="s">
        <v>140</v>
      </c>
      <c r="C3870" s="183" t="s">
        <v>276</v>
      </c>
      <c r="D3870" s="330">
        <v>1356</v>
      </c>
    </row>
    <row r="3871" spans="1:4" x14ac:dyDescent="0.3">
      <c r="A3871" s="183">
        <v>2015</v>
      </c>
      <c r="B3871" s="183" t="s">
        <v>140</v>
      </c>
      <c r="C3871" s="183" t="s">
        <v>6</v>
      </c>
      <c r="D3871" s="330">
        <v>14498</v>
      </c>
    </row>
    <row r="3872" spans="1:4" x14ac:dyDescent="0.3">
      <c r="A3872" s="183">
        <v>2015</v>
      </c>
      <c r="B3872" s="183" t="s">
        <v>140</v>
      </c>
      <c r="C3872" s="183" t="s">
        <v>62</v>
      </c>
      <c r="D3872" s="330">
        <v>6268</v>
      </c>
    </row>
    <row r="3873" spans="1:4" x14ac:dyDescent="0.3">
      <c r="A3873" s="183">
        <v>2015</v>
      </c>
      <c r="B3873" s="183" t="s">
        <v>140</v>
      </c>
      <c r="C3873" s="183" t="s">
        <v>5</v>
      </c>
      <c r="D3873" s="330">
        <v>10985</v>
      </c>
    </row>
    <row r="3874" spans="1:4" x14ac:dyDescent="0.3">
      <c r="A3874" s="183">
        <v>2015</v>
      </c>
      <c r="B3874" s="183" t="s">
        <v>140</v>
      </c>
      <c r="C3874" s="183" t="s">
        <v>37</v>
      </c>
      <c r="D3874" s="330">
        <v>711</v>
      </c>
    </row>
    <row r="3875" spans="1:4" x14ac:dyDescent="0.3">
      <c r="A3875" s="183">
        <v>2015</v>
      </c>
      <c r="B3875" s="183" t="s">
        <v>140</v>
      </c>
      <c r="C3875" s="183" t="s">
        <v>76</v>
      </c>
      <c r="D3875" s="330">
        <v>8806</v>
      </c>
    </row>
    <row r="3876" spans="1:4" x14ac:dyDescent="0.3">
      <c r="A3876" s="183">
        <v>2015</v>
      </c>
      <c r="B3876" s="183" t="s">
        <v>140</v>
      </c>
      <c r="C3876" s="183" t="s">
        <v>63</v>
      </c>
      <c r="D3876" s="330">
        <v>2281</v>
      </c>
    </row>
    <row r="3877" spans="1:4" x14ac:dyDescent="0.3">
      <c r="A3877" s="183">
        <v>2015</v>
      </c>
      <c r="B3877" s="183" t="s">
        <v>140</v>
      </c>
      <c r="C3877" s="183" t="s">
        <v>277</v>
      </c>
      <c r="D3877" s="330">
        <v>1329</v>
      </c>
    </row>
    <row r="3878" spans="1:4" x14ac:dyDescent="0.3">
      <c r="A3878" s="183">
        <v>2015</v>
      </c>
      <c r="B3878" s="183" t="s">
        <v>140</v>
      </c>
      <c r="C3878" s="183" t="s">
        <v>43</v>
      </c>
      <c r="D3878" s="330">
        <v>2911</v>
      </c>
    </row>
    <row r="3879" spans="1:4" x14ac:dyDescent="0.3">
      <c r="A3879" s="183">
        <v>2015</v>
      </c>
      <c r="B3879" s="183" t="s">
        <v>140</v>
      </c>
      <c r="C3879" s="183" t="s">
        <v>65</v>
      </c>
      <c r="D3879" s="330">
        <v>3473</v>
      </c>
    </row>
    <row r="3880" spans="1:4" x14ac:dyDescent="0.3">
      <c r="A3880" s="183">
        <v>2015</v>
      </c>
      <c r="B3880" s="183" t="s">
        <v>140</v>
      </c>
      <c r="C3880" s="183" t="s">
        <v>22</v>
      </c>
      <c r="D3880" s="330">
        <v>3198</v>
      </c>
    </row>
    <row r="3881" spans="1:4" x14ac:dyDescent="0.3">
      <c r="A3881" s="183">
        <v>2015</v>
      </c>
      <c r="B3881" s="183" t="s">
        <v>140</v>
      </c>
      <c r="C3881" s="183" t="s">
        <v>61</v>
      </c>
      <c r="D3881" s="330">
        <v>2310</v>
      </c>
    </row>
    <row r="3882" spans="1:4" x14ac:dyDescent="0.3">
      <c r="A3882" s="183">
        <v>2015</v>
      </c>
      <c r="B3882" s="183" t="s">
        <v>140</v>
      </c>
      <c r="C3882" s="183" t="s">
        <v>23</v>
      </c>
      <c r="D3882" s="330">
        <v>3882</v>
      </c>
    </row>
    <row r="3883" spans="1:4" x14ac:dyDescent="0.3">
      <c r="A3883" s="183">
        <v>2015</v>
      </c>
      <c r="B3883" s="183" t="s">
        <v>140</v>
      </c>
      <c r="C3883" s="183" t="s">
        <v>12</v>
      </c>
      <c r="D3883" s="330">
        <v>2376</v>
      </c>
    </row>
    <row r="3884" spans="1:4" x14ac:dyDescent="0.3">
      <c r="A3884" s="183">
        <v>2015</v>
      </c>
      <c r="B3884" s="183" t="s">
        <v>140</v>
      </c>
      <c r="C3884" s="183" t="s">
        <v>278</v>
      </c>
      <c r="D3884" s="330">
        <v>6063</v>
      </c>
    </row>
    <row r="3885" spans="1:4" x14ac:dyDescent="0.3">
      <c r="A3885" s="183">
        <v>2015</v>
      </c>
      <c r="B3885" s="183" t="s">
        <v>140</v>
      </c>
      <c r="C3885" s="183" t="s">
        <v>19</v>
      </c>
      <c r="D3885" s="330">
        <v>4389</v>
      </c>
    </row>
    <row r="3886" spans="1:4" x14ac:dyDescent="0.3">
      <c r="A3886" s="183">
        <v>2015</v>
      </c>
      <c r="B3886" s="183" t="s">
        <v>140</v>
      </c>
      <c r="C3886" s="183" t="s">
        <v>45</v>
      </c>
      <c r="D3886" s="330">
        <v>1403</v>
      </c>
    </row>
    <row r="3887" spans="1:4" x14ac:dyDescent="0.3">
      <c r="A3887" s="183">
        <v>2015</v>
      </c>
      <c r="B3887" s="183" t="s">
        <v>140</v>
      </c>
      <c r="C3887" s="183" t="s">
        <v>48</v>
      </c>
      <c r="D3887" s="330">
        <v>3549</v>
      </c>
    </row>
    <row r="3888" spans="1:4" x14ac:dyDescent="0.3">
      <c r="A3888" s="183">
        <v>2015</v>
      </c>
      <c r="B3888" s="183" t="s">
        <v>140</v>
      </c>
      <c r="C3888" s="183" t="s">
        <v>34</v>
      </c>
      <c r="D3888" s="330">
        <v>1776</v>
      </c>
    </row>
    <row r="3889" spans="1:4" x14ac:dyDescent="0.3">
      <c r="A3889" s="183">
        <v>2015</v>
      </c>
      <c r="B3889" s="183" t="s">
        <v>140</v>
      </c>
      <c r="C3889" s="183" t="s">
        <v>3</v>
      </c>
      <c r="D3889" s="330">
        <v>12763</v>
      </c>
    </row>
    <row r="3890" spans="1:4" x14ac:dyDescent="0.3">
      <c r="A3890" s="183">
        <v>2015</v>
      </c>
      <c r="B3890" s="183" t="s">
        <v>140</v>
      </c>
      <c r="C3890" s="183" t="s">
        <v>80</v>
      </c>
      <c r="D3890" s="330">
        <v>6482</v>
      </c>
    </row>
    <row r="3891" spans="1:4" x14ac:dyDescent="0.3">
      <c r="A3891" s="183">
        <v>2015</v>
      </c>
      <c r="B3891" s="183" t="s">
        <v>140</v>
      </c>
      <c r="C3891" s="183" t="s">
        <v>39</v>
      </c>
      <c r="D3891" s="330">
        <v>5367</v>
      </c>
    </row>
    <row r="3892" spans="1:4" x14ac:dyDescent="0.3">
      <c r="A3892" s="183">
        <v>2015</v>
      </c>
      <c r="B3892" s="183" t="s">
        <v>140</v>
      </c>
      <c r="C3892" s="183" t="s">
        <v>14</v>
      </c>
      <c r="D3892" s="330">
        <v>12270</v>
      </c>
    </row>
    <row r="3893" spans="1:4" x14ac:dyDescent="0.3">
      <c r="A3893" s="183">
        <v>2015</v>
      </c>
      <c r="B3893" s="183" t="s">
        <v>140</v>
      </c>
      <c r="C3893" s="183" t="s">
        <v>68</v>
      </c>
      <c r="D3893" s="330">
        <v>2853</v>
      </c>
    </row>
    <row r="3894" spans="1:4" x14ac:dyDescent="0.3">
      <c r="A3894" s="183">
        <v>2015</v>
      </c>
      <c r="B3894" s="183" t="s">
        <v>140</v>
      </c>
      <c r="C3894" s="183" t="s">
        <v>69</v>
      </c>
      <c r="D3894" s="330">
        <v>2769</v>
      </c>
    </row>
    <row r="3895" spans="1:4" x14ac:dyDescent="0.3">
      <c r="A3895" s="183">
        <v>2015</v>
      </c>
      <c r="B3895" s="183" t="s">
        <v>140</v>
      </c>
      <c r="C3895" s="183" t="s">
        <v>50</v>
      </c>
      <c r="D3895" s="330">
        <v>704</v>
      </c>
    </row>
    <row r="3896" spans="1:4" x14ac:dyDescent="0.3">
      <c r="A3896" s="183">
        <v>2015</v>
      </c>
      <c r="B3896" s="183" t="s">
        <v>140</v>
      </c>
      <c r="C3896" s="183" t="s">
        <v>279</v>
      </c>
      <c r="D3896" s="330">
        <v>1208</v>
      </c>
    </row>
    <row r="3897" spans="1:4" x14ac:dyDescent="0.3">
      <c r="A3897" s="183">
        <v>2015</v>
      </c>
      <c r="B3897" s="183" t="s">
        <v>140</v>
      </c>
      <c r="C3897" s="183" t="s">
        <v>24</v>
      </c>
      <c r="D3897" s="330">
        <v>9257</v>
      </c>
    </row>
    <row r="3898" spans="1:4" x14ac:dyDescent="0.3">
      <c r="A3898" s="183">
        <v>2015</v>
      </c>
      <c r="B3898" s="183" t="s">
        <v>140</v>
      </c>
      <c r="C3898" s="183" t="s">
        <v>9</v>
      </c>
      <c r="D3898" s="330">
        <v>6922</v>
      </c>
    </row>
    <row r="3899" spans="1:4" x14ac:dyDescent="0.3">
      <c r="A3899" s="183">
        <v>2015</v>
      </c>
      <c r="B3899" s="183" t="s">
        <v>140</v>
      </c>
      <c r="C3899" s="183" t="s">
        <v>67</v>
      </c>
      <c r="D3899" s="330">
        <v>4435</v>
      </c>
    </row>
    <row r="3900" spans="1:4" x14ac:dyDescent="0.3">
      <c r="A3900" s="183">
        <v>2015</v>
      </c>
      <c r="B3900" s="183" t="s">
        <v>140</v>
      </c>
      <c r="C3900" s="183" t="s">
        <v>28</v>
      </c>
      <c r="D3900" s="330">
        <v>5204</v>
      </c>
    </row>
    <row r="3901" spans="1:4" x14ac:dyDescent="0.3">
      <c r="A3901" s="183">
        <v>2015</v>
      </c>
      <c r="B3901" s="183" t="s">
        <v>140</v>
      </c>
      <c r="C3901" s="183" t="s">
        <v>31</v>
      </c>
      <c r="D3901" s="330">
        <v>4420</v>
      </c>
    </row>
    <row r="3902" spans="1:4" x14ac:dyDescent="0.3">
      <c r="A3902" s="183">
        <v>2015</v>
      </c>
      <c r="B3902" s="183" t="s">
        <v>140</v>
      </c>
      <c r="C3902" s="183" t="s">
        <v>64</v>
      </c>
      <c r="D3902" s="330">
        <v>7098</v>
      </c>
    </row>
    <row r="3903" spans="1:4" x14ac:dyDescent="0.3">
      <c r="A3903" s="183">
        <v>2015</v>
      </c>
      <c r="B3903" s="183" t="s">
        <v>140</v>
      </c>
      <c r="C3903" s="183" t="s">
        <v>290</v>
      </c>
      <c r="D3903" s="330">
        <v>494</v>
      </c>
    </row>
    <row r="3904" spans="1:4" x14ac:dyDescent="0.3">
      <c r="A3904" s="183">
        <v>2015</v>
      </c>
      <c r="B3904" s="183" t="s">
        <v>140</v>
      </c>
      <c r="C3904" s="183" t="s">
        <v>280</v>
      </c>
      <c r="D3904" s="330">
        <v>1920</v>
      </c>
    </row>
    <row r="3905" spans="1:4" x14ac:dyDescent="0.3">
      <c r="A3905" s="183">
        <v>2015</v>
      </c>
      <c r="B3905" s="183" t="s">
        <v>140</v>
      </c>
      <c r="C3905" s="183" t="s">
        <v>73</v>
      </c>
      <c r="D3905" s="330">
        <v>10261</v>
      </c>
    </row>
    <row r="3906" spans="1:4" x14ac:dyDescent="0.3">
      <c r="A3906" s="183">
        <v>2015</v>
      </c>
      <c r="B3906" s="183" t="s">
        <v>140</v>
      </c>
      <c r="C3906" s="183" t="s">
        <v>26</v>
      </c>
      <c r="D3906" s="330">
        <v>3879</v>
      </c>
    </row>
    <row r="3907" spans="1:4" x14ac:dyDescent="0.3">
      <c r="A3907" s="183">
        <v>2015</v>
      </c>
      <c r="B3907" s="183" t="s">
        <v>140</v>
      </c>
      <c r="C3907" s="183" t="s">
        <v>32</v>
      </c>
      <c r="D3907" s="330">
        <v>3631</v>
      </c>
    </row>
    <row r="3908" spans="1:4" x14ac:dyDescent="0.3">
      <c r="A3908" s="183">
        <v>2015</v>
      </c>
      <c r="B3908" s="183" t="s">
        <v>140</v>
      </c>
      <c r="C3908" s="183" t="s">
        <v>46</v>
      </c>
      <c r="D3908" s="330">
        <v>9394</v>
      </c>
    </row>
    <row r="3909" spans="1:4" x14ac:dyDescent="0.3">
      <c r="A3909" s="183">
        <v>2015</v>
      </c>
      <c r="B3909" s="183" t="s">
        <v>140</v>
      </c>
      <c r="C3909" s="183" t="s">
        <v>75</v>
      </c>
      <c r="D3909" s="330">
        <v>6655</v>
      </c>
    </row>
    <row r="3910" spans="1:4" x14ac:dyDescent="0.3">
      <c r="A3910" s="183">
        <v>2015</v>
      </c>
      <c r="B3910" s="183" t="s">
        <v>140</v>
      </c>
      <c r="C3910" s="183" t="s">
        <v>10</v>
      </c>
      <c r="D3910" s="330">
        <v>11690</v>
      </c>
    </row>
    <row r="3911" spans="1:4" x14ac:dyDescent="0.3">
      <c r="A3911" s="183">
        <v>2015</v>
      </c>
      <c r="B3911" s="183" t="s">
        <v>140</v>
      </c>
      <c r="C3911" s="183" t="s">
        <v>291</v>
      </c>
      <c r="D3911" s="330">
        <v>1799</v>
      </c>
    </row>
    <row r="3912" spans="1:4" x14ac:dyDescent="0.3">
      <c r="A3912" s="183">
        <v>2015</v>
      </c>
      <c r="B3912" s="183" t="s">
        <v>140</v>
      </c>
      <c r="C3912" s="183" t="s">
        <v>15</v>
      </c>
      <c r="D3912" s="330">
        <v>9452</v>
      </c>
    </row>
    <row r="3913" spans="1:4" x14ac:dyDescent="0.3">
      <c r="A3913" s="183">
        <v>2015</v>
      </c>
      <c r="B3913" s="183" t="s">
        <v>140</v>
      </c>
      <c r="C3913" s="183" t="s">
        <v>18</v>
      </c>
      <c r="D3913" s="330">
        <v>14724</v>
      </c>
    </row>
    <row r="3914" spans="1:4" x14ac:dyDescent="0.3">
      <c r="A3914" s="183">
        <v>2015</v>
      </c>
      <c r="B3914" s="183" t="s">
        <v>140</v>
      </c>
      <c r="C3914" s="183" t="s">
        <v>77</v>
      </c>
      <c r="D3914" s="330">
        <v>5036</v>
      </c>
    </row>
    <row r="3915" spans="1:4" x14ac:dyDescent="0.3">
      <c r="A3915" s="183">
        <v>2015</v>
      </c>
      <c r="B3915" s="183" t="s">
        <v>140</v>
      </c>
      <c r="C3915" s="183" t="s">
        <v>44</v>
      </c>
      <c r="D3915" s="330">
        <v>1248</v>
      </c>
    </row>
    <row r="3916" spans="1:4" x14ac:dyDescent="0.3">
      <c r="A3916" s="183">
        <v>2015</v>
      </c>
      <c r="B3916" s="183" t="s">
        <v>140</v>
      </c>
      <c r="C3916" s="183" t="s">
        <v>71</v>
      </c>
      <c r="D3916" s="330">
        <v>5070</v>
      </c>
    </row>
    <row r="3917" spans="1:4" x14ac:dyDescent="0.3">
      <c r="A3917" s="183">
        <v>2015</v>
      </c>
      <c r="B3917" s="183" t="s">
        <v>140</v>
      </c>
      <c r="C3917" s="183" t="s">
        <v>52</v>
      </c>
      <c r="D3917" s="330">
        <v>1476</v>
      </c>
    </row>
    <row r="3918" spans="1:4" x14ac:dyDescent="0.3">
      <c r="A3918" s="183">
        <v>2015</v>
      </c>
      <c r="B3918" s="183" t="s">
        <v>140</v>
      </c>
      <c r="C3918" s="183" t="s">
        <v>20</v>
      </c>
      <c r="D3918" s="330">
        <v>8353</v>
      </c>
    </row>
    <row r="3919" spans="1:4" x14ac:dyDescent="0.3">
      <c r="A3919" s="183">
        <v>2015</v>
      </c>
      <c r="B3919" s="183" t="s">
        <v>140</v>
      </c>
      <c r="C3919" s="183" t="s">
        <v>95</v>
      </c>
      <c r="D3919" s="330">
        <v>14123</v>
      </c>
    </row>
    <row r="3920" spans="1:4" x14ac:dyDescent="0.3">
      <c r="A3920" s="183">
        <v>2015</v>
      </c>
      <c r="B3920" s="183" t="s">
        <v>140</v>
      </c>
      <c r="C3920" s="183" t="s">
        <v>30</v>
      </c>
      <c r="D3920" s="330">
        <v>1846</v>
      </c>
    </row>
    <row r="3921" spans="1:4" x14ac:dyDescent="0.3">
      <c r="A3921" s="183">
        <v>2015</v>
      </c>
      <c r="B3921" s="183" t="s">
        <v>140</v>
      </c>
      <c r="C3921" s="183" t="s">
        <v>58</v>
      </c>
      <c r="D3921" s="330">
        <v>744</v>
      </c>
    </row>
    <row r="3922" spans="1:4" x14ac:dyDescent="0.3">
      <c r="A3922" s="183">
        <v>2015</v>
      </c>
      <c r="B3922" s="183" t="s">
        <v>140</v>
      </c>
      <c r="C3922" s="183" t="s">
        <v>281</v>
      </c>
      <c r="D3922" s="330">
        <v>33406</v>
      </c>
    </row>
    <row r="3923" spans="1:4" x14ac:dyDescent="0.3">
      <c r="A3923" s="183">
        <v>2015</v>
      </c>
      <c r="B3923" s="183" t="s">
        <v>140</v>
      </c>
      <c r="C3923" s="183" t="s">
        <v>54</v>
      </c>
      <c r="D3923" s="330">
        <v>422</v>
      </c>
    </row>
    <row r="3924" spans="1:4" x14ac:dyDescent="0.3">
      <c r="A3924" s="183">
        <v>2015</v>
      </c>
      <c r="B3924" s="183" t="s">
        <v>140</v>
      </c>
      <c r="C3924" s="183" t="s">
        <v>282</v>
      </c>
      <c r="D3924" s="330">
        <v>2669</v>
      </c>
    </row>
    <row r="3925" spans="1:4" x14ac:dyDescent="0.3">
      <c r="A3925" s="183">
        <v>2015</v>
      </c>
      <c r="B3925" s="183" t="s">
        <v>140</v>
      </c>
      <c r="C3925" s="183" t="s">
        <v>294</v>
      </c>
      <c r="D3925" s="330">
        <v>31</v>
      </c>
    </row>
    <row r="3926" spans="1:4" x14ac:dyDescent="0.3">
      <c r="A3926" s="183">
        <v>2015</v>
      </c>
      <c r="B3926" s="183" t="s">
        <v>140</v>
      </c>
      <c r="C3926" s="183" t="s">
        <v>145</v>
      </c>
      <c r="D3926" s="330">
        <v>114705</v>
      </c>
    </row>
    <row r="3927" spans="1:4" x14ac:dyDescent="0.3">
      <c r="A3927" s="183">
        <v>2015</v>
      </c>
      <c r="B3927" s="183" t="s">
        <v>140</v>
      </c>
      <c r="C3927" s="183" t="s">
        <v>146</v>
      </c>
      <c r="D3927" s="330">
        <v>73706</v>
      </c>
    </row>
    <row r="3928" spans="1:4" x14ac:dyDescent="0.3">
      <c r="A3928" s="183">
        <v>2015</v>
      </c>
      <c r="B3928" s="183" t="s">
        <v>140</v>
      </c>
      <c r="C3928" s="183" t="s">
        <v>147</v>
      </c>
      <c r="D3928" s="330">
        <v>146170</v>
      </c>
    </row>
    <row r="3929" spans="1:4" x14ac:dyDescent="0.3">
      <c r="A3929" s="279"/>
      <c r="B3929" s="280"/>
      <c r="C3929" s="280"/>
      <c r="D3929" s="281"/>
    </row>
    <row r="3930" spans="1:4" x14ac:dyDescent="0.3">
      <c r="A3930" s="279"/>
      <c r="B3930" s="280"/>
      <c r="C3930" s="280"/>
      <c r="D3930" s="281"/>
    </row>
    <row r="3931" spans="1:4" x14ac:dyDescent="0.3">
      <c r="A3931" s="279"/>
      <c r="B3931" s="280"/>
      <c r="C3931" s="280"/>
      <c r="D3931" s="281"/>
    </row>
    <row r="3932" spans="1:4" x14ac:dyDescent="0.3">
      <c r="A3932" s="279"/>
      <c r="B3932" s="280"/>
      <c r="C3932" s="280"/>
      <c r="D3932" s="281"/>
    </row>
    <row r="3933" spans="1:4" x14ac:dyDescent="0.3">
      <c r="A3933" s="279"/>
      <c r="B3933" s="280"/>
      <c r="C3933" s="280"/>
      <c r="D3933" s="281"/>
    </row>
    <row r="3934" spans="1:4" x14ac:dyDescent="0.3">
      <c r="A3934" s="279"/>
      <c r="B3934" s="280"/>
      <c r="C3934" s="280"/>
      <c r="D3934" s="281"/>
    </row>
    <row r="3935" spans="1:4" x14ac:dyDescent="0.3">
      <c r="A3935" s="279"/>
      <c r="B3935" s="280"/>
      <c r="C3935" s="280"/>
      <c r="D3935" s="281"/>
    </row>
    <row r="3936" spans="1:4" x14ac:dyDescent="0.3">
      <c r="A3936" s="279"/>
      <c r="B3936" s="280"/>
      <c r="C3936" s="280"/>
      <c r="D3936" s="281"/>
    </row>
    <row r="3937" spans="1:4" x14ac:dyDescent="0.3">
      <c r="A3937" s="279"/>
      <c r="B3937" s="280"/>
      <c r="C3937" s="280"/>
      <c r="D3937" s="281"/>
    </row>
    <row r="3938" spans="1:4" x14ac:dyDescent="0.3">
      <c r="A3938" s="279"/>
      <c r="B3938" s="280"/>
      <c r="C3938" s="280"/>
      <c r="D3938" s="281"/>
    </row>
    <row r="3939" spans="1:4" x14ac:dyDescent="0.3">
      <c r="A3939" s="279"/>
      <c r="B3939" s="280"/>
      <c r="C3939" s="280"/>
      <c r="D3939" s="281"/>
    </row>
    <row r="3940" spans="1:4" x14ac:dyDescent="0.3">
      <c r="A3940" s="279"/>
      <c r="B3940" s="280"/>
      <c r="C3940" s="280"/>
      <c r="D3940" s="281"/>
    </row>
    <row r="3941" spans="1:4" x14ac:dyDescent="0.3">
      <c r="A3941" s="279"/>
      <c r="B3941" s="280"/>
      <c r="C3941" s="280"/>
      <c r="D3941" s="281"/>
    </row>
    <row r="3942" spans="1:4" x14ac:dyDescent="0.3">
      <c r="A3942" s="279"/>
      <c r="B3942" s="280"/>
      <c r="C3942" s="280"/>
      <c r="D3942" s="281"/>
    </row>
    <row r="3943" spans="1:4" x14ac:dyDescent="0.3">
      <c r="A3943" s="279"/>
      <c r="B3943" s="280"/>
      <c r="C3943" s="280"/>
      <c r="D3943" s="281"/>
    </row>
    <row r="3944" spans="1:4" x14ac:dyDescent="0.3">
      <c r="A3944" s="279"/>
      <c r="B3944" s="280"/>
      <c r="C3944" s="280"/>
      <c r="D3944" s="281"/>
    </row>
    <row r="3945" spans="1:4" x14ac:dyDescent="0.3">
      <c r="A3945" s="279"/>
      <c r="B3945" s="280"/>
      <c r="C3945" s="280"/>
      <c r="D3945" s="281"/>
    </row>
    <row r="3946" spans="1:4" x14ac:dyDescent="0.3">
      <c r="A3946" s="279"/>
      <c r="B3946" s="280"/>
      <c r="C3946" s="280"/>
      <c r="D3946" s="281"/>
    </row>
    <row r="3947" spans="1:4" x14ac:dyDescent="0.3">
      <c r="A3947" s="279"/>
      <c r="B3947" s="280"/>
      <c r="C3947" s="280"/>
      <c r="D3947" s="281"/>
    </row>
    <row r="3948" spans="1:4" x14ac:dyDescent="0.3">
      <c r="A3948" s="279"/>
      <c r="B3948" s="280"/>
      <c r="C3948" s="280"/>
      <c r="D3948" s="281"/>
    </row>
    <row r="3949" spans="1:4" x14ac:dyDescent="0.3">
      <c r="A3949" s="279"/>
      <c r="B3949" s="280"/>
      <c r="C3949" s="280"/>
      <c r="D3949" s="281"/>
    </row>
    <row r="3950" spans="1:4" x14ac:dyDescent="0.3">
      <c r="A3950" s="279"/>
      <c r="B3950" s="280"/>
      <c r="C3950" s="280"/>
      <c r="D3950" s="281"/>
    </row>
    <row r="3951" spans="1:4" x14ac:dyDescent="0.3">
      <c r="A3951" s="279"/>
      <c r="B3951" s="280"/>
      <c r="C3951" s="280"/>
      <c r="D3951" s="281"/>
    </row>
    <row r="3952" spans="1:4" x14ac:dyDescent="0.3">
      <c r="A3952" s="279"/>
      <c r="B3952" s="280"/>
      <c r="C3952" s="280"/>
      <c r="D3952" s="281"/>
    </row>
    <row r="3953" spans="1:4" x14ac:dyDescent="0.3">
      <c r="A3953" s="279"/>
      <c r="B3953" s="280"/>
      <c r="C3953" s="280"/>
      <c r="D3953" s="281"/>
    </row>
    <row r="3954" spans="1:4" x14ac:dyDescent="0.3">
      <c r="A3954" s="279"/>
      <c r="B3954" s="280"/>
      <c r="C3954" s="280"/>
      <c r="D3954" s="281"/>
    </row>
    <row r="3955" spans="1:4" x14ac:dyDescent="0.3">
      <c r="A3955" s="279"/>
      <c r="B3955" s="280"/>
      <c r="C3955" s="280"/>
      <c r="D3955" s="281"/>
    </row>
    <row r="3956" spans="1:4" x14ac:dyDescent="0.3">
      <c r="A3956" s="279"/>
      <c r="B3956" s="280"/>
      <c r="C3956" s="280"/>
      <c r="D3956" s="281"/>
    </row>
    <row r="3957" spans="1:4" x14ac:dyDescent="0.3">
      <c r="A3957" s="279"/>
      <c r="B3957" s="280"/>
      <c r="C3957" s="280"/>
      <c r="D3957" s="281"/>
    </row>
    <row r="3958" spans="1:4" x14ac:dyDescent="0.3">
      <c r="A3958" s="279"/>
      <c r="B3958" s="280"/>
      <c r="C3958" s="280"/>
      <c r="D3958" s="281"/>
    </row>
    <row r="3959" spans="1:4" x14ac:dyDescent="0.3">
      <c r="A3959" s="279"/>
      <c r="B3959" s="280"/>
      <c r="C3959" s="280"/>
      <c r="D3959" s="281"/>
    </row>
    <row r="3960" spans="1:4" x14ac:dyDescent="0.3">
      <c r="A3960" s="279"/>
      <c r="B3960" s="280"/>
      <c r="C3960" s="280"/>
      <c r="D3960" s="281"/>
    </row>
    <row r="3961" spans="1:4" x14ac:dyDescent="0.3">
      <c r="A3961" s="279"/>
      <c r="B3961" s="280"/>
      <c r="C3961" s="280"/>
      <c r="D3961" s="281"/>
    </row>
    <row r="3962" spans="1:4" x14ac:dyDescent="0.3">
      <c r="A3962" s="279"/>
      <c r="B3962" s="280"/>
      <c r="C3962" s="280"/>
      <c r="D3962" s="281"/>
    </row>
    <row r="3963" spans="1:4" x14ac:dyDescent="0.3">
      <c r="A3963" s="279"/>
      <c r="B3963" s="280"/>
      <c r="C3963" s="280"/>
      <c r="D3963" s="281"/>
    </row>
    <row r="3964" spans="1:4" x14ac:dyDescent="0.3">
      <c r="A3964" s="279"/>
      <c r="B3964" s="280"/>
      <c r="C3964" s="280"/>
      <c r="D3964" s="281"/>
    </row>
    <row r="3965" spans="1:4" x14ac:dyDescent="0.3">
      <c r="A3965" s="279"/>
      <c r="B3965" s="280"/>
      <c r="C3965" s="280"/>
      <c r="D3965" s="281"/>
    </row>
    <row r="3966" spans="1:4" x14ac:dyDescent="0.3">
      <c r="A3966" s="279"/>
      <c r="B3966" s="280"/>
      <c r="C3966" s="280"/>
      <c r="D3966" s="281"/>
    </row>
    <row r="3967" spans="1:4" x14ac:dyDescent="0.3">
      <c r="A3967" s="279"/>
      <c r="B3967" s="280"/>
      <c r="C3967" s="280"/>
      <c r="D3967" s="281"/>
    </row>
    <row r="3968" spans="1:4" x14ac:dyDescent="0.3">
      <c r="A3968" s="279"/>
      <c r="B3968" s="280"/>
      <c r="C3968" s="280"/>
      <c r="D3968" s="281"/>
    </row>
    <row r="3969" spans="1:4" x14ac:dyDescent="0.3">
      <c r="A3969" s="279"/>
      <c r="B3969" s="280"/>
      <c r="C3969" s="280"/>
      <c r="D3969" s="281"/>
    </row>
    <row r="3970" spans="1:4" x14ac:dyDescent="0.3">
      <c r="A3970" s="279"/>
      <c r="B3970" s="280"/>
      <c r="C3970" s="280"/>
      <c r="D3970" s="281"/>
    </row>
    <row r="3971" spans="1:4" x14ac:dyDescent="0.3">
      <c r="A3971" s="279"/>
      <c r="B3971" s="280"/>
      <c r="C3971" s="280"/>
      <c r="D3971" s="281"/>
    </row>
    <row r="3972" spans="1:4" x14ac:dyDescent="0.3">
      <c r="A3972" s="279"/>
      <c r="B3972" s="280"/>
      <c r="C3972" s="280"/>
      <c r="D3972" s="281"/>
    </row>
    <row r="3973" spans="1:4" x14ac:dyDescent="0.3">
      <c r="A3973" s="279"/>
      <c r="B3973" s="280"/>
      <c r="C3973" s="280"/>
      <c r="D3973" s="281"/>
    </row>
    <row r="3974" spans="1:4" x14ac:dyDescent="0.3">
      <c r="A3974" s="279"/>
      <c r="B3974" s="280"/>
      <c r="C3974" s="280"/>
      <c r="D3974" s="281"/>
    </row>
    <row r="3975" spans="1:4" x14ac:dyDescent="0.3">
      <c r="A3975" s="279"/>
      <c r="B3975" s="280"/>
      <c r="C3975" s="280"/>
      <c r="D3975" s="281"/>
    </row>
    <row r="3976" spans="1:4" x14ac:dyDescent="0.3">
      <c r="A3976" s="279"/>
      <c r="B3976" s="280"/>
      <c r="C3976" s="280"/>
      <c r="D3976" s="281"/>
    </row>
    <row r="3977" spans="1:4" x14ac:dyDescent="0.3">
      <c r="A3977" s="279"/>
      <c r="B3977" s="280"/>
      <c r="C3977" s="280"/>
      <c r="D3977" s="281"/>
    </row>
    <row r="3978" spans="1:4" x14ac:dyDescent="0.3">
      <c r="A3978" s="279"/>
      <c r="B3978" s="280"/>
      <c r="C3978" s="280"/>
      <c r="D3978" s="281"/>
    </row>
    <row r="3979" spans="1:4" x14ac:dyDescent="0.3">
      <c r="A3979" s="279"/>
      <c r="B3979" s="280"/>
      <c r="C3979" s="280"/>
      <c r="D3979" s="281"/>
    </row>
    <row r="3980" spans="1:4" x14ac:dyDescent="0.3">
      <c r="A3980" s="279"/>
      <c r="B3980" s="280"/>
      <c r="C3980" s="280"/>
      <c r="D3980" s="281"/>
    </row>
    <row r="3981" spans="1:4" x14ac:dyDescent="0.3">
      <c r="A3981" s="279"/>
      <c r="B3981" s="280"/>
      <c r="C3981" s="280"/>
      <c r="D3981" s="281"/>
    </row>
    <row r="3982" spans="1:4" x14ac:dyDescent="0.3">
      <c r="A3982" s="279"/>
      <c r="B3982" s="280"/>
      <c r="C3982" s="280"/>
      <c r="D3982" s="281"/>
    </row>
    <row r="3983" spans="1:4" x14ac:dyDescent="0.3">
      <c r="A3983" s="279"/>
      <c r="B3983" s="280"/>
      <c r="C3983" s="280"/>
      <c r="D3983" s="281"/>
    </row>
    <row r="3984" spans="1:4" x14ac:dyDescent="0.3">
      <c r="A3984" s="279"/>
      <c r="B3984" s="280"/>
      <c r="C3984" s="280"/>
      <c r="D3984" s="281"/>
    </row>
    <row r="3985" spans="1:4" x14ac:dyDescent="0.3">
      <c r="A3985" s="279"/>
      <c r="B3985" s="280"/>
      <c r="C3985" s="280"/>
      <c r="D3985" s="281"/>
    </row>
    <row r="3986" spans="1:4" x14ac:dyDescent="0.3">
      <c r="A3986" s="279"/>
      <c r="B3986" s="280"/>
      <c r="C3986" s="280"/>
      <c r="D3986" s="281"/>
    </row>
    <row r="3987" spans="1:4" x14ac:dyDescent="0.3">
      <c r="A3987" s="279"/>
      <c r="B3987" s="280"/>
      <c r="C3987" s="280"/>
      <c r="D3987" s="281"/>
    </row>
    <row r="3988" spans="1:4" x14ac:dyDescent="0.3">
      <c r="A3988" s="279"/>
      <c r="B3988" s="280"/>
      <c r="C3988" s="280"/>
      <c r="D3988" s="281"/>
    </row>
    <row r="3989" spans="1:4" x14ac:dyDescent="0.3">
      <c r="A3989" s="279"/>
      <c r="B3989" s="280"/>
      <c r="C3989" s="280"/>
      <c r="D3989" s="281"/>
    </row>
    <row r="3990" spans="1:4" x14ac:dyDescent="0.3">
      <c r="A3990" s="279"/>
      <c r="B3990" s="280"/>
      <c r="C3990" s="280"/>
      <c r="D3990" s="281"/>
    </row>
    <row r="3991" spans="1:4" x14ac:dyDescent="0.3">
      <c r="A3991" s="279"/>
      <c r="B3991" s="280"/>
      <c r="C3991" s="280"/>
      <c r="D3991" s="281"/>
    </row>
    <row r="3992" spans="1:4" x14ac:dyDescent="0.3">
      <c r="A3992" s="279"/>
      <c r="B3992" s="280"/>
      <c r="C3992" s="280"/>
      <c r="D3992" s="281"/>
    </row>
    <row r="3993" spans="1:4" x14ac:dyDescent="0.3">
      <c r="A3993" s="279"/>
      <c r="B3993" s="280"/>
      <c r="C3993" s="280"/>
      <c r="D3993" s="281"/>
    </row>
    <row r="3994" spans="1:4" x14ac:dyDescent="0.3">
      <c r="A3994" s="279"/>
      <c r="B3994" s="280"/>
      <c r="C3994" s="280"/>
      <c r="D3994" s="281"/>
    </row>
    <row r="3995" spans="1:4" x14ac:dyDescent="0.3">
      <c r="A3995" s="279"/>
      <c r="B3995" s="280"/>
      <c r="C3995" s="280"/>
      <c r="D3995" s="281"/>
    </row>
    <row r="3996" spans="1:4" x14ac:dyDescent="0.3">
      <c r="A3996" s="279"/>
      <c r="B3996" s="280"/>
      <c r="C3996" s="280"/>
      <c r="D3996" s="281"/>
    </row>
    <row r="3997" spans="1:4" x14ac:dyDescent="0.3">
      <c r="A3997" s="279"/>
      <c r="B3997" s="280"/>
      <c r="C3997" s="280"/>
      <c r="D3997" s="281"/>
    </row>
    <row r="3998" spans="1:4" x14ac:dyDescent="0.3">
      <c r="A3998" s="279"/>
      <c r="B3998" s="280"/>
      <c r="C3998" s="280"/>
      <c r="D3998" s="281"/>
    </row>
    <row r="3999" spans="1:4" x14ac:dyDescent="0.3">
      <c r="A3999" s="279"/>
      <c r="B3999" s="280"/>
      <c r="C3999" s="280"/>
      <c r="D3999" s="281"/>
    </row>
    <row r="4000" spans="1:4" x14ac:dyDescent="0.3">
      <c r="A4000" s="279"/>
      <c r="B4000" s="280"/>
      <c r="C4000" s="280"/>
      <c r="D4000" s="281"/>
    </row>
    <row r="4001" spans="1:4" x14ac:dyDescent="0.3">
      <c r="A4001" s="279"/>
      <c r="B4001" s="280"/>
      <c r="C4001" s="280"/>
      <c r="D4001" s="281"/>
    </row>
    <row r="4002" spans="1:4" x14ac:dyDescent="0.3">
      <c r="A4002" s="279"/>
      <c r="B4002" s="280"/>
      <c r="C4002" s="280"/>
      <c r="D4002" s="281"/>
    </row>
    <row r="4003" spans="1:4" x14ac:dyDescent="0.3">
      <c r="A4003" s="279"/>
      <c r="B4003" s="280"/>
      <c r="C4003" s="280"/>
      <c r="D4003" s="281"/>
    </row>
    <row r="4004" spans="1:4" x14ac:dyDescent="0.3">
      <c r="A4004" s="279"/>
      <c r="B4004" s="280"/>
      <c r="C4004" s="280"/>
      <c r="D4004" s="281"/>
    </row>
    <row r="4005" spans="1:4" x14ac:dyDescent="0.3">
      <c r="A4005" s="279"/>
      <c r="B4005" s="280"/>
      <c r="C4005" s="280"/>
      <c r="D4005" s="281"/>
    </row>
    <row r="4006" spans="1:4" x14ac:dyDescent="0.3">
      <c r="A4006" s="279"/>
      <c r="B4006" s="280"/>
      <c r="C4006" s="280"/>
      <c r="D4006" s="281"/>
    </row>
    <row r="4007" spans="1:4" x14ac:dyDescent="0.3">
      <c r="A4007" s="279"/>
      <c r="B4007" s="280"/>
      <c r="C4007" s="280"/>
      <c r="D4007" s="281"/>
    </row>
    <row r="4008" spans="1:4" x14ac:dyDescent="0.3">
      <c r="A4008" s="279"/>
      <c r="B4008" s="280"/>
      <c r="C4008" s="280"/>
      <c r="D4008" s="281"/>
    </row>
    <row r="4009" spans="1:4" x14ac:dyDescent="0.3">
      <c r="A4009" s="279"/>
      <c r="B4009" s="280"/>
      <c r="C4009" s="280"/>
      <c r="D4009" s="281"/>
    </row>
    <row r="4010" spans="1:4" x14ac:dyDescent="0.3">
      <c r="A4010" s="279"/>
      <c r="B4010" s="280"/>
      <c r="C4010" s="280"/>
      <c r="D4010" s="281"/>
    </row>
    <row r="4011" spans="1:4" x14ac:dyDescent="0.3">
      <c r="A4011" s="279"/>
      <c r="B4011" s="280"/>
      <c r="C4011" s="280"/>
      <c r="D4011" s="281"/>
    </row>
    <row r="4012" spans="1:4" x14ac:dyDescent="0.3">
      <c r="A4012" s="279"/>
      <c r="B4012" s="280"/>
      <c r="C4012" s="280"/>
      <c r="D4012" s="281"/>
    </row>
    <row r="4013" spans="1:4" x14ac:dyDescent="0.3">
      <c r="A4013" s="279"/>
      <c r="B4013" s="280"/>
      <c r="C4013" s="280"/>
      <c r="D4013" s="281"/>
    </row>
    <row r="4014" spans="1:4" x14ac:dyDescent="0.3">
      <c r="A4014" s="279"/>
      <c r="B4014" s="280"/>
      <c r="C4014" s="280"/>
      <c r="D4014" s="281"/>
    </row>
    <row r="4015" spans="1:4" x14ac:dyDescent="0.3">
      <c r="A4015" s="279"/>
      <c r="B4015" s="280"/>
      <c r="C4015" s="280"/>
      <c r="D4015" s="281"/>
    </row>
    <row r="4016" spans="1:4" x14ac:dyDescent="0.3">
      <c r="A4016" s="279"/>
      <c r="B4016" s="280"/>
      <c r="C4016" s="280"/>
      <c r="D4016" s="281"/>
    </row>
    <row r="4017" spans="1:4" x14ac:dyDescent="0.3">
      <c r="A4017" s="279"/>
      <c r="B4017" s="280"/>
      <c r="C4017" s="280"/>
      <c r="D4017" s="281"/>
    </row>
    <row r="4018" spans="1:4" x14ac:dyDescent="0.3">
      <c r="A4018" s="279"/>
      <c r="B4018" s="280"/>
      <c r="C4018" s="280"/>
      <c r="D4018" s="281"/>
    </row>
    <row r="4019" spans="1:4" x14ac:dyDescent="0.3">
      <c r="A4019" s="279"/>
      <c r="B4019" s="280"/>
      <c r="C4019" s="280"/>
      <c r="D4019" s="281"/>
    </row>
    <row r="4020" spans="1:4" x14ac:dyDescent="0.3">
      <c r="A4020" s="279"/>
      <c r="B4020" s="280"/>
      <c r="C4020" s="280"/>
      <c r="D4020" s="281"/>
    </row>
    <row r="4021" spans="1:4" x14ac:dyDescent="0.3">
      <c r="A4021" s="279"/>
      <c r="B4021" s="280"/>
      <c r="C4021" s="280"/>
      <c r="D4021" s="281"/>
    </row>
    <row r="4022" spans="1:4" x14ac:dyDescent="0.3">
      <c r="A4022" s="279"/>
      <c r="B4022" s="280"/>
      <c r="C4022" s="280"/>
      <c r="D4022" s="281"/>
    </row>
    <row r="4023" spans="1:4" x14ac:dyDescent="0.3">
      <c r="A4023" s="279"/>
      <c r="B4023" s="280"/>
      <c r="C4023" s="280"/>
      <c r="D4023" s="281"/>
    </row>
    <row r="4024" spans="1:4" x14ac:dyDescent="0.3">
      <c r="A4024" s="279"/>
      <c r="B4024" s="280"/>
      <c r="C4024" s="280"/>
      <c r="D4024" s="281"/>
    </row>
    <row r="4025" spans="1:4" x14ac:dyDescent="0.3">
      <c r="A4025" s="279"/>
      <c r="B4025" s="280"/>
      <c r="C4025" s="280"/>
      <c r="D4025" s="281"/>
    </row>
    <row r="4026" spans="1:4" x14ac:dyDescent="0.3">
      <c r="A4026" s="279"/>
      <c r="B4026" s="280"/>
      <c r="C4026" s="280"/>
      <c r="D4026" s="281"/>
    </row>
    <row r="4027" spans="1:4" x14ac:dyDescent="0.3">
      <c r="A4027" s="279"/>
      <c r="B4027" s="280"/>
      <c r="C4027" s="280"/>
      <c r="D4027" s="281"/>
    </row>
    <row r="4028" spans="1:4" x14ac:dyDescent="0.3">
      <c r="A4028" s="279"/>
      <c r="B4028" s="280"/>
      <c r="C4028" s="280"/>
      <c r="D4028" s="281"/>
    </row>
    <row r="4029" spans="1:4" x14ac:dyDescent="0.3">
      <c r="A4029" s="279"/>
      <c r="B4029" s="280"/>
      <c r="C4029" s="280"/>
      <c r="D4029" s="281"/>
    </row>
    <row r="4030" spans="1:4" x14ac:dyDescent="0.3">
      <c r="A4030" s="279"/>
      <c r="B4030" s="280"/>
      <c r="C4030" s="280"/>
      <c r="D4030" s="281"/>
    </row>
    <row r="4031" spans="1:4" x14ac:dyDescent="0.3">
      <c r="A4031" s="279"/>
      <c r="B4031" s="280"/>
      <c r="C4031" s="280"/>
      <c r="D4031" s="281"/>
    </row>
    <row r="4032" spans="1:4" x14ac:dyDescent="0.3">
      <c r="A4032" s="279"/>
      <c r="B4032" s="280"/>
      <c r="C4032" s="280"/>
      <c r="D4032" s="281"/>
    </row>
    <row r="4033" spans="1:4" x14ac:dyDescent="0.3">
      <c r="A4033" s="279"/>
      <c r="B4033" s="280"/>
      <c r="C4033" s="280"/>
      <c r="D4033" s="281"/>
    </row>
    <row r="4034" spans="1:4" x14ac:dyDescent="0.3">
      <c r="A4034" s="279"/>
      <c r="B4034" s="280"/>
      <c r="C4034" s="280"/>
      <c r="D4034" s="281"/>
    </row>
    <row r="4035" spans="1:4" x14ac:dyDescent="0.3">
      <c r="A4035" s="279"/>
      <c r="B4035" s="280"/>
      <c r="C4035" s="280"/>
      <c r="D4035" s="281"/>
    </row>
    <row r="4036" spans="1:4" x14ac:dyDescent="0.3">
      <c r="A4036" s="279"/>
      <c r="B4036" s="280"/>
      <c r="C4036" s="280"/>
      <c r="D4036" s="281"/>
    </row>
    <row r="4037" spans="1:4" x14ac:dyDescent="0.3">
      <c r="A4037" s="279"/>
      <c r="B4037" s="280"/>
      <c r="C4037" s="280"/>
      <c r="D4037" s="281"/>
    </row>
    <row r="4038" spans="1:4" x14ac:dyDescent="0.3">
      <c r="A4038" s="279"/>
      <c r="B4038" s="280"/>
      <c r="C4038" s="280"/>
      <c r="D4038" s="281"/>
    </row>
    <row r="4039" spans="1:4" x14ac:dyDescent="0.3">
      <c r="A4039" s="279"/>
      <c r="B4039" s="280"/>
      <c r="C4039" s="280"/>
      <c r="D4039" s="281"/>
    </row>
    <row r="4040" spans="1:4" x14ac:dyDescent="0.3">
      <c r="A4040" s="279"/>
      <c r="B4040" s="280"/>
      <c r="C4040" s="280"/>
      <c r="D4040" s="281"/>
    </row>
    <row r="4041" spans="1:4" x14ac:dyDescent="0.3">
      <c r="A4041" s="279"/>
      <c r="B4041" s="280"/>
      <c r="C4041" s="280"/>
      <c r="D4041" s="281"/>
    </row>
    <row r="4042" spans="1:4" x14ac:dyDescent="0.3">
      <c r="A4042" s="279"/>
      <c r="B4042" s="280"/>
      <c r="C4042" s="280"/>
      <c r="D4042" s="281"/>
    </row>
    <row r="4043" spans="1:4" x14ac:dyDescent="0.3">
      <c r="A4043" s="279"/>
      <c r="B4043" s="280"/>
      <c r="C4043" s="280"/>
      <c r="D4043" s="281"/>
    </row>
    <row r="4044" spans="1:4" x14ac:dyDescent="0.3">
      <c r="A4044" s="279"/>
      <c r="B4044" s="280"/>
      <c r="C4044" s="280"/>
      <c r="D4044" s="281"/>
    </row>
    <row r="4045" spans="1:4" x14ac:dyDescent="0.3">
      <c r="A4045" s="279"/>
      <c r="B4045" s="280"/>
      <c r="C4045" s="280"/>
      <c r="D4045" s="281"/>
    </row>
    <row r="4046" spans="1:4" x14ac:dyDescent="0.3">
      <c r="A4046" s="279"/>
      <c r="B4046" s="280"/>
      <c r="C4046" s="280"/>
      <c r="D4046" s="281"/>
    </row>
    <row r="4047" spans="1:4" x14ac:dyDescent="0.3">
      <c r="A4047" s="279"/>
      <c r="B4047" s="280"/>
      <c r="C4047" s="280"/>
      <c r="D4047" s="281"/>
    </row>
    <row r="4048" spans="1:4" x14ac:dyDescent="0.3">
      <c r="A4048" s="279"/>
      <c r="B4048" s="280"/>
      <c r="C4048" s="280"/>
      <c r="D4048" s="281"/>
    </row>
    <row r="4049" spans="1:4" x14ac:dyDescent="0.3">
      <c r="A4049" s="279"/>
      <c r="B4049" s="280"/>
      <c r="C4049" s="280"/>
      <c r="D4049" s="281"/>
    </row>
    <row r="4050" spans="1:4" x14ac:dyDescent="0.3">
      <c r="A4050" s="279"/>
      <c r="B4050" s="280"/>
      <c r="C4050" s="280"/>
      <c r="D4050" s="281"/>
    </row>
    <row r="4051" spans="1:4" x14ac:dyDescent="0.3">
      <c r="A4051" s="279"/>
      <c r="B4051" s="280"/>
      <c r="C4051" s="280"/>
      <c r="D4051" s="281"/>
    </row>
    <row r="4052" spans="1:4" x14ac:dyDescent="0.3">
      <c r="A4052" s="279"/>
      <c r="B4052" s="280"/>
      <c r="C4052" s="280"/>
      <c r="D4052" s="281"/>
    </row>
    <row r="4053" spans="1:4" x14ac:dyDescent="0.3">
      <c r="A4053" s="279"/>
      <c r="B4053" s="280"/>
      <c r="C4053" s="280"/>
      <c r="D4053" s="281"/>
    </row>
    <row r="4054" spans="1:4" x14ac:dyDescent="0.3">
      <c r="A4054" s="279"/>
      <c r="B4054" s="280"/>
      <c r="C4054" s="280"/>
      <c r="D4054" s="281"/>
    </row>
    <row r="4055" spans="1:4" x14ac:dyDescent="0.3">
      <c r="A4055" s="279"/>
      <c r="B4055" s="280"/>
      <c r="C4055" s="280"/>
      <c r="D4055" s="281"/>
    </row>
    <row r="4056" spans="1:4" x14ac:dyDescent="0.3">
      <c r="A4056" s="279"/>
      <c r="B4056" s="280"/>
      <c r="C4056" s="280"/>
      <c r="D4056" s="281"/>
    </row>
    <row r="4057" spans="1:4" x14ac:dyDescent="0.3">
      <c r="A4057" s="279"/>
      <c r="B4057" s="280"/>
      <c r="C4057" s="280"/>
      <c r="D4057" s="281"/>
    </row>
    <row r="4058" spans="1:4" x14ac:dyDescent="0.3">
      <c r="A4058" s="279"/>
      <c r="B4058" s="280"/>
      <c r="C4058" s="280"/>
      <c r="D4058" s="281"/>
    </row>
    <row r="4059" spans="1:4" x14ac:dyDescent="0.3">
      <c r="A4059" s="279"/>
      <c r="B4059" s="280"/>
      <c r="C4059" s="280"/>
      <c r="D4059" s="281"/>
    </row>
    <row r="4060" spans="1:4" x14ac:dyDescent="0.3">
      <c r="A4060" s="279"/>
      <c r="B4060" s="280"/>
      <c r="C4060" s="280"/>
      <c r="D4060" s="281"/>
    </row>
    <row r="4061" spans="1:4" x14ac:dyDescent="0.3">
      <c r="A4061" s="279"/>
      <c r="B4061" s="280"/>
      <c r="C4061" s="280"/>
      <c r="D4061" s="281"/>
    </row>
    <row r="4062" spans="1:4" x14ac:dyDescent="0.3">
      <c r="A4062" s="279"/>
      <c r="B4062" s="280"/>
      <c r="C4062" s="280"/>
      <c r="D4062" s="281"/>
    </row>
    <row r="4063" spans="1:4" x14ac:dyDescent="0.3">
      <c r="A4063" s="279"/>
      <c r="B4063" s="280"/>
      <c r="C4063" s="280"/>
      <c r="D4063" s="281"/>
    </row>
    <row r="4064" spans="1:4" x14ac:dyDescent="0.3">
      <c r="A4064" s="279"/>
      <c r="B4064" s="280"/>
      <c r="C4064" s="280"/>
      <c r="D4064" s="281"/>
    </row>
    <row r="4065" spans="1:4" x14ac:dyDescent="0.3">
      <c r="A4065" s="279"/>
      <c r="B4065" s="280"/>
      <c r="C4065" s="280"/>
      <c r="D4065" s="281"/>
    </row>
    <row r="4066" spans="1:4" x14ac:dyDescent="0.3">
      <c r="A4066" s="279"/>
      <c r="B4066" s="280"/>
      <c r="C4066" s="280"/>
      <c r="D4066" s="281"/>
    </row>
    <row r="4067" spans="1:4" x14ac:dyDescent="0.3">
      <c r="A4067" s="279"/>
      <c r="B4067" s="280"/>
      <c r="C4067" s="280"/>
      <c r="D4067" s="281"/>
    </row>
    <row r="4068" spans="1:4" x14ac:dyDescent="0.3">
      <c r="A4068" s="279"/>
      <c r="B4068" s="280"/>
      <c r="C4068" s="280"/>
      <c r="D4068" s="281"/>
    </row>
    <row r="4069" spans="1:4" x14ac:dyDescent="0.3">
      <c r="A4069" s="279"/>
      <c r="B4069" s="280"/>
      <c r="C4069" s="280"/>
      <c r="D4069" s="281"/>
    </row>
    <row r="4070" spans="1:4" x14ac:dyDescent="0.3">
      <c r="A4070" s="279"/>
      <c r="B4070" s="280"/>
      <c r="C4070" s="280"/>
      <c r="D4070" s="281"/>
    </row>
    <row r="4071" spans="1:4" x14ac:dyDescent="0.3">
      <c r="A4071" s="279"/>
      <c r="B4071" s="280"/>
      <c r="C4071" s="280"/>
      <c r="D4071" s="281"/>
    </row>
    <row r="4072" spans="1:4" x14ac:dyDescent="0.3">
      <c r="A4072" s="279"/>
      <c r="B4072" s="280"/>
      <c r="C4072" s="280"/>
      <c r="D4072" s="281"/>
    </row>
    <row r="4073" spans="1:4" x14ac:dyDescent="0.3">
      <c r="A4073" s="279"/>
      <c r="B4073" s="280"/>
      <c r="C4073" s="280"/>
      <c r="D4073" s="281"/>
    </row>
    <row r="4074" spans="1:4" x14ac:dyDescent="0.3">
      <c r="A4074" s="279"/>
      <c r="B4074" s="280"/>
      <c r="C4074" s="280"/>
      <c r="D4074" s="281"/>
    </row>
    <row r="4075" spans="1:4" x14ac:dyDescent="0.3">
      <c r="A4075" s="279"/>
      <c r="B4075" s="280"/>
      <c r="C4075" s="280"/>
      <c r="D4075" s="281"/>
    </row>
    <row r="4076" spans="1:4" x14ac:dyDescent="0.3">
      <c r="A4076" s="279"/>
      <c r="B4076" s="280"/>
      <c r="C4076" s="280"/>
      <c r="D4076" s="281"/>
    </row>
    <row r="4077" spans="1:4" x14ac:dyDescent="0.3">
      <c r="A4077" s="279"/>
      <c r="B4077" s="280"/>
      <c r="C4077" s="280"/>
      <c r="D4077" s="281"/>
    </row>
    <row r="4078" spans="1:4" x14ac:dyDescent="0.3">
      <c r="A4078" s="279"/>
      <c r="B4078" s="280"/>
      <c r="C4078" s="280"/>
      <c r="D4078" s="281"/>
    </row>
    <row r="4079" spans="1:4" x14ac:dyDescent="0.3">
      <c r="A4079" s="279"/>
      <c r="B4079" s="280"/>
      <c r="C4079" s="280"/>
      <c r="D4079" s="281"/>
    </row>
    <row r="4080" spans="1:4" x14ac:dyDescent="0.3">
      <c r="A4080" s="279"/>
      <c r="B4080" s="280"/>
      <c r="C4080" s="280"/>
      <c r="D4080" s="281"/>
    </row>
    <row r="4081" spans="1:4" x14ac:dyDescent="0.3">
      <c r="A4081" s="279"/>
      <c r="B4081" s="280"/>
      <c r="C4081" s="280"/>
      <c r="D4081" s="281"/>
    </row>
    <row r="4082" spans="1:4" x14ac:dyDescent="0.3">
      <c r="A4082" s="279"/>
      <c r="B4082" s="280"/>
      <c r="C4082" s="280"/>
      <c r="D4082" s="281"/>
    </row>
    <row r="4083" spans="1:4" x14ac:dyDescent="0.3">
      <c r="A4083" s="279"/>
      <c r="B4083" s="280"/>
      <c r="C4083" s="280"/>
      <c r="D4083" s="281"/>
    </row>
    <row r="4084" spans="1:4" x14ac:dyDescent="0.3">
      <c r="A4084" s="279"/>
      <c r="B4084" s="280"/>
      <c r="C4084" s="280"/>
      <c r="D4084" s="281"/>
    </row>
    <row r="4085" spans="1:4" x14ac:dyDescent="0.3">
      <c r="A4085" s="279"/>
      <c r="B4085" s="280"/>
      <c r="C4085" s="280"/>
      <c r="D4085" s="281"/>
    </row>
    <row r="4086" spans="1:4" x14ac:dyDescent="0.3">
      <c r="A4086" s="279"/>
      <c r="B4086" s="280"/>
      <c r="C4086" s="280"/>
      <c r="D4086" s="281"/>
    </row>
    <row r="4087" spans="1:4" x14ac:dyDescent="0.3">
      <c r="A4087" s="279"/>
      <c r="B4087" s="280"/>
      <c r="C4087" s="280"/>
      <c r="D4087" s="281"/>
    </row>
    <row r="4088" spans="1:4" x14ac:dyDescent="0.3">
      <c r="A4088" s="279"/>
      <c r="B4088" s="280"/>
      <c r="C4088" s="280"/>
      <c r="D4088" s="281"/>
    </row>
    <row r="4089" spans="1:4" x14ac:dyDescent="0.3">
      <c r="A4089" s="279"/>
      <c r="B4089" s="280"/>
      <c r="C4089" s="280"/>
      <c r="D4089" s="281"/>
    </row>
    <row r="4090" spans="1:4" x14ac:dyDescent="0.3">
      <c r="A4090" s="279"/>
      <c r="B4090" s="280"/>
      <c r="C4090" s="280"/>
      <c r="D4090" s="281"/>
    </row>
    <row r="4091" spans="1:4" x14ac:dyDescent="0.3">
      <c r="A4091" s="279"/>
      <c r="B4091" s="280"/>
      <c r="C4091" s="280"/>
      <c r="D4091" s="281"/>
    </row>
    <row r="4092" spans="1:4" x14ac:dyDescent="0.3">
      <c r="A4092" s="279"/>
      <c r="B4092" s="280"/>
      <c r="C4092" s="280"/>
      <c r="D4092" s="281"/>
    </row>
    <row r="4093" spans="1:4" x14ac:dyDescent="0.3">
      <c r="A4093" s="279"/>
      <c r="B4093" s="280"/>
      <c r="C4093" s="280"/>
      <c r="D4093" s="281"/>
    </row>
    <row r="4094" spans="1:4" x14ac:dyDescent="0.3">
      <c r="A4094" s="279"/>
      <c r="B4094" s="280"/>
      <c r="C4094" s="280"/>
      <c r="D4094" s="281"/>
    </row>
    <row r="4095" spans="1:4" x14ac:dyDescent="0.3">
      <c r="A4095" s="279"/>
      <c r="B4095" s="280"/>
      <c r="C4095" s="280"/>
      <c r="D4095" s="281"/>
    </row>
    <row r="4096" spans="1:4" x14ac:dyDescent="0.3">
      <c r="A4096" s="279"/>
      <c r="B4096" s="280"/>
      <c r="C4096" s="280"/>
      <c r="D4096" s="281"/>
    </row>
    <row r="4097" spans="1:4" x14ac:dyDescent="0.3">
      <c r="A4097" s="279"/>
      <c r="B4097" s="280"/>
      <c r="C4097" s="280"/>
      <c r="D4097" s="281"/>
    </row>
    <row r="4098" spans="1:4" x14ac:dyDescent="0.3">
      <c r="A4098" s="279"/>
      <c r="B4098" s="280"/>
      <c r="C4098" s="280"/>
      <c r="D4098" s="281"/>
    </row>
    <row r="4099" spans="1:4" x14ac:dyDescent="0.3">
      <c r="A4099" s="279"/>
      <c r="B4099" s="280"/>
      <c r="C4099" s="280"/>
      <c r="D4099" s="281"/>
    </row>
    <row r="4100" spans="1:4" x14ac:dyDescent="0.3">
      <c r="A4100" s="279"/>
      <c r="B4100" s="280"/>
      <c r="C4100" s="280"/>
      <c r="D4100" s="281"/>
    </row>
    <row r="4101" spans="1:4" x14ac:dyDescent="0.3">
      <c r="A4101" s="279"/>
      <c r="B4101" s="280"/>
      <c r="C4101" s="280"/>
      <c r="D4101" s="281"/>
    </row>
    <row r="4102" spans="1:4" x14ac:dyDescent="0.3">
      <c r="A4102" s="279"/>
      <c r="B4102" s="280"/>
      <c r="C4102" s="280"/>
      <c r="D4102" s="281"/>
    </row>
    <row r="4103" spans="1:4" x14ac:dyDescent="0.3">
      <c r="A4103" s="279"/>
      <c r="B4103" s="280"/>
      <c r="C4103" s="280"/>
      <c r="D4103" s="281"/>
    </row>
    <row r="4104" spans="1:4" x14ac:dyDescent="0.3">
      <c r="A4104" s="279"/>
      <c r="B4104" s="280"/>
      <c r="C4104" s="280"/>
      <c r="D4104" s="281"/>
    </row>
    <row r="4105" spans="1:4" x14ac:dyDescent="0.3">
      <c r="A4105" s="279"/>
      <c r="B4105" s="280"/>
      <c r="C4105" s="280"/>
      <c r="D4105" s="281"/>
    </row>
    <row r="4106" spans="1:4" x14ac:dyDescent="0.3">
      <c r="A4106" s="279"/>
      <c r="B4106" s="280"/>
      <c r="C4106" s="280"/>
      <c r="D4106" s="281"/>
    </row>
    <row r="4107" spans="1:4" x14ac:dyDescent="0.3">
      <c r="A4107" s="279"/>
      <c r="B4107" s="280"/>
      <c r="C4107" s="280"/>
      <c r="D4107" s="281"/>
    </row>
    <row r="4108" spans="1:4" x14ac:dyDescent="0.3">
      <c r="A4108" s="279"/>
      <c r="B4108" s="280"/>
      <c r="C4108" s="280"/>
      <c r="D4108" s="281"/>
    </row>
    <row r="4109" spans="1:4" x14ac:dyDescent="0.3">
      <c r="A4109" s="279"/>
      <c r="B4109" s="280"/>
      <c r="C4109" s="280"/>
      <c r="D4109" s="281"/>
    </row>
    <row r="4110" spans="1:4" x14ac:dyDescent="0.3">
      <c r="A4110" s="279"/>
      <c r="B4110" s="280"/>
      <c r="C4110" s="280"/>
      <c r="D4110" s="281"/>
    </row>
    <row r="4111" spans="1:4" x14ac:dyDescent="0.3">
      <c r="A4111" s="279"/>
      <c r="B4111" s="280"/>
      <c r="C4111" s="280"/>
      <c r="D4111" s="281"/>
    </row>
    <row r="4112" spans="1:4" x14ac:dyDescent="0.3">
      <c r="A4112" s="279"/>
      <c r="B4112" s="280"/>
      <c r="C4112" s="280"/>
      <c r="D4112" s="281"/>
    </row>
    <row r="4113" spans="1:4" x14ac:dyDescent="0.3">
      <c r="A4113" s="279"/>
      <c r="B4113" s="280"/>
      <c r="C4113" s="280"/>
      <c r="D4113" s="281"/>
    </row>
    <row r="4114" spans="1:4" x14ac:dyDescent="0.3">
      <c r="A4114" s="279"/>
      <c r="B4114" s="280"/>
      <c r="C4114" s="280"/>
      <c r="D4114" s="281"/>
    </row>
    <row r="4115" spans="1:4" x14ac:dyDescent="0.3">
      <c r="A4115" s="279"/>
      <c r="B4115" s="280"/>
      <c r="C4115" s="280"/>
      <c r="D4115" s="281"/>
    </row>
    <row r="4116" spans="1:4" x14ac:dyDescent="0.3">
      <c r="A4116" s="279"/>
      <c r="B4116" s="280"/>
      <c r="C4116" s="280"/>
      <c r="D4116" s="281"/>
    </row>
    <row r="4117" spans="1:4" x14ac:dyDescent="0.3">
      <c r="A4117" s="279"/>
      <c r="B4117" s="280"/>
      <c r="C4117" s="280"/>
      <c r="D4117" s="281"/>
    </row>
    <row r="4118" spans="1:4" x14ac:dyDescent="0.3">
      <c r="A4118" s="279"/>
      <c r="B4118" s="280"/>
      <c r="C4118" s="280"/>
      <c r="D4118" s="281"/>
    </row>
    <row r="4119" spans="1:4" x14ac:dyDescent="0.3">
      <c r="A4119" s="279"/>
      <c r="B4119" s="280"/>
      <c r="C4119" s="280"/>
      <c r="D4119" s="281"/>
    </row>
    <row r="4120" spans="1:4" x14ac:dyDescent="0.3">
      <c r="A4120" s="279"/>
      <c r="B4120" s="280"/>
      <c r="C4120" s="280"/>
      <c r="D4120" s="281"/>
    </row>
    <row r="4121" spans="1:4" x14ac:dyDescent="0.3">
      <c r="A4121" s="279"/>
      <c r="B4121" s="280"/>
      <c r="C4121" s="280"/>
      <c r="D4121" s="281"/>
    </row>
    <row r="4122" spans="1:4" x14ac:dyDescent="0.3">
      <c r="A4122" s="279"/>
      <c r="B4122" s="280"/>
      <c r="C4122" s="280"/>
      <c r="D4122" s="281"/>
    </row>
    <row r="4123" spans="1:4" x14ac:dyDescent="0.3">
      <c r="A4123" s="279"/>
      <c r="B4123" s="280"/>
      <c r="C4123" s="280"/>
      <c r="D4123" s="281"/>
    </row>
    <row r="4124" spans="1:4" x14ac:dyDescent="0.3">
      <c r="A4124" s="279"/>
      <c r="B4124" s="280"/>
      <c r="C4124" s="280"/>
      <c r="D4124" s="281"/>
    </row>
    <row r="4125" spans="1:4" x14ac:dyDescent="0.3">
      <c r="A4125" s="279"/>
      <c r="B4125" s="280"/>
      <c r="C4125" s="280"/>
      <c r="D4125" s="281"/>
    </row>
    <row r="4126" spans="1:4" x14ac:dyDescent="0.3">
      <c r="A4126" s="279"/>
      <c r="B4126" s="280"/>
      <c r="C4126" s="280"/>
      <c r="D4126" s="281"/>
    </row>
    <row r="4127" spans="1:4" x14ac:dyDescent="0.3">
      <c r="A4127" s="279"/>
      <c r="B4127" s="280"/>
      <c r="C4127" s="280"/>
      <c r="D4127" s="281"/>
    </row>
    <row r="4128" spans="1:4" x14ac:dyDescent="0.3">
      <c r="A4128" s="279"/>
      <c r="B4128" s="280"/>
      <c r="C4128" s="280"/>
      <c r="D4128" s="281"/>
    </row>
    <row r="4129" spans="1:4" x14ac:dyDescent="0.3">
      <c r="A4129" s="279"/>
      <c r="B4129" s="280"/>
      <c r="C4129" s="280"/>
      <c r="D4129" s="281"/>
    </row>
    <row r="4130" spans="1:4" x14ac:dyDescent="0.3">
      <c r="A4130" s="279"/>
      <c r="B4130" s="280"/>
      <c r="C4130" s="280"/>
      <c r="D4130" s="281"/>
    </row>
    <row r="4131" spans="1:4" x14ac:dyDescent="0.3">
      <c r="A4131" s="279"/>
      <c r="B4131" s="280"/>
      <c r="C4131" s="280"/>
      <c r="D4131" s="281"/>
    </row>
    <row r="4132" spans="1:4" x14ac:dyDescent="0.3">
      <c r="A4132" s="279"/>
      <c r="B4132" s="280"/>
      <c r="C4132" s="280"/>
      <c r="D4132" s="281"/>
    </row>
    <row r="4133" spans="1:4" x14ac:dyDescent="0.3">
      <c r="A4133" s="279"/>
      <c r="B4133" s="280"/>
      <c r="C4133" s="280"/>
      <c r="D4133" s="281"/>
    </row>
    <row r="4134" spans="1:4" x14ac:dyDescent="0.3">
      <c r="A4134" s="279"/>
      <c r="B4134" s="280"/>
      <c r="C4134" s="280"/>
      <c r="D4134" s="281"/>
    </row>
    <row r="4135" spans="1:4" x14ac:dyDescent="0.3">
      <c r="A4135" s="279"/>
      <c r="B4135" s="280"/>
      <c r="C4135" s="280"/>
      <c r="D4135" s="281"/>
    </row>
    <row r="4136" spans="1:4" x14ac:dyDescent="0.3">
      <c r="A4136" s="279"/>
      <c r="B4136" s="280"/>
      <c r="C4136" s="280"/>
      <c r="D4136" s="281"/>
    </row>
    <row r="4137" spans="1:4" x14ac:dyDescent="0.3">
      <c r="A4137" s="279"/>
      <c r="B4137" s="280"/>
      <c r="C4137" s="280"/>
      <c r="D4137" s="281"/>
    </row>
    <row r="4138" spans="1:4" x14ac:dyDescent="0.3">
      <c r="A4138" s="279"/>
      <c r="B4138" s="280"/>
      <c r="C4138" s="280"/>
      <c r="D4138" s="281"/>
    </row>
    <row r="4139" spans="1:4" x14ac:dyDescent="0.3">
      <c r="A4139" s="279"/>
      <c r="B4139" s="280"/>
      <c r="C4139" s="280"/>
      <c r="D4139" s="281"/>
    </row>
    <row r="4140" spans="1:4" x14ac:dyDescent="0.3">
      <c r="A4140" s="279"/>
      <c r="B4140" s="280"/>
      <c r="C4140" s="280"/>
      <c r="D4140" s="281"/>
    </row>
    <row r="4141" spans="1:4" x14ac:dyDescent="0.3">
      <c r="A4141" s="279"/>
      <c r="B4141" s="280"/>
      <c r="C4141" s="280"/>
      <c r="D4141" s="281"/>
    </row>
    <row r="4142" spans="1:4" x14ac:dyDescent="0.3">
      <c r="A4142" s="279"/>
      <c r="B4142" s="280"/>
      <c r="C4142" s="280"/>
      <c r="D4142" s="281"/>
    </row>
    <row r="4143" spans="1:4" x14ac:dyDescent="0.3">
      <c r="A4143" s="279"/>
      <c r="B4143" s="280"/>
      <c r="C4143" s="280"/>
      <c r="D4143" s="281"/>
    </row>
    <row r="4144" spans="1:4" x14ac:dyDescent="0.3">
      <c r="A4144" s="279"/>
      <c r="B4144" s="280"/>
      <c r="C4144" s="280"/>
      <c r="D4144" s="281"/>
    </row>
    <row r="4145" spans="1:4" x14ac:dyDescent="0.3">
      <c r="A4145" s="279"/>
      <c r="B4145" s="280"/>
      <c r="C4145" s="280"/>
      <c r="D4145" s="281"/>
    </row>
    <row r="4146" spans="1:4" x14ac:dyDescent="0.3">
      <c r="A4146" s="279"/>
      <c r="B4146" s="280"/>
      <c r="C4146" s="280"/>
      <c r="D4146" s="281"/>
    </row>
    <row r="4147" spans="1:4" x14ac:dyDescent="0.3">
      <c r="A4147" s="279"/>
      <c r="B4147" s="280"/>
      <c r="C4147" s="280"/>
      <c r="D4147" s="281"/>
    </row>
    <row r="4148" spans="1:4" x14ac:dyDescent="0.3">
      <c r="A4148" s="279"/>
      <c r="B4148" s="280"/>
      <c r="C4148" s="280"/>
      <c r="D4148" s="281"/>
    </row>
    <row r="4149" spans="1:4" x14ac:dyDescent="0.3">
      <c r="A4149" s="279"/>
      <c r="B4149" s="280"/>
      <c r="C4149" s="280"/>
      <c r="D4149" s="281"/>
    </row>
    <row r="4150" spans="1:4" x14ac:dyDescent="0.3">
      <c r="A4150" s="279"/>
      <c r="B4150" s="280"/>
      <c r="C4150" s="280"/>
      <c r="D4150" s="281"/>
    </row>
    <row r="4151" spans="1:4" x14ac:dyDescent="0.3">
      <c r="A4151" s="279"/>
      <c r="B4151" s="280"/>
      <c r="C4151" s="280"/>
      <c r="D4151" s="281"/>
    </row>
    <row r="4152" spans="1:4" x14ac:dyDescent="0.3">
      <c r="A4152" s="279"/>
      <c r="B4152" s="280"/>
      <c r="C4152" s="280"/>
      <c r="D4152" s="281"/>
    </row>
    <row r="4153" spans="1:4" x14ac:dyDescent="0.3">
      <c r="A4153" s="279"/>
      <c r="B4153" s="280"/>
      <c r="C4153" s="280"/>
      <c r="D4153" s="281"/>
    </row>
    <row r="4154" spans="1:4" x14ac:dyDescent="0.3">
      <c r="A4154" s="279"/>
      <c r="B4154" s="280"/>
      <c r="C4154" s="280"/>
      <c r="D4154" s="281"/>
    </row>
    <row r="4155" spans="1:4" x14ac:dyDescent="0.3">
      <c r="A4155" s="279"/>
      <c r="B4155" s="280"/>
      <c r="C4155" s="280"/>
      <c r="D4155" s="281"/>
    </row>
    <row r="4156" spans="1:4" x14ac:dyDescent="0.3">
      <c r="A4156" s="279"/>
      <c r="B4156" s="280"/>
      <c r="C4156" s="280"/>
      <c r="D4156" s="281"/>
    </row>
    <row r="4157" spans="1:4" x14ac:dyDescent="0.3">
      <c r="A4157" s="279"/>
      <c r="B4157" s="280"/>
      <c r="C4157" s="280"/>
      <c r="D4157" s="281"/>
    </row>
    <row r="4158" spans="1:4" x14ac:dyDescent="0.3">
      <c r="A4158" s="279"/>
      <c r="B4158" s="280"/>
      <c r="C4158" s="280"/>
      <c r="D4158" s="281"/>
    </row>
    <row r="4159" spans="1:4" x14ac:dyDescent="0.3">
      <c r="A4159" s="279"/>
      <c r="B4159" s="280"/>
      <c r="C4159" s="280"/>
      <c r="D4159" s="281"/>
    </row>
    <row r="4160" spans="1:4" x14ac:dyDescent="0.3">
      <c r="A4160" s="279"/>
      <c r="B4160" s="280"/>
      <c r="C4160" s="280"/>
      <c r="D4160" s="281"/>
    </row>
    <row r="4161" spans="1:4" x14ac:dyDescent="0.3">
      <c r="A4161" s="279"/>
      <c r="B4161" s="280"/>
      <c r="C4161" s="280"/>
      <c r="D4161" s="281"/>
    </row>
    <row r="4162" spans="1:4" x14ac:dyDescent="0.3">
      <c r="A4162" s="279"/>
      <c r="B4162" s="280"/>
      <c r="C4162" s="280"/>
      <c r="D4162" s="281"/>
    </row>
    <row r="4163" spans="1:4" x14ac:dyDescent="0.3">
      <c r="A4163" s="279"/>
      <c r="B4163" s="280"/>
      <c r="C4163" s="280"/>
      <c r="D4163" s="281"/>
    </row>
    <row r="4164" spans="1:4" x14ac:dyDescent="0.3">
      <c r="A4164" s="279"/>
      <c r="B4164" s="280"/>
      <c r="C4164" s="280"/>
      <c r="D4164" s="281"/>
    </row>
    <row r="4165" spans="1:4" x14ac:dyDescent="0.3">
      <c r="A4165" s="279"/>
      <c r="B4165" s="280"/>
      <c r="C4165" s="280"/>
      <c r="D4165" s="281"/>
    </row>
    <row r="4166" spans="1:4" x14ac:dyDescent="0.3">
      <c r="A4166" s="279"/>
      <c r="B4166" s="280"/>
      <c r="C4166" s="280"/>
      <c r="D4166" s="281"/>
    </row>
    <row r="4167" spans="1:4" x14ac:dyDescent="0.3">
      <c r="A4167" s="279"/>
      <c r="B4167" s="280"/>
      <c r="C4167" s="280"/>
      <c r="D4167" s="281"/>
    </row>
    <row r="4168" spans="1:4" x14ac:dyDescent="0.3">
      <c r="A4168" s="279"/>
      <c r="B4168" s="280"/>
      <c r="C4168" s="280"/>
      <c r="D4168" s="281"/>
    </row>
    <row r="4169" spans="1:4" x14ac:dyDescent="0.3">
      <c r="A4169" s="279"/>
      <c r="B4169" s="280"/>
      <c r="C4169" s="280"/>
      <c r="D4169" s="281"/>
    </row>
    <row r="4170" spans="1:4" x14ac:dyDescent="0.3">
      <c r="A4170" s="279"/>
      <c r="B4170" s="280"/>
      <c r="C4170" s="280"/>
      <c r="D4170" s="281"/>
    </row>
    <row r="4171" spans="1:4" x14ac:dyDescent="0.3">
      <c r="A4171" s="279"/>
      <c r="B4171" s="280"/>
      <c r="C4171" s="280"/>
      <c r="D4171" s="281"/>
    </row>
    <row r="4172" spans="1:4" x14ac:dyDescent="0.3">
      <c r="A4172" s="279"/>
      <c r="B4172" s="280"/>
      <c r="C4172" s="280"/>
      <c r="D4172" s="281"/>
    </row>
    <row r="4173" spans="1:4" x14ac:dyDescent="0.3">
      <c r="A4173" s="279"/>
      <c r="B4173" s="280"/>
      <c r="C4173" s="280"/>
      <c r="D4173" s="281"/>
    </row>
    <row r="4174" spans="1:4" x14ac:dyDescent="0.3">
      <c r="A4174" s="279"/>
      <c r="B4174" s="280"/>
      <c r="C4174" s="280"/>
      <c r="D4174" s="281"/>
    </row>
    <row r="4175" spans="1:4" x14ac:dyDescent="0.3">
      <c r="A4175" s="279"/>
      <c r="B4175" s="280"/>
      <c r="C4175" s="280"/>
      <c r="D4175" s="281"/>
    </row>
    <row r="4176" spans="1:4" x14ac:dyDescent="0.3">
      <c r="A4176" s="279"/>
      <c r="B4176" s="280"/>
      <c r="C4176" s="280"/>
      <c r="D4176" s="281"/>
    </row>
    <row r="4177" spans="1:4" x14ac:dyDescent="0.3">
      <c r="A4177" s="279"/>
      <c r="B4177" s="280"/>
      <c r="C4177" s="280"/>
      <c r="D4177" s="281"/>
    </row>
    <row r="4178" spans="1:4" x14ac:dyDescent="0.3">
      <c r="A4178" s="279"/>
      <c r="B4178" s="280"/>
      <c r="C4178" s="280"/>
      <c r="D4178" s="281"/>
    </row>
    <row r="4179" spans="1:4" x14ac:dyDescent="0.3">
      <c r="A4179" s="279"/>
      <c r="B4179" s="280"/>
      <c r="C4179" s="280"/>
      <c r="D4179" s="281"/>
    </row>
    <row r="4180" spans="1:4" x14ac:dyDescent="0.3">
      <c r="A4180" s="279"/>
      <c r="B4180" s="280"/>
      <c r="C4180" s="280"/>
      <c r="D4180" s="281"/>
    </row>
    <row r="4181" spans="1:4" x14ac:dyDescent="0.3">
      <c r="A4181" s="279"/>
      <c r="B4181" s="280"/>
      <c r="C4181" s="280"/>
      <c r="D4181" s="281"/>
    </row>
    <row r="4182" spans="1:4" x14ac:dyDescent="0.3">
      <c r="A4182" s="279"/>
      <c r="B4182" s="280"/>
      <c r="C4182" s="280"/>
      <c r="D4182" s="281"/>
    </row>
    <row r="4183" spans="1:4" x14ac:dyDescent="0.3">
      <c r="A4183" s="279"/>
      <c r="B4183" s="280"/>
      <c r="C4183" s="280"/>
      <c r="D4183" s="281"/>
    </row>
    <row r="4184" spans="1:4" x14ac:dyDescent="0.3">
      <c r="A4184" s="279"/>
      <c r="B4184" s="280"/>
      <c r="C4184" s="280"/>
      <c r="D4184" s="281"/>
    </row>
    <row r="4185" spans="1:4" x14ac:dyDescent="0.3">
      <c r="A4185" s="279"/>
      <c r="B4185" s="280"/>
      <c r="C4185" s="280"/>
      <c r="D4185" s="281"/>
    </row>
    <row r="4186" spans="1:4" x14ac:dyDescent="0.3">
      <c r="A4186" s="279"/>
      <c r="B4186" s="280"/>
      <c r="C4186" s="280"/>
      <c r="D4186" s="281"/>
    </row>
    <row r="4187" spans="1:4" x14ac:dyDescent="0.3">
      <c r="A4187" s="279"/>
      <c r="B4187" s="280"/>
      <c r="C4187" s="280"/>
      <c r="D4187" s="281"/>
    </row>
    <row r="4188" spans="1:4" x14ac:dyDescent="0.3">
      <c r="A4188" s="279"/>
      <c r="B4188" s="280"/>
      <c r="C4188" s="280"/>
      <c r="D4188" s="281"/>
    </row>
    <row r="4189" spans="1:4" x14ac:dyDescent="0.3">
      <c r="A4189" s="279"/>
      <c r="B4189" s="280"/>
      <c r="C4189" s="280"/>
      <c r="D4189" s="281"/>
    </row>
    <row r="4190" spans="1:4" x14ac:dyDescent="0.3">
      <c r="A4190" s="279"/>
      <c r="B4190" s="280"/>
      <c r="C4190" s="280"/>
      <c r="D4190" s="281"/>
    </row>
    <row r="4191" spans="1:4" x14ac:dyDescent="0.3">
      <c r="A4191" s="279"/>
      <c r="B4191" s="280"/>
      <c r="C4191" s="280"/>
      <c r="D4191" s="281"/>
    </row>
    <row r="4192" spans="1:4" x14ac:dyDescent="0.3">
      <c r="A4192" s="279"/>
      <c r="B4192" s="280"/>
      <c r="C4192" s="280"/>
      <c r="D4192" s="281"/>
    </row>
    <row r="4193" spans="1:4" x14ac:dyDescent="0.3">
      <c r="A4193" s="279"/>
      <c r="B4193" s="280"/>
      <c r="C4193" s="280"/>
      <c r="D4193" s="281"/>
    </row>
    <row r="4194" spans="1:4" x14ac:dyDescent="0.3">
      <c r="A4194" s="279"/>
      <c r="B4194" s="280"/>
      <c r="C4194" s="280"/>
      <c r="D4194" s="281"/>
    </row>
    <row r="4195" spans="1:4" x14ac:dyDescent="0.3">
      <c r="A4195" s="279"/>
      <c r="B4195" s="280"/>
      <c r="C4195" s="280"/>
      <c r="D4195" s="281"/>
    </row>
    <row r="4196" spans="1:4" x14ac:dyDescent="0.3">
      <c r="A4196" s="279"/>
      <c r="B4196" s="280"/>
      <c r="C4196" s="280"/>
      <c r="D4196" s="281"/>
    </row>
    <row r="4197" spans="1:4" x14ac:dyDescent="0.3">
      <c r="A4197" s="279"/>
      <c r="B4197" s="280"/>
      <c r="C4197" s="280"/>
      <c r="D4197" s="281"/>
    </row>
    <row r="4198" spans="1:4" x14ac:dyDescent="0.3">
      <c r="A4198" s="279"/>
      <c r="B4198" s="280"/>
      <c r="C4198" s="280"/>
      <c r="D4198" s="281"/>
    </row>
    <row r="4199" spans="1:4" x14ac:dyDescent="0.3">
      <c r="A4199" s="279"/>
      <c r="B4199" s="280"/>
      <c r="C4199" s="280"/>
      <c r="D4199" s="281"/>
    </row>
    <row r="4200" spans="1:4" x14ac:dyDescent="0.3">
      <c r="A4200" s="279"/>
      <c r="B4200" s="280"/>
      <c r="C4200" s="280"/>
      <c r="D4200" s="281"/>
    </row>
    <row r="4201" spans="1:4" x14ac:dyDescent="0.3">
      <c r="A4201" s="279"/>
      <c r="B4201" s="280"/>
      <c r="C4201" s="280"/>
      <c r="D4201" s="281"/>
    </row>
    <row r="4202" spans="1:4" x14ac:dyDescent="0.3">
      <c r="A4202" s="279"/>
      <c r="B4202" s="280"/>
      <c r="C4202" s="280"/>
      <c r="D4202" s="281"/>
    </row>
    <row r="4203" spans="1:4" x14ac:dyDescent="0.3">
      <c r="A4203" s="279"/>
      <c r="B4203" s="280"/>
      <c r="C4203" s="280"/>
      <c r="D4203" s="281"/>
    </row>
    <row r="4204" spans="1:4" x14ac:dyDescent="0.3">
      <c r="A4204" s="279"/>
      <c r="B4204" s="280"/>
      <c r="C4204" s="280"/>
      <c r="D4204" s="281"/>
    </row>
    <row r="4205" spans="1:4" x14ac:dyDescent="0.3">
      <c r="A4205" s="279"/>
      <c r="B4205" s="280"/>
      <c r="C4205" s="280"/>
      <c r="D4205" s="281"/>
    </row>
    <row r="4206" spans="1:4" x14ac:dyDescent="0.3">
      <c r="A4206" s="279"/>
      <c r="B4206" s="280"/>
      <c r="C4206" s="280"/>
      <c r="D4206" s="281"/>
    </row>
    <row r="4207" spans="1:4" x14ac:dyDescent="0.3">
      <c r="A4207" s="279"/>
      <c r="B4207" s="280"/>
      <c r="C4207" s="280"/>
      <c r="D4207" s="281"/>
    </row>
    <row r="4208" spans="1:4" x14ac:dyDescent="0.3">
      <c r="A4208" s="279"/>
      <c r="B4208" s="280"/>
      <c r="C4208" s="280"/>
      <c r="D4208" s="281"/>
    </row>
    <row r="4209" spans="1:4" x14ac:dyDescent="0.3">
      <c r="A4209" s="279"/>
      <c r="B4209" s="280"/>
      <c r="C4209" s="280"/>
      <c r="D4209" s="281"/>
    </row>
    <row r="4210" spans="1:4" x14ac:dyDescent="0.3">
      <c r="A4210" s="279"/>
      <c r="B4210" s="280"/>
      <c r="C4210" s="280"/>
      <c r="D4210" s="281"/>
    </row>
    <row r="4211" spans="1:4" x14ac:dyDescent="0.3">
      <c r="A4211" s="279"/>
      <c r="B4211" s="280"/>
      <c r="C4211" s="280"/>
      <c r="D4211" s="281"/>
    </row>
    <row r="4212" spans="1:4" x14ac:dyDescent="0.3">
      <c r="A4212" s="279"/>
      <c r="B4212" s="280"/>
      <c r="C4212" s="280"/>
      <c r="D4212" s="281"/>
    </row>
    <row r="4213" spans="1:4" x14ac:dyDescent="0.3">
      <c r="A4213" s="279"/>
      <c r="B4213" s="280"/>
      <c r="C4213" s="280"/>
      <c r="D4213" s="281"/>
    </row>
    <row r="4214" spans="1:4" x14ac:dyDescent="0.3">
      <c r="A4214" s="279"/>
      <c r="B4214" s="280"/>
      <c r="C4214" s="280"/>
      <c r="D4214" s="281"/>
    </row>
    <row r="4215" spans="1:4" x14ac:dyDescent="0.3">
      <c r="A4215" s="279"/>
      <c r="B4215" s="280"/>
      <c r="C4215" s="280"/>
      <c r="D4215" s="281"/>
    </row>
    <row r="4216" spans="1:4" x14ac:dyDescent="0.3">
      <c r="A4216" s="279"/>
      <c r="B4216" s="280"/>
      <c r="C4216" s="280"/>
      <c r="D4216" s="281"/>
    </row>
    <row r="4217" spans="1:4" x14ac:dyDescent="0.3">
      <c r="A4217" s="279"/>
      <c r="B4217" s="280"/>
      <c r="C4217" s="280"/>
      <c r="D4217" s="281"/>
    </row>
    <row r="4218" spans="1:4" x14ac:dyDescent="0.3">
      <c r="A4218" s="279"/>
      <c r="B4218" s="280"/>
      <c r="C4218" s="280"/>
      <c r="D4218" s="281"/>
    </row>
    <row r="4219" spans="1:4" x14ac:dyDescent="0.3">
      <c r="A4219" s="279"/>
      <c r="B4219" s="280"/>
      <c r="C4219" s="280"/>
      <c r="D4219" s="281"/>
    </row>
    <row r="4220" spans="1:4" x14ac:dyDescent="0.3">
      <c r="A4220" s="279"/>
      <c r="B4220" s="280"/>
      <c r="C4220" s="280"/>
      <c r="D4220" s="281"/>
    </row>
    <row r="4221" spans="1:4" x14ac:dyDescent="0.3">
      <c r="A4221" s="279"/>
      <c r="B4221" s="280"/>
      <c r="C4221" s="280"/>
      <c r="D4221" s="281"/>
    </row>
    <row r="4222" spans="1:4" x14ac:dyDescent="0.3">
      <c r="A4222" s="279"/>
      <c r="B4222" s="280"/>
      <c r="C4222" s="280"/>
      <c r="D4222" s="281"/>
    </row>
    <row r="4223" spans="1:4" x14ac:dyDescent="0.3">
      <c r="A4223" s="279"/>
      <c r="B4223" s="280"/>
      <c r="C4223" s="280"/>
      <c r="D4223" s="281"/>
    </row>
    <row r="4224" spans="1:4" x14ac:dyDescent="0.3">
      <c r="A4224" s="279"/>
      <c r="B4224" s="280"/>
      <c r="C4224" s="280"/>
      <c r="D4224" s="281"/>
    </row>
    <row r="4225" spans="1:4" x14ac:dyDescent="0.3">
      <c r="A4225" s="279"/>
      <c r="B4225" s="280"/>
      <c r="C4225" s="280"/>
      <c r="D4225" s="281"/>
    </row>
    <row r="4226" spans="1:4" x14ac:dyDescent="0.3">
      <c r="A4226" s="279"/>
      <c r="B4226" s="280"/>
      <c r="C4226" s="280"/>
      <c r="D4226" s="281"/>
    </row>
    <row r="4227" spans="1:4" x14ac:dyDescent="0.3">
      <c r="A4227" s="279"/>
      <c r="B4227" s="280"/>
      <c r="C4227" s="280"/>
      <c r="D4227" s="281"/>
    </row>
    <row r="4228" spans="1:4" x14ac:dyDescent="0.3">
      <c r="A4228" s="279"/>
      <c r="B4228" s="280"/>
      <c r="C4228" s="280"/>
      <c r="D4228" s="281"/>
    </row>
    <row r="4229" spans="1:4" x14ac:dyDescent="0.3">
      <c r="A4229" s="279"/>
      <c r="B4229" s="280"/>
      <c r="C4229" s="280"/>
      <c r="D4229" s="281"/>
    </row>
    <row r="4230" spans="1:4" x14ac:dyDescent="0.3">
      <c r="A4230" s="279"/>
      <c r="B4230" s="280"/>
      <c r="C4230" s="280"/>
      <c r="D4230" s="281"/>
    </row>
    <row r="4231" spans="1:4" x14ac:dyDescent="0.3">
      <c r="A4231" s="279"/>
      <c r="B4231" s="280"/>
      <c r="C4231" s="280"/>
      <c r="D4231" s="281"/>
    </row>
    <row r="4232" spans="1:4" x14ac:dyDescent="0.3">
      <c r="A4232" s="279"/>
      <c r="B4232" s="280"/>
      <c r="C4232" s="280"/>
      <c r="D4232" s="281"/>
    </row>
    <row r="4233" spans="1:4" x14ac:dyDescent="0.3">
      <c r="A4233" s="279"/>
      <c r="B4233" s="280"/>
      <c r="C4233" s="280"/>
      <c r="D4233" s="281"/>
    </row>
    <row r="4234" spans="1:4" x14ac:dyDescent="0.3">
      <c r="A4234" s="279"/>
      <c r="B4234" s="280"/>
      <c r="C4234" s="280"/>
      <c r="D4234" s="281"/>
    </row>
    <row r="4235" spans="1:4" x14ac:dyDescent="0.3">
      <c r="A4235" s="279"/>
      <c r="B4235" s="280"/>
      <c r="C4235" s="280"/>
      <c r="D4235" s="281"/>
    </row>
    <row r="4236" spans="1:4" x14ac:dyDescent="0.3">
      <c r="A4236" s="279"/>
      <c r="B4236" s="280"/>
      <c r="C4236" s="280"/>
      <c r="D4236" s="281"/>
    </row>
    <row r="4237" spans="1:4" x14ac:dyDescent="0.3">
      <c r="A4237" s="279"/>
      <c r="B4237" s="280"/>
      <c r="C4237" s="280"/>
      <c r="D4237" s="281"/>
    </row>
    <row r="4238" spans="1:4" x14ac:dyDescent="0.3">
      <c r="A4238" s="279"/>
      <c r="B4238" s="280"/>
      <c r="C4238" s="280"/>
      <c r="D4238" s="281"/>
    </row>
    <row r="4239" spans="1:4" x14ac:dyDescent="0.3">
      <c r="A4239" s="279"/>
      <c r="B4239" s="280"/>
      <c r="C4239" s="280"/>
      <c r="D4239" s="281"/>
    </row>
    <row r="4240" spans="1:4" x14ac:dyDescent="0.3">
      <c r="A4240" s="279"/>
      <c r="B4240" s="280"/>
      <c r="C4240" s="280"/>
      <c r="D4240" s="281"/>
    </row>
    <row r="4241" spans="1:4" x14ac:dyDescent="0.3">
      <c r="A4241" s="279"/>
      <c r="B4241" s="280"/>
      <c r="C4241" s="280"/>
      <c r="D4241" s="281"/>
    </row>
    <row r="4242" spans="1:4" x14ac:dyDescent="0.3">
      <c r="A4242" s="279"/>
      <c r="B4242" s="280"/>
      <c r="C4242" s="280"/>
      <c r="D4242" s="281"/>
    </row>
    <row r="4243" spans="1:4" x14ac:dyDescent="0.3">
      <c r="A4243" s="279"/>
      <c r="B4243" s="280"/>
      <c r="C4243" s="280"/>
      <c r="D4243" s="281"/>
    </row>
    <row r="4244" spans="1:4" x14ac:dyDescent="0.3">
      <c r="A4244" s="279"/>
      <c r="B4244" s="280"/>
      <c r="C4244" s="280"/>
      <c r="D4244" s="281"/>
    </row>
    <row r="4245" spans="1:4" x14ac:dyDescent="0.3">
      <c r="A4245" s="279"/>
      <c r="B4245" s="280"/>
      <c r="C4245" s="280"/>
      <c r="D4245" s="281"/>
    </row>
    <row r="4246" spans="1:4" x14ac:dyDescent="0.3">
      <c r="A4246" s="279"/>
      <c r="B4246" s="280"/>
      <c r="C4246" s="280"/>
      <c r="D4246" s="281"/>
    </row>
    <row r="4247" spans="1:4" x14ac:dyDescent="0.3">
      <c r="A4247" s="279"/>
      <c r="B4247" s="280"/>
      <c r="C4247" s="280"/>
      <c r="D4247" s="281"/>
    </row>
    <row r="4248" spans="1:4" x14ac:dyDescent="0.3">
      <c r="A4248" s="279"/>
      <c r="B4248" s="280"/>
      <c r="C4248" s="280"/>
      <c r="D4248" s="281"/>
    </row>
    <row r="4249" spans="1:4" x14ac:dyDescent="0.3">
      <c r="A4249" s="279"/>
      <c r="B4249" s="280"/>
      <c r="C4249" s="280"/>
      <c r="D4249" s="281"/>
    </row>
    <row r="4250" spans="1:4" x14ac:dyDescent="0.3">
      <c r="A4250" s="279"/>
      <c r="B4250" s="280"/>
      <c r="C4250" s="280"/>
      <c r="D4250" s="281"/>
    </row>
    <row r="4251" spans="1:4" x14ac:dyDescent="0.3">
      <c r="A4251" s="279"/>
      <c r="B4251" s="280"/>
      <c r="C4251" s="280"/>
      <c r="D4251" s="281"/>
    </row>
    <row r="4252" spans="1:4" x14ac:dyDescent="0.3">
      <c r="A4252" s="279"/>
      <c r="B4252" s="280"/>
      <c r="C4252" s="280"/>
      <c r="D4252" s="281"/>
    </row>
    <row r="4253" spans="1:4" x14ac:dyDescent="0.3">
      <c r="A4253" s="279"/>
      <c r="B4253" s="280"/>
      <c r="C4253" s="280"/>
      <c r="D4253" s="281"/>
    </row>
    <row r="4254" spans="1:4" x14ac:dyDescent="0.3">
      <c r="A4254" s="279"/>
      <c r="B4254" s="280"/>
      <c r="C4254" s="280"/>
      <c r="D4254" s="281"/>
    </row>
    <row r="4255" spans="1:4" x14ac:dyDescent="0.3">
      <c r="A4255" s="279"/>
      <c r="B4255" s="280"/>
      <c r="C4255" s="280"/>
      <c r="D4255" s="281"/>
    </row>
    <row r="4256" spans="1:4" x14ac:dyDescent="0.3">
      <c r="A4256" s="279"/>
      <c r="B4256" s="280"/>
      <c r="C4256" s="280"/>
      <c r="D4256" s="281"/>
    </row>
    <row r="4257" spans="1:4" x14ac:dyDescent="0.3">
      <c r="A4257" s="279"/>
      <c r="B4257" s="280"/>
      <c r="C4257" s="280"/>
      <c r="D4257" s="281"/>
    </row>
    <row r="4258" spans="1:4" x14ac:dyDescent="0.3">
      <c r="A4258" s="279"/>
      <c r="B4258" s="280"/>
      <c r="C4258" s="280"/>
      <c r="D4258" s="281"/>
    </row>
    <row r="4259" spans="1:4" x14ac:dyDescent="0.3">
      <c r="A4259" s="279"/>
      <c r="B4259" s="280"/>
      <c r="C4259" s="280"/>
      <c r="D4259" s="281"/>
    </row>
    <row r="4260" spans="1:4" x14ac:dyDescent="0.3">
      <c r="A4260" s="279"/>
      <c r="B4260" s="280"/>
      <c r="C4260" s="280"/>
      <c r="D4260" s="281"/>
    </row>
    <row r="4261" spans="1:4" x14ac:dyDescent="0.3">
      <c r="A4261" s="279"/>
      <c r="B4261" s="280"/>
      <c r="C4261" s="280"/>
      <c r="D4261" s="281"/>
    </row>
    <row r="4262" spans="1:4" x14ac:dyDescent="0.3">
      <c r="A4262" s="279"/>
      <c r="B4262" s="280"/>
      <c r="C4262" s="280"/>
      <c r="D4262" s="281"/>
    </row>
    <row r="4263" spans="1:4" x14ac:dyDescent="0.3">
      <c r="A4263" s="279"/>
      <c r="B4263" s="280"/>
      <c r="C4263" s="280"/>
      <c r="D4263" s="281"/>
    </row>
    <row r="4264" spans="1:4" x14ac:dyDescent="0.3">
      <c r="A4264" s="279"/>
      <c r="B4264" s="280"/>
      <c r="C4264" s="280"/>
      <c r="D4264" s="281"/>
    </row>
    <row r="4265" spans="1:4" x14ac:dyDescent="0.3">
      <c r="A4265" s="279"/>
      <c r="B4265" s="280"/>
      <c r="C4265" s="280"/>
      <c r="D4265" s="281"/>
    </row>
    <row r="4266" spans="1:4" x14ac:dyDescent="0.3">
      <c r="A4266" s="279"/>
      <c r="B4266" s="280"/>
      <c r="C4266" s="280"/>
      <c r="D4266" s="281"/>
    </row>
    <row r="4267" spans="1:4" x14ac:dyDescent="0.3">
      <c r="A4267" s="279"/>
      <c r="B4267" s="280"/>
      <c r="C4267" s="280"/>
      <c r="D4267" s="281"/>
    </row>
    <row r="4268" spans="1:4" x14ac:dyDescent="0.3">
      <c r="A4268" s="279"/>
      <c r="B4268" s="280"/>
      <c r="C4268" s="280"/>
      <c r="D4268" s="281"/>
    </row>
    <row r="4269" spans="1:4" x14ac:dyDescent="0.3">
      <c r="A4269" s="279"/>
      <c r="B4269" s="280"/>
      <c r="C4269" s="280"/>
      <c r="D4269" s="281"/>
    </row>
    <row r="4270" spans="1:4" x14ac:dyDescent="0.3">
      <c r="A4270" s="279"/>
      <c r="B4270" s="280"/>
      <c r="C4270" s="280"/>
      <c r="D4270" s="281"/>
    </row>
    <row r="4271" spans="1:4" x14ac:dyDescent="0.3">
      <c r="A4271" s="279"/>
      <c r="B4271" s="280"/>
      <c r="C4271" s="280"/>
      <c r="D4271" s="281"/>
    </row>
    <row r="4272" spans="1:4" x14ac:dyDescent="0.3">
      <c r="A4272" s="279"/>
      <c r="B4272" s="280"/>
      <c r="C4272" s="280"/>
      <c r="D4272" s="281"/>
    </row>
    <row r="4273" spans="1:4" x14ac:dyDescent="0.3">
      <c r="A4273" s="279"/>
      <c r="B4273" s="280"/>
      <c r="C4273" s="280"/>
      <c r="D4273" s="281"/>
    </row>
    <row r="4274" spans="1:4" x14ac:dyDescent="0.3">
      <c r="A4274" s="279"/>
      <c r="B4274" s="280"/>
      <c r="C4274" s="280"/>
      <c r="D4274" s="281"/>
    </row>
    <row r="4275" spans="1:4" x14ac:dyDescent="0.3">
      <c r="A4275" s="279"/>
      <c r="B4275" s="280"/>
      <c r="C4275" s="280"/>
      <c r="D4275" s="281"/>
    </row>
    <row r="4276" spans="1:4" x14ac:dyDescent="0.3">
      <c r="A4276" s="279"/>
      <c r="B4276" s="280"/>
      <c r="C4276" s="280"/>
      <c r="D4276" s="281"/>
    </row>
    <row r="4277" spans="1:4" x14ac:dyDescent="0.3">
      <c r="A4277" s="279"/>
      <c r="B4277" s="280"/>
      <c r="C4277" s="280"/>
      <c r="D4277" s="281"/>
    </row>
    <row r="4278" spans="1:4" x14ac:dyDescent="0.3">
      <c r="A4278" s="279"/>
      <c r="B4278" s="280"/>
      <c r="C4278" s="280"/>
      <c r="D4278" s="281"/>
    </row>
    <row r="4279" spans="1:4" x14ac:dyDescent="0.3">
      <c r="A4279" s="279"/>
      <c r="B4279" s="280"/>
      <c r="C4279" s="280"/>
      <c r="D4279" s="281"/>
    </row>
    <row r="4280" spans="1:4" x14ac:dyDescent="0.3">
      <c r="A4280" s="279"/>
      <c r="B4280" s="280"/>
      <c r="C4280" s="280"/>
      <c r="D4280" s="281"/>
    </row>
    <row r="4281" spans="1:4" x14ac:dyDescent="0.3">
      <c r="A4281" s="279"/>
      <c r="B4281" s="280"/>
      <c r="C4281" s="280"/>
      <c r="D4281" s="281"/>
    </row>
    <row r="4282" spans="1:4" x14ac:dyDescent="0.3">
      <c r="A4282" s="279"/>
      <c r="B4282" s="280"/>
      <c r="C4282" s="280"/>
      <c r="D4282" s="281"/>
    </row>
    <row r="4283" spans="1:4" x14ac:dyDescent="0.3">
      <c r="A4283" s="279"/>
      <c r="B4283" s="280"/>
      <c r="C4283" s="280"/>
      <c r="D4283" s="281"/>
    </row>
    <row r="4284" spans="1:4" x14ac:dyDescent="0.3">
      <c r="A4284" s="279"/>
      <c r="B4284" s="280"/>
      <c r="C4284" s="280"/>
      <c r="D4284" s="281"/>
    </row>
    <row r="4285" spans="1:4" x14ac:dyDescent="0.3">
      <c r="A4285" s="279"/>
      <c r="B4285" s="280"/>
      <c r="C4285" s="280"/>
      <c r="D4285" s="281"/>
    </row>
    <row r="4286" spans="1:4" x14ac:dyDescent="0.3">
      <c r="A4286" s="279"/>
      <c r="B4286" s="280"/>
      <c r="C4286" s="280"/>
      <c r="D4286" s="281"/>
    </row>
    <row r="4287" spans="1:4" x14ac:dyDescent="0.3">
      <c r="A4287" s="279"/>
      <c r="B4287" s="280"/>
      <c r="C4287" s="280"/>
      <c r="D4287" s="281"/>
    </row>
    <row r="4288" spans="1:4" x14ac:dyDescent="0.3">
      <c r="A4288" s="279"/>
      <c r="B4288" s="280"/>
      <c r="C4288" s="280"/>
      <c r="D4288" s="281"/>
    </row>
    <row r="4289" spans="1:4" x14ac:dyDescent="0.3">
      <c r="A4289" s="279"/>
      <c r="B4289" s="280"/>
      <c r="C4289" s="280"/>
      <c r="D4289" s="281"/>
    </row>
    <row r="4290" spans="1:4" x14ac:dyDescent="0.3">
      <c r="A4290" s="279"/>
      <c r="B4290" s="280"/>
      <c r="C4290" s="280"/>
      <c r="D4290" s="281"/>
    </row>
    <row r="4291" spans="1:4" x14ac:dyDescent="0.3">
      <c r="A4291" s="279"/>
      <c r="B4291" s="280"/>
      <c r="C4291" s="280"/>
      <c r="D4291" s="281"/>
    </row>
    <row r="4292" spans="1:4" x14ac:dyDescent="0.3">
      <c r="A4292" s="279"/>
      <c r="B4292" s="280"/>
      <c r="C4292" s="280"/>
      <c r="D4292" s="281"/>
    </row>
    <row r="4293" spans="1:4" x14ac:dyDescent="0.3">
      <c r="A4293" s="279"/>
      <c r="B4293" s="280"/>
      <c r="C4293" s="280"/>
      <c r="D4293" s="281"/>
    </row>
    <row r="4294" spans="1:4" x14ac:dyDescent="0.3">
      <c r="A4294" s="279"/>
      <c r="B4294" s="280"/>
      <c r="C4294" s="280"/>
      <c r="D4294" s="281"/>
    </row>
    <row r="4295" spans="1:4" x14ac:dyDescent="0.3">
      <c r="A4295" s="279"/>
      <c r="B4295" s="280"/>
      <c r="C4295" s="280"/>
      <c r="D4295" s="281"/>
    </row>
    <row r="4296" spans="1:4" x14ac:dyDescent="0.3">
      <c r="A4296" s="279"/>
      <c r="B4296" s="280"/>
      <c r="C4296" s="280"/>
      <c r="D4296" s="281"/>
    </row>
    <row r="4297" spans="1:4" x14ac:dyDescent="0.3">
      <c r="A4297" s="279"/>
      <c r="B4297" s="280"/>
      <c r="C4297" s="280"/>
      <c r="D4297" s="281"/>
    </row>
    <row r="4298" spans="1:4" x14ac:dyDescent="0.3">
      <c r="A4298" s="279"/>
      <c r="B4298" s="280"/>
      <c r="C4298" s="280"/>
      <c r="D4298" s="281"/>
    </row>
    <row r="4299" spans="1:4" x14ac:dyDescent="0.3">
      <c r="A4299" s="279"/>
      <c r="B4299" s="280"/>
      <c r="C4299" s="280"/>
      <c r="D4299" s="281"/>
    </row>
    <row r="4300" spans="1:4" x14ac:dyDescent="0.3">
      <c r="A4300" s="279"/>
      <c r="B4300" s="280"/>
      <c r="C4300" s="280"/>
      <c r="D4300" s="281"/>
    </row>
    <row r="4301" spans="1:4" x14ac:dyDescent="0.3">
      <c r="A4301" s="279"/>
      <c r="B4301" s="280"/>
      <c r="C4301" s="280"/>
      <c r="D4301" s="281"/>
    </row>
    <row r="4302" spans="1:4" x14ac:dyDescent="0.3">
      <c r="A4302" s="279"/>
      <c r="B4302" s="280"/>
      <c r="C4302" s="280"/>
      <c r="D4302" s="281"/>
    </row>
    <row r="4303" spans="1:4" x14ac:dyDescent="0.3">
      <c r="A4303" s="279"/>
      <c r="B4303" s="280"/>
      <c r="C4303" s="280"/>
      <c r="D4303" s="281"/>
    </row>
    <row r="4304" spans="1:4" x14ac:dyDescent="0.3">
      <c r="A4304" s="279"/>
      <c r="B4304" s="280"/>
      <c r="C4304" s="280"/>
      <c r="D4304" s="281"/>
    </row>
    <row r="4305" spans="1:4" x14ac:dyDescent="0.3">
      <c r="A4305" s="279"/>
      <c r="B4305" s="280"/>
      <c r="C4305" s="280"/>
      <c r="D4305" s="281"/>
    </row>
    <row r="4306" spans="1:4" x14ac:dyDescent="0.3">
      <c r="A4306" s="279"/>
      <c r="B4306" s="280"/>
      <c r="C4306" s="280"/>
      <c r="D4306" s="281"/>
    </row>
    <row r="4307" spans="1:4" x14ac:dyDescent="0.3">
      <c r="A4307" s="279"/>
      <c r="B4307" s="280"/>
      <c r="C4307" s="280"/>
      <c r="D4307" s="281"/>
    </row>
    <row r="4308" spans="1:4" x14ac:dyDescent="0.3">
      <c r="A4308" s="279"/>
      <c r="B4308" s="280"/>
      <c r="C4308" s="280"/>
      <c r="D4308" s="281"/>
    </row>
    <row r="4309" spans="1:4" x14ac:dyDescent="0.3">
      <c r="A4309" s="279"/>
      <c r="B4309" s="280"/>
      <c r="C4309" s="280"/>
      <c r="D4309" s="281"/>
    </row>
    <row r="4310" spans="1:4" x14ac:dyDescent="0.3">
      <c r="A4310" s="279"/>
      <c r="B4310" s="280"/>
      <c r="C4310" s="280"/>
      <c r="D4310" s="281"/>
    </row>
    <row r="4311" spans="1:4" x14ac:dyDescent="0.3">
      <c r="A4311" s="279"/>
      <c r="B4311" s="280"/>
      <c r="C4311" s="280"/>
      <c r="D4311" s="281"/>
    </row>
    <row r="4312" spans="1:4" x14ac:dyDescent="0.3">
      <c r="A4312" s="279"/>
      <c r="B4312" s="280"/>
      <c r="C4312" s="280"/>
      <c r="D4312" s="281"/>
    </row>
    <row r="4313" spans="1:4" x14ac:dyDescent="0.3">
      <c r="A4313" s="279"/>
      <c r="B4313" s="280"/>
      <c r="C4313" s="280"/>
      <c r="D4313" s="281"/>
    </row>
    <row r="4314" spans="1:4" x14ac:dyDescent="0.3">
      <c r="A4314" s="279"/>
      <c r="B4314" s="280"/>
      <c r="C4314" s="280"/>
      <c r="D4314" s="281"/>
    </row>
    <row r="4315" spans="1:4" x14ac:dyDescent="0.3">
      <c r="A4315" s="279"/>
      <c r="B4315" s="280"/>
      <c r="C4315" s="280"/>
      <c r="D4315" s="281"/>
    </row>
    <row r="4316" spans="1:4" x14ac:dyDescent="0.3">
      <c r="A4316" s="279"/>
      <c r="B4316" s="280"/>
      <c r="C4316" s="280"/>
      <c r="D4316" s="281"/>
    </row>
    <row r="4317" spans="1:4" x14ac:dyDescent="0.3">
      <c r="A4317" s="279"/>
      <c r="B4317" s="280"/>
      <c r="C4317" s="280"/>
      <c r="D4317" s="281"/>
    </row>
    <row r="4318" spans="1:4" x14ac:dyDescent="0.3">
      <c r="A4318" s="279"/>
      <c r="B4318" s="280"/>
      <c r="C4318" s="280"/>
      <c r="D4318" s="281"/>
    </row>
    <row r="4319" spans="1:4" x14ac:dyDescent="0.3">
      <c r="A4319" s="279"/>
      <c r="B4319" s="280"/>
      <c r="C4319" s="280"/>
      <c r="D4319" s="281"/>
    </row>
    <row r="4320" spans="1:4" x14ac:dyDescent="0.3">
      <c r="A4320" s="279"/>
      <c r="B4320" s="280"/>
      <c r="C4320" s="280"/>
      <c r="D4320" s="281"/>
    </row>
    <row r="4321" spans="1:4" x14ac:dyDescent="0.3">
      <c r="A4321" s="279"/>
      <c r="B4321" s="280"/>
      <c r="C4321" s="280"/>
      <c r="D4321" s="281"/>
    </row>
    <row r="4322" spans="1:4" x14ac:dyDescent="0.3">
      <c r="A4322" s="279"/>
      <c r="B4322" s="280"/>
      <c r="C4322" s="280"/>
      <c r="D4322" s="281"/>
    </row>
    <row r="4323" spans="1:4" x14ac:dyDescent="0.3">
      <c r="A4323" s="279"/>
      <c r="B4323" s="280"/>
      <c r="C4323" s="280"/>
      <c r="D4323" s="281"/>
    </row>
    <row r="4324" spans="1:4" x14ac:dyDescent="0.3">
      <c r="A4324" s="279"/>
      <c r="B4324" s="280"/>
      <c r="C4324" s="280"/>
      <c r="D4324" s="281"/>
    </row>
    <row r="4325" spans="1:4" x14ac:dyDescent="0.3">
      <c r="A4325" s="279"/>
      <c r="B4325" s="280"/>
      <c r="C4325" s="280"/>
      <c r="D4325" s="281"/>
    </row>
    <row r="4326" spans="1:4" x14ac:dyDescent="0.3">
      <c r="A4326" s="279"/>
      <c r="B4326" s="280"/>
      <c r="C4326" s="280"/>
      <c r="D4326" s="281"/>
    </row>
    <row r="4327" spans="1:4" x14ac:dyDescent="0.3">
      <c r="A4327" s="279"/>
      <c r="B4327" s="280"/>
      <c r="C4327" s="280"/>
      <c r="D4327" s="281"/>
    </row>
    <row r="4328" spans="1:4" x14ac:dyDescent="0.3">
      <c r="A4328" s="279"/>
      <c r="B4328" s="280"/>
      <c r="C4328" s="280"/>
      <c r="D4328" s="281"/>
    </row>
    <row r="4329" spans="1:4" x14ac:dyDescent="0.3">
      <c r="A4329" s="279"/>
      <c r="B4329" s="280"/>
      <c r="C4329" s="280"/>
      <c r="D4329" s="281"/>
    </row>
    <row r="4330" spans="1:4" x14ac:dyDescent="0.3">
      <c r="A4330" s="279"/>
      <c r="B4330" s="280"/>
      <c r="C4330" s="280"/>
      <c r="D4330" s="281"/>
    </row>
    <row r="4331" spans="1:4" x14ac:dyDescent="0.3">
      <c r="A4331" s="279"/>
      <c r="B4331" s="280"/>
      <c r="C4331" s="280"/>
      <c r="D4331" s="281"/>
    </row>
    <row r="4332" spans="1:4" x14ac:dyDescent="0.3">
      <c r="A4332" s="279"/>
      <c r="B4332" s="280"/>
      <c r="C4332" s="280"/>
      <c r="D4332" s="281"/>
    </row>
    <row r="4333" spans="1:4" x14ac:dyDescent="0.3">
      <c r="A4333" s="279"/>
      <c r="B4333" s="280"/>
      <c r="C4333" s="280"/>
      <c r="D4333" s="281"/>
    </row>
    <row r="4334" spans="1:4" x14ac:dyDescent="0.3">
      <c r="A4334" s="279"/>
      <c r="B4334" s="280"/>
      <c r="C4334" s="280"/>
      <c r="D4334" s="281"/>
    </row>
    <row r="4335" spans="1:4" x14ac:dyDescent="0.3">
      <c r="A4335" s="279"/>
      <c r="B4335" s="280"/>
      <c r="C4335" s="280"/>
      <c r="D4335" s="281"/>
    </row>
    <row r="4336" spans="1:4" x14ac:dyDescent="0.3">
      <c r="A4336" s="279"/>
      <c r="B4336" s="280"/>
      <c r="C4336" s="280"/>
      <c r="D4336" s="281"/>
    </row>
    <row r="4337" spans="1:4" x14ac:dyDescent="0.3">
      <c r="A4337" s="279"/>
      <c r="B4337" s="280"/>
      <c r="C4337" s="280"/>
      <c r="D4337" s="281"/>
    </row>
    <row r="4338" spans="1:4" x14ac:dyDescent="0.3">
      <c r="A4338" s="279"/>
      <c r="B4338" s="280"/>
      <c r="C4338" s="280"/>
      <c r="D4338" s="281"/>
    </row>
    <row r="4339" spans="1:4" x14ac:dyDescent="0.3">
      <c r="A4339" s="279"/>
      <c r="B4339" s="280"/>
      <c r="C4339" s="280"/>
      <c r="D4339" s="281"/>
    </row>
    <row r="4340" spans="1:4" x14ac:dyDescent="0.3">
      <c r="A4340" s="279"/>
      <c r="B4340" s="280"/>
      <c r="C4340" s="280"/>
      <c r="D4340" s="281"/>
    </row>
    <row r="4341" spans="1:4" x14ac:dyDescent="0.3">
      <c r="A4341" s="279"/>
      <c r="B4341" s="280"/>
      <c r="C4341" s="280"/>
      <c r="D4341" s="281"/>
    </row>
    <row r="4342" spans="1:4" x14ac:dyDescent="0.3">
      <c r="A4342" s="279"/>
      <c r="B4342" s="280"/>
      <c r="C4342" s="280"/>
      <c r="D4342" s="281"/>
    </row>
    <row r="4343" spans="1:4" x14ac:dyDescent="0.3">
      <c r="A4343" s="279"/>
      <c r="B4343" s="280"/>
      <c r="C4343" s="280"/>
      <c r="D4343" s="281"/>
    </row>
    <row r="4344" spans="1:4" x14ac:dyDescent="0.3">
      <c r="A4344" s="279"/>
      <c r="B4344" s="280"/>
      <c r="C4344" s="280"/>
      <c r="D4344" s="281"/>
    </row>
    <row r="4345" spans="1:4" x14ac:dyDescent="0.3">
      <c r="A4345" s="279"/>
      <c r="B4345" s="280"/>
      <c r="C4345" s="280"/>
      <c r="D4345" s="281"/>
    </row>
    <row r="4346" spans="1:4" x14ac:dyDescent="0.3">
      <c r="A4346" s="279"/>
      <c r="B4346" s="280"/>
      <c r="C4346" s="280"/>
      <c r="D4346" s="281"/>
    </row>
    <row r="4347" spans="1:4" x14ac:dyDescent="0.3">
      <c r="A4347" s="279"/>
      <c r="B4347" s="280"/>
      <c r="C4347" s="280"/>
      <c r="D4347" s="281"/>
    </row>
    <row r="4348" spans="1:4" x14ac:dyDescent="0.3">
      <c r="A4348" s="279"/>
      <c r="B4348" s="280"/>
      <c r="C4348" s="280"/>
      <c r="D4348" s="281"/>
    </row>
    <row r="4349" spans="1:4" x14ac:dyDescent="0.3">
      <c r="A4349" s="279"/>
      <c r="B4349" s="280"/>
      <c r="C4349" s="280"/>
      <c r="D4349" s="281"/>
    </row>
    <row r="4350" spans="1:4" x14ac:dyDescent="0.3">
      <c r="A4350" s="279"/>
      <c r="B4350" s="280"/>
      <c r="C4350" s="280"/>
      <c r="D4350" s="281"/>
    </row>
    <row r="4351" spans="1:4" x14ac:dyDescent="0.3">
      <c r="A4351" s="279"/>
      <c r="B4351" s="280"/>
      <c r="C4351" s="280"/>
      <c r="D4351" s="281"/>
    </row>
    <row r="4352" spans="1:4" x14ac:dyDescent="0.3">
      <c r="A4352" s="279"/>
      <c r="B4352" s="280"/>
      <c r="C4352" s="280"/>
      <c r="D4352" s="281"/>
    </row>
    <row r="4353" spans="1:4" x14ac:dyDescent="0.3">
      <c r="A4353" s="279"/>
      <c r="B4353" s="280"/>
      <c r="C4353" s="280"/>
      <c r="D4353" s="281"/>
    </row>
    <row r="4354" spans="1:4" x14ac:dyDescent="0.3">
      <c r="A4354" s="279"/>
      <c r="B4354" s="280"/>
      <c r="C4354" s="280"/>
      <c r="D4354" s="281"/>
    </row>
    <row r="4355" spans="1:4" x14ac:dyDescent="0.3">
      <c r="A4355" s="279"/>
      <c r="B4355" s="280"/>
      <c r="C4355" s="280"/>
      <c r="D4355" s="281"/>
    </row>
    <row r="4356" spans="1:4" x14ac:dyDescent="0.3">
      <c r="A4356" s="279"/>
      <c r="B4356" s="280"/>
      <c r="C4356" s="280"/>
      <c r="D4356" s="281"/>
    </row>
    <row r="4357" spans="1:4" x14ac:dyDescent="0.3">
      <c r="A4357" s="279"/>
      <c r="B4357" s="280"/>
      <c r="C4357" s="280"/>
      <c r="D4357" s="281"/>
    </row>
    <row r="4358" spans="1:4" x14ac:dyDescent="0.3">
      <c r="A4358" s="279"/>
      <c r="B4358" s="280"/>
      <c r="C4358" s="280"/>
      <c r="D4358" s="281"/>
    </row>
    <row r="4359" spans="1:4" x14ac:dyDescent="0.3">
      <c r="A4359" s="279"/>
      <c r="B4359" s="280"/>
      <c r="C4359" s="280"/>
      <c r="D4359" s="281"/>
    </row>
    <row r="4360" spans="1:4" x14ac:dyDescent="0.3">
      <c r="A4360" s="279"/>
      <c r="B4360" s="280"/>
      <c r="C4360" s="280"/>
      <c r="D4360" s="281"/>
    </row>
    <row r="4361" spans="1:4" x14ac:dyDescent="0.3">
      <c r="A4361" s="279"/>
      <c r="B4361" s="280"/>
      <c r="C4361" s="280"/>
      <c r="D4361" s="281"/>
    </row>
    <row r="4362" spans="1:4" x14ac:dyDescent="0.3">
      <c r="A4362" s="279"/>
      <c r="B4362" s="280"/>
      <c r="C4362" s="280"/>
      <c r="D4362" s="281"/>
    </row>
    <row r="4363" spans="1:4" x14ac:dyDescent="0.3">
      <c r="A4363" s="279"/>
      <c r="B4363" s="280"/>
      <c r="C4363" s="280"/>
      <c r="D4363" s="281"/>
    </row>
    <row r="4364" spans="1:4" x14ac:dyDescent="0.3">
      <c r="A4364" s="279"/>
      <c r="B4364" s="280"/>
      <c r="C4364" s="280"/>
      <c r="D4364" s="281"/>
    </row>
    <row r="4365" spans="1:4" x14ac:dyDescent="0.3">
      <c r="A4365" s="279"/>
      <c r="B4365" s="280"/>
      <c r="C4365" s="280"/>
      <c r="D4365" s="281"/>
    </row>
    <row r="4366" spans="1:4" x14ac:dyDescent="0.3">
      <c r="A4366" s="279"/>
      <c r="B4366" s="280"/>
      <c r="C4366" s="280"/>
      <c r="D4366" s="281"/>
    </row>
    <row r="4367" spans="1:4" x14ac:dyDescent="0.3">
      <c r="A4367" s="279"/>
      <c r="B4367" s="280"/>
      <c r="C4367" s="280"/>
      <c r="D4367" s="281"/>
    </row>
    <row r="4368" spans="1:4" x14ac:dyDescent="0.3">
      <c r="A4368" s="279"/>
      <c r="B4368" s="280"/>
      <c r="C4368" s="280"/>
      <c r="D4368" s="281"/>
    </row>
    <row r="4369" spans="1:4" x14ac:dyDescent="0.3">
      <c r="A4369" s="279"/>
      <c r="B4369" s="280"/>
      <c r="C4369" s="280"/>
      <c r="D4369" s="281"/>
    </row>
    <row r="4370" spans="1:4" x14ac:dyDescent="0.3">
      <c r="A4370" s="279"/>
      <c r="B4370" s="280"/>
      <c r="C4370" s="280"/>
      <c r="D4370" s="281"/>
    </row>
    <row r="4371" spans="1:4" x14ac:dyDescent="0.3">
      <c r="A4371" s="279"/>
      <c r="B4371" s="280"/>
      <c r="C4371" s="280"/>
      <c r="D4371" s="281"/>
    </row>
    <row r="4372" spans="1:4" x14ac:dyDescent="0.3">
      <c r="A4372" s="279"/>
      <c r="B4372" s="280"/>
      <c r="C4372" s="280"/>
      <c r="D4372" s="281"/>
    </row>
    <row r="4373" spans="1:4" x14ac:dyDescent="0.3">
      <c r="A4373" s="279"/>
      <c r="B4373" s="280"/>
      <c r="C4373" s="280"/>
      <c r="D4373" s="281"/>
    </row>
    <row r="4374" spans="1:4" x14ac:dyDescent="0.3">
      <c r="A4374" s="279"/>
      <c r="B4374" s="280"/>
      <c r="C4374" s="280"/>
      <c r="D4374" s="281"/>
    </row>
    <row r="4375" spans="1:4" x14ac:dyDescent="0.3">
      <c r="A4375" s="279"/>
      <c r="B4375" s="280"/>
      <c r="C4375" s="280"/>
      <c r="D4375" s="281"/>
    </row>
    <row r="4376" spans="1:4" x14ac:dyDescent="0.3">
      <c r="A4376" s="279"/>
      <c r="B4376" s="280"/>
      <c r="C4376" s="280"/>
      <c r="D4376" s="281"/>
    </row>
    <row r="4377" spans="1:4" x14ac:dyDescent="0.3">
      <c r="A4377" s="279"/>
      <c r="B4377" s="280"/>
      <c r="C4377" s="280"/>
      <c r="D4377" s="281"/>
    </row>
    <row r="4378" spans="1:4" x14ac:dyDescent="0.3">
      <c r="A4378" s="279"/>
      <c r="B4378" s="280"/>
      <c r="C4378" s="280"/>
      <c r="D4378" s="281"/>
    </row>
    <row r="4379" spans="1:4" x14ac:dyDescent="0.3">
      <c r="A4379" s="279"/>
      <c r="B4379" s="280"/>
      <c r="C4379" s="280"/>
      <c r="D4379" s="281"/>
    </row>
    <row r="4380" spans="1:4" x14ac:dyDescent="0.3">
      <c r="A4380" s="279"/>
      <c r="B4380" s="280"/>
      <c r="C4380" s="280"/>
      <c r="D4380" s="281"/>
    </row>
    <row r="4381" spans="1:4" x14ac:dyDescent="0.3">
      <c r="A4381" s="279"/>
      <c r="B4381" s="280"/>
      <c r="C4381" s="280"/>
      <c r="D4381" s="281"/>
    </row>
    <row r="4382" spans="1:4" x14ac:dyDescent="0.3">
      <c r="A4382" s="279"/>
      <c r="B4382" s="280"/>
      <c r="C4382" s="280"/>
      <c r="D4382" s="281"/>
    </row>
    <row r="4383" spans="1:4" x14ac:dyDescent="0.3">
      <c r="A4383" s="279"/>
      <c r="B4383" s="280"/>
      <c r="C4383" s="280"/>
      <c r="D4383" s="281"/>
    </row>
    <row r="4384" spans="1:4" x14ac:dyDescent="0.3">
      <c r="A4384" s="279"/>
      <c r="B4384" s="280"/>
      <c r="C4384" s="280"/>
      <c r="D4384" s="281"/>
    </row>
    <row r="4385" spans="1:4" x14ac:dyDescent="0.3">
      <c r="A4385" s="279"/>
      <c r="B4385" s="280"/>
      <c r="C4385" s="280"/>
      <c r="D4385" s="281"/>
    </row>
    <row r="4386" spans="1:4" x14ac:dyDescent="0.3">
      <c r="A4386" s="279"/>
      <c r="B4386" s="280"/>
      <c r="C4386" s="280"/>
      <c r="D4386" s="281"/>
    </row>
    <row r="4387" spans="1:4" x14ac:dyDescent="0.3">
      <c r="A4387" s="279"/>
      <c r="B4387" s="280"/>
      <c r="C4387" s="280"/>
      <c r="D4387" s="281"/>
    </row>
    <row r="4388" spans="1:4" x14ac:dyDescent="0.3">
      <c r="A4388" s="279"/>
      <c r="B4388" s="280"/>
      <c r="C4388" s="280"/>
      <c r="D4388" s="281"/>
    </row>
    <row r="4389" spans="1:4" x14ac:dyDescent="0.3">
      <c r="A4389" s="279"/>
      <c r="B4389" s="280"/>
      <c r="C4389" s="280"/>
      <c r="D4389" s="281"/>
    </row>
    <row r="4390" spans="1:4" x14ac:dyDescent="0.3">
      <c r="A4390" s="279"/>
      <c r="B4390" s="280"/>
      <c r="C4390" s="280"/>
      <c r="D4390" s="281"/>
    </row>
    <row r="4391" spans="1:4" x14ac:dyDescent="0.3">
      <c r="A4391" s="279"/>
      <c r="B4391" s="280"/>
      <c r="C4391" s="280"/>
      <c r="D4391" s="281"/>
    </row>
    <row r="4392" spans="1:4" x14ac:dyDescent="0.3">
      <c r="A4392" s="279"/>
      <c r="B4392" s="280"/>
      <c r="C4392" s="280"/>
      <c r="D4392" s="281"/>
    </row>
    <row r="4393" spans="1:4" x14ac:dyDescent="0.3">
      <c r="A4393" s="279"/>
      <c r="B4393" s="280"/>
      <c r="C4393" s="280"/>
      <c r="D4393" s="281"/>
    </row>
    <row r="4394" spans="1:4" x14ac:dyDescent="0.3">
      <c r="A4394" s="279"/>
      <c r="B4394" s="280"/>
      <c r="C4394" s="280"/>
      <c r="D4394" s="281"/>
    </row>
    <row r="4395" spans="1:4" x14ac:dyDescent="0.3">
      <c r="A4395" s="279"/>
      <c r="B4395" s="280"/>
      <c r="C4395" s="280"/>
      <c r="D4395" s="281"/>
    </row>
    <row r="4396" spans="1:4" x14ac:dyDescent="0.3">
      <c r="A4396" s="279"/>
      <c r="B4396" s="280"/>
      <c r="C4396" s="280"/>
      <c r="D4396" s="281"/>
    </row>
    <row r="4397" spans="1:4" x14ac:dyDescent="0.3">
      <c r="A4397" s="279"/>
      <c r="B4397" s="280"/>
      <c r="C4397" s="280"/>
      <c r="D4397" s="281"/>
    </row>
    <row r="4398" spans="1:4" x14ac:dyDescent="0.3">
      <c r="A4398" s="279"/>
      <c r="B4398" s="280"/>
      <c r="C4398" s="280"/>
      <c r="D4398" s="281"/>
    </row>
    <row r="4399" spans="1:4" x14ac:dyDescent="0.3">
      <c r="A4399" s="279"/>
      <c r="B4399" s="280"/>
      <c r="C4399" s="280"/>
      <c r="D4399" s="281"/>
    </row>
    <row r="4400" spans="1:4" x14ac:dyDescent="0.3">
      <c r="A4400" s="279"/>
      <c r="B4400" s="280"/>
      <c r="C4400" s="280"/>
      <c r="D4400" s="281"/>
    </row>
    <row r="4401" spans="1:4" x14ac:dyDescent="0.3">
      <c r="A4401" s="279"/>
      <c r="B4401" s="280"/>
      <c r="C4401" s="280"/>
      <c r="D4401" s="281"/>
    </row>
    <row r="4402" spans="1:4" x14ac:dyDescent="0.3">
      <c r="A4402" s="279"/>
      <c r="B4402" s="280"/>
      <c r="C4402" s="280"/>
      <c r="D4402" s="281"/>
    </row>
    <row r="4403" spans="1:4" x14ac:dyDescent="0.3">
      <c r="A4403" s="279"/>
      <c r="B4403" s="280"/>
      <c r="C4403" s="280"/>
      <c r="D4403" s="281"/>
    </row>
    <row r="4404" spans="1:4" x14ac:dyDescent="0.3">
      <c r="A4404" s="279"/>
      <c r="B4404" s="280"/>
      <c r="C4404" s="280"/>
      <c r="D4404" s="281"/>
    </row>
    <row r="4405" spans="1:4" x14ac:dyDescent="0.3">
      <c r="A4405" s="279"/>
      <c r="B4405" s="280"/>
      <c r="C4405" s="280"/>
      <c r="D4405" s="281"/>
    </row>
    <row r="4406" spans="1:4" x14ac:dyDescent="0.3">
      <c r="A4406" s="279"/>
      <c r="B4406" s="280"/>
      <c r="C4406" s="280"/>
      <c r="D4406" s="281"/>
    </row>
    <row r="4407" spans="1:4" x14ac:dyDescent="0.3">
      <c r="A4407" s="279"/>
      <c r="B4407" s="280"/>
      <c r="C4407" s="280"/>
      <c r="D4407" s="281"/>
    </row>
    <row r="4408" spans="1:4" x14ac:dyDescent="0.3">
      <c r="A4408" s="279"/>
      <c r="B4408" s="280"/>
      <c r="C4408" s="280"/>
      <c r="D4408" s="281"/>
    </row>
    <row r="4409" spans="1:4" x14ac:dyDescent="0.3">
      <c r="A4409" s="279"/>
      <c r="B4409" s="280"/>
      <c r="C4409" s="280"/>
      <c r="D4409" s="281"/>
    </row>
    <row r="4410" spans="1:4" x14ac:dyDescent="0.3">
      <c r="A4410" s="279"/>
      <c r="B4410" s="280"/>
      <c r="C4410" s="280"/>
      <c r="D4410" s="281"/>
    </row>
    <row r="4411" spans="1:4" x14ac:dyDescent="0.3">
      <c r="A4411" s="279"/>
      <c r="B4411" s="280"/>
      <c r="C4411" s="280"/>
      <c r="D4411" s="281"/>
    </row>
    <row r="4412" spans="1:4" x14ac:dyDescent="0.3">
      <c r="A4412" s="279"/>
      <c r="B4412" s="280"/>
      <c r="C4412" s="280"/>
      <c r="D4412" s="281"/>
    </row>
    <row r="4413" spans="1:4" x14ac:dyDescent="0.3">
      <c r="A4413" s="279"/>
      <c r="B4413" s="280"/>
      <c r="C4413" s="280"/>
      <c r="D4413" s="281"/>
    </row>
    <row r="4414" spans="1:4" x14ac:dyDescent="0.3">
      <c r="A4414" s="279"/>
      <c r="B4414" s="280"/>
      <c r="C4414" s="280"/>
      <c r="D4414" s="281"/>
    </row>
    <row r="4415" spans="1:4" x14ac:dyDescent="0.3">
      <c r="A4415" s="279"/>
      <c r="B4415" s="280"/>
      <c r="C4415" s="280"/>
      <c r="D4415" s="281"/>
    </row>
    <row r="4416" spans="1:4" x14ac:dyDescent="0.3">
      <c r="A4416" s="279"/>
      <c r="B4416" s="280"/>
      <c r="C4416" s="280"/>
      <c r="D4416" s="281"/>
    </row>
    <row r="4417" spans="1:4" x14ac:dyDescent="0.3">
      <c r="A4417" s="279"/>
      <c r="B4417" s="280"/>
      <c r="C4417" s="280"/>
      <c r="D4417" s="281"/>
    </row>
    <row r="4418" spans="1:4" x14ac:dyDescent="0.3">
      <c r="A4418" s="279"/>
      <c r="B4418" s="280"/>
      <c r="C4418" s="280"/>
      <c r="D4418" s="281"/>
    </row>
    <row r="4419" spans="1:4" x14ac:dyDescent="0.3">
      <c r="A4419" s="279"/>
      <c r="B4419" s="280"/>
      <c r="C4419" s="280"/>
      <c r="D4419" s="281"/>
    </row>
    <row r="4420" spans="1:4" x14ac:dyDescent="0.3">
      <c r="A4420" s="279"/>
      <c r="B4420" s="280"/>
      <c r="C4420" s="280"/>
      <c r="D4420" s="281"/>
    </row>
    <row r="4421" spans="1:4" x14ac:dyDescent="0.3">
      <c r="A4421" s="279"/>
      <c r="B4421" s="280"/>
      <c r="C4421" s="280"/>
      <c r="D4421" s="281"/>
    </row>
    <row r="4422" spans="1:4" x14ac:dyDescent="0.3">
      <c r="A4422" s="279"/>
      <c r="B4422" s="280"/>
      <c r="C4422" s="280"/>
      <c r="D4422" s="281"/>
    </row>
    <row r="4423" spans="1:4" x14ac:dyDescent="0.3">
      <c r="A4423" s="279"/>
      <c r="B4423" s="280"/>
      <c r="C4423" s="280"/>
      <c r="D4423" s="281"/>
    </row>
    <row r="4424" spans="1:4" x14ac:dyDescent="0.3">
      <c r="A4424" s="279"/>
      <c r="B4424" s="280"/>
      <c r="C4424" s="280"/>
      <c r="D4424" s="281"/>
    </row>
    <row r="4425" spans="1:4" x14ac:dyDescent="0.3">
      <c r="A4425" s="279"/>
      <c r="B4425" s="280"/>
      <c r="C4425" s="280"/>
      <c r="D4425" s="281"/>
    </row>
    <row r="4426" spans="1:4" x14ac:dyDescent="0.3">
      <c r="A4426" s="279"/>
      <c r="B4426" s="280"/>
      <c r="C4426" s="280"/>
      <c r="D4426" s="281"/>
    </row>
    <row r="4427" spans="1:4" x14ac:dyDescent="0.3">
      <c r="A4427" s="279"/>
      <c r="B4427" s="280"/>
      <c r="C4427" s="280"/>
      <c r="D4427" s="281"/>
    </row>
    <row r="4428" spans="1:4" x14ac:dyDescent="0.3">
      <c r="A4428" s="279"/>
      <c r="B4428" s="280"/>
      <c r="C4428" s="280"/>
      <c r="D4428" s="281"/>
    </row>
    <row r="4429" spans="1:4" x14ac:dyDescent="0.3">
      <c r="A4429" s="279"/>
      <c r="B4429" s="280"/>
      <c r="C4429" s="280"/>
      <c r="D4429" s="281"/>
    </row>
    <row r="4430" spans="1:4" x14ac:dyDescent="0.3">
      <c r="A4430" s="279"/>
      <c r="B4430" s="280"/>
      <c r="C4430" s="280"/>
      <c r="D4430" s="281"/>
    </row>
    <row r="4431" spans="1:4" x14ac:dyDescent="0.3">
      <c r="A4431" s="279"/>
      <c r="B4431" s="280"/>
      <c r="C4431" s="280"/>
      <c r="D4431" s="281"/>
    </row>
    <row r="4432" spans="1:4" x14ac:dyDescent="0.3">
      <c r="A4432" s="279"/>
      <c r="B4432" s="280"/>
      <c r="C4432" s="280"/>
      <c r="D4432" s="281"/>
    </row>
    <row r="4433" spans="1:4" x14ac:dyDescent="0.3">
      <c r="A4433" s="279"/>
      <c r="B4433" s="280"/>
      <c r="C4433" s="280"/>
      <c r="D4433" s="281"/>
    </row>
    <row r="4434" spans="1:4" x14ac:dyDescent="0.3">
      <c r="A4434" s="279"/>
      <c r="B4434" s="280"/>
      <c r="C4434" s="280"/>
      <c r="D4434" s="281"/>
    </row>
    <row r="4435" spans="1:4" x14ac:dyDescent="0.3">
      <c r="A4435" s="279"/>
      <c r="B4435" s="280"/>
      <c r="C4435" s="280"/>
      <c r="D4435" s="281"/>
    </row>
    <row r="4436" spans="1:4" x14ac:dyDescent="0.3">
      <c r="A4436" s="279"/>
      <c r="B4436" s="280"/>
      <c r="C4436" s="280"/>
      <c r="D4436" s="281"/>
    </row>
    <row r="4437" spans="1:4" x14ac:dyDescent="0.3">
      <c r="A4437" s="279"/>
      <c r="B4437" s="280"/>
      <c r="C4437" s="280"/>
      <c r="D4437" s="281"/>
    </row>
    <row r="4438" spans="1:4" x14ac:dyDescent="0.3">
      <c r="A4438" s="279"/>
      <c r="B4438" s="280"/>
      <c r="C4438" s="280"/>
      <c r="D4438" s="281"/>
    </row>
    <row r="4439" spans="1:4" x14ac:dyDescent="0.3">
      <c r="A4439" s="279"/>
      <c r="B4439" s="280"/>
      <c r="C4439" s="280"/>
      <c r="D4439" s="281"/>
    </row>
    <row r="4440" spans="1:4" x14ac:dyDescent="0.3">
      <c r="A4440" s="279"/>
      <c r="B4440" s="280"/>
      <c r="C4440" s="280"/>
      <c r="D4440" s="281"/>
    </row>
    <row r="4441" spans="1:4" x14ac:dyDescent="0.3">
      <c r="A4441" s="279"/>
      <c r="B4441" s="280"/>
      <c r="C4441" s="280"/>
      <c r="D4441" s="281"/>
    </row>
    <row r="4442" spans="1:4" x14ac:dyDescent="0.3">
      <c r="A4442" s="279"/>
      <c r="B4442" s="280"/>
      <c r="C4442" s="280"/>
      <c r="D4442" s="281"/>
    </row>
    <row r="4443" spans="1:4" x14ac:dyDescent="0.3">
      <c r="A4443" s="279"/>
      <c r="B4443" s="280"/>
      <c r="C4443" s="280"/>
      <c r="D4443" s="281"/>
    </row>
    <row r="4444" spans="1:4" x14ac:dyDescent="0.3">
      <c r="A4444" s="279"/>
      <c r="B4444" s="280"/>
      <c r="C4444" s="280"/>
      <c r="D4444" s="281"/>
    </row>
    <row r="4445" spans="1:4" x14ac:dyDescent="0.3">
      <c r="A4445" s="279"/>
      <c r="B4445" s="280"/>
      <c r="C4445" s="280"/>
      <c r="D4445" s="281"/>
    </row>
    <row r="4446" spans="1:4" x14ac:dyDescent="0.3">
      <c r="A4446" s="279"/>
      <c r="B4446" s="280"/>
      <c r="C4446" s="280"/>
      <c r="D4446" s="281"/>
    </row>
    <row r="4447" spans="1:4" x14ac:dyDescent="0.3">
      <c r="A4447" s="279"/>
      <c r="B4447" s="280"/>
      <c r="C4447" s="280"/>
      <c r="D4447" s="281"/>
    </row>
    <row r="4448" spans="1:4" x14ac:dyDescent="0.3">
      <c r="A4448" s="279"/>
      <c r="B4448" s="280"/>
      <c r="C4448" s="280"/>
      <c r="D4448" s="281"/>
    </row>
    <row r="4449" spans="1:4" x14ac:dyDescent="0.3">
      <c r="A4449" s="279"/>
      <c r="B4449" s="280"/>
      <c r="C4449" s="280"/>
      <c r="D4449" s="281"/>
    </row>
    <row r="4450" spans="1:4" x14ac:dyDescent="0.3">
      <c r="A4450" s="279"/>
      <c r="B4450" s="280"/>
      <c r="C4450" s="280"/>
      <c r="D4450" s="281"/>
    </row>
    <row r="4451" spans="1:4" x14ac:dyDescent="0.3">
      <c r="A4451" s="279"/>
      <c r="B4451" s="280"/>
      <c r="C4451" s="280"/>
      <c r="D4451" s="281"/>
    </row>
    <row r="4452" spans="1:4" x14ac:dyDescent="0.3">
      <c r="A4452" s="279"/>
      <c r="B4452" s="280"/>
      <c r="C4452" s="280"/>
      <c r="D4452" s="281"/>
    </row>
    <row r="4453" spans="1:4" x14ac:dyDescent="0.3">
      <c r="A4453" s="279"/>
      <c r="B4453" s="280"/>
      <c r="C4453" s="280"/>
      <c r="D4453" s="281"/>
    </row>
    <row r="4454" spans="1:4" x14ac:dyDescent="0.3">
      <c r="A4454" s="279"/>
      <c r="B4454" s="280"/>
      <c r="C4454" s="280"/>
      <c r="D4454" s="281"/>
    </row>
    <row r="4455" spans="1:4" x14ac:dyDescent="0.3">
      <c r="A4455" s="279"/>
      <c r="B4455" s="280"/>
      <c r="C4455" s="280"/>
      <c r="D4455" s="281"/>
    </row>
    <row r="4456" spans="1:4" x14ac:dyDescent="0.3">
      <c r="A4456" s="279"/>
      <c r="B4456" s="280"/>
      <c r="C4456" s="280"/>
      <c r="D4456" s="281"/>
    </row>
    <row r="4457" spans="1:4" x14ac:dyDescent="0.3">
      <c r="A4457" s="279"/>
      <c r="B4457" s="280"/>
      <c r="C4457" s="280"/>
      <c r="D4457" s="281"/>
    </row>
    <row r="4458" spans="1:4" x14ac:dyDescent="0.3">
      <c r="A4458" s="279"/>
      <c r="B4458" s="280"/>
      <c r="C4458" s="280"/>
      <c r="D4458" s="281"/>
    </row>
    <row r="4459" spans="1:4" x14ac:dyDescent="0.3">
      <c r="A4459" s="279"/>
      <c r="B4459" s="280"/>
      <c r="C4459" s="280"/>
      <c r="D4459" s="281"/>
    </row>
    <row r="4460" spans="1:4" x14ac:dyDescent="0.3">
      <c r="A4460" s="279"/>
      <c r="B4460" s="280"/>
      <c r="C4460" s="280"/>
      <c r="D4460" s="281"/>
    </row>
    <row r="4461" spans="1:4" x14ac:dyDescent="0.3">
      <c r="A4461" s="279"/>
      <c r="B4461" s="280"/>
      <c r="C4461" s="280"/>
      <c r="D4461" s="281"/>
    </row>
    <row r="4462" spans="1:4" x14ac:dyDescent="0.3">
      <c r="A4462" s="279"/>
      <c r="B4462" s="280"/>
      <c r="C4462" s="280"/>
      <c r="D4462" s="281"/>
    </row>
    <row r="4463" spans="1:4" x14ac:dyDescent="0.3">
      <c r="A4463" s="279"/>
      <c r="B4463" s="280"/>
      <c r="C4463" s="280"/>
      <c r="D4463" s="281"/>
    </row>
    <row r="4464" spans="1:4" x14ac:dyDescent="0.3">
      <c r="A4464" s="279"/>
      <c r="B4464" s="280"/>
      <c r="C4464" s="280"/>
      <c r="D4464" s="281"/>
    </row>
    <row r="4465" spans="1:4" x14ac:dyDescent="0.3">
      <c r="A4465" s="279"/>
      <c r="B4465" s="280"/>
      <c r="C4465" s="280"/>
      <c r="D4465" s="281"/>
    </row>
    <row r="4466" spans="1:4" x14ac:dyDescent="0.3">
      <c r="A4466" s="279"/>
      <c r="B4466" s="280"/>
      <c r="C4466" s="280"/>
      <c r="D4466" s="281"/>
    </row>
    <row r="4467" spans="1:4" x14ac:dyDescent="0.3">
      <c r="A4467" s="279"/>
      <c r="B4467" s="280"/>
      <c r="C4467" s="280"/>
      <c r="D4467" s="281"/>
    </row>
    <row r="4468" spans="1:4" x14ac:dyDescent="0.3">
      <c r="A4468" s="279"/>
      <c r="B4468" s="280"/>
      <c r="C4468" s="280"/>
      <c r="D4468" s="281"/>
    </row>
    <row r="4469" spans="1:4" x14ac:dyDescent="0.3">
      <c r="A4469" s="279"/>
      <c r="B4469" s="280"/>
      <c r="C4469" s="280"/>
      <c r="D4469" s="281"/>
    </row>
    <row r="4470" spans="1:4" x14ac:dyDescent="0.3">
      <c r="A4470" s="279"/>
      <c r="B4470" s="280"/>
      <c r="C4470" s="280"/>
      <c r="D4470" s="281"/>
    </row>
    <row r="4471" spans="1:4" x14ac:dyDescent="0.3">
      <c r="A4471" s="279"/>
      <c r="B4471" s="280"/>
      <c r="C4471" s="280"/>
      <c r="D4471" s="281"/>
    </row>
    <row r="4472" spans="1:4" x14ac:dyDescent="0.3">
      <c r="A4472" s="279"/>
      <c r="B4472" s="280"/>
      <c r="C4472" s="280"/>
      <c r="D4472" s="281"/>
    </row>
    <row r="4473" spans="1:4" x14ac:dyDescent="0.3">
      <c r="A4473" s="279"/>
      <c r="B4473" s="280"/>
      <c r="C4473" s="280"/>
      <c r="D4473" s="281"/>
    </row>
    <row r="4474" spans="1:4" x14ac:dyDescent="0.3">
      <c r="A4474" s="279"/>
      <c r="B4474" s="280"/>
      <c r="C4474" s="280"/>
      <c r="D4474" s="281"/>
    </row>
    <row r="4475" spans="1:4" x14ac:dyDescent="0.3">
      <c r="A4475" s="279"/>
      <c r="B4475" s="280"/>
      <c r="C4475" s="280"/>
      <c r="D4475" s="281"/>
    </row>
    <row r="4476" spans="1:4" x14ac:dyDescent="0.3">
      <c r="A4476" s="279"/>
      <c r="B4476" s="280"/>
      <c r="C4476" s="280"/>
      <c r="D4476" s="281"/>
    </row>
    <row r="4477" spans="1:4" x14ac:dyDescent="0.3">
      <c r="A4477" s="279"/>
      <c r="B4477" s="280"/>
      <c r="C4477" s="280"/>
      <c r="D4477" s="281"/>
    </row>
    <row r="4478" spans="1:4" x14ac:dyDescent="0.3">
      <c r="A4478" s="279"/>
      <c r="B4478" s="280"/>
      <c r="C4478" s="280"/>
      <c r="D4478" s="281"/>
    </row>
    <row r="4479" spans="1:4" x14ac:dyDescent="0.3">
      <c r="A4479" s="279"/>
      <c r="B4479" s="280"/>
      <c r="C4479" s="280"/>
      <c r="D4479" s="281"/>
    </row>
    <row r="4480" spans="1:4" x14ac:dyDescent="0.3">
      <c r="A4480" s="279"/>
      <c r="B4480" s="280"/>
      <c r="C4480" s="280"/>
      <c r="D4480" s="281"/>
    </row>
    <row r="4481" spans="1:11" x14ac:dyDescent="0.3">
      <c r="A4481" s="279"/>
      <c r="B4481" s="280"/>
      <c r="C4481" s="280"/>
      <c r="D4481" s="281"/>
    </row>
    <row r="4482" spans="1:11" x14ac:dyDescent="0.3">
      <c r="A4482" s="279"/>
      <c r="B4482" s="280"/>
      <c r="C4482" s="280"/>
      <c r="D4482" s="281"/>
    </row>
    <row r="4483" spans="1:11" x14ac:dyDescent="0.3">
      <c r="A4483" s="279"/>
      <c r="B4483" s="280"/>
      <c r="C4483" s="280"/>
      <c r="D4483" s="281"/>
    </row>
    <row r="4484" spans="1:11" x14ac:dyDescent="0.3">
      <c r="A4484" s="279"/>
      <c r="B4484" s="280"/>
      <c r="C4484" s="280"/>
      <c r="D4484" s="281"/>
    </row>
    <row r="4485" spans="1:11" x14ac:dyDescent="0.3">
      <c r="A4485" s="279"/>
      <c r="B4485" s="280"/>
      <c r="C4485" s="280"/>
      <c r="D4485" s="281"/>
      <c r="G4485" s="328"/>
      <c r="J4485" s="328"/>
      <c r="K4485" s="329"/>
    </row>
    <row r="4486" spans="1:11" x14ac:dyDescent="0.3">
      <c r="A4486" s="279"/>
      <c r="B4486" s="280"/>
      <c r="C4486" s="280"/>
      <c r="D4486" s="281"/>
      <c r="G4486" s="328"/>
      <c r="J4486" s="328"/>
      <c r="K4486" s="329"/>
    </row>
    <row r="4487" spans="1:11" x14ac:dyDescent="0.3">
      <c r="A4487" s="279"/>
      <c r="B4487" s="280"/>
      <c r="C4487" s="280"/>
      <c r="D4487" s="281"/>
      <c r="G4487" s="328"/>
      <c r="J4487" s="328"/>
      <c r="K4487" s="329"/>
    </row>
    <row r="4488" spans="1:11" x14ac:dyDescent="0.3">
      <c r="A4488" s="279"/>
      <c r="B4488" s="280"/>
      <c r="C4488" s="280"/>
      <c r="D4488" s="281"/>
      <c r="G4488" s="328"/>
      <c r="J4488" s="328"/>
      <c r="K4488" s="329"/>
    </row>
    <row r="4489" spans="1:11" x14ac:dyDescent="0.3">
      <c r="A4489" s="279"/>
      <c r="B4489" s="280"/>
      <c r="C4489" s="280"/>
      <c r="D4489" s="281"/>
      <c r="G4489" s="328"/>
      <c r="J4489" s="328"/>
      <c r="K4489" s="329"/>
    </row>
    <row r="4490" spans="1:11" x14ac:dyDescent="0.3">
      <c r="A4490" s="279"/>
      <c r="B4490" s="280"/>
      <c r="C4490" s="280"/>
      <c r="D4490" s="281"/>
      <c r="G4490" s="328"/>
      <c r="J4490" s="328"/>
      <c r="K4490" s="329"/>
    </row>
    <row r="4491" spans="1:11" x14ac:dyDescent="0.3">
      <c r="A4491" s="279"/>
      <c r="B4491" s="280"/>
      <c r="C4491" s="280"/>
      <c r="D4491" s="281"/>
      <c r="G4491" s="328"/>
      <c r="J4491" s="328"/>
      <c r="K4491" s="329"/>
    </row>
    <row r="4492" spans="1:11" x14ac:dyDescent="0.3">
      <c r="A4492" s="279"/>
      <c r="B4492" s="280"/>
      <c r="C4492" s="280"/>
      <c r="D4492" s="281"/>
      <c r="G4492" s="328"/>
      <c r="J4492" s="328"/>
      <c r="K4492" s="329"/>
    </row>
    <row r="4493" spans="1:11" x14ac:dyDescent="0.3">
      <c r="A4493" s="279"/>
      <c r="B4493" s="280"/>
      <c r="C4493" s="280"/>
      <c r="D4493" s="281"/>
      <c r="G4493" s="328"/>
      <c r="J4493" s="328"/>
      <c r="K4493" s="329"/>
    </row>
    <row r="4494" spans="1:11" x14ac:dyDescent="0.3">
      <c r="A4494" s="279"/>
      <c r="B4494" s="280"/>
      <c r="C4494" s="280"/>
      <c r="D4494" s="281"/>
      <c r="G4494" s="328"/>
      <c r="J4494" s="328"/>
      <c r="K4494" s="329"/>
    </row>
    <row r="4495" spans="1:11" x14ac:dyDescent="0.3">
      <c r="A4495" s="279"/>
      <c r="B4495" s="280"/>
      <c r="C4495" s="280"/>
      <c r="D4495" s="281"/>
      <c r="G4495" s="328"/>
      <c r="J4495" s="328"/>
      <c r="K4495" s="329"/>
    </row>
    <row r="4496" spans="1:11" x14ac:dyDescent="0.3">
      <c r="A4496" s="279"/>
      <c r="B4496" s="280"/>
      <c r="C4496" s="280"/>
      <c r="D4496" s="281"/>
      <c r="G4496" s="328"/>
      <c r="J4496" s="328"/>
      <c r="K4496" s="329"/>
    </row>
    <row r="4497" spans="1:11" x14ac:dyDescent="0.3">
      <c r="A4497" s="279"/>
      <c r="B4497" s="280"/>
      <c r="C4497" s="280"/>
      <c r="D4497" s="281"/>
      <c r="G4497" s="328"/>
      <c r="J4497" s="328"/>
      <c r="K4497" s="329"/>
    </row>
    <row r="4498" spans="1:11" x14ac:dyDescent="0.3">
      <c r="A4498" s="279"/>
      <c r="B4498" s="280"/>
      <c r="C4498" s="280"/>
      <c r="D4498" s="281"/>
      <c r="G4498" s="328"/>
      <c r="J4498" s="328"/>
      <c r="K4498" s="329"/>
    </row>
    <row r="4499" spans="1:11" x14ac:dyDescent="0.3">
      <c r="A4499" s="279"/>
      <c r="B4499" s="280"/>
      <c r="C4499" s="280"/>
      <c r="D4499" s="281"/>
      <c r="G4499" s="328"/>
      <c r="J4499" s="328"/>
      <c r="K4499" s="329"/>
    </row>
    <row r="4500" spans="1:11" x14ac:dyDescent="0.3">
      <c r="A4500" s="279"/>
      <c r="B4500" s="280"/>
      <c r="C4500" s="280"/>
      <c r="D4500" s="281"/>
      <c r="G4500" s="328"/>
      <c r="J4500" s="328"/>
      <c r="K4500" s="329"/>
    </row>
    <row r="4501" spans="1:11" x14ac:dyDescent="0.3">
      <c r="A4501" s="279"/>
      <c r="B4501" s="280"/>
      <c r="C4501" s="280"/>
      <c r="D4501" s="281"/>
      <c r="G4501" s="328"/>
      <c r="J4501" s="328"/>
      <c r="K4501" s="329"/>
    </row>
    <row r="4502" spans="1:11" x14ac:dyDescent="0.3">
      <c r="A4502" s="279"/>
      <c r="B4502" s="280"/>
      <c r="C4502" s="280"/>
      <c r="D4502" s="281"/>
      <c r="G4502" s="328"/>
      <c r="J4502" s="328"/>
      <c r="K4502" s="329"/>
    </row>
    <row r="4503" spans="1:11" x14ac:dyDescent="0.3">
      <c r="A4503" s="279"/>
      <c r="B4503" s="280"/>
      <c r="C4503" s="280"/>
      <c r="D4503" s="281"/>
      <c r="G4503" s="328"/>
      <c r="J4503" s="328"/>
      <c r="K4503" s="329"/>
    </row>
    <row r="4504" spans="1:11" x14ac:dyDescent="0.3">
      <c r="A4504" s="279"/>
      <c r="B4504" s="280"/>
      <c r="C4504" s="280"/>
      <c r="D4504" s="281"/>
      <c r="G4504" s="328"/>
      <c r="J4504" s="328"/>
      <c r="K4504" s="329"/>
    </row>
    <row r="4505" spans="1:11" x14ac:dyDescent="0.3">
      <c r="A4505" s="279"/>
      <c r="B4505" s="280"/>
      <c r="C4505" s="280"/>
      <c r="D4505" s="281"/>
      <c r="G4505" s="328"/>
      <c r="J4505" s="328"/>
      <c r="K4505" s="329"/>
    </row>
    <row r="4506" spans="1:11" x14ac:dyDescent="0.3">
      <c r="A4506" s="279"/>
      <c r="B4506" s="280"/>
      <c r="C4506" s="280"/>
      <c r="D4506" s="281"/>
      <c r="G4506" s="328"/>
      <c r="J4506" s="328"/>
      <c r="K4506" s="329"/>
    </row>
    <row r="4507" spans="1:11" x14ac:dyDescent="0.3">
      <c r="A4507" s="279"/>
      <c r="B4507" s="280"/>
      <c r="C4507" s="280"/>
      <c r="D4507" s="281"/>
      <c r="G4507" s="328"/>
      <c r="J4507" s="328"/>
      <c r="K4507" s="329"/>
    </row>
    <row r="4508" spans="1:11" x14ac:dyDescent="0.3">
      <c r="A4508" s="279"/>
      <c r="B4508" s="280"/>
      <c r="C4508" s="280"/>
      <c r="D4508" s="281"/>
      <c r="G4508" s="328"/>
      <c r="J4508" s="328"/>
      <c r="K4508" s="329"/>
    </row>
    <row r="4509" spans="1:11" x14ac:dyDescent="0.3">
      <c r="A4509" s="279"/>
      <c r="B4509" s="280"/>
      <c r="C4509" s="280"/>
      <c r="D4509" s="281"/>
      <c r="G4509" s="328"/>
      <c r="J4509" s="328"/>
      <c r="K4509" s="329"/>
    </row>
    <row r="4510" spans="1:11" x14ac:dyDescent="0.3">
      <c r="A4510" s="279"/>
      <c r="B4510" s="280"/>
      <c r="C4510" s="280"/>
      <c r="D4510" s="281"/>
      <c r="G4510" s="328"/>
      <c r="J4510" s="328"/>
      <c r="K4510" s="329"/>
    </row>
    <row r="4511" spans="1:11" x14ac:dyDescent="0.3">
      <c r="A4511" s="279"/>
      <c r="B4511" s="280"/>
      <c r="C4511" s="280"/>
      <c r="D4511" s="281"/>
      <c r="G4511" s="328"/>
      <c r="J4511" s="328"/>
      <c r="K4511" s="329"/>
    </row>
    <row r="4512" spans="1:11" x14ac:dyDescent="0.3">
      <c r="A4512" s="279"/>
      <c r="B4512" s="280"/>
      <c r="C4512" s="280"/>
      <c r="D4512" s="281"/>
      <c r="G4512" s="328"/>
      <c r="J4512" s="328"/>
      <c r="K4512" s="329"/>
    </row>
    <row r="4513" spans="1:11" x14ac:dyDescent="0.3">
      <c r="A4513" s="279"/>
      <c r="B4513" s="280"/>
      <c r="C4513" s="280"/>
      <c r="D4513" s="281"/>
      <c r="G4513" s="328"/>
      <c r="J4513" s="328"/>
      <c r="K4513" s="329"/>
    </row>
    <row r="4514" spans="1:11" x14ac:dyDescent="0.3">
      <c r="A4514" s="279"/>
      <c r="B4514" s="280"/>
      <c r="C4514" s="280"/>
      <c r="D4514" s="281"/>
      <c r="G4514" s="328"/>
      <c r="J4514" s="328"/>
      <c r="K4514" s="329"/>
    </row>
    <row r="4515" spans="1:11" x14ac:dyDescent="0.3">
      <c r="A4515" s="279"/>
      <c r="B4515" s="280"/>
      <c r="C4515" s="280"/>
      <c r="D4515" s="281"/>
      <c r="G4515" s="328"/>
      <c r="J4515" s="328"/>
      <c r="K4515" s="329"/>
    </row>
    <row r="4516" spans="1:11" x14ac:dyDescent="0.3">
      <c r="A4516" s="279"/>
      <c r="B4516" s="280"/>
      <c r="C4516" s="280"/>
      <c r="D4516" s="281"/>
      <c r="G4516" s="328"/>
      <c r="J4516" s="328"/>
      <c r="K4516" s="329"/>
    </row>
    <row r="4517" spans="1:11" x14ac:dyDescent="0.3">
      <c r="A4517" s="279"/>
      <c r="B4517" s="280"/>
      <c r="C4517" s="280"/>
      <c r="D4517" s="281"/>
      <c r="G4517" s="328"/>
      <c r="J4517" s="328"/>
      <c r="K4517" s="329"/>
    </row>
    <row r="4518" spans="1:11" x14ac:dyDescent="0.3">
      <c r="A4518" s="279"/>
      <c r="B4518" s="280"/>
      <c r="C4518" s="280"/>
      <c r="D4518" s="281"/>
      <c r="G4518" s="328"/>
      <c r="J4518" s="328"/>
      <c r="K4518" s="329"/>
    </row>
    <row r="4519" spans="1:11" x14ac:dyDescent="0.3">
      <c r="A4519" s="279"/>
      <c r="B4519" s="280"/>
      <c r="C4519" s="280"/>
      <c r="D4519" s="281"/>
      <c r="G4519" s="328"/>
      <c r="J4519" s="328"/>
      <c r="K4519" s="329"/>
    </row>
    <row r="4520" spans="1:11" x14ac:dyDescent="0.3">
      <c r="A4520" s="279"/>
      <c r="B4520" s="280"/>
      <c r="C4520" s="280"/>
      <c r="D4520" s="281"/>
      <c r="G4520" s="328"/>
      <c r="J4520" s="328"/>
      <c r="K4520" s="329"/>
    </row>
    <row r="4521" spans="1:11" x14ac:dyDescent="0.3">
      <c r="A4521" s="279"/>
      <c r="B4521" s="280"/>
      <c r="C4521" s="280"/>
      <c r="D4521" s="281"/>
      <c r="G4521" s="328"/>
      <c r="J4521" s="328"/>
      <c r="K4521" s="329"/>
    </row>
    <row r="4522" spans="1:11" x14ac:dyDescent="0.3">
      <c r="A4522" s="279"/>
      <c r="B4522" s="280"/>
      <c r="C4522" s="280"/>
      <c r="D4522" s="281"/>
      <c r="G4522" s="328"/>
      <c r="J4522" s="328"/>
      <c r="K4522" s="329"/>
    </row>
    <row r="4523" spans="1:11" x14ac:dyDescent="0.3">
      <c r="A4523" s="279"/>
      <c r="B4523" s="280"/>
      <c r="C4523" s="280"/>
      <c r="D4523" s="281"/>
      <c r="G4523" s="328"/>
      <c r="J4523" s="328"/>
      <c r="K4523" s="329"/>
    </row>
    <row r="4524" spans="1:11" x14ac:dyDescent="0.3">
      <c r="A4524" s="279"/>
      <c r="B4524" s="280"/>
      <c r="C4524" s="280"/>
      <c r="D4524" s="281"/>
      <c r="G4524" s="328"/>
      <c r="J4524" s="328"/>
      <c r="K4524" s="329"/>
    </row>
    <row r="4525" spans="1:11" x14ac:dyDescent="0.3">
      <c r="A4525" s="279"/>
      <c r="B4525" s="280"/>
      <c r="C4525" s="280"/>
      <c r="D4525" s="281"/>
      <c r="G4525" s="328"/>
      <c r="J4525" s="328"/>
      <c r="K4525" s="329"/>
    </row>
    <row r="4526" spans="1:11" x14ac:dyDescent="0.3">
      <c r="A4526" s="279"/>
      <c r="B4526" s="280"/>
      <c r="C4526" s="280"/>
      <c r="D4526" s="281"/>
      <c r="G4526" s="328"/>
      <c r="J4526" s="328"/>
      <c r="K4526" s="329"/>
    </row>
    <row r="4527" spans="1:11" x14ac:dyDescent="0.3">
      <c r="A4527" s="279"/>
      <c r="B4527" s="280"/>
      <c r="C4527" s="280"/>
      <c r="D4527" s="281"/>
      <c r="G4527" s="328"/>
      <c r="J4527" s="328"/>
      <c r="K4527" s="329"/>
    </row>
    <row r="4528" spans="1:11" x14ac:dyDescent="0.3">
      <c r="A4528" s="279"/>
      <c r="B4528" s="280"/>
      <c r="C4528" s="280"/>
      <c r="D4528" s="281"/>
      <c r="G4528" s="328"/>
      <c r="J4528" s="328"/>
      <c r="K4528" s="329"/>
    </row>
    <row r="4529" spans="1:11" x14ac:dyDescent="0.3">
      <c r="A4529" s="279"/>
      <c r="B4529" s="280"/>
      <c r="C4529" s="280"/>
      <c r="D4529" s="281"/>
      <c r="G4529" s="328"/>
      <c r="J4529" s="328"/>
      <c r="K4529" s="329"/>
    </row>
    <row r="4530" spans="1:11" x14ac:dyDescent="0.3">
      <c r="A4530" s="279"/>
      <c r="B4530" s="280"/>
      <c r="C4530" s="280"/>
      <c r="D4530" s="281"/>
      <c r="G4530" s="328"/>
      <c r="J4530" s="328"/>
      <c r="K4530" s="329"/>
    </row>
    <row r="4531" spans="1:11" x14ac:dyDescent="0.3">
      <c r="A4531" s="279"/>
      <c r="B4531" s="280"/>
      <c r="C4531" s="280"/>
      <c r="D4531" s="281"/>
      <c r="G4531" s="328"/>
      <c r="J4531" s="328"/>
      <c r="K4531" s="329"/>
    </row>
    <row r="4532" spans="1:11" x14ac:dyDescent="0.3">
      <c r="A4532" s="279"/>
      <c r="B4532" s="280"/>
      <c r="C4532" s="280"/>
      <c r="D4532" s="281"/>
      <c r="G4532" s="328"/>
      <c r="J4532" s="328"/>
      <c r="K4532" s="329"/>
    </row>
    <row r="4533" spans="1:11" x14ac:dyDescent="0.3">
      <c r="A4533" s="279"/>
      <c r="B4533" s="280"/>
      <c r="C4533" s="280"/>
      <c r="D4533" s="281"/>
      <c r="G4533" s="328"/>
      <c r="J4533" s="328"/>
      <c r="K4533" s="329"/>
    </row>
    <row r="4534" spans="1:11" x14ac:dyDescent="0.3">
      <c r="A4534" s="279"/>
      <c r="B4534" s="280"/>
      <c r="C4534" s="280"/>
      <c r="D4534" s="281"/>
      <c r="G4534" s="328"/>
      <c r="J4534" s="328"/>
      <c r="K4534" s="329"/>
    </row>
    <row r="4535" spans="1:11" x14ac:dyDescent="0.3">
      <c r="A4535" s="279"/>
      <c r="B4535" s="280"/>
      <c r="C4535" s="280"/>
      <c r="D4535" s="281"/>
      <c r="G4535" s="328"/>
      <c r="J4535" s="328"/>
      <c r="K4535" s="329"/>
    </row>
    <row r="4536" spans="1:11" x14ac:dyDescent="0.3">
      <c r="A4536" s="279"/>
      <c r="B4536" s="280"/>
      <c r="C4536" s="280"/>
      <c r="D4536" s="281"/>
      <c r="G4536" s="328"/>
      <c r="J4536" s="328"/>
      <c r="K4536" s="329"/>
    </row>
    <row r="4537" spans="1:11" x14ac:dyDescent="0.3">
      <c r="A4537" s="279"/>
      <c r="B4537" s="280"/>
      <c r="C4537" s="280"/>
      <c r="D4537" s="281"/>
      <c r="G4537" s="328"/>
      <c r="J4537" s="328"/>
      <c r="K4537" s="329"/>
    </row>
    <row r="4538" spans="1:11" x14ac:dyDescent="0.3">
      <c r="A4538" s="279"/>
      <c r="B4538" s="280"/>
      <c r="C4538" s="280"/>
      <c r="D4538" s="281"/>
      <c r="G4538" s="328"/>
      <c r="J4538" s="328"/>
      <c r="K4538" s="329"/>
    </row>
    <row r="4539" spans="1:11" x14ac:dyDescent="0.3">
      <c r="A4539" s="279"/>
      <c r="B4539" s="280"/>
      <c r="C4539" s="280"/>
      <c r="D4539" s="281"/>
      <c r="G4539" s="328"/>
      <c r="J4539" s="328"/>
      <c r="K4539" s="329"/>
    </row>
    <row r="4540" spans="1:11" x14ac:dyDescent="0.3">
      <c r="A4540" s="279"/>
      <c r="B4540" s="280"/>
      <c r="C4540" s="280"/>
      <c r="D4540" s="281"/>
      <c r="G4540" s="328"/>
      <c r="J4540" s="328"/>
      <c r="K4540" s="329"/>
    </row>
    <row r="4541" spans="1:11" x14ac:dyDescent="0.3">
      <c r="A4541" s="279"/>
      <c r="B4541" s="280"/>
      <c r="C4541" s="280"/>
      <c r="D4541" s="281"/>
      <c r="G4541" s="328"/>
      <c r="J4541" s="328"/>
      <c r="K4541" s="329"/>
    </row>
    <row r="4542" spans="1:11" x14ac:dyDescent="0.3">
      <c r="A4542" s="279"/>
      <c r="B4542" s="280"/>
      <c r="C4542" s="280"/>
      <c r="D4542" s="281"/>
      <c r="G4542" s="328"/>
      <c r="J4542" s="328"/>
      <c r="K4542" s="329"/>
    </row>
    <row r="4543" spans="1:11" x14ac:dyDescent="0.3">
      <c r="A4543" s="279"/>
      <c r="B4543" s="280"/>
      <c r="C4543" s="280"/>
      <c r="D4543" s="281"/>
      <c r="G4543" s="328"/>
      <c r="J4543" s="328"/>
      <c r="K4543" s="329"/>
    </row>
    <row r="4544" spans="1:11" x14ac:dyDescent="0.3">
      <c r="A4544" s="279"/>
      <c r="B4544" s="280"/>
      <c r="C4544" s="280"/>
      <c r="D4544" s="281"/>
      <c r="G4544" s="328"/>
      <c r="J4544" s="328"/>
      <c r="K4544" s="329"/>
    </row>
    <row r="4545" spans="1:11" x14ac:dyDescent="0.3">
      <c r="A4545" s="279"/>
      <c r="B4545" s="280"/>
      <c r="C4545" s="280"/>
      <c r="D4545" s="281"/>
      <c r="G4545" s="328"/>
      <c r="J4545" s="328"/>
      <c r="K4545" s="329"/>
    </row>
    <row r="4546" spans="1:11" x14ac:dyDescent="0.3">
      <c r="A4546" s="279"/>
      <c r="B4546" s="280"/>
      <c r="C4546" s="280"/>
      <c r="D4546" s="281"/>
      <c r="G4546" s="328"/>
      <c r="J4546" s="328"/>
      <c r="K4546" s="329"/>
    </row>
    <row r="4547" spans="1:11" x14ac:dyDescent="0.3">
      <c r="A4547" s="279"/>
      <c r="B4547" s="280"/>
      <c r="C4547" s="280"/>
      <c r="D4547" s="281"/>
      <c r="G4547" s="328"/>
      <c r="J4547" s="328"/>
      <c r="K4547" s="329"/>
    </row>
    <row r="4548" spans="1:11" x14ac:dyDescent="0.3">
      <c r="A4548" s="279"/>
      <c r="B4548" s="280"/>
      <c r="C4548" s="280"/>
      <c r="D4548" s="281"/>
      <c r="G4548" s="328"/>
      <c r="J4548" s="328"/>
      <c r="K4548" s="329"/>
    </row>
    <row r="4549" spans="1:11" x14ac:dyDescent="0.3">
      <c r="A4549" s="279"/>
      <c r="B4549" s="280"/>
      <c r="C4549" s="280"/>
      <c r="D4549" s="281"/>
      <c r="G4549" s="328"/>
      <c r="J4549" s="328"/>
      <c r="K4549" s="329"/>
    </row>
    <row r="4550" spans="1:11" x14ac:dyDescent="0.3">
      <c r="A4550" s="279"/>
      <c r="B4550" s="280"/>
      <c r="C4550" s="280"/>
      <c r="D4550" s="281"/>
      <c r="G4550" s="328"/>
      <c r="J4550" s="328"/>
      <c r="K4550" s="329"/>
    </row>
    <row r="4551" spans="1:11" x14ac:dyDescent="0.3">
      <c r="A4551" s="279"/>
      <c r="B4551" s="280"/>
      <c r="C4551" s="280"/>
      <c r="D4551" s="281"/>
      <c r="G4551" s="328"/>
      <c r="J4551" s="328"/>
      <c r="K4551" s="329"/>
    </row>
    <row r="4552" spans="1:11" x14ac:dyDescent="0.3">
      <c r="A4552" s="279"/>
      <c r="B4552" s="280"/>
      <c r="C4552" s="280"/>
      <c r="D4552" s="281"/>
      <c r="G4552" s="328"/>
      <c r="J4552" s="328"/>
      <c r="K4552" s="329"/>
    </row>
    <row r="4553" spans="1:11" x14ac:dyDescent="0.3">
      <c r="A4553" s="279"/>
      <c r="B4553" s="280"/>
      <c r="C4553" s="280"/>
      <c r="D4553" s="281"/>
      <c r="G4553" s="328"/>
      <c r="J4553" s="328"/>
      <c r="K4553" s="329"/>
    </row>
    <row r="4554" spans="1:11" x14ac:dyDescent="0.3">
      <c r="A4554" s="279"/>
      <c r="B4554" s="280"/>
      <c r="C4554" s="280"/>
      <c r="D4554" s="281"/>
      <c r="G4554" s="328"/>
      <c r="J4554" s="328"/>
      <c r="K4554" s="329"/>
    </row>
    <row r="4555" spans="1:11" x14ac:dyDescent="0.3">
      <c r="A4555" s="279"/>
      <c r="B4555" s="280"/>
      <c r="C4555" s="280"/>
      <c r="D4555" s="281"/>
      <c r="G4555" s="328"/>
      <c r="J4555" s="328"/>
      <c r="K4555" s="329"/>
    </row>
    <row r="4556" spans="1:11" x14ac:dyDescent="0.3">
      <c r="A4556" s="279"/>
      <c r="B4556" s="280"/>
      <c r="C4556" s="280"/>
      <c r="D4556" s="281"/>
      <c r="G4556" s="328"/>
      <c r="J4556" s="328"/>
      <c r="K4556" s="329"/>
    </row>
    <row r="4557" spans="1:11" x14ac:dyDescent="0.3">
      <c r="A4557" s="279"/>
      <c r="B4557" s="280"/>
      <c r="C4557" s="280"/>
      <c r="D4557" s="281"/>
      <c r="G4557" s="328"/>
      <c r="J4557" s="328"/>
      <c r="K4557" s="329"/>
    </row>
    <row r="4558" spans="1:11" x14ac:dyDescent="0.3">
      <c r="A4558" s="279"/>
      <c r="B4558" s="280"/>
      <c r="C4558" s="280"/>
      <c r="D4558" s="281"/>
      <c r="G4558" s="328"/>
      <c r="J4558" s="328"/>
      <c r="K4558" s="329"/>
    </row>
    <row r="4559" spans="1:11" x14ac:dyDescent="0.3">
      <c r="A4559" s="279"/>
      <c r="B4559" s="280"/>
      <c r="C4559" s="280"/>
      <c r="D4559" s="281"/>
      <c r="G4559" s="328"/>
      <c r="J4559" s="328"/>
      <c r="K4559" s="329"/>
    </row>
    <row r="4560" spans="1:11" x14ac:dyDescent="0.3">
      <c r="A4560" s="279"/>
      <c r="B4560" s="280"/>
      <c r="C4560" s="280"/>
      <c r="D4560" s="281"/>
      <c r="G4560" s="328"/>
      <c r="J4560" s="328"/>
      <c r="K4560" s="329"/>
    </row>
    <row r="4561" spans="1:11" x14ac:dyDescent="0.3">
      <c r="A4561" s="279"/>
      <c r="B4561" s="280"/>
      <c r="C4561" s="280"/>
      <c r="D4561" s="281"/>
      <c r="G4561" s="328"/>
      <c r="J4561" s="328"/>
      <c r="K4561" s="329"/>
    </row>
    <row r="4562" spans="1:11" x14ac:dyDescent="0.3">
      <c r="A4562" s="279"/>
      <c r="B4562" s="280"/>
      <c r="C4562" s="280"/>
      <c r="D4562" s="281"/>
      <c r="G4562" s="328"/>
      <c r="J4562" s="328"/>
      <c r="K4562" s="329"/>
    </row>
    <row r="4563" spans="1:11" x14ac:dyDescent="0.3">
      <c r="A4563" s="279"/>
      <c r="B4563" s="280"/>
      <c r="C4563" s="280"/>
      <c r="D4563" s="281"/>
      <c r="G4563" s="328"/>
      <c r="J4563" s="328"/>
      <c r="K4563" s="329"/>
    </row>
    <row r="4564" spans="1:11" x14ac:dyDescent="0.3">
      <c r="A4564" s="279"/>
      <c r="B4564" s="280"/>
      <c r="C4564" s="280"/>
      <c r="D4564" s="281"/>
      <c r="G4564" s="328"/>
      <c r="J4564" s="328"/>
      <c r="K4564" s="329"/>
    </row>
    <row r="4565" spans="1:11" x14ac:dyDescent="0.3">
      <c r="A4565" s="279"/>
      <c r="B4565" s="280"/>
      <c r="C4565" s="280"/>
      <c r="D4565" s="281"/>
      <c r="G4565" s="328"/>
      <c r="J4565" s="328"/>
      <c r="K4565" s="329"/>
    </row>
    <row r="4566" spans="1:11" x14ac:dyDescent="0.3">
      <c r="A4566" s="279"/>
      <c r="B4566" s="280"/>
      <c r="C4566" s="280"/>
      <c r="D4566" s="281"/>
      <c r="G4566" s="328"/>
      <c r="J4566" s="328"/>
      <c r="K4566" s="329"/>
    </row>
    <row r="4567" spans="1:11" x14ac:dyDescent="0.3">
      <c r="A4567" s="279"/>
      <c r="B4567" s="280"/>
      <c r="C4567" s="280"/>
      <c r="D4567" s="281"/>
      <c r="G4567" s="328"/>
      <c r="J4567" s="328"/>
      <c r="K4567" s="329"/>
    </row>
    <row r="4568" spans="1:11" x14ac:dyDescent="0.3">
      <c r="A4568" s="279"/>
      <c r="B4568" s="280"/>
      <c r="C4568" s="280"/>
      <c r="D4568" s="281"/>
      <c r="G4568" s="328"/>
      <c r="J4568" s="328"/>
      <c r="K4568" s="329"/>
    </row>
    <row r="4569" spans="1:11" x14ac:dyDescent="0.3">
      <c r="A4569" s="279"/>
      <c r="B4569" s="280"/>
      <c r="C4569" s="280"/>
      <c r="D4569" s="281"/>
      <c r="G4569" s="328"/>
      <c r="J4569" s="328"/>
      <c r="K4569" s="329"/>
    </row>
    <row r="4570" spans="1:11" x14ac:dyDescent="0.3">
      <c r="A4570" s="279"/>
      <c r="B4570" s="280"/>
      <c r="C4570" s="280"/>
      <c r="D4570" s="281"/>
      <c r="G4570" s="328"/>
      <c r="J4570" s="328"/>
      <c r="K4570" s="329"/>
    </row>
    <row r="4571" spans="1:11" x14ac:dyDescent="0.3">
      <c r="A4571" s="279"/>
      <c r="B4571" s="280"/>
      <c r="C4571" s="280"/>
      <c r="D4571" s="281"/>
      <c r="G4571" s="328"/>
      <c r="J4571" s="328"/>
      <c r="K4571" s="329"/>
    </row>
    <row r="4572" spans="1:11" x14ac:dyDescent="0.3">
      <c r="A4572" s="279"/>
      <c r="B4572" s="280"/>
      <c r="C4572" s="280"/>
      <c r="D4572" s="281"/>
      <c r="G4572" s="328"/>
      <c r="J4572" s="328"/>
      <c r="K4572" s="329"/>
    </row>
    <row r="4573" spans="1:11" x14ac:dyDescent="0.3">
      <c r="A4573" s="279"/>
      <c r="B4573" s="280"/>
      <c r="C4573" s="280"/>
      <c r="D4573" s="281"/>
      <c r="G4573" s="328"/>
      <c r="J4573" s="328"/>
      <c r="K4573" s="329"/>
    </row>
    <row r="4574" spans="1:11" x14ac:dyDescent="0.3">
      <c r="A4574" s="279"/>
      <c r="B4574" s="280"/>
      <c r="C4574" s="280"/>
      <c r="D4574" s="281"/>
      <c r="G4574" s="328"/>
      <c r="J4574" s="328"/>
      <c r="K4574" s="329"/>
    </row>
    <row r="4575" spans="1:11" x14ac:dyDescent="0.3">
      <c r="A4575" s="279"/>
      <c r="B4575" s="280"/>
      <c r="C4575" s="280"/>
      <c r="D4575" s="281"/>
      <c r="G4575" s="328"/>
      <c r="J4575" s="328"/>
      <c r="K4575" s="329"/>
    </row>
    <row r="4576" spans="1:11" x14ac:dyDescent="0.3">
      <c r="A4576" s="279"/>
      <c r="B4576" s="280"/>
      <c r="C4576" s="280"/>
      <c r="D4576" s="281"/>
      <c r="G4576" s="328"/>
      <c r="J4576" s="328"/>
      <c r="K4576" s="329"/>
    </row>
    <row r="4577" spans="1:11" x14ac:dyDescent="0.3">
      <c r="A4577" s="279"/>
      <c r="B4577" s="280"/>
      <c r="C4577" s="280"/>
      <c r="D4577" s="281"/>
      <c r="G4577" s="328"/>
      <c r="J4577" s="328"/>
      <c r="K4577" s="329"/>
    </row>
    <row r="4578" spans="1:11" x14ac:dyDescent="0.3">
      <c r="A4578" s="279"/>
      <c r="B4578" s="280"/>
      <c r="C4578" s="280"/>
      <c r="D4578" s="281"/>
    </row>
    <row r="4579" spans="1:11" x14ac:dyDescent="0.3">
      <c r="A4579" s="279"/>
      <c r="B4579" s="280"/>
      <c r="C4579" s="280"/>
      <c r="D4579" s="281"/>
    </row>
    <row r="4580" spans="1:11" x14ac:dyDescent="0.3">
      <c r="A4580" s="279"/>
      <c r="B4580" s="280"/>
      <c r="C4580" s="280"/>
      <c r="D4580" s="281"/>
    </row>
    <row r="4581" spans="1:11" x14ac:dyDescent="0.3">
      <c r="A4581" s="279"/>
      <c r="B4581" s="280"/>
      <c r="C4581" s="280"/>
      <c r="D4581" s="281"/>
    </row>
    <row r="4582" spans="1:11" x14ac:dyDescent="0.3">
      <c r="A4582" s="279"/>
      <c r="B4582" s="280"/>
      <c r="C4582" s="280"/>
      <c r="D4582" s="281"/>
    </row>
    <row r="4583" spans="1:11" x14ac:dyDescent="0.3">
      <c r="A4583" s="279"/>
      <c r="B4583" s="280"/>
      <c r="C4583" s="280"/>
      <c r="D4583" s="281"/>
    </row>
    <row r="4584" spans="1:11" x14ac:dyDescent="0.3">
      <c r="A4584" s="279"/>
      <c r="B4584" s="280"/>
      <c r="C4584" s="280"/>
      <c r="D4584" s="281"/>
    </row>
    <row r="4585" spans="1:11" x14ac:dyDescent="0.3">
      <c r="A4585" s="279"/>
      <c r="B4585" s="280"/>
      <c r="C4585" s="280"/>
      <c r="D4585" s="281"/>
    </row>
    <row r="4586" spans="1:11" x14ac:dyDescent="0.3">
      <c r="A4586" s="279"/>
      <c r="B4586" s="280"/>
      <c r="C4586" s="280"/>
      <c r="D4586" s="281"/>
    </row>
    <row r="4587" spans="1:11" x14ac:dyDescent="0.3">
      <c r="A4587" s="279"/>
      <c r="B4587" s="280"/>
      <c r="C4587" s="280"/>
      <c r="D4587" s="281"/>
    </row>
    <row r="4588" spans="1:11" x14ac:dyDescent="0.3">
      <c r="A4588" s="279"/>
      <c r="B4588" s="280"/>
      <c r="C4588" s="280"/>
      <c r="D4588" s="281"/>
    </row>
    <row r="4589" spans="1:11" x14ac:dyDescent="0.3">
      <c r="A4589" s="279"/>
      <c r="B4589" s="280"/>
      <c r="C4589" s="280"/>
      <c r="D4589" s="281"/>
    </row>
    <row r="4590" spans="1:11" x14ac:dyDescent="0.3">
      <c r="A4590" s="279"/>
      <c r="B4590" s="280"/>
      <c r="C4590" s="280"/>
      <c r="D4590" s="281"/>
    </row>
    <row r="4591" spans="1:11" x14ac:dyDescent="0.3">
      <c r="A4591" s="279"/>
      <c r="B4591" s="280"/>
      <c r="C4591" s="280"/>
      <c r="D4591" s="281"/>
    </row>
    <row r="4592" spans="1:11" x14ac:dyDescent="0.3">
      <c r="A4592" s="279"/>
      <c r="B4592" s="280"/>
      <c r="C4592" s="280"/>
      <c r="D4592" s="281"/>
    </row>
    <row r="4593" spans="1:4" x14ac:dyDescent="0.3">
      <c r="A4593" s="279"/>
      <c r="B4593" s="280"/>
      <c r="C4593" s="280"/>
      <c r="D4593" s="281"/>
    </row>
    <row r="4594" spans="1:4" x14ac:dyDescent="0.3">
      <c r="A4594" s="279"/>
      <c r="B4594" s="280"/>
      <c r="C4594" s="280"/>
      <c r="D4594" s="281"/>
    </row>
    <row r="4595" spans="1:4" x14ac:dyDescent="0.3">
      <c r="A4595" s="279"/>
      <c r="B4595" s="280"/>
      <c r="C4595" s="280"/>
      <c r="D4595" s="281"/>
    </row>
    <row r="4596" spans="1:4" x14ac:dyDescent="0.3">
      <c r="A4596" s="279"/>
      <c r="B4596" s="280"/>
      <c r="C4596" s="280"/>
      <c r="D4596" s="281"/>
    </row>
    <row r="4597" spans="1:4" x14ac:dyDescent="0.3">
      <c r="A4597" s="279"/>
      <c r="B4597" s="280"/>
      <c r="C4597" s="280"/>
      <c r="D4597" s="281"/>
    </row>
    <row r="4598" spans="1:4" x14ac:dyDescent="0.3">
      <c r="A4598" s="279"/>
      <c r="B4598" s="280"/>
      <c r="C4598" s="280"/>
      <c r="D4598" s="281"/>
    </row>
    <row r="4599" spans="1:4" x14ac:dyDescent="0.3">
      <c r="A4599" s="279"/>
      <c r="B4599" s="280"/>
      <c r="C4599" s="280"/>
      <c r="D4599" s="281"/>
    </row>
    <row r="4600" spans="1:4" x14ac:dyDescent="0.3">
      <c r="A4600" s="279"/>
      <c r="B4600" s="280"/>
      <c r="C4600" s="280"/>
      <c r="D4600" s="281"/>
    </row>
    <row r="4601" spans="1:4" x14ac:dyDescent="0.3">
      <c r="A4601" s="279"/>
      <c r="B4601" s="280"/>
      <c r="C4601" s="280"/>
      <c r="D4601" s="281"/>
    </row>
    <row r="4602" spans="1:4" x14ac:dyDescent="0.3">
      <c r="A4602" s="279"/>
      <c r="B4602" s="280"/>
      <c r="C4602" s="280"/>
      <c r="D4602" s="281"/>
    </row>
    <row r="4603" spans="1:4" x14ac:dyDescent="0.3">
      <c r="A4603" s="279"/>
      <c r="B4603" s="280"/>
      <c r="C4603" s="280"/>
      <c r="D4603" s="281"/>
    </row>
    <row r="4604" spans="1:4" x14ac:dyDescent="0.3">
      <c r="A4604" s="279"/>
      <c r="B4604" s="280"/>
      <c r="C4604" s="280"/>
      <c r="D4604" s="281"/>
    </row>
    <row r="4605" spans="1:4" x14ac:dyDescent="0.3">
      <c r="A4605" s="279"/>
      <c r="B4605" s="280"/>
      <c r="C4605" s="280"/>
      <c r="D4605" s="281"/>
    </row>
    <row r="4606" spans="1:4" x14ac:dyDescent="0.3">
      <c r="A4606" s="279"/>
      <c r="B4606" s="280"/>
      <c r="C4606" s="280"/>
      <c r="D4606" s="281"/>
    </row>
    <row r="4607" spans="1:4" x14ac:dyDescent="0.3">
      <c r="A4607" s="279"/>
      <c r="B4607" s="280"/>
      <c r="C4607" s="280"/>
      <c r="D4607" s="281"/>
    </row>
    <row r="4608" spans="1:4" x14ac:dyDescent="0.3">
      <c r="A4608" s="279"/>
      <c r="B4608" s="280"/>
      <c r="C4608" s="280"/>
      <c r="D4608" s="281"/>
    </row>
    <row r="4609" spans="1:4" x14ac:dyDescent="0.3">
      <c r="A4609" s="279"/>
      <c r="B4609" s="280"/>
      <c r="C4609" s="280"/>
      <c r="D4609" s="281"/>
    </row>
    <row r="4610" spans="1:4" x14ac:dyDescent="0.3">
      <c r="A4610" s="279"/>
      <c r="B4610" s="280"/>
      <c r="C4610" s="280"/>
      <c r="D4610" s="281"/>
    </row>
    <row r="4611" spans="1:4" x14ac:dyDescent="0.3">
      <c r="A4611" s="279"/>
      <c r="B4611" s="280"/>
      <c r="C4611" s="280"/>
      <c r="D4611" s="281"/>
    </row>
    <row r="4612" spans="1:4" x14ac:dyDescent="0.3">
      <c r="A4612" s="279"/>
      <c r="B4612" s="280"/>
      <c r="C4612" s="280"/>
      <c r="D4612" s="281"/>
    </row>
    <row r="4613" spans="1:4" x14ac:dyDescent="0.3">
      <c r="A4613" s="279"/>
      <c r="B4613" s="280"/>
      <c r="C4613" s="280"/>
      <c r="D4613" s="281"/>
    </row>
    <row r="4614" spans="1:4" x14ac:dyDescent="0.3">
      <c r="A4614" s="279"/>
      <c r="B4614" s="280"/>
      <c r="C4614" s="280"/>
      <c r="D4614" s="281"/>
    </row>
    <row r="4615" spans="1:4" x14ac:dyDescent="0.3">
      <c r="A4615" s="279"/>
      <c r="B4615" s="280"/>
      <c r="C4615" s="280"/>
      <c r="D4615" s="281"/>
    </row>
    <row r="4616" spans="1:4" x14ac:dyDescent="0.3">
      <c r="A4616" s="279"/>
      <c r="B4616" s="280"/>
      <c r="C4616" s="280"/>
      <c r="D4616" s="281"/>
    </row>
    <row r="4617" spans="1:4" x14ac:dyDescent="0.3">
      <c r="A4617" s="279"/>
      <c r="B4617" s="280"/>
      <c r="C4617" s="280"/>
      <c r="D4617" s="281"/>
    </row>
    <row r="4618" spans="1:4" x14ac:dyDescent="0.3">
      <c r="A4618" s="279"/>
      <c r="B4618" s="280"/>
      <c r="C4618" s="280"/>
      <c r="D4618" s="281"/>
    </row>
    <row r="4619" spans="1:4" x14ac:dyDescent="0.3">
      <c r="A4619" s="279"/>
      <c r="B4619" s="280"/>
      <c r="C4619" s="280"/>
      <c r="D4619" s="281"/>
    </row>
    <row r="4620" spans="1:4" x14ac:dyDescent="0.3">
      <c r="A4620" s="279"/>
      <c r="B4620" s="280"/>
      <c r="C4620" s="280"/>
      <c r="D4620" s="281"/>
    </row>
    <row r="4621" spans="1:4" x14ac:dyDescent="0.3">
      <c r="A4621" s="279"/>
      <c r="B4621" s="280"/>
      <c r="C4621" s="280"/>
      <c r="D4621" s="281"/>
    </row>
    <row r="4622" spans="1:4" x14ac:dyDescent="0.3">
      <c r="A4622" s="279"/>
      <c r="B4622" s="280"/>
      <c r="C4622" s="280"/>
      <c r="D4622" s="281"/>
    </row>
    <row r="4623" spans="1:4" x14ac:dyDescent="0.3">
      <c r="A4623" s="279"/>
      <c r="B4623" s="280"/>
      <c r="C4623" s="280"/>
      <c r="D4623" s="281"/>
    </row>
    <row r="4624" spans="1:4" x14ac:dyDescent="0.3">
      <c r="A4624" s="279"/>
      <c r="B4624" s="280"/>
      <c r="C4624" s="280"/>
      <c r="D4624" s="281"/>
    </row>
    <row r="4625" spans="1:4" x14ac:dyDescent="0.3">
      <c r="A4625" s="279"/>
      <c r="B4625" s="280"/>
      <c r="C4625" s="280"/>
      <c r="D4625" s="281"/>
    </row>
    <row r="4626" spans="1:4" x14ac:dyDescent="0.3">
      <c r="A4626" s="279"/>
      <c r="B4626" s="280"/>
      <c r="C4626" s="280"/>
      <c r="D4626" s="281"/>
    </row>
    <row r="4627" spans="1:4" x14ac:dyDescent="0.3">
      <c r="A4627" s="279"/>
      <c r="B4627" s="280"/>
      <c r="C4627" s="280"/>
      <c r="D4627" s="281"/>
    </row>
    <row r="4628" spans="1:4" x14ac:dyDescent="0.3">
      <c r="A4628" s="279"/>
      <c r="B4628" s="280"/>
      <c r="C4628" s="280"/>
      <c r="D4628" s="281"/>
    </row>
    <row r="4629" spans="1:4" x14ac:dyDescent="0.3">
      <c r="A4629" s="279"/>
      <c r="B4629" s="280"/>
      <c r="C4629" s="280"/>
      <c r="D4629" s="281"/>
    </row>
    <row r="4630" spans="1:4" x14ac:dyDescent="0.3">
      <c r="A4630" s="279"/>
      <c r="B4630" s="280"/>
      <c r="C4630" s="280"/>
      <c r="D4630" s="281"/>
    </row>
    <row r="4631" spans="1:4" x14ac:dyDescent="0.3">
      <c r="A4631" s="279"/>
      <c r="B4631" s="280"/>
      <c r="C4631" s="280"/>
      <c r="D4631" s="281"/>
    </row>
    <row r="4632" spans="1:4" x14ac:dyDescent="0.3">
      <c r="A4632" s="279"/>
      <c r="B4632" s="280"/>
      <c r="C4632" s="280"/>
      <c r="D4632" s="281"/>
    </row>
    <row r="4633" spans="1:4" x14ac:dyDescent="0.3">
      <c r="A4633" s="279"/>
      <c r="B4633" s="280"/>
      <c r="C4633" s="280"/>
      <c r="D4633" s="281"/>
    </row>
    <row r="4634" spans="1:4" x14ac:dyDescent="0.3">
      <c r="A4634" s="279"/>
      <c r="B4634" s="280"/>
      <c r="C4634" s="280"/>
      <c r="D4634" s="281"/>
    </row>
    <row r="4635" spans="1:4" x14ac:dyDescent="0.3">
      <c r="A4635" s="279"/>
      <c r="B4635" s="280"/>
      <c r="C4635" s="280"/>
      <c r="D4635" s="281"/>
    </row>
    <row r="4636" spans="1:4" x14ac:dyDescent="0.3">
      <c r="A4636" s="279"/>
      <c r="B4636" s="280"/>
      <c r="C4636" s="280"/>
      <c r="D4636" s="281"/>
    </row>
    <row r="4637" spans="1:4" x14ac:dyDescent="0.3">
      <c r="A4637" s="279"/>
      <c r="B4637" s="280"/>
      <c r="C4637" s="280"/>
      <c r="D4637" s="281"/>
    </row>
    <row r="4638" spans="1:4" x14ac:dyDescent="0.3">
      <c r="A4638" s="279"/>
      <c r="B4638" s="280"/>
      <c r="C4638" s="280"/>
      <c r="D4638" s="281"/>
    </row>
    <row r="4639" spans="1:4" x14ac:dyDescent="0.3">
      <c r="A4639" s="279"/>
      <c r="B4639" s="280"/>
      <c r="C4639" s="280"/>
      <c r="D4639" s="281"/>
    </row>
    <row r="4640" spans="1:4" x14ac:dyDescent="0.3">
      <c r="A4640" s="279"/>
      <c r="B4640" s="280"/>
      <c r="C4640" s="280"/>
      <c r="D4640" s="281"/>
    </row>
    <row r="4641" spans="1:4" x14ac:dyDescent="0.3">
      <c r="A4641" s="279"/>
      <c r="B4641" s="280"/>
      <c r="C4641" s="280"/>
      <c r="D4641" s="281"/>
    </row>
    <row r="4642" spans="1:4" x14ac:dyDescent="0.3">
      <c r="A4642" s="279"/>
      <c r="B4642" s="280"/>
      <c r="C4642" s="280"/>
      <c r="D4642" s="281"/>
    </row>
    <row r="4643" spans="1:4" x14ac:dyDescent="0.3">
      <c r="A4643" s="279"/>
      <c r="B4643" s="280"/>
      <c r="C4643" s="280"/>
      <c r="D4643" s="281"/>
    </row>
    <row r="4644" spans="1:4" x14ac:dyDescent="0.3">
      <c r="A4644" s="279"/>
      <c r="B4644" s="280"/>
      <c r="C4644" s="280"/>
      <c r="D4644" s="281"/>
    </row>
    <row r="4645" spans="1:4" x14ac:dyDescent="0.3">
      <c r="A4645" s="279"/>
      <c r="B4645" s="280"/>
      <c r="C4645" s="280"/>
      <c r="D4645" s="281"/>
    </row>
    <row r="4646" spans="1:4" x14ac:dyDescent="0.3">
      <c r="A4646" s="279"/>
      <c r="B4646" s="280"/>
      <c r="C4646" s="280"/>
      <c r="D4646" s="281"/>
    </row>
    <row r="4647" spans="1:4" x14ac:dyDescent="0.3">
      <c r="A4647" s="279"/>
      <c r="B4647" s="280"/>
      <c r="C4647" s="280"/>
      <c r="D4647" s="281"/>
    </row>
    <row r="4648" spans="1:4" x14ac:dyDescent="0.3">
      <c r="A4648" s="279"/>
      <c r="B4648" s="280"/>
      <c r="C4648" s="280"/>
      <c r="D4648" s="281"/>
    </row>
    <row r="4649" spans="1:4" x14ac:dyDescent="0.3">
      <c r="A4649" s="279"/>
      <c r="B4649" s="280"/>
      <c r="C4649" s="280"/>
      <c r="D4649" s="281"/>
    </row>
    <row r="4650" spans="1:4" x14ac:dyDescent="0.3">
      <c r="A4650" s="279"/>
      <c r="B4650" s="280"/>
      <c r="C4650" s="280"/>
      <c r="D4650" s="281"/>
    </row>
    <row r="4651" spans="1:4" x14ac:dyDescent="0.3">
      <c r="A4651" s="279"/>
      <c r="B4651" s="280"/>
      <c r="C4651" s="280"/>
      <c r="D4651" s="281"/>
    </row>
    <row r="4652" spans="1:4" x14ac:dyDescent="0.3">
      <c r="A4652" s="279"/>
      <c r="B4652" s="280"/>
      <c r="C4652" s="280"/>
      <c r="D4652" s="281"/>
    </row>
    <row r="4653" spans="1:4" x14ac:dyDescent="0.3">
      <c r="A4653" s="279"/>
      <c r="B4653" s="280"/>
      <c r="C4653" s="280"/>
      <c r="D4653" s="281"/>
    </row>
    <row r="4654" spans="1:4" x14ac:dyDescent="0.3">
      <c r="A4654" s="279"/>
      <c r="B4654" s="280"/>
      <c r="C4654" s="280"/>
      <c r="D4654" s="281"/>
    </row>
    <row r="4655" spans="1:4" x14ac:dyDescent="0.3">
      <c r="A4655" s="279"/>
      <c r="B4655" s="280"/>
      <c r="C4655" s="280"/>
      <c r="D4655" s="281"/>
    </row>
    <row r="4656" spans="1:4" x14ac:dyDescent="0.3">
      <c r="A4656" s="279"/>
      <c r="B4656" s="280"/>
      <c r="C4656" s="280"/>
      <c r="D4656" s="281"/>
    </row>
    <row r="4657" spans="1:4" x14ac:dyDescent="0.3">
      <c r="A4657" s="279"/>
      <c r="B4657" s="280"/>
      <c r="C4657" s="280"/>
      <c r="D4657" s="281"/>
    </row>
    <row r="4658" spans="1:4" x14ac:dyDescent="0.3">
      <c r="A4658" s="279"/>
      <c r="B4658" s="280"/>
      <c r="C4658" s="280"/>
      <c r="D4658" s="281"/>
    </row>
    <row r="4659" spans="1:4" x14ac:dyDescent="0.3">
      <c r="A4659" s="279"/>
      <c r="B4659" s="280"/>
      <c r="C4659" s="280"/>
      <c r="D4659" s="281"/>
    </row>
    <row r="4660" spans="1:4" x14ac:dyDescent="0.3">
      <c r="A4660" s="279"/>
      <c r="B4660" s="280"/>
      <c r="C4660" s="280"/>
      <c r="D4660" s="281"/>
    </row>
    <row r="4661" spans="1:4" x14ac:dyDescent="0.3">
      <c r="A4661" s="279"/>
      <c r="B4661" s="280"/>
      <c r="C4661" s="280"/>
      <c r="D4661" s="281"/>
    </row>
    <row r="4662" spans="1:4" x14ac:dyDescent="0.3">
      <c r="A4662" s="279"/>
      <c r="B4662" s="280"/>
      <c r="C4662" s="280"/>
      <c r="D4662" s="281"/>
    </row>
    <row r="4663" spans="1:4" x14ac:dyDescent="0.3">
      <c r="A4663" s="279"/>
      <c r="B4663" s="280"/>
      <c r="C4663" s="280"/>
      <c r="D4663" s="281"/>
    </row>
    <row r="4664" spans="1:4" x14ac:dyDescent="0.3">
      <c r="A4664" s="279"/>
      <c r="B4664" s="280"/>
      <c r="C4664" s="280"/>
      <c r="D4664" s="281"/>
    </row>
    <row r="4665" spans="1:4" x14ac:dyDescent="0.3">
      <c r="A4665" s="279"/>
      <c r="B4665" s="280"/>
      <c r="C4665" s="280"/>
      <c r="D4665" s="281"/>
    </row>
    <row r="4666" spans="1:4" x14ac:dyDescent="0.3">
      <c r="A4666" s="279"/>
      <c r="B4666" s="280"/>
      <c r="C4666" s="280"/>
      <c r="D4666" s="281"/>
    </row>
    <row r="4667" spans="1:4" x14ac:dyDescent="0.3">
      <c r="A4667" s="279"/>
      <c r="B4667" s="280"/>
      <c r="C4667" s="280"/>
      <c r="D4667" s="281"/>
    </row>
    <row r="4668" spans="1:4" x14ac:dyDescent="0.3">
      <c r="A4668" s="279"/>
      <c r="B4668" s="280"/>
      <c r="C4668" s="280"/>
      <c r="D4668" s="281"/>
    </row>
    <row r="4669" spans="1:4" x14ac:dyDescent="0.3">
      <c r="A4669" s="279"/>
      <c r="B4669" s="280"/>
      <c r="C4669" s="280"/>
      <c r="D4669" s="281"/>
    </row>
    <row r="4670" spans="1:4" x14ac:dyDescent="0.3">
      <c r="A4670" s="279"/>
      <c r="B4670" s="280"/>
      <c r="C4670" s="280"/>
      <c r="D4670" s="281"/>
    </row>
    <row r="4671" spans="1:4" x14ac:dyDescent="0.3">
      <c r="A4671" s="279"/>
      <c r="B4671" s="280"/>
      <c r="C4671" s="280"/>
      <c r="D4671" s="281"/>
    </row>
    <row r="4672" spans="1:4" x14ac:dyDescent="0.3">
      <c r="A4672" s="279"/>
      <c r="B4672" s="280"/>
      <c r="C4672" s="280"/>
      <c r="D4672" s="281"/>
    </row>
    <row r="4673" spans="1:4" x14ac:dyDescent="0.3">
      <c r="A4673" s="279"/>
      <c r="B4673" s="280"/>
      <c r="C4673" s="280"/>
      <c r="D4673" s="281"/>
    </row>
    <row r="4674" spans="1:4" x14ac:dyDescent="0.3">
      <c r="A4674" s="279"/>
      <c r="B4674" s="280"/>
      <c r="C4674" s="280"/>
      <c r="D4674" s="281"/>
    </row>
    <row r="4675" spans="1:4" x14ac:dyDescent="0.3">
      <c r="A4675" s="279"/>
      <c r="B4675" s="280"/>
      <c r="C4675" s="280"/>
      <c r="D4675" s="281"/>
    </row>
    <row r="4676" spans="1:4" x14ac:dyDescent="0.3">
      <c r="A4676" s="279"/>
      <c r="B4676" s="280"/>
      <c r="C4676" s="280"/>
      <c r="D4676" s="281"/>
    </row>
    <row r="4677" spans="1:4" x14ac:dyDescent="0.3">
      <c r="A4677" s="279"/>
      <c r="B4677" s="280"/>
      <c r="C4677" s="280"/>
      <c r="D4677" s="281"/>
    </row>
    <row r="4678" spans="1:4" x14ac:dyDescent="0.3">
      <c r="A4678" s="279"/>
      <c r="B4678" s="280"/>
      <c r="C4678" s="280"/>
      <c r="D4678" s="281"/>
    </row>
    <row r="4679" spans="1:4" x14ac:dyDescent="0.3">
      <c r="A4679" s="279"/>
      <c r="B4679" s="280"/>
      <c r="C4679" s="280"/>
      <c r="D4679" s="281"/>
    </row>
    <row r="4680" spans="1:4" x14ac:dyDescent="0.3">
      <c r="A4680" s="279"/>
      <c r="B4680" s="280"/>
      <c r="C4680" s="280"/>
      <c r="D4680" s="281"/>
    </row>
    <row r="4681" spans="1:4" x14ac:dyDescent="0.3">
      <c r="A4681" s="279"/>
      <c r="B4681" s="280"/>
      <c r="C4681" s="280"/>
      <c r="D4681" s="281"/>
    </row>
    <row r="4682" spans="1:4" x14ac:dyDescent="0.3">
      <c r="A4682" s="279"/>
      <c r="B4682" s="280"/>
      <c r="C4682" s="280"/>
      <c r="D4682" s="281"/>
    </row>
    <row r="4683" spans="1:4" x14ac:dyDescent="0.3">
      <c r="A4683" s="279"/>
      <c r="B4683" s="280"/>
      <c r="C4683" s="280"/>
      <c r="D4683" s="281"/>
    </row>
    <row r="4684" spans="1:4" x14ac:dyDescent="0.3">
      <c r="A4684" s="279"/>
      <c r="B4684" s="280"/>
      <c r="C4684" s="280"/>
      <c r="D4684" s="281"/>
    </row>
    <row r="4685" spans="1:4" x14ac:dyDescent="0.3">
      <c r="A4685" s="279"/>
      <c r="B4685" s="280"/>
      <c r="C4685" s="280"/>
      <c r="D4685" s="281"/>
    </row>
    <row r="4686" spans="1:4" x14ac:dyDescent="0.3">
      <c r="A4686" s="279"/>
      <c r="B4686" s="280"/>
      <c r="C4686" s="280"/>
      <c r="D4686" s="281"/>
    </row>
    <row r="4687" spans="1:4" x14ac:dyDescent="0.3">
      <c r="A4687" s="279"/>
      <c r="B4687" s="280"/>
      <c r="C4687" s="280"/>
      <c r="D4687" s="281"/>
    </row>
    <row r="4688" spans="1:4" x14ac:dyDescent="0.3">
      <c r="A4688" s="279"/>
      <c r="B4688" s="280"/>
      <c r="C4688" s="280"/>
      <c r="D4688" s="281"/>
    </row>
    <row r="4689" spans="1:4" x14ac:dyDescent="0.3">
      <c r="A4689" s="279"/>
      <c r="B4689" s="280"/>
      <c r="C4689" s="280"/>
      <c r="D4689" s="281"/>
    </row>
    <row r="4690" spans="1:4" x14ac:dyDescent="0.3">
      <c r="A4690" s="279"/>
      <c r="B4690" s="280"/>
      <c r="C4690" s="280"/>
      <c r="D4690" s="281"/>
    </row>
    <row r="4691" spans="1:4" x14ac:dyDescent="0.3">
      <c r="A4691" s="279"/>
      <c r="B4691" s="280"/>
      <c r="C4691" s="280"/>
      <c r="D4691" s="281"/>
    </row>
    <row r="4692" spans="1:4" x14ac:dyDescent="0.3">
      <c r="A4692" s="279"/>
      <c r="B4692" s="280"/>
      <c r="C4692" s="280"/>
      <c r="D4692" s="281"/>
    </row>
    <row r="4693" spans="1:4" x14ac:dyDescent="0.3">
      <c r="A4693" s="279"/>
      <c r="B4693" s="280"/>
      <c r="C4693" s="280"/>
      <c r="D4693" s="281"/>
    </row>
    <row r="4694" spans="1:4" x14ac:dyDescent="0.3">
      <c r="A4694" s="279"/>
      <c r="B4694" s="280"/>
      <c r="C4694" s="280"/>
      <c r="D4694" s="281"/>
    </row>
    <row r="4695" spans="1:4" x14ac:dyDescent="0.3">
      <c r="A4695" s="279"/>
      <c r="B4695" s="280"/>
      <c r="C4695" s="280"/>
      <c r="D4695" s="281"/>
    </row>
    <row r="4696" spans="1:4" x14ac:dyDescent="0.3">
      <c r="A4696" s="279"/>
      <c r="B4696" s="280"/>
      <c r="C4696" s="280"/>
      <c r="D4696" s="281"/>
    </row>
    <row r="4697" spans="1:4" x14ac:dyDescent="0.3">
      <c r="A4697" s="279"/>
      <c r="B4697" s="280"/>
      <c r="C4697" s="280"/>
      <c r="D4697" s="281"/>
    </row>
    <row r="4698" spans="1:4" x14ac:dyDescent="0.3">
      <c r="A4698" s="279"/>
      <c r="B4698" s="280"/>
      <c r="C4698" s="280"/>
      <c r="D4698" s="281"/>
    </row>
    <row r="4699" spans="1:4" x14ac:dyDescent="0.3">
      <c r="A4699" s="279"/>
      <c r="B4699" s="280"/>
      <c r="C4699" s="280"/>
      <c r="D4699" s="281"/>
    </row>
    <row r="4700" spans="1:4" x14ac:dyDescent="0.3">
      <c r="A4700" s="279"/>
      <c r="B4700" s="280"/>
      <c r="C4700" s="280"/>
      <c r="D4700" s="281"/>
    </row>
    <row r="4701" spans="1:4" x14ac:dyDescent="0.3">
      <c r="A4701" s="279"/>
      <c r="B4701" s="280"/>
      <c r="C4701" s="280"/>
      <c r="D4701" s="281"/>
    </row>
    <row r="4702" spans="1:4" x14ac:dyDescent="0.3">
      <c r="A4702" s="279"/>
      <c r="B4702" s="280"/>
      <c r="C4702" s="280"/>
      <c r="D4702" s="281"/>
    </row>
    <row r="4703" spans="1:4" x14ac:dyDescent="0.3">
      <c r="A4703" s="279"/>
      <c r="B4703" s="280"/>
      <c r="C4703" s="280"/>
      <c r="D4703" s="281"/>
    </row>
    <row r="4704" spans="1:4" x14ac:dyDescent="0.3">
      <c r="A4704" s="279"/>
      <c r="B4704" s="280"/>
      <c r="C4704" s="280"/>
      <c r="D4704" s="281"/>
    </row>
    <row r="4705" spans="1:4" x14ac:dyDescent="0.3">
      <c r="A4705" s="279"/>
      <c r="B4705" s="280"/>
      <c r="C4705" s="280"/>
      <c r="D4705" s="281"/>
    </row>
    <row r="4706" spans="1:4" x14ac:dyDescent="0.3">
      <c r="A4706" s="279"/>
      <c r="B4706" s="280"/>
      <c r="C4706" s="280"/>
      <c r="D4706" s="281"/>
    </row>
    <row r="4707" spans="1:4" x14ac:dyDescent="0.3">
      <c r="A4707" s="279"/>
      <c r="B4707" s="280"/>
      <c r="C4707" s="280"/>
      <c r="D4707" s="281"/>
    </row>
    <row r="4708" spans="1:4" x14ac:dyDescent="0.3">
      <c r="A4708" s="279"/>
      <c r="B4708" s="280"/>
      <c r="C4708" s="280"/>
      <c r="D4708" s="281"/>
    </row>
    <row r="4709" spans="1:4" x14ac:dyDescent="0.3">
      <c r="A4709" s="279"/>
      <c r="B4709" s="280"/>
      <c r="C4709" s="280"/>
      <c r="D4709" s="281"/>
    </row>
    <row r="4710" spans="1:4" x14ac:dyDescent="0.3">
      <c r="A4710" s="279"/>
      <c r="B4710" s="280"/>
      <c r="C4710" s="280"/>
      <c r="D4710" s="281"/>
    </row>
    <row r="4711" spans="1:4" x14ac:dyDescent="0.3">
      <c r="A4711" s="279"/>
      <c r="B4711" s="280"/>
      <c r="C4711" s="280"/>
      <c r="D4711" s="281"/>
    </row>
    <row r="4712" spans="1:4" x14ac:dyDescent="0.3">
      <c r="A4712" s="279"/>
      <c r="B4712" s="280"/>
      <c r="C4712" s="280"/>
      <c r="D4712" s="281"/>
    </row>
    <row r="4713" spans="1:4" x14ac:dyDescent="0.3">
      <c r="A4713" s="279"/>
      <c r="B4713" s="280"/>
      <c r="C4713" s="280"/>
      <c r="D4713" s="281"/>
    </row>
    <row r="4714" spans="1:4" x14ac:dyDescent="0.3">
      <c r="A4714" s="279"/>
      <c r="B4714" s="280"/>
      <c r="C4714" s="280"/>
      <c r="D4714" s="281"/>
    </row>
    <row r="4715" spans="1:4" x14ac:dyDescent="0.3">
      <c r="A4715" s="279"/>
      <c r="B4715" s="280"/>
      <c r="C4715" s="280"/>
      <c r="D4715" s="281"/>
    </row>
    <row r="4716" spans="1:4" x14ac:dyDescent="0.3">
      <c r="A4716" s="279"/>
      <c r="B4716" s="280"/>
      <c r="C4716" s="280"/>
      <c r="D4716" s="281"/>
    </row>
    <row r="4717" spans="1:4" x14ac:dyDescent="0.3">
      <c r="A4717" s="279"/>
      <c r="B4717" s="280"/>
      <c r="C4717" s="280"/>
      <c r="D4717" s="281"/>
    </row>
    <row r="4718" spans="1:4" x14ac:dyDescent="0.3">
      <c r="A4718" s="279"/>
      <c r="B4718" s="280"/>
      <c r="C4718" s="280"/>
      <c r="D4718" s="281"/>
    </row>
    <row r="4719" spans="1:4" x14ac:dyDescent="0.3">
      <c r="A4719" s="279"/>
      <c r="B4719" s="280"/>
      <c r="C4719" s="280"/>
      <c r="D4719" s="281"/>
    </row>
    <row r="4720" spans="1:4" x14ac:dyDescent="0.3">
      <c r="A4720" s="279"/>
      <c r="B4720" s="280"/>
      <c r="C4720" s="280"/>
      <c r="D4720" s="281"/>
    </row>
    <row r="4721" spans="1:4" x14ac:dyDescent="0.3">
      <c r="A4721" s="279"/>
      <c r="B4721" s="280"/>
      <c r="C4721" s="280"/>
      <c r="D4721" s="281"/>
    </row>
    <row r="4722" spans="1:4" x14ac:dyDescent="0.3">
      <c r="A4722" s="279"/>
      <c r="B4722" s="280"/>
      <c r="C4722" s="280"/>
      <c r="D4722" s="281"/>
    </row>
    <row r="4723" spans="1:4" x14ac:dyDescent="0.3">
      <c r="A4723" s="279"/>
      <c r="B4723" s="280"/>
      <c r="C4723" s="280"/>
      <c r="D4723" s="281"/>
    </row>
    <row r="4724" spans="1:4" x14ac:dyDescent="0.3">
      <c r="A4724" s="279"/>
      <c r="B4724" s="280"/>
      <c r="C4724" s="280"/>
      <c r="D4724" s="281"/>
    </row>
    <row r="4725" spans="1:4" x14ac:dyDescent="0.3">
      <c r="A4725" s="279"/>
      <c r="B4725" s="280"/>
      <c r="C4725" s="280"/>
      <c r="D4725" s="281"/>
    </row>
    <row r="4726" spans="1:4" x14ac:dyDescent="0.3">
      <c r="A4726" s="279"/>
      <c r="B4726" s="280"/>
      <c r="C4726" s="280"/>
      <c r="D4726" s="281"/>
    </row>
    <row r="4727" spans="1:4" x14ac:dyDescent="0.3">
      <c r="A4727" s="279"/>
      <c r="B4727" s="280"/>
      <c r="C4727" s="280"/>
      <c r="D4727" s="281"/>
    </row>
    <row r="4728" spans="1:4" x14ac:dyDescent="0.3">
      <c r="A4728" s="279"/>
      <c r="B4728" s="280"/>
      <c r="C4728" s="280"/>
      <c r="D4728" s="281"/>
    </row>
    <row r="4729" spans="1:4" x14ac:dyDescent="0.3">
      <c r="A4729" s="279"/>
      <c r="B4729" s="280"/>
      <c r="C4729" s="280"/>
      <c r="D4729" s="281"/>
    </row>
    <row r="4730" spans="1:4" x14ac:dyDescent="0.3">
      <c r="A4730" s="279"/>
      <c r="B4730" s="280"/>
      <c r="C4730" s="280"/>
      <c r="D4730" s="281"/>
    </row>
    <row r="4731" spans="1:4" x14ac:dyDescent="0.3">
      <c r="A4731" s="279"/>
      <c r="B4731" s="280"/>
      <c r="C4731" s="280"/>
      <c r="D4731" s="281"/>
    </row>
    <row r="4732" spans="1:4" x14ac:dyDescent="0.3">
      <c r="A4732" s="279"/>
      <c r="B4732" s="280"/>
      <c r="C4732" s="280"/>
      <c r="D4732" s="281"/>
    </row>
    <row r="4733" spans="1:4" x14ac:dyDescent="0.3">
      <c r="A4733" s="279"/>
      <c r="B4733" s="280"/>
      <c r="C4733" s="280"/>
      <c r="D4733" s="281"/>
    </row>
    <row r="4734" spans="1:4" x14ac:dyDescent="0.3">
      <c r="A4734" s="279"/>
      <c r="B4734" s="280"/>
      <c r="C4734" s="280"/>
      <c r="D4734" s="281"/>
    </row>
    <row r="4735" spans="1:4" x14ac:dyDescent="0.3">
      <c r="A4735" s="279"/>
      <c r="B4735" s="280"/>
      <c r="C4735" s="280"/>
      <c r="D4735" s="281"/>
    </row>
    <row r="4736" spans="1:4" x14ac:dyDescent="0.3">
      <c r="A4736" s="279"/>
      <c r="B4736" s="280"/>
      <c r="C4736" s="280"/>
      <c r="D4736" s="281"/>
    </row>
    <row r="4737" spans="1:4" x14ac:dyDescent="0.3">
      <c r="A4737" s="279"/>
      <c r="B4737" s="280"/>
      <c r="C4737" s="280"/>
      <c r="D4737" s="281"/>
    </row>
    <row r="4738" spans="1:4" x14ac:dyDescent="0.3">
      <c r="A4738" s="279"/>
      <c r="B4738" s="280"/>
      <c r="C4738" s="280"/>
      <c r="D4738" s="281"/>
    </row>
    <row r="4739" spans="1:4" x14ac:dyDescent="0.3">
      <c r="A4739" s="279"/>
      <c r="B4739" s="280"/>
      <c r="C4739" s="280"/>
      <c r="D4739" s="281"/>
    </row>
    <row r="4740" spans="1:4" x14ac:dyDescent="0.3">
      <c r="A4740" s="279"/>
      <c r="B4740" s="280"/>
      <c r="C4740" s="280"/>
      <c r="D4740" s="281"/>
    </row>
    <row r="4741" spans="1:4" x14ac:dyDescent="0.3">
      <c r="A4741" s="279"/>
      <c r="B4741" s="280"/>
      <c r="C4741" s="280"/>
      <c r="D4741" s="281"/>
    </row>
    <row r="4742" spans="1:4" x14ac:dyDescent="0.3">
      <c r="A4742" s="279"/>
      <c r="B4742" s="280"/>
      <c r="C4742" s="280"/>
      <c r="D4742" s="281"/>
    </row>
    <row r="4743" spans="1:4" x14ac:dyDescent="0.3">
      <c r="A4743" s="279"/>
      <c r="B4743" s="280"/>
      <c r="C4743" s="280"/>
      <c r="D4743" s="281"/>
    </row>
    <row r="4744" spans="1:4" x14ac:dyDescent="0.3">
      <c r="A4744" s="279"/>
      <c r="B4744" s="280"/>
      <c r="C4744" s="280"/>
      <c r="D4744" s="281"/>
    </row>
    <row r="4745" spans="1:4" x14ac:dyDescent="0.3">
      <c r="A4745" s="279"/>
      <c r="B4745" s="280"/>
      <c r="C4745" s="280"/>
      <c r="D4745" s="281"/>
    </row>
    <row r="4746" spans="1:4" x14ac:dyDescent="0.3">
      <c r="A4746" s="279"/>
      <c r="B4746" s="280"/>
      <c r="C4746" s="280"/>
      <c r="D4746" s="281"/>
    </row>
    <row r="4747" spans="1:4" x14ac:dyDescent="0.3">
      <c r="A4747" s="279"/>
      <c r="B4747" s="280"/>
      <c r="C4747" s="280"/>
      <c r="D4747" s="281"/>
    </row>
    <row r="4748" spans="1:4" x14ac:dyDescent="0.3">
      <c r="A4748" s="279"/>
      <c r="B4748" s="280"/>
      <c r="C4748" s="280"/>
      <c r="D4748" s="281"/>
    </row>
    <row r="4749" spans="1:4" x14ac:dyDescent="0.3">
      <c r="A4749" s="279"/>
      <c r="B4749" s="280"/>
      <c r="C4749" s="280"/>
      <c r="D4749" s="281"/>
    </row>
    <row r="4750" spans="1:4" x14ac:dyDescent="0.3">
      <c r="A4750" s="279"/>
      <c r="B4750" s="280"/>
      <c r="C4750" s="280"/>
      <c r="D4750" s="281"/>
    </row>
    <row r="4751" spans="1:4" x14ac:dyDescent="0.3">
      <c r="A4751" s="279"/>
      <c r="B4751" s="280"/>
      <c r="C4751" s="280"/>
      <c r="D4751" s="281"/>
    </row>
    <row r="4752" spans="1:4" x14ac:dyDescent="0.3">
      <c r="A4752" s="279"/>
      <c r="B4752" s="280"/>
      <c r="C4752" s="280"/>
      <c r="D4752" s="281"/>
    </row>
    <row r="4753" spans="1:4" x14ac:dyDescent="0.3">
      <c r="A4753" s="279"/>
      <c r="B4753" s="280"/>
      <c r="C4753" s="280"/>
      <c r="D4753" s="281"/>
    </row>
    <row r="4754" spans="1:4" x14ac:dyDescent="0.3">
      <c r="A4754" s="279"/>
      <c r="B4754" s="280"/>
      <c r="C4754" s="280"/>
      <c r="D4754" s="281"/>
    </row>
    <row r="4755" spans="1:4" x14ac:dyDescent="0.3">
      <c r="A4755" s="279"/>
      <c r="B4755" s="280"/>
      <c r="C4755" s="280"/>
      <c r="D4755" s="281"/>
    </row>
    <row r="4756" spans="1:4" x14ac:dyDescent="0.3">
      <c r="A4756" s="279"/>
      <c r="B4756" s="280"/>
      <c r="C4756" s="280"/>
      <c r="D4756" s="281"/>
    </row>
    <row r="4757" spans="1:4" x14ac:dyDescent="0.3">
      <c r="A4757" s="279"/>
      <c r="B4757" s="280"/>
      <c r="C4757" s="280"/>
      <c r="D4757" s="281"/>
    </row>
    <row r="4758" spans="1:4" x14ac:dyDescent="0.3">
      <c r="A4758" s="279"/>
      <c r="B4758" s="280"/>
      <c r="C4758" s="280"/>
      <c r="D4758" s="281"/>
    </row>
    <row r="4759" spans="1:4" x14ac:dyDescent="0.3">
      <c r="A4759" s="279"/>
      <c r="B4759" s="280"/>
      <c r="C4759" s="280"/>
      <c r="D4759" s="281"/>
    </row>
    <row r="4760" spans="1:4" x14ac:dyDescent="0.3">
      <c r="A4760" s="279"/>
      <c r="B4760" s="280"/>
      <c r="C4760" s="280"/>
      <c r="D4760" s="281"/>
    </row>
    <row r="4761" spans="1:4" x14ac:dyDescent="0.3">
      <c r="A4761" s="279"/>
      <c r="B4761" s="280"/>
      <c r="C4761" s="280"/>
      <c r="D4761" s="281"/>
    </row>
    <row r="4762" spans="1:4" x14ac:dyDescent="0.3">
      <c r="A4762" s="279"/>
      <c r="B4762" s="280"/>
      <c r="C4762" s="280"/>
      <c r="D4762" s="281"/>
    </row>
    <row r="4763" spans="1:4" x14ac:dyDescent="0.3">
      <c r="A4763" s="279"/>
      <c r="B4763" s="280"/>
      <c r="C4763" s="280"/>
      <c r="D4763" s="281"/>
    </row>
    <row r="4764" spans="1:4" x14ac:dyDescent="0.3">
      <c r="A4764" s="279"/>
      <c r="B4764" s="280"/>
      <c r="C4764" s="280"/>
      <c r="D4764" s="281"/>
    </row>
    <row r="4765" spans="1:4" x14ac:dyDescent="0.3">
      <c r="A4765" s="279"/>
      <c r="B4765" s="280"/>
      <c r="C4765" s="280"/>
      <c r="D4765" s="281"/>
    </row>
    <row r="4766" spans="1:4" x14ac:dyDescent="0.3">
      <c r="A4766" s="279"/>
      <c r="B4766" s="280"/>
      <c r="C4766" s="280"/>
      <c r="D4766" s="281"/>
    </row>
    <row r="4767" spans="1:4" x14ac:dyDescent="0.3">
      <c r="A4767" s="279"/>
      <c r="B4767" s="280"/>
      <c r="C4767" s="280"/>
      <c r="D4767" s="281"/>
    </row>
    <row r="4768" spans="1:4" x14ac:dyDescent="0.3">
      <c r="A4768" s="279"/>
      <c r="B4768" s="280"/>
      <c r="C4768" s="280"/>
      <c r="D4768" s="281"/>
    </row>
    <row r="4769" spans="1:4" x14ac:dyDescent="0.3">
      <c r="A4769" s="279"/>
      <c r="B4769" s="280"/>
      <c r="C4769" s="280"/>
      <c r="D4769" s="281"/>
    </row>
    <row r="4770" spans="1:4" x14ac:dyDescent="0.3">
      <c r="A4770" s="279"/>
      <c r="B4770" s="280"/>
      <c r="C4770" s="280"/>
      <c r="D4770" s="281"/>
    </row>
    <row r="4771" spans="1:4" x14ac:dyDescent="0.3">
      <c r="A4771" s="279"/>
      <c r="B4771" s="280"/>
      <c r="C4771" s="280"/>
      <c r="D4771" s="281"/>
    </row>
    <row r="4772" spans="1:4" x14ac:dyDescent="0.3">
      <c r="A4772" s="279"/>
      <c r="B4772" s="280"/>
      <c r="C4772" s="280"/>
      <c r="D4772" s="281"/>
    </row>
    <row r="4773" spans="1:4" x14ac:dyDescent="0.3">
      <c r="A4773" s="279"/>
      <c r="B4773" s="280"/>
      <c r="C4773" s="280"/>
      <c r="D4773" s="281"/>
    </row>
    <row r="4774" spans="1:4" x14ac:dyDescent="0.3">
      <c r="A4774" s="279"/>
      <c r="B4774" s="280"/>
      <c r="C4774" s="280"/>
      <c r="D4774" s="281"/>
    </row>
    <row r="4775" spans="1:4" x14ac:dyDescent="0.3">
      <c r="A4775" s="279"/>
      <c r="B4775" s="280"/>
      <c r="C4775" s="280"/>
      <c r="D4775" s="281"/>
    </row>
    <row r="4776" spans="1:4" x14ac:dyDescent="0.3">
      <c r="A4776" s="279"/>
      <c r="B4776" s="280"/>
      <c r="C4776" s="280"/>
      <c r="D4776" s="281"/>
    </row>
    <row r="4777" spans="1:4" x14ac:dyDescent="0.3">
      <c r="A4777" s="279"/>
      <c r="B4777" s="280"/>
      <c r="C4777" s="280"/>
      <c r="D4777" s="281"/>
    </row>
    <row r="4778" spans="1:4" x14ac:dyDescent="0.3">
      <c r="A4778" s="279"/>
      <c r="B4778" s="280"/>
      <c r="C4778" s="280"/>
      <c r="D4778" s="281"/>
    </row>
    <row r="4779" spans="1:4" x14ac:dyDescent="0.3">
      <c r="A4779" s="279"/>
      <c r="B4779" s="280"/>
      <c r="C4779" s="280"/>
      <c r="D4779" s="281"/>
    </row>
    <row r="4780" spans="1:4" x14ac:dyDescent="0.3">
      <c r="A4780" s="279"/>
      <c r="B4780" s="280"/>
      <c r="C4780" s="280"/>
      <c r="D4780" s="281"/>
    </row>
    <row r="4781" spans="1:4" x14ac:dyDescent="0.3">
      <c r="A4781" s="279"/>
      <c r="B4781" s="280"/>
      <c r="C4781" s="280"/>
      <c r="D4781" s="281"/>
    </row>
    <row r="4782" spans="1:4" x14ac:dyDescent="0.3">
      <c r="A4782" s="279"/>
      <c r="B4782" s="280"/>
      <c r="C4782" s="280"/>
      <c r="D4782" s="281"/>
    </row>
    <row r="4783" spans="1:4" x14ac:dyDescent="0.3">
      <c r="A4783" s="279"/>
      <c r="B4783" s="280"/>
      <c r="C4783" s="280"/>
      <c r="D4783" s="281"/>
    </row>
    <row r="4784" spans="1:4" x14ac:dyDescent="0.3">
      <c r="A4784" s="279"/>
      <c r="B4784" s="280"/>
      <c r="C4784" s="280"/>
      <c r="D4784" s="281"/>
    </row>
    <row r="4785" spans="1:4" x14ac:dyDescent="0.3">
      <c r="A4785" s="279"/>
      <c r="B4785" s="280"/>
      <c r="C4785" s="280"/>
      <c r="D4785" s="281"/>
    </row>
    <row r="4786" spans="1:4" x14ac:dyDescent="0.3">
      <c r="A4786" s="279"/>
      <c r="B4786" s="280"/>
      <c r="C4786" s="280"/>
      <c r="D4786" s="281"/>
    </row>
    <row r="4787" spans="1:4" x14ac:dyDescent="0.3">
      <c r="A4787" s="279"/>
      <c r="B4787" s="280"/>
      <c r="C4787" s="280"/>
      <c r="D4787" s="281"/>
    </row>
    <row r="4788" spans="1:4" x14ac:dyDescent="0.3">
      <c r="A4788" s="279"/>
      <c r="B4788" s="280"/>
      <c r="C4788" s="280"/>
      <c r="D4788" s="281"/>
    </row>
    <row r="4789" spans="1:4" x14ac:dyDescent="0.3">
      <c r="A4789" s="279"/>
      <c r="B4789" s="280"/>
      <c r="C4789" s="280"/>
      <c r="D4789" s="281"/>
    </row>
    <row r="4790" spans="1:4" x14ac:dyDescent="0.3">
      <c r="A4790" s="279"/>
      <c r="B4790" s="280"/>
      <c r="C4790" s="280"/>
      <c r="D4790" s="281"/>
    </row>
    <row r="4791" spans="1:4" x14ac:dyDescent="0.3">
      <c r="A4791" s="279"/>
      <c r="B4791" s="280"/>
      <c r="C4791" s="280"/>
      <c r="D4791" s="281"/>
    </row>
    <row r="4792" spans="1:4" x14ac:dyDescent="0.3">
      <c r="A4792" s="279"/>
      <c r="B4792" s="280"/>
      <c r="C4792" s="280"/>
      <c r="D4792" s="281"/>
    </row>
    <row r="4793" spans="1:4" x14ac:dyDescent="0.3">
      <c r="A4793" s="279"/>
      <c r="B4793" s="280"/>
      <c r="C4793" s="280"/>
      <c r="D4793" s="281"/>
    </row>
    <row r="4794" spans="1:4" x14ac:dyDescent="0.3">
      <c r="A4794" s="279"/>
      <c r="B4794" s="280"/>
      <c r="C4794" s="280"/>
      <c r="D4794" s="281"/>
    </row>
    <row r="4795" spans="1:4" x14ac:dyDescent="0.3">
      <c r="A4795" s="279"/>
      <c r="B4795" s="280"/>
      <c r="C4795" s="280"/>
      <c r="D4795" s="281"/>
    </row>
    <row r="4796" spans="1:4" x14ac:dyDescent="0.3">
      <c r="A4796" s="279"/>
      <c r="B4796" s="280"/>
      <c r="C4796" s="280"/>
      <c r="D4796" s="281"/>
    </row>
    <row r="4797" spans="1:4" x14ac:dyDescent="0.3">
      <c r="A4797" s="279"/>
      <c r="B4797" s="280"/>
      <c r="C4797" s="280"/>
      <c r="D4797" s="281"/>
    </row>
    <row r="4798" spans="1:4" x14ac:dyDescent="0.3">
      <c r="A4798" s="279"/>
      <c r="B4798" s="280"/>
      <c r="C4798" s="280"/>
      <c r="D4798" s="281"/>
    </row>
    <row r="4799" spans="1:4" x14ac:dyDescent="0.3">
      <c r="A4799" s="279"/>
      <c r="B4799" s="280"/>
      <c r="C4799" s="280"/>
      <c r="D4799" s="281"/>
    </row>
    <row r="4800" spans="1:4" x14ac:dyDescent="0.3">
      <c r="A4800" s="279"/>
      <c r="B4800" s="280"/>
      <c r="C4800" s="280"/>
      <c r="D4800" s="281"/>
    </row>
    <row r="4801" spans="1:4" x14ac:dyDescent="0.3">
      <c r="A4801" s="279"/>
      <c r="B4801" s="280"/>
      <c r="C4801" s="280"/>
      <c r="D4801" s="281"/>
    </row>
    <row r="4802" spans="1:4" x14ac:dyDescent="0.3">
      <c r="A4802" s="279"/>
      <c r="B4802" s="280"/>
      <c r="C4802" s="280"/>
      <c r="D4802" s="281"/>
    </row>
    <row r="4803" spans="1:4" x14ac:dyDescent="0.3">
      <c r="A4803" s="279"/>
      <c r="B4803" s="280"/>
      <c r="C4803" s="280"/>
      <c r="D4803" s="281"/>
    </row>
    <row r="4804" spans="1:4" x14ac:dyDescent="0.3">
      <c r="A4804" s="279"/>
      <c r="B4804" s="280"/>
      <c r="C4804" s="280"/>
      <c r="D4804" s="281"/>
    </row>
    <row r="4805" spans="1:4" x14ac:dyDescent="0.3">
      <c r="A4805" s="279"/>
      <c r="B4805" s="280"/>
      <c r="C4805" s="280"/>
      <c r="D4805" s="281"/>
    </row>
    <row r="4806" spans="1:4" x14ac:dyDescent="0.3">
      <c r="A4806" s="279"/>
      <c r="B4806" s="280"/>
      <c r="C4806" s="280"/>
      <c r="D4806" s="281"/>
    </row>
    <row r="4807" spans="1:4" x14ac:dyDescent="0.3">
      <c r="A4807" s="279"/>
      <c r="B4807" s="280"/>
      <c r="C4807" s="280"/>
      <c r="D4807" s="281"/>
    </row>
    <row r="4808" spans="1:4" x14ac:dyDescent="0.3">
      <c r="A4808" s="279"/>
      <c r="B4808" s="280"/>
      <c r="C4808" s="280"/>
      <c r="D4808" s="281"/>
    </row>
    <row r="4809" spans="1:4" x14ac:dyDescent="0.3">
      <c r="A4809" s="279"/>
      <c r="B4809" s="280"/>
      <c r="C4809" s="280"/>
      <c r="D4809" s="281"/>
    </row>
    <row r="4810" spans="1:4" x14ac:dyDescent="0.3">
      <c r="A4810" s="279"/>
      <c r="B4810" s="280"/>
      <c r="C4810" s="280"/>
      <c r="D4810" s="281"/>
    </row>
    <row r="4811" spans="1:4" x14ac:dyDescent="0.3">
      <c r="A4811" s="279"/>
      <c r="B4811" s="280"/>
      <c r="C4811" s="280"/>
      <c r="D4811" s="281"/>
    </row>
    <row r="4812" spans="1:4" x14ac:dyDescent="0.3">
      <c r="A4812" s="279"/>
      <c r="B4812" s="280"/>
      <c r="C4812" s="280"/>
      <c r="D4812" s="281"/>
    </row>
    <row r="4813" spans="1:4" x14ac:dyDescent="0.3">
      <c r="A4813" s="279"/>
      <c r="B4813" s="280"/>
      <c r="C4813" s="280"/>
      <c r="D4813" s="281"/>
    </row>
    <row r="4814" spans="1:4" x14ac:dyDescent="0.3">
      <c r="A4814" s="279"/>
      <c r="B4814" s="280"/>
      <c r="C4814" s="280"/>
      <c r="D4814" s="281"/>
    </row>
    <row r="4815" spans="1:4" x14ac:dyDescent="0.3">
      <c r="A4815" s="279"/>
      <c r="B4815" s="280"/>
      <c r="C4815" s="280"/>
      <c r="D4815" s="281"/>
    </row>
    <row r="4816" spans="1:4" x14ac:dyDescent="0.3">
      <c r="A4816" s="279"/>
      <c r="B4816" s="280"/>
      <c r="C4816" s="280"/>
      <c r="D4816" s="281"/>
    </row>
    <row r="4817" spans="1:4" x14ac:dyDescent="0.3">
      <c r="A4817" s="279"/>
      <c r="B4817" s="280"/>
      <c r="C4817" s="280"/>
      <c r="D4817" s="281"/>
    </row>
    <row r="4818" spans="1:4" x14ac:dyDescent="0.3">
      <c r="A4818" s="279"/>
      <c r="B4818" s="280"/>
      <c r="C4818" s="280"/>
      <c r="D4818" s="281"/>
    </row>
    <row r="4819" spans="1:4" x14ac:dyDescent="0.3">
      <c r="A4819" s="279"/>
      <c r="B4819" s="280"/>
      <c r="C4819" s="280"/>
      <c r="D4819" s="281"/>
    </row>
    <row r="4820" spans="1:4" x14ac:dyDescent="0.3">
      <c r="A4820" s="279"/>
      <c r="B4820" s="280"/>
      <c r="C4820" s="280"/>
      <c r="D4820" s="281"/>
    </row>
    <row r="4821" spans="1:4" x14ac:dyDescent="0.3">
      <c r="A4821" s="279"/>
      <c r="B4821" s="280"/>
      <c r="C4821" s="280"/>
      <c r="D4821" s="281"/>
    </row>
    <row r="4822" spans="1:4" x14ac:dyDescent="0.3">
      <c r="A4822" s="279"/>
      <c r="B4822" s="280"/>
      <c r="C4822" s="280"/>
      <c r="D4822" s="281"/>
    </row>
    <row r="4823" spans="1:4" x14ac:dyDescent="0.3">
      <c r="A4823" s="279"/>
      <c r="B4823" s="280"/>
      <c r="C4823" s="280"/>
      <c r="D4823" s="281"/>
    </row>
    <row r="4824" spans="1:4" x14ac:dyDescent="0.3">
      <c r="A4824" s="279"/>
      <c r="B4824" s="280"/>
      <c r="C4824" s="280"/>
      <c r="D4824" s="281"/>
    </row>
    <row r="4825" spans="1:4" x14ac:dyDescent="0.3">
      <c r="A4825" s="279"/>
      <c r="B4825" s="280"/>
      <c r="C4825" s="280"/>
      <c r="D4825" s="281"/>
    </row>
    <row r="4826" spans="1:4" x14ac:dyDescent="0.3">
      <c r="A4826" s="279"/>
      <c r="B4826" s="280"/>
      <c r="C4826" s="280"/>
      <c r="D4826" s="281"/>
    </row>
    <row r="4827" spans="1:4" x14ac:dyDescent="0.3">
      <c r="A4827" s="279"/>
      <c r="B4827" s="280"/>
      <c r="C4827" s="280"/>
      <c r="D4827" s="281"/>
    </row>
    <row r="4828" spans="1:4" x14ac:dyDescent="0.3">
      <c r="A4828" s="279"/>
      <c r="B4828" s="280"/>
      <c r="C4828" s="280"/>
      <c r="D4828" s="281"/>
    </row>
    <row r="4829" spans="1:4" x14ac:dyDescent="0.3">
      <c r="A4829" s="279"/>
      <c r="B4829" s="280"/>
      <c r="C4829" s="280"/>
      <c r="D4829" s="281"/>
    </row>
    <row r="4830" spans="1:4" x14ac:dyDescent="0.3">
      <c r="A4830" s="279"/>
      <c r="B4830" s="280"/>
      <c r="C4830" s="280"/>
      <c r="D4830" s="281"/>
    </row>
    <row r="4831" spans="1:4" x14ac:dyDescent="0.3">
      <c r="A4831" s="279"/>
      <c r="B4831" s="280"/>
      <c r="C4831" s="280"/>
      <c r="D4831" s="281"/>
    </row>
    <row r="4832" spans="1:4" x14ac:dyDescent="0.3">
      <c r="A4832" s="279"/>
      <c r="B4832" s="280"/>
      <c r="C4832" s="280"/>
      <c r="D4832" s="281"/>
    </row>
    <row r="4833" spans="1:4" x14ac:dyDescent="0.3">
      <c r="A4833" s="279"/>
      <c r="B4833" s="280"/>
      <c r="C4833" s="280"/>
      <c r="D4833" s="281"/>
    </row>
    <row r="4834" spans="1:4" x14ac:dyDescent="0.3">
      <c r="A4834" s="279"/>
      <c r="B4834" s="280"/>
      <c r="C4834" s="280"/>
      <c r="D4834" s="281"/>
    </row>
    <row r="4835" spans="1:4" x14ac:dyDescent="0.3">
      <c r="A4835" s="279"/>
      <c r="B4835" s="280"/>
      <c r="C4835" s="280"/>
      <c r="D4835" s="281"/>
    </row>
    <row r="4836" spans="1:4" x14ac:dyDescent="0.3">
      <c r="A4836" s="279"/>
      <c r="B4836" s="280"/>
      <c r="C4836" s="280"/>
      <c r="D4836" s="281"/>
    </row>
    <row r="4837" spans="1:4" x14ac:dyDescent="0.3">
      <c r="A4837" s="279"/>
      <c r="B4837" s="280"/>
      <c r="C4837" s="280"/>
      <c r="D4837" s="281"/>
    </row>
    <row r="4838" spans="1:4" x14ac:dyDescent="0.3">
      <c r="A4838" s="279"/>
      <c r="B4838" s="280"/>
      <c r="C4838" s="280"/>
      <c r="D4838" s="281"/>
    </row>
    <row r="4839" spans="1:4" x14ac:dyDescent="0.3">
      <c r="A4839" s="279"/>
      <c r="B4839" s="280"/>
      <c r="C4839" s="280"/>
      <c r="D4839" s="281"/>
    </row>
    <row r="4840" spans="1:4" x14ac:dyDescent="0.3">
      <c r="A4840" s="279"/>
      <c r="B4840" s="280"/>
      <c r="C4840" s="280"/>
      <c r="D4840" s="281"/>
    </row>
    <row r="4841" spans="1:4" x14ac:dyDescent="0.3">
      <c r="A4841" s="279"/>
      <c r="B4841" s="280"/>
      <c r="C4841" s="280"/>
      <c r="D4841" s="281"/>
    </row>
    <row r="4842" spans="1:4" x14ac:dyDescent="0.3">
      <c r="A4842" s="279"/>
      <c r="B4842" s="280"/>
      <c r="C4842" s="280"/>
      <c r="D4842" s="281"/>
    </row>
    <row r="4843" spans="1:4" x14ac:dyDescent="0.3">
      <c r="A4843" s="279"/>
      <c r="B4843" s="280"/>
      <c r="C4843" s="280"/>
      <c r="D4843" s="281"/>
    </row>
    <row r="4844" spans="1:4" x14ac:dyDescent="0.3">
      <c r="A4844" s="279"/>
      <c r="B4844" s="280"/>
      <c r="C4844" s="280"/>
      <c r="D4844" s="281"/>
    </row>
    <row r="4845" spans="1:4" x14ac:dyDescent="0.3">
      <c r="A4845" s="279"/>
      <c r="B4845" s="280"/>
      <c r="C4845" s="280"/>
      <c r="D4845" s="281"/>
    </row>
    <row r="4846" spans="1:4" x14ac:dyDescent="0.3">
      <c r="A4846" s="279"/>
      <c r="B4846" s="280"/>
      <c r="C4846" s="280"/>
      <c r="D4846" s="281"/>
    </row>
    <row r="4847" spans="1:4" x14ac:dyDescent="0.3">
      <c r="A4847" s="279"/>
      <c r="B4847" s="280"/>
      <c r="C4847" s="280"/>
      <c r="D4847" s="281"/>
    </row>
    <row r="4848" spans="1:4" x14ac:dyDescent="0.3">
      <c r="A4848" s="279"/>
      <c r="B4848" s="280"/>
      <c r="C4848" s="280"/>
      <c r="D4848" s="281"/>
    </row>
    <row r="4849" spans="1:4" x14ac:dyDescent="0.3">
      <c r="A4849" s="279"/>
      <c r="B4849" s="280"/>
      <c r="C4849" s="280"/>
      <c r="D4849" s="281"/>
    </row>
    <row r="4850" spans="1:4" x14ac:dyDescent="0.3">
      <c r="A4850" s="279"/>
      <c r="B4850" s="280"/>
      <c r="C4850" s="280"/>
      <c r="D4850" s="281"/>
    </row>
    <row r="4851" spans="1:4" x14ac:dyDescent="0.3">
      <c r="A4851" s="279"/>
      <c r="B4851" s="280"/>
      <c r="C4851" s="280"/>
      <c r="D4851" s="281"/>
    </row>
    <row r="4852" spans="1:4" x14ac:dyDescent="0.3">
      <c r="A4852" s="279"/>
      <c r="B4852" s="280"/>
      <c r="C4852" s="280"/>
      <c r="D4852" s="281"/>
    </row>
    <row r="4853" spans="1:4" x14ac:dyDescent="0.3">
      <c r="A4853" s="279"/>
      <c r="B4853" s="280"/>
      <c r="C4853" s="280"/>
      <c r="D4853" s="281"/>
    </row>
    <row r="4854" spans="1:4" x14ac:dyDescent="0.3">
      <c r="A4854" s="279"/>
      <c r="B4854" s="280"/>
      <c r="C4854" s="280"/>
      <c r="D4854" s="281"/>
    </row>
    <row r="4855" spans="1:4" x14ac:dyDescent="0.3">
      <c r="A4855" s="279"/>
      <c r="B4855" s="280"/>
      <c r="C4855" s="280"/>
      <c r="D4855" s="281"/>
    </row>
    <row r="4856" spans="1:4" x14ac:dyDescent="0.3">
      <c r="A4856" s="279"/>
      <c r="B4856" s="280"/>
      <c r="C4856" s="280"/>
      <c r="D4856" s="281"/>
    </row>
    <row r="4857" spans="1:4" x14ac:dyDescent="0.3">
      <c r="A4857" s="279"/>
      <c r="B4857" s="280"/>
      <c r="C4857" s="280"/>
      <c r="D4857" s="281"/>
    </row>
    <row r="4858" spans="1:4" x14ac:dyDescent="0.3">
      <c r="A4858" s="279"/>
      <c r="B4858" s="280"/>
      <c r="C4858" s="280"/>
      <c r="D4858" s="281"/>
    </row>
    <row r="4859" spans="1:4" x14ac:dyDescent="0.3">
      <c r="A4859" s="279"/>
      <c r="B4859" s="280"/>
      <c r="C4859" s="280"/>
      <c r="D4859" s="281"/>
    </row>
    <row r="4860" spans="1:4" x14ac:dyDescent="0.3">
      <c r="A4860" s="279"/>
      <c r="B4860" s="280"/>
      <c r="C4860" s="280"/>
      <c r="D4860" s="281"/>
    </row>
    <row r="4861" spans="1:4" x14ac:dyDescent="0.3">
      <c r="A4861" s="279"/>
      <c r="B4861" s="280"/>
      <c r="C4861" s="280"/>
      <c r="D4861" s="281"/>
    </row>
    <row r="4862" spans="1:4" x14ac:dyDescent="0.3">
      <c r="A4862" s="279"/>
      <c r="B4862" s="280"/>
      <c r="C4862" s="280"/>
      <c r="D4862" s="281"/>
    </row>
    <row r="4863" spans="1:4" x14ac:dyDescent="0.3">
      <c r="A4863" s="279"/>
      <c r="B4863" s="280"/>
      <c r="C4863" s="280"/>
      <c r="D4863" s="281"/>
    </row>
    <row r="4864" spans="1:4" x14ac:dyDescent="0.3">
      <c r="A4864" s="279"/>
      <c r="B4864" s="280"/>
      <c r="C4864" s="280"/>
      <c r="D4864" s="281"/>
    </row>
    <row r="4865" spans="1:4" x14ac:dyDescent="0.3">
      <c r="A4865" s="279"/>
      <c r="B4865" s="280"/>
      <c r="C4865" s="280"/>
      <c r="D4865" s="281"/>
    </row>
    <row r="4866" spans="1:4" x14ac:dyDescent="0.3">
      <c r="A4866" s="279"/>
      <c r="B4866" s="280"/>
      <c r="C4866" s="280"/>
      <c r="D4866" s="281"/>
    </row>
    <row r="4867" spans="1:4" x14ac:dyDescent="0.3">
      <c r="A4867" s="279"/>
      <c r="B4867" s="280"/>
      <c r="C4867" s="280"/>
      <c r="D4867" s="281"/>
    </row>
    <row r="4868" spans="1:4" x14ac:dyDescent="0.3">
      <c r="A4868" s="279"/>
      <c r="B4868" s="280"/>
      <c r="C4868" s="280"/>
      <c r="D4868" s="281"/>
    </row>
    <row r="4869" spans="1:4" x14ac:dyDescent="0.3">
      <c r="A4869" s="279"/>
      <c r="B4869" s="280"/>
      <c r="C4869" s="280"/>
      <c r="D4869" s="281"/>
    </row>
    <row r="4870" spans="1:4" x14ac:dyDescent="0.3">
      <c r="A4870" s="279"/>
      <c r="B4870" s="280"/>
      <c r="C4870" s="280"/>
      <c r="D4870" s="281"/>
    </row>
    <row r="4871" spans="1:4" x14ac:dyDescent="0.3">
      <c r="A4871" s="279"/>
      <c r="B4871" s="280"/>
      <c r="C4871" s="280"/>
      <c r="D4871" s="281"/>
    </row>
    <row r="4872" spans="1:4" x14ac:dyDescent="0.3">
      <c r="A4872" s="279"/>
      <c r="B4872" s="280"/>
      <c r="C4872" s="280"/>
      <c r="D4872" s="281"/>
    </row>
    <row r="4873" spans="1:4" x14ac:dyDescent="0.3">
      <c r="A4873" s="279"/>
      <c r="B4873" s="280"/>
      <c r="C4873" s="280"/>
      <c r="D4873" s="281"/>
    </row>
    <row r="4874" spans="1:4" x14ac:dyDescent="0.3">
      <c r="A4874" s="279"/>
      <c r="B4874" s="280"/>
      <c r="C4874" s="280"/>
      <c r="D4874" s="281"/>
    </row>
    <row r="4875" spans="1:4" x14ac:dyDescent="0.3">
      <c r="A4875" s="279"/>
      <c r="B4875" s="280"/>
      <c r="C4875" s="280"/>
      <c r="D4875" s="281"/>
    </row>
    <row r="4876" spans="1:4" x14ac:dyDescent="0.3">
      <c r="A4876" s="279"/>
      <c r="B4876" s="280"/>
      <c r="C4876" s="280"/>
      <c r="D4876" s="281"/>
    </row>
    <row r="4877" spans="1:4" x14ac:dyDescent="0.3">
      <c r="A4877" s="279"/>
      <c r="B4877" s="280"/>
      <c r="C4877" s="280"/>
      <c r="D4877" s="281"/>
    </row>
    <row r="4878" spans="1:4" x14ac:dyDescent="0.3">
      <c r="A4878" s="279"/>
      <c r="B4878" s="280"/>
      <c r="C4878" s="280"/>
      <c r="D4878" s="281"/>
    </row>
    <row r="4879" spans="1:4" x14ac:dyDescent="0.3">
      <c r="A4879" s="279"/>
      <c r="B4879" s="280"/>
      <c r="C4879" s="280"/>
      <c r="D4879" s="281"/>
    </row>
    <row r="4880" spans="1:4" x14ac:dyDescent="0.3">
      <c r="A4880" s="279"/>
      <c r="B4880" s="280"/>
      <c r="C4880" s="280"/>
      <c r="D4880" s="281"/>
    </row>
    <row r="4881" spans="1:4" x14ac:dyDescent="0.3">
      <c r="A4881" s="279"/>
      <c r="B4881" s="280"/>
      <c r="C4881" s="280"/>
      <c r="D4881" s="281"/>
    </row>
    <row r="4882" spans="1:4" x14ac:dyDescent="0.3">
      <c r="A4882" s="279"/>
      <c r="B4882" s="280"/>
      <c r="C4882" s="280"/>
      <c r="D4882" s="281"/>
    </row>
    <row r="4883" spans="1:4" x14ac:dyDescent="0.3">
      <c r="A4883" s="279"/>
      <c r="B4883" s="280"/>
      <c r="C4883" s="280"/>
      <c r="D4883" s="281"/>
    </row>
    <row r="4884" spans="1:4" x14ac:dyDescent="0.3">
      <c r="A4884" s="279"/>
      <c r="B4884" s="280"/>
      <c r="C4884" s="280"/>
      <c r="D4884" s="281"/>
    </row>
    <row r="4885" spans="1:4" x14ac:dyDescent="0.3">
      <c r="A4885" s="279"/>
      <c r="B4885" s="280"/>
      <c r="C4885" s="280"/>
      <c r="D4885" s="281"/>
    </row>
    <row r="4886" spans="1:4" x14ac:dyDescent="0.3">
      <c r="A4886" s="279"/>
      <c r="B4886" s="280"/>
      <c r="C4886" s="280"/>
      <c r="D4886" s="281"/>
    </row>
    <row r="4887" spans="1:4" x14ac:dyDescent="0.3">
      <c r="A4887" s="279"/>
      <c r="B4887" s="280"/>
      <c r="C4887" s="280"/>
      <c r="D4887" s="281"/>
    </row>
    <row r="4888" spans="1:4" x14ac:dyDescent="0.3">
      <c r="A4888" s="279"/>
      <c r="B4888" s="280"/>
      <c r="C4888" s="280"/>
      <c r="D4888" s="281"/>
    </row>
    <row r="4889" spans="1:4" x14ac:dyDescent="0.3">
      <c r="A4889" s="279"/>
      <c r="B4889" s="280"/>
      <c r="C4889" s="280"/>
      <c r="D4889" s="281"/>
    </row>
    <row r="4890" spans="1:4" x14ac:dyDescent="0.3">
      <c r="A4890" s="279"/>
      <c r="B4890" s="280"/>
      <c r="C4890" s="280"/>
      <c r="D4890" s="281"/>
    </row>
    <row r="4891" spans="1:4" x14ac:dyDescent="0.3">
      <c r="A4891" s="279"/>
      <c r="B4891" s="280"/>
      <c r="C4891" s="280"/>
      <c r="D4891" s="281"/>
    </row>
    <row r="4892" spans="1:4" x14ac:dyDescent="0.3">
      <c r="A4892" s="279"/>
      <c r="B4892" s="280"/>
      <c r="C4892" s="280"/>
      <c r="D4892" s="281"/>
    </row>
    <row r="4893" spans="1:4" x14ac:dyDescent="0.3">
      <c r="A4893" s="279"/>
      <c r="B4893" s="280"/>
      <c r="C4893" s="280"/>
      <c r="D4893" s="281"/>
    </row>
    <row r="4894" spans="1:4" x14ac:dyDescent="0.3">
      <c r="A4894" s="279"/>
      <c r="B4894" s="280"/>
      <c r="C4894" s="280"/>
      <c r="D4894" s="281"/>
    </row>
    <row r="4895" spans="1:4" x14ac:dyDescent="0.3">
      <c r="A4895" s="279"/>
      <c r="B4895" s="280"/>
      <c r="C4895" s="280"/>
      <c r="D4895" s="281"/>
    </row>
    <row r="4896" spans="1:4" x14ac:dyDescent="0.3">
      <c r="A4896" s="279"/>
      <c r="B4896" s="280"/>
      <c r="C4896" s="280"/>
      <c r="D4896" s="281"/>
    </row>
    <row r="4897" spans="1:4" x14ac:dyDescent="0.3">
      <c r="A4897" s="279"/>
      <c r="B4897" s="280"/>
      <c r="C4897" s="280"/>
      <c r="D4897" s="281"/>
    </row>
    <row r="4898" spans="1:4" x14ac:dyDescent="0.3">
      <c r="A4898" s="279"/>
      <c r="B4898" s="280"/>
      <c r="C4898" s="280"/>
      <c r="D4898" s="281"/>
    </row>
    <row r="4899" spans="1:4" x14ac:dyDescent="0.3">
      <c r="A4899" s="279"/>
      <c r="B4899" s="280"/>
      <c r="C4899" s="280"/>
      <c r="D4899" s="281"/>
    </row>
    <row r="4900" spans="1:4" x14ac:dyDescent="0.3">
      <c r="A4900" s="279"/>
      <c r="B4900" s="280"/>
      <c r="C4900" s="280"/>
      <c r="D4900" s="281"/>
    </row>
    <row r="4901" spans="1:4" x14ac:dyDescent="0.3">
      <c r="A4901" s="279"/>
      <c r="B4901" s="280"/>
      <c r="C4901" s="280"/>
      <c r="D4901" s="281"/>
    </row>
    <row r="4902" spans="1:4" x14ac:dyDescent="0.3">
      <c r="A4902" s="279"/>
      <c r="B4902" s="280"/>
      <c r="C4902" s="280"/>
      <c r="D4902" s="281"/>
    </row>
    <row r="4903" spans="1:4" x14ac:dyDescent="0.3">
      <c r="A4903" s="279"/>
      <c r="B4903" s="280"/>
      <c r="C4903" s="280"/>
      <c r="D4903" s="281"/>
    </row>
    <row r="4904" spans="1:4" x14ac:dyDescent="0.3">
      <c r="A4904" s="279"/>
      <c r="B4904" s="280"/>
      <c r="C4904" s="280"/>
      <c r="D4904" s="281"/>
    </row>
    <row r="4905" spans="1:4" x14ac:dyDescent="0.3">
      <c r="A4905" s="279"/>
      <c r="B4905" s="280"/>
      <c r="C4905" s="280"/>
      <c r="D4905" s="281"/>
    </row>
    <row r="4906" spans="1:4" x14ac:dyDescent="0.3">
      <c r="A4906" s="279"/>
      <c r="B4906" s="280"/>
      <c r="C4906" s="280"/>
      <c r="D4906" s="281"/>
    </row>
    <row r="4907" spans="1:4" x14ac:dyDescent="0.3">
      <c r="A4907" s="279"/>
      <c r="B4907" s="280"/>
      <c r="C4907" s="280"/>
      <c r="D4907" s="281"/>
    </row>
    <row r="4908" spans="1:4" x14ac:dyDescent="0.3">
      <c r="A4908" s="279"/>
      <c r="B4908" s="280"/>
      <c r="C4908" s="280"/>
      <c r="D4908" s="281"/>
    </row>
    <row r="4909" spans="1:4" x14ac:dyDescent="0.3">
      <c r="A4909" s="279"/>
      <c r="B4909" s="280"/>
      <c r="C4909" s="280"/>
      <c r="D4909" s="281"/>
    </row>
    <row r="4910" spans="1:4" x14ac:dyDescent="0.3">
      <c r="A4910" s="279"/>
      <c r="B4910" s="280"/>
      <c r="C4910" s="280"/>
      <c r="D4910" s="281"/>
    </row>
    <row r="4911" spans="1:4" x14ac:dyDescent="0.3">
      <c r="A4911" s="279"/>
      <c r="B4911" s="280"/>
      <c r="C4911" s="280"/>
      <c r="D4911" s="281"/>
    </row>
    <row r="4912" spans="1:4" x14ac:dyDescent="0.3">
      <c r="A4912" s="279"/>
      <c r="B4912" s="280"/>
      <c r="C4912" s="280"/>
      <c r="D4912" s="281"/>
    </row>
    <row r="4913" spans="1:4" x14ac:dyDescent="0.3">
      <c r="A4913" s="279"/>
      <c r="B4913" s="280"/>
      <c r="C4913" s="280"/>
      <c r="D4913" s="281"/>
    </row>
    <row r="4914" spans="1:4" x14ac:dyDescent="0.3">
      <c r="A4914" s="279"/>
      <c r="B4914" s="280"/>
      <c r="C4914" s="280"/>
      <c r="D4914" s="281"/>
    </row>
    <row r="4915" spans="1:4" x14ac:dyDescent="0.3">
      <c r="A4915" s="279"/>
      <c r="B4915" s="280"/>
      <c r="C4915" s="280"/>
      <c r="D4915" s="281"/>
    </row>
    <row r="4916" spans="1:4" x14ac:dyDescent="0.3">
      <c r="A4916" s="279"/>
      <c r="B4916" s="280"/>
      <c r="C4916" s="280"/>
      <c r="D4916" s="281"/>
    </row>
    <row r="4917" spans="1:4" x14ac:dyDescent="0.3">
      <c r="A4917" s="279"/>
      <c r="B4917" s="280"/>
      <c r="C4917" s="280"/>
      <c r="D4917" s="281"/>
    </row>
    <row r="4918" spans="1:4" x14ac:dyDescent="0.3">
      <c r="A4918" s="279"/>
      <c r="B4918" s="280"/>
      <c r="C4918" s="280"/>
      <c r="D4918" s="281"/>
    </row>
    <row r="4919" spans="1:4" x14ac:dyDescent="0.3">
      <c r="A4919" s="279"/>
      <c r="B4919" s="280"/>
      <c r="C4919" s="280"/>
      <c r="D4919" s="281"/>
    </row>
    <row r="4920" spans="1:4" x14ac:dyDescent="0.3">
      <c r="A4920" s="279"/>
      <c r="B4920" s="280"/>
      <c r="C4920" s="280"/>
      <c r="D4920" s="281"/>
    </row>
    <row r="4921" spans="1:4" x14ac:dyDescent="0.3">
      <c r="A4921" s="279"/>
      <c r="B4921" s="280"/>
      <c r="C4921" s="280"/>
      <c r="D4921" s="281"/>
    </row>
    <row r="4922" spans="1:4" x14ac:dyDescent="0.3">
      <c r="A4922" s="279"/>
      <c r="B4922" s="280"/>
      <c r="C4922" s="280"/>
      <c r="D4922" s="281"/>
    </row>
    <row r="4923" spans="1:4" x14ac:dyDescent="0.3">
      <c r="A4923" s="279"/>
      <c r="B4923" s="280"/>
      <c r="C4923" s="280"/>
      <c r="D4923" s="281"/>
    </row>
    <row r="4924" spans="1:4" x14ac:dyDescent="0.3">
      <c r="A4924" s="279"/>
      <c r="B4924" s="280"/>
      <c r="C4924" s="280"/>
      <c r="D4924" s="281"/>
    </row>
    <row r="4925" spans="1:4" x14ac:dyDescent="0.3">
      <c r="A4925" s="279"/>
      <c r="B4925" s="280"/>
      <c r="C4925" s="280"/>
      <c r="D4925" s="281"/>
    </row>
    <row r="4926" spans="1:4" x14ac:dyDescent="0.3">
      <c r="A4926" s="279"/>
      <c r="B4926" s="280"/>
      <c r="C4926" s="280"/>
      <c r="D4926" s="281"/>
    </row>
    <row r="4927" spans="1:4" x14ac:dyDescent="0.3">
      <c r="A4927" s="279"/>
      <c r="B4927" s="280"/>
      <c r="C4927" s="280"/>
      <c r="D4927" s="281"/>
    </row>
    <row r="4928" spans="1:4" x14ac:dyDescent="0.3">
      <c r="A4928" s="279"/>
      <c r="B4928" s="280"/>
      <c r="C4928" s="280"/>
      <c r="D4928" s="281"/>
    </row>
    <row r="4929" spans="1:4" x14ac:dyDescent="0.3">
      <c r="A4929" s="279"/>
      <c r="B4929" s="280"/>
      <c r="C4929" s="280"/>
      <c r="D4929" s="281"/>
    </row>
    <row r="4930" spans="1:4" x14ac:dyDescent="0.3">
      <c r="A4930" s="279"/>
      <c r="B4930" s="280"/>
      <c r="C4930" s="280"/>
      <c r="D4930" s="281"/>
    </row>
    <row r="4931" spans="1:4" x14ac:dyDescent="0.3">
      <c r="A4931" s="279"/>
      <c r="B4931" s="280"/>
      <c r="C4931" s="280"/>
      <c r="D4931" s="281"/>
    </row>
    <row r="4932" spans="1:4" x14ac:dyDescent="0.3">
      <c r="A4932" s="279"/>
      <c r="B4932" s="280"/>
      <c r="C4932" s="280"/>
      <c r="D4932" s="281"/>
    </row>
    <row r="4933" spans="1:4" x14ac:dyDescent="0.3">
      <c r="A4933" s="279"/>
      <c r="B4933" s="280"/>
      <c r="C4933" s="280"/>
      <c r="D4933" s="281"/>
    </row>
    <row r="4934" spans="1:4" x14ac:dyDescent="0.3">
      <c r="A4934" s="279"/>
      <c r="B4934" s="280"/>
      <c r="C4934" s="280"/>
      <c r="D4934" s="281"/>
    </row>
    <row r="4935" spans="1:4" x14ac:dyDescent="0.3">
      <c r="A4935" s="279"/>
      <c r="B4935" s="280"/>
      <c r="C4935" s="280"/>
      <c r="D4935" s="281"/>
    </row>
    <row r="4936" spans="1:4" x14ac:dyDescent="0.3">
      <c r="A4936" s="279"/>
      <c r="B4936" s="280"/>
      <c r="C4936" s="280"/>
      <c r="D4936" s="281"/>
    </row>
    <row r="4937" spans="1:4" x14ac:dyDescent="0.3">
      <c r="A4937" s="279"/>
      <c r="B4937" s="280"/>
      <c r="C4937" s="280"/>
      <c r="D4937" s="281"/>
    </row>
    <row r="4938" spans="1:4" x14ac:dyDescent="0.3">
      <c r="A4938" s="279"/>
      <c r="B4938" s="280"/>
      <c r="C4938" s="280"/>
      <c r="D4938" s="281"/>
    </row>
    <row r="4939" spans="1:4" x14ac:dyDescent="0.3">
      <c r="A4939" s="279"/>
      <c r="B4939" s="280"/>
      <c r="C4939" s="280"/>
      <c r="D4939" s="281"/>
    </row>
    <row r="4940" spans="1:4" x14ac:dyDescent="0.3">
      <c r="A4940" s="279"/>
      <c r="B4940" s="280"/>
      <c r="C4940" s="280"/>
      <c r="D4940" s="281"/>
    </row>
    <row r="4941" spans="1:4" x14ac:dyDescent="0.3">
      <c r="A4941" s="279"/>
      <c r="B4941" s="280"/>
      <c r="C4941" s="280"/>
      <c r="D4941" s="281"/>
    </row>
    <row r="4942" spans="1:4" x14ac:dyDescent="0.3">
      <c r="A4942" s="279"/>
      <c r="B4942" s="280"/>
      <c r="C4942" s="280"/>
      <c r="D4942" s="281"/>
    </row>
    <row r="4943" spans="1:4" x14ac:dyDescent="0.3">
      <c r="A4943" s="279"/>
      <c r="B4943" s="280"/>
      <c r="C4943" s="280"/>
      <c r="D4943" s="281"/>
    </row>
    <row r="4944" spans="1:4" x14ac:dyDescent="0.3">
      <c r="A4944" s="279"/>
      <c r="B4944" s="280"/>
      <c r="C4944" s="280"/>
      <c r="D4944" s="281"/>
    </row>
    <row r="4945" spans="1:4" x14ac:dyDescent="0.3">
      <c r="A4945" s="279"/>
      <c r="B4945" s="280"/>
      <c r="C4945" s="280"/>
      <c r="D4945" s="281"/>
    </row>
    <row r="4946" spans="1:4" x14ac:dyDescent="0.3">
      <c r="A4946" s="279"/>
      <c r="B4946" s="280"/>
      <c r="C4946" s="280"/>
      <c r="D4946" s="281"/>
    </row>
    <row r="4947" spans="1:4" x14ac:dyDescent="0.3">
      <c r="A4947" s="279"/>
      <c r="B4947" s="280"/>
      <c r="C4947" s="280"/>
      <c r="D4947" s="281"/>
    </row>
    <row r="4948" spans="1:4" x14ac:dyDescent="0.3">
      <c r="A4948" s="279"/>
      <c r="B4948" s="280"/>
      <c r="C4948" s="280"/>
      <c r="D4948" s="281"/>
    </row>
    <row r="4949" spans="1:4" x14ac:dyDescent="0.3">
      <c r="A4949" s="279"/>
      <c r="B4949" s="280"/>
      <c r="C4949" s="280"/>
      <c r="D4949" s="281"/>
    </row>
    <row r="4950" spans="1:4" x14ac:dyDescent="0.3">
      <c r="A4950" s="279"/>
      <c r="B4950" s="280"/>
      <c r="C4950" s="280"/>
      <c r="D4950" s="281"/>
    </row>
    <row r="4951" spans="1:4" x14ac:dyDescent="0.3">
      <c r="A4951" s="279"/>
      <c r="B4951" s="280"/>
      <c r="C4951" s="280"/>
      <c r="D4951" s="281"/>
    </row>
    <row r="4952" spans="1:4" x14ac:dyDescent="0.3">
      <c r="A4952" s="279"/>
      <c r="B4952" s="280"/>
      <c r="C4952" s="280"/>
      <c r="D4952" s="281"/>
    </row>
    <row r="4953" spans="1:4" x14ac:dyDescent="0.3">
      <c r="A4953" s="279"/>
      <c r="B4953" s="280"/>
      <c r="C4953" s="280"/>
      <c r="D4953" s="281"/>
    </row>
    <row r="4954" spans="1:4" x14ac:dyDescent="0.3">
      <c r="A4954" s="279"/>
      <c r="B4954" s="280"/>
      <c r="C4954" s="280"/>
      <c r="D4954" s="281"/>
    </row>
    <row r="4955" spans="1:4" x14ac:dyDescent="0.3">
      <c r="A4955" s="279"/>
      <c r="B4955" s="280"/>
      <c r="C4955" s="280"/>
      <c r="D4955" s="281"/>
    </row>
    <row r="4956" spans="1:4" x14ac:dyDescent="0.3">
      <c r="A4956" s="279"/>
      <c r="B4956" s="280"/>
      <c r="C4956" s="280"/>
      <c r="D4956" s="281"/>
    </row>
    <row r="4957" spans="1:4" x14ac:dyDescent="0.3">
      <c r="A4957" s="279"/>
      <c r="B4957" s="280"/>
      <c r="C4957" s="280"/>
      <c r="D4957" s="281"/>
    </row>
    <row r="4958" spans="1:4" x14ac:dyDescent="0.3">
      <c r="A4958" s="279"/>
      <c r="B4958" s="280"/>
      <c r="C4958" s="280"/>
      <c r="D4958" s="281"/>
    </row>
    <row r="4959" spans="1:4" x14ac:dyDescent="0.3">
      <c r="A4959" s="279"/>
      <c r="B4959" s="280"/>
      <c r="C4959" s="280"/>
      <c r="D4959" s="281"/>
    </row>
    <row r="4960" spans="1:4" x14ac:dyDescent="0.3">
      <c r="A4960" s="279"/>
      <c r="B4960" s="280"/>
      <c r="C4960" s="280"/>
      <c r="D4960" s="281"/>
    </row>
    <row r="4961" spans="1:4" x14ac:dyDescent="0.3">
      <c r="A4961" s="279"/>
      <c r="B4961" s="280"/>
      <c r="C4961" s="280"/>
      <c r="D4961" s="281"/>
    </row>
    <row r="4962" spans="1:4" x14ac:dyDescent="0.3">
      <c r="A4962" s="279"/>
      <c r="B4962" s="280"/>
      <c r="C4962" s="280"/>
      <c r="D4962" s="281"/>
    </row>
    <row r="4963" spans="1:4" x14ac:dyDescent="0.3">
      <c r="A4963" s="279"/>
      <c r="B4963" s="280"/>
      <c r="C4963" s="280"/>
      <c r="D4963" s="281"/>
    </row>
    <row r="4964" spans="1:4" x14ac:dyDescent="0.3">
      <c r="A4964" s="279"/>
      <c r="B4964" s="280"/>
      <c r="C4964" s="280"/>
      <c r="D4964" s="281"/>
    </row>
    <row r="4965" spans="1:4" x14ac:dyDescent="0.3">
      <c r="A4965" s="279"/>
      <c r="B4965" s="280"/>
      <c r="C4965" s="280"/>
      <c r="D4965" s="281"/>
    </row>
    <row r="4966" spans="1:4" x14ac:dyDescent="0.3">
      <c r="A4966" s="279"/>
      <c r="B4966" s="280"/>
      <c r="C4966" s="280"/>
      <c r="D4966" s="281"/>
    </row>
    <row r="4967" spans="1:4" x14ac:dyDescent="0.3">
      <c r="A4967" s="279"/>
      <c r="B4967" s="280"/>
      <c r="C4967" s="280"/>
      <c r="D4967" s="281"/>
    </row>
    <row r="4968" spans="1:4" x14ac:dyDescent="0.3">
      <c r="A4968" s="279"/>
      <c r="B4968" s="280"/>
      <c r="C4968" s="280"/>
      <c r="D4968" s="281"/>
    </row>
    <row r="4969" spans="1:4" x14ac:dyDescent="0.3">
      <c r="A4969" s="279"/>
      <c r="B4969" s="280"/>
      <c r="C4969" s="280"/>
      <c r="D4969" s="281"/>
    </row>
    <row r="4970" spans="1:4" x14ac:dyDescent="0.3">
      <c r="A4970" s="279"/>
      <c r="B4970" s="280"/>
      <c r="C4970" s="280"/>
      <c r="D4970" s="281"/>
    </row>
    <row r="4971" spans="1:4" x14ac:dyDescent="0.3">
      <c r="A4971" s="279"/>
      <c r="B4971" s="280"/>
      <c r="C4971" s="280"/>
      <c r="D4971" s="281"/>
    </row>
    <row r="4972" spans="1:4" x14ac:dyDescent="0.3">
      <c r="A4972" s="279"/>
      <c r="B4972" s="280"/>
      <c r="C4972" s="280"/>
      <c r="D4972" s="281"/>
    </row>
    <row r="4973" spans="1:4" x14ac:dyDescent="0.3">
      <c r="A4973" s="279"/>
      <c r="B4973" s="280"/>
      <c r="C4973" s="280"/>
      <c r="D4973" s="281"/>
    </row>
    <row r="4974" spans="1:4" x14ac:dyDescent="0.3">
      <c r="A4974" s="279"/>
      <c r="B4974" s="280"/>
      <c r="C4974" s="280"/>
      <c r="D4974" s="281"/>
    </row>
    <row r="4975" spans="1:4" x14ac:dyDescent="0.3">
      <c r="A4975" s="279"/>
      <c r="B4975" s="280"/>
      <c r="C4975" s="280"/>
      <c r="D4975" s="281"/>
    </row>
    <row r="4976" spans="1:4" x14ac:dyDescent="0.3">
      <c r="A4976" s="279"/>
      <c r="B4976" s="280"/>
      <c r="C4976" s="280"/>
      <c r="D4976" s="281"/>
    </row>
    <row r="4977" spans="1:4" x14ac:dyDescent="0.3">
      <c r="A4977" s="279"/>
      <c r="B4977" s="280"/>
      <c r="C4977" s="280"/>
      <c r="D4977" s="281"/>
    </row>
    <row r="4978" spans="1:4" x14ac:dyDescent="0.3">
      <c r="A4978" s="279"/>
      <c r="B4978" s="280"/>
      <c r="C4978" s="280"/>
      <c r="D4978" s="281"/>
    </row>
    <row r="4979" spans="1:4" x14ac:dyDescent="0.3">
      <c r="A4979" s="279"/>
      <c r="B4979" s="280"/>
      <c r="C4979" s="280"/>
      <c r="D4979" s="281"/>
    </row>
    <row r="4980" spans="1:4" x14ac:dyDescent="0.3">
      <c r="A4980" s="279"/>
      <c r="B4980" s="280"/>
      <c r="C4980" s="280"/>
      <c r="D4980" s="281"/>
    </row>
    <row r="4981" spans="1:4" x14ac:dyDescent="0.3">
      <c r="A4981" s="279"/>
      <c r="B4981" s="280"/>
      <c r="C4981" s="280"/>
      <c r="D4981" s="281"/>
    </row>
    <row r="4982" spans="1:4" x14ac:dyDescent="0.3">
      <c r="A4982" s="279"/>
      <c r="B4982" s="280"/>
      <c r="C4982" s="280"/>
      <c r="D4982" s="281"/>
    </row>
    <row r="4983" spans="1:4" x14ac:dyDescent="0.3">
      <c r="A4983" s="279"/>
      <c r="B4983" s="280"/>
      <c r="C4983" s="280"/>
      <c r="D4983" s="281"/>
    </row>
    <row r="4984" spans="1:4" x14ac:dyDescent="0.3">
      <c r="A4984" s="279"/>
      <c r="B4984" s="280"/>
      <c r="C4984" s="280"/>
      <c r="D4984" s="281"/>
    </row>
    <row r="4985" spans="1:4" x14ac:dyDescent="0.3">
      <c r="A4985" s="279"/>
      <c r="B4985" s="280"/>
      <c r="C4985" s="280"/>
      <c r="D4985" s="281"/>
    </row>
    <row r="4986" spans="1:4" x14ac:dyDescent="0.3">
      <c r="A4986" s="279"/>
      <c r="B4986" s="280"/>
      <c r="C4986" s="280"/>
      <c r="D4986" s="281"/>
    </row>
    <row r="4987" spans="1:4" x14ac:dyDescent="0.3">
      <c r="A4987" s="279"/>
      <c r="B4987" s="280"/>
      <c r="C4987" s="280"/>
      <c r="D4987" s="281"/>
    </row>
    <row r="4988" spans="1:4" x14ac:dyDescent="0.3">
      <c r="A4988" s="279"/>
      <c r="B4988" s="280"/>
      <c r="C4988" s="280"/>
      <c r="D4988" s="281"/>
    </row>
    <row r="4989" spans="1:4" x14ac:dyDescent="0.3">
      <c r="A4989" s="279"/>
      <c r="B4989" s="280"/>
      <c r="C4989" s="280"/>
      <c r="D4989" s="281"/>
    </row>
    <row r="4990" spans="1:4" x14ac:dyDescent="0.3">
      <c r="A4990" s="279"/>
      <c r="B4990" s="280"/>
      <c r="C4990" s="280"/>
      <c r="D4990" s="281"/>
    </row>
    <row r="4991" spans="1:4" x14ac:dyDescent="0.3">
      <c r="A4991" s="279"/>
      <c r="B4991" s="280"/>
      <c r="C4991" s="280"/>
      <c r="D4991" s="281"/>
    </row>
    <row r="4992" spans="1:4" x14ac:dyDescent="0.3">
      <c r="A4992" s="279"/>
      <c r="B4992" s="280"/>
      <c r="C4992" s="280"/>
      <c r="D4992" s="281"/>
    </row>
    <row r="4993" spans="1:4" x14ac:dyDescent="0.3">
      <c r="A4993" s="279"/>
      <c r="B4993" s="280"/>
      <c r="C4993" s="280"/>
      <c r="D4993" s="281"/>
    </row>
    <row r="4994" spans="1:4" x14ac:dyDescent="0.3">
      <c r="A4994" s="279"/>
      <c r="B4994" s="280"/>
      <c r="C4994" s="280"/>
      <c r="D4994" s="281"/>
    </row>
    <row r="4995" spans="1:4" x14ac:dyDescent="0.3">
      <c r="A4995" s="279"/>
      <c r="B4995" s="280"/>
      <c r="C4995" s="280"/>
      <c r="D4995" s="281"/>
    </row>
    <row r="4996" spans="1:4" x14ac:dyDescent="0.3">
      <c r="A4996" s="279"/>
      <c r="B4996" s="280"/>
      <c r="C4996" s="280"/>
      <c r="D4996" s="281"/>
    </row>
    <row r="4997" spans="1:4" x14ac:dyDescent="0.3">
      <c r="A4997" s="279"/>
      <c r="B4997" s="280"/>
      <c r="C4997" s="280"/>
      <c r="D4997" s="281"/>
    </row>
    <row r="4998" spans="1:4" x14ac:dyDescent="0.3">
      <c r="A4998" s="279"/>
      <c r="B4998" s="280"/>
      <c r="C4998" s="280"/>
      <c r="D4998" s="281"/>
    </row>
    <row r="4999" spans="1:4" x14ac:dyDescent="0.3">
      <c r="A4999" s="279"/>
      <c r="B4999" s="280"/>
      <c r="C4999" s="280"/>
      <c r="D4999" s="281"/>
    </row>
    <row r="5000" spans="1:4" x14ac:dyDescent="0.3">
      <c r="A5000" s="279"/>
      <c r="B5000" s="280"/>
      <c r="C5000" s="280"/>
      <c r="D5000" s="281"/>
    </row>
    <row r="5001" spans="1:4" x14ac:dyDescent="0.3">
      <c r="A5001" s="279"/>
      <c r="B5001" s="280"/>
      <c r="C5001" s="280"/>
      <c r="D5001" s="281"/>
    </row>
    <row r="5002" spans="1:4" x14ac:dyDescent="0.3">
      <c r="A5002" s="279"/>
      <c r="B5002" s="280"/>
      <c r="C5002" s="280"/>
      <c r="D5002" s="281"/>
    </row>
    <row r="5003" spans="1:4" x14ac:dyDescent="0.3">
      <c r="A5003" s="279"/>
      <c r="B5003" s="280"/>
      <c r="C5003" s="280"/>
      <c r="D5003" s="281"/>
    </row>
    <row r="5004" spans="1:4" x14ac:dyDescent="0.3">
      <c r="A5004" s="279"/>
      <c r="B5004" s="280"/>
      <c r="C5004" s="280"/>
      <c r="D5004" s="281"/>
    </row>
    <row r="5005" spans="1:4" x14ac:dyDescent="0.3">
      <c r="A5005" s="279"/>
      <c r="B5005" s="280"/>
      <c r="C5005" s="280"/>
      <c r="D5005" s="281"/>
    </row>
    <row r="5006" spans="1:4" x14ac:dyDescent="0.3">
      <c r="A5006" s="279"/>
      <c r="B5006" s="280"/>
      <c r="C5006" s="280"/>
      <c r="D5006" s="281"/>
    </row>
    <row r="5007" spans="1:4" x14ac:dyDescent="0.3">
      <c r="A5007" s="279"/>
      <c r="B5007" s="280"/>
      <c r="C5007" s="280"/>
      <c r="D5007" s="281"/>
    </row>
    <row r="5008" spans="1:4" x14ac:dyDescent="0.3">
      <c r="A5008" s="279"/>
      <c r="B5008" s="280"/>
      <c r="C5008" s="280"/>
      <c r="D5008" s="281"/>
    </row>
    <row r="5009" spans="1:4" x14ac:dyDescent="0.3">
      <c r="A5009" s="279"/>
      <c r="B5009" s="280"/>
      <c r="C5009" s="280"/>
      <c r="D5009" s="281"/>
    </row>
    <row r="5010" spans="1:4" x14ac:dyDescent="0.3">
      <c r="A5010" s="279"/>
      <c r="B5010" s="280"/>
      <c r="C5010" s="280"/>
      <c r="D5010" s="281"/>
    </row>
    <row r="5011" spans="1:4" x14ac:dyDescent="0.3">
      <c r="A5011" s="279"/>
      <c r="B5011" s="280"/>
      <c r="C5011" s="280"/>
      <c r="D5011" s="281"/>
    </row>
    <row r="5012" spans="1:4" x14ac:dyDescent="0.3">
      <c r="A5012" s="279"/>
      <c r="B5012" s="280"/>
      <c r="C5012" s="280"/>
      <c r="D5012" s="281"/>
    </row>
    <row r="5013" spans="1:4" x14ac:dyDescent="0.3">
      <c r="A5013" s="279"/>
      <c r="B5013" s="280"/>
      <c r="C5013" s="280"/>
      <c r="D5013" s="281"/>
    </row>
    <row r="5014" spans="1:4" x14ac:dyDescent="0.3">
      <c r="A5014" s="279"/>
      <c r="B5014" s="280"/>
      <c r="C5014" s="280"/>
      <c r="D5014" s="281"/>
    </row>
    <row r="5015" spans="1:4" x14ac:dyDescent="0.3">
      <c r="A5015" s="279"/>
      <c r="B5015" s="280"/>
      <c r="C5015" s="280"/>
      <c r="D5015" s="281"/>
    </row>
    <row r="5016" spans="1:4" x14ac:dyDescent="0.3">
      <c r="A5016" s="279"/>
      <c r="B5016" s="280"/>
      <c r="C5016" s="280"/>
      <c r="D5016" s="281"/>
    </row>
    <row r="5017" spans="1:4" x14ac:dyDescent="0.3">
      <c r="A5017" s="279"/>
      <c r="B5017" s="280"/>
      <c r="C5017" s="280"/>
      <c r="D5017" s="281"/>
    </row>
    <row r="5018" spans="1:4" x14ac:dyDescent="0.3">
      <c r="A5018" s="279"/>
      <c r="B5018" s="280"/>
      <c r="C5018" s="280"/>
      <c r="D5018" s="281"/>
    </row>
    <row r="5019" spans="1:4" x14ac:dyDescent="0.3">
      <c r="A5019" s="279"/>
      <c r="B5019" s="280"/>
      <c r="C5019" s="280"/>
      <c r="D5019" s="281"/>
    </row>
    <row r="5020" spans="1:4" x14ac:dyDescent="0.3">
      <c r="A5020" s="279"/>
      <c r="B5020" s="280"/>
      <c r="C5020" s="280"/>
      <c r="D5020" s="281"/>
    </row>
    <row r="5021" spans="1:4" x14ac:dyDescent="0.3">
      <c r="A5021" s="279"/>
      <c r="B5021" s="280"/>
      <c r="C5021" s="280"/>
      <c r="D5021" s="281"/>
    </row>
    <row r="5022" spans="1:4" x14ac:dyDescent="0.3">
      <c r="A5022" s="279"/>
      <c r="B5022" s="280"/>
      <c r="C5022" s="280"/>
      <c r="D5022" s="281"/>
    </row>
    <row r="5023" spans="1:4" x14ac:dyDescent="0.3">
      <c r="A5023" s="279"/>
      <c r="B5023" s="280"/>
      <c r="C5023" s="280"/>
      <c r="D5023" s="281"/>
    </row>
    <row r="5024" spans="1:4" x14ac:dyDescent="0.3">
      <c r="A5024" s="279"/>
      <c r="B5024" s="280"/>
      <c r="C5024" s="280"/>
      <c r="D5024" s="281"/>
    </row>
    <row r="5025" spans="1:4" x14ac:dyDescent="0.3">
      <c r="A5025" s="279"/>
      <c r="B5025" s="280"/>
      <c r="C5025" s="280"/>
      <c r="D5025" s="281"/>
    </row>
    <row r="5026" spans="1:4" x14ac:dyDescent="0.3">
      <c r="A5026" s="279"/>
      <c r="B5026" s="280"/>
      <c r="C5026" s="280"/>
      <c r="D5026" s="281"/>
    </row>
    <row r="5027" spans="1:4" x14ac:dyDescent="0.3">
      <c r="A5027" s="279"/>
      <c r="B5027" s="280"/>
      <c r="C5027" s="280"/>
      <c r="D5027" s="281"/>
    </row>
    <row r="5028" spans="1:4" x14ac:dyDescent="0.3">
      <c r="A5028" s="279"/>
      <c r="B5028" s="280"/>
      <c r="C5028" s="280"/>
      <c r="D5028" s="281"/>
    </row>
    <row r="5029" spans="1:4" x14ac:dyDescent="0.3">
      <c r="A5029" s="279"/>
      <c r="B5029" s="280"/>
      <c r="C5029" s="280"/>
      <c r="D5029" s="281"/>
    </row>
    <row r="5030" spans="1:4" x14ac:dyDescent="0.3">
      <c r="A5030" s="279"/>
      <c r="B5030" s="280"/>
      <c r="C5030" s="280"/>
      <c r="D5030" s="281"/>
    </row>
    <row r="5031" spans="1:4" x14ac:dyDescent="0.3">
      <c r="A5031" s="279"/>
      <c r="B5031" s="280"/>
      <c r="C5031" s="280"/>
      <c r="D5031" s="281"/>
    </row>
    <row r="5032" spans="1:4" x14ac:dyDescent="0.3">
      <c r="A5032" s="279"/>
      <c r="B5032" s="280"/>
      <c r="C5032" s="280"/>
      <c r="D5032" s="281"/>
    </row>
    <row r="5033" spans="1:4" x14ac:dyDescent="0.3">
      <c r="A5033" s="279"/>
      <c r="B5033" s="280"/>
      <c r="C5033" s="280"/>
      <c r="D5033" s="281"/>
    </row>
    <row r="5034" spans="1:4" x14ac:dyDescent="0.3">
      <c r="A5034" s="279"/>
      <c r="B5034" s="280"/>
      <c r="C5034" s="280"/>
      <c r="D5034" s="281"/>
    </row>
    <row r="5035" spans="1:4" x14ac:dyDescent="0.3">
      <c r="A5035" s="279"/>
      <c r="B5035" s="280"/>
      <c r="C5035" s="280"/>
      <c r="D5035" s="281"/>
    </row>
    <row r="5036" spans="1:4" x14ac:dyDescent="0.3">
      <c r="A5036" s="279"/>
      <c r="B5036" s="280"/>
      <c r="C5036" s="280"/>
      <c r="D5036" s="281"/>
    </row>
    <row r="5037" spans="1:4" x14ac:dyDescent="0.3">
      <c r="A5037" s="279"/>
      <c r="B5037" s="280"/>
      <c r="C5037" s="280"/>
      <c r="D5037" s="281"/>
    </row>
    <row r="5038" spans="1:4" x14ac:dyDescent="0.3">
      <c r="A5038" s="279"/>
      <c r="B5038" s="280"/>
      <c r="C5038" s="280"/>
      <c r="D5038" s="281"/>
    </row>
    <row r="5039" spans="1:4" x14ac:dyDescent="0.3">
      <c r="A5039" s="279"/>
      <c r="B5039" s="280"/>
      <c r="C5039" s="280"/>
      <c r="D5039" s="281"/>
    </row>
    <row r="5040" spans="1:4" x14ac:dyDescent="0.3">
      <c r="A5040" s="279"/>
      <c r="B5040" s="280"/>
      <c r="C5040" s="280"/>
      <c r="D5040" s="281"/>
    </row>
    <row r="5041" spans="1:4" x14ac:dyDescent="0.3">
      <c r="A5041" s="279"/>
      <c r="B5041" s="280"/>
      <c r="C5041" s="280"/>
      <c r="D5041" s="281"/>
    </row>
    <row r="5042" spans="1:4" x14ac:dyDescent="0.3">
      <c r="A5042" s="279"/>
      <c r="B5042" s="280"/>
      <c r="C5042" s="280"/>
      <c r="D5042" s="281"/>
    </row>
    <row r="5043" spans="1:4" x14ac:dyDescent="0.3">
      <c r="A5043" s="279"/>
      <c r="B5043" s="280"/>
      <c r="C5043" s="280"/>
      <c r="D5043" s="281"/>
    </row>
    <row r="5044" spans="1:4" x14ac:dyDescent="0.3">
      <c r="A5044" s="279"/>
      <c r="B5044" s="280"/>
      <c r="C5044" s="280"/>
      <c r="D5044" s="281"/>
    </row>
    <row r="5045" spans="1:4" x14ac:dyDescent="0.3">
      <c r="A5045" s="279"/>
      <c r="B5045" s="280"/>
      <c r="C5045" s="280"/>
      <c r="D5045" s="281"/>
    </row>
    <row r="5046" spans="1:4" x14ac:dyDescent="0.3">
      <c r="A5046" s="279"/>
      <c r="B5046" s="280"/>
      <c r="C5046" s="280"/>
      <c r="D5046" s="281"/>
    </row>
    <row r="5047" spans="1:4" x14ac:dyDescent="0.3">
      <c r="A5047" s="279"/>
      <c r="B5047" s="280"/>
      <c r="C5047" s="280"/>
      <c r="D5047" s="281"/>
    </row>
    <row r="5048" spans="1:4" x14ac:dyDescent="0.3">
      <c r="A5048" s="279"/>
      <c r="B5048" s="280"/>
      <c r="C5048" s="280"/>
      <c r="D5048" s="281"/>
    </row>
    <row r="5049" spans="1:4" x14ac:dyDescent="0.3">
      <c r="A5049" s="279"/>
      <c r="B5049" s="280"/>
      <c r="C5049" s="280"/>
      <c r="D5049" s="281"/>
    </row>
    <row r="5050" spans="1:4" x14ac:dyDescent="0.3">
      <c r="A5050" s="279"/>
      <c r="B5050" s="280"/>
      <c r="C5050" s="280"/>
      <c r="D5050" s="281"/>
    </row>
    <row r="5051" spans="1:4" x14ac:dyDescent="0.3">
      <c r="A5051" s="279"/>
      <c r="B5051" s="280"/>
      <c r="C5051" s="280"/>
      <c r="D5051" s="281"/>
    </row>
    <row r="5052" spans="1:4" x14ac:dyDescent="0.3">
      <c r="A5052" s="279"/>
      <c r="B5052" s="280"/>
      <c r="C5052" s="280"/>
      <c r="D5052" s="281"/>
    </row>
    <row r="5053" spans="1:4" x14ac:dyDescent="0.3">
      <c r="A5053" s="279"/>
      <c r="B5053" s="280"/>
      <c r="C5053" s="280"/>
      <c r="D5053" s="281"/>
    </row>
    <row r="5054" spans="1:4" x14ac:dyDescent="0.3">
      <c r="A5054" s="279"/>
      <c r="B5054" s="280"/>
      <c r="C5054" s="280"/>
      <c r="D5054" s="281"/>
    </row>
    <row r="5055" spans="1:4" x14ac:dyDescent="0.3">
      <c r="A5055" s="279"/>
      <c r="B5055" s="280"/>
      <c r="C5055" s="280"/>
      <c r="D5055" s="281"/>
    </row>
    <row r="5056" spans="1:4" x14ac:dyDescent="0.3">
      <c r="A5056" s="279"/>
      <c r="B5056" s="280"/>
      <c r="C5056" s="280"/>
      <c r="D5056" s="281"/>
    </row>
    <row r="5057" spans="1:4" x14ac:dyDescent="0.3">
      <c r="A5057" s="279"/>
      <c r="B5057" s="280"/>
      <c r="C5057" s="280"/>
      <c r="D5057" s="281"/>
    </row>
    <row r="5058" spans="1:4" x14ac:dyDescent="0.3">
      <c r="A5058" s="279"/>
      <c r="B5058" s="280"/>
      <c r="C5058" s="280"/>
      <c r="D5058" s="281"/>
    </row>
    <row r="5059" spans="1:4" x14ac:dyDescent="0.3">
      <c r="A5059" s="279"/>
      <c r="B5059" s="280"/>
      <c r="C5059" s="280"/>
      <c r="D5059" s="281"/>
    </row>
    <row r="5060" spans="1:4" x14ac:dyDescent="0.3">
      <c r="A5060" s="279"/>
      <c r="B5060" s="280"/>
      <c r="C5060" s="280"/>
      <c r="D5060" s="281"/>
    </row>
    <row r="5061" spans="1:4" x14ac:dyDescent="0.3">
      <c r="A5061" s="279"/>
      <c r="B5061" s="280"/>
      <c r="C5061" s="280"/>
      <c r="D5061" s="281"/>
    </row>
    <row r="5062" spans="1:4" x14ac:dyDescent="0.3">
      <c r="A5062" s="279"/>
      <c r="B5062" s="280"/>
      <c r="C5062" s="280"/>
      <c r="D5062" s="281"/>
    </row>
    <row r="5063" spans="1:4" x14ac:dyDescent="0.3">
      <c r="A5063" s="279"/>
      <c r="B5063" s="280"/>
      <c r="C5063" s="280"/>
      <c r="D5063" s="281"/>
    </row>
    <row r="5064" spans="1:4" x14ac:dyDescent="0.3">
      <c r="A5064" s="279"/>
      <c r="B5064" s="280"/>
      <c r="C5064" s="280"/>
      <c r="D5064" s="281"/>
    </row>
    <row r="5065" spans="1:4" x14ac:dyDescent="0.3">
      <c r="A5065" s="279"/>
      <c r="B5065" s="280"/>
      <c r="C5065" s="280"/>
      <c r="D5065" s="281"/>
    </row>
    <row r="5066" spans="1:4" x14ac:dyDescent="0.3">
      <c r="A5066" s="279"/>
      <c r="B5066" s="280"/>
      <c r="C5066" s="280"/>
      <c r="D5066" s="281"/>
    </row>
    <row r="5067" spans="1:4" x14ac:dyDescent="0.3">
      <c r="A5067" s="279"/>
      <c r="B5067" s="280"/>
      <c r="C5067" s="280"/>
      <c r="D5067" s="281"/>
    </row>
    <row r="5068" spans="1:4" x14ac:dyDescent="0.3">
      <c r="A5068" s="279"/>
      <c r="B5068" s="280"/>
      <c r="C5068" s="280"/>
      <c r="D5068" s="281"/>
    </row>
    <row r="5069" spans="1:4" x14ac:dyDescent="0.3">
      <c r="A5069" s="279"/>
      <c r="B5069" s="280"/>
      <c r="C5069" s="280"/>
      <c r="D5069" s="281"/>
    </row>
    <row r="5070" spans="1:4" x14ac:dyDescent="0.3">
      <c r="A5070" s="279"/>
      <c r="B5070" s="280"/>
      <c r="C5070" s="280"/>
      <c r="D5070" s="281"/>
    </row>
    <row r="5071" spans="1:4" x14ac:dyDescent="0.3">
      <c r="A5071" s="279"/>
      <c r="B5071" s="280"/>
      <c r="C5071" s="280"/>
      <c r="D5071" s="281"/>
    </row>
    <row r="5072" spans="1:4" x14ac:dyDescent="0.3">
      <c r="A5072" s="279"/>
      <c r="B5072" s="280"/>
      <c r="C5072" s="280"/>
      <c r="D5072" s="281"/>
    </row>
    <row r="5073" spans="1:4" x14ac:dyDescent="0.3">
      <c r="A5073" s="279"/>
      <c r="B5073" s="280"/>
      <c r="C5073" s="280"/>
      <c r="D5073" s="281"/>
    </row>
    <row r="5074" spans="1:4" x14ac:dyDescent="0.3">
      <c r="A5074" s="279"/>
      <c r="B5074" s="280"/>
      <c r="C5074" s="280"/>
      <c r="D5074" s="281"/>
    </row>
    <row r="5075" spans="1:4" x14ac:dyDescent="0.3">
      <c r="A5075" s="279"/>
      <c r="B5075" s="280"/>
      <c r="C5075" s="280"/>
      <c r="D5075" s="281"/>
    </row>
    <row r="5076" spans="1:4" x14ac:dyDescent="0.3">
      <c r="A5076" s="279"/>
      <c r="B5076" s="280"/>
      <c r="C5076" s="280"/>
      <c r="D5076" s="281"/>
    </row>
    <row r="5077" spans="1:4" x14ac:dyDescent="0.3">
      <c r="A5077" s="279"/>
      <c r="B5077" s="280"/>
      <c r="C5077" s="280"/>
      <c r="D5077" s="281"/>
    </row>
    <row r="5078" spans="1:4" x14ac:dyDescent="0.3">
      <c r="A5078" s="279"/>
      <c r="B5078" s="280"/>
      <c r="C5078" s="280"/>
      <c r="D5078" s="281"/>
    </row>
    <row r="5079" spans="1:4" x14ac:dyDescent="0.3">
      <c r="A5079" s="279"/>
      <c r="B5079" s="280"/>
      <c r="C5079" s="280"/>
      <c r="D5079" s="281"/>
    </row>
    <row r="5080" spans="1:4" x14ac:dyDescent="0.3">
      <c r="A5080" s="279"/>
      <c r="B5080" s="280"/>
      <c r="C5080" s="280"/>
      <c r="D5080" s="281"/>
    </row>
    <row r="5081" spans="1:4" x14ac:dyDescent="0.3">
      <c r="A5081" s="279"/>
      <c r="B5081" s="280"/>
      <c r="C5081" s="280"/>
      <c r="D5081" s="281"/>
    </row>
    <row r="5082" spans="1:4" x14ac:dyDescent="0.3">
      <c r="A5082" s="279"/>
      <c r="B5082" s="280"/>
      <c r="C5082" s="280"/>
      <c r="D5082" s="281"/>
    </row>
    <row r="5083" spans="1:4" x14ac:dyDescent="0.3">
      <c r="A5083" s="279"/>
      <c r="B5083" s="280"/>
      <c r="C5083" s="280"/>
      <c r="D5083" s="281"/>
    </row>
    <row r="5084" spans="1:4" x14ac:dyDescent="0.3">
      <c r="A5084" s="279"/>
      <c r="B5084" s="280"/>
      <c r="C5084" s="280"/>
      <c r="D5084" s="281"/>
    </row>
    <row r="5085" spans="1:4" x14ac:dyDescent="0.3">
      <c r="A5085" s="279"/>
      <c r="B5085" s="280"/>
      <c r="C5085" s="280"/>
      <c r="D5085" s="281"/>
    </row>
    <row r="5086" spans="1:4" x14ac:dyDescent="0.3">
      <c r="A5086" s="279"/>
      <c r="B5086" s="280"/>
      <c r="C5086" s="280"/>
      <c r="D5086" s="281"/>
    </row>
    <row r="5087" spans="1:4" x14ac:dyDescent="0.3">
      <c r="A5087" s="279"/>
      <c r="B5087" s="280"/>
      <c r="C5087" s="280"/>
      <c r="D5087" s="281"/>
    </row>
    <row r="5088" spans="1:4" x14ac:dyDescent="0.3">
      <c r="A5088" s="279"/>
      <c r="B5088" s="280"/>
      <c r="C5088" s="280"/>
      <c r="D5088" s="281"/>
    </row>
    <row r="5089" spans="1:4" x14ac:dyDescent="0.3">
      <c r="A5089" s="279"/>
      <c r="B5089" s="280"/>
      <c r="C5089" s="280"/>
      <c r="D5089" s="281"/>
    </row>
    <row r="5090" spans="1:4" x14ac:dyDescent="0.3">
      <c r="A5090" s="279"/>
      <c r="B5090" s="280"/>
      <c r="C5090" s="280"/>
      <c r="D5090" s="281"/>
    </row>
    <row r="5091" spans="1:4" x14ac:dyDescent="0.3">
      <c r="A5091" s="279"/>
      <c r="B5091" s="280"/>
      <c r="C5091" s="280"/>
      <c r="D5091" s="281"/>
    </row>
    <row r="5092" spans="1:4" x14ac:dyDescent="0.3">
      <c r="A5092" s="279"/>
      <c r="B5092" s="280"/>
      <c r="C5092" s="280"/>
      <c r="D5092" s="281"/>
    </row>
    <row r="5093" spans="1:4" x14ac:dyDescent="0.3">
      <c r="A5093" s="279"/>
      <c r="B5093" s="280"/>
      <c r="C5093" s="280"/>
      <c r="D5093" s="281"/>
    </row>
    <row r="5094" spans="1:4" x14ac:dyDescent="0.3">
      <c r="A5094" s="279"/>
      <c r="B5094" s="280"/>
      <c r="C5094" s="280"/>
      <c r="D5094" s="281"/>
    </row>
    <row r="5095" spans="1:4" x14ac:dyDescent="0.3">
      <c r="A5095" s="279"/>
      <c r="B5095" s="280"/>
      <c r="C5095" s="280"/>
      <c r="D5095" s="281"/>
    </row>
    <row r="5096" spans="1:4" x14ac:dyDescent="0.3">
      <c r="A5096" s="279"/>
      <c r="B5096" s="280"/>
      <c r="C5096" s="280"/>
      <c r="D5096" s="281"/>
    </row>
    <row r="5097" spans="1:4" x14ac:dyDescent="0.3">
      <c r="A5097" s="279"/>
      <c r="B5097" s="280"/>
      <c r="C5097" s="280"/>
      <c r="D5097" s="281"/>
    </row>
    <row r="5098" spans="1:4" x14ac:dyDescent="0.3">
      <c r="A5098" s="279"/>
      <c r="B5098" s="280"/>
      <c r="C5098" s="280"/>
      <c r="D5098" s="281"/>
    </row>
    <row r="5099" spans="1:4" x14ac:dyDescent="0.3">
      <c r="A5099" s="279"/>
      <c r="B5099" s="280"/>
      <c r="C5099" s="280"/>
      <c r="D5099" s="281"/>
    </row>
    <row r="5100" spans="1:4" x14ac:dyDescent="0.3">
      <c r="A5100" s="279"/>
      <c r="B5100" s="280"/>
      <c r="C5100" s="280"/>
      <c r="D5100" s="281"/>
    </row>
    <row r="5101" spans="1:4" x14ac:dyDescent="0.3">
      <c r="A5101" s="279"/>
      <c r="B5101" s="280"/>
      <c r="C5101" s="280"/>
      <c r="D5101" s="281"/>
    </row>
    <row r="5102" spans="1:4" x14ac:dyDescent="0.3">
      <c r="A5102" s="279"/>
      <c r="B5102" s="280"/>
      <c r="C5102" s="280"/>
      <c r="D5102" s="281"/>
    </row>
    <row r="5103" spans="1:4" x14ac:dyDescent="0.3">
      <c r="A5103" s="279"/>
      <c r="B5103" s="280"/>
      <c r="C5103" s="280"/>
      <c r="D5103" s="281"/>
    </row>
    <row r="5104" spans="1:4" x14ac:dyDescent="0.3">
      <c r="A5104" s="279"/>
      <c r="B5104" s="280"/>
      <c r="C5104" s="280"/>
      <c r="D5104" s="281"/>
    </row>
    <row r="5105" spans="1:4" x14ac:dyDescent="0.3">
      <c r="A5105" s="279"/>
      <c r="B5105" s="280"/>
      <c r="C5105" s="280"/>
      <c r="D5105" s="281"/>
    </row>
    <row r="5106" spans="1:4" x14ac:dyDescent="0.3">
      <c r="A5106" s="279"/>
      <c r="B5106" s="280"/>
      <c r="C5106" s="280"/>
      <c r="D5106" s="281"/>
    </row>
    <row r="5107" spans="1:4" x14ac:dyDescent="0.3">
      <c r="A5107" s="279"/>
      <c r="B5107" s="280"/>
      <c r="C5107" s="280"/>
      <c r="D5107" s="281"/>
    </row>
    <row r="5108" spans="1:4" x14ac:dyDescent="0.3">
      <c r="A5108" s="279"/>
      <c r="B5108" s="280"/>
      <c r="C5108" s="280"/>
      <c r="D5108" s="281"/>
    </row>
    <row r="5109" spans="1:4" x14ac:dyDescent="0.3">
      <c r="A5109" s="279"/>
      <c r="B5109" s="280"/>
      <c r="C5109" s="280"/>
      <c r="D5109" s="281"/>
    </row>
    <row r="5110" spans="1:4" x14ac:dyDescent="0.3">
      <c r="A5110" s="279"/>
      <c r="B5110" s="280"/>
      <c r="C5110" s="280"/>
      <c r="D5110" s="281"/>
    </row>
    <row r="5111" spans="1:4" x14ac:dyDescent="0.3">
      <c r="A5111" s="279"/>
      <c r="B5111" s="280"/>
      <c r="C5111" s="280"/>
      <c r="D5111" s="281"/>
    </row>
    <row r="5112" spans="1:4" x14ac:dyDescent="0.3">
      <c r="A5112" s="279"/>
      <c r="B5112" s="280"/>
      <c r="C5112" s="280"/>
      <c r="D5112" s="281"/>
    </row>
    <row r="5113" spans="1:4" x14ac:dyDescent="0.3">
      <c r="A5113" s="279"/>
      <c r="B5113" s="280"/>
      <c r="C5113" s="280"/>
      <c r="D5113" s="281"/>
    </row>
    <row r="5114" spans="1:4" x14ac:dyDescent="0.3">
      <c r="A5114" s="279"/>
      <c r="B5114" s="280"/>
      <c r="C5114" s="280"/>
      <c r="D5114" s="281"/>
    </row>
    <row r="5115" spans="1:4" x14ac:dyDescent="0.3">
      <c r="A5115" s="279"/>
      <c r="B5115" s="280"/>
      <c r="C5115" s="280"/>
      <c r="D5115" s="281"/>
    </row>
    <row r="5116" spans="1:4" x14ac:dyDescent="0.3">
      <c r="A5116" s="279"/>
      <c r="B5116" s="280"/>
      <c r="C5116" s="280"/>
      <c r="D5116" s="281"/>
    </row>
    <row r="5117" spans="1:4" x14ac:dyDescent="0.3">
      <c r="A5117" s="279"/>
      <c r="B5117" s="280"/>
      <c r="C5117" s="280"/>
      <c r="D5117" s="281"/>
    </row>
    <row r="5118" spans="1:4" x14ac:dyDescent="0.3">
      <c r="A5118" s="279"/>
      <c r="B5118" s="280"/>
      <c r="C5118" s="280"/>
      <c r="D5118" s="281"/>
    </row>
    <row r="5119" spans="1:4" x14ac:dyDescent="0.3">
      <c r="A5119" s="279"/>
      <c r="B5119" s="280"/>
      <c r="C5119" s="280"/>
      <c r="D5119" s="281"/>
    </row>
    <row r="5120" spans="1:4" x14ac:dyDescent="0.3">
      <c r="A5120" s="279"/>
      <c r="B5120" s="280"/>
      <c r="C5120" s="280"/>
      <c r="D5120" s="281"/>
    </row>
    <row r="5121" spans="1:4" x14ac:dyDescent="0.3">
      <c r="A5121" s="279"/>
      <c r="B5121" s="280"/>
      <c r="C5121" s="280"/>
      <c r="D5121" s="281"/>
    </row>
    <row r="5122" spans="1:4" x14ac:dyDescent="0.3">
      <c r="A5122" s="279"/>
      <c r="B5122" s="280"/>
      <c r="C5122" s="280"/>
      <c r="D5122" s="281"/>
    </row>
    <row r="5123" spans="1:4" x14ac:dyDescent="0.3">
      <c r="A5123" s="279"/>
      <c r="B5123" s="280"/>
      <c r="C5123" s="280"/>
      <c r="D5123" s="281"/>
    </row>
    <row r="5124" spans="1:4" x14ac:dyDescent="0.3">
      <c r="A5124" s="279"/>
      <c r="B5124" s="280"/>
      <c r="C5124" s="280"/>
      <c r="D5124" s="281"/>
    </row>
    <row r="5125" spans="1:4" x14ac:dyDescent="0.3">
      <c r="A5125" s="279"/>
      <c r="B5125" s="280"/>
      <c r="C5125" s="280"/>
      <c r="D5125" s="281"/>
    </row>
    <row r="5126" spans="1:4" x14ac:dyDescent="0.3">
      <c r="A5126" s="279"/>
      <c r="B5126" s="280"/>
      <c r="C5126" s="280"/>
      <c r="D5126" s="281"/>
    </row>
    <row r="5127" spans="1:4" x14ac:dyDescent="0.3">
      <c r="A5127" s="279"/>
      <c r="B5127" s="280"/>
      <c r="C5127" s="280"/>
      <c r="D5127" s="281"/>
    </row>
    <row r="5128" spans="1:4" x14ac:dyDescent="0.3">
      <c r="A5128" s="279"/>
      <c r="B5128" s="280"/>
      <c r="C5128" s="280"/>
      <c r="D5128" s="281"/>
    </row>
    <row r="5129" spans="1:4" x14ac:dyDescent="0.3">
      <c r="A5129" s="279"/>
      <c r="B5129" s="280"/>
      <c r="C5129" s="280"/>
      <c r="D5129" s="281"/>
    </row>
    <row r="5130" spans="1:4" x14ac:dyDescent="0.3">
      <c r="A5130" s="279"/>
      <c r="B5130" s="280"/>
      <c r="C5130" s="280"/>
      <c r="D5130" s="281"/>
    </row>
    <row r="5131" spans="1:4" x14ac:dyDescent="0.3">
      <c r="A5131" s="279"/>
      <c r="B5131" s="280"/>
      <c r="C5131" s="280"/>
      <c r="D5131" s="281"/>
    </row>
    <row r="5132" spans="1:4" x14ac:dyDescent="0.3">
      <c r="A5132" s="279"/>
      <c r="B5132" s="280"/>
      <c r="C5132" s="280"/>
      <c r="D5132" s="281"/>
    </row>
    <row r="5133" spans="1:4" x14ac:dyDescent="0.3">
      <c r="A5133" s="279"/>
      <c r="B5133" s="280"/>
      <c r="C5133" s="280"/>
      <c r="D5133" s="281"/>
    </row>
    <row r="5134" spans="1:4" x14ac:dyDescent="0.3">
      <c r="A5134" s="279"/>
      <c r="B5134" s="280"/>
      <c r="C5134" s="280"/>
      <c r="D5134" s="281"/>
    </row>
    <row r="5135" spans="1:4" x14ac:dyDescent="0.3">
      <c r="A5135" s="279"/>
      <c r="B5135" s="280"/>
      <c r="C5135" s="280"/>
      <c r="D5135" s="281"/>
    </row>
    <row r="5136" spans="1:4" x14ac:dyDescent="0.3">
      <c r="A5136" s="279"/>
      <c r="B5136" s="280"/>
      <c r="C5136" s="280"/>
      <c r="D5136" s="281"/>
    </row>
    <row r="5137" spans="1:4" x14ac:dyDescent="0.3">
      <c r="A5137" s="279"/>
      <c r="B5137" s="280"/>
      <c r="C5137" s="280"/>
      <c r="D5137" s="281"/>
    </row>
    <row r="5138" spans="1:4" x14ac:dyDescent="0.3">
      <c r="A5138" s="279"/>
      <c r="B5138" s="280"/>
      <c r="C5138" s="280"/>
      <c r="D5138" s="281"/>
    </row>
    <row r="5139" spans="1:4" x14ac:dyDescent="0.3">
      <c r="A5139" s="279"/>
      <c r="B5139" s="280"/>
      <c r="C5139" s="280"/>
      <c r="D5139" s="281"/>
    </row>
    <row r="5140" spans="1:4" x14ac:dyDescent="0.3">
      <c r="A5140" s="279"/>
      <c r="B5140" s="280"/>
      <c r="C5140" s="280"/>
      <c r="D5140" s="281"/>
    </row>
    <row r="5141" spans="1:4" x14ac:dyDescent="0.3">
      <c r="A5141" s="279"/>
      <c r="B5141" s="280"/>
      <c r="C5141" s="280"/>
      <c r="D5141" s="281"/>
    </row>
    <row r="5142" spans="1:4" x14ac:dyDescent="0.3">
      <c r="A5142" s="279"/>
      <c r="B5142" s="280"/>
      <c r="C5142" s="280"/>
      <c r="D5142" s="281"/>
    </row>
    <row r="5143" spans="1:4" x14ac:dyDescent="0.3">
      <c r="A5143" s="279"/>
      <c r="B5143" s="280"/>
      <c r="C5143" s="280"/>
      <c r="D5143" s="281"/>
    </row>
    <row r="5144" spans="1:4" x14ac:dyDescent="0.3">
      <c r="A5144" s="279"/>
      <c r="B5144" s="280"/>
      <c r="C5144" s="280"/>
      <c r="D5144" s="281"/>
    </row>
    <row r="5145" spans="1:4" x14ac:dyDescent="0.3">
      <c r="A5145" s="279"/>
      <c r="B5145" s="280"/>
      <c r="C5145" s="280"/>
      <c r="D5145" s="281"/>
    </row>
    <row r="5146" spans="1:4" x14ac:dyDescent="0.3">
      <c r="A5146" s="279"/>
      <c r="B5146" s="280"/>
      <c r="C5146" s="280"/>
      <c r="D5146" s="281"/>
    </row>
    <row r="5147" spans="1:4" x14ac:dyDescent="0.3">
      <c r="A5147" s="279"/>
      <c r="B5147" s="280"/>
      <c r="C5147" s="280"/>
      <c r="D5147" s="281"/>
    </row>
    <row r="5148" spans="1:4" x14ac:dyDescent="0.3">
      <c r="A5148" s="279"/>
      <c r="B5148" s="280"/>
      <c r="C5148" s="280"/>
      <c r="D5148" s="281"/>
    </row>
    <row r="5149" spans="1:4" x14ac:dyDescent="0.3">
      <c r="A5149" s="279"/>
      <c r="B5149" s="280"/>
      <c r="C5149" s="280"/>
      <c r="D5149" s="281"/>
    </row>
    <row r="5150" spans="1:4" x14ac:dyDescent="0.3">
      <c r="A5150" s="279"/>
      <c r="B5150" s="280"/>
      <c r="C5150" s="280"/>
      <c r="D5150" s="281"/>
    </row>
    <row r="5151" spans="1:4" x14ac:dyDescent="0.3">
      <c r="A5151" s="279"/>
      <c r="B5151" s="280"/>
      <c r="C5151" s="280"/>
      <c r="D5151" s="281"/>
    </row>
    <row r="5152" spans="1:4" x14ac:dyDescent="0.3">
      <c r="A5152" s="279"/>
      <c r="B5152" s="280"/>
      <c r="C5152" s="280"/>
      <c r="D5152" s="281"/>
    </row>
    <row r="5153" spans="1:4" x14ac:dyDescent="0.3">
      <c r="A5153" s="279"/>
      <c r="B5153" s="280"/>
      <c r="C5153" s="280"/>
      <c r="D5153" s="281"/>
    </row>
    <row r="5154" spans="1:4" x14ac:dyDescent="0.3">
      <c r="A5154" s="279"/>
      <c r="B5154" s="280"/>
      <c r="C5154" s="280"/>
      <c r="D5154" s="281"/>
    </row>
    <row r="5155" spans="1:4" x14ac:dyDescent="0.3">
      <c r="A5155" s="279"/>
      <c r="B5155" s="280"/>
      <c r="C5155" s="280"/>
      <c r="D5155" s="281"/>
    </row>
    <row r="5156" spans="1:4" x14ac:dyDescent="0.3">
      <c r="A5156" s="279"/>
      <c r="B5156" s="280"/>
      <c r="C5156" s="280"/>
      <c r="D5156" s="281"/>
    </row>
    <row r="5157" spans="1:4" x14ac:dyDescent="0.3">
      <c r="A5157" s="279"/>
      <c r="B5157" s="280"/>
      <c r="C5157" s="280"/>
      <c r="D5157" s="281"/>
    </row>
    <row r="5158" spans="1:4" x14ac:dyDescent="0.3">
      <c r="A5158" s="279"/>
      <c r="B5158" s="280"/>
      <c r="C5158" s="280"/>
      <c r="D5158" s="281"/>
    </row>
    <row r="5159" spans="1:4" x14ac:dyDescent="0.3">
      <c r="A5159" s="279"/>
      <c r="B5159" s="280"/>
      <c r="C5159" s="280"/>
      <c r="D5159" s="281"/>
    </row>
    <row r="5160" spans="1:4" x14ac:dyDescent="0.3">
      <c r="A5160" s="279"/>
      <c r="B5160" s="280"/>
      <c r="C5160" s="280"/>
      <c r="D5160" s="281"/>
    </row>
    <row r="5161" spans="1:4" x14ac:dyDescent="0.3">
      <c r="A5161" s="279"/>
      <c r="B5161" s="280"/>
      <c r="C5161" s="280"/>
      <c r="D5161" s="281"/>
    </row>
    <row r="5162" spans="1:4" x14ac:dyDescent="0.3">
      <c r="A5162" s="279"/>
      <c r="B5162" s="280"/>
      <c r="C5162" s="280"/>
      <c r="D5162" s="281"/>
    </row>
    <row r="5163" spans="1:4" x14ac:dyDescent="0.3">
      <c r="A5163" s="279"/>
      <c r="B5163" s="280"/>
      <c r="C5163" s="280"/>
      <c r="D5163" s="281"/>
    </row>
    <row r="5164" spans="1:4" x14ac:dyDescent="0.3">
      <c r="A5164" s="279"/>
      <c r="B5164" s="280"/>
      <c r="C5164" s="280"/>
      <c r="D5164" s="281"/>
    </row>
    <row r="5165" spans="1:4" x14ac:dyDescent="0.3">
      <c r="A5165" s="279"/>
      <c r="B5165" s="280"/>
      <c r="C5165" s="280"/>
      <c r="D5165" s="281"/>
    </row>
    <row r="5166" spans="1:4" x14ac:dyDescent="0.3">
      <c r="A5166" s="279"/>
      <c r="B5166" s="280"/>
      <c r="C5166" s="280"/>
      <c r="D5166" s="281"/>
    </row>
    <row r="5167" spans="1:4" x14ac:dyDescent="0.3">
      <c r="A5167" s="279"/>
      <c r="B5167" s="280"/>
      <c r="C5167" s="280"/>
      <c r="D5167" s="281"/>
    </row>
    <row r="5168" spans="1:4" x14ac:dyDescent="0.3">
      <c r="A5168" s="279"/>
      <c r="B5168" s="280"/>
      <c r="C5168" s="280"/>
      <c r="D5168" s="281"/>
    </row>
    <row r="5169" spans="1:4" x14ac:dyDescent="0.3">
      <c r="A5169" s="279"/>
      <c r="B5169" s="280"/>
      <c r="C5169" s="280"/>
      <c r="D5169" s="281"/>
    </row>
    <row r="5170" spans="1:4" x14ac:dyDescent="0.3">
      <c r="A5170" s="279"/>
      <c r="B5170" s="280"/>
      <c r="C5170" s="280"/>
      <c r="D5170" s="281"/>
    </row>
    <row r="5171" spans="1:4" x14ac:dyDescent="0.3">
      <c r="A5171" s="279"/>
      <c r="B5171" s="280"/>
      <c r="C5171" s="280"/>
      <c r="D5171" s="281"/>
    </row>
    <row r="5172" spans="1:4" x14ac:dyDescent="0.3">
      <c r="A5172" s="279"/>
      <c r="B5172" s="280"/>
      <c r="C5172" s="280"/>
      <c r="D5172" s="281"/>
    </row>
    <row r="5173" spans="1:4" x14ac:dyDescent="0.3">
      <c r="A5173" s="279"/>
      <c r="B5173" s="280"/>
      <c r="C5173" s="280"/>
      <c r="D5173" s="281"/>
    </row>
    <row r="5174" spans="1:4" x14ac:dyDescent="0.3">
      <c r="A5174" s="279"/>
      <c r="B5174" s="280"/>
      <c r="C5174" s="280"/>
      <c r="D5174" s="281"/>
    </row>
    <row r="5175" spans="1:4" x14ac:dyDescent="0.3">
      <c r="A5175" s="279"/>
      <c r="B5175" s="280"/>
      <c r="C5175" s="280"/>
      <c r="D5175" s="281"/>
    </row>
    <row r="5176" spans="1:4" x14ac:dyDescent="0.3">
      <c r="A5176" s="279"/>
      <c r="B5176" s="280"/>
      <c r="C5176" s="280"/>
      <c r="D5176" s="281"/>
    </row>
    <row r="5177" spans="1:4" x14ac:dyDescent="0.3">
      <c r="A5177" s="279"/>
      <c r="B5177" s="280"/>
      <c r="C5177" s="280"/>
      <c r="D5177" s="281"/>
    </row>
    <row r="5178" spans="1:4" x14ac:dyDescent="0.3">
      <c r="A5178" s="279"/>
      <c r="B5178" s="280"/>
      <c r="C5178" s="280"/>
      <c r="D5178" s="281"/>
    </row>
    <row r="5179" spans="1:4" x14ac:dyDescent="0.3">
      <c r="A5179" s="279"/>
      <c r="B5179" s="280"/>
      <c r="C5179" s="280"/>
      <c r="D5179" s="281"/>
    </row>
    <row r="5180" spans="1:4" x14ac:dyDescent="0.3">
      <c r="A5180" s="279"/>
      <c r="B5180" s="280"/>
      <c r="C5180" s="280"/>
      <c r="D5180" s="281"/>
    </row>
    <row r="5181" spans="1:4" x14ac:dyDescent="0.3">
      <c r="A5181" s="279"/>
      <c r="B5181" s="280"/>
      <c r="C5181" s="280"/>
      <c r="D5181" s="281"/>
    </row>
    <row r="5182" spans="1:4" x14ac:dyDescent="0.3">
      <c r="A5182" s="279"/>
      <c r="B5182" s="280"/>
      <c r="C5182" s="280"/>
      <c r="D5182" s="281"/>
    </row>
    <row r="5183" spans="1:4" x14ac:dyDescent="0.3">
      <c r="A5183" s="279"/>
      <c r="B5183" s="280"/>
      <c r="C5183" s="280"/>
      <c r="D5183" s="281"/>
    </row>
    <row r="5184" spans="1:4" x14ac:dyDescent="0.3">
      <c r="A5184" s="279"/>
      <c r="B5184" s="280"/>
      <c r="C5184" s="280"/>
      <c r="D5184" s="281"/>
    </row>
    <row r="5185" spans="1:4" x14ac:dyDescent="0.3">
      <c r="A5185" s="279"/>
      <c r="B5185" s="280"/>
      <c r="C5185" s="280"/>
      <c r="D5185" s="281"/>
    </row>
    <row r="5186" spans="1:4" x14ac:dyDescent="0.3">
      <c r="A5186" s="279"/>
      <c r="B5186" s="280"/>
      <c r="C5186" s="280"/>
      <c r="D5186" s="281"/>
    </row>
    <row r="5187" spans="1:4" x14ac:dyDescent="0.3">
      <c r="A5187" s="279"/>
      <c r="B5187" s="280"/>
      <c r="C5187" s="280"/>
      <c r="D5187" s="281"/>
    </row>
    <row r="5188" spans="1:4" x14ac:dyDescent="0.3">
      <c r="A5188" s="279"/>
      <c r="B5188" s="280"/>
      <c r="C5188" s="280"/>
      <c r="D5188" s="281"/>
    </row>
    <row r="5189" spans="1:4" x14ac:dyDescent="0.3">
      <c r="A5189" s="279"/>
      <c r="B5189" s="280"/>
      <c r="C5189" s="280"/>
      <c r="D5189" s="281"/>
    </row>
    <row r="5190" spans="1:4" x14ac:dyDescent="0.3">
      <c r="A5190" s="279"/>
      <c r="B5190" s="280"/>
      <c r="C5190" s="280"/>
      <c r="D5190" s="281"/>
    </row>
    <row r="5191" spans="1:4" x14ac:dyDescent="0.3">
      <c r="A5191" s="279"/>
      <c r="B5191" s="280"/>
      <c r="C5191" s="280"/>
      <c r="D5191" s="281"/>
    </row>
    <row r="5192" spans="1:4" x14ac:dyDescent="0.3">
      <c r="A5192" s="279"/>
      <c r="B5192" s="280"/>
      <c r="C5192" s="280"/>
      <c r="D5192" s="281"/>
    </row>
    <row r="5193" spans="1:4" x14ac:dyDescent="0.3">
      <c r="A5193" s="279"/>
      <c r="B5193" s="280"/>
      <c r="C5193" s="280"/>
      <c r="D5193" s="281"/>
    </row>
    <row r="5194" spans="1:4" x14ac:dyDescent="0.3">
      <c r="A5194" s="279"/>
      <c r="B5194" s="280"/>
      <c r="C5194" s="280"/>
      <c r="D5194" s="281"/>
    </row>
    <row r="5195" spans="1:4" x14ac:dyDescent="0.3">
      <c r="A5195" s="279"/>
      <c r="B5195" s="280"/>
      <c r="C5195" s="280"/>
      <c r="D5195" s="281"/>
    </row>
    <row r="5196" spans="1:4" x14ac:dyDescent="0.3">
      <c r="A5196" s="279"/>
      <c r="B5196" s="280"/>
      <c r="C5196" s="280"/>
      <c r="D5196" s="281"/>
    </row>
    <row r="5197" spans="1:4" x14ac:dyDescent="0.3">
      <c r="A5197" s="279"/>
      <c r="B5197" s="280"/>
      <c r="C5197" s="280"/>
      <c r="D5197" s="281"/>
    </row>
    <row r="5198" spans="1:4" x14ac:dyDescent="0.3">
      <c r="A5198" s="279"/>
      <c r="B5198" s="280"/>
      <c r="C5198" s="280"/>
      <c r="D5198" s="281"/>
    </row>
    <row r="5199" spans="1:4" x14ac:dyDescent="0.3">
      <c r="A5199" s="279"/>
      <c r="B5199" s="280"/>
      <c r="C5199" s="280"/>
      <c r="D5199" s="281"/>
    </row>
    <row r="5200" spans="1:4" x14ac:dyDescent="0.3">
      <c r="A5200" s="279"/>
      <c r="B5200" s="280"/>
      <c r="C5200" s="280"/>
      <c r="D5200" s="281"/>
    </row>
    <row r="5201" spans="1:4" x14ac:dyDescent="0.3">
      <c r="A5201" s="279"/>
      <c r="B5201" s="280"/>
      <c r="C5201" s="280"/>
      <c r="D5201" s="281"/>
    </row>
    <row r="5202" spans="1:4" x14ac:dyDescent="0.3">
      <c r="A5202" s="279"/>
      <c r="B5202" s="280"/>
      <c r="C5202" s="280"/>
      <c r="D5202" s="281"/>
    </row>
    <row r="5203" spans="1:4" x14ac:dyDescent="0.3">
      <c r="A5203" s="279"/>
      <c r="B5203" s="280"/>
      <c r="C5203" s="280"/>
      <c r="D5203" s="281"/>
    </row>
    <row r="5204" spans="1:4" x14ac:dyDescent="0.3">
      <c r="A5204" s="279"/>
      <c r="B5204" s="280"/>
      <c r="C5204" s="280"/>
      <c r="D5204" s="281"/>
    </row>
    <row r="5205" spans="1:4" x14ac:dyDescent="0.3">
      <c r="A5205" s="279"/>
      <c r="B5205" s="280"/>
      <c r="C5205" s="280"/>
      <c r="D5205" s="281"/>
    </row>
    <row r="5206" spans="1:4" x14ac:dyDescent="0.3">
      <c r="A5206" s="279"/>
      <c r="B5206" s="280"/>
      <c r="C5206" s="280"/>
      <c r="D5206" s="281"/>
    </row>
    <row r="5207" spans="1:4" x14ac:dyDescent="0.3">
      <c r="A5207" s="279"/>
      <c r="B5207" s="280"/>
      <c r="C5207" s="280"/>
      <c r="D5207" s="281"/>
    </row>
    <row r="5208" spans="1:4" x14ac:dyDescent="0.3">
      <c r="A5208" s="279"/>
      <c r="B5208" s="280"/>
      <c r="C5208" s="280"/>
      <c r="D5208" s="281"/>
    </row>
    <row r="5209" spans="1:4" x14ac:dyDescent="0.3">
      <c r="A5209" s="279"/>
      <c r="B5209" s="280"/>
      <c r="C5209" s="280"/>
      <c r="D5209" s="281"/>
    </row>
    <row r="5210" spans="1:4" x14ac:dyDescent="0.3">
      <c r="A5210" s="279"/>
      <c r="B5210" s="280"/>
      <c r="C5210" s="280"/>
      <c r="D5210" s="281"/>
    </row>
    <row r="5211" spans="1:4" x14ac:dyDescent="0.3">
      <c r="A5211" s="279"/>
      <c r="B5211" s="280"/>
      <c r="C5211" s="280"/>
      <c r="D5211" s="281"/>
    </row>
    <row r="5212" spans="1:4" x14ac:dyDescent="0.3">
      <c r="A5212" s="279"/>
      <c r="B5212" s="280"/>
      <c r="C5212" s="280"/>
      <c r="D5212" s="281"/>
    </row>
    <row r="5213" spans="1:4" x14ac:dyDescent="0.3">
      <c r="A5213" s="279"/>
      <c r="B5213" s="280"/>
      <c r="C5213" s="280"/>
      <c r="D5213" s="281"/>
    </row>
    <row r="5214" spans="1:4" x14ac:dyDescent="0.3">
      <c r="A5214" s="279"/>
      <c r="B5214" s="280"/>
      <c r="C5214" s="280"/>
      <c r="D5214" s="281"/>
    </row>
    <row r="5215" spans="1:4" x14ac:dyDescent="0.3">
      <c r="A5215" s="279"/>
      <c r="B5215" s="280"/>
      <c r="C5215" s="280"/>
      <c r="D5215" s="281"/>
    </row>
    <row r="5216" spans="1:4" x14ac:dyDescent="0.3">
      <c r="A5216" s="279"/>
      <c r="B5216" s="280"/>
      <c r="C5216" s="280"/>
      <c r="D5216" s="281"/>
    </row>
    <row r="5217" spans="1:4" x14ac:dyDescent="0.3">
      <c r="A5217" s="279"/>
      <c r="B5217" s="280"/>
      <c r="C5217" s="280"/>
      <c r="D5217" s="281"/>
    </row>
    <row r="5218" spans="1:4" x14ac:dyDescent="0.3">
      <c r="A5218" s="279"/>
      <c r="B5218" s="280"/>
      <c r="C5218" s="280"/>
      <c r="D5218" s="281"/>
    </row>
    <row r="5219" spans="1:4" x14ac:dyDescent="0.3">
      <c r="A5219" s="279"/>
      <c r="B5219" s="280"/>
      <c r="C5219" s="280"/>
      <c r="D5219" s="281"/>
    </row>
    <row r="5220" spans="1:4" x14ac:dyDescent="0.3">
      <c r="A5220" s="279"/>
      <c r="B5220" s="280"/>
      <c r="C5220" s="280"/>
      <c r="D5220" s="281"/>
    </row>
    <row r="5221" spans="1:4" x14ac:dyDescent="0.3">
      <c r="A5221" s="279"/>
      <c r="B5221" s="280"/>
      <c r="C5221" s="280"/>
      <c r="D5221" s="281"/>
    </row>
    <row r="5222" spans="1:4" x14ac:dyDescent="0.3">
      <c r="A5222" s="279"/>
      <c r="B5222" s="280"/>
      <c r="C5222" s="280"/>
      <c r="D5222" s="281"/>
    </row>
    <row r="5223" spans="1:4" x14ac:dyDescent="0.3">
      <c r="A5223" s="279"/>
      <c r="B5223" s="280"/>
      <c r="C5223" s="280"/>
      <c r="D5223" s="281"/>
    </row>
    <row r="5224" spans="1:4" x14ac:dyDescent="0.3">
      <c r="A5224" s="279"/>
      <c r="B5224" s="280"/>
      <c r="C5224" s="280"/>
      <c r="D5224" s="281"/>
    </row>
    <row r="5225" spans="1:4" x14ac:dyDescent="0.3">
      <c r="A5225" s="279"/>
      <c r="B5225" s="280"/>
      <c r="C5225" s="280"/>
      <c r="D5225" s="281"/>
    </row>
    <row r="5226" spans="1:4" x14ac:dyDescent="0.3">
      <c r="A5226" s="279"/>
      <c r="B5226" s="280"/>
      <c r="C5226" s="280"/>
      <c r="D5226" s="281"/>
    </row>
    <row r="5227" spans="1:4" x14ac:dyDescent="0.3">
      <c r="A5227" s="279"/>
      <c r="B5227" s="280"/>
      <c r="C5227" s="280"/>
      <c r="D5227" s="281"/>
    </row>
    <row r="5228" spans="1:4" x14ac:dyDescent="0.3">
      <c r="A5228" s="279"/>
      <c r="B5228" s="280"/>
      <c r="C5228" s="280"/>
      <c r="D5228" s="281"/>
    </row>
    <row r="5229" spans="1:4" x14ac:dyDescent="0.3">
      <c r="A5229" s="279"/>
      <c r="B5229" s="280"/>
      <c r="C5229" s="280"/>
      <c r="D5229" s="281"/>
    </row>
    <row r="5230" spans="1:4" x14ac:dyDescent="0.3">
      <c r="A5230" s="279"/>
      <c r="B5230" s="280"/>
      <c r="C5230" s="280"/>
      <c r="D5230" s="281"/>
    </row>
    <row r="5231" spans="1:4" x14ac:dyDescent="0.3">
      <c r="A5231" s="279"/>
      <c r="B5231" s="280"/>
      <c r="C5231" s="280"/>
      <c r="D5231" s="281"/>
    </row>
    <row r="5232" spans="1:4" x14ac:dyDescent="0.3">
      <c r="A5232" s="279"/>
      <c r="B5232" s="280"/>
      <c r="C5232" s="280"/>
      <c r="D5232" s="281"/>
    </row>
    <row r="5233" spans="1:4" x14ac:dyDescent="0.3">
      <c r="A5233" s="279"/>
      <c r="B5233" s="280"/>
      <c r="C5233" s="280"/>
      <c r="D5233" s="281"/>
    </row>
    <row r="5234" spans="1:4" x14ac:dyDescent="0.3">
      <c r="A5234" s="279"/>
      <c r="B5234" s="280"/>
      <c r="C5234" s="280"/>
      <c r="D5234" s="281"/>
    </row>
    <row r="5235" spans="1:4" x14ac:dyDescent="0.3">
      <c r="A5235" s="279"/>
      <c r="B5235" s="280"/>
      <c r="C5235" s="280"/>
      <c r="D5235" s="281"/>
    </row>
    <row r="5236" spans="1:4" x14ac:dyDescent="0.3">
      <c r="A5236" s="279"/>
      <c r="B5236" s="280"/>
      <c r="C5236" s="280"/>
      <c r="D5236" s="281"/>
    </row>
    <row r="5237" spans="1:4" x14ac:dyDescent="0.3">
      <c r="A5237" s="279"/>
      <c r="B5237" s="280"/>
      <c r="C5237" s="280"/>
      <c r="D5237" s="281"/>
    </row>
    <row r="5238" spans="1:4" x14ac:dyDescent="0.3">
      <c r="A5238" s="279"/>
      <c r="B5238" s="280"/>
      <c r="C5238" s="280"/>
      <c r="D5238" s="281"/>
    </row>
    <row r="5239" spans="1:4" x14ac:dyDescent="0.3">
      <c r="A5239" s="279"/>
      <c r="B5239" s="280"/>
      <c r="C5239" s="280"/>
      <c r="D5239" s="281"/>
    </row>
    <row r="5240" spans="1:4" x14ac:dyDescent="0.3">
      <c r="A5240" s="279"/>
      <c r="B5240" s="280"/>
      <c r="C5240" s="280"/>
      <c r="D5240" s="281"/>
    </row>
    <row r="5241" spans="1:4" x14ac:dyDescent="0.3">
      <c r="A5241" s="279"/>
      <c r="B5241" s="280"/>
      <c r="C5241" s="280"/>
      <c r="D5241" s="281"/>
    </row>
    <row r="5242" spans="1:4" x14ac:dyDescent="0.3">
      <c r="A5242" s="279"/>
      <c r="B5242" s="280"/>
      <c r="C5242" s="280"/>
      <c r="D5242" s="281"/>
    </row>
    <row r="5243" spans="1:4" x14ac:dyDescent="0.3">
      <c r="A5243" s="279"/>
      <c r="B5243" s="280"/>
      <c r="C5243" s="280"/>
      <c r="D5243" s="281"/>
    </row>
    <row r="5244" spans="1:4" x14ac:dyDescent="0.3">
      <c r="A5244" s="279"/>
      <c r="B5244" s="280"/>
      <c r="C5244" s="280"/>
      <c r="D5244" s="281"/>
    </row>
    <row r="5245" spans="1:4" x14ac:dyDescent="0.3">
      <c r="A5245" s="279"/>
      <c r="B5245" s="280"/>
      <c r="C5245" s="280"/>
      <c r="D5245" s="281"/>
    </row>
    <row r="5246" spans="1:4" x14ac:dyDescent="0.3">
      <c r="A5246" s="279"/>
      <c r="B5246" s="280"/>
      <c r="C5246" s="280"/>
      <c r="D5246" s="281"/>
    </row>
    <row r="5247" spans="1:4" x14ac:dyDescent="0.3">
      <c r="A5247" s="279"/>
      <c r="B5247" s="280"/>
      <c r="C5247" s="280"/>
      <c r="D5247" s="281"/>
    </row>
    <row r="5248" spans="1:4" x14ac:dyDescent="0.3">
      <c r="A5248" s="279"/>
      <c r="B5248" s="280"/>
      <c r="C5248" s="280"/>
      <c r="D5248" s="281"/>
    </row>
    <row r="5249" spans="1:4" x14ac:dyDescent="0.3">
      <c r="A5249" s="279"/>
      <c r="B5249" s="280"/>
      <c r="C5249" s="280"/>
      <c r="D5249" s="281"/>
    </row>
    <row r="5250" spans="1:4" x14ac:dyDescent="0.3">
      <c r="A5250" s="279"/>
      <c r="B5250" s="280"/>
      <c r="C5250" s="280"/>
      <c r="D5250" s="281"/>
    </row>
    <row r="5251" spans="1:4" x14ac:dyDescent="0.3">
      <c r="A5251" s="279"/>
      <c r="B5251" s="280"/>
      <c r="C5251" s="280"/>
      <c r="D5251" s="281"/>
    </row>
    <row r="5252" spans="1:4" x14ac:dyDescent="0.3">
      <c r="A5252" s="279"/>
      <c r="B5252" s="280"/>
      <c r="C5252" s="280"/>
      <c r="D5252" s="281"/>
    </row>
    <row r="5253" spans="1:4" x14ac:dyDescent="0.3">
      <c r="A5253" s="279"/>
      <c r="B5253" s="280"/>
      <c r="C5253" s="280"/>
      <c r="D5253" s="281"/>
    </row>
    <row r="5254" spans="1:4" x14ac:dyDescent="0.3">
      <c r="A5254" s="279"/>
      <c r="B5254" s="280"/>
      <c r="C5254" s="280"/>
      <c r="D5254" s="281"/>
    </row>
    <row r="5255" spans="1:4" x14ac:dyDescent="0.3">
      <c r="A5255" s="279"/>
      <c r="B5255" s="280"/>
      <c r="C5255" s="280"/>
      <c r="D5255" s="281"/>
    </row>
    <row r="5256" spans="1:4" x14ac:dyDescent="0.3">
      <c r="A5256" s="279"/>
      <c r="B5256" s="280"/>
      <c r="C5256" s="280"/>
      <c r="D5256" s="281"/>
    </row>
    <row r="5257" spans="1:4" x14ac:dyDescent="0.3">
      <c r="A5257" s="279"/>
      <c r="B5257" s="280"/>
      <c r="C5257" s="280"/>
      <c r="D5257" s="281"/>
    </row>
    <row r="5258" spans="1:4" x14ac:dyDescent="0.3">
      <c r="A5258" s="279"/>
      <c r="B5258" s="280"/>
      <c r="C5258" s="280"/>
      <c r="D5258" s="281"/>
    </row>
    <row r="5259" spans="1:4" x14ac:dyDescent="0.3">
      <c r="A5259" s="279"/>
      <c r="B5259" s="280"/>
      <c r="C5259" s="280"/>
      <c r="D5259" s="281"/>
    </row>
    <row r="5260" spans="1:4" x14ac:dyDescent="0.3">
      <c r="A5260" s="279"/>
      <c r="B5260" s="280"/>
      <c r="C5260" s="280"/>
      <c r="D5260" s="281"/>
    </row>
    <row r="5261" spans="1:4" x14ac:dyDescent="0.3">
      <c r="A5261" s="279"/>
      <c r="B5261" s="280"/>
      <c r="C5261" s="280"/>
      <c r="D5261" s="281"/>
    </row>
    <row r="5262" spans="1:4" x14ac:dyDescent="0.3">
      <c r="A5262" s="279"/>
      <c r="B5262" s="280"/>
      <c r="C5262" s="280"/>
      <c r="D5262" s="281"/>
    </row>
    <row r="5263" spans="1:4" x14ac:dyDescent="0.3">
      <c r="A5263" s="279"/>
      <c r="B5263" s="280"/>
      <c r="C5263" s="280"/>
      <c r="D5263" s="281"/>
    </row>
    <row r="5264" spans="1:4" x14ac:dyDescent="0.3">
      <c r="A5264" s="279"/>
      <c r="B5264" s="280"/>
      <c r="C5264" s="280"/>
      <c r="D5264" s="281"/>
    </row>
    <row r="5265" spans="1:4" x14ac:dyDescent="0.3">
      <c r="A5265" s="279"/>
      <c r="B5265" s="280"/>
      <c r="C5265" s="280"/>
      <c r="D5265" s="281"/>
    </row>
    <row r="5266" spans="1:4" x14ac:dyDescent="0.3">
      <c r="A5266" s="279"/>
      <c r="B5266" s="280"/>
      <c r="C5266" s="280"/>
      <c r="D5266" s="281"/>
    </row>
    <row r="5267" spans="1:4" x14ac:dyDescent="0.3">
      <c r="A5267" s="279"/>
      <c r="B5267" s="280"/>
      <c r="C5267" s="280"/>
      <c r="D5267" s="281"/>
    </row>
    <row r="5268" spans="1:4" x14ac:dyDescent="0.3">
      <c r="A5268" s="279"/>
      <c r="B5268" s="280"/>
      <c r="C5268" s="280"/>
      <c r="D5268" s="281"/>
    </row>
    <row r="5269" spans="1:4" x14ac:dyDescent="0.3">
      <c r="A5269" s="279"/>
      <c r="B5269" s="280"/>
      <c r="C5269" s="280"/>
      <c r="D5269" s="281"/>
    </row>
    <row r="5270" spans="1:4" x14ac:dyDescent="0.3">
      <c r="A5270" s="279"/>
      <c r="B5270" s="280"/>
      <c r="C5270" s="280"/>
      <c r="D5270" s="281"/>
    </row>
    <row r="5271" spans="1:4" x14ac:dyDescent="0.3">
      <c r="A5271" s="279"/>
      <c r="B5271" s="280"/>
      <c r="C5271" s="280"/>
      <c r="D5271" s="281"/>
    </row>
    <row r="5272" spans="1:4" x14ac:dyDescent="0.3">
      <c r="A5272" s="279"/>
      <c r="B5272" s="280"/>
      <c r="C5272" s="280"/>
      <c r="D5272" s="281"/>
    </row>
    <row r="5273" spans="1:4" x14ac:dyDescent="0.3">
      <c r="A5273" s="279"/>
      <c r="B5273" s="280"/>
      <c r="C5273" s="280"/>
      <c r="D5273" s="281"/>
    </row>
    <row r="5274" spans="1:4" x14ac:dyDescent="0.3">
      <c r="A5274" s="279"/>
      <c r="B5274" s="280"/>
      <c r="C5274" s="280"/>
      <c r="D5274" s="281"/>
    </row>
    <row r="5275" spans="1:4" x14ac:dyDescent="0.3">
      <c r="A5275" s="279"/>
      <c r="B5275" s="280"/>
      <c r="C5275" s="280"/>
      <c r="D5275" s="281"/>
    </row>
    <row r="5276" spans="1:4" x14ac:dyDescent="0.3">
      <c r="A5276" s="279"/>
      <c r="B5276" s="280"/>
      <c r="C5276" s="280"/>
      <c r="D5276" s="281"/>
    </row>
    <row r="5277" spans="1:4" x14ac:dyDescent="0.3">
      <c r="A5277" s="279"/>
      <c r="B5277" s="280"/>
      <c r="C5277" s="280"/>
      <c r="D5277" s="281"/>
    </row>
    <row r="5278" spans="1:4" x14ac:dyDescent="0.3">
      <c r="A5278" s="279"/>
      <c r="B5278" s="280"/>
      <c r="C5278" s="280"/>
      <c r="D5278" s="281"/>
    </row>
    <row r="5279" spans="1:4" x14ac:dyDescent="0.3">
      <c r="A5279" s="279"/>
      <c r="B5279" s="280"/>
      <c r="C5279" s="280"/>
      <c r="D5279" s="281"/>
    </row>
    <row r="5280" spans="1:4" x14ac:dyDescent="0.3">
      <c r="A5280" s="279"/>
      <c r="B5280" s="280"/>
      <c r="C5280" s="280"/>
      <c r="D5280" s="281"/>
    </row>
    <row r="5281" spans="1:4" x14ac:dyDescent="0.3">
      <c r="A5281" s="279"/>
      <c r="B5281" s="280"/>
      <c r="C5281" s="280"/>
      <c r="D5281" s="281"/>
    </row>
    <row r="5282" spans="1:4" x14ac:dyDescent="0.3">
      <c r="A5282" s="279"/>
      <c r="B5282" s="280"/>
      <c r="C5282" s="280"/>
      <c r="D5282" s="281"/>
    </row>
    <row r="5283" spans="1:4" x14ac:dyDescent="0.3">
      <c r="A5283" s="279"/>
      <c r="B5283" s="280"/>
      <c r="C5283" s="280"/>
      <c r="D5283" s="281"/>
    </row>
    <row r="5284" spans="1:4" x14ac:dyDescent="0.3">
      <c r="A5284" s="279"/>
      <c r="B5284" s="280"/>
      <c r="C5284" s="280"/>
      <c r="D5284" s="281"/>
    </row>
    <row r="5285" spans="1:4" x14ac:dyDescent="0.3">
      <c r="A5285" s="279"/>
      <c r="B5285" s="280"/>
      <c r="C5285" s="280"/>
      <c r="D5285" s="281"/>
    </row>
    <row r="5286" spans="1:4" x14ac:dyDescent="0.3">
      <c r="A5286" s="279"/>
      <c r="B5286" s="280"/>
      <c r="C5286" s="280"/>
      <c r="D5286" s="281"/>
    </row>
    <row r="5287" spans="1:4" x14ac:dyDescent="0.3">
      <c r="A5287" s="279"/>
      <c r="B5287" s="280"/>
      <c r="C5287" s="280"/>
      <c r="D5287" s="281"/>
    </row>
    <row r="5288" spans="1:4" x14ac:dyDescent="0.3">
      <c r="A5288" s="279"/>
      <c r="B5288" s="280"/>
      <c r="C5288" s="280"/>
      <c r="D5288" s="281"/>
    </row>
    <row r="5289" spans="1:4" x14ac:dyDescent="0.3">
      <c r="A5289" s="279"/>
      <c r="B5289" s="280"/>
      <c r="C5289" s="280"/>
      <c r="D5289" s="281"/>
    </row>
    <row r="5290" spans="1:4" x14ac:dyDescent="0.3">
      <c r="A5290" s="279"/>
      <c r="B5290" s="280"/>
      <c r="C5290" s="280"/>
      <c r="D5290" s="281"/>
    </row>
    <row r="5291" spans="1:4" x14ac:dyDescent="0.3">
      <c r="A5291" s="279"/>
      <c r="B5291" s="280"/>
      <c r="C5291" s="280"/>
      <c r="D5291" s="281"/>
    </row>
    <row r="5292" spans="1:4" x14ac:dyDescent="0.3">
      <c r="A5292" s="279"/>
      <c r="B5292" s="280"/>
      <c r="C5292" s="280"/>
      <c r="D5292" s="281"/>
    </row>
    <row r="5293" spans="1:4" x14ac:dyDescent="0.3">
      <c r="A5293" s="279"/>
      <c r="B5293" s="280"/>
      <c r="C5293" s="280"/>
      <c r="D5293" s="281"/>
    </row>
    <row r="5294" spans="1:4" x14ac:dyDescent="0.3">
      <c r="A5294" s="279"/>
      <c r="B5294" s="280"/>
      <c r="C5294" s="280"/>
      <c r="D5294" s="281"/>
    </row>
    <row r="5295" spans="1:4" x14ac:dyDescent="0.3">
      <c r="A5295" s="279"/>
      <c r="B5295" s="280"/>
      <c r="C5295" s="280"/>
      <c r="D5295" s="281"/>
    </row>
    <row r="5296" spans="1:4" x14ac:dyDescent="0.3">
      <c r="A5296" s="279"/>
      <c r="B5296" s="280"/>
      <c r="C5296" s="280"/>
      <c r="D5296" s="281"/>
    </row>
    <row r="5297" spans="1:4" x14ac:dyDescent="0.3">
      <c r="A5297" s="279"/>
      <c r="B5297" s="280"/>
      <c r="C5297" s="280"/>
      <c r="D5297" s="281"/>
    </row>
    <row r="5298" spans="1:4" x14ac:dyDescent="0.3">
      <c r="A5298" s="279"/>
      <c r="B5298" s="280"/>
      <c r="C5298" s="280"/>
      <c r="D5298" s="281"/>
    </row>
    <row r="5299" spans="1:4" x14ac:dyDescent="0.3">
      <c r="A5299" s="279"/>
      <c r="B5299" s="280"/>
      <c r="C5299" s="280"/>
      <c r="D5299" s="281"/>
    </row>
    <row r="5300" spans="1:4" x14ac:dyDescent="0.3">
      <c r="A5300" s="279"/>
      <c r="B5300" s="280"/>
      <c r="C5300" s="280"/>
      <c r="D5300" s="281"/>
    </row>
    <row r="5301" spans="1:4" x14ac:dyDescent="0.3">
      <c r="A5301" s="279"/>
      <c r="B5301" s="280"/>
      <c r="C5301" s="280"/>
      <c r="D5301" s="281"/>
    </row>
    <row r="5302" spans="1:4" x14ac:dyDescent="0.3">
      <c r="A5302" s="279"/>
      <c r="B5302" s="280"/>
      <c r="C5302" s="280"/>
      <c r="D5302" s="281"/>
    </row>
    <row r="5303" spans="1:4" x14ac:dyDescent="0.3">
      <c r="A5303" s="279"/>
      <c r="B5303" s="280"/>
      <c r="C5303" s="280"/>
      <c r="D5303" s="281"/>
    </row>
    <row r="5304" spans="1:4" x14ac:dyDescent="0.3">
      <c r="A5304" s="279"/>
      <c r="B5304" s="280"/>
      <c r="C5304" s="280"/>
      <c r="D5304" s="281"/>
    </row>
    <row r="5305" spans="1:4" x14ac:dyDescent="0.3">
      <c r="A5305" s="279"/>
      <c r="B5305" s="280"/>
      <c r="C5305" s="280"/>
      <c r="D5305" s="281"/>
    </row>
    <row r="5306" spans="1:4" x14ac:dyDescent="0.3">
      <c r="A5306" s="279"/>
      <c r="B5306" s="280"/>
      <c r="C5306" s="280"/>
      <c r="D5306" s="281"/>
    </row>
    <row r="5307" spans="1:4" x14ac:dyDescent="0.3">
      <c r="A5307" s="279"/>
      <c r="B5307" s="280"/>
      <c r="C5307" s="280"/>
      <c r="D5307" s="281"/>
    </row>
    <row r="5308" spans="1:4" x14ac:dyDescent="0.3">
      <c r="A5308" s="279"/>
      <c r="B5308" s="280"/>
      <c r="C5308" s="280"/>
      <c r="D5308" s="281"/>
    </row>
    <row r="5309" spans="1:4" x14ac:dyDescent="0.3">
      <c r="A5309" s="279"/>
      <c r="B5309" s="280"/>
      <c r="C5309" s="280"/>
      <c r="D5309" s="281"/>
    </row>
    <row r="5310" spans="1:4" x14ac:dyDescent="0.3">
      <c r="A5310" s="279"/>
      <c r="B5310" s="280"/>
      <c r="C5310" s="280"/>
      <c r="D5310" s="281"/>
    </row>
    <row r="5311" spans="1:4" x14ac:dyDescent="0.3">
      <c r="A5311" s="279"/>
      <c r="B5311" s="280"/>
      <c r="C5311" s="280"/>
      <c r="D5311" s="281"/>
    </row>
    <row r="5312" spans="1:4" x14ac:dyDescent="0.3">
      <c r="A5312" s="279"/>
      <c r="B5312" s="280"/>
      <c r="C5312" s="280"/>
      <c r="D5312" s="281"/>
    </row>
    <row r="5313" spans="1:4" x14ac:dyDescent="0.3">
      <c r="A5313" s="279"/>
      <c r="B5313" s="280"/>
      <c r="C5313" s="280"/>
      <c r="D5313" s="281"/>
    </row>
    <row r="5314" spans="1:4" x14ac:dyDescent="0.3">
      <c r="A5314" s="279"/>
      <c r="B5314" s="280"/>
      <c r="C5314" s="280"/>
      <c r="D5314" s="281"/>
    </row>
    <row r="5315" spans="1:4" x14ac:dyDescent="0.3">
      <c r="A5315" s="279"/>
      <c r="B5315" s="280"/>
      <c r="C5315" s="280"/>
      <c r="D5315" s="281"/>
    </row>
    <row r="5316" spans="1:4" x14ac:dyDescent="0.3">
      <c r="A5316" s="279"/>
      <c r="B5316" s="280"/>
      <c r="C5316" s="280"/>
      <c r="D5316" s="281"/>
    </row>
    <row r="5317" spans="1:4" x14ac:dyDescent="0.3">
      <c r="A5317" s="279"/>
      <c r="B5317" s="280"/>
      <c r="C5317" s="280"/>
      <c r="D5317" s="281"/>
    </row>
    <row r="5318" spans="1:4" x14ac:dyDescent="0.3">
      <c r="A5318" s="279"/>
      <c r="B5318" s="280"/>
      <c r="C5318" s="280"/>
      <c r="D5318" s="281"/>
    </row>
    <row r="5319" spans="1:4" x14ac:dyDescent="0.3">
      <c r="A5319" s="279"/>
      <c r="B5319" s="280"/>
      <c r="C5319" s="280"/>
      <c r="D5319" s="281"/>
    </row>
    <row r="5320" spans="1:4" x14ac:dyDescent="0.3">
      <c r="A5320" s="279"/>
      <c r="B5320" s="280"/>
      <c r="C5320" s="280"/>
      <c r="D5320" s="281"/>
    </row>
    <row r="5321" spans="1:4" x14ac:dyDescent="0.3">
      <c r="A5321" s="279"/>
      <c r="B5321" s="280"/>
      <c r="C5321" s="280"/>
      <c r="D5321" s="281"/>
    </row>
    <row r="5322" spans="1:4" x14ac:dyDescent="0.3">
      <c r="A5322" s="279"/>
      <c r="B5322" s="280"/>
      <c r="C5322" s="280"/>
      <c r="D5322" s="281"/>
    </row>
    <row r="5323" spans="1:4" x14ac:dyDescent="0.3">
      <c r="A5323" s="279"/>
      <c r="B5323" s="280"/>
      <c r="C5323" s="280"/>
      <c r="D5323" s="281"/>
    </row>
    <row r="5324" spans="1:4" x14ac:dyDescent="0.3">
      <c r="A5324" s="279"/>
      <c r="B5324" s="280"/>
      <c r="C5324" s="280"/>
      <c r="D5324" s="281"/>
    </row>
    <row r="5325" spans="1:4" x14ac:dyDescent="0.3">
      <c r="A5325" s="279"/>
      <c r="B5325" s="280"/>
      <c r="C5325" s="280"/>
      <c r="D5325" s="281"/>
    </row>
    <row r="5326" spans="1:4" x14ac:dyDescent="0.3">
      <c r="A5326" s="279"/>
      <c r="B5326" s="280"/>
      <c r="C5326" s="280"/>
      <c r="D5326" s="281"/>
    </row>
    <row r="5327" spans="1:4" x14ac:dyDescent="0.3">
      <c r="A5327" s="279"/>
      <c r="B5327" s="280"/>
      <c r="C5327" s="280"/>
      <c r="D5327" s="281"/>
    </row>
    <row r="5328" spans="1:4" x14ac:dyDescent="0.3">
      <c r="A5328" s="279"/>
      <c r="B5328" s="280"/>
      <c r="C5328" s="280"/>
      <c r="D5328" s="281"/>
    </row>
    <row r="5329" spans="1:4" x14ac:dyDescent="0.3">
      <c r="A5329" s="279"/>
      <c r="B5329" s="280"/>
      <c r="C5329" s="280"/>
      <c r="D5329" s="281"/>
    </row>
    <row r="5330" spans="1:4" x14ac:dyDescent="0.3">
      <c r="A5330" s="279"/>
      <c r="B5330" s="280"/>
      <c r="C5330" s="280"/>
      <c r="D5330" s="281"/>
    </row>
    <row r="5331" spans="1:4" x14ac:dyDescent="0.3">
      <c r="A5331" s="279"/>
      <c r="B5331" s="280"/>
      <c r="C5331" s="280"/>
      <c r="D5331" s="281"/>
    </row>
    <row r="5332" spans="1:4" x14ac:dyDescent="0.3">
      <c r="A5332" s="279"/>
      <c r="B5332" s="280"/>
      <c r="C5332" s="280"/>
      <c r="D5332" s="281"/>
    </row>
    <row r="5333" spans="1:4" x14ac:dyDescent="0.3">
      <c r="A5333" s="279"/>
      <c r="B5333" s="280"/>
      <c r="C5333" s="280"/>
      <c r="D5333" s="281"/>
    </row>
    <row r="5334" spans="1:4" x14ac:dyDescent="0.3">
      <c r="A5334" s="279"/>
      <c r="B5334" s="280"/>
      <c r="C5334" s="280"/>
      <c r="D5334" s="281"/>
    </row>
    <row r="5335" spans="1:4" x14ac:dyDescent="0.3">
      <c r="A5335" s="279"/>
      <c r="B5335" s="280"/>
      <c r="C5335" s="280"/>
      <c r="D5335" s="281"/>
    </row>
    <row r="5336" spans="1:4" x14ac:dyDescent="0.3">
      <c r="A5336" s="279"/>
      <c r="B5336" s="280"/>
      <c r="C5336" s="280"/>
      <c r="D5336" s="281"/>
    </row>
    <row r="5337" spans="1:4" x14ac:dyDescent="0.3">
      <c r="A5337" s="279"/>
      <c r="B5337" s="280"/>
      <c r="C5337" s="280"/>
      <c r="D5337" s="281"/>
    </row>
    <row r="5338" spans="1:4" x14ac:dyDescent="0.3">
      <c r="A5338" s="279"/>
      <c r="B5338" s="280"/>
      <c r="C5338" s="280"/>
      <c r="D5338" s="281"/>
    </row>
    <row r="5339" spans="1:4" x14ac:dyDescent="0.3">
      <c r="A5339" s="279"/>
      <c r="B5339" s="280"/>
      <c r="C5339" s="280"/>
      <c r="D5339" s="281"/>
    </row>
    <row r="5340" spans="1:4" x14ac:dyDescent="0.3">
      <c r="A5340" s="279"/>
      <c r="B5340" s="280"/>
      <c r="C5340" s="280"/>
      <c r="D5340" s="281"/>
    </row>
    <row r="5341" spans="1:4" x14ac:dyDescent="0.3">
      <c r="A5341" s="279"/>
      <c r="B5341" s="280"/>
      <c r="C5341" s="280"/>
      <c r="D5341" s="281"/>
    </row>
    <row r="5342" spans="1:4" x14ac:dyDescent="0.3">
      <c r="A5342" s="279"/>
      <c r="B5342" s="280"/>
      <c r="C5342" s="280"/>
      <c r="D5342" s="281"/>
    </row>
    <row r="5343" spans="1:4" x14ac:dyDescent="0.3">
      <c r="A5343" s="279"/>
      <c r="B5343" s="280"/>
      <c r="C5343" s="280"/>
      <c r="D5343" s="281"/>
    </row>
    <row r="5344" spans="1:4" x14ac:dyDescent="0.3">
      <c r="A5344" s="279"/>
      <c r="B5344" s="280"/>
      <c r="C5344" s="280"/>
      <c r="D5344" s="281"/>
    </row>
    <row r="5345" spans="1:4" x14ac:dyDescent="0.3">
      <c r="A5345" s="279"/>
      <c r="B5345" s="280"/>
      <c r="C5345" s="280"/>
      <c r="D5345" s="281"/>
    </row>
    <row r="5346" spans="1:4" x14ac:dyDescent="0.3">
      <c r="A5346" s="279"/>
      <c r="B5346" s="280"/>
      <c r="C5346" s="280"/>
      <c r="D5346" s="281"/>
    </row>
    <row r="5347" spans="1:4" x14ac:dyDescent="0.3">
      <c r="A5347" s="279"/>
      <c r="B5347" s="280"/>
      <c r="C5347" s="280"/>
      <c r="D5347" s="281"/>
    </row>
    <row r="5348" spans="1:4" x14ac:dyDescent="0.3">
      <c r="A5348" s="279"/>
      <c r="B5348" s="280"/>
      <c r="C5348" s="280"/>
      <c r="D5348" s="281"/>
    </row>
    <row r="5349" spans="1:4" x14ac:dyDescent="0.3">
      <c r="A5349" s="279"/>
      <c r="B5349" s="280"/>
      <c r="C5349" s="280"/>
      <c r="D5349" s="281"/>
    </row>
    <row r="5350" spans="1:4" x14ac:dyDescent="0.3">
      <c r="A5350" s="279"/>
      <c r="B5350" s="280"/>
      <c r="C5350" s="280"/>
      <c r="D5350" s="281"/>
    </row>
    <row r="5351" spans="1:4" x14ac:dyDescent="0.3">
      <c r="A5351" s="279"/>
      <c r="B5351" s="280"/>
      <c r="C5351" s="280"/>
      <c r="D5351" s="281"/>
    </row>
    <row r="5352" spans="1:4" x14ac:dyDescent="0.3">
      <c r="A5352" s="279"/>
      <c r="B5352" s="280"/>
      <c r="C5352" s="280"/>
      <c r="D5352" s="281"/>
    </row>
    <row r="5353" spans="1:4" x14ac:dyDescent="0.3">
      <c r="A5353" s="279"/>
      <c r="B5353" s="280"/>
      <c r="C5353" s="280"/>
      <c r="D5353" s="281"/>
    </row>
    <row r="5354" spans="1:4" x14ac:dyDescent="0.3">
      <c r="A5354" s="279"/>
      <c r="B5354" s="280"/>
      <c r="C5354" s="280"/>
      <c r="D5354" s="281"/>
    </row>
    <row r="5355" spans="1:4" x14ac:dyDescent="0.3">
      <c r="A5355" s="279"/>
      <c r="B5355" s="280"/>
      <c r="C5355" s="280"/>
      <c r="D5355" s="281"/>
    </row>
    <row r="5356" spans="1:4" x14ac:dyDescent="0.3">
      <c r="A5356" s="279"/>
      <c r="B5356" s="280"/>
      <c r="C5356" s="280"/>
      <c r="D5356" s="281"/>
    </row>
    <row r="5357" spans="1:4" x14ac:dyDescent="0.3">
      <c r="A5357" s="279"/>
      <c r="B5357" s="280"/>
      <c r="C5357" s="280"/>
      <c r="D5357" s="281"/>
    </row>
    <row r="5358" spans="1:4" x14ac:dyDescent="0.3">
      <c r="A5358" s="279"/>
      <c r="B5358" s="280"/>
      <c r="C5358" s="280"/>
      <c r="D5358" s="281"/>
    </row>
    <row r="5359" spans="1:4" x14ac:dyDescent="0.3">
      <c r="A5359" s="279"/>
      <c r="B5359" s="280"/>
      <c r="C5359" s="280"/>
      <c r="D5359" s="281"/>
    </row>
    <row r="5360" spans="1:4" x14ac:dyDescent="0.3">
      <c r="A5360" s="279"/>
      <c r="B5360" s="280"/>
      <c r="C5360" s="280"/>
      <c r="D5360" s="281"/>
    </row>
    <row r="5361" spans="1:4" x14ac:dyDescent="0.3">
      <c r="A5361" s="279"/>
      <c r="B5361" s="280"/>
      <c r="C5361" s="280"/>
      <c r="D5361" s="281"/>
    </row>
    <row r="5362" spans="1:4" x14ac:dyDescent="0.3">
      <c r="A5362" s="279"/>
      <c r="B5362" s="280"/>
      <c r="C5362" s="280"/>
      <c r="D5362" s="281"/>
    </row>
    <row r="5363" spans="1:4" x14ac:dyDescent="0.3">
      <c r="A5363" s="279"/>
      <c r="B5363" s="280"/>
      <c r="C5363" s="280"/>
      <c r="D5363" s="281"/>
    </row>
    <row r="5364" spans="1:4" x14ac:dyDescent="0.3">
      <c r="A5364" s="279"/>
      <c r="B5364" s="280"/>
      <c r="C5364" s="280"/>
      <c r="D5364" s="281"/>
    </row>
    <row r="5365" spans="1:4" x14ac:dyDescent="0.3">
      <c r="A5365" s="279"/>
      <c r="B5365" s="280"/>
      <c r="C5365" s="280"/>
      <c r="D5365" s="281"/>
    </row>
    <row r="5366" spans="1:4" x14ac:dyDescent="0.3">
      <c r="A5366" s="279"/>
      <c r="B5366" s="280"/>
      <c r="C5366" s="280"/>
      <c r="D5366" s="281"/>
    </row>
    <row r="5367" spans="1:4" x14ac:dyDescent="0.3">
      <c r="A5367" s="279"/>
      <c r="B5367" s="280"/>
      <c r="C5367" s="280"/>
      <c r="D5367" s="281"/>
    </row>
    <row r="5368" spans="1:4" x14ac:dyDescent="0.3">
      <c r="A5368" s="279"/>
      <c r="B5368" s="280"/>
      <c r="C5368" s="280"/>
      <c r="D5368" s="281"/>
    </row>
    <row r="5369" spans="1:4" x14ac:dyDescent="0.3">
      <c r="A5369" s="279"/>
      <c r="B5369" s="280"/>
      <c r="C5369" s="280"/>
      <c r="D5369" s="281"/>
    </row>
    <row r="5370" spans="1:4" x14ac:dyDescent="0.3">
      <c r="A5370" s="279"/>
      <c r="B5370" s="280"/>
      <c r="C5370" s="280"/>
      <c r="D5370" s="281"/>
    </row>
    <row r="5371" spans="1:4" x14ac:dyDescent="0.3">
      <c r="A5371" s="279"/>
      <c r="B5371" s="280"/>
      <c r="C5371" s="280"/>
      <c r="D5371" s="281"/>
    </row>
    <row r="5372" spans="1:4" x14ac:dyDescent="0.3">
      <c r="A5372" s="279"/>
      <c r="B5372" s="280"/>
      <c r="C5372" s="280"/>
      <c r="D5372" s="281"/>
    </row>
    <row r="5373" spans="1:4" x14ac:dyDescent="0.3">
      <c r="A5373" s="279"/>
      <c r="B5373" s="280"/>
      <c r="C5373" s="280"/>
      <c r="D5373" s="281"/>
    </row>
    <row r="5374" spans="1:4" x14ac:dyDescent="0.3">
      <c r="A5374" s="279"/>
      <c r="B5374" s="280"/>
      <c r="C5374" s="280"/>
      <c r="D5374" s="281"/>
    </row>
    <row r="5375" spans="1:4" x14ac:dyDescent="0.3">
      <c r="A5375" s="279"/>
      <c r="B5375" s="280"/>
      <c r="C5375" s="280"/>
      <c r="D5375" s="281"/>
    </row>
    <row r="5376" spans="1:4" x14ac:dyDescent="0.3">
      <c r="A5376" s="279"/>
      <c r="B5376" s="280"/>
      <c r="C5376" s="280"/>
      <c r="D5376" s="281"/>
    </row>
    <row r="5377" spans="1:4" x14ac:dyDescent="0.3">
      <c r="A5377" s="279"/>
      <c r="B5377" s="280"/>
      <c r="C5377" s="280"/>
      <c r="D5377" s="281"/>
    </row>
    <row r="5378" spans="1:4" x14ac:dyDescent="0.3">
      <c r="A5378" s="279"/>
      <c r="B5378" s="280"/>
      <c r="C5378" s="280"/>
      <c r="D5378" s="281"/>
    </row>
    <row r="5379" spans="1:4" x14ac:dyDescent="0.3">
      <c r="A5379" s="279"/>
      <c r="B5379" s="280"/>
      <c r="C5379" s="280"/>
      <c r="D5379" s="281"/>
    </row>
    <row r="5380" spans="1:4" x14ac:dyDescent="0.3">
      <c r="A5380" s="279"/>
      <c r="B5380" s="280"/>
      <c r="C5380" s="280"/>
      <c r="D5380" s="281"/>
    </row>
    <row r="5381" spans="1:4" x14ac:dyDescent="0.3">
      <c r="A5381" s="279"/>
      <c r="B5381" s="280"/>
      <c r="C5381" s="280"/>
      <c r="D5381" s="281"/>
    </row>
    <row r="5382" spans="1:4" x14ac:dyDescent="0.3">
      <c r="A5382" s="279"/>
      <c r="B5382" s="280"/>
      <c r="C5382" s="280"/>
      <c r="D5382" s="281"/>
    </row>
    <row r="5383" spans="1:4" x14ac:dyDescent="0.3">
      <c r="A5383" s="279"/>
      <c r="B5383" s="280"/>
      <c r="C5383" s="280"/>
      <c r="D5383" s="281"/>
    </row>
    <row r="5384" spans="1:4" x14ac:dyDescent="0.3">
      <c r="A5384" s="279"/>
      <c r="B5384" s="280"/>
      <c r="C5384" s="280"/>
      <c r="D5384" s="281"/>
    </row>
    <row r="5385" spans="1:4" x14ac:dyDescent="0.3">
      <c r="A5385" s="279"/>
      <c r="B5385" s="280"/>
      <c r="C5385" s="280"/>
      <c r="D5385" s="281"/>
    </row>
    <row r="5386" spans="1:4" x14ac:dyDescent="0.3">
      <c r="A5386" s="279"/>
      <c r="B5386" s="280"/>
      <c r="C5386" s="280"/>
      <c r="D5386" s="281"/>
    </row>
    <row r="5387" spans="1:4" x14ac:dyDescent="0.3">
      <c r="A5387" s="279"/>
      <c r="B5387" s="280"/>
      <c r="C5387" s="280"/>
      <c r="D5387" s="281"/>
    </row>
    <row r="5388" spans="1:4" x14ac:dyDescent="0.3">
      <c r="A5388" s="279"/>
      <c r="B5388" s="280"/>
      <c r="C5388" s="280"/>
      <c r="D5388" s="281"/>
    </row>
    <row r="5389" spans="1:4" x14ac:dyDescent="0.3">
      <c r="A5389" s="279"/>
      <c r="B5389" s="280"/>
      <c r="C5389" s="280"/>
      <c r="D5389" s="281"/>
    </row>
    <row r="5390" spans="1:4" x14ac:dyDescent="0.3">
      <c r="A5390" s="279"/>
      <c r="B5390" s="280"/>
      <c r="C5390" s="280"/>
      <c r="D5390" s="281"/>
    </row>
    <row r="5391" spans="1:4" x14ac:dyDescent="0.3">
      <c r="A5391" s="279"/>
      <c r="B5391" s="280"/>
      <c r="C5391" s="280"/>
      <c r="D5391" s="281"/>
    </row>
    <row r="5392" spans="1:4" x14ac:dyDescent="0.3">
      <c r="A5392" s="279"/>
      <c r="B5392" s="280"/>
      <c r="C5392" s="280"/>
      <c r="D5392" s="281"/>
    </row>
    <row r="5393" spans="1:4" x14ac:dyDescent="0.3">
      <c r="A5393" s="279"/>
      <c r="B5393" s="280"/>
      <c r="C5393" s="280"/>
      <c r="D5393" s="281"/>
    </row>
    <row r="5394" spans="1:4" x14ac:dyDescent="0.3">
      <c r="A5394" s="279"/>
      <c r="B5394" s="280"/>
      <c r="C5394" s="280"/>
      <c r="D5394" s="281"/>
    </row>
    <row r="5395" spans="1:4" x14ac:dyDescent="0.3">
      <c r="A5395" s="279"/>
      <c r="B5395" s="280"/>
      <c r="C5395" s="280"/>
      <c r="D5395" s="281"/>
    </row>
    <row r="5396" spans="1:4" x14ac:dyDescent="0.3">
      <c r="A5396" s="279"/>
      <c r="B5396" s="280"/>
      <c r="C5396" s="280"/>
      <c r="D5396" s="281"/>
    </row>
    <row r="5397" spans="1:4" x14ac:dyDescent="0.3">
      <c r="A5397" s="279"/>
      <c r="B5397" s="280"/>
      <c r="C5397" s="280"/>
      <c r="D5397" s="281"/>
    </row>
    <row r="5398" spans="1:4" x14ac:dyDescent="0.3">
      <c r="A5398" s="279"/>
      <c r="B5398" s="280"/>
      <c r="C5398" s="280"/>
      <c r="D5398" s="281"/>
    </row>
    <row r="5399" spans="1:4" x14ac:dyDescent="0.3">
      <c r="A5399" s="279"/>
      <c r="B5399" s="280"/>
      <c r="C5399" s="280"/>
      <c r="D5399" s="281"/>
    </row>
    <row r="5400" spans="1:4" x14ac:dyDescent="0.3">
      <c r="A5400" s="279"/>
      <c r="B5400" s="280"/>
      <c r="C5400" s="280"/>
      <c r="D5400" s="281"/>
    </row>
    <row r="5401" spans="1:4" x14ac:dyDescent="0.3">
      <c r="A5401" s="279"/>
      <c r="B5401" s="280"/>
      <c r="C5401" s="280"/>
      <c r="D5401" s="281"/>
    </row>
    <row r="5402" spans="1:4" x14ac:dyDescent="0.3">
      <c r="A5402" s="279"/>
      <c r="B5402" s="280"/>
      <c r="C5402" s="280"/>
      <c r="D5402" s="281"/>
    </row>
    <row r="5403" spans="1:4" x14ac:dyDescent="0.3">
      <c r="A5403" s="279"/>
      <c r="B5403" s="280"/>
      <c r="C5403" s="280"/>
      <c r="D5403" s="281"/>
    </row>
    <row r="5404" spans="1:4" x14ac:dyDescent="0.3">
      <c r="A5404" s="279"/>
      <c r="B5404" s="280"/>
      <c r="C5404" s="280"/>
      <c r="D5404" s="281"/>
    </row>
    <row r="5405" spans="1:4" x14ac:dyDescent="0.3">
      <c r="A5405" s="279"/>
      <c r="B5405" s="280"/>
      <c r="C5405" s="280"/>
      <c r="D5405" s="281"/>
    </row>
    <row r="5406" spans="1:4" x14ac:dyDescent="0.3">
      <c r="A5406" s="279"/>
      <c r="B5406" s="280"/>
      <c r="C5406" s="280"/>
      <c r="D5406" s="281"/>
    </row>
    <row r="5407" spans="1:4" x14ac:dyDescent="0.3">
      <c r="A5407" s="279"/>
      <c r="B5407" s="280"/>
      <c r="C5407" s="280"/>
      <c r="D5407" s="281"/>
    </row>
    <row r="5408" spans="1:4" x14ac:dyDescent="0.3">
      <c r="A5408" s="279"/>
      <c r="B5408" s="280"/>
      <c r="C5408" s="280"/>
      <c r="D5408" s="281"/>
    </row>
    <row r="5409" spans="1:4" x14ac:dyDescent="0.3">
      <c r="A5409" s="279"/>
      <c r="B5409" s="280"/>
      <c r="C5409" s="280"/>
      <c r="D5409" s="281"/>
    </row>
    <row r="5410" spans="1:4" x14ac:dyDescent="0.3">
      <c r="A5410" s="279"/>
      <c r="B5410" s="280"/>
      <c r="C5410" s="280"/>
      <c r="D5410" s="281"/>
    </row>
    <row r="5411" spans="1:4" x14ac:dyDescent="0.3">
      <c r="A5411" s="279"/>
      <c r="B5411" s="280"/>
      <c r="C5411" s="280"/>
      <c r="D5411" s="281"/>
    </row>
    <row r="5412" spans="1:4" x14ac:dyDescent="0.3">
      <c r="A5412" s="279"/>
      <c r="B5412" s="280"/>
      <c r="C5412" s="280"/>
      <c r="D5412" s="281"/>
    </row>
    <row r="5413" spans="1:4" x14ac:dyDescent="0.3">
      <c r="A5413" s="279"/>
      <c r="B5413" s="280"/>
      <c r="C5413" s="280"/>
      <c r="D5413" s="281"/>
    </row>
    <row r="5414" spans="1:4" x14ac:dyDescent="0.3">
      <c r="A5414" s="279"/>
      <c r="B5414" s="280"/>
      <c r="C5414" s="280"/>
      <c r="D5414" s="281"/>
    </row>
    <row r="5415" spans="1:4" x14ac:dyDescent="0.3">
      <c r="A5415" s="279"/>
      <c r="B5415" s="280"/>
      <c r="C5415" s="280"/>
      <c r="D5415" s="281"/>
    </row>
    <row r="5416" spans="1:4" x14ac:dyDescent="0.3">
      <c r="A5416" s="279"/>
      <c r="B5416" s="280"/>
      <c r="C5416" s="280"/>
      <c r="D5416" s="281"/>
    </row>
    <row r="5417" spans="1:4" x14ac:dyDescent="0.3">
      <c r="A5417" s="279"/>
      <c r="B5417" s="280"/>
      <c r="C5417" s="280"/>
      <c r="D5417" s="281"/>
    </row>
    <row r="5418" spans="1:4" x14ac:dyDescent="0.3">
      <c r="A5418" s="279"/>
      <c r="B5418" s="280"/>
      <c r="C5418" s="280"/>
      <c r="D5418" s="281"/>
    </row>
    <row r="5419" spans="1:4" x14ac:dyDescent="0.3">
      <c r="A5419" s="279"/>
      <c r="B5419" s="280"/>
      <c r="C5419" s="280"/>
      <c r="D5419" s="281"/>
    </row>
    <row r="5420" spans="1:4" x14ac:dyDescent="0.3">
      <c r="A5420" s="279"/>
      <c r="B5420" s="280"/>
      <c r="C5420" s="280"/>
      <c r="D5420" s="281"/>
    </row>
    <row r="5421" spans="1:4" x14ac:dyDescent="0.3">
      <c r="A5421" s="279"/>
      <c r="B5421" s="280"/>
      <c r="C5421" s="280"/>
      <c r="D5421" s="281"/>
    </row>
    <row r="5422" spans="1:4" x14ac:dyDescent="0.3">
      <c r="A5422" s="279"/>
      <c r="B5422" s="280"/>
      <c r="C5422" s="280"/>
      <c r="D5422" s="281"/>
    </row>
    <row r="5423" spans="1:4" x14ac:dyDescent="0.3">
      <c r="A5423" s="279"/>
      <c r="B5423" s="280"/>
      <c r="C5423" s="280"/>
      <c r="D5423" s="281"/>
    </row>
    <row r="5424" spans="1:4" x14ac:dyDescent="0.3">
      <c r="A5424" s="279"/>
      <c r="B5424" s="280"/>
      <c r="C5424" s="280"/>
      <c r="D5424" s="281"/>
    </row>
    <row r="5425" spans="1:4" x14ac:dyDescent="0.3">
      <c r="A5425" s="279"/>
      <c r="B5425" s="280"/>
      <c r="C5425" s="280"/>
      <c r="D5425" s="281"/>
    </row>
    <row r="5426" spans="1:4" x14ac:dyDescent="0.3">
      <c r="A5426" s="279"/>
      <c r="B5426" s="280"/>
      <c r="C5426" s="280"/>
      <c r="D5426" s="281"/>
    </row>
    <row r="5427" spans="1:4" x14ac:dyDescent="0.3">
      <c r="A5427" s="279"/>
      <c r="B5427" s="280"/>
      <c r="C5427" s="280"/>
      <c r="D5427" s="281"/>
    </row>
    <row r="5428" spans="1:4" x14ac:dyDescent="0.3">
      <c r="A5428" s="279"/>
      <c r="B5428" s="280"/>
      <c r="C5428" s="280"/>
      <c r="D5428" s="281"/>
    </row>
    <row r="5429" spans="1:4" x14ac:dyDescent="0.3">
      <c r="A5429" s="279"/>
      <c r="B5429" s="280"/>
      <c r="C5429" s="280"/>
      <c r="D5429" s="281"/>
    </row>
    <row r="5430" spans="1:4" x14ac:dyDescent="0.3">
      <c r="A5430" s="279"/>
      <c r="B5430" s="280"/>
      <c r="C5430" s="280"/>
      <c r="D5430" s="281"/>
    </row>
    <row r="5431" spans="1:4" x14ac:dyDescent="0.3">
      <c r="A5431" s="279"/>
      <c r="B5431" s="280"/>
      <c r="C5431" s="280"/>
      <c r="D5431" s="281"/>
    </row>
    <row r="5432" spans="1:4" x14ac:dyDescent="0.3">
      <c r="A5432" s="279"/>
      <c r="B5432" s="280"/>
      <c r="C5432" s="280"/>
      <c r="D5432" s="281"/>
    </row>
    <row r="5433" spans="1:4" x14ac:dyDescent="0.3">
      <c r="A5433" s="279"/>
      <c r="B5433" s="280"/>
      <c r="C5433" s="280"/>
      <c r="D5433" s="281"/>
    </row>
    <row r="5434" spans="1:4" x14ac:dyDescent="0.3">
      <c r="A5434" s="279"/>
      <c r="B5434" s="280"/>
      <c r="C5434" s="280"/>
      <c r="D5434" s="281"/>
    </row>
    <row r="5435" spans="1:4" x14ac:dyDescent="0.3">
      <c r="A5435" s="279"/>
      <c r="B5435" s="280"/>
      <c r="C5435" s="280"/>
      <c r="D5435" s="281"/>
    </row>
    <row r="5436" spans="1:4" x14ac:dyDescent="0.3">
      <c r="A5436" s="279"/>
      <c r="B5436" s="280"/>
      <c r="C5436" s="280"/>
      <c r="D5436" s="281"/>
    </row>
    <row r="5437" spans="1:4" x14ac:dyDescent="0.3">
      <c r="A5437" s="279"/>
      <c r="B5437" s="280"/>
      <c r="C5437" s="280"/>
      <c r="D5437" s="281"/>
    </row>
    <row r="5438" spans="1:4" x14ac:dyDescent="0.3">
      <c r="A5438" s="279"/>
      <c r="B5438" s="280"/>
      <c r="C5438" s="280"/>
      <c r="D5438" s="281"/>
    </row>
    <row r="5439" spans="1:4" x14ac:dyDescent="0.3">
      <c r="A5439" s="279"/>
      <c r="B5439" s="280"/>
      <c r="C5439" s="280"/>
      <c r="D5439" s="281"/>
    </row>
    <row r="5440" spans="1:4" x14ac:dyDescent="0.3">
      <c r="A5440" s="279"/>
      <c r="B5440" s="280"/>
      <c r="C5440" s="280"/>
      <c r="D5440" s="281"/>
    </row>
    <row r="5441" spans="1:4" x14ac:dyDescent="0.3">
      <c r="A5441" s="279"/>
      <c r="B5441" s="280"/>
      <c r="C5441" s="280"/>
      <c r="D5441" s="281"/>
    </row>
    <row r="5442" spans="1:4" x14ac:dyDescent="0.3">
      <c r="A5442" s="279"/>
      <c r="B5442" s="280"/>
      <c r="C5442" s="280"/>
      <c r="D5442" s="281"/>
    </row>
    <row r="5443" spans="1:4" x14ac:dyDescent="0.3">
      <c r="A5443" s="279"/>
      <c r="B5443" s="280"/>
      <c r="C5443" s="280"/>
      <c r="D5443" s="281"/>
    </row>
    <row r="5444" spans="1:4" x14ac:dyDescent="0.3">
      <c r="A5444" s="279"/>
      <c r="B5444" s="280"/>
      <c r="C5444" s="280"/>
      <c r="D5444" s="281"/>
    </row>
    <row r="5445" spans="1:4" x14ac:dyDescent="0.3">
      <c r="A5445" s="279"/>
      <c r="B5445" s="280"/>
      <c r="C5445" s="280"/>
      <c r="D5445" s="281"/>
    </row>
    <row r="5446" spans="1:4" x14ac:dyDescent="0.3">
      <c r="A5446" s="279"/>
      <c r="B5446" s="280"/>
      <c r="C5446" s="280"/>
      <c r="D5446" s="281"/>
    </row>
    <row r="5447" spans="1:4" x14ac:dyDescent="0.3">
      <c r="A5447" s="279"/>
      <c r="B5447" s="280"/>
      <c r="C5447" s="280"/>
      <c r="D5447" s="281"/>
    </row>
    <row r="5448" spans="1:4" x14ac:dyDescent="0.3">
      <c r="A5448" s="279"/>
      <c r="B5448" s="280"/>
      <c r="C5448" s="280"/>
      <c r="D5448" s="281"/>
    </row>
    <row r="5449" spans="1:4" x14ac:dyDescent="0.3">
      <c r="A5449" s="279"/>
      <c r="B5449" s="280"/>
      <c r="C5449" s="280"/>
      <c r="D5449" s="281"/>
    </row>
    <row r="5450" spans="1:4" x14ac:dyDescent="0.3">
      <c r="A5450" s="279"/>
      <c r="B5450" s="280"/>
      <c r="C5450" s="280"/>
      <c r="D5450" s="281"/>
    </row>
    <row r="5451" spans="1:4" x14ac:dyDescent="0.3">
      <c r="A5451" s="279"/>
      <c r="B5451" s="280"/>
      <c r="C5451" s="280"/>
      <c r="D5451" s="281"/>
    </row>
    <row r="5452" spans="1:4" x14ac:dyDescent="0.3">
      <c r="A5452" s="279"/>
      <c r="B5452" s="280"/>
      <c r="C5452" s="280"/>
      <c r="D5452" s="281"/>
    </row>
    <row r="5453" spans="1:4" x14ac:dyDescent="0.3">
      <c r="A5453" s="279"/>
      <c r="B5453" s="280"/>
      <c r="C5453" s="280"/>
      <c r="D5453" s="281"/>
    </row>
    <row r="5454" spans="1:4" x14ac:dyDescent="0.3">
      <c r="A5454" s="279"/>
      <c r="B5454" s="280"/>
      <c r="C5454" s="280"/>
      <c r="D5454" s="281"/>
    </row>
    <row r="5455" spans="1:4" x14ac:dyDescent="0.3">
      <c r="A5455" s="279"/>
      <c r="B5455" s="280"/>
      <c r="C5455" s="280"/>
      <c r="D5455" s="281"/>
    </row>
    <row r="5456" spans="1:4" x14ac:dyDescent="0.3">
      <c r="A5456" s="279"/>
      <c r="B5456" s="280"/>
      <c r="C5456" s="280"/>
      <c r="D5456" s="281"/>
    </row>
    <row r="5457" spans="1:4" x14ac:dyDescent="0.3">
      <c r="A5457" s="279"/>
      <c r="B5457" s="280"/>
      <c r="C5457" s="280"/>
      <c r="D5457" s="281"/>
    </row>
    <row r="5458" spans="1:4" x14ac:dyDescent="0.3">
      <c r="A5458" s="279"/>
      <c r="B5458" s="280"/>
      <c r="C5458" s="280"/>
      <c r="D5458" s="281"/>
    </row>
    <row r="5459" spans="1:4" x14ac:dyDescent="0.3">
      <c r="A5459" s="279"/>
      <c r="B5459" s="280"/>
      <c r="C5459" s="280"/>
      <c r="D5459" s="281"/>
    </row>
    <row r="5460" spans="1:4" x14ac:dyDescent="0.3">
      <c r="A5460" s="279"/>
      <c r="B5460" s="280"/>
      <c r="C5460" s="280"/>
      <c r="D5460" s="281"/>
    </row>
    <row r="5461" spans="1:4" x14ac:dyDescent="0.3">
      <c r="A5461" s="279"/>
      <c r="B5461" s="280"/>
      <c r="C5461" s="280"/>
      <c r="D5461" s="281"/>
    </row>
    <row r="5462" spans="1:4" x14ac:dyDescent="0.3">
      <c r="A5462" s="279"/>
      <c r="B5462" s="280"/>
      <c r="C5462" s="280"/>
      <c r="D5462" s="281"/>
    </row>
    <row r="5463" spans="1:4" x14ac:dyDescent="0.3">
      <c r="A5463" s="279"/>
      <c r="B5463" s="280"/>
      <c r="C5463" s="280"/>
      <c r="D5463" s="281"/>
    </row>
    <row r="5464" spans="1:4" x14ac:dyDescent="0.3">
      <c r="A5464" s="279"/>
      <c r="B5464" s="280"/>
      <c r="C5464" s="280"/>
      <c r="D5464" s="281"/>
    </row>
    <row r="5465" spans="1:4" x14ac:dyDescent="0.3">
      <c r="A5465" s="279"/>
      <c r="B5465" s="280"/>
      <c r="C5465" s="280"/>
      <c r="D5465" s="281"/>
    </row>
    <row r="5466" spans="1:4" x14ac:dyDescent="0.3">
      <c r="A5466" s="279"/>
      <c r="B5466" s="280"/>
      <c r="C5466" s="280"/>
      <c r="D5466" s="281"/>
    </row>
    <row r="5467" spans="1:4" x14ac:dyDescent="0.3">
      <c r="A5467" s="279"/>
      <c r="B5467" s="280"/>
      <c r="C5467" s="280"/>
      <c r="D5467" s="281"/>
    </row>
    <row r="5468" spans="1:4" x14ac:dyDescent="0.3">
      <c r="A5468" s="279"/>
      <c r="B5468" s="280"/>
      <c r="C5468" s="280"/>
      <c r="D5468" s="281"/>
    </row>
    <row r="5469" spans="1:4" x14ac:dyDescent="0.3">
      <c r="A5469" s="279"/>
      <c r="B5469" s="280"/>
      <c r="C5469" s="280"/>
      <c r="D5469" s="281"/>
    </row>
    <row r="5470" spans="1:4" x14ac:dyDescent="0.3">
      <c r="A5470" s="279"/>
      <c r="B5470" s="280"/>
      <c r="C5470" s="280"/>
      <c r="D5470" s="281"/>
    </row>
    <row r="5471" spans="1:4" x14ac:dyDescent="0.3">
      <c r="A5471" s="279"/>
      <c r="B5471" s="280"/>
      <c r="C5471" s="280"/>
      <c r="D5471" s="281"/>
    </row>
    <row r="5472" spans="1:4" x14ac:dyDescent="0.3">
      <c r="A5472" s="279"/>
      <c r="B5472" s="280"/>
      <c r="C5472" s="280"/>
      <c r="D5472" s="281"/>
    </row>
    <row r="5473" spans="1:4" x14ac:dyDescent="0.3">
      <c r="A5473" s="279"/>
      <c r="B5473" s="280"/>
      <c r="C5473" s="280"/>
      <c r="D5473" s="281"/>
    </row>
    <row r="5474" spans="1:4" x14ac:dyDescent="0.3">
      <c r="A5474" s="279"/>
      <c r="B5474" s="280"/>
      <c r="C5474" s="280"/>
      <c r="D5474" s="281"/>
    </row>
    <row r="5475" spans="1:4" x14ac:dyDescent="0.3">
      <c r="A5475" s="279"/>
      <c r="B5475" s="280"/>
      <c r="C5475" s="280"/>
      <c r="D5475" s="281"/>
    </row>
    <row r="5476" spans="1:4" x14ac:dyDescent="0.3">
      <c r="A5476" s="279"/>
      <c r="B5476" s="280"/>
      <c r="C5476" s="280"/>
      <c r="D5476" s="281"/>
    </row>
    <row r="5477" spans="1:4" x14ac:dyDescent="0.3">
      <c r="A5477" s="279"/>
      <c r="B5477" s="280"/>
      <c r="C5477" s="280"/>
      <c r="D5477" s="281"/>
    </row>
    <row r="5478" spans="1:4" x14ac:dyDescent="0.3">
      <c r="A5478" s="279"/>
      <c r="B5478" s="280"/>
      <c r="C5478" s="280"/>
      <c r="D5478" s="281"/>
    </row>
    <row r="5479" spans="1:4" x14ac:dyDescent="0.3">
      <c r="A5479" s="279"/>
      <c r="B5479" s="280"/>
      <c r="C5479" s="280"/>
      <c r="D5479" s="281"/>
    </row>
    <row r="5480" spans="1:4" x14ac:dyDescent="0.3">
      <c r="A5480" s="279"/>
      <c r="B5480" s="280"/>
      <c r="C5480" s="280"/>
      <c r="D5480" s="281"/>
    </row>
    <row r="5481" spans="1:4" x14ac:dyDescent="0.3">
      <c r="A5481" s="279"/>
      <c r="B5481" s="280"/>
      <c r="C5481" s="280"/>
      <c r="D5481" s="281"/>
    </row>
    <row r="5482" spans="1:4" x14ac:dyDescent="0.3">
      <c r="A5482" s="279"/>
      <c r="B5482" s="280"/>
      <c r="C5482" s="280"/>
      <c r="D5482" s="281"/>
    </row>
    <row r="5483" spans="1:4" x14ac:dyDescent="0.3">
      <c r="A5483" s="279"/>
      <c r="B5483" s="280"/>
      <c r="C5483" s="280"/>
      <c r="D5483" s="281"/>
    </row>
    <row r="5484" spans="1:4" x14ac:dyDescent="0.3">
      <c r="A5484" s="279"/>
      <c r="B5484" s="280"/>
      <c r="C5484" s="280"/>
      <c r="D5484" s="281"/>
    </row>
    <row r="5485" spans="1:4" x14ac:dyDescent="0.3">
      <c r="A5485" s="279"/>
      <c r="B5485" s="280"/>
      <c r="C5485" s="280"/>
      <c r="D5485" s="281"/>
    </row>
    <row r="5486" spans="1:4" x14ac:dyDescent="0.3">
      <c r="A5486" s="279"/>
      <c r="B5486" s="280"/>
      <c r="C5486" s="280"/>
      <c r="D5486" s="281"/>
    </row>
    <row r="5487" spans="1:4" x14ac:dyDescent="0.3">
      <c r="A5487" s="279"/>
      <c r="B5487" s="280"/>
      <c r="C5487" s="280"/>
      <c r="D5487" s="281"/>
    </row>
    <row r="5488" spans="1:4" x14ac:dyDescent="0.3">
      <c r="A5488" s="279"/>
      <c r="B5488" s="280"/>
      <c r="C5488" s="280"/>
      <c r="D5488" s="281"/>
    </row>
    <row r="5489" spans="1:4" x14ac:dyDescent="0.3">
      <c r="A5489" s="279"/>
      <c r="B5489" s="280"/>
      <c r="C5489" s="280"/>
      <c r="D5489" s="281"/>
    </row>
    <row r="5490" spans="1:4" x14ac:dyDescent="0.3">
      <c r="A5490" s="279"/>
      <c r="B5490" s="280"/>
      <c r="C5490" s="280"/>
      <c r="D5490" s="281"/>
    </row>
    <row r="5491" spans="1:4" x14ac:dyDescent="0.3">
      <c r="A5491" s="279"/>
      <c r="B5491" s="280"/>
      <c r="C5491" s="280"/>
      <c r="D5491" s="281"/>
    </row>
    <row r="5492" spans="1:4" x14ac:dyDescent="0.3">
      <c r="A5492" s="279"/>
      <c r="B5492" s="280"/>
      <c r="C5492" s="280"/>
      <c r="D5492" s="281"/>
    </row>
    <row r="5493" spans="1:4" x14ac:dyDescent="0.3">
      <c r="A5493" s="279"/>
      <c r="B5493" s="280"/>
      <c r="C5493" s="280"/>
      <c r="D5493" s="281"/>
    </row>
    <row r="5494" spans="1:4" x14ac:dyDescent="0.3">
      <c r="A5494" s="279"/>
      <c r="B5494" s="280"/>
      <c r="C5494" s="280"/>
      <c r="D5494" s="281"/>
    </row>
    <row r="5495" spans="1:4" x14ac:dyDescent="0.3">
      <c r="A5495" s="279"/>
      <c r="B5495" s="280"/>
      <c r="C5495" s="280"/>
      <c r="D5495" s="281"/>
    </row>
    <row r="5496" spans="1:4" x14ac:dyDescent="0.3">
      <c r="A5496" s="279"/>
      <c r="B5496" s="280"/>
      <c r="C5496" s="280"/>
      <c r="D5496" s="281"/>
    </row>
    <row r="5497" spans="1:4" x14ac:dyDescent="0.3">
      <c r="A5497" s="279"/>
      <c r="B5497" s="280"/>
      <c r="C5497" s="280"/>
      <c r="D5497" s="281"/>
    </row>
    <row r="5498" spans="1:4" x14ac:dyDescent="0.3">
      <c r="A5498" s="279"/>
      <c r="B5498" s="280"/>
      <c r="C5498" s="280"/>
      <c r="D5498" s="281"/>
    </row>
    <row r="5499" spans="1:4" x14ac:dyDescent="0.3">
      <c r="A5499" s="279"/>
      <c r="B5499" s="280"/>
      <c r="C5499" s="280"/>
      <c r="D5499" s="281"/>
    </row>
    <row r="5500" spans="1:4" x14ac:dyDescent="0.3">
      <c r="A5500" s="279"/>
      <c r="B5500" s="280"/>
      <c r="C5500" s="280"/>
      <c r="D5500" s="281"/>
    </row>
    <row r="5501" spans="1:4" x14ac:dyDescent="0.3">
      <c r="A5501" s="279"/>
      <c r="B5501" s="280"/>
      <c r="C5501" s="280"/>
      <c r="D5501" s="281"/>
    </row>
    <row r="5502" spans="1:4" x14ac:dyDescent="0.3">
      <c r="A5502" s="279"/>
      <c r="B5502" s="280"/>
      <c r="C5502" s="280"/>
      <c r="D5502" s="281"/>
    </row>
    <row r="5503" spans="1:4" x14ac:dyDescent="0.3">
      <c r="A5503" s="279"/>
      <c r="B5503" s="280"/>
      <c r="C5503" s="280"/>
      <c r="D5503" s="281"/>
    </row>
    <row r="5504" spans="1:4" x14ac:dyDescent="0.3">
      <c r="A5504" s="279"/>
      <c r="B5504" s="280"/>
      <c r="C5504" s="280"/>
      <c r="D5504" s="281"/>
    </row>
    <row r="5505" spans="1:4" x14ac:dyDescent="0.3">
      <c r="A5505" s="279"/>
      <c r="B5505" s="280"/>
      <c r="C5505" s="280"/>
      <c r="D5505" s="281"/>
    </row>
    <row r="5506" spans="1:4" x14ac:dyDescent="0.3">
      <c r="A5506" s="279"/>
      <c r="B5506" s="280"/>
      <c r="C5506" s="280"/>
      <c r="D5506" s="281"/>
    </row>
    <row r="5507" spans="1:4" x14ac:dyDescent="0.3">
      <c r="A5507" s="279"/>
      <c r="B5507" s="280"/>
      <c r="C5507" s="280"/>
      <c r="D5507" s="281"/>
    </row>
    <row r="5508" spans="1:4" x14ac:dyDescent="0.3">
      <c r="A5508" s="279"/>
      <c r="B5508" s="280"/>
      <c r="C5508" s="280"/>
      <c r="D5508" s="281"/>
    </row>
    <row r="5509" spans="1:4" x14ac:dyDescent="0.3">
      <c r="A5509" s="279"/>
      <c r="B5509" s="280"/>
      <c r="C5509" s="280"/>
      <c r="D5509" s="281"/>
    </row>
    <row r="5510" spans="1:4" x14ac:dyDescent="0.3">
      <c r="A5510" s="279"/>
      <c r="B5510" s="280"/>
      <c r="C5510" s="280"/>
      <c r="D5510" s="281"/>
    </row>
    <row r="5511" spans="1:4" x14ac:dyDescent="0.3">
      <c r="A5511" s="279"/>
      <c r="B5511" s="280"/>
      <c r="C5511" s="280"/>
      <c r="D5511" s="281"/>
    </row>
    <row r="5512" spans="1:4" x14ac:dyDescent="0.3">
      <c r="A5512" s="279"/>
      <c r="B5512" s="280"/>
      <c r="C5512" s="280"/>
      <c r="D5512" s="281"/>
    </row>
    <row r="5513" spans="1:4" x14ac:dyDescent="0.3">
      <c r="A5513" s="279"/>
      <c r="B5513" s="280"/>
      <c r="C5513" s="280"/>
      <c r="D5513" s="281"/>
    </row>
    <row r="5514" spans="1:4" x14ac:dyDescent="0.3">
      <c r="A5514" s="279"/>
      <c r="B5514" s="280"/>
      <c r="C5514" s="280"/>
      <c r="D5514" s="281"/>
    </row>
    <row r="5515" spans="1:4" x14ac:dyDescent="0.3">
      <c r="A5515" s="279"/>
      <c r="B5515" s="280"/>
      <c r="C5515" s="280"/>
      <c r="D5515" s="281"/>
    </row>
    <row r="5516" spans="1:4" x14ac:dyDescent="0.3">
      <c r="A5516" s="279"/>
      <c r="B5516" s="280"/>
      <c r="C5516" s="280"/>
      <c r="D5516" s="281"/>
    </row>
    <row r="5517" spans="1:4" x14ac:dyDescent="0.3">
      <c r="A5517" s="279"/>
      <c r="B5517" s="280"/>
      <c r="C5517" s="280"/>
      <c r="D5517" s="281"/>
    </row>
    <row r="5518" spans="1:4" x14ac:dyDescent="0.3">
      <c r="A5518" s="279"/>
      <c r="B5518" s="280"/>
      <c r="C5518" s="280"/>
      <c r="D5518" s="281"/>
    </row>
    <row r="5519" spans="1:4" x14ac:dyDescent="0.3">
      <c r="A5519" s="279"/>
      <c r="B5519" s="280"/>
      <c r="C5519" s="280"/>
      <c r="D5519" s="281"/>
    </row>
    <row r="5520" spans="1:4" x14ac:dyDescent="0.3">
      <c r="A5520" s="279"/>
      <c r="B5520" s="280"/>
      <c r="C5520" s="280"/>
      <c r="D5520" s="281"/>
    </row>
    <row r="5521" spans="1:4" x14ac:dyDescent="0.3">
      <c r="A5521" s="279"/>
      <c r="B5521" s="280"/>
      <c r="C5521" s="280"/>
      <c r="D5521" s="281"/>
    </row>
    <row r="5522" spans="1:4" x14ac:dyDescent="0.3">
      <c r="A5522" s="279"/>
      <c r="B5522" s="280"/>
      <c r="C5522" s="280"/>
      <c r="D5522" s="281"/>
    </row>
    <row r="5523" spans="1:4" x14ac:dyDescent="0.3">
      <c r="A5523" s="279"/>
      <c r="B5523" s="280"/>
      <c r="C5523" s="280"/>
      <c r="D5523" s="281"/>
    </row>
    <row r="5524" spans="1:4" x14ac:dyDescent="0.3">
      <c r="A5524" s="279"/>
      <c r="B5524" s="280"/>
      <c r="C5524" s="280"/>
      <c r="D5524" s="281"/>
    </row>
    <row r="5525" spans="1:4" x14ac:dyDescent="0.3">
      <c r="A5525" s="279"/>
      <c r="B5525" s="280"/>
      <c r="C5525" s="280"/>
      <c r="D5525" s="281"/>
    </row>
    <row r="5526" spans="1:4" x14ac:dyDescent="0.3">
      <c r="A5526" s="279"/>
      <c r="B5526" s="280"/>
      <c r="C5526" s="280"/>
      <c r="D5526" s="281"/>
    </row>
    <row r="5527" spans="1:4" x14ac:dyDescent="0.3">
      <c r="A5527" s="279"/>
      <c r="B5527" s="280"/>
      <c r="C5527" s="280"/>
      <c r="D5527" s="281"/>
    </row>
    <row r="5528" spans="1:4" x14ac:dyDescent="0.3">
      <c r="A5528" s="279"/>
      <c r="B5528" s="280"/>
      <c r="C5528" s="280"/>
      <c r="D5528" s="281"/>
    </row>
    <row r="5529" spans="1:4" x14ac:dyDescent="0.3">
      <c r="A5529" s="279"/>
      <c r="B5529" s="280"/>
      <c r="C5529" s="280"/>
      <c r="D5529" s="281"/>
    </row>
    <row r="5530" spans="1:4" x14ac:dyDescent="0.3">
      <c r="A5530" s="279"/>
      <c r="B5530" s="280"/>
      <c r="C5530" s="280"/>
      <c r="D5530" s="281"/>
    </row>
    <row r="5531" spans="1:4" x14ac:dyDescent="0.3">
      <c r="A5531" s="279"/>
      <c r="B5531" s="280"/>
      <c r="C5531" s="280"/>
      <c r="D5531" s="281"/>
    </row>
    <row r="5532" spans="1:4" x14ac:dyDescent="0.3">
      <c r="A5532" s="279"/>
      <c r="B5532" s="280"/>
      <c r="C5532" s="280"/>
      <c r="D5532" s="281"/>
    </row>
    <row r="5533" spans="1:4" x14ac:dyDescent="0.3">
      <c r="A5533" s="279"/>
      <c r="B5533" s="280"/>
      <c r="C5533" s="280"/>
      <c r="D5533" s="281"/>
    </row>
    <row r="5534" spans="1:4" x14ac:dyDescent="0.3">
      <c r="A5534" s="279"/>
      <c r="B5534" s="280"/>
      <c r="C5534" s="280"/>
      <c r="D5534" s="281"/>
    </row>
    <row r="5535" spans="1:4" x14ac:dyDescent="0.3">
      <c r="A5535" s="279"/>
      <c r="B5535" s="280"/>
      <c r="C5535" s="280"/>
      <c r="D5535" s="281"/>
    </row>
    <row r="5536" spans="1:4" x14ac:dyDescent="0.3">
      <c r="A5536" s="279"/>
      <c r="B5536" s="280"/>
      <c r="C5536" s="280"/>
      <c r="D5536" s="281"/>
    </row>
    <row r="5537" spans="1:4" x14ac:dyDescent="0.3">
      <c r="A5537" s="279"/>
      <c r="B5537" s="280"/>
      <c r="C5537" s="280"/>
      <c r="D5537" s="281"/>
    </row>
    <row r="5538" spans="1:4" x14ac:dyDescent="0.3">
      <c r="A5538" s="279"/>
      <c r="B5538" s="280"/>
      <c r="C5538" s="280"/>
      <c r="D5538" s="281"/>
    </row>
    <row r="5539" spans="1:4" x14ac:dyDescent="0.3">
      <c r="A5539" s="279"/>
      <c r="B5539" s="280"/>
      <c r="C5539" s="280"/>
      <c r="D5539" s="281"/>
    </row>
    <row r="5540" spans="1:4" x14ac:dyDescent="0.3">
      <c r="A5540" s="279"/>
      <c r="B5540" s="280"/>
      <c r="C5540" s="280"/>
      <c r="D5540" s="281"/>
    </row>
    <row r="5541" spans="1:4" x14ac:dyDescent="0.3">
      <c r="A5541" s="279"/>
      <c r="B5541" s="280"/>
      <c r="C5541" s="280"/>
      <c r="D5541" s="281"/>
    </row>
    <row r="5542" spans="1:4" x14ac:dyDescent="0.3">
      <c r="A5542" s="279"/>
      <c r="B5542" s="280"/>
      <c r="C5542" s="280"/>
      <c r="D5542" s="281"/>
    </row>
    <row r="5543" spans="1:4" x14ac:dyDescent="0.3">
      <c r="A5543" s="279"/>
      <c r="B5543" s="280"/>
      <c r="C5543" s="280"/>
      <c r="D5543" s="281"/>
    </row>
    <row r="5544" spans="1:4" x14ac:dyDescent="0.3">
      <c r="A5544" s="279"/>
      <c r="B5544" s="280"/>
      <c r="C5544" s="280"/>
      <c r="D5544" s="281"/>
    </row>
    <row r="5545" spans="1:4" x14ac:dyDescent="0.3">
      <c r="A5545" s="279"/>
      <c r="B5545" s="280"/>
      <c r="C5545" s="280"/>
      <c r="D5545" s="281"/>
    </row>
    <row r="5546" spans="1:4" x14ac:dyDescent="0.3">
      <c r="A5546" s="279"/>
      <c r="B5546" s="280"/>
      <c r="C5546" s="280"/>
      <c r="D5546" s="281"/>
    </row>
    <row r="5547" spans="1:4" x14ac:dyDescent="0.3">
      <c r="A5547" s="279"/>
      <c r="B5547" s="280"/>
      <c r="C5547" s="280"/>
      <c r="D5547" s="281"/>
    </row>
    <row r="5548" spans="1:4" x14ac:dyDescent="0.3">
      <c r="A5548" s="279"/>
      <c r="B5548" s="280"/>
      <c r="C5548" s="280"/>
      <c r="D5548" s="281"/>
    </row>
    <row r="5549" spans="1:4" x14ac:dyDescent="0.3">
      <c r="A5549" s="279"/>
      <c r="B5549" s="280"/>
      <c r="C5549" s="280"/>
      <c r="D5549" s="281"/>
    </row>
    <row r="5550" spans="1:4" x14ac:dyDescent="0.3">
      <c r="A5550" s="279"/>
      <c r="B5550" s="280"/>
      <c r="C5550" s="280"/>
      <c r="D5550" s="281"/>
    </row>
    <row r="5551" spans="1:4" x14ac:dyDescent="0.3">
      <c r="A5551" s="279"/>
      <c r="B5551" s="280"/>
      <c r="C5551" s="280"/>
      <c r="D5551" s="281"/>
    </row>
    <row r="5552" spans="1:4" x14ac:dyDescent="0.3">
      <c r="A5552" s="279"/>
      <c r="B5552" s="280"/>
      <c r="C5552" s="280"/>
      <c r="D5552" s="281"/>
    </row>
    <row r="5553" spans="1:4" x14ac:dyDescent="0.3">
      <c r="A5553" s="279"/>
      <c r="B5553" s="280"/>
      <c r="C5553" s="280"/>
      <c r="D5553" s="281"/>
    </row>
    <row r="5554" spans="1:4" x14ac:dyDescent="0.3">
      <c r="A5554" s="279"/>
      <c r="B5554" s="280"/>
      <c r="C5554" s="280"/>
      <c r="D5554" s="281"/>
    </row>
    <row r="5555" spans="1:4" x14ac:dyDescent="0.3">
      <c r="A5555" s="279"/>
      <c r="B5555" s="280"/>
      <c r="C5555" s="280"/>
      <c r="D5555" s="281"/>
    </row>
    <row r="5556" spans="1:4" x14ac:dyDescent="0.3">
      <c r="A5556" s="279"/>
      <c r="B5556" s="280"/>
      <c r="C5556" s="280"/>
      <c r="D5556" s="281"/>
    </row>
    <row r="5557" spans="1:4" x14ac:dyDescent="0.3">
      <c r="A5557" s="279"/>
      <c r="B5557" s="280"/>
      <c r="C5557" s="280"/>
      <c r="D5557" s="281"/>
    </row>
    <row r="5558" spans="1:4" x14ac:dyDescent="0.3">
      <c r="A5558" s="279"/>
      <c r="B5558" s="280"/>
      <c r="C5558" s="280"/>
      <c r="D5558" s="281"/>
    </row>
    <row r="5559" spans="1:4" x14ac:dyDescent="0.3">
      <c r="A5559" s="279"/>
      <c r="B5559" s="280"/>
      <c r="C5559" s="280"/>
      <c r="D5559" s="281"/>
    </row>
    <row r="5560" spans="1:4" x14ac:dyDescent="0.3">
      <c r="A5560" s="279"/>
      <c r="B5560" s="280"/>
      <c r="C5560" s="280"/>
      <c r="D5560" s="281"/>
    </row>
    <row r="5561" spans="1:4" x14ac:dyDescent="0.3">
      <c r="A5561" s="279"/>
      <c r="B5561" s="280"/>
      <c r="C5561" s="280"/>
      <c r="D5561" s="281"/>
    </row>
    <row r="5562" spans="1:4" x14ac:dyDescent="0.3">
      <c r="A5562" s="279"/>
      <c r="B5562" s="280"/>
      <c r="C5562" s="280"/>
      <c r="D5562" s="281"/>
    </row>
    <row r="5563" spans="1:4" x14ac:dyDescent="0.3">
      <c r="A5563" s="279"/>
      <c r="B5563" s="280"/>
      <c r="C5563" s="280"/>
      <c r="D5563" s="281"/>
    </row>
    <row r="5564" spans="1:4" x14ac:dyDescent="0.3">
      <c r="A5564" s="279"/>
      <c r="B5564" s="280"/>
      <c r="C5564" s="280"/>
      <c r="D5564" s="281"/>
    </row>
    <row r="5565" spans="1:4" x14ac:dyDescent="0.3">
      <c r="A5565" s="279"/>
      <c r="B5565" s="280"/>
      <c r="C5565" s="280"/>
      <c r="D5565" s="281"/>
    </row>
    <row r="5566" spans="1:4" x14ac:dyDescent="0.3">
      <c r="A5566" s="279"/>
      <c r="B5566" s="280"/>
      <c r="C5566" s="280"/>
      <c r="D5566" s="281"/>
    </row>
    <row r="5567" spans="1:4" x14ac:dyDescent="0.3">
      <c r="A5567" s="279"/>
      <c r="B5567" s="280"/>
      <c r="C5567" s="280"/>
      <c r="D5567" s="281"/>
    </row>
    <row r="5568" spans="1:4" x14ac:dyDescent="0.3">
      <c r="A5568" s="279"/>
      <c r="B5568" s="280"/>
      <c r="C5568" s="280"/>
      <c r="D5568" s="281"/>
    </row>
    <row r="5569" spans="1:4" x14ac:dyDescent="0.3">
      <c r="A5569" s="279"/>
      <c r="B5569" s="280"/>
      <c r="C5569" s="280"/>
      <c r="D5569" s="281"/>
    </row>
    <row r="5570" spans="1:4" x14ac:dyDescent="0.3">
      <c r="A5570" s="279"/>
      <c r="B5570" s="280"/>
      <c r="C5570" s="280"/>
      <c r="D5570" s="281"/>
    </row>
    <row r="5571" spans="1:4" x14ac:dyDescent="0.3">
      <c r="A5571" s="279"/>
      <c r="B5571" s="280"/>
      <c r="C5571" s="280"/>
      <c r="D5571" s="281"/>
    </row>
    <row r="5572" spans="1:4" x14ac:dyDescent="0.3">
      <c r="A5572" s="279"/>
      <c r="B5572" s="280"/>
      <c r="C5572" s="280"/>
      <c r="D5572" s="281"/>
    </row>
    <row r="5573" spans="1:4" x14ac:dyDescent="0.3">
      <c r="A5573" s="279"/>
      <c r="B5573" s="280"/>
      <c r="C5573" s="280"/>
      <c r="D5573" s="281"/>
    </row>
    <row r="5574" spans="1:4" x14ac:dyDescent="0.3">
      <c r="A5574" s="279"/>
      <c r="B5574" s="280"/>
      <c r="C5574" s="280"/>
      <c r="D5574" s="281"/>
    </row>
    <row r="5575" spans="1:4" x14ac:dyDescent="0.3">
      <c r="A5575" s="279"/>
      <c r="B5575" s="280"/>
      <c r="C5575" s="280"/>
      <c r="D5575" s="281"/>
    </row>
    <row r="5576" spans="1:4" x14ac:dyDescent="0.3">
      <c r="A5576" s="279"/>
      <c r="B5576" s="280"/>
      <c r="C5576" s="280"/>
      <c r="D5576" s="281"/>
    </row>
    <row r="5577" spans="1:4" x14ac:dyDescent="0.3">
      <c r="A5577" s="279"/>
      <c r="B5577" s="280"/>
      <c r="C5577" s="280"/>
      <c r="D5577" s="281"/>
    </row>
    <row r="5578" spans="1:4" x14ac:dyDescent="0.3">
      <c r="A5578" s="279"/>
      <c r="B5578" s="280"/>
      <c r="C5578" s="280"/>
      <c r="D5578" s="281"/>
    </row>
    <row r="5579" spans="1:4" x14ac:dyDescent="0.3">
      <c r="A5579" s="279"/>
      <c r="B5579" s="280"/>
      <c r="C5579" s="280"/>
      <c r="D5579" s="281"/>
    </row>
    <row r="5580" spans="1:4" x14ac:dyDescent="0.3">
      <c r="A5580" s="279"/>
      <c r="B5580" s="280"/>
      <c r="C5580" s="280"/>
      <c r="D5580" s="281"/>
    </row>
    <row r="5581" spans="1:4" x14ac:dyDescent="0.3">
      <c r="A5581" s="279"/>
      <c r="B5581" s="280"/>
      <c r="C5581" s="280"/>
      <c r="D5581" s="281"/>
    </row>
    <row r="5582" spans="1:4" x14ac:dyDescent="0.3">
      <c r="A5582" s="279"/>
      <c r="B5582" s="280"/>
      <c r="C5582" s="280"/>
      <c r="D5582" s="281"/>
    </row>
    <row r="5583" spans="1:4" x14ac:dyDescent="0.3">
      <c r="A5583" s="279"/>
      <c r="B5583" s="280"/>
      <c r="C5583" s="280"/>
      <c r="D5583" s="281"/>
    </row>
    <row r="5584" spans="1:4" x14ac:dyDescent="0.3">
      <c r="A5584" s="279"/>
      <c r="B5584" s="280"/>
      <c r="C5584" s="280"/>
      <c r="D5584" s="281"/>
    </row>
    <row r="5585" spans="1:4" x14ac:dyDescent="0.3">
      <c r="A5585" s="279"/>
      <c r="B5585" s="280"/>
      <c r="C5585" s="280"/>
      <c r="D5585" s="281"/>
    </row>
    <row r="5586" spans="1:4" x14ac:dyDescent="0.3">
      <c r="A5586" s="279"/>
      <c r="B5586" s="280"/>
      <c r="C5586" s="280"/>
      <c r="D5586" s="281"/>
    </row>
    <row r="5587" spans="1:4" x14ac:dyDescent="0.3">
      <c r="A5587" s="279"/>
      <c r="B5587" s="280"/>
      <c r="C5587" s="280"/>
      <c r="D5587" s="281"/>
    </row>
    <row r="5588" spans="1:4" x14ac:dyDescent="0.3">
      <c r="A5588" s="279"/>
      <c r="B5588" s="280"/>
      <c r="C5588" s="280"/>
      <c r="D5588" s="281"/>
    </row>
    <row r="5589" spans="1:4" x14ac:dyDescent="0.3">
      <c r="A5589" s="279"/>
      <c r="B5589" s="280"/>
      <c r="C5589" s="280"/>
      <c r="D5589" s="281"/>
    </row>
    <row r="5590" spans="1:4" x14ac:dyDescent="0.3">
      <c r="A5590" s="279"/>
      <c r="B5590" s="280"/>
      <c r="C5590" s="280"/>
      <c r="D5590" s="281"/>
    </row>
    <row r="5591" spans="1:4" x14ac:dyDescent="0.3">
      <c r="A5591" s="279"/>
      <c r="B5591" s="280"/>
      <c r="C5591" s="280"/>
      <c r="D5591" s="281"/>
    </row>
    <row r="5592" spans="1:4" x14ac:dyDescent="0.3">
      <c r="A5592" s="279"/>
      <c r="B5592" s="280"/>
      <c r="C5592" s="280"/>
      <c r="D5592" s="281"/>
    </row>
    <row r="5593" spans="1:4" x14ac:dyDescent="0.3">
      <c r="A5593" s="279"/>
      <c r="B5593" s="280"/>
      <c r="C5593" s="280"/>
      <c r="D5593" s="281"/>
    </row>
    <row r="5594" spans="1:4" x14ac:dyDescent="0.3">
      <c r="A5594" s="279"/>
      <c r="B5594" s="280"/>
      <c r="C5594" s="280"/>
      <c r="D5594" s="281"/>
    </row>
    <row r="5595" spans="1:4" x14ac:dyDescent="0.3">
      <c r="A5595" s="279"/>
      <c r="B5595" s="280"/>
      <c r="C5595" s="280"/>
      <c r="D5595" s="281"/>
    </row>
    <row r="5596" spans="1:4" x14ac:dyDescent="0.3">
      <c r="A5596" s="279"/>
      <c r="B5596" s="280"/>
      <c r="C5596" s="280"/>
      <c r="D5596" s="281"/>
    </row>
    <row r="5597" spans="1:4" x14ac:dyDescent="0.3">
      <c r="A5597" s="279"/>
      <c r="B5597" s="280"/>
      <c r="C5597" s="280"/>
      <c r="D5597" s="281"/>
    </row>
    <row r="5598" spans="1:4" x14ac:dyDescent="0.3">
      <c r="A5598" s="279"/>
      <c r="B5598" s="280"/>
      <c r="C5598" s="280"/>
      <c r="D5598" s="281"/>
    </row>
    <row r="5599" spans="1:4" x14ac:dyDescent="0.3">
      <c r="A5599" s="279"/>
      <c r="B5599" s="280"/>
      <c r="C5599" s="280"/>
      <c r="D5599" s="281"/>
    </row>
    <row r="5600" spans="1:4" x14ac:dyDescent="0.3">
      <c r="A5600" s="279"/>
      <c r="B5600" s="280"/>
      <c r="C5600" s="280"/>
      <c r="D5600" s="281"/>
    </row>
    <row r="5601" spans="1:4" x14ac:dyDescent="0.3">
      <c r="A5601" s="279"/>
      <c r="B5601" s="280"/>
      <c r="C5601" s="280"/>
      <c r="D5601" s="281"/>
    </row>
    <row r="5602" spans="1:4" x14ac:dyDescent="0.3">
      <c r="A5602" s="279"/>
      <c r="B5602" s="280"/>
      <c r="C5602" s="280"/>
      <c r="D5602" s="281"/>
    </row>
    <row r="5603" spans="1:4" x14ac:dyDescent="0.3">
      <c r="A5603" s="279"/>
      <c r="B5603" s="280"/>
      <c r="C5603" s="280"/>
      <c r="D5603" s="281"/>
    </row>
    <row r="5604" spans="1:4" x14ac:dyDescent="0.3">
      <c r="A5604" s="279"/>
      <c r="B5604" s="280"/>
      <c r="C5604" s="280"/>
      <c r="D5604" s="281"/>
    </row>
    <row r="5605" spans="1:4" x14ac:dyDescent="0.3">
      <c r="A5605" s="279"/>
      <c r="B5605" s="280"/>
      <c r="C5605" s="280"/>
      <c r="D5605" s="281"/>
    </row>
    <row r="5606" spans="1:4" x14ac:dyDescent="0.3">
      <c r="A5606" s="279"/>
      <c r="B5606" s="280"/>
      <c r="C5606" s="280"/>
      <c r="D5606" s="281"/>
    </row>
    <row r="5607" spans="1:4" x14ac:dyDescent="0.3">
      <c r="A5607" s="279"/>
      <c r="B5607" s="280"/>
      <c r="C5607" s="280"/>
      <c r="D5607" s="281"/>
    </row>
    <row r="5608" spans="1:4" x14ac:dyDescent="0.3">
      <c r="A5608" s="279"/>
      <c r="B5608" s="280"/>
      <c r="C5608" s="280"/>
      <c r="D5608" s="281"/>
    </row>
    <row r="5609" spans="1:4" x14ac:dyDescent="0.3">
      <c r="A5609" s="279"/>
      <c r="B5609" s="280"/>
      <c r="C5609" s="280"/>
      <c r="D5609" s="281"/>
    </row>
    <row r="5610" spans="1:4" x14ac:dyDescent="0.3">
      <c r="A5610" s="279"/>
      <c r="B5610" s="280"/>
      <c r="C5610" s="280"/>
      <c r="D5610" s="281"/>
    </row>
    <row r="5611" spans="1:4" x14ac:dyDescent="0.3">
      <c r="A5611" s="279"/>
      <c r="B5611" s="280"/>
      <c r="C5611" s="280"/>
      <c r="D5611" s="281"/>
    </row>
    <row r="5612" spans="1:4" x14ac:dyDescent="0.3">
      <c r="A5612" s="279"/>
      <c r="B5612" s="280"/>
      <c r="C5612" s="280"/>
      <c r="D5612" s="281"/>
    </row>
    <row r="5613" spans="1:4" x14ac:dyDescent="0.3">
      <c r="A5613" s="279"/>
      <c r="B5613" s="280"/>
      <c r="C5613" s="280"/>
      <c r="D5613" s="281"/>
    </row>
    <row r="5614" spans="1:4" x14ac:dyDescent="0.3">
      <c r="A5614" s="279"/>
      <c r="B5614" s="280"/>
      <c r="C5614" s="280"/>
      <c r="D5614" s="281"/>
    </row>
    <row r="5615" spans="1:4" x14ac:dyDescent="0.3">
      <c r="A5615" s="279"/>
      <c r="B5615" s="280"/>
      <c r="C5615" s="280"/>
      <c r="D5615" s="281"/>
    </row>
    <row r="5616" spans="1:4" x14ac:dyDescent="0.3">
      <c r="A5616" s="279"/>
      <c r="B5616" s="280"/>
      <c r="C5616" s="280"/>
      <c r="D5616" s="281"/>
    </row>
    <row r="5617" spans="1:4" x14ac:dyDescent="0.3">
      <c r="A5617" s="279"/>
      <c r="B5617" s="280"/>
      <c r="C5617" s="280"/>
      <c r="D5617" s="281"/>
    </row>
    <row r="5618" spans="1:4" x14ac:dyDescent="0.3">
      <c r="A5618" s="279"/>
      <c r="B5618" s="280"/>
      <c r="C5618" s="280"/>
      <c r="D5618" s="281"/>
    </row>
    <row r="5619" spans="1:4" x14ac:dyDescent="0.3">
      <c r="A5619" s="279"/>
      <c r="B5619" s="280"/>
      <c r="C5619" s="280"/>
      <c r="D5619" s="281"/>
    </row>
    <row r="5620" spans="1:4" x14ac:dyDescent="0.3">
      <c r="A5620" s="279"/>
      <c r="B5620" s="280"/>
      <c r="C5620" s="280"/>
      <c r="D5620" s="281"/>
    </row>
    <row r="5621" spans="1:4" x14ac:dyDescent="0.3">
      <c r="A5621" s="279"/>
      <c r="B5621" s="280"/>
      <c r="C5621" s="280"/>
      <c r="D5621" s="281"/>
    </row>
    <row r="5622" spans="1:4" x14ac:dyDescent="0.3">
      <c r="A5622" s="279"/>
      <c r="B5622" s="280"/>
      <c r="C5622" s="280"/>
      <c r="D5622" s="281"/>
    </row>
    <row r="5623" spans="1:4" x14ac:dyDescent="0.3">
      <c r="A5623" s="279"/>
      <c r="B5623" s="280"/>
      <c r="C5623" s="280"/>
      <c r="D5623" s="281"/>
    </row>
    <row r="5624" spans="1:4" x14ac:dyDescent="0.3">
      <c r="A5624" s="279"/>
      <c r="B5624" s="280"/>
      <c r="C5624" s="280"/>
      <c r="D5624" s="281"/>
    </row>
    <row r="5625" spans="1:4" x14ac:dyDescent="0.3">
      <c r="A5625" s="279"/>
      <c r="B5625" s="280"/>
      <c r="C5625" s="280"/>
      <c r="D5625" s="281"/>
    </row>
    <row r="5626" spans="1:4" x14ac:dyDescent="0.3">
      <c r="A5626" s="279"/>
      <c r="B5626" s="280"/>
      <c r="C5626" s="280"/>
      <c r="D5626" s="281"/>
    </row>
    <row r="5627" spans="1:4" x14ac:dyDescent="0.3">
      <c r="A5627" s="279"/>
      <c r="B5627" s="280"/>
      <c r="C5627" s="280"/>
      <c r="D5627" s="281"/>
    </row>
    <row r="5628" spans="1:4" x14ac:dyDescent="0.3">
      <c r="A5628" s="279"/>
      <c r="B5628" s="280"/>
      <c r="C5628" s="280"/>
      <c r="D5628" s="281"/>
    </row>
    <row r="5629" spans="1:4" x14ac:dyDescent="0.3">
      <c r="A5629" s="279"/>
      <c r="B5629" s="280"/>
      <c r="C5629" s="280"/>
      <c r="D5629" s="281"/>
    </row>
    <row r="5630" spans="1:4" x14ac:dyDescent="0.3">
      <c r="A5630" s="279"/>
      <c r="B5630" s="280"/>
      <c r="C5630" s="280"/>
      <c r="D5630" s="281"/>
    </row>
    <row r="5631" spans="1:4" x14ac:dyDescent="0.3">
      <c r="A5631" s="279"/>
      <c r="B5631" s="280"/>
      <c r="C5631" s="280"/>
      <c r="D5631" s="281"/>
    </row>
    <row r="5632" spans="1:4" x14ac:dyDescent="0.3">
      <c r="A5632" s="279"/>
      <c r="B5632" s="280"/>
      <c r="C5632" s="280"/>
      <c r="D5632" s="281"/>
    </row>
    <row r="5633" spans="1:4" x14ac:dyDescent="0.3">
      <c r="A5633" s="279"/>
      <c r="B5633" s="280"/>
      <c r="C5633" s="280"/>
      <c r="D5633" s="281"/>
    </row>
    <row r="5634" spans="1:4" x14ac:dyDescent="0.3">
      <c r="A5634" s="279"/>
      <c r="B5634" s="280"/>
      <c r="C5634" s="280"/>
      <c r="D5634" s="281"/>
    </row>
    <row r="5635" spans="1:4" x14ac:dyDescent="0.3">
      <c r="A5635" s="279"/>
      <c r="B5635" s="280"/>
      <c r="C5635" s="280"/>
      <c r="D5635" s="281"/>
    </row>
    <row r="5636" spans="1:4" x14ac:dyDescent="0.3">
      <c r="A5636" s="279"/>
      <c r="B5636" s="280"/>
      <c r="C5636" s="280"/>
      <c r="D5636" s="281"/>
    </row>
    <row r="5637" spans="1:4" x14ac:dyDescent="0.3">
      <c r="A5637" s="279"/>
      <c r="B5637" s="280"/>
      <c r="C5637" s="280"/>
      <c r="D5637" s="281"/>
    </row>
    <row r="5638" spans="1:4" x14ac:dyDescent="0.3">
      <c r="A5638" s="279"/>
      <c r="B5638" s="280"/>
      <c r="C5638" s="280"/>
      <c r="D5638" s="281"/>
    </row>
    <row r="5639" spans="1:4" x14ac:dyDescent="0.3">
      <c r="A5639" s="279"/>
      <c r="B5639" s="280"/>
      <c r="C5639" s="280"/>
      <c r="D5639" s="281"/>
    </row>
    <row r="5640" spans="1:4" x14ac:dyDescent="0.3">
      <c r="A5640" s="279"/>
      <c r="B5640" s="280"/>
      <c r="C5640" s="280"/>
      <c r="D5640" s="281"/>
    </row>
    <row r="5641" spans="1:4" x14ac:dyDescent="0.3">
      <c r="A5641" s="279"/>
      <c r="B5641" s="280"/>
      <c r="C5641" s="280"/>
      <c r="D5641" s="281"/>
    </row>
    <row r="5642" spans="1:4" x14ac:dyDescent="0.3">
      <c r="A5642" s="279"/>
      <c r="B5642" s="280"/>
      <c r="C5642" s="280"/>
      <c r="D5642" s="281"/>
    </row>
    <row r="5643" spans="1:4" x14ac:dyDescent="0.3">
      <c r="A5643" s="279"/>
      <c r="B5643" s="280"/>
      <c r="C5643" s="280"/>
      <c r="D5643" s="281"/>
    </row>
    <row r="5644" spans="1:4" x14ac:dyDescent="0.3">
      <c r="A5644" s="279"/>
      <c r="B5644" s="280"/>
      <c r="C5644" s="280"/>
      <c r="D5644" s="281"/>
    </row>
    <row r="5645" spans="1:4" x14ac:dyDescent="0.3">
      <c r="A5645" s="279"/>
      <c r="B5645" s="280"/>
      <c r="C5645" s="280"/>
      <c r="D5645" s="281"/>
    </row>
    <row r="5646" spans="1:4" x14ac:dyDescent="0.3">
      <c r="A5646" s="279"/>
      <c r="B5646" s="280"/>
      <c r="C5646" s="280"/>
      <c r="D5646" s="281"/>
    </row>
    <row r="5647" spans="1:4" x14ac:dyDescent="0.3">
      <c r="A5647" s="279"/>
      <c r="B5647" s="280"/>
      <c r="C5647" s="280"/>
      <c r="D5647" s="281"/>
    </row>
    <row r="5648" spans="1:4" x14ac:dyDescent="0.3">
      <c r="A5648" s="279"/>
      <c r="B5648" s="280"/>
      <c r="C5648" s="280"/>
      <c r="D5648" s="281"/>
    </row>
    <row r="5649" spans="1:4" x14ac:dyDescent="0.3">
      <c r="A5649" s="279"/>
      <c r="B5649" s="280"/>
      <c r="C5649" s="280"/>
      <c r="D5649" s="281"/>
    </row>
    <row r="5650" spans="1:4" x14ac:dyDescent="0.3">
      <c r="A5650" s="279"/>
      <c r="B5650" s="280"/>
      <c r="C5650" s="280"/>
      <c r="D5650" s="281"/>
    </row>
    <row r="5651" spans="1:4" x14ac:dyDescent="0.3">
      <c r="A5651" s="279"/>
      <c r="B5651" s="280"/>
      <c r="C5651" s="280"/>
      <c r="D5651" s="281"/>
    </row>
    <row r="5652" spans="1:4" x14ac:dyDescent="0.3">
      <c r="A5652" s="279"/>
      <c r="B5652" s="280"/>
      <c r="C5652" s="280"/>
      <c r="D5652" s="281"/>
    </row>
    <row r="5653" spans="1:4" x14ac:dyDescent="0.3">
      <c r="A5653" s="279"/>
      <c r="B5653" s="280"/>
      <c r="C5653" s="280"/>
      <c r="D5653" s="281"/>
    </row>
    <row r="5654" spans="1:4" x14ac:dyDescent="0.3">
      <c r="A5654" s="279"/>
      <c r="B5654" s="280"/>
      <c r="C5654" s="280"/>
      <c r="D5654" s="281"/>
    </row>
    <row r="5655" spans="1:4" x14ac:dyDescent="0.3">
      <c r="A5655" s="279"/>
      <c r="B5655" s="280"/>
      <c r="C5655" s="280"/>
      <c r="D5655" s="281"/>
    </row>
    <row r="5656" spans="1:4" x14ac:dyDescent="0.3">
      <c r="A5656" s="279"/>
      <c r="B5656" s="280"/>
      <c r="C5656" s="280"/>
      <c r="D5656" s="281"/>
    </row>
    <row r="5657" spans="1:4" x14ac:dyDescent="0.3">
      <c r="A5657" s="279"/>
      <c r="B5657" s="280"/>
      <c r="C5657" s="280"/>
      <c r="D5657" s="281"/>
    </row>
    <row r="5658" spans="1:4" x14ac:dyDescent="0.3">
      <c r="A5658" s="279"/>
      <c r="B5658" s="280"/>
      <c r="C5658" s="280"/>
      <c r="D5658" s="281"/>
    </row>
    <row r="5659" spans="1:4" x14ac:dyDescent="0.3">
      <c r="A5659" s="279"/>
      <c r="B5659" s="280"/>
      <c r="C5659" s="280"/>
      <c r="D5659" s="281"/>
    </row>
    <row r="5660" spans="1:4" x14ac:dyDescent="0.3">
      <c r="A5660" s="279"/>
      <c r="B5660" s="280"/>
      <c r="C5660" s="280"/>
      <c r="D5660" s="281"/>
    </row>
    <row r="5661" spans="1:4" x14ac:dyDescent="0.3">
      <c r="A5661" s="279"/>
      <c r="B5661" s="280"/>
      <c r="C5661" s="280"/>
      <c r="D5661" s="281"/>
    </row>
    <row r="5662" spans="1:4" x14ac:dyDescent="0.3">
      <c r="A5662" s="279"/>
      <c r="B5662" s="280"/>
      <c r="C5662" s="280"/>
      <c r="D5662" s="281"/>
    </row>
    <row r="5663" spans="1:4" x14ac:dyDescent="0.3">
      <c r="A5663" s="279"/>
      <c r="B5663" s="280"/>
      <c r="C5663" s="280"/>
      <c r="D5663" s="281"/>
    </row>
    <row r="5664" spans="1:4" x14ac:dyDescent="0.3">
      <c r="A5664" s="279"/>
      <c r="B5664" s="280"/>
      <c r="C5664" s="280"/>
      <c r="D5664" s="281"/>
    </row>
    <row r="5665" spans="1:4" x14ac:dyDescent="0.3">
      <c r="A5665" s="279"/>
      <c r="B5665" s="280"/>
      <c r="C5665" s="280"/>
      <c r="D5665" s="281"/>
    </row>
    <row r="5666" spans="1:4" x14ac:dyDescent="0.3">
      <c r="A5666" s="279"/>
      <c r="B5666" s="280"/>
      <c r="C5666" s="280"/>
      <c r="D5666" s="281"/>
    </row>
    <row r="5667" spans="1:4" x14ac:dyDescent="0.3">
      <c r="A5667" s="279"/>
      <c r="B5667" s="280"/>
      <c r="C5667" s="280"/>
      <c r="D5667" s="281"/>
    </row>
    <row r="5668" spans="1:4" x14ac:dyDescent="0.3">
      <c r="A5668" s="279"/>
      <c r="B5668" s="280"/>
      <c r="C5668" s="280"/>
      <c r="D5668" s="281"/>
    </row>
    <row r="5669" spans="1:4" x14ac:dyDescent="0.3">
      <c r="A5669" s="279"/>
      <c r="B5669" s="280"/>
      <c r="C5669" s="280"/>
      <c r="D5669" s="281"/>
    </row>
    <row r="5670" spans="1:4" x14ac:dyDescent="0.3">
      <c r="A5670" s="279"/>
      <c r="B5670" s="280"/>
      <c r="C5670" s="280"/>
      <c r="D5670" s="281"/>
    </row>
    <row r="5671" spans="1:4" x14ac:dyDescent="0.3">
      <c r="A5671" s="279"/>
      <c r="B5671" s="280"/>
      <c r="C5671" s="280"/>
      <c r="D5671" s="281"/>
    </row>
    <row r="5672" spans="1:4" x14ac:dyDescent="0.3">
      <c r="A5672" s="279"/>
      <c r="B5672" s="280"/>
      <c r="C5672" s="280"/>
      <c r="D5672" s="281"/>
    </row>
    <row r="5673" spans="1:4" x14ac:dyDescent="0.3">
      <c r="A5673" s="279"/>
      <c r="B5673" s="280"/>
      <c r="C5673" s="280"/>
      <c r="D5673" s="281"/>
    </row>
    <row r="5674" spans="1:4" x14ac:dyDescent="0.3">
      <c r="A5674" s="279"/>
      <c r="B5674" s="280"/>
      <c r="C5674" s="280"/>
      <c r="D5674" s="281"/>
    </row>
    <row r="5675" spans="1:4" x14ac:dyDescent="0.3">
      <c r="A5675" s="279"/>
      <c r="B5675" s="280"/>
      <c r="C5675" s="280"/>
      <c r="D5675" s="281"/>
    </row>
    <row r="5676" spans="1:4" x14ac:dyDescent="0.3">
      <c r="A5676" s="279"/>
      <c r="B5676" s="280"/>
      <c r="C5676" s="280"/>
      <c r="D5676" s="281"/>
    </row>
    <row r="5677" spans="1:4" x14ac:dyDescent="0.3">
      <c r="A5677" s="279"/>
      <c r="B5677" s="280"/>
      <c r="C5677" s="280"/>
      <c r="D5677" s="281"/>
    </row>
    <row r="5678" spans="1:4" x14ac:dyDescent="0.3">
      <c r="A5678" s="279"/>
      <c r="B5678" s="280"/>
      <c r="C5678" s="280"/>
      <c r="D5678" s="281"/>
    </row>
    <row r="5679" spans="1:4" x14ac:dyDescent="0.3">
      <c r="A5679" s="279"/>
      <c r="B5679" s="280"/>
      <c r="C5679" s="280"/>
      <c r="D5679" s="281"/>
    </row>
    <row r="5680" spans="1:4" x14ac:dyDescent="0.3">
      <c r="A5680" s="279"/>
      <c r="B5680" s="280"/>
      <c r="C5680" s="280"/>
      <c r="D5680" s="281"/>
    </row>
    <row r="5681" spans="1:4" x14ac:dyDescent="0.3">
      <c r="A5681" s="279"/>
      <c r="B5681" s="280"/>
      <c r="C5681" s="280"/>
      <c r="D5681" s="281"/>
    </row>
    <row r="5682" spans="1:4" x14ac:dyDescent="0.3">
      <c r="A5682" s="279"/>
      <c r="B5682" s="280"/>
      <c r="C5682" s="280"/>
      <c r="D5682" s="281"/>
    </row>
    <row r="5683" spans="1:4" x14ac:dyDescent="0.3">
      <c r="A5683" s="279"/>
      <c r="B5683" s="280"/>
      <c r="C5683" s="280"/>
      <c r="D5683" s="281"/>
    </row>
    <row r="5684" spans="1:4" x14ac:dyDescent="0.3">
      <c r="A5684" s="279"/>
      <c r="B5684" s="280"/>
      <c r="C5684" s="280"/>
      <c r="D5684" s="281"/>
    </row>
    <row r="5685" spans="1:4" x14ac:dyDescent="0.3">
      <c r="A5685" s="279"/>
      <c r="B5685" s="280"/>
      <c r="C5685" s="280"/>
      <c r="D5685" s="281"/>
    </row>
    <row r="5686" spans="1:4" x14ac:dyDescent="0.3">
      <c r="A5686" s="279"/>
      <c r="B5686" s="280"/>
      <c r="C5686" s="280"/>
      <c r="D5686" s="281"/>
    </row>
    <row r="5687" spans="1:4" x14ac:dyDescent="0.3">
      <c r="A5687" s="279"/>
      <c r="B5687" s="280"/>
      <c r="C5687" s="280"/>
      <c r="D5687" s="281"/>
    </row>
    <row r="5688" spans="1:4" x14ac:dyDescent="0.3">
      <c r="A5688" s="279"/>
      <c r="B5688" s="280"/>
      <c r="C5688" s="280"/>
      <c r="D5688" s="281"/>
    </row>
    <row r="5689" spans="1:4" x14ac:dyDescent="0.3">
      <c r="A5689" s="279"/>
      <c r="B5689" s="280"/>
      <c r="C5689" s="280"/>
      <c r="D5689" s="281"/>
    </row>
    <row r="5690" spans="1:4" x14ac:dyDescent="0.3">
      <c r="A5690" s="279"/>
      <c r="B5690" s="280"/>
      <c r="C5690" s="280"/>
      <c r="D5690" s="281"/>
    </row>
    <row r="5691" spans="1:4" x14ac:dyDescent="0.3">
      <c r="A5691" s="279"/>
      <c r="B5691" s="280"/>
      <c r="C5691" s="280"/>
      <c r="D5691" s="281"/>
    </row>
    <row r="5692" spans="1:4" x14ac:dyDescent="0.3">
      <c r="A5692" s="279"/>
      <c r="B5692" s="280"/>
      <c r="C5692" s="280"/>
      <c r="D5692" s="281"/>
    </row>
    <row r="5693" spans="1:4" x14ac:dyDescent="0.3">
      <c r="A5693" s="279"/>
      <c r="B5693" s="280"/>
      <c r="C5693" s="280"/>
      <c r="D5693" s="281"/>
    </row>
    <row r="5694" spans="1:4" x14ac:dyDescent="0.3">
      <c r="A5694" s="279"/>
      <c r="B5694" s="280"/>
      <c r="C5694" s="280"/>
      <c r="D5694" s="281"/>
    </row>
    <row r="5695" spans="1:4" x14ac:dyDescent="0.3">
      <c r="A5695" s="279"/>
      <c r="B5695" s="280"/>
      <c r="C5695" s="280"/>
      <c r="D5695" s="281"/>
    </row>
    <row r="5696" spans="1:4" x14ac:dyDescent="0.3">
      <c r="A5696" s="279"/>
      <c r="B5696" s="280"/>
      <c r="C5696" s="280"/>
      <c r="D5696" s="281"/>
    </row>
    <row r="5697" spans="1:4" x14ac:dyDescent="0.3">
      <c r="A5697" s="279"/>
      <c r="B5697" s="280"/>
      <c r="C5697" s="280"/>
      <c r="D5697" s="281"/>
    </row>
    <row r="5698" spans="1:4" x14ac:dyDescent="0.3">
      <c r="A5698" s="279"/>
      <c r="B5698" s="280"/>
      <c r="C5698" s="280"/>
      <c r="D5698" s="281"/>
    </row>
    <row r="5699" spans="1:4" x14ac:dyDescent="0.3">
      <c r="A5699" s="279"/>
      <c r="B5699" s="280"/>
      <c r="C5699" s="280"/>
      <c r="D5699" s="281"/>
    </row>
    <row r="5700" spans="1:4" x14ac:dyDescent="0.3">
      <c r="A5700" s="279"/>
      <c r="B5700" s="280"/>
      <c r="C5700" s="280"/>
      <c r="D5700" s="281"/>
    </row>
    <row r="5701" spans="1:4" x14ac:dyDescent="0.3">
      <c r="A5701" s="279"/>
      <c r="B5701" s="280"/>
      <c r="C5701" s="280"/>
      <c r="D5701" s="281"/>
    </row>
    <row r="5702" spans="1:4" x14ac:dyDescent="0.3">
      <c r="A5702" s="279"/>
      <c r="B5702" s="280"/>
      <c r="C5702" s="280"/>
      <c r="D5702" s="281"/>
    </row>
    <row r="5703" spans="1:4" x14ac:dyDescent="0.3">
      <c r="A5703" s="279"/>
      <c r="B5703" s="280"/>
      <c r="C5703" s="280"/>
      <c r="D5703" s="281"/>
    </row>
    <row r="5704" spans="1:4" x14ac:dyDescent="0.3">
      <c r="A5704" s="279"/>
      <c r="B5704" s="280"/>
      <c r="C5704" s="280"/>
      <c r="D5704" s="281"/>
    </row>
    <row r="5705" spans="1:4" x14ac:dyDescent="0.3">
      <c r="A5705" s="279"/>
      <c r="B5705" s="280"/>
      <c r="C5705" s="280"/>
      <c r="D5705" s="281"/>
    </row>
    <row r="5706" spans="1:4" x14ac:dyDescent="0.3">
      <c r="A5706" s="279"/>
      <c r="B5706" s="280"/>
      <c r="C5706" s="280"/>
      <c r="D5706" s="281"/>
    </row>
    <row r="5707" spans="1:4" x14ac:dyDescent="0.3">
      <c r="A5707" s="279"/>
      <c r="B5707" s="280"/>
      <c r="C5707" s="280"/>
      <c r="D5707" s="281"/>
    </row>
    <row r="5708" spans="1:4" x14ac:dyDescent="0.3">
      <c r="A5708" s="279"/>
      <c r="B5708" s="280"/>
      <c r="C5708" s="280"/>
      <c r="D5708" s="281"/>
    </row>
    <row r="5709" spans="1:4" x14ac:dyDescent="0.3">
      <c r="A5709" s="279"/>
      <c r="B5709" s="280"/>
      <c r="C5709" s="280"/>
      <c r="D5709" s="281"/>
    </row>
    <row r="5710" spans="1:4" x14ac:dyDescent="0.3">
      <c r="A5710" s="279"/>
      <c r="B5710" s="280"/>
      <c r="C5710" s="280"/>
      <c r="D5710" s="281"/>
    </row>
    <row r="5711" spans="1:4" x14ac:dyDescent="0.3">
      <c r="A5711" s="279"/>
      <c r="B5711" s="280"/>
      <c r="C5711" s="280"/>
      <c r="D5711" s="281"/>
    </row>
    <row r="5712" spans="1:4" x14ac:dyDescent="0.3">
      <c r="A5712" s="279"/>
      <c r="B5712" s="280"/>
      <c r="C5712" s="280"/>
      <c r="D5712" s="281"/>
    </row>
    <row r="5713" spans="1:4" x14ac:dyDescent="0.3">
      <c r="A5713" s="279"/>
      <c r="B5713" s="280"/>
      <c r="C5713" s="280"/>
      <c r="D5713" s="281"/>
    </row>
    <row r="5714" spans="1:4" x14ac:dyDescent="0.3">
      <c r="A5714" s="279"/>
      <c r="B5714" s="280"/>
      <c r="C5714" s="280"/>
      <c r="D5714" s="281"/>
    </row>
    <row r="5715" spans="1:4" x14ac:dyDescent="0.3">
      <c r="A5715" s="279"/>
      <c r="B5715" s="280"/>
      <c r="C5715" s="280"/>
      <c r="D5715" s="281"/>
    </row>
    <row r="5716" spans="1:4" x14ac:dyDescent="0.3">
      <c r="A5716" s="279"/>
      <c r="B5716" s="280"/>
      <c r="C5716" s="280"/>
      <c r="D5716" s="281"/>
    </row>
    <row r="5717" spans="1:4" x14ac:dyDescent="0.3">
      <c r="A5717" s="279"/>
      <c r="B5717" s="280"/>
      <c r="C5717" s="280"/>
      <c r="D5717" s="281"/>
    </row>
    <row r="5718" spans="1:4" x14ac:dyDescent="0.3">
      <c r="A5718" s="279"/>
      <c r="B5718" s="280"/>
      <c r="C5718" s="280"/>
      <c r="D5718" s="281"/>
    </row>
    <row r="5719" spans="1:4" x14ac:dyDescent="0.3">
      <c r="A5719" s="279"/>
      <c r="B5719" s="280"/>
      <c r="C5719" s="280"/>
      <c r="D5719" s="281"/>
    </row>
    <row r="5720" spans="1:4" x14ac:dyDescent="0.3">
      <c r="A5720" s="279"/>
      <c r="B5720" s="280"/>
      <c r="C5720" s="280"/>
      <c r="D5720" s="281"/>
    </row>
    <row r="5721" spans="1:4" x14ac:dyDescent="0.3">
      <c r="A5721" s="279"/>
      <c r="B5721" s="280"/>
      <c r="C5721" s="280"/>
      <c r="D5721" s="281"/>
    </row>
    <row r="5722" spans="1:4" x14ac:dyDescent="0.3">
      <c r="A5722" s="279"/>
      <c r="B5722" s="280"/>
      <c r="C5722" s="280"/>
      <c r="D5722" s="281"/>
    </row>
    <row r="5723" spans="1:4" x14ac:dyDescent="0.3">
      <c r="A5723" s="279"/>
      <c r="B5723" s="280"/>
      <c r="C5723" s="280"/>
      <c r="D5723" s="281"/>
    </row>
    <row r="5724" spans="1:4" x14ac:dyDescent="0.3">
      <c r="A5724" s="279"/>
      <c r="B5724" s="280"/>
      <c r="C5724" s="280"/>
      <c r="D5724" s="281"/>
    </row>
    <row r="5725" spans="1:4" x14ac:dyDescent="0.3">
      <c r="A5725" s="279"/>
      <c r="B5725" s="280"/>
      <c r="C5725" s="280"/>
      <c r="D5725" s="281"/>
    </row>
    <row r="5726" spans="1:4" x14ac:dyDescent="0.3">
      <c r="A5726" s="279"/>
      <c r="B5726" s="280"/>
      <c r="C5726" s="280"/>
      <c r="D5726" s="281"/>
    </row>
    <row r="5727" spans="1:4" x14ac:dyDescent="0.3">
      <c r="A5727" s="279"/>
      <c r="B5727" s="280"/>
      <c r="C5727" s="280"/>
      <c r="D5727" s="281"/>
    </row>
    <row r="5728" spans="1:4" x14ac:dyDescent="0.3">
      <c r="A5728" s="279"/>
      <c r="B5728" s="280"/>
      <c r="C5728" s="280"/>
      <c r="D5728" s="281"/>
    </row>
    <row r="5729" spans="1:4" x14ac:dyDescent="0.3">
      <c r="A5729" s="279"/>
      <c r="B5729" s="280"/>
      <c r="C5729" s="280"/>
      <c r="D5729" s="281"/>
    </row>
    <row r="5730" spans="1:4" x14ac:dyDescent="0.3">
      <c r="A5730" s="279"/>
      <c r="B5730" s="280"/>
      <c r="C5730" s="280"/>
      <c r="D5730" s="281"/>
    </row>
    <row r="5731" spans="1:4" x14ac:dyDescent="0.3">
      <c r="A5731" s="279"/>
      <c r="B5731" s="280"/>
      <c r="C5731" s="280"/>
      <c r="D5731" s="281"/>
    </row>
    <row r="5732" spans="1:4" x14ac:dyDescent="0.3">
      <c r="A5732" s="279"/>
      <c r="B5732" s="280"/>
      <c r="C5732" s="280"/>
      <c r="D5732" s="281"/>
    </row>
    <row r="5733" spans="1:4" x14ac:dyDescent="0.3">
      <c r="A5733" s="279"/>
      <c r="B5733" s="280"/>
      <c r="C5733" s="280"/>
      <c r="D5733" s="281"/>
    </row>
    <row r="5734" spans="1:4" x14ac:dyDescent="0.3">
      <c r="A5734" s="279"/>
      <c r="B5734" s="280"/>
      <c r="C5734" s="280"/>
      <c r="D5734" s="281"/>
    </row>
    <row r="5735" spans="1:4" x14ac:dyDescent="0.3">
      <c r="A5735" s="279"/>
      <c r="B5735" s="280"/>
      <c r="C5735" s="280"/>
      <c r="D5735" s="281"/>
    </row>
    <row r="5736" spans="1:4" x14ac:dyDescent="0.3">
      <c r="A5736" s="279"/>
      <c r="B5736" s="280"/>
      <c r="C5736" s="280"/>
      <c r="D5736" s="281"/>
    </row>
    <row r="5737" spans="1:4" x14ac:dyDescent="0.3">
      <c r="A5737" s="279"/>
      <c r="B5737" s="280"/>
      <c r="C5737" s="280"/>
      <c r="D5737" s="281"/>
    </row>
    <row r="5738" spans="1:4" x14ac:dyDescent="0.3">
      <c r="A5738" s="279"/>
      <c r="B5738" s="280"/>
      <c r="C5738" s="280"/>
      <c r="D5738" s="281"/>
    </row>
    <row r="5739" spans="1:4" x14ac:dyDescent="0.3">
      <c r="A5739" s="279"/>
      <c r="B5739" s="280"/>
      <c r="C5739" s="280"/>
      <c r="D5739" s="281"/>
    </row>
    <row r="5740" spans="1:4" x14ac:dyDescent="0.3">
      <c r="A5740" s="279"/>
      <c r="B5740" s="280"/>
      <c r="C5740" s="280"/>
      <c r="D5740" s="281"/>
    </row>
    <row r="5741" spans="1:4" x14ac:dyDescent="0.3">
      <c r="A5741" s="279"/>
      <c r="B5741" s="280"/>
      <c r="C5741" s="280"/>
      <c r="D5741" s="281"/>
    </row>
    <row r="5742" spans="1:4" x14ac:dyDescent="0.3">
      <c r="A5742" s="279"/>
      <c r="B5742" s="280"/>
      <c r="C5742" s="280"/>
      <c r="D5742" s="281"/>
    </row>
    <row r="5743" spans="1:4" x14ac:dyDescent="0.3">
      <c r="A5743" s="279"/>
      <c r="B5743" s="280"/>
      <c r="C5743" s="280"/>
      <c r="D5743" s="281"/>
    </row>
    <row r="5744" spans="1:4" x14ac:dyDescent="0.3">
      <c r="A5744" s="279"/>
      <c r="B5744" s="280"/>
      <c r="C5744" s="280"/>
      <c r="D5744" s="281"/>
    </row>
    <row r="5745" spans="1:4" x14ac:dyDescent="0.3">
      <c r="A5745" s="279"/>
      <c r="B5745" s="280"/>
      <c r="C5745" s="280"/>
      <c r="D5745" s="281"/>
    </row>
    <row r="5746" spans="1:4" x14ac:dyDescent="0.3">
      <c r="A5746" s="279"/>
      <c r="B5746" s="280"/>
      <c r="C5746" s="280"/>
      <c r="D5746" s="281"/>
    </row>
    <row r="5747" spans="1:4" x14ac:dyDescent="0.3">
      <c r="A5747" s="279"/>
      <c r="B5747" s="280"/>
      <c r="C5747" s="280"/>
      <c r="D5747" s="281"/>
    </row>
    <row r="5748" spans="1:4" x14ac:dyDescent="0.3">
      <c r="A5748" s="279"/>
      <c r="B5748" s="280"/>
      <c r="C5748" s="280"/>
      <c r="D5748" s="281"/>
    </row>
    <row r="5749" spans="1:4" x14ac:dyDescent="0.3">
      <c r="A5749" s="279"/>
      <c r="B5749" s="280"/>
      <c r="C5749" s="280"/>
      <c r="D5749" s="281"/>
    </row>
    <row r="5750" spans="1:4" x14ac:dyDescent="0.3">
      <c r="A5750" s="279"/>
      <c r="B5750" s="280"/>
      <c r="C5750" s="280"/>
      <c r="D5750" s="281"/>
    </row>
    <row r="5751" spans="1:4" x14ac:dyDescent="0.3">
      <c r="A5751" s="279"/>
      <c r="B5751" s="280"/>
      <c r="C5751" s="280"/>
      <c r="D5751" s="281"/>
    </row>
    <row r="5752" spans="1:4" x14ac:dyDescent="0.3">
      <c r="A5752" s="279"/>
      <c r="B5752" s="280"/>
      <c r="C5752" s="280"/>
      <c r="D5752" s="281"/>
    </row>
    <row r="5753" spans="1:4" x14ac:dyDescent="0.3">
      <c r="A5753" s="279"/>
      <c r="B5753" s="280"/>
      <c r="C5753" s="280"/>
      <c r="D5753" s="281"/>
    </row>
    <row r="5754" spans="1:4" x14ac:dyDescent="0.3">
      <c r="A5754" s="279"/>
      <c r="B5754" s="280"/>
      <c r="C5754" s="280"/>
      <c r="D5754" s="281"/>
    </row>
    <row r="5755" spans="1:4" x14ac:dyDescent="0.3">
      <c r="A5755" s="279"/>
      <c r="B5755" s="280"/>
      <c r="C5755" s="280"/>
      <c r="D5755" s="281"/>
    </row>
    <row r="5756" spans="1:4" x14ac:dyDescent="0.3">
      <c r="A5756" s="279"/>
      <c r="B5756" s="280"/>
      <c r="C5756" s="280"/>
      <c r="D5756" s="281"/>
    </row>
    <row r="5757" spans="1:4" x14ac:dyDescent="0.3">
      <c r="A5757" s="279"/>
      <c r="B5757" s="280"/>
      <c r="C5757" s="280"/>
      <c r="D5757" s="281"/>
    </row>
    <row r="5758" spans="1:4" x14ac:dyDescent="0.3">
      <c r="A5758" s="279"/>
      <c r="B5758" s="280"/>
      <c r="C5758" s="280"/>
      <c r="D5758" s="281"/>
    </row>
    <row r="5759" spans="1:4" x14ac:dyDescent="0.3">
      <c r="A5759" s="279"/>
      <c r="B5759" s="280"/>
      <c r="C5759" s="280"/>
      <c r="D5759" s="281"/>
    </row>
    <row r="5760" spans="1:4" x14ac:dyDescent="0.3">
      <c r="A5760" s="279"/>
      <c r="B5760" s="280"/>
      <c r="C5760" s="280"/>
      <c r="D5760" s="281"/>
    </row>
    <row r="5761" spans="1:4" x14ac:dyDescent="0.3">
      <c r="A5761" s="279"/>
      <c r="B5761" s="280"/>
      <c r="C5761" s="280"/>
      <c r="D5761" s="281"/>
    </row>
    <row r="5762" spans="1:4" x14ac:dyDescent="0.3">
      <c r="A5762" s="279"/>
      <c r="B5762" s="280"/>
      <c r="C5762" s="280"/>
      <c r="D5762" s="281"/>
    </row>
    <row r="5763" spans="1:4" x14ac:dyDescent="0.3">
      <c r="A5763" s="279"/>
      <c r="B5763" s="280"/>
      <c r="C5763" s="280"/>
      <c r="D5763" s="281"/>
    </row>
    <row r="5764" spans="1:4" x14ac:dyDescent="0.3">
      <c r="A5764" s="279"/>
      <c r="B5764" s="280"/>
      <c r="C5764" s="280"/>
      <c r="D5764" s="281"/>
    </row>
    <row r="5765" spans="1:4" x14ac:dyDescent="0.3">
      <c r="A5765" s="279"/>
      <c r="B5765" s="280"/>
      <c r="C5765" s="280"/>
      <c r="D5765" s="281"/>
    </row>
    <row r="5766" spans="1:4" x14ac:dyDescent="0.3">
      <c r="A5766" s="279"/>
      <c r="B5766" s="280"/>
      <c r="C5766" s="280"/>
      <c r="D5766" s="281"/>
    </row>
    <row r="5767" spans="1:4" x14ac:dyDescent="0.3">
      <c r="A5767" s="279"/>
      <c r="B5767" s="280"/>
      <c r="C5767" s="280"/>
      <c r="D5767" s="281"/>
    </row>
    <row r="5768" spans="1:4" x14ac:dyDescent="0.3">
      <c r="A5768" s="279"/>
      <c r="B5768" s="280"/>
      <c r="C5768" s="280"/>
      <c r="D5768" s="281"/>
    </row>
    <row r="5769" spans="1:4" x14ac:dyDescent="0.3">
      <c r="A5769" s="279"/>
      <c r="B5769" s="280"/>
      <c r="C5769" s="280"/>
      <c r="D5769" s="281"/>
    </row>
    <row r="5770" spans="1:4" x14ac:dyDescent="0.3">
      <c r="A5770" s="279"/>
      <c r="B5770" s="280"/>
      <c r="C5770" s="280"/>
      <c r="D5770" s="281"/>
    </row>
    <row r="5771" spans="1:4" x14ac:dyDescent="0.3">
      <c r="A5771" s="279"/>
      <c r="B5771" s="280"/>
      <c r="C5771" s="280"/>
      <c r="D5771" s="281"/>
    </row>
    <row r="5772" spans="1:4" x14ac:dyDescent="0.3">
      <c r="A5772" s="279"/>
      <c r="B5772" s="280"/>
      <c r="C5772" s="280"/>
      <c r="D5772" s="281"/>
    </row>
    <row r="5773" spans="1:4" x14ac:dyDescent="0.3">
      <c r="A5773" s="279"/>
      <c r="B5773" s="280"/>
      <c r="C5773" s="280"/>
      <c r="D5773" s="281"/>
    </row>
    <row r="5774" spans="1:4" x14ac:dyDescent="0.3">
      <c r="A5774" s="279"/>
      <c r="B5774" s="280"/>
      <c r="C5774" s="280"/>
      <c r="D5774" s="281"/>
    </row>
    <row r="5775" spans="1:4" x14ac:dyDescent="0.3">
      <c r="A5775" s="279"/>
      <c r="B5775" s="280"/>
      <c r="C5775" s="280"/>
      <c r="D5775" s="281"/>
    </row>
    <row r="5776" spans="1:4" x14ac:dyDescent="0.3">
      <c r="A5776" s="279"/>
      <c r="B5776" s="280"/>
      <c r="C5776" s="280"/>
      <c r="D5776" s="281"/>
    </row>
    <row r="5777" spans="1:4" x14ac:dyDescent="0.3">
      <c r="A5777" s="279"/>
      <c r="B5777" s="280"/>
      <c r="C5777" s="280"/>
      <c r="D5777" s="281"/>
    </row>
    <row r="5778" spans="1:4" x14ac:dyDescent="0.3">
      <c r="A5778" s="279"/>
      <c r="B5778" s="280"/>
      <c r="C5778" s="280"/>
      <c r="D5778" s="281"/>
    </row>
    <row r="5779" spans="1:4" x14ac:dyDescent="0.3">
      <c r="A5779" s="279"/>
      <c r="B5779" s="280"/>
      <c r="C5779" s="280"/>
      <c r="D5779" s="281"/>
    </row>
    <row r="5780" spans="1:4" x14ac:dyDescent="0.3">
      <c r="A5780" s="279"/>
      <c r="B5780" s="280"/>
      <c r="C5780" s="280"/>
      <c r="D5780" s="281"/>
    </row>
    <row r="5781" spans="1:4" x14ac:dyDescent="0.3">
      <c r="A5781" s="279"/>
      <c r="B5781" s="280"/>
      <c r="C5781" s="280"/>
      <c r="D5781" s="281"/>
    </row>
    <row r="5782" spans="1:4" x14ac:dyDescent="0.3">
      <c r="A5782" s="279"/>
      <c r="B5782" s="280"/>
      <c r="C5782" s="280"/>
      <c r="D5782" s="281"/>
    </row>
    <row r="5783" spans="1:4" x14ac:dyDescent="0.3">
      <c r="A5783" s="279"/>
      <c r="B5783" s="280"/>
      <c r="C5783" s="280"/>
      <c r="D5783" s="281"/>
    </row>
    <row r="5784" spans="1:4" x14ac:dyDescent="0.3">
      <c r="A5784" s="279"/>
      <c r="B5784" s="280"/>
      <c r="C5784" s="280"/>
      <c r="D5784" s="281"/>
    </row>
    <row r="5785" spans="1:4" x14ac:dyDescent="0.3">
      <c r="A5785" s="279"/>
      <c r="B5785" s="280"/>
      <c r="C5785" s="280"/>
      <c r="D5785" s="281"/>
    </row>
    <row r="5786" spans="1:4" x14ac:dyDescent="0.3">
      <c r="A5786" s="279"/>
      <c r="B5786" s="280"/>
      <c r="C5786" s="280"/>
      <c r="D5786" s="281"/>
    </row>
    <row r="5787" spans="1:4" x14ac:dyDescent="0.3">
      <c r="A5787" s="279"/>
      <c r="B5787" s="280"/>
      <c r="C5787" s="280"/>
      <c r="D5787" s="281"/>
    </row>
    <row r="5788" spans="1:4" x14ac:dyDescent="0.3">
      <c r="A5788" s="279"/>
      <c r="B5788" s="280"/>
      <c r="C5788" s="280"/>
      <c r="D5788" s="281"/>
    </row>
    <row r="5789" spans="1:4" x14ac:dyDescent="0.3">
      <c r="A5789" s="279"/>
      <c r="B5789" s="280"/>
      <c r="C5789" s="280"/>
      <c r="D5789" s="281"/>
    </row>
    <row r="5790" spans="1:4" x14ac:dyDescent="0.3">
      <c r="A5790" s="279"/>
      <c r="B5790" s="280"/>
      <c r="C5790" s="280"/>
      <c r="D5790" s="281"/>
    </row>
    <row r="5791" spans="1:4" x14ac:dyDescent="0.3">
      <c r="A5791" s="279"/>
      <c r="B5791" s="280"/>
      <c r="C5791" s="280"/>
      <c r="D5791" s="281"/>
    </row>
    <row r="5792" spans="1:4" x14ac:dyDescent="0.3">
      <c r="A5792" s="279"/>
      <c r="B5792" s="280"/>
      <c r="C5792" s="280"/>
      <c r="D5792" s="281"/>
    </row>
    <row r="5793" spans="1:4" x14ac:dyDescent="0.3">
      <c r="A5793" s="279"/>
      <c r="B5793" s="280"/>
      <c r="C5793" s="280"/>
      <c r="D5793" s="281"/>
    </row>
    <row r="5794" spans="1:4" x14ac:dyDescent="0.3">
      <c r="A5794" s="279"/>
      <c r="B5794" s="280"/>
      <c r="C5794" s="280"/>
      <c r="D5794" s="281"/>
    </row>
    <row r="5795" spans="1:4" x14ac:dyDescent="0.3">
      <c r="A5795" s="279"/>
      <c r="B5795" s="280"/>
      <c r="C5795" s="280"/>
      <c r="D5795" s="281"/>
    </row>
    <row r="5796" spans="1:4" x14ac:dyDescent="0.3">
      <c r="A5796" s="279"/>
      <c r="B5796" s="280"/>
      <c r="C5796" s="280"/>
      <c r="D5796" s="281"/>
    </row>
    <row r="5797" spans="1:4" x14ac:dyDescent="0.3">
      <c r="A5797" s="279"/>
      <c r="B5797" s="280"/>
      <c r="C5797" s="280"/>
      <c r="D5797" s="281"/>
    </row>
    <row r="5798" spans="1:4" x14ac:dyDescent="0.3">
      <c r="A5798" s="279"/>
      <c r="B5798" s="280"/>
      <c r="C5798" s="280"/>
      <c r="D5798" s="281"/>
    </row>
    <row r="5799" spans="1:4" x14ac:dyDescent="0.3">
      <c r="A5799" s="279"/>
      <c r="B5799" s="280"/>
      <c r="C5799" s="280"/>
      <c r="D5799" s="281"/>
    </row>
    <row r="5800" spans="1:4" x14ac:dyDescent="0.3">
      <c r="A5800" s="279"/>
      <c r="B5800" s="280"/>
      <c r="C5800" s="280"/>
      <c r="D5800" s="281"/>
    </row>
    <row r="5801" spans="1:4" x14ac:dyDescent="0.3">
      <c r="A5801" s="279"/>
      <c r="B5801" s="280"/>
      <c r="C5801" s="280"/>
      <c r="D5801" s="281"/>
    </row>
    <row r="5802" spans="1:4" x14ac:dyDescent="0.3">
      <c r="A5802" s="279"/>
      <c r="B5802" s="280"/>
      <c r="C5802" s="280"/>
      <c r="D5802" s="281"/>
    </row>
    <row r="5803" spans="1:4" x14ac:dyDescent="0.3">
      <c r="A5803" s="279"/>
      <c r="B5803" s="280"/>
      <c r="C5803" s="280"/>
      <c r="D5803" s="281"/>
    </row>
    <row r="5804" spans="1:4" x14ac:dyDescent="0.3">
      <c r="A5804" s="279"/>
      <c r="B5804" s="280"/>
      <c r="C5804" s="280"/>
      <c r="D5804" s="281"/>
    </row>
    <row r="5805" spans="1:4" x14ac:dyDescent="0.3">
      <c r="A5805" s="279"/>
      <c r="B5805" s="280"/>
      <c r="C5805" s="280"/>
      <c r="D5805" s="281"/>
    </row>
    <row r="5806" spans="1:4" x14ac:dyDescent="0.3">
      <c r="A5806" s="279"/>
      <c r="B5806" s="280"/>
      <c r="C5806" s="280"/>
      <c r="D5806" s="281"/>
    </row>
    <row r="5807" spans="1:4" x14ac:dyDescent="0.3">
      <c r="A5807" s="279"/>
      <c r="B5807" s="280"/>
      <c r="C5807" s="280"/>
      <c r="D5807" s="281"/>
    </row>
    <row r="5808" spans="1:4" x14ac:dyDescent="0.3">
      <c r="A5808" s="279"/>
      <c r="B5808" s="280"/>
      <c r="C5808" s="280"/>
      <c r="D5808" s="281"/>
    </row>
    <row r="5809" spans="1:4" x14ac:dyDescent="0.3">
      <c r="A5809" s="279"/>
      <c r="B5809" s="280"/>
      <c r="C5809" s="280"/>
      <c r="D5809" s="281"/>
    </row>
    <row r="5810" spans="1:4" x14ac:dyDescent="0.3">
      <c r="A5810" s="279"/>
      <c r="B5810" s="280"/>
      <c r="C5810" s="280"/>
      <c r="D5810" s="281"/>
    </row>
    <row r="5811" spans="1:4" x14ac:dyDescent="0.3">
      <c r="A5811" s="279"/>
      <c r="B5811" s="280"/>
      <c r="C5811" s="280"/>
      <c r="D5811" s="281"/>
    </row>
    <row r="5812" spans="1:4" x14ac:dyDescent="0.3">
      <c r="A5812" s="279"/>
      <c r="B5812" s="280"/>
      <c r="C5812" s="280"/>
      <c r="D5812" s="281"/>
    </row>
    <row r="5813" spans="1:4" x14ac:dyDescent="0.3">
      <c r="A5813" s="279"/>
      <c r="B5813" s="280"/>
      <c r="C5813" s="280"/>
      <c r="D5813" s="281"/>
    </row>
    <row r="5814" spans="1:4" x14ac:dyDescent="0.3">
      <c r="A5814" s="279"/>
      <c r="B5814" s="280"/>
      <c r="C5814" s="280"/>
      <c r="D5814" s="281"/>
    </row>
    <row r="5815" spans="1:4" x14ac:dyDescent="0.3">
      <c r="A5815" s="279"/>
      <c r="B5815" s="280"/>
      <c r="C5815" s="280"/>
      <c r="D5815" s="281"/>
    </row>
    <row r="5816" spans="1:4" x14ac:dyDescent="0.3">
      <c r="A5816" s="279"/>
      <c r="B5816" s="280"/>
      <c r="C5816" s="280"/>
      <c r="D5816" s="281"/>
    </row>
    <row r="5817" spans="1:4" x14ac:dyDescent="0.3">
      <c r="A5817" s="279"/>
      <c r="B5817" s="280"/>
      <c r="C5817" s="280"/>
      <c r="D5817" s="281"/>
    </row>
    <row r="5818" spans="1:4" x14ac:dyDescent="0.3">
      <c r="A5818" s="279"/>
      <c r="B5818" s="280"/>
      <c r="C5818" s="280"/>
      <c r="D5818" s="281"/>
    </row>
    <row r="5819" spans="1:4" x14ac:dyDescent="0.3">
      <c r="A5819" s="279"/>
      <c r="B5819" s="280"/>
      <c r="C5819" s="280"/>
      <c r="D5819" s="281"/>
    </row>
    <row r="5820" spans="1:4" x14ac:dyDescent="0.3">
      <c r="A5820" s="279"/>
      <c r="B5820" s="280"/>
      <c r="C5820" s="280"/>
      <c r="D5820" s="281"/>
    </row>
    <row r="5821" spans="1:4" x14ac:dyDescent="0.3">
      <c r="A5821" s="279"/>
      <c r="B5821" s="280"/>
      <c r="C5821" s="280"/>
      <c r="D5821" s="281"/>
    </row>
    <row r="5822" spans="1:4" x14ac:dyDescent="0.3">
      <c r="A5822" s="279"/>
      <c r="B5822" s="280"/>
      <c r="C5822" s="280"/>
      <c r="D5822" s="281"/>
    </row>
    <row r="5823" spans="1:4" x14ac:dyDescent="0.3">
      <c r="A5823" s="279"/>
      <c r="B5823" s="280"/>
      <c r="C5823" s="280"/>
      <c r="D5823" s="281"/>
    </row>
    <row r="5824" spans="1:4" x14ac:dyDescent="0.3">
      <c r="A5824" s="279"/>
      <c r="B5824" s="280"/>
      <c r="C5824" s="280"/>
      <c r="D5824" s="281"/>
    </row>
    <row r="5825" spans="1:4" x14ac:dyDescent="0.3">
      <c r="A5825" s="279"/>
      <c r="B5825" s="280"/>
      <c r="C5825" s="280"/>
      <c r="D5825" s="281"/>
    </row>
    <row r="5826" spans="1:4" x14ac:dyDescent="0.3">
      <c r="A5826" s="279"/>
      <c r="B5826" s="280"/>
      <c r="C5826" s="280"/>
      <c r="D5826" s="281"/>
    </row>
    <row r="5827" spans="1:4" x14ac:dyDescent="0.3">
      <c r="A5827" s="279"/>
      <c r="B5827" s="280"/>
      <c r="C5827" s="280"/>
      <c r="D5827" s="281"/>
    </row>
    <row r="5828" spans="1:4" x14ac:dyDescent="0.3">
      <c r="A5828" s="279"/>
      <c r="B5828" s="280"/>
      <c r="C5828" s="280"/>
      <c r="D5828" s="281"/>
    </row>
    <row r="5829" spans="1:4" x14ac:dyDescent="0.3">
      <c r="A5829" s="279"/>
      <c r="B5829" s="280"/>
      <c r="C5829" s="280"/>
      <c r="D5829" s="281"/>
    </row>
    <row r="5830" spans="1:4" x14ac:dyDescent="0.3">
      <c r="A5830" s="279"/>
      <c r="B5830" s="280"/>
      <c r="C5830" s="280"/>
      <c r="D5830" s="281"/>
    </row>
    <row r="5831" spans="1:4" x14ac:dyDescent="0.3">
      <c r="A5831" s="279"/>
      <c r="B5831" s="280"/>
      <c r="C5831" s="280"/>
      <c r="D5831" s="281"/>
    </row>
    <row r="5832" spans="1:4" x14ac:dyDescent="0.3">
      <c r="A5832" s="279"/>
      <c r="B5832" s="280"/>
      <c r="C5832" s="280"/>
      <c r="D5832" s="281"/>
    </row>
    <row r="5833" spans="1:4" x14ac:dyDescent="0.3">
      <c r="A5833" s="279"/>
      <c r="B5833" s="280"/>
      <c r="C5833" s="280"/>
      <c r="D5833" s="281"/>
    </row>
    <row r="5834" spans="1:4" x14ac:dyDescent="0.3">
      <c r="A5834" s="279"/>
      <c r="B5834" s="280"/>
      <c r="C5834" s="280"/>
      <c r="D5834" s="281"/>
    </row>
    <row r="5835" spans="1:4" x14ac:dyDescent="0.3">
      <c r="A5835" s="279"/>
      <c r="B5835" s="280"/>
      <c r="C5835" s="280"/>
      <c r="D5835" s="281"/>
    </row>
    <row r="5836" spans="1:4" x14ac:dyDescent="0.3">
      <c r="A5836" s="279"/>
      <c r="B5836" s="280"/>
      <c r="C5836" s="280"/>
      <c r="D5836" s="281"/>
    </row>
    <row r="5837" spans="1:4" x14ac:dyDescent="0.3">
      <c r="A5837" s="279"/>
      <c r="B5837" s="280"/>
      <c r="C5837" s="280"/>
      <c r="D5837" s="281"/>
    </row>
    <row r="5838" spans="1:4" x14ac:dyDescent="0.3">
      <c r="A5838" s="279"/>
      <c r="B5838" s="280"/>
      <c r="C5838" s="280"/>
      <c r="D5838" s="281"/>
    </row>
    <row r="5839" spans="1:4" x14ac:dyDescent="0.3">
      <c r="A5839" s="279"/>
      <c r="B5839" s="280"/>
      <c r="C5839" s="280"/>
      <c r="D5839" s="281"/>
    </row>
    <row r="5840" spans="1:4" x14ac:dyDescent="0.3">
      <c r="A5840" s="279"/>
      <c r="B5840" s="280"/>
      <c r="C5840" s="280"/>
      <c r="D5840" s="281"/>
    </row>
    <row r="5841" spans="1:4" x14ac:dyDescent="0.3">
      <c r="A5841" s="279"/>
      <c r="B5841" s="280"/>
      <c r="C5841" s="280"/>
      <c r="D5841" s="281"/>
    </row>
    <row r="5842" spans="1:4" x14ac:dyDescent="0.3">
      <c r="A5842" s="279"/>
      <c r="B5842" s="280"/>
      <c r="C5842" s="280"/>
      <c r="D5842" s="281"/>
    </row>
    <row r="5843" spans="1:4" x14ac:dyDescent="0.3">
      <c r="A5843" s="279"/>
      <c r="B5843" s="280"/>
      <c r="C5843" s="280"/>
      <c r="D5843" s="281"/>
    </row>
    <row r="5844" spans="1:4" x14ac:dyDescent="0.3">
      <c r="A5844" s="279"/>
      <c r="B5844" s="280"/>
      <c r="C5844" s="280"/>
      <c r="D5844" s="281"/>
    </row>
    <row r="5845" spans="1:4" x14ac:dyDescent="0.3">
      <c r="A5845" s="279"/>
      <c r="B5845" s="280"/>
      <c r="C5845" s="280"/>
      <c r="D5845" s="281"/>
    </row>
    <row r="5846" spans="1:4" x14ac:dyDescent="0.3">
      <c r="A5846" s="279"/>
      <c r="B5846" s="280"/>
      <c r="C5846" s="280"/>
      <c r="D5846" s="281"/>
    </row>
    <row r="5847" spans="1:4" x14ac:dyDescent="0.3">
      <c r="A5847" s="279"/>
      <c r="B5847" s="280"/>
      <c r="C5847" s="280"/>
      <c r="D5847" s="281"/>
    </row>
    <row r="5848" spans="1:4" x14ac:dyDescent="0.3">
      <c r="A5848" s="279"/>
      <c r="B5848" s="280"/>
      <c r="C5848" s="280"/>
      <c r="D5848" s="281"/>
    </row>
    <row r="5849" spans="1:4" x14ac:dyDescent="0.3">
      <c r="A5849" s="279"/>
      <c r="B5849" s="280"/>
      <c r="C5849" s="280"/>
      <c r="D5849" s="281"/>
    </row>
    <row r="5850" spans="1:4" x14ac:dyDescent="0.3">
      <c r="A5850" s="279"/>
      <c r="B5850" s="280"/>
      <c r="C5850" s="280"/>
      <c r="D5850" s="281"/>
    </row>
    <row r="5851" spans="1:4" x14ac:dyDescent="0.3">
      <c r="A5851" s="279"/>
      <c r="B5851" s="280"/>
      <c r="C5851" s="280"/>
      <c r="D5851" s="281"/>
    </row>
    <row r="5852" spans="1:4" x14ac:dyDescent="0.3">
      <c r="A5852" s="279"/>
      <c r="B5852" s="280"/>
      <c r="C5852" s="280"/>
      <c r="D5852" s="281"/>
    </row>
    <row r="5853" spans="1:4" x14ac:dyDescent="0.3">
      <c r="A5853" s="279"/>
      <c r="B5853" s="280"/>
      <c r="C5853" s="280"/>
      <c r="D5853" s="281"/>
    </row>
    <row r="5854" spans="1:4" x14ac:dyDescent="0.3">
      <c r="A5854" s="279"/>
      <c r="B5854" s="280"/>
      <c r="C5854" s="280"/>
      <c r="D5854" s="281"/>
    </row>
    <row r="5855" spans="1:4" x14ac:dyDescent="0.3">
      <c r="A5855" s="279"/>
      <c r="B5855" s="280"/>
      <c r="C5855" s="280"/>
      <c r="D5855" s="281"/>
    </row>
    <row r="5856" spans="1:4" x14ac:dyDescent="0.3">
      <c r="A5856" s="279"/>
      <c r="B5856" s="280"/>
      <c r="C5856" s="280"/>
      <c r="D5856" s="281"/>
    </row>
    <row r="5857" spans="1:4" x14ac:dyDescent="0.3">
      <c r="A5857" s="279"/>
      <c r="B5857" s="280"/>
      <c r="C5857" s="280"/>
      <c r="D5857" s="281"/>
    </row>
    <row r="5858" spans="1:4" x14ac:dyDescent="0.3">
      <c r="A5858" s="279"/>
      <c r="B5858" s="280"/>
      <c r="C5858" s="280"/>
      <c r="D5858" s="281"/>
    </row>
    <row r="5859" spans="1:4" x14ac:dyDescent="0.3">
      <c r="A5859" s="279"/>
      <c r="B5859" s="280"/>
      <c r="C5859" s="280"/>
      <c r="D5859" s="281"/>
    </row>
    <row r="5860" spans="1:4" x14ac:dyDescent="0.3">
      <c r="A5860" s="279"/>
      <c r="B5860" s="280"/>
      <c r="C5860" s="280"/>
      <c r="D5860" s="281"/>
    </row>
    <row r="5861" spans="1:4" x14ac:dyDescent="0.3">
      <c r="A5861" s="279"/>
      <c r="B5861" s="280"/>
      <c r="C5861" s="280"/>
      <c r="D5861" s="281"/>
    </row>
    <row r="5862" spans="1:4" x14ac:dyDescent="0.3">
      <c r="A5862" s="279"/>
      <c r="B5862" s="280"/>
      <c r="C5862" s="280"/>
      <c r="D5862" s="281"/>
    </row>
    <row r="5863" spans="1:4" x14ac:dyDescent="0.3">
      <c r="A5863" s="279"/>
      <c r="B5863" s="280"/>
      <c r="C5863" s="280"/>
      <c r="D5863" s="281"/>
    </row>
    <row r="5864" spans="1:4" x14ac:dyDescent="0.3">
      <c r="A5864" s="279"/>
      <c r="B5864" s="280"/>
      <c r="C5864" s="280"/>
      <c r="D5864" s="281"/>
    </row>
    <row r="5865" spans="1:4" x14ac:dyDescent="0.3">
      <c r="A5865" s="279"/>
      <c r="B5865" s="280"/>
      <c r="C5865" s="280"/>
      <c r="D5865" s="281"/>
    </row>
    <row r="5866" spans="1:4" x14ac:dyDescent="0.3">
      <c r="A5866" s="279"/>
      <c r="B5866" s="280"/>
      <c r="C5866" s="280"/>
      <c r="D5866" s="281"/>
    </row>
    <row r="5867" spans="1:4" x14ac:dyDescent="0.3">
      <c r="A5867" s="279"/>
      <c r="B5867" s="280"/>
      <c r="C5867" s="280"/>
      <c r="D5867" s="281"/>
    </row>
    <row r="5868" spans="1:4" x14ac:dyDescent="0.3">
      <c r="A5868" s="279"/>
      <c r="B5868" s="280"/>
      <c r="C5868" s="280"/>
      <c r="D5868" s="281"/>
    </row>
    <row r="5869" spans="1:4" x14ac:dyDescent="0.3">
      <c r="A5869" s="279"/>
      <c r="B5869" s="280"/>
      <c r="C5869" s="280"/>
      <c r="D5869" s="281"/>
    </row>
    <row r="5870" spans="1:4" x14ac:dyDescent="0.3">
      <c r="A5870" s="279"/>
      <c r="B5870" s="280"/>
      <c r="C5870" s="280"/>
      <c r="D5870" s="281"/>
    </row>
    <row r="5871" spans="1:4" x14ac:dyDescent="0.3">
      <c r="A5871" s="279"/>
      <c r="B5871" s="280"/>
      <c r="C5871" s="280"/>
      <c r="D5871" s="281"/>
    </row>
    <row r="5872" spans="1:4" x14ac:dyDescent="0.3">
      <c r="A5872" s="279"/>
      <c r="B5872" s="280"/>
      <c r="C5872" s="280"/>
      <c r="D5872" s="281"/>
    </row>
    <row r="5873" spans="1:4" x14ac:dyDescent="0.3">
      <c r="A5873" s="279"/>
      <c r="B5873" s="280"/>
      <c r="C5873" s="280"/>
      <c r="D5873" s="281"/>
    </row>
    <row r="5874" spans="1:4" x14ac:dyDescent="0.3">
      <c r="A5874" s="279"/>
      <c r="B5874" s="280"/>
      <c r="C5874" s="280"/>
      <c r="D5874" s="281"/>
    </row>
    <row r="5875" spans="1:4" x14ac:dyDescent="0.3">
      <c r="A5875" s="279"/>
      <c r="B5875" s="280"/>
      <c r="C5875" s="280"/>
      <c r="D5875" s="281"/>
    </row>
    <row r="5876" spans="1:4" x14ac:dyDescent="0.3">
      <c r="A5876" s="279"/>
      <c r="B5876" s="280"/>
      <c r="C5876" s="280"/>
      <c r="D5876" s="281"/>
    </row>
    <row r="5877" spans="1:4" x14ac:dyDescent="0.3">
      <c r="A5877" s="279"/>
      <c r="B5877" s="280"/>
      <c r="C5877" s="280"/>
      <c r="D5877" s="281"/>
    </row>
    <row r="5878" spans="1:4" x14ac:dyDescent="0.3">
      <c r="A5878" s="279"/>
      <c r="B5878" s="280"/>
      <c r="C5878" s="280"/>
      <c r="D5878" s="281"/>
    </row>
    <row r="5879" spans="1:4" x14ac:dyDescent="0.3">
      <c r="A5879" s="279"/>
      <c r="B5879" s="280"/>
      <c r="C5879" s="280"/>
      <c r="D5879" s="281"/>
    </row>
    <row r="5880" spans="1:4" x14ac:dyDescent="0.3">
      <c r="A5880" s="279"/>
      <c r="B5880" s="280"/>
      <c r="C5880" s="280"/>
      <c r="D5880" s="281"/>
    </row>
    <row r="5881" spans="1:4" x14ac:dyDescent="0.3">
      <c r="A5881" s="279"/>
      <c r="B5881" s="280"/>
      <c r="C5881" s="280"/>
      <c r="D5881" s="281"/>
    </row>
    <row r="5882" spans="1:4" x14ac:dyDescent="0.3">
      <c r="A5882" s="279"/>
      <c r="B5882" s="280"/>
      <c r="C5882" s="280"/>
      <c r="D5882" s="281"/>
    </row>
    <row r="5883" spans="1:4" x14ac:dyDescent="0.3">
      <c r="A5883" s="279"/>
      <c r="B5883" s="280"/>
      <c r="C5883" s="280"/>
      <c r="D5883" s="281"/>
    </row>
    <row r="5884" spans="1:4" x14ac:dyDescent="0.3">
      <c r="A5884" s="279"/>
      <c r="B5884" s="280"/>
      <c r="C5884" s="280"/>
      <c r="D5884" s="281"/>
    </row>
    <row r="5885" spans="1:4" x14ac:dyDescent="0.3">
      <c r="A5885" s="279"/>
      <c r="B5885" s="280"/>
      <c r="C5885" s="280"/>
      <c r="D5885" s="281"/>
    </row>
    <row r="5886" spans="1:4" x14ac:dyDescent="0.3">
      <c r="A5886" s="279"/>
      <c r="B5886" s="280"/>
      <c r="C5886" s="280"/>
      <c r="D5886" s="281"/>
    </row>
    <row r="5887" spans="1:4" x14ac:dyDescent="0.3">
      <c r="A5887" s="279"/>
      <c r="B5887" s="280"/>
      <c r="C5887" s="280"/>
      <c r="D5887" s="281"/>
    </row>
    <row r="5888" spans="1:4" x14ac:dyDescent="0.3">
      <c r="A5888" s="279"/>
      <c r="B5888" s="280"/>
      <c r="C5888" s="280"/>
      <c r="D5888" s="281"/>
    </row>
    <row r="5889" spans="1:4" x14ac:dyDescent="0.3">
      <c r="A5889" s="279"/>
      <c r="B5889" s="280"/>
      <c r="C5889" s="280"/>
      <c r="D5889" s="281"/>
    </row>
    <row r="5890" spans="1:4" x14ac:dyDescent="0.3">
      <c r="A5890" s="279"/>
      <c r="B5890" s="280"/>
      <c r="C5890" s="280"/>
      <c r="D5890" s="281"/>
    </row>
    <row r="5891" spans="1:4" x14ac:dyDescent="0.3">
      <c r="A5891" s="279"/>
      <c r="B5891" s="280"/>
      <c r="C5891" s="280"/>
      <c r="D5891" s="281"/>
    </row>
    <row r="5892" spans="1:4" x14ac:dyDescent="0.3">
      <c r="A5892" s="279"/>
      <c r="B5892" s="280"/>
      <c r="C5892" s="280"/>
      <c r="D5892" s="281"/>
    </row>
    <row r="5893" spans="1:4" x14ac:dyDescent="0.3">
      <c r="A5893" s="279"/>
      <c r="B5893" s="280"/>
      <c r="C5893" s="280"/>
      <c r="D5893" s="281"/>
    </row>
    <row r="5894" spans="1:4" x14ac:dyDescent="0.3">
      <c r="A5894" s="279"/>
      <c r="B5894" s="280"/>
      <c r="C5894" s="280"/>
      <c r="D5894" s="281"/>
    </row>
    <row r="5895" spans="1:4" x14ac:dyDescent="0.3">
      <c r="A5895" s="279"/>
      <c r="B5895" s="280"/>
      <c r="C5895" s="280"/>
      <c r="D5895" s="281"/>
    </row>
    <row r="5896" spans="1:4" x14ac:dyDescent="0.3">
      <c r="A5896" s="279"/>
      <c r="B5896" s="280"/>
      <c r="C5896" s="280"/>
      <c r="D5896" s="281"/>
    </row>
    <row r="5897" spans="1:4" x14ac:dyDescent="0.3">
      <c r="A5897" s="279"/>
      <c r="B5897" s="280"/>
      <c r="C5897" s="280"/>
      <c r="D5897" s="281"/>
    </row>
    <row r="5898" spans="1:4" x14ac:dyDescent="0.3">
      <c r="A5898" s="279"/>
      <c r="B5898" s="280"/>
      <c r="C5898" s="280"/>
      <c r="D5898" s="281"/>
    </row>
    <row r="5899" spans="1:4" x14ac:dyDescent="0.3">
      <c r="A5899" s="279"/>
      <c r="B5899" s="280"/>
      <c r="C5899" s="280"/>
      <c r="D5899" s="281"/>
    </row>
    <row r="5900" spans="1:4" x14ac:dyDescent="0.3">
      <c r="A5900" s="279"/>
      <c r="B5900" s="280"/>
      <c r="C5900" s="280"/>
      <c r="D5900" s="281"/>
    </row>
    <row r="5901" spans="1:4" x14ac:dyDescent="0.3">
      <c r="A5901" s="279"/>
      <c r="B5901" s="280"/>
      <c r="C5901" s="280"/>
      <c r="D5901" s="281"/>
    </row>
    <row r="5902" spans="1:4" x14ac:dyDescent="0.3">
      <c r="A5902" s="279"/>
      <c r="B5902" s="280"/>
      <c r="C5902" s="280"/>
      <c r="D5902" s="281"/>
    </row>
    <row r="5903" spans="1:4" x14ac:dyDescent="0.3">
      <c r="A5903" s="279"/>
      <c r="B5903" s="280"/>
      <c r="C5903" s="280"/>
      <c r="D5903" s="281"/>
    </row>
    <row r="5904" spans="1:4" x14ac:dyDescent="0.3">
      <c r="A5904" s="279"/>
      <c r="B5904" s="280"/>
      <c r="C5904" s="280"/>
      <c r="D5904" s="281"/>
    </row>
    <row r="5905" spans="1:4" x14ac:dyDescent="0.3">
      <c r="A5905" s="279"/>
      <c r="B5905" s="280"/>
      <c r="C5905" s="280"/>
      <c r="D5905" s="281"/>
    </row>
    <row r="5906" spans="1:4" x14ac:dyDescent="0.3">
      <c r="A5906" s="279"/>
      <c r="B5906" s="280"/>
      <c r="C5906" s="280"/>
      <c r="D5906" s="281"/>
    </row>
    <row r="5907" spans="1:4" x14ac:dyDescent="0.3">
      <c r="A5907" s="279"/>
      <c r="B5907" s="280"/>
      <c r="C5907" s="280"/>
      <c r="D5907" s="281"/>
    </row>
    <row r="5908" spans="1:4" x14ac:dyDescent="0.3">
      <c r="A5908" s="279"/>
      <c r="B5908" s="280"/>
      <c r="C5908" s="280"/>
      <c r="D5908" s="281"/>
    </row>
    <row r="5909" spans="1:4" x14ac:dyDescent="0.3">
      <c r="A5909" s="279"/>
      <c r="B5909" s="280"/>
      <c r="C5909" s="280"/>
      <c r="D5909" s="281"/>
    </row>
    <row r="5910" spans="1:4" x14ac:dyDescent="0.3">
      <c r="A5910" s="279"/>
      <c r="B5910" s="280"/>
      <c r="C5910" s="280"/>
      <c r="D5910" s="281"/>
    </row>
    <row r="5911" spans="1:4" x14ac:dyDescent="0.3">
      <c r="A5911" s="279"/>
      <c r="B5911" s="280"/>
      <c r="C5911" s="280"/>
      <c r="D5911" s="281"/>
    </row>
    <row r="5912" spans="1:4" x14ac:dyDescent="0.3">
      <c r="A5912" s="279"/>
      <c r="B5912" s="280"/>
      <c r="C5912" s="280"/>
      <c r="D5912" s="281"/>
    </row>
    <row r="5913" spans="1:4" x14ac:dyDescent="0.3">
      <c r="A5913" s="279"/>
      <c r="B5913" s="280"/>
      <c r="C5913" s="280"/>
      <c r="D5913" s="281"/>
    </row>
    <row r="5914" spans="1:4" x14ac:dyDescent="0.3">
      <c r="A5914" s="279"/>
      <c r="B5914" s="280"/>
      <c r="C5914" s="280"/>
      <c r="D5914" s="281"/>
    </row>
    <row r="5915" spans="1:4" x14ac:dyDescent="0.3">
      <c r="A5915" s="279"/>
      <c r="B5915" s="280"/>
      <c r="C5915" s="280"/>
      <c r="D5915" s="281"/>
    </row>
    <row r="5916" spans="1:4" x14ac:dyDescent="0.3">
      <c r="A5916" s="279"/>
      <c r="B5916" s="280"/>
      <c r="C5916" s="280"/>
      <c r="D5916" s="281"/>
    </row>
    <row r="5917" spans="1:4" x14ac:dyDescent="0.3">
      <c r="A5917" s="279"/>
      <c r="B5917" s="280"/>
      <c r="C5917" s="280"/>
      <c r="D5917" s="281"/>
    </row>
    <row r="5918" spans="1:4" x14ac:dyDescent="0.3">
      <c r="A5918" s="279"/>
      <c r="B5918" s="280"/>
      <c r="C5918" s="280"/>
      <c r="D5918" s="281"/>
    </row>
    <row r="5919" spans="1:4" x14ac:dyDescent="0.3">
      <c r="A5919" s="279"/>
      <c r="B5919" s="280"/>
      <c r="C5919" s="280"/>
      <c r="D5919" s="281"/>
    </row>
    <row r="5920" spans="1:4" x14ac:dyDescent="0.3">
      <c r="A5920" s="279"/>
      <c r="B5920" s="280"/>
      <c r="C5920" s="280"/>
      <c r="D5920" s="281"/>
    </row>
    <row r="5921" spans="1:4" x14ac:dyDescent="0.3">
      <c r="A5921" s="279"/>
      <c r="B5921" s="280"/>
      <c r="C5921" s="280"/>
      <c r="D5921" s="281"/>
    </row>
    <row r="5922" spans="1:4" x14ac:dyDescent="0.3">
      <c r="A5922" s="279"/>
      <c r="B5922" s="280"/>
      <c r="C5922" s="280"/>
      <c r="D5922" s="281"/>
    </row>
    <row r="5923" spans="1:4" x14ac:dyDescent="0.3">
      <c r="A5923" s="279"/>
      <c r="B5923" s="280"/>
      <c r="C5923" s="280"/>
      <c r="D5923" s="281"/>
    </row>
    <row r="5924" spans="1:4" x14ac:dyDescent="0.3">
      <c r="A5924" s="279"/>
      <c r="B5924" s="280"/>
      <c r="C5924" s="280"/>
      <c r="D5924" s="281"/>
    </row>
    <row r="5925" spans="1:4" x14ac:dyDescent="0.3">
      <c r="A5925" s="279"/>
      <c r="B5925" s="280"/>
      <c r="C5925" s="280"/>
      <c r="D5925" s="281"/>
    </row>
    <row r="5926" spans="1:4" x14ac:dyDescent="0.3">
      <c r="A5926" s="279"/>
      <c r="B5926" s="280"/>
      <c r="C5926" s="280"/>
      <c r="D5926" s="281"/>
    </row>
    <row r="5927" spans="1:4" x14ac:dyDescent="0.3">
      <c r="A5927" s="279"/>
      <c r="B5927" s="280"/>
      <c r="C5927" s="280"/>
      <c r="D5927" s="281"/>
    </row>
    <row r="5928" spans="1:4" x14ac:dyDescent="0.3">
      <c r="A5928" s="279"/>
      <c r="B5928" s="280"/>
      <c r="C5928" s="280"/>
      <c r="D5928" s="281"/>
    </row>
    <row r="5929" spans="1:4" x14ac:dyDescent="0.3">
      <c r="A5929" s="279"/>
      <c r="B5929" s="280"/>
      <c r="C5929" s="280"/>
      <c r="D5929" s="281"/>
    </row>
    <row r="5930" spans="1:4" x14ac:dyDescent="0.3">
      <c r="A5930" s="279"/>
      <c r="B5930" s="280"/>
      <c r="C5930" s="280"/>
      <c r="D5930" s="281"/>
    </row>
    <row r="5931" spans="1:4" x14ac:dyDescent="0.3">
      <c r="A5931" s="279"/>
      <c r="B5931" s="280"/>
      <c r="C5931" s="280"/>
      <c r="D5931" s="281"/>
    </row>
    <row r="5932" spans="1:4" x14ac:dyDescent="0.3">
      <c r="A5932" s="279"/>
      <c r="B5932" s="280"/>
      <c r="C5932" s="280"/>
      <c r="D5932" s="281"/>
    </row>
    <row r="5933" spans="1:4" x14ac:dyDescent="0.3">
      <c r="A5933" s="279"/>
      <c r="B5933" s="280"/>
      <c r="C5933" s="280"/>
      <c r="D5933" s="281"/>
    </row>
    <row r="5934" spans="1:4" x14ac:dyDescent="0.3">
      <c r="A5934" s="279"/>
      <c r="B5934" s="280"/>
      <c r="C5934" s="280"/>
      <c r="D5934" s="281"/>
    </row>
    <row r="5935" spans="1:4" x14ac:dyDescent="0.3">
      <c r="A5935" s="279"/>
      <c r="B5935" s="280"/>
      <c r="C5935" s="280"/>
      <c r="D5935" s="281"/>
    </row>
    <row r="5936" spans="1:4" x14ac:dyDescent="0.3">
      <c r="A5936" s="279"/>
      <c r="B5936" s="280"/>
      <c r="C5936" s="280"/>
      <c r="D5936" s="281"/>
    </row>
    <row r="5937" spans="1:4" x14ac:dyDescent="0.3">
      <c r="A5937" s="279"/>
      <c r="B5937" s="280"/>
      <c r="C5937" s="280"/>
      <c r="D5937" s="281"/>
    </row>
    <row r="5938" spans="1:4" x14ac:dyDescent="0.3">
      <c r="A5938" s="279"/>
      <c r="B5938" s="280"/>
      <c r="C5938" s="280"/>
      <c r="D5938" s="281"/>
    </row>
    <row r="5939" spans="1:4" x14ac:dyDescent="0.3">
      <c r="A5939" s="279"/>
      <c r="B5939" s="280"/>
      <c r="C5939" s="280"/>
      <c r="D5939" s="281"/>
    </row>
    <row r="5940" spans="1:4" x14ac:dyDescent="0.3">
      <c r="A5940" s="279"/>
      <c r="B5940" s="280"/>
      <c r="C5940" s="280"/>
      <c r="D5940" s="281"/>
    </row>
    <row r="5941" spans="1:4" x14ac:dyDescent="0.3">
      <c r="A5941" s="279"/>
      <c r="B5941" s="280"/>
      <c r="C5941" s="280"/>
      <c r="D5941" s="281"/>
    </row>
    <row r="5942" spans="1:4" x14ac:dyDescent="0.3">
      <c r="A5942" s="279"/>
      <c r="B5942" s="280"/>
      <c r="C5942" s="280"/>
      <c r="D5942" s="281"/>
    </row>
    <row r="5943" spans="1:4" x14ac:dyDescent="0.3">
      <c r="A5943" s="279"/>
      <c r="B5943" s="280"/>
      <c r="C5943" s="280"/>
      <c r="D5943" s="281"/>
    </row>
    <row r="5944" spans="1:4" x14ac:dyDescent="0.3">
      <c r="A5944" s="279"/>
      <c r="B5944" s="280"/>
      <c r="C5944" s="280"/>
      <c r="D5944" s="281"/>
    </row>
    <row r="5945" spans="1:4" x14ac:dyDescent="0.3">
      <c r="A5945" s="279"/>
      <c r="B5945" s="280"/>
      <c r="C5945" s="280"/>
      <c r="D5945" s="281"/>
    </row>
    <row r="5946" spans="1:4" x14ac:dyDescent="0.3">
      <c r="A5946" s="279"/>
      <c r="B5946" s="280"/>
      <c r="C5946" s="280"/>
      <c r="D5946" s="281"/>
    </row>
    <row r="5947" spans="1:4" x14ac:dyDescent="0.3">
      <c r="A5947" s="279"/>
      <c r="B5947" s="280"/>
      <c r="C5947" s="280"/>
      <c r="D5947" s="281"/>
    </row>
    <row r="5948" spans="1:4" x14ac:dyDescent="0.3">
      <c r="A5948" s="279"/>
      <c r="B5948" s="280"/>
      <c r="C5948" s="280"/>
      <c r="D5948" s="281"/>
    </row>
    <row r="5949" spans="1:4" x14ac:dyDescent="0.3">
      <c r="A5949" s="279"/>
      <c r="B5949" s="280"/>
      <c r="C5949" s="280"/>
      <c r="D5949" s="281"/>
    </row>
    <row r="5950" spans="1:4" x14ac:dyDescent="0.3">
      <c r="A5950" s="279"/>
      <c r="B5950" s="280"/>
      <c r="C5950" s="280"/>
      <c r="D5950" s="281"/>
    </row>
    <row r="5951" spans="1:4" x14ac:dyDescent="0.3">
      <c r="A5951" s="279"/>
      <c r="B5951" s="280"/>
      <c r="C5951" s="280"/>
      <c r="D5951" s="281"/>
    </row>
    <row r="5952" spans="1:4" x14ac:dyDescent="0.3">
      <c r="A5952" s="279"/>
      <c r="B5952" s="280"/>
      <c r="C5952" s="280"/>
      <c r="D5952" s="281"/>
    </row>
    <row r="5953" spans="1:4" x14ac:dyDescent="0.3">
      <c r="A5953" s="279"/>
      <c r="B5953" s="280"/>
      <c r="C5953" s="280"/>
      <c r="D5953" s="281"/>
    </row>
    <row r="5954" spans="1:4" x14ac:dyDescent="0.3">
      <c r="A5954" s="279"/>
      <c r="B5954" s="280"/>
      <c r="C5954" s="280"/>
      <c r="D5954" s="281"/>
    </row>
    <row r="5955" spans="1:4" x14ac:dyDescent="0.3">
      <c r="A5955" s="279"/>
      <c r="B5955" s="280"/>
      <c r="C5955" s="280"/>
      <c r="D5955" s="281"/>
    </row>
    <row r="5956" spans="1:4" x14ac:dyDescent="0.3">
      <c r="A5956" s="279"/>
      <c r="B5956" s="280"/>
      <c r="C5956" s="280"/>
      <c r="D5956" s="281"/>
    </row>
    <row r="5957" spans="1:4" x14ac:dyDescent="0.3">
      <c r="A5957" s="279"/>
      <c r="B5957" s="280"/>
      <c r="C5957" s="280"/>
      <c r="D5957" s="281"/>
    </row>
    <row r="5958" spans="1:4" x14ac:dyDescent="0.3">
      <c r="A5958" s="279"/>
      <c r="B5958" s="280"/>
      <c r="C5958" s="280"/>
      <c r="D5958" s="281"/>
    </row>
    <row r="5959" spans="1:4" x14ac:dyDescent="0.3">
      <c r="A5959" s="279"/>
      <c r="B5959" s="280"/>
      <c r="C5959" s="280"/>
      <c r="D5959" s="281"/>
    </row>
    <row r="5960" spans="1:4" x14ac:dyDescent="0.3">
      <c r="A5960" s="279"/>
      <c r="B5960" s="280"/>
      <c r="C5960" s="280"/>
      <c r="D5960" s="281"/>
    </row>
    <row r="5961" spans="1:4" x14ac:dyDescent="0.3">
      <c r="A5961" s="279"/>
      <c r="B5961" s="280"/>
      <c r="C5961" s="280"/>
      <c r="D5961" s="281"/>
    </row>
    <row r="5962" spans="1:4" x14ac:dyDescent="0.3">
      <c r="A5962" s="279"/>
      <c r="B5962" s="280"/>
      <c r="C5962" s="280"/>
      <c r="D5962" s="281"/>
    </row>
    <row r="5963" spans="1:4" x14ac:dyDescent="0.3">
      <c r="A5963" s="279"/>
      <c r="B5963" s="280"/>
      <c r="C5963" s="280"/>
      <c r="D5963" s="281"/>
    </row>
    <row r="5964" spans="1:4" x14ac:dyDescent="0.3">
      <c r="A5964" s="279"/>
      <c r="B5964" s="280"/>
      <c r="C5964" s="280"/>
      <c r="D5964" s="281"/>
    </row>
    <row r="5965" spans="1:4" x14ac:dyDescent="0.3">
      <c r="A5965" s="279"/>
      <c r="B5965" s="280"/>
      <c r="C5965" s="280"/>
      <c r="D5965" s="281"/>
    </row>
    <row r="5966" spans="1:4" x14ac:dyDescent="0.3">
      <c r="A5966" s="279"/>
      <c r="B5966" s="280"/>
      <c r="C5966" s="280"/>
      <c r="D5966" s="281"/>
    </row>
    <row r="5967" spans="1:4" x14ac:dyDescent="0.3">
      <c r="A5967" s="279"/>
      <c r="B5967" s="280"/>
      <c r="C5967" s="280"/>
      <c r="D5967" s="281"/>
    </row>
    <row r="5968" spans="1:4" x14ac:dyDescent="0.3">
      <c r="A5968" s="279"/>
      <c r="B5968" s="280"/>
      <c r="C5968" s="280"/>
      <c r="D5968" s="281"/>
    </row>
    <row r="5969" spans="1:4" x14ac:dyDescent="0.3">
      <c r="A5969" s="279"/>
      <c r="B5969" s="280"/>
      <c r="C5969" s="280"/>
      <c r="D5969" s="281"/>
    </row>
    <row r="5970" spans="1:4" x14ac:dyDescent="0.3">
      <c r="A5970" s="279"/>
      <c r="B5970" s="280"/>
      <c r="C5970" s="280"/>
      <c r="D5970" s="281"/>
    </row>
    <row r="5971" spans="1:4" x14ac:dyDescent="0.3">
      <c r="A5971" s="279"/>
      <c r="B5971" s="280"/>
      <c r="C5971" s="280"/>
      <c r="D5971" s="281"/>
    </row>
    <row r="5972" spans="1:4" x14ac:dyDescent="0.3">
      <c r="A5972" s="279"/>
      <c r="B5972" s="280"/>
      <c r="C5972" s="280"/>
      <c r="D5972" s="281"/>
    </row>
    <row r="5973" spans="1:4" x14ac:dyDescent="0.3">
      <c r="A5973" s="279"/>
      <c r="B5973" s="280"/>
      <c r="C5973" s="280"/>
      <c r="D5973" s="281"/>
    </row>
    <row r="5974" spans="1:4" x14ac:dyDescent="0.3">
      <c r="A5974" s="279"/>
      <c r="B5974" s="280"/>
      <c r="C5974" s="280"/>
      <c r="D5974" s="281"/>
    </row>
    <row r="5975" spans="1:4" x14ac:dyDescent="0.3">
      <c r="A5975" s="279"/>
      <c r="B5975" s="280"/>
      <c r="C5975" s="280"/>
      <c r="D5975" s="281"/>
    </row>
    <row r="5976" spans="1:4" x14ac:dyDescent="0.3">
      <c r="A5976" s="279"/>
      <c r="B5976" s="280"/>
      <c r="C5976" s="280"/>
      <c r="D5976" s="281"/>
    </row>
    <row r="5977" spans="1:4" x14ac:dyDescent="0.3">
      <c r="A5977" s="279"/>
      <c r="B5977" s="280"/>
      <c r="C5977" s="280"/>
      <c r="D5977" s="281"/>
    </row>
    <row r="5978" spans="1:4" x14ac:dyDescent="0.3">
      <c r="A5978" s="279"/>
      <c r="B5978" s="280"/>
      <c r="C5978" s="280"/>
      <c r="D5978" s="281"/>
    </row>
    <row r="5979" spans="1:4" x14ac:dyDescent="0.3">
      <c r="A5979" s="279"/>
      <c r="B5979" s="280"/>
      <c r="C5979" s="280"/>
      <c r="D5979" s="281"/>
    </row>
    <row r="5980" spans="1:4" x14ac:dyDescent="0.3">
      <c r="A5980" s="279"/>
      <c r="B5980" s="280"/>
      <c r="C5980" s="280"/>
      <c r="D5980" s="281"/>
    </row>
    <row r="5981" spans="1:4" x14ac:dyDescent="0.3">
      <c r="A5981" s="279"/>
      <c r="B5981" s="280"/>
      <c r="C5981" s="280"/>
      <c r="D5981" s="281"/>
    </row>
    <row r="5982" spans="1:4" x14ac:dyDescent="0.3">
      <c r="A5982" s="279"/>
      <c r="B5982" s="280"/>
      <c r="C5982" s="280"/>
      <c r="D5982" s="281"/>
    </row>
    <row r="5983" spans="1:4" x14ac:dyDescent="0.3">
      <c r="A5983" s="279"/>
      <c r="B5983" s="280"/>
      <c r="C5983" s="280"/>
      <c r="D5983" s="281"/>
    </row>
    <row r="5984" spans="1:4" x14ac:dyDescent="0.3">
      <c r="A5984" s="279"/>
      <c r="B5984" s="280"/>
      <c r="C5984" s="280"/>
      <c r="D5984" s="281"/>
    </row>
    <row r="5985" spans="1:4" x14ac:dyDescent="0.3">
      <c r="A5985" s="279"/>
      <c r="B5985" s="280"/>
      <c r="C5985" s="280"/>
      <c r="D5985" s="281"/>
    </row>
    <row r="5986" spans="1:4" x14ac:dyDescent="0.3">
      <c r="A5986" s="279"/>
      <c r="B5986" s="280"/>
      <c r="C5986" s="280"/>
      <c r="D5986" s="281"/>
    </row>
    <row r="5987" spans="1:4" x14ac:dyDescent="0.3">
      <c r="A5987" s="279"/>
      <c r="B5987" s="280"/>
      <c r="C5987" s="280"/>
      <c r="D5987" s="281"/>
    </row>
    <row r="5988" spans="1:4" x14ac:dyDescent="0.3">
      <c r="A5988" s="279"/>
      <c r="B5988" s="280"/>
      <c r="C5988" s="280"/>
      <c r="D5988" s="281"/>
    </row>
    <row r="5989" spans="1:4" x14ac:dyDescent="0.3">
      <c r="A5989" s="279"/>
      <c r="B5989" s="280"/>
      <c r="C5989" s="280"/>
      <c r="D5989" s="281"/>
    </row>
    <row r="5990" spans="1:4" x14ac:dyDescent="0.3">
      <c r="A5990" s="279"/>
      <c r="B5990" s="280"/>
      <c r="C5990" s="280"/>
      <c r="D5990" s="281"/>
    </row>
    <row r="5991" spans="1:4" x14ac:dyDescent="0.3">
      <c r="A5991" s="279"/>
      <c r="B5991" s="280"/>
      <c r="C5991" s="280"/>
      <c r="D5991" s="281"/>
    </row>
    <row r="5992" spans="1:4" x14ac:dyDescent="0.3">
      <c r="A5992" s="279"/>
      <c r="B5992" s="280"/>
      <c r="C5992" s="280"/>
      <c r="D5992" s="281"/>
    </row>
    <row r="5993" spans="1:4" x14ac:dyDescent="0.3">
      <c r="A5993" s="279"/>
      <c r="B5993" s="280"/>
      <c r="C5993" s="280"/>
      <c r="D5993" s="281"/>
    </row>
    <row r="5994" spans="1:4" x14ac:dyDescent="0.3">
      <c r="A5994" s="279"/>
      <c r="B5994" s="280"/>
      <c r="C5994" s="280"/>
      <c r="D5994" s="281"/>
    </row>
    <row r="5995" spans="1:4" x14ac:dyDescent="0.3">
      <c r="A5995" s="279"/>
      <c r="B5995" s="280"/>
      <c r="C5995" s="280"/>
      <c r="D5995" s="281"/>
    </row>
    <row r="5996" spans="1:4" x14ac:dyDescent="0.3">
      <c r="A5996" s="279"/>
      <c r="B5996" s="280"/>
      <c r="C5996" s="280"/>
      <c r="D5996" s="281"/>
    </row>
    <row r="5997" spans="1:4" x14ac:dyDescent="0.3">
      <c r="A5997" s="279"/>
      <c r="B5997" s="280"/>
      <c r="C5997" s="280"/>
      <c r="D5997" s="281"/>
    </row>
    <row r="5998" spans="1:4" x14ac:dyDescent="0.3">
      <c r="A5998" s="279"/>
      <c r="B5998" s="280"/>
      <c r="C5998" s="280"/>
      <c r="D5998" s="281"/>
    </row>
    <row r="5999" spans="1:4" x14ac:dyDescent="0.3">
      <c r="A5999" s="279"/>
      <c r="B5999" s="280"/>
      <c r="C5999" s="280"/>
      <c r="D5999" s="281"/>
    </row>
    <row r="6000" spans="1:4" x14ac:dyDescent="0.3">
      <c r="A6000" s="279"/>
      <c r="B6000" s="280"/>
      <c r="C6000" s="280"/>
      <c r="D6000" s="281"/>
    </row>
    <row r="6001" spans="1:4" x14ac:dyDescent="0.3">
      <c r="A6001" s="279"/>
      <c r="B6001" s="280"/>
      <c r="C6001" s="280"/>
      <c r="D6001" s="281"/>
    </row>
    <row r="6002" spans="1:4" x14ac:dyDescent="0.3">
      <c r="A6002" s="279"/>
      <c r="B6002" s="280"/>
      <c r="C6002" s="280"/>
      <c r="D6002" s="281"/>
    </row>
    <row r="6003" spans="1:4" x14ac:dyDescent="0.3">
      <c r="A6003" s="279"/>
      <c r="B6003" s="280"/>
      <c r="C6003" s="280"/>
      <c r="D6003" s="281"/>
    </row>
    <row r="6004" spans="1:4" x14ac:dyDescent="0.3">
      <c r="A6004" s="279"/>
      <c r="B6004" s="280"/>
      <c r="C6004" s="280"/>
      <c r="D6004" s="281"/>
    </row>
    <row r="6005" spans="1:4" x14ac:dyDescent="0.3">
      <c r="A6005" s="279"/>
      <c r="B6005" s="280"/>
      <c r="C6005" s="280"/>
      <c r="D6005" s="281"/>
    </row>
    <row r="6006" spans="1:4" x14ac:dyDescent="0.3">
      <c r="A6006" s="279"/>
      <c r="B6006" s="280"/>
      <c r="C6006" s="280"/>
      <c r="D6006" s="281"/>
    </row>
    <row r="6007" spans="1:4" x14ac:dyDescent="0.3">
      <c r="A6007" s="279"/>
      <c r="B6007" s="280"/>
      <c r="C6007" s="280"/>
      <c r="D6007" s="281"/>
    </row>
    <row r="6008" spans="1:4" x14ac:dyDescent="0.3">
      <c r="A6008" s="279"/>
      <c r="B6008" s="280"/>
      <c r="C6008" s="280"/>
      <c r="D6008" s="281"/>
    </row>
    <row r="6009" spans="1:4" x14ac:dyDescent="0.3">
      <c r="A6009" s="279"/>
      <c r="B6009" s="280"/>
      <c r="C6009" s="280"/>
      <c r="D6009" s="281"/>
    </row>
    <row r="6010" spans="1:4" x14ac:dyDescent="0.3">
      <c r="A6010" s="279"/>
      <c r="B6010" s="280"/>
      <c r="C6010" s="280"/>
      <c r="D6010" s="281"/>
    </row>
    <row r="6011" spans="1:4" x14ac:dyDescent="0.3">
      <c r="A6011" s="279"/>
      <c r="B6011" s="280"/>
      <c r="C6011" s="280"/>
      <c r="D6011" s="281"/>
    </row>
    <row r="6012" spans="1:4" x14ac:dyDescent="0.3">
      <c r="A6012" s="279"/>
      <c r="B6012" s="280"/>
      <c r="C6012" s="280"/>
      <c r="D6012" s="281"/>
    </row>
    <row r="6013" spans="1:4" x14ac:dyDescent="0.3">
      <c r="A6013" s="279"/>
      <c r="B6013" s="280"/>
      <c r="C6013" s="280"/>
      <c r="D6013" s="281"/>
    </row>
    <row r="6014" spans="1:4" x14ac:dyDescent="0.3">
      <c r="A6014" s="279"/>
      <c r="B6014" s="280"/>
      <c r="C6014" s="280"/>
      <c r="D6014" s="281"/>
    </row>
    <row r="6015" spans="1:4" x14ac:dyDescent="0.3">
      <c r="A6015" s="279"/>
      <c r="B6015" s="280"/>
      <c r="C6015" s="280"/>
      <c r="D6015" s="281"/>
    </row>
    <row r="6016" spans="1:4" x14ac:dyDescent="0.3">
      <c r="A6016" s="279"/>
      <c r="B6016" s="280"/>
      <c r="C6016" s="280"/>
      <c r="D6016" s="281"/>
    </row>
    <row r="6017" spans="1:4" x14ac:dyDescent="0.3">
      <c r="A6017" s="279"/>
      <c r="B6017" s="280"/>
      <c r="C6017" s="280"/>
      <c r="D6017" s="281"/>
    </row>
    <row r="6018" spans="1:4" x14ac:dyDescent="0.3">
      <c r="A6018" s="279"/>
      <c r="B6018" s="280"/>
      <c r="C6018" s="280"/>
      <c r="D6018" s="281"/>
    </row>
    <row r="6019" spans="1:4" x14ac:dyDescent="0.3">
      <c r="A6019" s="279"/>
      <c r="B6019" s="280"/>
      <c r="C6019" s="280"/>
      <c r="D6019" s="281"/>
    </row>
    <row r="6020" spans="1:4" x14ac:dyDescent="0.3">
      <c r="A6020" s="279"/>
      <c r="B6020" s="280"/>
      <c r="C6020" s="280"/>
      <c r="D6020" s="281"/>
    </row>
    <row r="6021" spans="1:4" x14ac:dyDescent="0.3">
      <c r="A6021" s="279"/>
      <c r="B6021" s="280"/>
      <c r="C6021" s="280"/>
      <c r="D6021" s="281"/>
    </row>
    <row r="6022" spans="1:4" x14ac:dyDescent="0.3">
      <c r="A6022" s="279"/>
      <c r="B6022" s="280"/>
      <c r="C6022" s="280"/>
      <c r="D6022" s="281"/>
    </row>
    <row r="6023" spans="1:4" x14ac:dyDescent="0.3">
      <c r="A6023" s="279"/>
      <c r="B6023" s="280"/>
      <c r="C6023" s="280"/>
      <c r="D6023" s="281"/>
    </row>
    <row r="6024" spans="1:4" x14ac:dyDescent="0.3">
      <c r="A6024" s="279"/>
      <c r="B6024" s="280"/>
      <c r="C6024" s="280"/>
      <c r="D6024" s="281"/>
    </row>
    <row r="6025" spans="1:4" x14ac:dyDescent="0.3">
      <c r="A6025" s="279"/>
      <c r="B6025" s="280"/>
      <c r="C6025" s="280"/>
      <c r="D6025" s="281"/>
    </row>
    <row r="6026" spans="1:4" x14ac:dyDescent="0.3">
      <c r="A6026" s="279"/>
      <c r="B6026" s="280"/>
      <c r="C6026" s="280"/>
      <c r="D6026" s="281"/>
    </row>
    <row r="6027" spans="1:4" x14ac:dyDescent="0.3">
      <c r="A6027" s="279"/>
      <c r="B6027" s="280"/>
      <c r="C6027" s="280"/>
      <c r="D6027" s="281"/>
    </row>
    <row r="6028" spans="1:4" x14ac:dyDescent="0.3">
      <c r="A6028" s="279"/>
      <c r="B6028" s="280"/>
      <c r="C6028" s="280"/>
      <c r="D6028" s="281"/>
    </row>
    <row r="6029" spans="1:4" x14ac:dyDescent="0.3">
      <c r="A6029" s="279"/>
      <c r="B6029" s="280"/>
      <c r="C6029" s="280"/>
      <c r="D6029" s="281"/>
    </row>
    <row r="6030" spans="1:4" x14ac:dyDescent="0.3">
      <c r="A6030" s="279"/>
      <c r="B6030" s="280"/>
      <c r="C6030" s="280"/>
      <c r="D6030" s="281"/>
    </row>
    <row r="6031" spans="1:4" x14ac:dyDescent="0.3">
      <c r="A6031" s="279"/>
      <c r="B6031" s="280"/>
      <c r="C6031" s="280"/>
      <c r="D6031" s="281"/>
    </row>
    <row r="6032" spans="1:4" x14ac:dyDescent="0.3">
      <c r="A6032" s="279"/>
      <c r="B6032" s="280"/>
      <c r="C6032" s="280"/>
      <c r="D6032" s="281"/>
    </row>
    <row r="6033" spans="1:4" x14ac:dyDescent="0.3">
      <c r="A6033" s="279"/>
      <c r="B6033" s="280"/>
      <c r="C6033" s="280"/>
      <c r="D6033" s="281"/>
    </row>
    <row r="6034" spans="1:4" x14ac:dyDescent="0.3">
      <c r="A6034" s="279"/>
      <c r="B6034" s="280"/>
      <c r="C6034" s="280"/>
      <c r="D6034" s="281"/>
    </row>
    <row r="6035" spans="1:4" x14ac:dyDescent="0.3">
      <c r="A6035" s="279"/>
      <c r="B6035" s="280"/>
      <c r="C6035" s="280"/>
      <c r="D6035" s="281"/>
    </row>
    <row r="6036" spans="1:4" x14ac:dyDescent="0.3">
      <c r="A6036" s="279"/>
      <c r="B6036" s="280"/>
      <c r="C6036" s="280"/>
      <c r="D6036" s="281"/>
    </row>
    <row r="6037" spans="1:4" x14ac:dyDescent="0.3">
      <c r="A6037" s="279"/>
      <c r="B6037" s="280"/>
      <c r="C6037" s="280"/>
      <c r="D6037" s="281"/>
    </row>
    <row r="6038" spans="1:4" x14ac:dyDescent="0.3">
      <c r="A6038" s="279"/>
      <c r="B6038" s="280"/>
      <c r="C6038" s="280"/>
      <c r="D6038" s="281"/>
    </row>
    <row r="6039" spans="1:4" x14ac:dyDescent="0.3">
      <c r="A6039" s="279"/>
      <c r="B6039" s="280"/>
      <c r="C6039" s="280"/>
      <c r="D6039" s="281"/>
    </row>
    <row r="6040" spans="1:4" x14ac:dyDescent="0.3">
      <c r="A6040" s="279"/>
      <c r="B6040" s="280"/>
      <c r="C6040" s="280"/>
      <c r="D6040" s="281"/>
    </row>
    <row r="6041" spans="1:4" x14ac:dyDescent="0.3">
      <c r="A6041" s="279"/>
      <c r="B6041" s="280"/>
      <c r="C6041" s="280"/>
      <c r="D6041" s="281"/>
    </row>
    <row r="6042" spans="1:4" x14ac:dyDescent="0.3">
      <c r="A6042" s="279"/>
      <c r="B6042" s="280"/>
      <c r="C6042" s="280"/>
      <c r="D6042" s="281"/>
    </row>
    <row r="6043" spans="1:4" x14ac:dyDescent="0.3">
      <c r="A6043" s="279"/>
      <c r="B6043" s="280"/>
      <c r="C6043" s="280"/>
      <c r="D6043" s="281"/>
    </row>
    <row r="6044" spans="1:4" x14ac:dyDescent="0.3">
      <c r="A6044" s="279"/>
      <c r="B6044" s="280"/>
      <c r="C6044" s="280"/>
      <c r="D6044" s="281"/>
    </row>
    <row r="6045" spans="1:4" x14ac:dyDescent="0.3">
      <c r="A6045" s="279"/>
      <c r="B6045" s="280"/>
      <c r="C6045" s="280"/>
      <c r="D6045" s="281"/>
    </row>
    <row r="6046" spans="1:4" x14ac:dyDescent="0.3">
      <c r="A6046" s="279"/>
      <c r="B6046" s="280"/>
      <c r="C6046" s="280"/>
      <c r="D6046" s="281"/>
    </row>
    <row r="6047" spans="1:4" x14ac:dyDescent="0.3">
      <c r="A6047" s="279"/>
      <c r="B6047" s="280"/>
      <c r="C6047" s="280"/>
      <c r="D6047" s="281"/>
    </row>
    <row r="6048" spans="1:4" x14ac:dyDescent="0.3">
      <c r="A6048" s="279"/>
      <c r="B6048" s="280"/>
      <c r="C6048" s="280"/>
      <c r="D6048" s="281"/>
    </row>
    <row r="6049" spans="1:4" x14ac:dyDescent="0.3">
      <c r="A6049" s="279"/>
      <c r="B6049" s="280"/>
      <c r="C6049" s="280"/>
      <c r="D6049" s="281"/>
    </row>
    <row r="6050" spans="1:4" x14ac:dyDescent="0.3">
      <c r="A6050" s="279"/>
      <c r="B6050" s="280"/>
      <c r="C6050" s="280"/>
      <c r="D6050" s="281"/>
    </row>
    <row r="6051" spans="1:4" x14ac:dyDescent="0.3">
      <c r="A6051" s="279"/>
      <c r="B6051" s="280"/>
      <c r="C6051" s="280"/>
      <c r="D6051" s="281"/>
    </row>
    <row r="6052" spans="1:4" x14ac:dyDescent="0.3">
      <c r="A6052" s="279"/>
      <c r="B6052" s="280"/>
      <c r="C6052" s="280"/>
      <c r="D6052" s="281"/>
    </row>
    <row r="6053" spans="1:4" x14ac:dyDescent="0.3">
      <c r="A6053" s="279"/>
      <c r="B6053" s="280"/>
      <c r="C6053" s="280"/>
      <c r="D6053" s="281"/>
    </row>
    <row r="6054" spans="1:4" x14ac:dyDescent="0.3">
      <c r="A6054" s="279"/>
      <c r="B6054" s="280"/>
      <c r="C6054" s="280"/>
      <c r="D6054" s="281"/>
    </row>
    <row r="6055" spans="1:4" x14ac:dyDescent="0.3">
      <c r="A6055" s="279"/>
      <c r="B6055" s="280"/>
      <c r="C6055" s="280"/>
      <c r="D6055" s="281"/>
    </row>
    <row r="6056" spans="1:4" x14ac:dyDescent="0.3">
      <c r="A6056" s="279"/>
      <c r="B6056" s="280"/>
      <c r="C6056" s="280"/>
      <c r="D6056" s="281"/>
    </row>
    <row r="6057" spans="1:4" x14ac:dyDescent="0.3">
      <c r="A6057" s="279"/>
      <c r="B6057" s="280"/>
      <c r="C6057" s="280"/>
      <c r="D6057" s="281"/>
    </row>
    <row r="6058" spans="1:4" x14ac:dyDescent="0.3">
      <c r="A6058" s="279"/>
      <c r="B6058" s="280"/>
      <c r="C6058" s="280"/>
      <c r="D6058" s="281"/>
    </row>
    <row r="6059" spans="1:4" x14ac:dyDescent="0.3">
      <c r="A6059" s="279"/>
      <c r="B6059" s="280"/>
      <c r="C6059" s="280"/>
      <c r="D6059" s="281"/>
    </row>
    <row r="6060" spans="1:4" x14ac:dyDescent="0.3">
      <c r="A6060" s="279"/>
      <c r="B6060" s="280"/>
      <c r="C6060" s="280"/>
      <c r="D6060" s="281"/>
    </row>
    <row r="6061" spans="1:4" x14ac:dyDescent="0.3">
      <c r="A6061" s="279"/>
      <c r="B6061" s="280"/>
      <c r="C6061" s="280"/>
      <c r="D6061" s="281"/>
    </row>
    <row r="6062" spans="1:4" x14ac:dyDescent="0.3">
      <c r="A6062" s="279"/>
      <c r="B6062" s="280"/>
      <c r="C6062" s="280"/>
      <c r="D6062" s="281"/>
    </row>
    <row r="6063" spans="1:4" x14ac:dyDescent="0.3">
      <c r="A6063" s="279"/>
      <c r="B6063" s="280"/>
      <c r="C6063" s="280"/>
      <c r="D6063" s="281"/>
    </row>
    <row r="6064" spans="1:4" x14ac:dyDescent="0.3">
      <c r="A6064" s="279"/>
      <c r="B6064" s="280"/>
      <c r="C6064" s="280"/>
      <c r="D6064" s="281"/>
    </row>
    <row r="6065" spans="1:4" x14ac:dyDescent="0.3">
      <c r="A6065" s="279"/>
      <c r="B6065" s="280"/>
      <c r="C6065" s="280"/>
      <c r="D6065" s="281"/>
    </row>
    <row r="6066" spans="1:4" x14ac:dyDescent="0.3">
      <c r="A6066" s="279"/>
      <c r="B6066" s="280"/>
      <c r="C6066" s="280"/>
      <c r="D6066" s="281"/>
    </row>
    <row r="6067" spans="1:4" x14ac:dyDescent="0.3">
      <c r="A6067" s="279"/>
      <c r="B6067" s="280"/>
      <c r="C6067" s="280"/>
      <c r="D6067" s="281"/>
    </row>
    <row r="6068" spans="1:4" x14ac:dyDescent="0.3">
      <c r="A6068" s="279"/>
      <c r="B6068" s="280"/>
      <c r="C6068" s="280"/>
      <c r="D6068" s="281"/>
    </row>
    <row r="6069" spans="1:4" x14ac:dyDescent="0.3">
      <c r="A6069" s="279"/>
      <c r="B6069" s="280"/>
      <c r="C6069" s="280"/>
      <c r="D6069" s="281"/>
    </row>
    <row r="6070" spans="1:4" x14ac:dyDescent="0.3">
      <c r="A6070" s="279"/>
      <c r="B6070" s="280"/>
      <c r="C6070" s="280"/>
      <c r="D6070" s="281"/>
    </row>
    <row r="6071" spans="1:4" x14ac:dyDescent="0.3">
      <c r="A6071" s="279"/>
      <c r="B6071" s="280"/>
      <c r="C6071" s="280"/>
      <c r="D6071" s="281"/>
    </row>
    <row r="6072" spans="1:4" x14ac:dyDescent="0.3">
      <c r="A6072" s="279"/>
      <c r="B6072" s="280"/>
      <c r="C6072" s="280"/>
      <c r="D6072" s="281"/>
    </row>
    <row r="6073" spans="1:4" x14ac:dyDescent="0.3">
      <c r="A6073" s="279"/>
      <c r="B6073" s="280"/>
      <c r="C6073" s="280"/>
      <c r="D6073" s="281"/>
    </row>
    <row r="6074" spans="1:4" x14ac:dyDescent="0.3">
      <c r="A6074" s="279"/>
      <c r="B6074" s="280"/>
      <c r="C6074" s="280"/>
      <c r="D6074" s="281"/>
    </row>
    <row r="6075" spans="1:4" x14ac:dyDescent="0.3">
      <c r="A6075" s="279"/>
      <c r="B6075" s="280"/>
      <c r="C6075" s="280"/>
      <c r="D6075" s="281"/>
    </row>
    <row r="6076" spans="1:4" x14ac:dyDescent="0.3">
      <c r="A6076" s="279"/>
      <c r="B6076" s="280"/>
      <c r="C6076" s="280"/>
      <c r="D6076" s="281"/>
    </row>
    <row r="6077" spans="1:4" x14ac:dyDescent="0.3">
      <c r="A6077" s="279"/>
      <c r="B6077" s="280"/>
      <c r="C6077" s="280"/>
      <c r="D6077" s="281"/>
    </row>
    <row r="6078" spans="1:4" x14ac:dyDescent="0.3">
      <c r="A6078" s="279"/>
      <c r="B6078" s="280"/>
      <c r="C6078" s="280"/>
      <c r="D6078" s="281"/>
    </row>
    <row r="6079" spans="1:4" x14ac:dyDescent="0.3">
      <c r="A6079" s="279"/>
      <c r="B6079" s="280"/>
      <c r="C6079" s="280"/>
      <c r="D6079" s="281"/>
    </row>
    <row r="6080" spans="1:4" x14ac:dyDescent="0.3">
      <c r="A6080" s="279"/>
      <c r="B6080" s="280"/>
      <c r="C6080" s="280"/>
      <c r="D6080" s="281"/>
    </row>
    <row r="6081" spans="1:4" x14ac:dyDescent="0.3">
      <c r="A6081" s="279"/>
      <c r="B6081" s="280"/>
      <c r="C6081" s="280"/>
      <c r="D6081" s="281"/>
    </row>
    <row r="6082" spans="1:4" x14ac:dyDescent="0.3">
      <c r="A6082" s="279"/>
      <c r="B6082" s="280"/>
      <c r="C6082" s="280"/>
      <c r="D6082" s="281"/>
    </row>
    <row r="6083" spans="1:4" x14ac:dyDescent="0.3">
      <c r="A6083" s="279"/>
      <c r="B6083" s="280"/>
      <c r="C6083" s="280"/>
      <c r="D6083" s="281"/>
    </row>
    <row r="6084" spans="1:4" x14ac:dyDescent="0.3">
      <c r="A6084" s="279"/>
      <c r="B6084" s="280"/>
      <c r="C6084" s="280"/>
      <c r="D6084" s="281"/>
    </row>
    <row r="6085" spans="1:4" x14ac:dyDescent="0.3">
      <c r="A6085" s="279"/>
      <c r="B6085" s="280"/>
      <c r="C6085" s="280"/>
      <c r="D6085" s="281"/>
    </row>
    <row r="6086" spans="1:4" x14ac:dyDescent="0.3">
      <c r="A6086" s="279"/>
      <c r="B6086" s="280"/>
      <c r="C6086" s="280"/>
      <c r="D6086" s="281"/>
    </row>
    <row r="6087" spans="1:4" x14ac:dyDescent="0.3">
      <c r="A6087" s="279"/>
      <c r="B6087" s="280"/>
      <c r="C6087" s="280"/>
      <c r="D6087" s="281"/>
    </row>
    <row r="6088" spans="1:4" x14ac:dyDescent="0.3">
      <c r="A6088" s="279"/>
      <c r="B6088" s="280"/>
      <c r="C6088" s="280"/>
      <c r="D6088" s="281"/>
    </row>
    <row r="6089" spans="1:4" x14ac:dyDescent="0.3">
      <c r="A6089" s="279"/>
      <c r="B6089" s="280"/>
      <c r="C6089" s="280"/>
      <c r="D6089" s="281"/>
    </row>
    <row r="6090" spans="1:4" x14ac:dyDescent="0.3">
      <c r="A6090" s="279"/>
      <c r="B6090" s="280"/>
      <c r="C6090" s="280"/>
      <c r="D6090" s="281"/>
    </row>
    <row r="6091" spans="1:4" x14ac:dyDescent="0.3">
      <c r="A6091" s="279"/>
      <c r="B6091" s="280"/>
      <c r="C6091" s="280"/>
      <c r="D6091" s="281"/>
    </row>
    <row r="6092" spans="1:4" x14ac:dyDescent="0.3">
      <c r="A6092" s="279"/>
      <c r="B6092" s="280"/>
      <c r="C6092" s="280"/>
      <c r="D6092" s="281"/>
    </row>
    <row r="6093" spans="1:4" x14ac:dyDescent="0.3">
      <c r="A6093" s="279"/>
      <c r="B6093" s="280"/>
      <c r="C6093" s="280"/>
      <c r="D6093" s="281"/>
    </row>
    <row r="6094" spans="1:4" x14ac:dyDescent="0.3">
      <c r="A6094" s="279"/>
      <c r="B6094" s="280"/>
      <c r="C6094" s="280"/>
      <c r="D6094" s="281"/>
    </row>
    <row r="6095" spans="1:4" x14ac:dyDescent="0.3">
      <c r="A6095" s="279"/>
      <c r="B6095" s="280"/>
      <c r="C6095" s="280"/>
      <c r="D6095" s="281"/>
    </row>
    <row r="6096" spans="1:4" x14ac:dyDescent="0.3">
      <c r="A6096" s="279"/>
      <c r="B6096" s="280"/>
      <c r="C6096" s="280"/>
      <c r="D6096" s="281"/>
    </row>
    <row r="6097" spans="1:4" x14ac:dyDescent="0.3">
      <c r="A6097" s="279"/>
      <c r="B6097" s="280"/>
      <c r="C6097" s="280"/>
      <c r="D6097" s="281"/>
    </row>
    <row r="6098" spans="1:4" x14ac:dyDescent="0.3">
      <c r="A6098" s="279"/>
      <c r="B6098" s="280"/>
      <c r="C6098" s="280"/>
      <c r="D6098" s="281"/>
    </row>
    <row r="6099" spans="1:4" x14ac:dyDescent="0.3">
      <c r="A6099" s="279"/>
      <c r="B6099" s="280"/>
      <c r="C6099" s="280"/>
      <c r="D6099" s="281"/>
    </row>
    <row r="6100" spans="1:4" x14ac:dyDescent="0.3">
      <c r="A6100" s="279"/>
      <c r="B6100" s="280"/>
      <c r="C6100" s="280"/>
      <c r="D6100" s="281"/>
    </row>
    <row r="6101" spans="1:4" x14ac:dyDescent="0.3">
      <c r="A6101" s="279"/>
      <c r="B6101" s="280"/>
      <c r="C6101" s="280"/>
      <c r="D6101" s="281"/>
    </row>
    <row r="6102" spans="1:4" x14ac:dyDescent="0.3">
      <c r="A6102" s="279"/>
      <c r="B6102" s="280"/>
      <c r="C6102" s="280"/>
      <c r="D6102" s="281"/>
    </row>
    <row r="6103" spans="1:4" x14ac:dyDescent="0.3">
      <c r="A6103" s="279"/>
      <c r="B6103" s="280"/>
      <c r="C6103" s="280"/>
      <c r="D6103" s="281"/>
    </row>
    <row r="6104" spans="1:4" x14ac:dyDescent="0.3">
      <c r="A6104" s="279"/>
      <c r="B6104" s="280"/>
      <c r="C6104" s="280"/>
      <c r="D6104" s="281"/>
    </row>
    <row r="6105" spans="1:4" x14ac:dyDescent="0.3">
      <c r="A6105" s="279"/>
      <c r="B6105" s="280"/>
      <c r="C6105" s="280"/>
      <c r="D6105" s="281"/>
    </row>
    <row r="6106" spans="1:4" x14ac:dyDescent="0.3">
      <c r="A6106" s="279"/>
      <c r="B6106" s="280"/>
      <c r="C6106" s="280"/>
      <c r="D6106" s="281"/>
    </row>
    <row r="6107" spans="1:4" x14ac:dyDescent="0.3">
      <c r="A6107" s="279"/>
      <c r="B6107" s="280"/>
      <c r="C6107" s="280"/>
      <c r="D6107" s="281"/>
    </row>
    <row r="6108" spans="1:4" x14ac:dyDescent="0.3">
      <c r="A6108" s="279"/>
      <c r="B6108" s="280"/>
      <c r="C6108" s="280"/>
      <c r="D6108" s="281"/>
    </row>
    <row r="6109" spans="1:4" x14ac:dyDescent="0.3">
      <c r="A6109" s="279"/>
      <c r="B6109" s="280"/>
      <c r="C6109" s="280"/>
      <c r="D6109" s="281"/>
    </row>
    <row r="6110" spans="1:4" x14ac:dyDescent="0.3">
      <c r="A6110" s="279"/>
      <c r="B6110" s="280"/>
      <c r="C6110" s="280"/>
      <c r="D6110" s="281"/>
    </row>
    <row r="6111" spans="1:4" x14ac:dyDescent="0.3">
      <c r="A6111" s="279"/>
      <c r="B6111" s="280"/>
      <c r="C6111" s="280"/>
      <c r="D6111" s="281"/>
    </row>
    <row r="6112" spans="1:4" x14ac:dyDescent="0.3">
      <c r="A6112" s="279"/>
      <c r="B6112" s="280"/>
      <c r="C6112" s="280"/>
      <c r="D6112" s="281"/>
    </row>
    <row r="6113" spans="1:4" x14ac:dyDescent="0.3">
      <c r="A6113" s="279"/>
      <c r="B6113" s="280"/>
      <c r="C6113" s="280"/>
      <c r="D6113" s="281"/>
    </row>
    <row r="6114" spans="1:4" x14ac:dyDescent="0.3">
      <c r="A6114" s="279"/>
      <c r="B6114" s="280"/>
      <c r="C6114" s="280"/>
      <c r="D6114" s="281"/>
    </row>
    <row r="6115" spans="1:4" x14ac:dyDescent="0.3">
      <c r="A6115" s="279"/>
      <c r="B6115" s="280"/>
      <c r="C6115" s="280"/>
      <c r="D6115" s="281"/>
    </row>
    <row r="6116" spans="1:4" x14ac:dyDescent="0.3">
      <c r="A6116" s="279"/>
      <c r="B6116" s="280"/>
      <c r="C6116" s="280"/>
      <c r="D6116" s="281"/>
    </row>
    <row r="6117" spans="1:4" x14ac:dyDescent="0.3">
      <c r="A6117" s="279"/>
      <c r="B6117" s="280"/>
      <c r="C6117" s="280"/>
      <c r="D6117" s="281"/>
    </row>
    <row r="6118" spans="1:4" x14ac:dyDescent="0.3">
      <c r="A6118" s="279"/>
      <c r="B6118" s="280"/>
      <c r="C6118" s="280"/>
      <c r="D6118" s="281"/>
    </row>
    <row r="6119" spans="1:4" x14ac:dyDescent="0.3">
      <c r="A6119" s="279"/>
      <c r="B6119" s="280"/>
      <c r="C6119" s="280"/>
      <c r="D6119" s="281"/>
    </row>
    <row r="6120" spans="1:4" x14ac:dyDescent="0.3">
      <c r="A6120" s="279"/>
      <c r="B6120" s="280"/>
      <c r="C6120" s="280"/>
      <c r="D6120" s="281"/>
    </row>
    <row r="6121" spans="1:4" x14ac:dyDescent="0.3">
      <c r="A6121" s="279"/>
      <c r="B6121" s="280"/>
      <c r="C6121" s="280"/>
      <c r="D6121" s="281"/>
    </row>
    <row r="6122" spans="1:4" x14ac:dyDescent="0.3">
      <c r="A6122" s="279"/>
      <c r="B6122" s="280"/>
      <c r="C6122" s="280"/>
      <c r="D6122" s="281"/>
    </row>
    <row r="6123" spans="1:4" x14ac:dyDescent="0.3">
      <c r="A6123" s="279"/>
      <c r="B6123" s="280"/>
      <c r="C6123" s="280"/>
      <c r="D6123" s="281"/>
    </row>
    <row r="6124" spans="1:4" x14ac:dyDescent="0.3">
      <c r="A6124" s="279"/>
      <c r="B6124" s="280"/>
      <c r="C6124" s="280"/>
      <c r="D6124" s="281"/>
    </row>
    <row r="6125" spans="1:4" x14ac:dyDescent="0.3">
      <c r="A6125" s="279"/>
      <c r="B6125" s="280"/>
      <c r="C6125" s="280"/>
      <c r="D6125" s="281"/>
    </row>
    <row r="6126" spans="1:4" x14ac:dyDescent="0.3">
      <c r="A6126" s="279"/>
      <c r="B6126" s="280"/>
      <c r="C6126" s="280"/>
      <c r="D6126" s="281"/>
    </row>
    <row r="6127" spans="1:4" x14ac:dyDescent="0.3">
      <c r="A6127" s="279"/>
      <c r="B6127" s="280"/>
      <c r="C6127" s="280"/>
      <c r="D6127" s="281"/>
    </row>
    <row r="6128" spans="1:4" x14ac:dyDescent="0.3">
      <c r="A6128" s="279"/>
      <c r="B6128" s="280"/>
      <c r="C6128" s="280"/>
      <c r="D6128" s="281"/>
    </row>
    <row r="6129" spans="1:4" x14ac:dyDescent="0.3">
      <c r="A6129" s="279"/>
      <c r="B6129" s="280"/>
      <c r="C6129" s="280"/>
      <c r="D6129" s="281"/>
    </row>
    <row r="6130" spans="1:4" x14ac:dyDescent="0.3">
      <c r="A6130" s="279"/>
      <c r="B6130" s="280"/>
      <c r="C6130" s="280"/>
      <c r="D6130" s="281"/>
    </row>
    <row r="6131" spans="1:4" x14ac:dyDescent="0.3">
      <c r="A6131" s="279"/>
      <c r="B6131" s="280"/>
      <c r="C6131" s="280"/>
      <c r="D6131" s="281"/>
    </row>
    <row r="6132" spans="1:4" x14ac:dyDescent="0.3">
      <c r="A6132" s="279"/>
      <c r="B6132" s="280"/>
      <c r="C6132" s="280"/>
      <c r="D6132" s="281"/>
    </row>
    <row r="6133" spans="1:4" x14ac:dyDescent="0.3">
      <c r="A6133" s="279"/>
      <c r="B6133" s="280"/>
      <c r="C6133" s="280"/>
      <c r="D6133" s="281"/>
    </row>
    <row r="6134" spans="1:4" x14ac:dyDescent="0.3">
      <c r="A6134" s="279"/>
      <c r="B6134" s="280"/>
      <c r="C6134" s="280"/>
      <c r="D6134" s="281"/>
    </row>
    <row r="6135" spans="1:4" x14ac:dyDescent="0.3">
      <c r="A6135" s="279"/>
      <c r="B6135" s="280"/>
      <c r="C6135" s="280"/>
      <c r="D6135" s="281"/>
    </row>
    <row r="6136" spans="1:4" x14ac:dyDescent="0.3">
      <c r="A6136" s="279"/>
      <c r="B6136" s="280"/>
      <c r="C6136" s="280"/>
      <c r="D6136" s="281"/>
    </row>
    <row r="6137" spans="1:4" x14ac:dyDescent="0.3">
      <c r="A6137" s="279"/>
      <c r="B6137" s="280"/>
      <c r="C6137" s="280"/>
      <c r="D6137" s="281"/>
    </row>
    <row r="6138" spans="1:4" x14ac:dyDescent="0.3">
      <c r="A6138" s="279"/>
      <c r="B6138" s="280"/>
      <c r="C6138" s="280"/>
      <c r="D6138" s="281"/>
    </row>
    <row r="6139" spans="1:4" x14ac:dyDescent="0.3">
      <c r="A6139" s="279"/>
      <c r="B6139" s="280"/>
      <c r="C6139" s="280"/>
      <c r="D6139" s="281"/>
    </row>
    <row r="6140" spans="1:4" x14ac:dyDescent="0.3">
      <c r="A6140" s="279"/>
      <c r="B6140" s="280"/>
      <c r="C6140" s="280"/>
      <c r="D6140" s="281"/>
    </row>
    <row r="6141" spans="1:4" x14ac:dyDescent="0.3">
      <c r="A6141" s="279"/>
      <c r="B6141" s="280"/>
      <c r="C6141" s="280"/>
      <c r="D6141" s="281"/>
    </row>
    <row r="6142" spans="1:4" x14ac:dyDescent="0.3">
      <c r="A6142" s="279"/>
      <c r="B6142" s="280"/>
      <c r="C6142" s="280"/>
      <c r="D6142" s="281"/>
    </row>
    <row r="6143" spans="1:4" x14ac:dyDescent="0.3">
      <c r="A6143" s="279"/>
      <c r="B6143" s="280"/>
      <c r="C6143" s="280"/>
      <c r="D6143" s="281"/>
    </row>
    <row r="6144" spans="1:4" x14ac:dyDescent="0.3">
      <c r="A6144" s="279"/>
      <c r="B6144" s="280"/>
      <c r="C6144" s="280"/>
      <c r="D6144" s="281"/>
    </row>
    <row r="6145" spans="1:4" x14ac:dyDescent="0.3">
      <c r="A6145" s="279"/>
      <c r="B6145" s="280"/>
      <c r="C6145" s="280"/>
      <c r="D6145" s="281"/>
    </row>
    <row r="6146" spans="1:4" x14ac:dyDescent="0.3">
      <c r="A6146" s="279"/>
      <c r="B6146" s="280"/>
      <c r="C6146" s="280"/>
      <c r="D6146" s="281"/>
    </row>
    <row r="6147" spans="1:4" x14ac:dyDescent="0.3">
      <c r="A6147" s="279"/>
      <c r="B6147" s="280"/>
      <c r="C6147" s="280"/>
      <c r="D6147" s="281"/>
    </row>
    <row r="6148" spans="1:4" x14ac:dyDescent="0.3">
      <c r="A6148" s="279"/>
      <c r="B6148" s="280"/>
      <c r="C6148" s="280"/>
      <c r="D6148" s="281"/>
    </row>
    <row r="6149" spans="1:4" x14ac:dyDescent="0.3">
      <c r="A6149" s="279"/>
      <c r="B6149" s="280"/>
      <c r="C6149" s="280"/>
      <c r="D6149" s="281"/>
    </row>
    <row r="6150" spans="1:4" x14ac:dyDescent="0.3">
      <c r="A6150" s="279"/>
      <c r="B6150" s="280"/>
      <c r="C6150" s="280"/>
      <c r="D6150" s="281"/>
    </row>
    <row r="6151" spans="1:4" x14ac:dyDescent="0.3">
      <c r="A6151" s="279"/>
      <c r="B6151" s="280"/>
      <c r="C6151" s="280"/>
      <c r="D6151" s="281"/>
    </row>
    <row r="6152" spans="1:4" x14ac:dyDescent="0.3">
      <c r="A6152" s="279"/>
      <c r="B6152" s="280"/>
      <c r="C6152" s="280"/>
      <c r="D6152" s="281"/>
    </row>
    <row r="6153" spans="1:4" x14ac:dyDescent="0.3">
      <c r="A6153" s="279"/>
      <c r="B6153" s="280"/>
      <c r="C6153" s="280"/>
      <c r="D6153" s="281"/>
    </row>
    <row r="6154" spans="1:4" x14ac:dyDescent="0.3">
      <c r="A6154" s="279"/>
      <c r="B6154" s="280"/>
      <c r="C6154" s="280"/>
      <c r="D6154" s="281"/>
    </row>
    <row r="6155" spans="1:4" x14ac:dyDescent="0.3">
      <c r="A6155" s="279"/>
      <c r="B6155" s="280"/>
      <c r="C6155" s="280"/>
      <c r="D6155" s="281"/>
    </row>
    <row r="6156" spans="1:4" x14ac:dyDescent="0.3">
      <c r="A6156" s="279"/>
      <c r="B6156" s="280"/>
      <c r="C6156" s="280"/>
      <c r="D6156" s="281"/>
    </row>
    <row r="6157" spans="1:4" x14ac:dyDescent="0.3">
      <c r="A6157" s="279"/>
      <c r="B6157" s="280"/>
      <c r="C6157" s="280"/>
      <c r="D6157" s="281"/>
    </row>
    <row r="6158" spans="1:4" x14ac:dyDescent="0.3">
      <c r="A6158" s="279"/>
      <c r="B6158" s="280"/>
      <c r="C6158" s="280"/>
      <c r="D6158" s="281"/>
    </row>
    <row r="6159" spans="1:4" x14ac:dyDescent="0.3">
      <c r="A6159" s="279"/>
      <c r="B6159" s="280"/>
      <c r="C6159" s="280"/>
      <c r="D6159" s="281"/>
    </row>
    <row r="6160" spans="1:4" x14ac:dyDescent="0.3">
      <c r="A6160" s="279"/>
      <c r="B6160" s="280"/>
      <c r="C6160" s="280"/>
      <c r="D6160" s="281"/>
    </row>
    <row r="6161" spans="1:4" x14ac:dyDescent="0.3">
      <c r="A6161" s="279"/>
      <c r="B6161" s="280"/>
      <c r="C6161" s="280"/>
      <c r="D6161" s="281"/>
    </row>
    <row r="6162" spans="1:4" x14ac:dyDescent="0.3">
      <c r="A6162" s="279"/>
      <c r="B6162" s="280"/>
      <c r="C6162" s="280"/>
      <c r="D6162" s="281"/>
    </row>
    <row r="6163" spans="1:4" x14ac:dyDescent="0.3">
      <c r="A6163" s="279"/>
      <c r="B6163" s="280"/>
      <c r="C6163" s="280"/>
      <c r="D6163" s="281"/>
    </row>
    <row r="6164" spans="1:4" x14ac:dyDescent="0.3">
      <c r="A6164" s="279"/>
      <c r="B6164" s="280"/>
      <c r="C6164" s="280"/>
      <c r="D6164" s="281"/>
    </row>
    <row r="6165" spans="1:4" x14ac:dyDescent="0.3">
      <c r="A6165" s="279"/>
      <c r="B6165" s="280"/>
      <c r="C6165" s="280"/>
      <c r="D6165" s="281"/>
    </row>
    <row r="6166" spans="1:4" x14ac:dyDescent="0.3">
      <c r="A6166" s="279"/>
      <c r="B6166" s="280"/>
      <c r="C6166" s="280"/>
      <c r="D6166" s="281"/>
    </row>
    <row r="6167" spans="1:4" x14ac:dyDescent="0.3">
      <c r="A6167" s="279"/>
      <c r="B6167" s="280"/>
      <c r="C6167" s="280"/>
      <c r="D6167" s="281"/>
    </row>
    <row r="6168" spans="1:4" x14ac:dyDescent="0.3">
      <c r="A6168" s="279"/>
      <c r="B6168" s="280"/>
      <c r="C6168" s="280"/>
      <c r="D6168" s="281"/>
    </row>
    <row r="6169" spans="1:4" x14ac:dyDescent="0.3">
      <c r="A6169" s="279"/>
      <c r="B6169" s="280"/>
      <c r="C6169" s="280"/>
      <c r="D6169" s="281"/>
    </row>
    <row r="6170" spans="1:4" x14ac:dyDescent="0.3">
      <c r="A6170" s="279"/>
      <c r="B6170" s="280"/>
      <c r="C6170" s="280"/>
      <c r="D6170" s="281"/>
    </row>
    <row r="6171" spans="1:4" x14ac:dyDescent="0.3">
      <c r="A6171" s="279"/>
      <c r="B6171" s="280"/>
      <c r="C6171" s="280"/>
      <c r="D6171" s="281"/>
    </row>
    <row r="6172" spans="1:4" x14ac:dyDescent="0.3">
      <c r="A6172" s="279"/>
      <c r="B6172" s="280"/>
      <c r="C6172" s="280"/>
      <c r="D6172" s="281"/>
    </row>
    <row r="6173" spans="1:4" x14ac:dyDescent="0.3">
      <c r="A6173" s="279"/>
      <c r="B6173" s="280"/>
      <c r="C6173" s="280"/>
      <c r="D6173" s="281"/>
    </row>
    <row r="6174" spans="1:4" x14ac:dyDescent="0.3">
      <c r="A6174" s="279"/>
      <c r="B6174" s="280"/>
      <c r="C6174" s="280"/>
      <c r="D6174" s="281"/>
    </row>
    <row r="6175" spans="1:4" x14ac:dyDescent="0.3">
      <c r="A6175" s="279"/>
      <c r="B6175" s="280"/>
      <c r="C6175" s="280"/>
      <c r="D6175" s="281"/>
    </row>
    <row r="6176" spans="1:4" x14ac:dyDescent="0.3">
      <c r="A6176" s="279"/>
      <c r="B6176" s="280"/>
      <c r="C6176" s="280"/>
      <c r="D6176" s="281"/>
    </row>
    <row r="6177" spans="1:4" x14ac:dyDescent="0.3">
      <c r="A6177" s="279"/>
      <c r="B6177" s="280"/>
      <c r="C6177" s="280"/>
      <c r="D6177" s="281"/>
    </row>
    <row r="6178" spans="1:4" x14ac:dyDescent="0.3">
      <c r="A6178" s="279"/>
      <c r="B6178" s="280"/>
      <c r="C6178" s="280"/>
      <c r="D6178" s="281"/>
    </row>
    <row r="6179" spans="1:4" x14ac:dyDescent="0.3">
      <c r="A6179" s="279"/>
      <c r="B6179" s="280"/>
      <c r="C6179" s="280"/>
      <c r="D6179" s="281"/>
    </row>
    <row r="6180" spans="1:4" x14ac:dyDescent="0.3">
      <c r="A6180" s="279"/>
      <c r="B6180" s="280"/>
      <c r="C6180" s="280"/>
      <c r="D6180" s="281"/>
    </row>
    <row r="6181" spans="1:4" x14ac:dyDescent="0.3">
      <c r="A6181" s="279"/>
      <c r="B6181" s="280"/>
      <c r="C6181" s="280"/>
      <c r="D6181" s="281"/>
    </row>
    <row r="6182" spans="1:4" x14ac:dyDescent="0.3">
      <c r="A6182" s="279"/>
      <c r="B6182" s="280"/>
      <c r="C6182" s="280"/>
      <c r="D6182" s="281"/>
    </row>
    <row r="6183" spans="1:4" x14ac:dyDescent="0.3">
      <c r="A6183" s="279"/>
      <c r="B6183" s="280"/>
      <c r="C6183" s="280"/>
      <c r="D6183" s="281"/>
    </row>
    <row r="6184" spans="1:4" x14ac:dyDescent="0.3">
      <c r="A6184" s="279"/>
      <c r="B6184" s="280"/>
      <c r="C6184" s="280"/>
      <c r="D6184" s="281"/>
    </row>
    <row r="6185" spans="1:4" x14ac:dyDescent="0.3">
      <c r="A6185" s="279"/>
      <c r="B6185" s="280"/>
      <c r="C6185" s="280"/>
      <c r="D6185" s="281"/>
    </row>
    <row r="6186" spans="1:4" x14ac:dyDescent="0.3">
      <c r="A6186" s="279"/>
      <c r="B6186" s="280"/>
      <c r="C6186" s="280"/>
      <c r="D6186" s="281"/>
    </row>
    <row r="6187" spans="1:4" x14ac:dyDescent="0.3">
      <c r="A6187" s="279"/>
      <c r="B6187" s="280"/>
      <c r="C6187" s="280"/>
      <c r="D6187" s="281"/>
    </row>
    <row r="6188" spans="1:4" x14ac:dyDescent="0.3">
      <c r="A6188" s="279"/>
      <c r="B6188" s="280"/>
      <c r="C6188" s="280"/>
      <c r="D6188" s="281"/>
    </row>
    <row r="6189" spans="1:4" x14ac:dyDescent="0.3">
      <c r="A6189" s="279"/>
      <c r="B6189" s="280"/>
      <c r="C6189" s="280"/>
      <c r="D6189" s="281"/>
    </row>
    <row r="6190" spans="1:4" x14ac:dyDescent="0.3">
      <c r="A6190" s="279"/>
      <c r="B6190" s="280"/>
      <c r="C6190" s="280"/>
      <c r="D6190" s="281"/>
    </row>
    <row r="6191" spans="1:4" x14ac:dyDescent="0.3">
      <c r="A6191" s="279"/>
      <c r="B6191" s="280"/>
      <c r="C6191" s="280"/>
      <c r="D6191" s="281"/>
    </row>
    <row r="6192" spans="1:4" x14ac:dyDescent="0.3">
      <c r="A6192" s="279"/>
      <c r="B6192" s="280"/>
      <c r="C6192" s="280"/>
      <c r="D6192" s="281"/>
    </row>
    <row r="6193" spans="1:4" x14ac:dyDescent="0.3">
      <c r="A6193" s="279"/>
      <c r="B6193" s="280"/>
      <c r="C6193" s="280"/>
      <c r="D6193" s="281"/>
    </row>
    <row r="6194" spans="1:4" x14ac:dyDescent="0.3">
      <c r="A6194" s="279"/>
      <c r="B6194" s="280"/>
      <c r="C6194" s="280"/>
      <c r="D6194" s="281"/>
    </row>
    <row r="6195" spans="1:4" x14ac:dyDescent="0.3">
      <c r="A6195" s="279"/>
      <c r="B6195" s="280"/>
      <c r="C6195" s="280"/>
      <c r="D6195" s="281"/>
    </row>
    <row r="6196" spans="1:4" x14ac:dyDescent="0.3">
      <c r="A6196" s="279"/>
      <c r="B6196" s="280"/>
      <c r="C6196" s="280"/>
      <c r="D6196" s="281"/>
    </row>
    <row r="6197" spans="1:4" x14ac:dyDescent="0.3">
      <c r="A6197" s="279"/>
      <c r="B6197" s="280"/>
      <c r="C6197" s="280"/>
      <c r="D6197" s="281"/>
    </row>
    <row r="6198" spans="1:4" x14ac:dyDescent="0.3">
      <c r="A6198" s="279"/>
      <c r="B6198" s="280"/>
      <c r="C6198" s="280"/>
      <c r="D6198" s="281"/>
    </row>
    <row r="6199" spans="1:4" x14ac:dyDescent="0.3">
      <c r="A6199" s="279"/>
      <c r="B6199" s="280"/>
      <c r="C6199" s="280"/>
      <c r="D6199" s="281"/>
    </row>
    <row r="6200" spans="1:4" x14ac:dyDescent="0.3">
      <c r="A6200" s="279"/>
      <c r="B6200" s="280"/>
      <c r="C6200" s="280"/>
      <c r="D6200" s="281"/>
    </row>
    <row r="6201" spans="1:4" x14ac:dyDescent="0.3">
      <c r="A6201" s="279"/>
      <c r="B6201" s="280"/>
      <c r="C6201" s="280"/>
      <c r="D6201" s="281"/>
    </row>
    <row r="6202" spans="1:4" x14ac:dyDescent="0.3">
      <c r="A6202" s="279"/>
      <c r="B6202" s="280"/>
      <c r="C6202" s="280"/>
      <c r="D6202" s="281"/>
    </row>
    <row r="6203" spans="1:4" x14ac:dyDescent="0.3">
      <c r="A6203" s="279"/>
      <c r="B6203" s="280"/>
      <c r="C6203" s="280"/>
      <c r="D6203" s="281"/>
    </row>
    <row r="6204" spans="1:4" x14ac:dyDescent="0.3">
      <c r="A6204" s="279"/>
      <c r="B6204" s="280"/>
      <c r="C6204" s="280"/>
      <c r="D6204" s="281"/>
    </row>
    <row r="6205" spans="1:4" x14ac:dyDescent="0.3">
      <c r="A6205" s="279"/>
      <c r="B6205" s="280"/>
      <c r="C6205" s="280"/>
      <c r="D6205" s="281"/>
    </row>
    <row r="6206" spans="1:4" x14ac:dyDescent="0.3">
      <c r="A6206" s="279"/>
      <c r="B6206" s="280"/>
      <c r="C6206" s="280"/>
      <c r="D6206" s="281"/>
    </row>
    <row r="6207" spans="1:4" x14ac:dyDescent="0.3">
      <c r="A6207" s="279"/>
      <c r="B6207" s="280"/>
      <c r="C6207" s="280"/>
      <c r="D6207" s="281"/>
    </row>
    <row r="6208" spans="1:4" x14ac:dyDescent="0.3">
      <c r="A6208" s="279"/>
      <c r="B6208" s="280"/>
      <c r="C6208" s="280"/>
      <c r="D6208" s="281"/>
    </row>
    <row r="6209" spans="1:4" x14ac:dyDescent="0.3">
      <c r="A6209" s="279"/>
      <c r="B6209" s="280"/>
      <c r="C6209" s="280"/>
      <c r="D6209" s="281"/>
    </row>
    <row r="6210" spans="1:4" x14ac:dyDescent="0.3">
      <c r="A6210" s="279"/>
      <c r="B6210" s="280"/>
      <c r="C6210" s="280"/>
      <c r="D6210" s="281"/>
    </row>
    <row r="6211" spans="1:4" x14ac:dyDescent="0.3">
      <c r="A6211" s="279"/>
      <c r="B6211" s="280"/>
      <c r="C6211" s="280"/>
      <c r="D6211" s="281"/>
    </row>
    <row r="6212" spans="1:4" x14ac:dyDescent="0.3">
      <c r="A6212" s="279"/>
      <c r="B6212" s="280"/>
      <c r="C6212" s="280"/>
      <c r="D6212" s="281"/>
    </row>
    <row r="6213" spans="1:4" x14ac:dyDescent="0.3">
      <c r="A6213" s="279"/>
      <c r="B6213" s="280"/>
      <c r="C6213" s="280"/>
      <c r="D6213" s="281"/>
    </row>
    <row r="6214" spans="1:4" x14ac:dyDescent="0.3">
      <c r="A6214" s="279"/>
      <c r="B6214" s="280"/>
      <c r="C6214" s="280"/>
      <c r="D6214" s="281"/>
    </row>
    <row r="6215" spans="1:4" x14ac:dyDescent="0.3">
      <c r="A6215" s="279"/>
      <c r="B6215" s="280"/>
      <c r="C6215" s="280"/>
      <c r="D6215" s="281"/>
    </row>
    <row r="6216" spans="1:4" x14ac:dyDescent="0.3">
      <c r="A6216" s="279"/>
      <c r="B6216" s="280"/>
      <c r="C6216" s="280"/>
      <c r="D6216" s="281"/>
    </row>
    <row r="6217" spans="1:4" x14ac:dyDescent="0.3">
      <c r="A6217" s="279"/>
      <c r="B6217" s="280"/>
      <c r="C6217" s="280"/>
      <c r="D6217" s="281"/>
    </row>
    <row r="6218" spans="1:4" x14ac:dyDescent="0.3">
      <c r="A6218" s="279"/>
      <c r="B6218" s="280"/>
      <c r="C6218" s="280"/>
      <c r="D6218" s="281"/>
    </row>
    <row r="6219" spans="1:4" x14ac:dyDescent="0.3">
      <c r="A6219" s="279"/>
      <c r="B6219" s="280"/>
      <c r="C6219" s="280"/>
      <c r="D6219" s="281"/>
    </row>
    <row r="6220" spans="1:4" x14ac:dyDescent="0.3">
      <c r="A6220" s="279"/>
      <c r="B6220" s="280"/>
      <c r="C6220" s="280"/>
      <c r="D6220" s="281"/>
    </row>
    <row r="6221" spans="1:4" x14ac:dyDescent="0.3">
      <c r="A6221" s="279"/>
      <c r="B6221" s="280"/>
      <c r="C6221" s="280"/>
      <c r="D6221" s="281"/>
    </row>
    <row r="6222" spans="1:4" x14ac:dyDescent="0.3">
      <c r="A6222" s="279"/>
      <c r="B6222" s="280"/>
      <c r="C6222" s="280"/>
      <c r="D6222" s="281"/>
    </row>
    <row r="6223" spans="1:4" x14ac:dyDescent="0.3">
      <c r="A6223" s="279"/>
      <c r="B6223" s="280"/>
      <c r="C6223" s="280"/>
      <c r="D6223" s="281"/>
    </row>
    <row r="6224" spans="1:4" x14ac:dyDescent="0.3">
      <c r="A6224" s="279"/>
      <c r="B6224" s="280"/>
      <c r="C6224" s="280"/>
      <c r="D6224" s="281"/>
    </row>
    <row r="6225" spans="1:4" x14ac:dyDescent="0.3">
      <c r="A6225" s="279"/>
      <c r="B6225" s="280"/>
      <c r="C6225" s="280"/>
      <c r="D6225" s="281"/>
    </row>
    <row r="6226" spans="1:4" x14ac:dyDescent="0.3">
      <c r="A6226" s="279"/>
      <c r="B6226" s="280"/>
      <c r="C6226" s="280"/>
      <c r="D6226" s="281"/>
    </row>
    <row r="6227" spans="1:4" x14ac:dyDescent="0.3">
      <c r="A6227" s="279"/>
      <c r="B6227" s="280"/>
      <c r="C6227" s="280"/>
      <c r="D6227" s="281"/>
    </row>
    <row r="6228" spans="1:4" x14ac:dyDescent="0.3">
      <c r="A6228" s="279"/>
      <c r="B6228" s="280"/>
      <c r="C6228" s="280"/>
      <c r="D6228" s="281"/>
    </row>
    <row r="6229" spans="1:4" x14ac:dyDescent="0.3">
      <c r="A6229" s="279"/>
      <c r="B6229" s="280"/>
      <c r="C6229" s="280"/>
      <c r="D6229" s="281"/>
    </row>
    <row r="6230" spans="1:4" x14ac:dyDescent="0.3">
      <c r="A6230" s="279"/>
      <c r="B6230" s="280"/>
      <c r="C6230" s="280"/>
      <c r="D6230" s="281"/>
    </row>
    <row r="6231" spans="1:4" x14ac:dyDescent="0.3">
      <c r="A6231" s="279"/>
      <c r="B6231" s="280"/>
      <c r="C6231" s="280"/>
      <c r="D6231" s="281"/>
    </row>
    <row r="6232" spans="1:4" x14ac:dyDescent="0.3">
      <c r="A6232" s="279"/>
      <c r="B6232" s="280"/>
      <c r="C6232" s="280"/>
      <c r="D6232" s="281"/>
    </row>
    <row r="6233" spans="1:4" x14ac:dyDescent="0.3">
      <c r="A6233" s="279"/>
      <c r="B6233" s="280"/>
      <c r="C6233" s="280"/>
      <c r="D6233" s="281"/>
    </row>
    <row r="6234" spans="1:4" x14ac:dyDescent="0.3">
      <c r="A6234" s="279"/>
      <c r="B6234" s="280"/>
      <c r="C6234" s="280"/>
      <c r="D6234" s="281"/>
    </row>
    <row r="6235" spans="1:4" x14ac:dyDescent="0.3">
      <c r="A6235" s="279"/>
      <c r="B6235" s="280"/>
      <c r="C6235" s="280"/>
      <c r="D6235" s="281"/>
    </row>
    <row r="6236" spans="1:4" x14ac:dyDescent="0.3">
      <c r="A6236" s="279"/>
      <c r="B6236" s="280"/>
      <c r="C6236" s="280"/>
      <c r="D6236" s="281"/>
    </row>
    <row r="6237" spans="1:4" x14ac:dyDescent="0.3">
      <c r="A6237" s="279"/>
      <c r="B6237" s="280"/>
      <c r="C6237" s="280"/>
      <c r="D6237" s="281"/>
    </row>
    <row r="6238" spans="1:4" x14ac:dyDescent="0.3">
      <c r="A6238" s="279"/>
      <c r="B6238" s="280"/>
      <c r="C6238" s="280"/>
      <c r="D6238" s="281"/>
    </row>
    <row r="6239" spans="1:4" x14ac:dyDescent="0.3">
      <c r="A6239" s="279"/>
      <c r="B6239" s="280"/>
      <c r="C6239" s="280"/>
      <c r="D6239" s="281"/>
    </row>
    <row r="6240" spans="1:4" x14ac:dyDescent="0.3">
      <c r="A6240" s="279"/>
      <c r="B6240" s="280"/>
      <c r="C6240" s="280"/>
      <c r="D6240" s="281"/>
    </row>
    <row r="6241" spans="1:4" x14ac:dyDescent="0.3">
      <c r="A6241" s="279"/>
      <c r="B6241" s="280"/>
      <c r="C6241" s="280"/>
      <c r="D6241" s="281"/>
    </row>
    <row r="6242" spans="1:4" x14ac:dyDescent="0.3">
      <c r="A6242" s="279"/>
      <c r="B6242" s="280"/>
      <c r="C6242" s="280"/>
      <c r="D6242" s="281"/>
    </row>
    <row r="6243" spans="1:4" x14ac:dyDescent="0.3">
      <c r="A6243" s="279"/>
      <c r="B6243" s="280"/>
      <c r="C6243" s="280"/>
      <c r="D6243" s="281"/>
    </row>
    <row r="6244" spans="1:4" x14ac:dyDescent="0.3">
      <c r="A6244" s="279"/>
      <c r="B6244" s="280"/>
      <c r="C6244" s="280"/>
      <c r="D6244" s="281"/>
    </row>
    <row r="6245" spans="1:4" x14ac:dyDescent="0.3">
      <c r="A6245" s="279"/>
      <c r="B6245" s="280"/>
      <c r="C6245" s="280"/>
      <c r="D6245" s="281"/>
    </row>
    <row r="6246" spans="1:4" x14ac:dyDescent="0.3">
      <c r="A6246" s="279"/>
      <c r="B6246" s="280"/>
      <c r="C6246" s="280"/>
      <c r="D6246" s="281"/>
    </row>
    <row r="6247" spans="1:4" x14ac:dyDescent="0.3">
      <c r="A6247" s="279"/>
      <c r="B6247" s="280"/>
      <c r="C6247" s="280"/>
      <c r="D6247" s="281"/>
    </row>
    <row r="6248" spans="1:4" x14ac:dyDescent="0.3">
      <c r="A6248" s="279"/>
      <c r="B6248" s="280"/>
      <c r="C6248" s="280"/>
      <c r="D6248" s="281"/>
    </row>
    <row r="6249" spans="1:4" x14ac:dyDescent="0.3">
      <c r="A6249" s="279"/>
      <c r="B6249" s="280"/>
      <c r="C6249" s="280"/>
      <c r="D6249" s="281"/>
    </row>
    <row r="6250" spans="1:4" x14ac:dyDescent="0.3">
      <c r="A6250" s="279"/>
      <c r="B6250" s="280"/>
      <c r="C6250" s="280"/>
      <c r="D6250" s="281"/>
    </row>
    <row r="6251" spans="1:4" x14ac:dyDescent="0.3">
      <c r="A6251" s="279"/>
      <c r="B6251" s="280"/>
      <c r="C6251" s="280"/>
      <c r="D6251" s="281"/>
    </row>
    <row r="6252" spans="1:4" x14ac:dyDescent="0.3">
      <c r="A6252" s="279"/>
      <c r="B6252" s="280"/>
      <c r="C6252" s="280"/>
      <c r="D6252" s="281"/>
    </row>
    <row r="6253" spans="1:4" x14ac:dyDescent="0.3">
      <c r="A6253" s="279"/>
      <c r="B6253" s="280"/>
      <c r="C6253" s="280"/>
      <c r="D6253" s="281"/>
    </row>
    <row r="6254" spans="1:4" x14ac:dyDescent="0.3">
      <c r="A6254" s="279"/>
      <c r="B6254" s="280"/>
      <c r="C6254" s="280"/>
      <c r="D6254" s="281"/>
    </row>
    <row r="6255" spans="1:4" x14ac:dyDescent="0.3">
      <c r="A6255" s="279"/>
      <c r="B6255" s="280"/>
      <c r="C6255" s="280"/>
      <c r="D6255" s="281"/>
    </row>
    <row r="6256" spans="1:4" x14ac:dyDescent="0.3">
      <c r="A6256" s="279"/>
      <c r="B6256" s="280"/>
      <c r="C6256" s="280"/>
      <c r="D6256" s="281"/>
    </row>
    <row r="6257" spans="1:4" x14ac:dyDescent="0.3">
      <c r="A6257" s="279"/>
      <c r="B6257" s="280"/>
      <c r="C6257" s="280"/>
      <c r="D6257" s="281"/>
    </row>
    <row r="6258" spans="1:4" x14ac:dyDescent="0.3">
      <c r="A6258" s="279"/>
      <c r="B6258" s="280"/>
      <c r="C6258" s="280"/>
      <c r="D6258" s="281"/>
    </row>
    <row r="6259" spans="1:4" x14ac:dyDescent="0.3">
      <c r="A6259" s="279"/>
      <c r="B6259" s="280"/>
      <c r="C6259" s="280"/>
      <c r="D6259" s="281"/>
    </row>
    <row r="6260" spans="1:4" x14ac:dyDescent="0.3">
      <c r="A6260" s="279"/>
      <c r="B6260" s="280"/>
      <c r="C6260" s="280"/>
      <c r="D6260" s="281"/>
    </row>
    <row r="6261" spans="1:4" x14ac:dyDescent="0.3">
      <c r="A6261" s="279"/>
      <c r="B6261" s="280"/>
      <c r="C6261" s="280"/>
      <c r="D6261" s="281"/>
    </row>
    <row r="6262" spans="1:4" x14ac:dyDescent="0.3">
      <c r="A6262" s="279"/>
      <c r="B6262" s="280"/>
      <c r="C6262" s="280"/>
      <c r="D6262" s="281"/>
    </row>
    <row r="6263" spans="1:4" x14ac:dyDescent="0.3">
      <c r="A6263" s="279"/>
      <c r="B6263" s="280"/>
      <c r="C6263" s="280"/>
      <c r="D6263" s="281"/>
    </row>
    <row r="6264" spans="1:4" x14ac:dyDescent="0.3">
      <c r="A6264" s="279"/>
      <c r="B6264" s="280"/>
      <c r="C6264" s="280"/>
      <c r="D6264" s="281"/>
    </row>
    <row r="6265" spans="1:4" x14ac:dyDescent="0.3">
      <c r="A6265" s="279"/>
      <c r="B6265" s="280"/>
      <c r="C6265" s="280"/>
      <c r="D6265" s="281"/>
    </row>
    <row r="6266" spans="1:4" x14ac:dyDescent="0.3">
      <c r="A6266" s="279"/>
      <c r="B6266" s="280"/>
      <c r="C6266" s="280"/>
      <c r="D6266" s="281"/>
    </row>
    <row r="6267" spans="1:4" x14ac:dyDescent="0.3">
      <c r="A6267" s="279"/>
      <c r="B6267" s="280"/>
      <c r="C6267" s="280"/>
      <c r="D6267" s="281"/>
    </row>
    <row r="6268" spans="1:4" x14ac:dyDescent="0.3">
      <c r="A6268" s="279"/>
      <c r="B6268" s="280"/>
      <c r="C6268" s="280"/>
      <c r="D6268" s="281"/>
    </row>
    <row r="6269" spans="1:4" x14ac:dyDescent="0.3">
      <c r="A6269" s="279"/>
      <c r="B6269" s="280"/>
      <c r="C6269" s="280"/>
      <c r="D6269" s="281"/>
    </row>
    <row r="6270" spans="1:4" x14ac:dyDescent="0.3">
      <c r="A6270" s="279"/>
      <c r="B6270" s="280"/>
      <c r="C6270" s="280"/>
      <c r="D6270" s="281"/>
    </row>
    <row r="6271" spans="1:4" x14ac:dyDescent="0.3">
      <c r="A6271" s="279"/>
      <c r="B6271" s="280"/>
      <c r="C6271" s="280"/>
      <c r="D6271" s="281"/>
    </row>
    <row r="6272" spans="1:4" x14ac:dyDescent="0.3">
      <c r="A6272" s="279"/>
      <c r="B6272" s="280"/>
      <c r="C6272" s="280"/>
      <c r="D6272" s="281"/>
    </row>
    <row r="6273" spans="1:4" x14ac:dyDescent="0.3">
      <c r="A6273" s="279"/>
      <c r="B6273" s="280"/>
      <c r="C6273" s="280"/>
      <c r="D6273" s="281"/>
    </row>
    <row r="6274" spans="1:4" x14ac:dyDescent="0.3">
      <c r="A6274" s="279"/>
      <c r="B6274" s="280"/>
      <c r="C6274" s="280"/>
      <c r="D6274" s="281"/>
    </row>
    <row r="6275" spans="1:4" x14ac:dyDescent="0.3">
      <c r="A6275" s="279"/>
      <c r="B6275" s="280"/>
      <c r="C6275" s="280"/>
      <c r="D6275" s="281"/>
    </row>
    <row r="6276" spans="1:4" x14ac:dyDescent="0.3">
      <c r="A6276" s="279"/>
      <c r="B6276" s="280"/>
      <c r="C6276" s="280"/>
      <c r="D6276" s="281"/>
    </row>
    <row r="6277" spans="1:4" x14ac:dyDescent="0.3">
      <c r="A6277" s="279"/>
      <c r="B6277" s="280"/>
      <c r="C6277" s="280"/>
      <c r="D6277" s="281"/>
    </row>
    <row r="6278" spans="1:4" x14ac:dyDescent="0.3">
      <c r="A6278" s="279"/>
      <c r="B6278" s="280"/>
      <c r="C6278" s="280"/>
      <c r="D6278" s="281"/>
    </row>
    <row r="6279" spans="1:4" x14ac:dyDescent="0.3">
      <c r="A6279" s="279"/>
      <c r="B6279" s="280"/>
      <c r="C6279" s="280"/>
      <c r="D6279" s="281"/>
    </row>
    <row r="6280" spans="1:4" x14ac:dyDescent="0.3">
      <c r="A6280" s="279"/>
      <c r="B6280" s="280"/>
      <c r="C6280" s="280"/>
      <c r="D6280" s="281"/>
    </row>
    <row r="6281" spans="1:4" x14ac:dyDescent="0.3">
      <c r="A6281" s="279"/>
      <c r="B6281" s="280"/>
      <c r="C6281" s="280"/>
      <c r="D6281" s="281"/>
    </row>
    <row r="6282" spans="1:4" x14ac:dyDescent="0.3">
      <c r="A6282" s="279"/>
      <c r="B6282" s="280"/>
      <c r="C6282" s="280"/>
      <c r="D6282" s="281"/>
    </row>
    <row r="6283" spans="1:4" x14ac:dyDescent="0.3">
      <c r="A6283" s="279"/>
      <c r="B6283" s="280"/>
      <c r="C6283" s="280"/>
      <c r="D6283" s="281"/>
    </row>
    <row r="6284" spans="1:4" x14ac:dyDescent="0.3">
      <c r="A6284" s="279"/>
      <c r="B6284" s="280"/>
      <c r="C6284" s="280"/>
      <c r="D6284" s="281"/>
    </row>
    <row r="6285" spans="1:4" x14ac:dyDescent="0.3">
      <c r="A6285" s="279"/>
      <c r="B6285" s="280"/>
      <c r="C6285" s="280"/>
      <c r="D6285" s="281"/>
    </row>
    <row r="6286" spans="1:4" x14ac:dyDescent="0.3">
      <c r="A6286" s="279"/>
      <c r="B6286" s="280"/>
      <c r="C6286" s="280"/>
      <c r="D6286" s="281"/>
    </row>
    <row r="6287" spans="1:4" x14ac:dyDescent="0.3">
      <c r="A6287" s="279"/>
      <c r="B6287" s="280"/>
      <c r="C6287" s="280"/>
      <c r="D6287" s="281"/>
    </row>
    <row r="6288" spans="1:4" x14ac:dyDescent="0.3">
      <c r="A6288" s="279"/>
      <c r="B6288" s="280"/>
      <c r="C6288" s="280"/>
      <c r="D6288" s="281"/>
    </row>
    <row r="6289" spans="1:4" x14ac:dyDescent="0.3">
      <c r="A6289" s="279"/>
      <c r="B6289" s="280"/>
      <c r="C6289" s="280"/>
      <c r="D6289" s="281"/>
    </row>
    <row r="6290" spans="1:4" x14ac:dyDescent="0.3">
      <c r="A6290" s="279"/>
      <c r="B6290" s="280"/>
      <c r="C6290" s="280"/>
      <c r="D6290" s="281"/>
    </row>
    <row r="6291" spans="1:4" x14ac:dyDescent="0.3">
      <c r="A6291" s="279"/>
      <c r="B6291" s="280"/>
      <c r="C6291" s="280"/>
      <c r="D6291" s="281"/>
    </row>
    <row r="6292" spans="1:4" x14ac:dyDescent="0.3">
      <c r="A6292" s="279"/>
      <c r="B6292" s="280"/>
      <c r="C6292" s="280"/>
      <c r="D6292" s="281"/>
    </row>
    <row r="6293" spans="1:4" x14ac:dyDescent="0.3">
      <c r="A6293" s="279"/>
      <c r="B6293" s="280"/>
      <c r="C6293" s="280"/>
      <c r="D6293" s="281"/>
    </row>
    <row r="6294" spans="1:4" x14ac:dyDescent="0.3">
      <c r="A6294" s="279"/>
      <c r="B6294" s="280"/>
      <c r="C6294" s="280"/>
      <c r="D6294" s="281"/>
    </row>
    <row r="6295" spans="1:4" x14ac:dyDescent="0.3">
      <c r="A6295" s="279"/>
      <c r="B6295" s="280"/>
      <c r="C6295" s="280"/>
      <c r="D6295" s="281"/>
    </row>
    <row r="6296" spans="1:4" x14ac:dyDescent="0.3">
      <c r="A6296" s="279"/>
      <c r="B6296" s="280"/>
      <c r="C6296" s="280"/>
      <c r="D6296" s="281"/>
    </row>
    <row r="6297" spans="1:4" x14ac:dyDescent="0.3">
      <c r="A6297" s="279"/>
      <c r="B6297" s="280"/>
      <c r="C6297" s="280"/>
      <c r="D6297" s="281"/>
    </row>
    <row r="6298" spans="1:4" x14ac:dyDescent="0.3">
      <c r="A6298" s="279"/>
      <c r="B6298" s="280"/>
      <c r="C6298" s="280"/>
      <c r="D6298" s="281"/>
    </row>
    <row r="6299" spans="1:4" x14ac:dyDescent="0.3">
      <c r="A6299" s="279"/>
      <c r="B6299" s="280"/>
      <c r="C6299" s="280"/>
      <c r="D6299" s="281"/>
    </row>
    <row r="6300" spans="1:4" x14ac:dyDescent="0.3">
      <c r="A6300" s="279"/>
      <c r="B6300" s="280"/>
      <c r="C6300" s="280"/>
      <c r="D6300" s="281"/>
    </row>
    <row r="6301" spans="1:4" x14ac:dyDescent="0.3">
      <c r="A6301" s="279"/>
      <c r="B6301" s="280"/>
      <c r="C6301" s="280"/>
      <c r="D6301" s="281"/>
    </row>
    <row r="6302" spans="1:4" x14ac:dyDescent="0.3">
      <c r="A6302" s="279"/>
      <c r="B6302" s="280"/>
      <c r="C6302" s="280"/>
      <c r="D6302" s="281"/>
    </row>
    <row r="6303" spans="1:4" x14ac:dyDescent="0.3">
      <c r="A6303" s="279"/>
      <c r="B6303" s="280"/>
      <c r="C6303" s="280"/>
      <c r="D6303" s="281"/>
    </row>
    <row r="6304" spans="1:4" x14ac:dyDescent="0.3">
      <c r="A6304" s="279"/>
      <c r="B6304" s="280"/>
      <c r="C6304" s="280"/>
      <c r="D6304" s="281"/>
    </row>
    <row r="6305" spans="1:4" x14ac:dyDescent="0.3">
      <c r="A6305" s="279"/>
      <c r="B6305" s="280"/>
      <c r="C6305" s="280"/>
      <c r="D6305" s="281"/>
    </row>
    <row r="6306" spans="1:4" x14ac:dyDescent="0.3">
      <c r="A6306" s="279"/>
      <c r="B6306" s="280"/>
      <c r="C6306" s="280"/>
      <c r="D6306" s="281"/>
    </row>
    <row r="6307" spans="1:4" x14ac:dyDescent="0.3">
      <c r="A6307" s="279"/>
      <c r="B6307" s="280"/>
      <c r="C6307" s="280"/>
      <c r="D6307" s="281"/>
    </row>
    <row r="6308" spans="1:4" x14ac:dyDescent="0.3">
      <c r="A6308" s="279"/>
      <c r="B6308" s="280"/>
      <c r="C6308" s="280"/>
      <c r="D6308" s="281"/>
    </row>
    <row r="6309" spans="1:4" x14ac:dyDescent="0.3">
      <c r="A6309" s="279"/>
      <c r="B6309" s="280"/>
      <c r="C6309" s="280"/>
      <c r="D6309" s="281"/>
    </row>
    <row r="6310" spans="1:4" x14ac:dyDescent="0.3">
      <c r="A6310" s="279"/>
      <c r="B6310" s="280"/>
      <c r="C6310" s="280"/>
      <c r="D6310" s="281"/>
    </row>
    <row r="6311" spans="1:4" x14ac:dyDescent="0.3">
      <c r="A6311" s="279"/>
      <c r="B6311" s="280"/>
      <c r="C6311" s="280"/>
      <c r="D6311" s="281"/>
    </row>
    <row r="6312" spans="1:4" x14ac:dyDescent="0.3">
      <c r="A6312" s="279"/>
      <c r="B6312" s="280"/>
      <c r="C6312" s="280"/>
      <c r="D6312" s="281"/>
    </row>
    <row r="6313" spans="1:4" x14ac:dyDescent="0.3">
      <c r="A6313" s="279"/>
      <c r="B6313" s="280"/>
      <c r="C6313" s="280"/>
      <c r="D6313" s="281"/>
    </row>
    <row r="6314" spans="1:4" x14ac:dyDescent="0.3">
      <c r="A6314" s="279"/>
      <c r="B6314" s="280"/>
      <c r="C6314" s="280"/>
      <c r="D6314" s="281"/>
    </row>
    <row r="6315" spans="1:4" x14ac:dyDescent="0.3">
      <c r="A6315" s="279"/>
      <c r="B6315" s="280"/>
      <c r="C6315" s="280"/>
      <c r="D6315" s="281"/>
    </row>
    <row r="6316" spans="1:4" x14ac:dyDescent="0.3">
      <c r="A6316" s="279"/>
      <c r="B6316" s="280"/>
      <c r="C6316" s="280"/>
      <c r="D6316" s="281"/>
    </row>
    <row r="6317" spans="1:4" x14ac:dyDescent="0.3">
      <c r="A6317" s="279"/>
      <c r="B6317" s="280"/>
      <c r="C6317" s="280"/>
      <c r="D6317" s="281"/>
    </row>
    <row r="6318" spans="1:4" x14ac:dyDescent="0.3">
      <c r="A6318" s="279"/>
      <c r="B6318" s="280"/>
      <c r="C6318" s="280"/>
      <c r="D6318" s="281"/>
    </row>
    <row r="6319" spans="1:4" x14ac:dyDescent="0.3">
      <c r="A6319" s="279"/>
      <c r="B6319" s="280"/>
      <c r="C6319" s="280"/>
      <c r="D6319" s="281"/>
    </row>
    <row r="6320" spans="1:4" x14ac:dyDescent="0.3">
      <c r="A6320" s="279"/>
      <c r="B6320" s="280"/>
      <c r="C6320" s="280"/>
      <c r="D6320" s="281"/>
    </row>
    <row r="6321" spans="1:4" x14ac:dyDescent="0.3">
      <c r="A6321" s="279"/>
      <c r="B6321" s="280"/>
      <c r="C6321" s="280"/>
      <c r="D6321" s="281"/>
    </row>
    <row r="6322" spans="1:4" x14ac:dyDescent="0.3">
      <c r="A6322" s="279"/>
      <c r="B6322" s="280"/>
      <c r="C6322" s="280"/>
      <c r="D6322" s="281"/>
    </row>
    <row r="6323" spans="1:4" x14ac:dyDescent="0.3">
      <c r="A6323" s="279"/>
      <c r="B6323" s="280"/>
      <c r="C6323" s="280"/>
      <c r="D6323" s="281"/>
    </row>
    <row r="6324" spans="1:4" x14ac:dyDescent="0.3">
      <c r="A6324" s="279"/>
      <c r="B6324" s="280"/>
      <c r="C6324" s="280"/>
      <c r="D6324" s="281"/>
    </row>
    <row r="6325" spans="1:4" x14ac:dyDescent="0.3">
      <c r="A6325" s="279"/>
      <c r="B6325" s="280"/>
      <c r="C6325" s="280"/>
      <c r="D6325" s="281"/>
    </row>
    <row r="6326" spans="1:4" x14ac:dyDescent="0.3">
      <c r="A6326" s="279"/>
      <c r="B6326" s="280"/>
      <c r="C6326" s="280"/>
      <c r="D6326" s="281"/>
    </row>
    <row r="6327" spans="1:4" x14ac:dyDescent="0.3">
      <c r="A6327" s="279"/>
      <c r="B6327" s="280"/>
      <c r="C6327" s="280"/>
      <c r="D6327" s="281"/>
    </row>
    <row r="6328" spans="1:4" x14ac:dyDescent="0.3">
      <c r="A6328" s="279"/>
      <c r="B6328" s="280"/>
      <c r="C6328" s="280"/>
      <c r="D6328" s="281"/>
    </row>
    <row r="6329" spans="1:4" x14ac:dyDescent="0.3">
      <c r="A6329" s="279"/>
      <c r="B6329" s="280"/>
      <c r="C6329" s="280"/>
      <c r="D6329" s="281"/>
    </row>
    <row r="6330" spans="1:4" x14ac:dyDescent="0.3">
      <c r="A6330" s="279"/>
      <c r="B6330" s="280"/>
      <c r="C6330" s="280"/>
      <c r="D6330" s="281"/>
    </row>
    <row r="6331" spans="1:4" x14ac:dyDescent="0.3">
      <c r="A6331" s="279"/>
      <c r="B6331" s="280"/>
      <c r="C6331" s="280"/>
      <c r="D6331" s="281"/>
    </row>
    <row r="6332" spans="1:4" x14ac:dyDescent="0.3">
      <c r="A6332" s="279"/>
      <c r="B6332" s="280"/>
      <c r="C6332" s="280"/>
      <c r="D6332" s="281"/>
    </row>
    <row r="6333" spans="1:4" x14ac:dyDescent="0.3">
      <c r="A6333" s="279"/>
      <c r="B6333" s="280"/>
      <c r="C6333" s="280"/>
      <c r="D6333" s="281"/>
    </row>
    <row r="6334" spans="1:4" x14ac:dyDescent="0.3">
      <c r="A6334" s="279"/>
      <c r="B6334" s="280"/>
      <c r="C6334" s="280"/>
      <c r="D6334" s="281"/>
    </row>
    <row r="6335" spans="1:4" x14ac:dyDescent="0.3">
      <c r="A6335" s="279"/>
      <c r="B6335" s="280"/>
      <c r="C6335" s="280"/>
      <c r="D6335" s="281"/>
    </row>
    <row r="6336" spans="1:4" x14ac:dyDescent="0.3">
      <c r="A6336" s="279"/>
      <c r="B6336" s="280"/>
      <c r="C6336" s="280"/>
      <c r="D6336" s="281"/>
    </row>
    <row r="6337" spans="1:4" x14ac:dyDescent="0.3">
      <c r="A6337" s="279"/>
      <c r="B6337" s="280"/>
      <c r="C6337" s="280"/>
      <c r="D6337" s="281"/>
    </row>
    <row r="6338" spans="1:4" x14ac:dyDescent="0.3">
      <c r="A6338" s="279"/>
      <c r="B6338" s="280"/>
      <c r="C6338" s="280"/>
      <c r="D6338" s="281"/>
    </row>
    <row r="6339" spans="1:4" x14ac:dyDescent="0.3">
      <c r="A6339" s="279"/>
      <c r="B6339" s="280"/>
      <c r="C6339" s="280"/>
      <c r="D6339" s="281"/>
    </row>
    <row r="6340" spans="1:4" x14ac:dyDescent="0.3">
      <c r="A6340" s="279"/>
      <c r="B6340" s="280"/>
      <c r="C6340" s="280"/>
      <c r="D6340" s="281"/>
    </row>
    <row r="6341" spans="1:4" x14ac:dyDescent="0.3">
      <c r="A6341" s="279"/>
      <c r="B6341" s="280"/>
      <c r="C6341" s="280"/>
      <c r="D6341" s="281"/>
    </row>
    <row r="6342" spans="1:4" x14ac:dyDescent="0.3">
      <c r="A6342" s="279"/>
      <c r="B6342" s="280"/>
      <c r="C6342" s="280"/>
      <c r="D6342" s="281"/>
    </row>
    <row r="6343" spans="1:4" x14ac:dyDescent="0.3">
      <c r="A6343" s="279"/>
      <c r="B6343" s="280"/>
      <c r="C6343" s="280"/>
      <c r="D6343" s="281"/>
    </row>
    <row r="6344" spans="1:4" x14ac:dyDescent="0.3">
      <c r="A6344" s="279"/>
      <c r="B6344" s="280"/>
      <c r="C6344" s="280"/>
      <c r="D6344" s="281"/>
    </row>
    <row r="6345" spans="1:4" x14ac:dyDescent="0.3">
      <c r="A6345" s="279"/>
      <c r="B6345" s="280"/>
      <c r="C6345" s="280"/>
      <c r="D6345" s="281"/>
    </row>
    <row r="6346" spans="1:4" x14ac:dyDescent="0.3">
      <c r="A6346" s="279"/>
      <c r="B6346" s="280"/>
      <c r="C6346" s="280"/>
      <c r="D6346" s="281"/>
    </row>
    <row r="6347" spans="1:4" x14ac:dyDescent="0.3">
      <c r="A6347" s="279"/>
      <c r="B6347" s="280"/>
      <c r="C6347" s="280"/>
      <c r="D6347" s="281"/>
    </row>
    <row r="6348" spans="1:4" x14ac:dyDescent="0.3">
      <c r="A6348" s="279"/>
      <c r="B6348" s="280"/>
      <c r="C6348" s="280"/>
      <c r="D6348" s="281"/>
    </row>
    <row r="6349" spans="1:4" x14ac:dyDescent="0.3">
      <c r="A6349" s="279"/>
      <c r="B6349" s="280"/>
      <c r="C6349" s="280"/>
      <c r="D6349" s="281"/>
    </row>
    <row r="6350" spans="1:4" x14ac:dyDescent="0.3">
      <c r="A6350" s="279"/>
      <c r="B6350" s="280"/>
      <c r="C6350" s="280"/>
      <c r="D6350" s="281"/>
    </row>
    <row r="6351" spans="1:4" x14ac:dyDescent="0.3">
      <c r="A6351" s="279"/>
      <c r="B6351" s="280"/>
      <c r="C6351" s="280"/>
      <c r="D6351" s="281"/>
    </row>
    <row r="6352" spans="1:4" x14ac:dyDescent="0.3">
      <c r="A6352" s="279"/>
      <c r="B6352" s="280"/>
      <c r="C6352" s="280"/>
      <c r="D6352" s="281"/>
    </row>
    <row r="6353" spans="1:4" x14ac:dyDescent="0.3">
      <c r="A6353" s="279"/>
      <c r="B6353" s="280"/>
      <c r="C6353" s="280"/>
      <c r="D6353" s="281"/>
    </row>
    <row r="6354" spans="1:4" x14ac:dyDescent="0.3">
      <c r="A6354" s="279"/>
      <c r="B6354" s="280"/>
      <c r="C6354" s="280"/>
      <c r="D6354" s="281"/>
    </row>
    <row r="6355" spans="1:4" x14ac:dyDescent="0.3">
      <c r="A6355" s="279"/>
      <c r="B6355" s="280"/>
      <c r="C6355" s="280"/>
      <c r="D6355" s="281"/>
    </row>
    <row r="6356" spans="1:4" x14ac:dyDescent="0.3">
      <c r="A6356" s="279"/>
      <c r="B6356" s="280"/>
      <c r="C6356" s="280"/>
      <c r="D6356" s="281"/>
    </row>
    <row r="6357" spans="1:4" x14ac:dyDescent="0.3">
      <c r="A6357" s="279"/>
      <c r="B6357" s="280"/>
      <c r="C6357" s="280"/>
      <c r="D6357" s="281"/>
    </row>
    <row r="6358" spans="1:4" x14ac:dyDescent="0.3">
      <c r="A6358" s="279"/>
      <c r="B6358" s="280"/>
      <c r="C6358" s="280"/>
      <c r="D6358" s="281"/>
    </row>
    <row r="6359" spans="1:4" x14ac:dyDescent="0.3">
      <c r="A6359" s="279"/>
      <c r="B6359" s="280"/>
      <c r="C6359" s="280"/>
      <c r="D6359" s="281"/>
    </row>
    <row r="6360" spans="1:4" x14ac:dyDescent="0.3">
      <c r="A6360" s="279"/>
      <c r="B6360" s="280"/>
      <c r="C6360" s="280"/>
      <c r="D6360" s="281"/>
    </row>
    <row r="6361" spans="1:4" x14ac:dyDescent="0.3">
      <c r="A6361" s="279"/>
      <c r="B6361" s="280"/>
      <c r="C6361" s="280"/>
      <c r="D6361" s="281"/>
    </row>
    <row r="6362" spans="1:4" x14ac:dyDescent="0.3">
      <c r="A6362" s="279"/>
      <c r="B6362" s="280"/>
      <c r="C6362" s="280"/>
      <c r="D6362" s="281"/>
    </row>
    <row r="6363" spans="1:4" x14ac:dyDescent="0.3">
      <c r="A6363" s="279"/>
      <c r="B6363" s="280"/>
      <c r="C6363" s="280"/>
      <c r="D6363" s="281"/>
    </row>
    <row r="6364" spans="1:4" x14ac:dyDescent="0.3">
      <c r="A6364" s="279"/>
      <c r="B6364" s="280"/>
      <c r="C6364" s="280"/>
      <c r="D6364" s="281"/>
    </row>
    <row r="6365" spans="1:4" x14ac:dyDescent="0.3">
      <c r="A6365" s="279"/>
      <c r="B6365" s="280"/>
      <c r="C6365" s="280"/>
      <c r="D6365" s="281"/>
    </row>
    <row r="6366" spans="1:4" x14ac:dyDescent="0.3">
      <c r="A6366" s="279"/>
      <c r="B6366" s="280"/>
      <c r="C6366" s="280"/>
      <c r="D6366" s="281"/>
    </row>
    <row r="6367" spans="1:4" x14ac:dyDescent="0.3">
      <c r="A6367" s="279"/>
      <c r="B6367" s="280"/>
      <c r="C6367" s="280"/>
      <c r="D6367" s="281"/>
    </row>
    <row r="6368" spans="1:4" x14ac:dyDescent="0.3">
      <c r="A6368" s="279"/>
      <c r="B6368" s="280"/>
      <c r="C6368" s="280"/>
      <c r="D6368" s="281"/>
    </row>
    <row r="6369" spans="1:4" x14ac:dyDescent="0.3">
      <c r="A6369" s="279"/>
      <c r="B6369" s="280"/>
      <c r="C6369" s="280"/>
      <c r="D6369" s="281"/>
    </row>
    <row r="6370" spans="1:4" x14ac:dyDescent="0.3">
      <c r="A6370" s="279"/>
      <c r="B6370" s="280"/>
      <c r="C6370" s="280"/>
      <c r="D6370" s="281"/>
    </row>
    <row r="6371" spans="1:4" x14ac:dyDescent="0.3">
      <c r="A6371" s="279"/>
      <c r="B6371" s="280"/>
      <c r="C6371" s="280"/>
      <c r="D6371" s="281"/>
    </row>
    <row r="6372" spans="1:4" x14ac:dyDescent="0.3">
      <c r="A6372" s="279"/>
      <c r="B6372" s="280"/>
      <c r="C6372" s="280"/>
      <c r="D6372" s="281"/>
    </row>
    <row r="6373" spans="1:4" x14ac:dyDescent="0.3">
      <c r="A6373" s="279"/>
      <c r="B6373" s="280"/>
      <c r="C6373" s="280"/>
      <c r="D6373" s="281"/>
    </row>
    <row r="6374" spans="1:4" x14ac:dyDescent="0.3">
      <c r="A6374" s="279"/>
      <c r="B6374" s="280"/>
      <c r="C6374" s="280"/>
      <c r="D6374" s="281"/>
    </row>
    <row r="6375" spans="1:4" x14ac:dyDescent="0.3">
      <c r="A6375" s="279"/>
      <c r="B6375" s="280"/>
      <c r="C6375" s="280"/>
      <c r="D6375" s="281"/>
    </row>
    <row r="6376" spans="1:4" x14ac:dyDescent="0.3">
      <c r="A6376" s="279"/>
      <c r="B6376" s="280"/>
      <c r="C6376" s="280"/>
      <c r="D6376" s="281"/>
    </row>
    <row r="6377" spans="1:4" x14ac:dyDescent="0.3">
      <c r="A6377" s="279"/>
      <c r="B6377" s="280"/>
      <c r="C6377" s="280"/>
      <c r="D6377" s="281"/>
    </row>
    <row r="6378" spans="1:4" x14ac:dyDescent="0.3">
      <c r="A6378" s="279"/>
      <c r="B6378" s="280"/>
      <c r="C6378" s="280"/>
      <c r="D6378" s="281"/>
    </row>
    <row r="6379" spans="1:4" x14ac:dyDescent="0.3">
      <c r="A6379" s="279"/>
      <c r="B6379" s="280"/>
      <c r="C6379" s="280"/>
      <c r="D6379" s="281"/>
    </row>
    <row r="6380" spans="1:4" x14ac:dyDescent="0.3">
      <c r="A6380" s="279"/>
      <c r="B6380" s="280"/>
      <c r="C6380" s="280"/>
      <c r="D6380" s="281"/>
    </row>
    <row r="6381" spans="1:4" x14ac:dyDescent="0.3">
      <c r="A6381" s="279"/>
      <c r="B6381" s="280"/>
      <c r="C6381" s="280"/>
      <c r="D6381" s="281"/>
    </row>
    <row r="6382" spans="1:4" x14ac:dyDescent="0.3">
      <c r="A6382" s="279"/>
      <c r="B6382" s="280"/>
      <c r="C6382" s="280"/>
      <c r="D6382" s="281"/>
    </row>
    <row r="6383" spans="1:4" x14ac:dyDescent="0.3">
      <c r="A6383" s="279"/>
      <c r="B6383" s="280"/>
      <c r="C6383" s="280"/>
      <c r="D6383" s="281"/>
    </row>
    <row r="6384" spans="1:4" x14ac:dyDescent="0.3">
      <c r="A6384" s="279"/>
      <c r="B6384" s="280"/>
      <c r="C6384" s="280"/>
      <c r="D6384" s="281"/>
    </row>
    <row r="6385" spans="1:4" x14ac:dyDescent="0.3">
      <c r="A6385" s="279"/>
      <c r="B6385" s="280"/>
      <c r="C6385" s="280"/>
      <c r="D6385" s="281"/>
    </row>
    <row r="6386" spans="1:4" x14ac:dyDescent="0.3">
      <c r="A6386" s="279"/>
      <c r="B6386" s="280"/>
      <c r="C6386" s="280"/>
      <c r="D6386" s="281"/>
    </row>
    <row r="6387" spans="1:4" x14ac:dyDescent="0.3">
      <c r="A6387" s="279"/>
      <c r="B6387" s="280"/>
      <c r="C6387" s="280"/>
      <c r="D6387" s="281"/>
    </row>
    <row r="6388" spans="1:4" x14ac:dyDescent="0.3">
      <c r="A6388" s="279"/>
      <c r="B6388" s="280"/>
      <c r="C6388" s="280"/>
      <c r="D6388" s="281"/>
    </row>
    <row r="6389" spans="1:4" x14ac:dyDescent="0.3">
      <c r="A6389" s="279"/>
      <c r="B6389" s="280"/>
      <c r="C6389" s="280"/>
      <c r="D6389" s="281"/>
    </row>
    <row r="6390" spans="1:4" x14ac:dyDescent="0.3">
      <c r="A6390" s="279"/>
      <c r="B6390" s="280"/>
      <c r="C6390" s="280"/>
      <c r="D6390" s="281"/>
    </row>
    <row r="6391" spans="1:4" x14ac:dyDescent="0.3">
      <c r="A6391" s="279"/>
      <c r="B6391" s="280"/>
      <c r="C6391" s="280"/>
      <c r="D6391" s="281"/>
    </row>
    <row r="6392" spans="1:4" x14ac:dyDescent="0.3">
      <c r="A6392" s="279"/>
      <c r="B6392" s="280"/>
      <c r="C6392" s="280"/>
      <c r="D6392" s="281"/>
    </row>
    <row r="6393" spans="1:4" x14ac:dyDescent="0.3">
      <c r="A6393" s="279"/>
      <c r="B6393" s="280"/>
      <c r="C6393" s="280"/>
      <c r="D6393" s="281"/>
    </row>
    <row r="6394" spans="1:4" x14ac:dyDescent="0.3">
      <c r="A6394" s="279"/>
      <c r="B6394" s="280"/>
      <c r="C6394" s="280"/>
      <c r="D6394" s="281"/>
    </row>
    <row r="6395" spans="1:4" x14ac:dyDescent="0.3">
      <c r="A6395" s="279"/>
      <c r="B6395" s="280"/>
      <c r="C6395" s="280"/>
      <c r="D6395" s="281"/>
    </row>
    <row r="6396" spans="1:4" x14ac:dyDescent="0.3">
      <c r="A6396" s="279"/>
      <c r="B6396" s="280"/>
      <c r="C6396" s="280"/>
      <c r="D6396" s="281"/>
    </row>
    <row r="6397" spans="1:4" x14ac:dyDescent="0.3">
      <c r="A6397" s="279"/>
      <c r="B6397" s="280"/>
      <c r="C6397" s="280"/>
      <c r="D6397" s="281"/>
    </row>
    <row r="6398" spans="1:4" x14ac:dyDescent="0.3">
      <c r="A6398" s="279"/>
      <c r="B6398" s="280"/>
      <c r="C6398" s="280"/>
      <c r="D6398" s="281"/>
    </row>
    <row r="6399" spans="1:4" x14ac:dyDescent="0.3">
      <c r="A6399" s="279"/>
      <c r="B6399" s="280"/>
      <c r="C6399" s="280"/>
      <c r="D6399" s="281"/>
    </row>
    <row r="6400" spans="1:4" x14ac:dyDescent="0.3">
      <c r="A6400" s="279"/>
      <c r="B6400" s="280"/>
      <c r="C6400" s="280"/>
      <c r="D6400" s="281"/>
    </row>
    <row r="6401" spans="1:4" x14ac:dyDescent="0.3">
      <c r="A6401" s="279"/>
      <c r="B6401" s="280"/>
      <c r="C6401" s="280"/>
      <c r="D6401" s="281"/>
    </row>
    <row r="6402" spans="1:4" x14ac:dyDescent="0.3">
      <c r="A6402" s="279"/>
      <c r="B6402" s="280"/>
      <c r="C6402" s="280"/>
      <c r="D6402" s="281"/>
    </row>
    <row r="6403" spans="1:4" x14ac:dyDescent="0.3">
      <c r="A6403" s="279"/>
      <c r="B6403" s="280"/>
      <c r="C6403" s="280"/>
      <c r="D6403" s="281"/>
    </row>
    <row r="6404" spans="1:4" x14ac:dyDescent="0.3">
      <c r="A6404" s="279"/>
      <c r="B6404" s="280"/>
      <c r="C6404" s="280"/>
      <c r="D6404" s="281"/>
    </row>
    <row r="6405" spans="1:4" x14ac:dyDescent="0.3">
      <c r="A6405" s="279"/>
      <c r="B6405" s="280"/>
      <c r="C6405" s="280"/>
      <c r="D6405" s="281"/>
    </row>
    <row r="6406" spans="1:4" x14ac:dyDescent="0.3">
      <c r="A6406" s="279"/>
      <c r="B6406" s="280"/>
      <c r="C6406" s="280"/>
      <c r="D6406" s="281"/>
    </row>
    <row r="6407" spans="1:4" x14ac:dyDescent="0.3">
      <c r="A6407" s="279"/>
      <c r="B6407" s="280"/>
      <c r="C6407" s="280"/>
      <c r="D6407" s="281"/>
    </row>
    <row r="6408" spans="1:4" x14ac:dyDescent="0.3">
      <c r="A6408" s="279"/>
      <c r="B6408" s="280"/>
      <c r="C6408" s="280"/>
      <c r="D6408" s="281"/>
    </row>
    <row r="6409" spans="1:4" x14ac:dyDescent="0.3">
      <c r="A6409" s="279"/>
      <c r="B6409" s="280"/>
      <c r="C6409" s="280"/>
      <c r="D6409" s="281"/>
    </row>
    <row r="6410" spans="1:4" x14ac:dyDescent="0.3">
      <c r="A6410" s="279"/>
      <c r="B6410" s="280"/>
      <c r="C6410" s="280"/>
      <c r="D6410" s="281"/>
    </row>
    <row r="6411" spans="1:4" x14ac:dyDescent="0.3">
      <c r="A6411" s="279"/>
      <c r="B6411" s="280"/>
      <c r="C6411" s="280"/>
      <c r="D6411" s="281"/>
    </row>
    <row r="6412" spans="1:4" x14ac:dyDescent="0.3">
      <c r="A6412" s="279"/>
      <c r="B6412" s="280"/>
      <c r="C6412" s="280"/>
      <c r="D6412" s="281"/>
    </row>
    <row r="6413" spans="1:4" x14ac:dyDescent="0.3">
      <c r="A6413" s="279"/>
      <c r="B6413" s="280"/>
      <c r="C6413" s="280"/>
      <c r="D6413" s="281"/>
    </row>
    <row r="6414" spans="1:4" x14ac:dyDescent="0.3">
      <c r="A6414" s="279"/>
      <c r="B6414" s="280"/>
      <c r="C6414" s="280"/>
      <c r="D6414" s="281"/>
    </row>
    <row r="6415" spans="1:4" x14ac:dyDescent="0.3">
      <c r="A6415" s="279"/>
      <c r="B6415" s="280"/>
      <c r="C6415" s="280"/>
      <c r="D6415" s="281"/>
    </row>
    <row r="6416" spans="1:4" x14ac:dyDescent="0.3">
      <c r="A6416" s="279"/>
      <c r="B6416" s="280"/>
      <c r="C6416" s="280"/>
      <c r="D6416" s="281"/>
    </row>
    <row r="6417" spans="1:4" x14ac:dyDescent="0.3">
      <c r="A6417" s="279"/>
      <c r="B6417" s="280"/>
      <c r="C6417" s="280"/>
      <c r="D6417" s="281"/>
    </row>
    <row r="6418" spans="1:4" x14ac:dyDescent="0.3">
      <c r="A6418" s="279"/>
      <c r="B6418" s="280"/>
      <c r="C6418" s="280"/>
      <c r="D6418" s="281"/>
    </row>
    <row r="6419" spans="1:4" x14ac:dyDescent="0.3">
      <c r="A6419" s="279"/>
      <c r="B6419" s="280"/>
      <c r="C6419" s="280"/>
      <c r="D6419" s="281"/>
    </row>
    <row r="6420" spans="1:4" x14ac:dyDescent="0.3">
      <c r="A6420" s="279"/>
      <c r="B6420" s="280"/>
      <c r="C6420" s="280"/>
      <c r="D6420" s="281"/>
    </row>
    <row r="6421" spans="1:4" x14ac:dyDescent="0.3">
      <c r="A6421" s="279"/>
      <c r="B6421" s="280"/>
      <c r="C6421" s="280"/>
      <c r="D6421" s="281"/>
    </row>
    <row r="6422" spans="1:4" x14ac:dyDescent="0.3">
      <c r="A6422" s="279"/>
      <c r="B6422" s="280"/>
      <c r="C6422" s="280"/>
      <c r="D6422" s="281"/>
    </row>
    <row r="6423" spans="1:4" x14ac:dyDescent="0.3">
      <c r="A6423" s="279"/>
      <c r="B6423" s="280"/>
      <c r="C6423" s="280"/>
      <c r="D6423" s="281"/>
    </row>
    <row r="6424" spans="1:4" x14ac:dyDescent="0.3">
      <c r="A6424" s="279"/>
      <c r="B6424" s="280"/>
      <c r="C6424" s="280"/>
      <c r="D6424" s="281"/>
    </row>
    <row r="6425" spans="1:4" x14ac:dyDescent="0.3">
      <c r="A6425" s="279"/>
      <c r="B6425" s="280"/>
      <c r="C6425" s="280"/>
      <c r="D6425" s="281"/>
    </row>
    <row r="6426" spans="1:4" x14ac:dyDescent="0.3">
      <c r="A6426" s="279"/>
      <c r="B6426" s="280"/>
      <c r="C6426" s="280"/>
      <c r="D6426" s="281"/>
    </row>
    <row r="6427" spans="1:4" x14ac:dyDescent="0.3">
      <c r="A6427" s="279"/>
      <c r="B6427" s="280"/>
      <c r="C6427" s="280"/>
      <c r="D6427" s="281"/>
    </row>
    <row r="6428" spans="1:4" x14ac:dyDescent="0.3">
      <c r="A6428" s="279"/>
      <c r="B6428" s="280"/>
      <c r="C6428" s="280"/>
      <c r="D6428" s="281"/>
    </row>
    <row r="6429" spans="1:4" x14ac:dyDescent="0.3">
      <c r="A6429" s="279"/>
      <c r="B6429" s="280"/>
      <c r="C6429" s="280"/>
      <c r="D6429" s="281"/>
    </row>
    <row r="6430" spans="1:4" x14ac:dyDescent="0.3">
      <c r="A6430" s="279"/>
      <c r="B6430" s="280"/>
      <c r="C6430" s="280"/>
      <c r="D6430" s="281"/>
    </row>
    <row r="6431" spans="1:4" x14ac:dyDescent="0.3">
      <c r="A6431" s="279"/>
      <c r="B6431" s="280"/>
      <c r="C6431" s="280"/>
      <c r="D6431" s="281"/>
    </row>
    <row r="6432" spans="1:4" x14ac:dyDescent="0.3">
      <c r="A6432" s="279"/>
      <c r="B6432" s="280"/>
      <c r="C6432" s="280"/>
      <c r="D6432" s="281"/>
    </row>
    <row r="6433" spans="1:4" x14ac:dyDescent="0.3">
      <c r="A6433" s="279"/>
      <c r="B6433" s="280"/>
      <c r="C6433" s="280"/>
      <c r="D6433" s="281"/>
    </row>
    <row r="6434" spans="1:4" x14ac:dyDescent="0.3">
      <c r="A6434" s="279"/>
      <c r="B6434" s="280"/>
      <c r="C6434" s="280"/>
      <c r="D6434" s="281"/>
    </row>
    <row r="6435" spans="1:4" x14ac:dyDescent="0.3">
      <c r="A6435" s="279"/>
      <c r="B6435" s="280"/>
      <c r="C6435" s="280"/>
      <c r="D6435" s="281"/>
    </row>
    <row r="6436" spans="1:4" x14ac:dyDescent="0.3">
      <c r="A6436" s="279"/>
      <c r="B6436" s="280"/>
      <c r="C6436" s="280"/>
      <c r="D6436" s="281"/>
    </row>
    <row r="6437" spans="1:4" x14ac:dyDescent="0.3">
      <c r="A6437" s="279"/>
      <c r="B6437" s="280"/>
      <c r="C6437" s="280"/>
      <c r="D6437" s="281"/>
    </row>
    <row r="6438" spans="1:4" x14ac:dyDescent="0.3">
      <c r="A6438" s="279"/>
      <c r="B6438" s="280"/>
      <c r="C6438" s="280"/>
      <c r="D6438" s="281"/>
    </row>
    <row r="6439" spans="1:4" x14ac:dyDescent="0.3">
      <c r="A6439" s="279"/>
      <c r="B6439" s="280"/>
      <c r="C6439" s="280"/>
      <c r="D6439" s="281"/>
    </row>
    <row r="6440" spans="1:4" x14ac:dyDescent="0.3">
      <c r="A6440" s="279"/>
      <c r="B6440" s="280"/>
      <c r="C6440" s="280"/>
      <c r="D6440" s="281"/>
    </row>
    <row r="6441" spans="1:4" x14ac:dyDescent="0.3">
      <c r="A6441" s="279"/>
      <c r="B6441" s="280"/>
      <c r="C6441" s="280"/>
      <c r="D6441" s="281"/>
    </row>
    <row r="6442" spans="1:4" x14ac:dyDescent="0.3">
      <c r="A6442" s="279"/>
      <c r="B6442" s="280"/>
      <c r="C6442" s="280"/>
      <c r="D6442" s="281"/>
    </row>
    <row r="6443" spans="1:4" x14ac:dyDescent="0.3">
      <c r="A6443" s="279"/>
      <c r="B6443" s="280"/>
      <c r="C6443" s="280"/>
      <c r="D6443" s="281"/>
    </row>
    <row r="6444" spans="1:4" x14ac:dyDescent="0.3">
      <c r="A6444" s="279"/>
      <c r="B6444" s="280"/>
      <c r="C6444" s="280"/>
      <c r="D6444" s="281"/>
    </row>
    <row r="6445" spans="1:4" x14ac:dyDescent="0.3">
      <c r="A6445" s="279"/>
      <c r="B6445" s="280"/>
      <c r="C6445" s="280"/>
      <c r="D6445" s="281"/>
    </row>
    <row r="6446" spans="1:4" x14ac:dyDescent="0.3">
      <c r="A6446" s="279"/>
      <c r="B6446" s="280"/>
      <c r="C6446" s="280"/>
      <c r="D6446" s="281"/>
    </row>
    <row r="6447" spans="1:4" x14ac:dyDescent="0.3">
      <c r="A6447" s="279"/>
      <c r="B6447" s="280"/>
      <c r="C6447" s="280"/>
      <c r="D6447" s="281"/>
    </row>
    <row r="6448" spans="1:4" x14ac:dyDescent="0.3">
      <c r="A6448" s="279"/>
      <c r="B6448" s="280"/>
      <c r="C6448" s="280"/>
      <c r="D6448" s="281"/>
    </row>
    <row r="6449" spans="1:4" x14ac:dyDescent="0.3">
      <c r="A6449" s="279"/>
      <c r="B6449" s="280"/>
      <c r="C6449" s="280"/>
      <c r="D6449" s="281"/>
    </row>
    <row r="6450" spans="1:4" x14ac:dyDescent="0.3">
      <c r="A6450" s="279"/>
      <c r="B6450" s="280"/>
      <c r="C6450" s="280"/>
      <c r="D6450" s="281"/>
    </row>
    <row r="6451" spans="1:4" x14ac:dyDescent="0.3">
      <c r="A6451" s="279"/>
      <c r="B6451" s="280"/>
      <c r="C6451" s="280"/>
      <c r="D6451" s="281"/>
    </row>
    <row r="6452" spans="1:4" x14ac:dyDescent="0.3">
      <c r="A6452" s="279"/>
      <c r="B6452" s="280"/>
      <c r="C6452" s="280"/>
      <c r="D6452" s="281"/>
    </row>
    <row r="6453" spans="1:4" x14ac:dyDescent="0.3">
      <c r="A6453" s="279"/>
      <c r="B6453" s="280"/>
      <c r="C6453" s="280"/>
      <c r="D6453" s="281"/>
    </row>
    <row r="6454" spans="1:4" x14ac:dyDescent="0.3">
      <c r="A6454" s="279"/>
      <c r="B6454" s="280"/>
      <c r="C6454" s="280"/>
      <c r="D6454" s="281"/>
    </row>
    <row r="6455" spans="1:4" x14ac:dyDescent="0.3">
      <c r="A6455" s="279"/>
      <c r="B6455" s="280"/>
      <c r="C6455" s="280"/>
      <c r="D6455" s="281"/>
    </row>
    <row r="6456" spans="1:4" x14ac:dyDescent="0.3">
      <c r="A6456" s="279"/>
      <c r="B6456" s="280"/>
      <c r="C6456" s="280"/>
      <c r="D6456" s="281"/>
    </row>
    <row r="6457" spans="1:4" x14ac:dyDescent="0.3">
      <c r="A6457" s="279"/>
      <c r="B6457" s="280"/>
      <c r="C6457" s="280"/>
      <c r="D6457" s="281"/>
    </row>
    <row r="6458" spans="1:4" x14ac:dyDescent="0.3">
      <c r="A6458" s="279"/>
      <c r="B6458" s="280"/>
      <c r="C6458" s="280"/>
      <c r="D6458" s="281"/>
    </row>
    <row r="6459" spans="1:4" x14ac:dyDescent="0.3">
      <c r="A6459" s="279"/>
      <c r="B6459" s="280"/>
      <c r="C6459" s="280"/>
      <c r="D6459" s="281"/>
    </row>
    <row r="6460" spans="1:4" x14ac:dyDescent="0.3">
      <c r="A6460" s="279"/>
      <c r="B6460" s="280"/>
      <c r="C6460" s="280"/>
      <c r="D6460" s="281"/>
    </row>
    <row r="6461" spans="1:4" x14ac:dyDescent="0.3">
      <c r="A6461" s="279"/>
      <c r="B6461" s="280"/>
      <c r="C6461" s="280"/>
      <c r="D6461" s="281"/>
    </row>
    <row r="6462" spans="1:4" x14ac:dyDescent="0.3">
      <c r="A6462" s="279"/>
      <c r="B6462" s="280"/>
      <c r="C6462" s="280"/>
      <c r="D6462" s="281"/>
    </row>
    <row r="6463" spans="1:4" x14ac:dyDescent="0.3">
      <c r="A6463" s="279"/>
      <c r="B6463" s="280"/>
      <c r="C6463" s="280"/>
      <c r="D6463" s="281"/>
    </row>
    <row r="6464" spans="1:4" x14ac:dyDescent="0.3">
      <c r="A6464" s="279"/>
      <c r="B6464" s="280"/>
      <c r="C6464" s="280"/>
      <c r="D6464" s="281"/>
    </row>
    <row r="6465" spans="1:4" x14ac:dyDescent="0.3">
      <c r="A6465" s="279"/>
      <c r="B6465" s="280"/>
      <c r="C6465" s="280"/>
      <c r="D6465" s="281"/>
    </row>
    <row r="6466" spans="1:4" x14ac:dyDescent="0.3">
      <c r="A6466" s="279"/>
      <c r="B6466" s="280"/>
      <c r="C6466" s="280"/>
      <c r="D6466" s="281"/>
    </row>
    <row r="6467" spans="1:4" x14ac:dyDescent="0.3">
      <c r="A6467" s="279"/>
      <c r="B6467" s="280"/>
      <c r="C6467" s="280"/>
      <c r="D6467" s="281"/>
    </row>
    <row r="6468" spans="1:4" x14ac:dyDescent="0.3">
      <c r="A6468" s="279"/>
      <c r="B6468" s="280"/>
      <c r="C6468" s="280"/>
      <c r="D6468" s="281"/>
    </row>
    <row r="6469" spans="1:4" x14ac:dyDescent="0.3">
      <c r="A6469" s="279"/>
      <c r="B6469" s="280"/>
      <c r="C6469" s="280"/>
      <c r="D6469" s="281"/>
    </row>
    <row r="6470" spans="1:4" x14ac:dyDescent="0.3">
      <c r="A6470" s="279"/>
      <c r="B6470" s="280"/>
      <c r="C6470" s="280"/>
      <c r="D6470" s="281"/>
    </row>
    <row r="6471" spans="1:4" x14ac:dyDescent="0.3">
      <c r="A6471" s="279"/>
      <c r="B6471" s="280"/>
      <c r="C6471" s="280"/>
      <c r="D6471" s="281"/>
    </row>
    <row r="6472" spans="1:4" x14ac:dyDescent="0.3">
      <c r="A6472" s="279"/>
      <c r="B6472" s="280"/>
      <c r="C6472" s="280"/>
      <c r="D6472" s="281"/>
    </row>
    <row r="6473" spans="1:4" x14ac:dyDescent="0.3">
      <c r="A6473" s="279"/>
      <c r="B6473" s="280"/>
      <c r="C6473" s="280"/>
      <c r="D6473" s="281"/>
    </row>
    <row r="6474" spans="1:4" x14ac:dyDescent="0.3">
      <c r="A6474" s="279"/>
      <c r="B6474" s="280"/>
      <c r="C6474" s="280"/>
      <c r="D6474" s="281"/>
    </row>
    <row r="6475" spans="1:4" x14ac:dyDescent="0.3">
      <c r="A6475" s="279"/>
      <c r="B6475" s="280"/>
      <c r="C6475" s="280"/>
      <c r="D6475" s="281"/>
    </row>
    <row r="6476" spans="1:4" x14ac:dyDescent="0.3">
      <c r="A6476" s="279"/>
      <c r="B6476" s="280"/>
      <c r="C6476" s="280"/>
      <c r="D6476" s="281"/>
    </row>
    <row r="6477" spans="1:4" x14ac:dyDescent="0.3">
      <c r="A6477" s="279"/>
      <c r="B6477" s="280"/>
      <c r="C6477" s="280"/>
      <c r="D6477" s="281"/>
    </row>
    <row r="6478" spans="1:4" x14ac:dyDescent="0.3">
      <c r="A6478" s="279"/>
      <c r="B6478" s="280"/>
      <c r="C6478" s="280"/>
      <c r="D6478" s="281"/>
    </row>
    <row r="6479" spans="1:4" x14ac:dyDescent="0.3">
      <c r="A6479" s="279"/>
      <c r="B6479" s="280"/>
      <c r="C6479" s="280"/>
      <c r="D6479" s="281"/>
    </row>
    <row r="6480" spans="1:4" x14ac:dyDescent="0.3">
      <c r="A6480" s="279"/>
      <c r="B6480" s="280"/>
      <c r="C6480" s="280"/>
      <c r="D6480" s="281"/>
    </row>
    <row r="6481" spans="1:4" x14ac:dyDescent="0.3">
      <c r="A6481" s="279"/>
      <c r="B6481" s="280"/>
      <c r="C6481" s="280"/>
      <c r="D6481" s="281"/>
    </row>
    <row r="6482" spans="1:4" x14ac:dyDescent="0.3">
      <c r="A6482" s="279"/>
      <c r="B6482" s="280"/>
      <c r="C6482" s="280"/>
      <c r="D6482" s="281"/>
    </row>
    <row r="6483" spans="1:4" x14ac:dyDescent="0.3">
      <c r="A6483" s="279"/>
      <c r="B6483" s="280"/>
      <c r="C6483" s="280"/>
      <c r="D6483" s="281"/>
    </row>
    <row r="6484" spans="1:4" x14ac:dyDescent="0.3">
      <c r="A6484" s="279"/>
      <c r="B6484" s="280"/>
      <c r="C6484" s="280"/>
      <c r="D6484" s="281"/>
    </row>
    <row r="6485" spans="1:4" x14ac:dyDescent="0.3">
      <c r="A6485" s="279"/>
      <c r="B6485" s="280"/>
      <c r="C6485" s="280"/>
      <c r="D6485" s="281"/>
    </row>
    <row r="6486" spans="1:4" x14ac:dyDescent="0.3">
      <c r="A6486" s="279"/>
      <c r="B6486" s="280"/>
      <c r="C6486" s="280"/>
      <c r="D6486" s="281"/>
    </row>
    <row r="6487" spans="1:4" x14ac:dyDescent="0.3">
      <c r="A6487" s="279"/>
      <c r="B6487" s="280"/>
      <c r="C6487" s="280"/>
      <c r="D6487" s="281"/>
    </row>
    <row r="6488" spans="1:4" x14ac:dyDescent="0.3">
      <c r="A6488" s="279"/>
      <c r="B6488" s="280"/>
      <c r="C6488" s="280"/>
      <c r="D6488" s="281"/>
    </row>
    <row r="6489" spans="1:4" x14ac:dyDescent="0.3">
      <c r="A6489" s="279"/>
      <c r="B6489" s="280"/>
      <c r="C6489" s="280"/>
      <c r="D6489" s="281"/>
    </row>
    <row r="6490" spans="1:4" x14ac:dyDescent="0.3">
      <c r="A6490" s="279"/>
      <c r="B6490" s="280"/>
      <c r="C6490" s="280"/>
      <c r="D6490" s="281"/>
    </row>
    <row r="6491" spans="1:4" x14ac:dyDescent="0.3">
      <c r="A6491" s="279"/>
      <c r="B6491" s="280"/>
      <c r="C6491" s="280"/>
      <c r="D6491" s="281"/>
    </row>
    <row r="6492" spans="1:4" x14ac:dyDescent="0.3">
      <c r="A6492" s="279"/>
      <c r="B6492" s="280"/>
      <c r="C6492" s="280"/>
      <c r="D6492" s="281"/>
    </row>
    <row r="6493" spans="1:4" x14ac:dyDescent="0.3">
      <c r="A6493" s="279"/>
      <c r="B6493" s="280"/>
      <c r="C6493" s="280"/>
      <c r="D6493" s="281"/>
    </row>
    <row r="6494" spans="1:4" x14ac:dyDescent="0.3">
      <c r="A6494" s="279"/>
      <c r="B6494" s="280"/>
      <c r="C6494" s="280"/>
      <c r="D6494" s="281"/>
    </row>
    <row r="6495" spans="1:4" x14ac:dyDescent="0.3">
      <c r="A6495" s="279"/>
      <c r="B6495" s="280"/>
      <c r="C6495" s="280"/>
      <c r="D6495" s="281"/>
    </row>
    <row r="6496" spans="1:4" x14ac:dyDescent="0.3">
      <c r="A6496" s="279"/>
      <c r="B6496" s="280"/>
      <c r="C6496" s="280"/>
      <c r="D6496" s="281"/>
    </row>
    <row r="6497" spans="1:4" x14ac:dyDescent="0.3">
      <c r="A6497" s="279"/>
      <c r="B6497" s="280"/>
      <c r="C6497" s="280"/>
      <c r="D6497" s="281"/>
    </row>
    <row r="6498" spans="1:4" x14ac:dyDescent="0.3">
      <c r="A6498" s="279"/>
      <c r="B6498" s="280"/>
      <c r="C6498" s="280"/>
      <c r="D6498" s="281"/>
    </row>
    <row r="6499" spans="1:4" x14ac:dyDescent="0.3">
      <c r="A6499" s="279"/>
      <c r="B6499" s="280"/>
      <c r="C6499" s="280"/>
      <c r="D6499" s="281"/>
    </row>
    <row r="6500" spans="1:4" x14ac:dyDescent="0.3">
      <c r="A6500" s="279"/>
      <c r="B6500" s="280"/>
      <c r="C6500" s="280"/>
      <c r="D6500" s="281"/>
    </row>
    <row r="6501" spans="1:4" x14ac:dyDescent="0.3">
      <c r="A6501" s="279"/>
      <c r="B6501" s="280"/>
      <c r="C6501" s="280"/>
      <c r="D6501" s="281"/>
    </row>
    <row r="6502" spans="1:4" x14ac:dyDescent="0.3">
      <c r="A6502" s="279"/>
      <c r="B6502" s="280"/>
      <c r="C6502" s="280"/>
      <c r="D6502" s="281"/>
    </row>
    <row r="6503" spans="1:4" x14ac:dyDescent="0.3">
      <c r="A6503" s="279"/>
      <c r="B6503" s="280"/>
      <c r="C6503" s="280"/>
      <c r="D6503" s="281"/>
    </row>
    <row r="6504" spans="1:4" x14ac:dyDescent="0.3">
      <c r="A6504" s="279"/>
      <c r="B6504" s="280"/>
      <c r="C6504" s="280"/>
      <c r="D6504" s="281"/>
    </row>
    <row r="6505" spans="1:4" x14ac:dyDescent="0.3">
      <c r="A6505" s="279"/>
      <c r="B6505" s="280"/>
      <c r="C6505" s="280"/>
      <c r="D6505" s="281"/>
    </row>
    <row r="6506" spans="1:4" x14ac:dyDescent="0.3">
      <c r="A6506" s="279"/>
      <c r="B6506" s="280"/>
      <c r="C6506" s="280"/>
      <c r="D6506" s="281"/>
    </row>
    <row r="6507" spans="1:4" x14ac:dyDescent="0.3">
      <c r="A6507" s="279"/>
      <c r="B6507" s="280"/>
      <c r="C6507" s="280"/>
      <c r="D6507" s="281"/>
    </row>
    <row r="6508" spans="1:4" x14ac:dyDescent="0.3">
      <c r="A6508" s="279"/>
      <c r="B6508" s="280"/>
      <c r="C6508" s="280"/>
      <c r="D6508" s="281"/>
    </row>
    <row r="6509" spans="1:4" x14ac:dyDescent="0.3">
      <c r="A6509" s="279"/>
      <c r="B6509" s="280"/>
      <c r="C6509" s="280"/>
      <c r="D6509" s="281"/>
    </row>
    <row r="6510" spans="1:4" x14ac:dyDescent="0.3">
      <c r="A6510" s="279"/>
      <c r="B6510" s="280"/>
      <c r="C6510" s="280"/>
      <c r="D6510" s="281"/>
    </row>
    <row r="6511" spans="1:4" x14ac:dyDescent="0.3">
      <c r="A6511" s="279"/>
      <c r="B6511" s="280"/>
      <c r="C6511" s="280"/>
      <c r="D6511" s="281"/>
    </row>
    <row r="6512" spans="1:4" x14ac:dyDescent="0.3">
      <c r="A6512" s="279"/>
      <c r="B6512" s="280"/>
      <c r="C6512" s="280"/>
      <c r="D6512" s="281"/>
    </row>
    <row r="6513" spans="1:4" x14ac:dyDescent="0.3">
      <c r="A6513" s="279"/>
      <c r="B6513" s="280"/>
      <c r="C6513" s="280"/>
      <c r="D6513" s="281"/>
    </row>
    <row r="6514" spans="1:4" x14ac:dyDescent="0.3">
      <c r="A6514" s="279"/>
      <c r="B6514" s="280"/>
      <c r="C6514" s="280"/>
      <c r="D6514" s="281"/>
    </row>
    <row r="6515" spans="1:4" x14ac:dyDescent="0.3">
      <c r="A6515" s="279"/>
      <c r="B6515" s="280"/>
      <c r="C6515" s="280"/>
      <c r="D6515" s="281"/>
    </row>
    <row r="6516" spans="1:4" x14ac:dyDescent="0.3">
      <c r="A6516" s="279"/>
      <c r="B6516" s="280"/>
      <c r="C6516" s="280"/>
      <c r="D6516" s="281"/>
    </row>
    <row r="6517" spans="1:4" x14ac:dyDescent="0.3">
      <c r="A6517" s="279"/>
      <c r="B6517" s="280"/>
      <c r="C6517" s="280"/>
      <c r="D6517" s="281"/>
    </row>
    <row r="6518" spans="1:4" x14ac:dyDescent="0.3">
      <c r="A6518" s="279"/>
      <c r="B6518" s="280"/>
      <c r="C6518" s="280"/>
      <c r="D6518" s="281"/>
    </row>
    <row r="6519" spans="1:4" x14ac:dyDescent="0.3">
      <c r="A6519" s="279"/>
      <c r="B6519" s="280"/>
      <c r="C6519" s="280"/>
      <c r="D6519" s="281"/>
    </row>
    <row r="6520" spans="1:4" x14ac:dyDescent="0.3">
      <c r="A6520" s="279"/>
      <c r="B6520" s="280"/>
      <c r="C6520" s="280"/>
      <c r="D6520" s="281"/>
    </row>
    <row r="6521" spans="1:4" x14ac:dyDescent="0.3">
      <c r="A6521" s="279"/>
      <c r="B6521" s="280"/>
      <c r="C6521" s="280"/>
      <c r="D6521" s="281"/>
    </row>
    <row r="6522" spans="1:4" x14ac:dyDescent="0.3">
      <c r="A6522" s="279"/>
      <c r="B6522" s="280"/>
      <c r="C6522" s="280"/>
      <c r="D6522" s="281"/>
    </row>
    <row r="6523" spans="1:4" x14ac:dyDescent="0.3">
      <c r="A6523" s="279"/>
      <c r="B6523" s="280"/>
      <c r="C6523" s="280"/>
      <c r="D6523" s="281"/>
    </row>
    <row r="6524" spans="1:4" x14ac:dyDescent="0.3">
      <c r="A6524" s="279"/>
      <c r="B6524" s="280"/>
      <c r="C6524" s="280"/>
      <c r="D6524" s="281"/>
    </row>
    <row r="6525" spans="1:4" x14ac:dyDescent="0.3">
      <c r="A6525" s="279"/>
      <c r="B6525" s="280"/>
      <c r="C6525" s="280"/>
      <c r="D6525" s="281"/>
    </row>
    <row r="6526" spans="1:4" x14ac:dyDescent="0.3">
      <c r="A6526" s="279"/>
      <c r="B6526" s="280"/>
      <c r="C6526" s="280"/>
      <c r="D6526" s="281"/>
    </row>
    <row r="6527" spans="1:4" x14ac:dyDescent="0.3">
      <c r="A6527" s="279"/>
      <c r="B6527" s="280"/>
      <c r="C6527" s="280"/>
      <c r="D6527" s="281"/>
    </row>
    <row r="6528" spans="1:4" x14ac:dyDescent="0.3">
      <c r="A6528" s="279"/>
      <c r="B6528" s="280"/>
      <c r="C6528" s="280"/>
      <c r="D6528" s="281"/>
    </row>
    <row r="6529" spans="1:4" x14ac:dyDescent="0.3">
      <c r="A6529" s="279"/>
      <c r="B6529" s="280"/>
      <c r="C6529" s="280"/>
      <c r="D6529" s="281"/>
    </row>
    <row r="6530" spans="1:4" x14ac:dyDescent="0.3">
      <c r="A6530" s="279"/>
      <c r="B6530" s="280"/>
      <c r="C6530" s="280"/>
      <c r="D6530" s="281"/>
    </row>
    <row r="6531" spans="1:4" x14ac:dyDescent="0.3">
      <c r="A6531" s="279"/>
      <c r="B6531" s="280"/>
      <c r="C6531" s="280"/>
      <c r="D6531" s="281"/>
    </row>
    <row r="6532" spans="1:4" x14ac:dyDescent="0.3">
      <c r="A6532" s="279"/>
      <c r="B6532" s="280"/>
      <c r="C6532" s="280"/>
      <c r="D6532" s="281"/>
    </row>
    <row r="6533" spans="1:4" x14ac:dyDescent="0.3">
      <c r="A6533" s="279"/>
      <c r="B6533" s="280"/>
      <c r="C6533" s="280"/>
      <c r="D6533" s="281"/>
    </row>
    <row r="6534" spans="1:4" x14ac:dyDescent="0.3">
      <c r="A6534" s="279"/>
      <c r="B6534" s="280"/>
      <c r="C6534" s="280"/>
      <c r="D6534" s="281"/>
    </row>
    <row r="6535" spans="1:4" x14ac:dyDescent="0.3">
      <c r="A6535" s="279"/>
      <c r="B6535" s="280"/>
      <c r="C6535" s="280"/>
      <c r="D6535" s="281"/>
    </row>
    <row r="6536" spans="1:4" x14ac:dyDescent="0.3">
      <c r="A6536" s="279"/>
      <c r="B6536" s="280"/>
      <c r="C6536" s="280"/>
      <c r="D6536" s="281"/>
    </row>
    <row r="6537" spans="1:4" x14ac:dyDescent="0.3">
      <c r="A6537" s="279"/>
      <c r="B6537" s="280"/>
      <c r="C6537" s="280"/>
      <c r="D6537" s="281"/>
    </row>
    <row r="6538" spans="1:4" x14ac:dyDescent="0.3">
      <c r="A6538" s="279"/>
      <c r="B6538" s="280"/>
      <c r="C6538" s="280"/>
      <c r="D6538" s="281"/>
    </row>
    <row r="6539" spans="1:4" x14ac:dyDescent="0.3">
      <c r="A6539" s="279"/>
      <c r="B6539" s="280"/>
      <c r="C6539" s="280"/>
      <c r="D6539" s="281"/>
    </row>
    <row r="6540" spans="1:4" x14ac:dyDescent="0.3">
      <c r="A6540" s="279"/>
      <c r="B6540" s="280"/>
      <c r="C6540" s="280"/>
      <c r="D6540" s="281"/>
    </row>
    <row r="6541" spans="1:4" x14ac:dyDescent="0.3">
      <c r="A6541" s="279"/>
      <c r="B6541" s="280"/>
      <c r="C6541" s="280"/>
      <c r="D6541" s="281"/>
    </row>
    <row r="6542" spans="1:4" x14ac:dyDescent="0.3">
      <c r="A6542" s="279"/>
      <c r="B6542" s="280"/>
      <c r="C6542" s="280"/>
      <c r="D6542" s="281"/>
    </row>
    <row r="6543" spans="1:4" x14ac:dyDescent="0.3">
      <c r="A6543" s="279"/>
      <c r="B6543" s="280"/>
      <c r="C6543" s="280"/>
      <c r="D6543" s="281"/>
    </row>
    <row r="6544" spans="1:4" x14ac:dyDescent="0.3">
      <c r="A6544" s="279"/>
      <c r="B6544" s="280"/>
      <c r="C6544" s="280"/>
      <c r="D6544" s="281"/>
    </row>
    <row r="6545" spans="1:4" x14ac:dyDescent="0.3">
      <c r="A6545" s="279"/>
      <c r="B6545" s="280"/>
      <c r="C6545" s="280"/>
      <c r="D6545" s="281"/>
    </row>
    <row r="6546" spans="1:4" x14ac:dyDescent="0.3">
      <c r="A6546" s="279"/>
      <c r="B6546" s="280"/>
      <c r="C6546" s="280"/>
      <c r="D6546" s="281"/>
    </row>
    <row r="6547" spans="1:4" x14ac:dyDescent="0.3">
      <c r="A6547" s="279"/>
      <c r="B6547" s="280"/>
      <c r="C6547" s="280"/>
      <c r="D6547" s="281"/>
    </row>
    <row r="6548" spans="1:4" x14ac:dyDescent="0.3">
      <c r="A6548" s="279"/>
      <c r="B6548" s="280"/>
      <c r="C6548" s="280"/>
      <c r="D6548" s="281"/>
    </row>
    <row r="6549" spans="1:4" x14ac:dyDescent="0.3">
      <c r="A6549" s="279"/>
      <c r="B6549" s="280"/>
      <c r="C6549" s="280"/>
      <c r="D6549" s="281"/>
    </row>
    <row r="6550" spans="1:4" x14ac:dyDescent="0.3">
      <c r="A6550" s="279"/>
      <c r="B6550" s="280"/>
      <c r="C6550" s="280"/>
      <c r="D6550" s="281"/>
    </row>
    <row r="6551" spans="1:4" x14ac:dyDescent="0.3">
      <c r="A6551" s="279"/>
      <c r="B6551" s="280"/>
      <c r="C6551" s="280"/>
      <c r="D6551" s="281"/>
    </row>
    <row r="6552" spans="1:4" x14ac:dyDescent="0.3">
      <c r="A6552" s="279"/>
      <c r="B6552" s="280"/>
      <c r="C6552" s="280"/>
      <c r="D6552" s="281"/>
    </row>
    <row r="6553" spans="1:4" x14ac:dyDescent="0.3">
      <c r="A6553" s="279"/>
      <c r="B6553" s="280"/>
      <c r="C6553" s="280"/>
      <c r="D6553" s="281"/>
    </row>
    <row r="6554" spans="1:4" x14ac:dyDescent="0.3">
      <c r="A6554" s="279"/>
      <c r="B6554" s="280"/>
      <c r="C6554" s="280"/>
      <c r="D6554" s="281"/>
    </row>
    <row r="6555" spans="1:4" x14ac:dyDescent="0.3">
      <c r="A6555" s="279"/>
      <c r="B6555" s="280"/>
      <c r="C6555" s="280"/>
      <c r="D6555" s="281"/>
    </row>
    <row r="6556" spans="1:4" x14ac:dyDescent="0.3">
      <c r="A6556" s="279"/>
      <c r="B6556" s="280"/>
      <c r="C6556" s="280"/>
      <c r="D6556" s="281"/>
    </row>
    <row r="6557" spans="1:4" x14ac:dyDescent="0.3">
      <c r="A6557" s="279"/>
      <c r="B6557" s="280"/>
      <c r="C6557" s="280"/>
      <c r="D6557" s="281"/>
    </row>
    <row r="6558" spans="1:4" x14ac:dyDescent="0.3">
      <c r="A6558" s="279"/>
      <c r="B6558" s="280"/>
      <c r="C6558" s="280"/>
      <c r="D6558" s="281"/>
    </row>
    <row r="6559" spans="1:4" x14ac:dyDescent="0.3">
      <c r="A6559" s="279"/>
      <c r="B6559" s="280"/>
      <c r="C6559" s="280"/>
      <c r="D6559" s="281"/>
    </row>
    <row r="6560" spans="1:4" x14ac:dyDescent="0.3">
      <c r="A6560" s="279"/>
      <c r="B6560" s="280"/>
      <c r="C6560" s="280"/>
      <c r="D6560" s="281"/>
    </row>
    <row r="6561" spans="1:4" x14ac:dyDescent="0.3">
      <c r="A6561" s="279"/>
      <c r="B6561" s="280"/>
      <c r="C6561" s="280"/>
      <c r="D6561" s="281"/>
    </row>
    <row r="6562" spans="1:4" x14ac:dyDescent="0.3">
      <c r="A6562" s="279"/>
      <c r="B6562" s="280"/>
      <c r="C6562" s="280"/>
      <c r="D6562" s="281"/>
    </row>
    <row r="6563" spans="1:4" x14ac:dyDescent="0.3">
      <c r="A6563" s="279"/>
      <c r="B6563" s="280"/>
      <c r="C6563" s="280"/>
      <c r="D6563" s="281"/>
    </row>
    <row r="6564" spans="1:4" x14ac:dyDescent="0.3">
      <c r="A6564" s="279"/>
      <c r="B6564" s="280"/>
      <c r="C6564" s="280"/>
      <c r="D6564" s="281"/>
    </row>
    <row r="6565" spans="1:4" x14ac:dyDescent="0.3">
      <c r="A6565" s="279"/>
      <c r="B6565" s="280"/>
      <c r="C6565" s="280"/>
      <c r="D6565" s="281"/>
    </row>
    <row r="6566" spans="1:4" x14ac:dyDescent="0.3">
      <c r="A6566" s="279"/>
      <c r="B6566" s="280"/>
      <c r="C6566" s="280"/>
      <c r="D6566" s="281"/>
    </row>
    <row r="6567" spans="1:4" x14ac:dyDescent="0.3">
      <c r="A6567" s="279"/>
      <c r="B6567" s="280"/>
      <c r="C6567" s="280"/>
      <c r="D6567" s="281"/>
    </row>
    <row r="6568" spans="1:4" x14ac:dyDescent="0.3">
      <c r="A6568" s="279"/>
      <c r="B6568" s="280"/>
      <c r="C6568" s="280"/>
      <c r="D6568" s="281"/>
    </row>
    <row r="6569" spans="1:4" x14ac:dyDescent="0.3">
      <c r="A6569" s="279"/>
      <c r="B6569" s="280"/>
      <c r="C6569" s="280"/>
      <c r="D6569" s="281"/>
    </row>
    <row r="6570" spans="1:4" x14ac:dyDescent="0.3">
      <c r="A6570" s="279"/>
      <c r="B6570" s="280"/>
      <c r="C6570" s="280"/>
      <c r="D6570" s="281"/>
    </row>
    <row r="6571" spans="1:4" x14ac:dyDescent="0.3">
      <c r="A6571" s="279"/>
      <c r="B6571" s="280"/>
      <c r="C6571" s="280"/>
      <c r="D6571" s="281"/>
    </row>
    <row r="6572" spans="1:4" x14ac:dyDescent="0.3">
      <c r="A6572" s="279"/>
      <c r="B6572" s="280"/>
      <c r="C6572" s="280"/>
      <c r="D6572" s="281"/>
    </row>
    <row r="6573" spans="1:4" x14ac:dyDescent="0.3">
      <c r="A6573" s="279"/>
      <c r="B6573" s="280"/>
      <c r="C6573" s="280"/>
      <c r="D6573" s="281"/>
    </row>
    <row r="6574" spans="1:4" x14ac:dyDescent="0.3">
      <c r="A6574" s="279"/>
      <c r="B6574" s="280"/>
      <c r="C6574" s="280"/>
      <c r="D6574" s="281"/>
    </row>
    <row r="6575" spans="1:4" x14ac:dyDescent="0.3">
      <c r="A6575" s="279"/>
      <c r="B6575" s="280"/>
      <c r="C6575" s="280"/>
      <c r="D6575" s="281"/>
    </row>
    <row r="6576" spans="1:4" x14ac:dyDescent="0.3">
      <c r="A6576" s="279"/>
      <c r="B6576" s="280"/>
      <c r="C6576" s="280"/>
      <c r="D6576" s="281"/>
    </row>
    <row r="6577" spans="1:4" x14ac:dyDescent="0.3">
      <c r="A6577" s="279"/>
      <c r="B6577" s="280"/>
      <c r="C6577" s="280"/>
      <c r="D6577" s="281"/>
    </row>
    <row r="6578" spans="1:4" x14ac:dyDescent="0.3">
      <c r="A6578" s="279"/>
      <c r="B6578" s="280"/>
      <c r="C6578" s="280"/>
      <c r="D6578" s="281"/>
    </row>
    <row r="6579" spans="1:4" x14ac:dyDescent="0.3">
      <c r="A6579" s="279"/>
      <c r="B6579" s="280"/>
      <c r="C6579" s="280"/>
      <c r="D6579" s="281"/>
    </row>
    <row r="6580" spans="1:4" x14ac:dyDescent="0.3">
      <c r="A6580" s="279"/>
      <c r="B6580" s="280"/>
      <c r="C6580" s="280"/>
      <c r="D6580" s="281"/>
    </row>
    <row r="6581" spans="1:4" x14ac:dyDescent="0.3">
      <c r="A6581" s="279"/>
      <c r="B6581" s="280"/>
      <c r="C6581" s="280"/>
      <c r="D6581" s="281"/>
    </row>
    <row r="6582" spans="1:4" x14ac:dyDescent="0.3">
      <c r="A6582" s="279"/>
      <c r="B6582" s="280"/>
      <c r="C6582" s="280"/>
      <c r="D6582" s="281"/>
    </row>
    <row r="6583" spans="1:4" x14ac:dyDescent="0.3">
      <c r="A6583" s="279"/>
      <c r="B6583" s="280"/>
      <c r="C6583" s="280"/>
      <c r="D6583" s="281"/>
    </row>
    <row r="6584" spans="1:4" x14ac:dyDescent="0.3">
      <c r="A6584" s="279"/>
      <c r="B6584" s="280"/>
      <c r="C6584" s="280"/>
      <c r="D6584" s="281"/>
    </row>
    <row r="6585" spans="1:4" x14ac:dyDescent="0.3">
      <c r="A6585" s="279"/>
      <c r="B6585" s="280"/>
      <c r="C6585" s="280"/>
      <c r="D6585" s="281"/>
    </row>
    <row r="6586" spans="1:4" x14ac:dyDescent="0.3">
      <c r="A6586" s="279"/>
      <c r="B6586" s="280"/>
      <c r="C6586" s="280"/>
      <c r="D6586" s="281"/>
    </row>
    <row r="6587" spans="1:4" x14ac:dyDescent="0.3">
      <c r="A6587" s="279"/>
      <c r="B6587" s="280"/>
      <c r="C6587" s="280"/>
      <c r="D6587" s="281"/>
    </row>
    <row r="6588" spans="1:4" x14ac:dyDescent="0.3">
      <c r="A6588" s="279"/>
      <c r="B6588" s="280"/>
      <c r="C6588" s="280"/>
      <c r="D6588" s="281"/>
    </row>
    <row r="6589" spans="1:4" x14ac:dyDescent="0.3">
      <c r="A6589" s="279"/>
      <c r="B6589" s="280"/>
      <c r="C6589" s="280"/>
      <c r="D6589" s="281"/>
    </row>
    <row r="6590" spans="1:4" x14ac:dyDescent="0.3">
      <c r="A6590" s="279"/>
      <c r="B6590" s="280"/>
      <c r="C6590" s="280"/>
      <c r="D6590" s="281"/>
    </row>
    <row r="6591" spans="1:4" x14ac:dyDescent="0.3">
      <c r="A6591" s="279"/>
      <c r="B6591" s="280"/>
      <c r="C6591" s="280"/>
      <c r="D6591" s="281"/>
    </row>
    <row r="6592" spans="1:4" x14ac:dyDescent="0.3">
      <c r="A6592" s="279"/>
      <c r="B6592" s="280"/>
      <c r="C6592" s="280"/>
      <c r="D6592" s="281"/>
    </row>
    <row r="6593" spans="1:4" x14ac:dyDescent="0.3">
      <c r="A6593" s="279"/>
      <c r="B6593" s="280"/>
      <c r="C6593" s="280"/>
      <c r="D6593" s="281"/>
    </row>
    <row r="6594" spans="1:4" x14ac:dyDescent="0.3">
      <c r="A6594" s="279"/>
      <c r="B6594" s="280"/>
      <c r="C6594" s="280"/>
      <c r="D6594" s="281"/>
    </row>
    <row r="6595" spans="1:4" x14ac:dyDescent="0.3">
      <c r="A6595" s="279"/>
      <c r="B6595" s="280"/>
      <c r="C6595" s="280"/>
      <c r="D6595" s="281"/>
    </row>
    <row r="6596" spans="1:4" x14ac:dyDescent="0.3">
      <c r="A6596" s="279"/>
      <c r="B6596" s="280"/>
      <c r="C6596" s="280"/>
      <c r="D6596" s="281"/>
    </row>
    <row r="6597" spans="1:4" x14ac:dyDescent="0.3">
      <c r="A6597" s="279"/>
      <c r="B6597" s="280"/>
      <c r="C6597" s="280"/>
      <c r="D6597" s="281"/>
    </row>
    <row r="6598" spans="1:4" x14ac:dyDescent="0.3">
      <c r="A6598" s="279"/>
      <c r="B6598" s="280"/>
      <c r="C6598" s="280"/>
      <c r="D6598" s="281"/>
    </row>
    <row r="6599" spans="1:4" x14ac:dyDescent="0.3">
      <c r="A6599" s="279"/>
      <c r="B6599" s="280"/>
      <c r="C6599" s="280"/>
      <c r="D6599" s="281"/>
    </row>
    <row r="6600" spans="1:4" x14ac:dyDescent="0.3">
      <c r="A6600" s="279"/>
      <c r="B6600" s="280"/>
      <c r="C6600" s="280"/>
      <c r="D6600" s="281"/>
    </row>
    <row r="6601" spans="1:4" x14ac:dyDescent="0.3">
      <c r="A6601" s="279"/>
      <c r="B6601" s="280"/>
      <c r="C6601" s="280"/>
      <c r="D6601" s="281"/>
    </row>
    <row r="6602" spans="1:4" x14ac:dyDescent="0.3">
      <c r="A6602" s="279"/>
      <c r="B6602" s="280"/>
      <c r="C6602" s="280"/>
      <c r="D6602" s="281"/>
    </row>
    <row r="6603" spans="1:4" x14ac:dyDescent="0.3">
      <c r="A6603" s="279"/>
      <c r="B6603" s="280"/>
      <c r="C6603" s="280"/>
      <c r="D6603" s="281"/>
    </row>
    <row r="6604" spans="1:4" x14ac:dyDescent="0.3">
      <c r="A6604" s="279"/>
      <c r="B6604" s="280"/>
      <c r="C6604" s="280"/>
      <c r="D6604" s="281"/>
    </row>
    <row r="6605" spans="1:4" x14ac:dyDescent="0.3">
      <c r="A6605" s="279"/>
      <c r="B6605" s="280"/>
      <c r="C6605" s="280"/>
      <c r="D6605" s="281"/>
    </row>
    <row r="6606" spans="1:4" x14ac:dyDescent="0.3">
      <c r="A6606" s="279"/>
      <c r="B6606" s="280"/>
      <c r="C6606" s="280"/>
      <c r="D6606" s="281"/>
    </row>
    <row r="6607" spans="1:4" x14ac:dyDescent="0.3">
      <c r="A6607" s="279"/>
      <c r="B6607" s="280"/>
      <c r="C6607" s="280"/>
      <c r="D6607" s="281"/>
    </row>
    <row r="6608" spans="1:4" x14ac:dyDescent="0.3">
      <c r="A6608" s="279"/>
      <c r="B6608" s="280"/>
      <c r="C6608" s="280"/>
      <c r="D6608" s="281"/>
    </row>
    <row r="6609" spans="1:4" x14ac:dyDescent="0.3">
      <c r="A6609" s="279"/>
      <c r="B6609" s="280"/>
      <c r="C6609" s="280"/>
      <c r="D6609" s="281"/>
    </row>
    <row r="6610" spans="1:4" x14ac:dyDescent="0.3">
      <c r="A6610" s="279"/>
      <c r="B6610" s="280"/>
      <c r="C6610" s="280"/>
      <c r="D6610" s="281"/>
    </row>
    <row r="6611" spans="1:4" x14ac:dyDescent="0.3">
      <c r="A6611" s="279"/>
      <c r="B6611" s="280"/>
      <c r="C6611" s="280"/>
      <c r="D6611" s="281"/>
    </row>
    <row r="6612" spans="1:4" x14ac:dyDescent="0.3">
      <c r="A6612" s="279"/>
      <c r="B6612" s="280"/>
      <c r="C6612" s="280"/>
      <c r="D6612" s="281"/>
    </row>
    <row r="6613" spans="1:4" x14ac:dyDescent="0.3">
      <c r="A6613" s="279"/>
      <c r="B6613" s="280"/>
      <c r="C6613" s="280"/>
      <c r="D6613" s="281"/>
    </row>
    <row r="6614" spans="1:4" x14ac:dyDescent="0.3">
      <c r="A6614" s="279"/>
      <c r="B6614" s="280"/>
      <c r="C6614" s="280"/>
      <c r="D6614" s="281"/>
    </row>
    <row r="6615" spans="1:4" x14ac:dyDescent="0.3">
      <c r="A6615" s="279"/>
      <c r="B6615" s="280"/>
      <c r="C6615" s="280"/>
      <c r="D6615" s="281"/>
    </row>
    <row r="6616" spans="1:4" x14ac:dyDescent="0.3">
      <c r="A6616" s="279"/>
      <c r="B6616" s="280"/>
      <c r="C6616" s="280"/>
      <c r="D6616" s="281"/>
    </row>
    <row r="6617" spans="1:4" x14ac:dyDescent="0.3">
      <c r="A6617" s="279"/>
      <c r="B6617" s="280"/>
      <c r="C6617" s="280"/>
      <c r="D6617" s="281"/>
    </row>
    <row r="6618" spans="1:4" x14ac:dyDescent="0.3">
      <c r="A6618" s="279"/>
      <c r="B6618" s="280"/>
      <c r="C6618" s="280"/>
      <c r="D6618" s="281"/>
    </row>
    <row r="6619" spans="1:4" x14ac:dyDescent="0.3">
      <c r="A6619" s="279"/>
      <c r="B6619" s="280"/>
      <c r="C6619" s="280"/>
      <c r="D6619" s="281"/>
    </row>
    <row r="6620" spans="1:4" x14ac:dyDescent="0.3">
      <c r="A6620" s="279"/>
      <c r="B6620" s="280"/>
      <c r="C6620" s="280"/>
      <c r="D6620" s="281"/>
    </row>
    <row r="6621" spans="1:4" x14ac:dyDescent="0.3">
      <c r="A6621" s="279"/>
      <c r="B6621" s="280"/>
      <c r="C6621" s="280"/>
      <c r="D6621" s="281"/>
    </row>
    <row r="6622" spans="1:4" x14ac:dyDescent="0.3">
      <c r="A6622" s="279"/>
      <c r="B6622" s="280"/>
      <c r="C6622" s="280"/>
      <c r="D6622" s="281"/>
    </row>
    <row r="6623" spans="1:4" x14ac:dyDescent="0.3">
      <c r="A6623" s="279"/>
      <c r="B6623" s="280"/>
      <c r="C6623" s="280"/>
      <c r="D6623" s="281"/>
    </row>
    <row r="6624" spans="1:4" x14ac:dyDescent="0.3">
      <c r="A6624" s="279"/>
      <c r="B6624" s="280"/>
      <c r="C6624" s="280"/>
      <c r="D6624" s="281"/>
    </row>
    <row r="6625" spans="1:4" x14ac:dyDescent="0.3">
      <c r="A6625" s="279"/>
      <c r="B6625" s="280"/>
      <c r="C6625" s="280"/>
      <c r="D6625" s="281"/>
    </row>
    <row r="6626" spans="1:4" x14ac:dyDescent="0.3">
      <c r="A6626" s="279"/>
      <c r="B6626" s="280"/>
      <c r="C6626" s="280"/>
      <c r="D6626" s="281"/>
    </row>
    <row r="6627" spans="1:4" x14ac:dyDescent="0.3">
      <c r="A6627" s="279"/>
      <c r="B6627" s="280"/>
      <c r="C6627" s="280"/>
      <c r="D6627" s="281"/>
    </row>
    <row r="6628" spans="1:4" x14ac:dyDescent="0.3">
      <c r="A6628" s="279"/>
      <c r="B6628" s="280"/>
      <c r="C6628" s="280"/>
      <c r="D6628" s="281"/>
    </row>
    <row r="6629" spans="1:4" x14ac:dyDescent="0.3">
      <c r="A6629" s="279"/>
      <c r="B6629" s="280"/>
      <c r="C6629" s="280"/>
      <c r="D6629" s="281"/>
    </row>
    <row r="6630" spans="1:4" x14ac:dyDescent="0.3">
      <c r="A6630" s="279"/>
      <c r="B6630" s="280"/>
      <c r="C6630" s="280"/>
      <c r="D6630" s="281"/>
    </row>
    <row r="6631" spans="1:4" x14ac:dyDescent="0.3">
      <c r="A6631" s="279"/>
      <c r="B6631" s="280"/>
      <c r="C6631" s="280"/>
      <c r="D6631" s="281"/>
    </row>
    <row r="6632" spans="1:4" x14ac:dyDescent="0.3">
      <c r="A6632" s="279"/>
      <c r="B6632" s="280"/>
      <c r="C6632" s="280"/>
      <c r="D6632" s="281"/>
    </row>
    <row r="6633" spans="1:4" x14ac:dyDescent="0.3">
      <c r="A6633" s="279"/>
      <c r="B6633" s="280"/>
      <c r="C6633" s="280"/>
      <c r="D6633" s="281"/>
    </row>
    <row r="6634" spans="1:4" x14ac:dyDescent="0.3">
      <c r="A6634" s="279"/>
      <c r="B6634" s="280"/>
      <c r="C6634" s="280"/>
      <c r="D6634" s="281"/>
    </row>
    <row r="6635" spans="1:4" x14ac:dyDescent="0.3">
      <c r="A6635" s="279"/>
      <c r="B6635" s="280"/>
      <c r="C6635" s="280"/>
      <c r="D6635" s="281"/>
    </row>
    <row r="6636" spans="1:4" x14ac:dyDescent="0.3">
      <c r="A6636" s="279"/>
      <c r="B6636" s="280"/>
      <c r="C6636" s="280"/>
      <c r="D6636" s="281"/>
    </row>
    <row r="6637" spans="1:4" x14ac:dyDescent="0.3">
      <c r="A6637" s="279"/>
      <c r="B6637" s="280"/>
      <c r="C6637" s="280"/>
      <c r="D6637" s="281"/>
    </row>
    <row r="6638" spans="1:4" x14ac:dyDescent="0.3">
      <c r="A6638" s="279"/>
      <c r="B6638" s="280"/>
      <c r="C6638" s="280"/>
      <c r="D6638" s="281"/>
    </row>
    <row r="6639" spans="1:4" x14ac:dyDescent="0.3">
      <c r="A6639" s="279"/>
      <c r="B6639" s="280"/>
      <c r="C6639" s="280"/>
      <c r="D6639" s="281"/>
    </row>
    <row r="6640" spans="1:4" x14ac:dyDescent="0.3">
      <c r="A6640" s="279"/>
      <c r="B6640" s="280"/>
      <c r="C6640" s="280"/>
      <c r="D6640" s="281"/>
    </row>
    <row r="6641" spans="1:4" x14ac:dyDescent="0.3">
      <c r="A6641" s="279"/>
      <c r="B6641" s="280"/>
      <c r="C6641" s="280"/>
      <c r="D6641" s="281"/>
    </row>
    <row r="6642" spans="1:4" x14ac:dyDescent="0.3">
      <c r="A6642" s="279"/>
      <c r="B6642" s="280"/>
      <c r="C6642" s="280"/>
      <c r="D6642" s="281"/>
    </row>
    <row r="6643" spans="1:4" x14ac:dyDescent="0.3">
      <c r="A6643" s="279"/>
      <c r="B6643" s="280"/>
      <c r="C6643" s="280"/>
      <c r="D6643" s="281"/>
    </row>
    <row r="6644" spans="1:4" x14ac:dyDescent="0.3">
      <c r="A6644" s="279"/>
      <c r="B6644" s="280"/>
      <c r="C6644" s="280"/>
      <c r="D6644" s="281"/>
    </row>
    <row r="6645" spans="1:4" x14ac:dyDescent="0.3">
      <c r="A6645" s="279"/>
      <c r="B6645" s="280"/>
      <c r="C6645" s="280"/>
      <c r="D6645" s="281"/>
    </row>
    <row r="6646" spans="1:4" x14ac:dyDescent="0.3">
      <c r="A6646" s="279"/>
      <c r="B6646" s="280"/>
      <c r="C6646" s="280"/>
      <c r="D6646" s="281"/>
    </row>
    <row r="6647" spans="1:4" x14ac:dyDescent="0.3">
      <c r="A6647" s="279"/>
      <c r="B6647" s="280"/>
      <c r="C6647" s="280"/>
      <c r="D6647" s="281"/>
    </row>
    <row r="6648" spans="1:4" x14ac:dyDescent="0.3">
      <c r="A6648" s="279"/>
      <c r="B6648" s="280"/>
      <c r="C6648" s="280"/>
      <c r="D6648" s="281"/>
    </row>
    <row r="6649" spans="1:4" x14ac:dyDescent="0.3">
      <c r="A6649" s="279"/>
      <c r="B6649" s="280"/>
      <c r="C6649" s="280"/>
      <c r="D6649" s="281"/>
    </row>
    <row r="6650" spans="1:4" x14ac:dyDescent="0.3">
      <c r="A6650" s="279"/>
      <c r="B6650" s="280"/>
      <c r="C6650" s="280"/>
      <c r="D6650" s="281"/>
    </row>
    <row r="6651" spans="1:4" x14ac:dyDescent="0.3">
      <c r="A6651" s="279"/>
      <c r="B6651" s="280"/>
      <c r="C6651" s="280"/>
      <c r="D6651" s="281"/>
    </row>
    <row r="6652" spans="1:4" x14ac:dyDescent="0.3">
      <c r="A6652" s="279"/>
      <c r="B6652" s="280"/>
      <c r="C6652" s="280"/>
      <c r="D6652" s="281"/>
    </row>
    <row r="6653" spans="1:4" x14ac:dyDescent="0.3">
      <c r="A6653" s="279"/>
      <c r="B6653" s="280"/>
      <c r="C6653" s="280"/>
      <c r="D6653" s="281"/>
    </row>
    <row r="6654" spans="1:4" x14ac:dyDescent="0.3">
      <c r="A6654" s="279"/>
      <c r="B6654" s="280"/>
      <c r="C6654" s="280"/>
      <c r="D6654" s="281"/>
    </row>
    <row r="6655" spans="1:4" x14ac:dyDescent="0.3">
      <c r="A6655" s="279"/>
      <c r="B6655" s="280"/>
      <c r="C6655" s="280"/>
      <c r="D6655" s="281"/>
    </row>
    <row r="6656" spans="1:4" x14ac:dyDescent="0.3">
      <c r="A6656" s="279"/>
      <c r="B6656" s="280"/>
      <c r="C6656" s="280"/>
      <c r="D6656" s="281"/>
    </row>
    <row r="6657" spans="1:4" x14ac:dyDescent="0.3">
      <c r="A6657" s="279"/>
      <c r="B6657" s="280"/>
      <c r="C6657" s="280"/>
      <c r="D6657" s="281"/>
    </row>
    <row r="6658" spans="1:4" x14ac:dyDescent="0.3">
      <c r="A6658" s="279"/>
      <c r="B6658" s="280"/>
      <c r="C6658" s="280"/>
      <c r="D6658" s="281"/>
    </row>
    <row r="6659" spans="1:4" x14ac:dyDescent="0.3">
      <c r="A6659" s="279"/>
      <c r="B6659" s="280"/>
      <c r="C6659" s="280"/>
      <c r="D6659" s="281"/>
    </row>
    <row r="6660" spans="1:4" x14ac:dyDescent="0.3">
      <c r="A6660" s="279"/>
      <c r="B6660" s="280"/>
      <c r="C6660" s="280"/>
      <c r="D6660" s="281"/>
    </row>
    <row r="6661" spans="1:4" x14ac:dyDescent="0.3">
      <c r="A6661" s="279"/>
      <c r="B6661" s="280"/>
      <c r="C6661" s="280"/>
      <c r="D6661" s="281"/>
    </row>
    <row r="6662" spans="1:4" x14ac:dyDescent="0.3">
      <c r="A6662" s="279"/>
      <c r="B6662" s="280"/>
      <c r="C6662" s="280"/>
      <c r="D6662" s="281"/>
    </row>
    <row r="6663" spans="1:4" x14ac:dyDescent="0.3">
      <c r="A6663" s="279"/>
      <c r="B6663" s="280"/>
      <c r="C6663" s="280"/>
      <c r="D6663" s="281"/>
    </row>
    <row r="6664" spans="1:4" x14ac:dyDescent="0.3">
      <c r="A6664" s="279"/>
      <c r="B6664" s="280"/>
      <c r="C6664" s="280"/>
      <c r="D6664" s="281"/>
    </row>
    <row r="6665" spans="1:4" x14ac:dyDescent="0.3">
      <c r="A6665" s="279"/>
      <c r="B6665" s="280"/>
      <c r="C6665" s="280"/>
      <c r="D6665" s="281"/>
    </row>
    <row r="6666" spans="1:4" x14ac:dyDescent="0.3">
      <c r="A6666" s="279"/>
      <c r="B6666" s="280"/>
      <c r="C6666" s="280"/>
      <c r="D6666" s="281"/>
    </row>
    <row r="6667" spans="1:4" x14ac:dyDescent="0.3">
      <c r="A6667" s="279"/>
      <c r="B6667" s="280"/>
      <c r="C6667" s="280"/>
      <c r="D6667" s="281"/>
    </row>
    <row r="6668" spans="1:4" x14ac:dyDescent="0.3">
      <c r="A6668" s="279"/>
      <c r="B6668" s="280"/>
      <c r="C6668" s="280"/>
      <c r="D6668" s="281"/>
    </row>
    <row r="6669" spans="1:4" x14ac:dyDescent="0.3">
      <c r="A6669" s="279"/>
      <c r="B6669" s="280"/>
      <c r="C6669" s="280"/>
      <c r="D6669" s="281"/>
    </row>
    <row r="6670" spans="1:4" x14ac:dyDescent="0.3">
      <c r="A6670" s="279"/>
      <c r="B6670" s="280"/>
      <c r="C6670" s="280"/>
      <c r="D6670" s="281"/>
    </row>
    <row r="6671" spans="1:4" x14ac:dyDescent="0.3">
      <c r="A6671" s="279"/>
      <c r="B6671" s="280"/>
      <c r="C6671" s="280"/>
      <c r="D6671" s="281"/>
    </row>
    <row r="6672" spans="1:4" x14ac:dyDescent="0.3">
      <c r="A6672" s="279"/>
      <c r="B6672" s="280"/>
      <c r="C6672" s="280"/>
      <c r="D6672" s="281"/>
    </row>
    <row r="6673" spans="1:4" x14ac:dyDescent="0.3">
      <c r="A6673" s="279"/>
      <c r="B6673" s="280"/>
      <c r="C6673" s="280"/>
      <c r="D6673" s="281"/>
    </row>
    <row r="6674" spans="1:4" x14ac:dyDescent="0.3">
      <c r="A6674" s="279"/>
      <c r="B6674" s="280"/>
      <c r="C6674" s="280"/>
      <c r="D6674" s="281"/>
    </row>
    <row r="6675" spans="1:4" x14ac:dyDescent="0.3">
      <c r="A6675" s="279"/>
      <c r="B6675" s="280"/>
      <c r="C6675" s="280"/>
      <c r="D6675" s="281"/>
    </row>
    <row r="6676" spans="1:4" x14ac:dyDescent="0.3">
      <c r="A6676" s="279"/>
      <c r="B6676" s="280"/>
      <c r="C6676" s="280"/>
      <c r="D6676" s="281"/>
    </row>
    <row r="6677" spans="1:4" x14ac:dyDescent="0.3">
      <c r="A6677" s="279"/>
      <c r="B6677" s="280"/>
      <c r="C6677" s="280"/>
      <c r="D6677" s="281"/>
    </row>
    <row r="6678" spans="1:4" x14ac:dyDescent="0.3">
      <c r="A6678" s="279"/>
      <c r="B6678" s="280"/>
      <c r="C6678" s="280"/>
      <c r="D6678" s="281"/>
    </row>
    <row r="6679" spans="1:4" x14ac:dyDescent="0.3">
      <c r="A6679" s="279"/>
      <c r="B6679" s="280"/>
      <c r="C6679" s="280"/>
      <c r="D6679" s="281"/>
    </row>
    <row r="6680" spans="1:4" x14ac:dyDescent="0.3">
      <c r="A6680" s="279"/>
      <c r="B6680" s="280"/>
      <c r="C6680" s="280"/>
      <c r="D6680" s="281"/>
    </row>
    <row r="6681" spans="1:4" x14ac:dyDescent="0.3">
      <c r="A6681" s="279"/>
      <c r="B6681" s="280"/>
      <c r="C6681" s="280"/>
      <c r="D6681" s="281"/>
    </row>
    <row r="6682" spans="1:4" x14ac:dyDescent="0.3">
      <c r="A6682" s="279"/>
      <c r="B6682" s="280"/>
      <c r="C6682" s="280"/>
      <c r="D6682" s="281"/>
    </row>
    <row r="6683" spans="1:4" x14ac:dyDescent="0.3">
      <c r="A6683" s="279"/>
      <c r="B6683" s="280"/>
      <c r="C6683" s="280"/>
      <c r="D6683" s="281"/>
    </row>
    <row r="6684" spans="1:4" x14ac:dyDescent="0.3">
      <c r="A6684" s="279"/>
      <c r="B6684" s="280"/>
      <c r="C6684" s="280"/>
      <c r="D6684" s="281"/>
    </row>
    <row r="6685" spans="1:4" x14ac:dyDescent="0.3">
      <c r="A6685" s="279"/>
      <c r="B6685" s="280"/>
      <c r="C6685" s="280"/>
      <c r="D6685" s="281"/>
    </row>
    <row r="6686" spans="1:4" x14ac:dyDescent="0.3">
      <c r="A6686" s="279"/>
      <c r="B6686" s="280"/>
      <c r="C6686" s="280"/>
      <c r="D6686" s="281"/>
    </row>
    <row r="6687" spans="1:4" x14ac:dyDescent="0.3">
      <c r="A6687" s="279"/>
      <c r="B6687" s="280"/>
      <c r="C6687" s="280"/>
      <c r="D6687" s="281"/>
    </row>
    <row r="6688" spans="1:4" x14ac:dyDescent="0.3">
      <c r="A6688" s="279"/>
      <c r="B6688" s="280"/>
      <c r="C6688" s="280"/>
      <c r="D6688" s="281"/>
    </row>
    <row r="6689" spans="1:4" x14ac:dyDescent="0.3">
      <c r="A6689" s="279"/>
      <c r="B6689" s="280"/>
      <c r="C6689" s="280"/>
      <c r="D6689" s="281"/>
    </row>
    <row r="6690" spans="1:4" x14ac:dyDescent="0.3">
      <c r="A6690" s="279"/>
      <c r="B6690" s="280"/>
      <c r="C6690" s="280"/>
      <c r="D6690" s="281"/>
    </row>
    <row r="6691" spans="1:4" x14ac:dyDescent="0.3">
      <c r="A6691" s="279"/>
      <c r="B6691" s="280"/>
      <c r="C6691" s="280"/>
      <c r="D6691" s="281"/>
    </row>
    <row r="6692" spans="1:4" x14ac:dyDescent="0.3">
      <c r="A6692" s="260"/>
    </row>
    <row r="6693" spans="1:4" x14ac:dyDescent="0.3">
      <c r="A6693" s="260"/>
    </row>
    <row r="6694" spans="1:4" x14ac:dyDescent="0.3">
      <c r="A6694" s="260"/>
    </row>
    <row r="6695" spans="1:4" x14ac:dyDescent="0.3">
      <c r="A6695" s="260"/>
    </row>
    <row r="6696" spans="1:4" x14ac:dyDescent="0.3">
      <c r="A6696" s="260"/>
    </row>
    <row r="6697" spans="1:4" x14ac:dyDescent="0.3">
      <c r="A6697" s="260"/>
    </row>
    <row r="6698" spans="1:4" x14ac:dyDescent="0.3">
      <c r="A6698" s="260"/>
    </row>
    <row r="6699" spans="1:4" x14ac:dyDescent="0.3">
      <c r="A6699" s="260"/>
    </row>
    <row r="6700" spans="1:4" x14ac:dyDescent="0.3">
      <c r="A6700" s="260"/>
    </row>
    <row r="6701" spans="1:4" x14ac:dyDescent="0.3">
      <c r="A6701" s="260"/>
    </row>
    <row r="6702" spans="1:4" x14ac:dyDescent="0.3">
      <c r="A6702" s="260"/>
    </row>
    <row r="6703" spans="1:4" x14ac:dyDescent="0.3">
      <c r="A6703" s="260"/>
    </row>
    <row r="6704" spans="1:4" x14ac:dyDescent="0.3">
      <c r="A6704" s="260"/>
    </row>
    <row r="6705" spans="1:1" x14ac:dyDescent="0.3">
      <c r="A6705" s="260"/>
    </row>
    <row r="6706" spans="1:1" x14ac:dyDescent="0.3">
      <c r="A6706" s="260"/>
    </row>
    <row r="6707" spans="1:1" x14ac:dyDescent="0.3">
      <c r="A6707" s="260"/>
    </row>
    <row r="6708" spans="1:1" x14ac:dyDescent="0.3">
      <c r="A6708" s="260"/>
    </row>
    <row r="6709" spans="1:1" x14ac:dyDescent="0.3">
      <c r="A6709" s="260"/>
    </row>
    <row r="6710" spans="1:1" x14ac:dyDescent="0.3">
      <c r="A6710" s="260"/>
    </row>
    <row r="6711" spans="1:1" x14ac:dyDescent="0.3">
      <c r="A6711" s="260"/>
    </row>
    <row r="6712" spans="1:1" x14ac:dyDescent="0.3">
      <c r="A6712" s="260"/>
    </row>
    <row r="6713" spans="1:1" x14ac:dyDescent="0.3">
      <c r="A6713" s="260"/>
    </row>
    <row r="6714" spans="1:1" x14ac:dyDescent="0.3">
      <c r="A6714" s="260"/>
    </row>
    <row r="6715" spans="1:1" x14ac:dyDescent="0.3">
      <c r="A6715" s="260"/>
    </row>
    <row r="6716" spans="1:1" x14ac:dyDescent="0.3">
      <c r="A6716" s="260"/>
    </row>
    <row r="6717" spans="1:1" x14ac:dyDescent="0.3">
      <c r="A6717" s="260"/>
    </row>
    <row r="6718" spans="1:1" x14ac:dyDescent="0.3">
      <c r="A6718" s="260"/>
    </row>
    <row r="6719" spans="1:1" x14ac:dyDescent="0.3">
      <c r="A6719" s="260"/>
    </row>
    <row r="6720" spans="1:1" x14ac:dyDescent="0.3">
      <c r="A6720" s="260"/>
    </row>
    <row r="6721" spans="1:1" x14ac:dyDescent="0.3">
      <c r="A6721" s="260"/>
    </row>
    <row r="6722" spans="1:1" x14ac:dyDescent="0.3">
      <c r="A6722" s="260"/>
    </row>
    <row r="6723" spans="1:1" x14ac:dyDescent="0.3">
      <c r="A6723" s="260"/>
    </row>
    <row r="6724" spans="1:1" x14ac:dyDescent="0.3">
      <c r="A6724" s="260"/>
    </row>
    <row r="6725" spans="1:1" x14ac:dyDescent="0.3">
      <c r="A6725" s="260"/>
    </row>
    <row r="6726" spans="1:1" x14ac:dyDescent="0.3">
      <c r="A6726" s="260"/>
    </row>
    <row r="6727" spans="1:1" x14ac:dyDescent="0.3">
      <c r="A6727" s="260"/>
    </row>
    <row r="6728" spans="1:1" x14ac:dyDescent="0.3">
      <c r="A6728" s="260"/>
    </row>
    <row r="6729" spans="1:1" x14ac:dyDescent="0.3">
      <c r="A6729" s="260"/>
    </row>
    <row r="6730" spans="1:1" x14ac:dyDescent="0.3">
      <c r="A6730" s="260"/>
    </row>
    <row r="6731" spans="1:1" x14ac:dyDescent="0.3">
      <c r="A6731" s="260"/>
    </row>
    <row r="6732" spans="1:1" x14ac:dyDescent="0.3">
      <c r="A6732" s="260"/>
    </row>
    <row r="6733" spans="1:1" x14ac:dyDescent="0.3">
      <c r="A6733" s="260"/>
    </row>
    <row r="6734" spans="1:1" x14ac:dyDescent="0.3">
      <c r="A6734" s="260"/>
    </row>
    <row r="6735" spans="1:1" x14ac:dyDescent="0.3">
      <c r="A6735" s="260"/>
    </row>
    <row r="6736" spans="1:1" x14ac:dyDescent="0.3">
      <c r="A6736" s="260"/>
    </row>
    <row r="6737" spans="1:1" x14ac:dyDescent="0.3">
      <c r="A6737" s="260"/>
    </row>
    <row r="6738" spans="1:1" x14ac:dyDescent="0.3">
      <c r="A6738" s="260"/>
    </row>
    <row r="6739" spans="1:1" x14ac:dyDescent="0.3">
      <c r="A6739" s="260"/>
    </row>
    <row r="6740" spans="1:1" x14ac:dyDescent="0.3">
      <c r="A6740" s="260"/>
    </row>
    <row r="6741" spans="1:1" x14ac:dyDescent="0.3">
      <c r="A6741" s="260"/>
    </row>
    <row r="6742" spans="1:1" x14ac:dyDescent="0.3">
      <c r="A6742" s="260"/>
    </row>
    <row r="6743" spans="1:1" x14ac:dyDescent="0.3">
      <c r="A6743" s="260"/>
    </row>
    <row r="6744" spans="1:1" x14ac:dyDescent="0.3">
      <c r="A6744" s="260"/>
    </row>
    <row r="6745" spans="1:1" x14ac:dyDescent="0.3">
      <c r="A6745" s="260"/>
    </row>
    <row r="6746" spans="1:1" x14ac:dyDescent="0.3">
      <c r="A6746" s="260"/>
    </row>
    <row r="6747" spans="1:1" x14ac:dyDescent="0.3">
      <c r="A6747" s="260"/>
    </row>
    <row r="6748" spans="1:1" x14ac:dyDescent="0.3">
      <c r="A6748" s="260"/>
    </row>
    <row r="6749" spans="1:1" x14ac:dyDescent="0.3">
      <c r="A6749" s="260"/>
    </row>
    <row r="6750" spans="1:1" x14ac:dyDescent="0.3">
      <c r="A6750" s="260"/>
    </row>
    <row r="6751" spans="1:1" x14ac:dyDescent="0.3">
      <c r="A6751" s="260"/>
    </row>
    <row r="6752" spans="1:1" x14ac:dyDescent="0.3">
      <c r="A6752" s="260"/>
    </row>
    <row r="6753" spans="1:1" x14ac:dyDescent="0.3">
      <c r="A6753" s="260"/>
    </row>
    <row r="6754" spans="1:1" x14ac:dyDescent="0.3">
      <c r="A6754" s="260"/>
    </row>
    <row r="6755" spans="1:1" x14ac:dyDescent="0.3">
      <c r="A6755" s="260"/>
    </row>
    <row r="6756" spans="1:1" x14ac:dyDescent="0.3">
      <c r="A6756" s="260"/>
    </row>
    <row r="6757" spans="1:1" x14ac:dyDescent="0.3">
      <c r="A6757" s="260"/>
    </row>
    <row r="6758" spans="1:1" x14ac:dyDescent="0.3">
      <c r="A6758" s="260"/>
    </row>
    <row r="6759" spans="1:1" x14ac:dyDescent="0.3">
      <c r="A6759" s="260"/>
    </row>
    <row r="6760" spans="1:1" x14ac:dyDescent="0.3">
      <c r="A6760" s="260"/>
    </row>
    <row r="6761" spans="1:1" x14ac:dyDescent="0.3">
      <c r="A6761" s="260"/>
    </row>
    <row r="6762" spans="1:1" x14ac:dyDescent="0.3">
      <c r="A6762" s="260"/>
    </row>
    <row r="6763" spans="1:1" x14ac:dyDescent="0.3">
      <c r="A6763" s="260"/>
    </row>
    <row r="6764" spans="1:1" x14ac:dyDescent="0.3">
      <c r="A6764" s="260"/>
    </row>
    <row r="6765" spans="1:1" x14ac:dyDescent="0.3">
      <c r="A6765" s="260"/>
    </row>
    <row r="6766" spans="1:1" x14ac:dyDescent="0.3">
      <c r="A6766" s="260"/>
    </row>
    <row r="6767" spans="1:1" x14ac:dyDescent="0.3">
      <c r="A6767" s="260"/>
    </row>
    <row r="6768" spans="1:1" x14ac:dyDescent="0.3">
      <c r="A6768" s="260"/>
    </row>
    <row r="6769" spans="1:1" x14ac:dyDescent="0.3">
      <c r="A6769" s="260"/>
    </row>
    <row r="6770" spans="1:1" x14ac:dyDescent="0.3">
      <c r="A6770" s="260"/>
    </row>
    <row r="6771" spans="1:1" x14ac:dyDescent="0.3">
      <c r="A6771" s="260"/>
    </row>
    <row r="6772" spans="1:1" x14ac:dyDescent="0.3">
      <c r="A6772" s="260"/>
    </row>
    <row r="6773" spans="1:1" x14ac:dyDescent="0.3">
      <c r="A6773" s="260"/>
    </row>
    <row r="6774" spans="1:1" x14ac:dyDescent="0.3">
      <c r="A6774" s="260"/>
    </row>
    <row r="6775" spans="1:1" x14ac:dyDescent="0.3">
      <c r="A6775" s="260"/>
    </row>
    <row r="6776" spans="1:1" x14ac:dyDescent="0.3">
      <c r="A6776" s="260"/>
    </row>
    <row r="6777" spans="1:1" x14ac:dyDescent="0.3">
      <c r="A6777" s="260"/>
    </row>
    <row r="6778" spans="1:1" x14ac:dyDescent="0.3">
      <c r="A6778" s="260"/>
    </row>
    <row r="6779" spans="1:1" x14ac:dyDescent="0.3">
      <c r="A6779" s="260"/>
    </row>
    <row r="6780" spans="1:1" x14ac:dyDescent="0.3">
      <c r="A6780" s="260"/>
    </row>
    <row r="6781" spans="1:1" x14ac:dyDescent="0.3">
      <c r="A6781" s="260"/>
    </row>
    <row r="6782" spans="1:1" x14ac:dyDescent="0.3">
      <c r="A6782" s="260"/>
    </row>
    <row r="6783" spans="1:1" x14ac:dyDescent="0.3">
      <c r="A6783" s="260"/>
    </row>
    <row r="6784" spans="1:1" x14ac:dyDescent="0.3">
      <c r="A6784" s="260"/>
    </row>
    <row r="6785" spans="1:1" x14ac:dyDescent="0.3">
      <c r="A6785" s="260"/>
    </row>
    <row r="6786" spans="1:1" x14ac:dyDescent="0.3">
      <c r="A6786" s="260"/>
    </row>
    <row r="6787" spans="1:1" x14ac:dyDescent="0.3">
      <c r="A6787" s="260"/>
    </row>
    <row r="6788" spans="1:1" x14ac:dyDescent="0.3">
      <c r="A6788" s="260"/>
    </row>
    <row r="6789" spans="1:1" x14ac:dyDescent="0.3">
      <c r="A6789" s="260"/>
    </row>
    <row r="6790" spans="1:1" x14ac:dyDescent="0.3">
      <c r="A6790" s="260"/>
    </row>
    <row r="6791" spans="1:1" x14ac:dyDescent="0.3">
      <c r="A6791" s="260"/>
    </row>
    <row r="6792" spans="1:1" x14ac:dyDescent="0.3">
      <c r="A6792" s="260"/>
    </row>
    <row r="6793" spans="1:1" x14ac:dyDescent="0.3">
      <c r="A6793" s="260"/>
    </row>
    <row r="6794" spans="1:1" x14ac:dyDescent="0.3">
      <c r="A6794" s="260"/>
    </row>
    <row r="6795" spans="1:1" x14ac:dyDescent="0.3">
      <c r="A6795" s="260"/>
    </row>
    <row r="6796" spans="1:1" x14ac:dyDescent="0.3">
      <c r="A6796" s="260"/>
    </row>
    <row r="6797" spans="1:1" x14ac:dyDescent="0.3">
      <c r="A6797" s="260"/>
    </row>
    <row r="6798" spans="1:1" x14ac:dyDescent="0.3">
      <c r="A6798" s="260"/>
    </row>
    <row r="6799" spans="1:1" x14ac:dyDescent="0.3">
      <c r="A6799" s="260"/>
    </row>
    <row r="6800" spans="1:1" x14ac:dyDescent="0.3">
      <c r="A6800" s="260"/>
    </row>
    <row r="6801" spans="1:1" x14ac:dyDescent="0.3">
      <c r="A6801" s="260"/>
    </row>
    <row r="6802" spans="1:1" x14ac:dyDescent="0.3">
      <c r="A6802" s="260"/>
    </row>
    <row r="6803" spans="1:1" x14ac:dyDescent="0.3">
      <c r="A6803" s="260"/>
    </row>
    <row r="6804" spans="1:1" x14ac:dyDescent="0.3">
      <c r="A6804" s="260"/>
    </row>
    <row r="6805" spans="1:1" x14ac:dyDescent="0.3">
      <c r="A6805" s="260"/>
    </row>
    <row r="6806" spans="1:1" x14ac:dyDescent="0.3">
      <c r="A6806" s="260"/>
    </row>
    <row r="6807" spans="1:1" x14ac:dyDescent="0.3">
      <c r="A6807" s="260"/>
    </row>
    <row r="6808" spans="1:1" x14ac:dyDescent="0.3">
      <c r="A6808" s="260"/>
    </row>
    <row r="6809" spans="1:1" x14ac:dyDescent="0.3">
      <c r="A6809" s="260"/>
    </row>
    <row r="6810" spans="1:1" x14ac:dyDescent="0.3">
      <c r="A6810" s="260"/>
    </row>
    <row r="6811" spans="1:1" x14ac:dyDescent="0.3">
      <c r="A6811" s="260"/>
    </row>
    <row r="6812" spans="1:1" x14ac:dyDescent="0.3">
      <c r="A6812" s="260"/>
    </row>
    <row r="6813" spans="1:1" x14ac:dyDescent="0.3">
      <c r="A6813" s="260"/>
    </row>
    <row r="6814" spans="1:1" x14ac:dyDescent="0.3">
      <c r="A6814" s="260"/>
    </row>
    <row r="6815" spans="1:1" x14ac:dyDescent="0.3">
      <c r="A6815" s="260"/>
    </row>
    <row r="6816" spans="1:1" x14ac:dyDescent="0.3">
      <c r="A6816" s="260"/>
    </row>
    <row r="6817" spans="1:1" x14ac:dyDescent="0.3">
      <c r="A6817" s="260"/>
    </row>
    <row r="6818" spans="1:1" x14ac:dyDescent="0.3">
      <c r="A6818" s="260"/>
    </row>
    <row r="6819" spans="1:1" x14ac:dyDescent="0.3">
      <c r="A6819" s="260"/>
    </row>
    <row r="6820" spans="1:1" x14ac:dyDescent="0.3">
      <c r="A6820" s="260"/>
    </row>
    <row r="6821" spans="1:1" x14ac:dyDescent="0.3">
      <c r="A6821" s="260"/>
    </row>
    <row r="6822" spans="1:1" x14ac:dyDescent="0.3">
      <c r="A6822" s="260"/>
    </row>
    <row r="6823" spans="1:1" x14ac:dyDescent="0.3">
      <c r="A6823" s="260"/>
    </row>
    <row r="6824" spans="1:1" x14ac:dyDescent="0.3">
      <c r="A6824" s="260"/>
    </row>
    <row r="6825" spans="1:1" x14ac:dyDescent="0.3">
      <c r="A6825" s="260"/>
    </row>
    <row r="6826" spans="1:1" x14ac:dyDescent="0.3">
      <c r="A6826" s="260"/>
    </row>
    <row r="6827" spans="1:1" x14ac:dyDescent="0.3">
      <c r="A6827" s="260"/>
    </row>
    <row r="6828" spans="1:1" x14ac:dyDescent="0.3">
      <c r="A6828" s="260"/>
    </row>
    <row r="6829" spans="1:1" x14ac:dyDescent="0.3">
      <c r="A6829" s="260"/>
    </row>
    <row r="6830" spans="1:1" x14ac:dyDescent="0.3">
      <c r="A6830" s="260"/>
    </row>
    <row r="6831" spans="1:1" x14ac:dyDescent="0.3">
      <c r="A6831" s="260"/>
    </row>
    <row r="6832" spans="1:1" x14ac:dyDescent="0.3">
      <c r="A6832" s="260"/>
    </row>
    <row r="6833" spans="1:1" x14ac:dyDescent="0.3">
      <c r="A6833" s="260"/>
    </row>
    <row r="6834" spans="1:1" x14ac:dyDescent="0.3">
      <c r="A6834" s="260"/>
    </row>
    <row r="6835" spans="1:1" x14ac:dyDescent="0.3">
      <c r="A6835" s="260"/>
    </row>
    <row r="6836" spans="1:1" x14ac:dyDescent="0.3">
      <c r="A6836" s="260"/>
    </row>
    <row r="6837" spans="1:1" x14ac:dyDescent="0.3">
      <c r="A6837" s="260"/>
    </row>
    <row r="6838" spans="1:1" x14ac:dyDescent="0.3">
      <c r="A6838" s="260"/>
    </row>
    <row r="6839" spans="1:1" x14ac:dyDescent="0.3">
      <c r="A6839" s="260"/>
    </row>
    <row r="6840" spans="1:1" x14ac:dyDescent="0.3">
      <c r="A6840" s="260"/>
    </row>
    <row r="6841" spans="1:1" x14ac:dyDescent="0.3">
      <c r="A6841" s="260"/>
    </row>
    <row r="6842" spans="1:1" x14ac:dyDescent="0.3">
      <c r="A6842" s="260"/>
    </row>
    <row r="6843" spans="1:1" x14ac:dyDescent="0.3">
      <c r="A6843" s="260"/>
    </row>
    <row r="6844" spans="1:1" x14ac:dyDescent="0.3">
      <c r="A6844" s="260"/>
    </row>
    <row r="6845" spans="1:1" x14ac:dyDescent="0.3">
      <c r="A6845" s="260"/>
    </row>
    <row r="6846" spans="1:1" x14ac:dyDescent="0.3">
      <c r="A6846" s="260"/>
    </row>
    <row r="6847" spans="1:1" x14ac:dyDescent="0.3">
      <c r="A6847" s="260"/>
    </row>
    <row r="6848" spans="1:1" x14ac:dyDescent="0.3">
      <c r="A6848" s="260"/>
    </row>
    <row r="6849" spans="1:1" x14ac:dyDescent="0.3">
      <c r="A6849" s="260"/>
    </row>
    <row r="6850" spans="1:1" x14ac:dyDescent="0.3">
      <c r="A6850" s="260"/>
    </row>
    <row r="6851" spans="1:1" x14ac:dyDescent="0.3">
      <c r="A6851" s="260"/>
    </row>
    <row r="6852" spans="1:1" x14ac:dyDescent="0.3">
      <c r="A6852" s="260"/>
    </row>
    <row r="6853" spans="1:1" x14ac:dyDescent="0.3">
      <c r="A6853" s="260"/>
    </row>
    <row r="6854" spans="1:1" x14ac:dyDescent="0.3">
      <c r="A6854" s="260"/>
    </row>
    <row r="6855" spans="1:1" x14ac:dyDescent="0.3">
      <c r="A6855" s="260"/>
    </row>
    <row r="6856" spans="1:1" x14ac:dyDescent="0.3">
      <c r="A6856" s="260"/>
    </row>
    <row r="6857" spans="1:1" x14ac:dyDescent="0.3">
      <c r="A6857" s="260"/>
    </row>
    <row r="6858" spans="1:1" x14ac:dyDescent="0.3">
      <c r="A6858" s="260"/>
    </row>
    <row r="6859" spans="1:1" x14ac:dyDescent="0.3">
      <c r="A6859" s="260"/>
    </row>
    <row r="6860" spans="1:1" x14ac:dyDescent="0.3">
      <c r="A6860" s="260"/>
    </row>
    <row r="6861" spans="1:1" x14ac:dyDescent="0.3">
      <c r="A6861" s="260"/>
    </row>
    <row r="6862" spans="1:1" x14ac:dyDescent="0.3">
      <c r="A6862" s="260"/>
    </row>
    <row r="6863" spans="1:1" x14ac:dyDescent="0.3">
      <c r="A6863" s="260"/>
    </row>
    <row r="6864" spans="1:1" x14ac:dyDescent="0.3">
      <c r="A6864" s="260"/>
    </row>
    <row r="6865" spans="1:1" x14ac:dyDescent="0.3">
      <c r="A6865" s="260"/>
    </row>
    <row r="6866" spans="1:1" x14ac:dyDescent="0.3">
      <c r="A6866" s="260"/>
    </row>
    <row r="6867" spans="1:1" x14ac:dyDescent="0.3">
      <c r="A6867" s="260"/>
    </row>
    <row r="6868" spans="1:1" x14ac:dyDescent="0.3">
      <c r="A6868" s="260"/>
    </row>
    <row r="6869" spans="1:1" x14ac:dyDescent="0.3">
      <c r="A6869" s="260"/>
    </row>
    <row r="6870" spans="1:1" x14ac:dyDescent="0.3">
      <c r="A6870" s="260"/>
    </row>
    <row r="6871" spans="1:1" x14ac:dyDescent="0.3">
      <c r="A6871" s="260"/>
    </row>
    <row r="6872" spans="1:1" x14ac:dyDescent="0.3">
      <c r="A6872" s="260"/>
    </row>
    <row r="6873" spans="1:1" x14ac:dyDescent="0.3">
      <c r="A6873" s="260"/>
    </row>
    <row r="6874" spans="1:1" x14ac:dyDescent="0.3">
      <c r="A6874" s="260"/>
    </row>
    <row r="6875" spans="1:1" x14ac:dyDescent="0.3">
      <c r="A6875" s="260"/>
    </row>
    <row r="6876" spans="1:1" x14ac:dyDescent="0.3">
      <c r="A6876" s="260"/>
    </row>
    <row r="6877" spans="1:1" x14ac:dyDescent="0.3">
      <c r="A6877" s="260"/>
    </row>
    <row r="6878" spans="1:1" x14ac:dyDescent="0.3">
      <c r="A6878" s="260"/>
    </row>
    <row r="6879" spans="1:1" x14ac:dyDescent="0.3">
      <c r="A6879" s="260"/>
    </row>
    <row r="6880" spans="1:1" x14ac:dyDescent="0.3">
      <c r="A6880" s="260"/>
    </row>
    <row r="6881" spans="1:1" x14ac:dyDescent="0.3">
      <c r="A6881" s="260"/>
    </row>
    <row r="6882" spans="1:1" x14ac:dyDescent="0.3">
      <c r="A6882" s="260"/>
    </row>
    <row r="6883" spans="1:1" x14ac:dyDescent="0.3">
      <c r="A6883" s="260"/>
    </row>
    <row r="6884" spans="1:1" x14ac:dyDescent="0.3">
      <c r="A6884" s="260"/>
    </row>
    <row r="6885" spans="1:1" x14ac:dyDescent="0.3">
      <c r="A6885" s="260"/>
    </row>
    <row r="6886" spans="1:1" x14ac:dyDescent="0.3">
      <c r="A6886" s="260"/>
    </row>
    <row r="6887" spans="1:1" x14ac:dyDescent="0.3">
      <c r="A6887" s="260"/>
    </row>
    <row r="6888" spans="1:1" x14ac:dyDescent="0.3">
      <c r="A6888" s="260"/>
    </row>
    <row r="6889" spans="1:1" x14ac:dyDescent="0.3">
      <c r="A6889" s="260"/>
    </row>
    <row r="6890" spans="1:1" x14ac:dyDescent="0.3">
      <c r="A6890" s="260"/>
    </row>
    <row r="6891" spans="1:1" x14ac:dyDescent="0.3">
      <c r="A6891" s="260"/>
    </row>
    <row r="6892" spans="1:1" x14ac:dyDescent="0.3">
      <c r="A6892" s="260"/>
    </row>
    <row r="6893" spans="1:1" x14ac:dyDescent="0.3">
      <c r="A6893" s="260"/>
    </row>
    <row r="6894" spans="1:1" x14ac:dyDescent="0.3">
      <c r="A6894" s="260"/>
    </row>
    <row r="6895" spans="1:1" x14ac:dyDescent="0.3">
      <c r="A6895" s="260"/>
    </row>
    <row r="6896" spans="1:1" x14ac:dyDescent="0.3">
      <c r="A6896" s="260"/>
    </row>
    <row r="6897" spans="1:1" x14ac:dyDescent="0.3">
      <c r="A6897" s="260"/>
    </row>
    <row r="6898" spans="1:1" x14ac:dyDescent="0.3">
      <c r="A6898" s="260"/>
    </row>
    <row r="6899" spans="1:1" x14ac:dyDescent="0.3">
      <c r="A6899" s="260"/>
    </row>
    <row r="6900" spans="1:1" x14ac:dyDescent="0.3">
      <c r="A6900" s="260"/>
    </row>
    <row r="6901" spans="1:1" x14ac:dyDescent="0.3">
      <c r="A6901" s="260"/>
    </row>
    <row r="6902" spans="1:1" x14ac:dyDescent="0.3">
      <c r="A6902" s="260"/>
    </row>
    <row r="6903" spans="1:1" x14ac:dyDescent="0.3">
      <c r="A6903" s="260"/>
    </row>
    <row r="6904" spans="1:1" x14ac:dyDescent="0.3">
      <c r="A6904" s="260"/>
    </row>
    <row r="6905" spans="1:1" x14ac:dyDescent="0.3">
      <c r="A6905" s="260"/>
    </row>
    <row r="6906" spans="1:1" x14ac:dyDescent="0.3">
      <c r="A6906" s="260"/>
    </row>
    <row r="6907" spans="1:1" x14ac:dyDescent="0.3">
      <c r="A6907" s="260"/>
    </row>
    <row r="6908" spans="1:1" x14ac:dyDescent="0.3">
      <c r="A6908" s="260"/>
    </row>
    <row r="6909" spans="1:1" x14ac:dyDescent="0.3">
      <c r="A6909" s="260"/>
    </row>
    <row r="6910" spans="1:1" x14ac:dyDescent="0.3">
      <c r="A6910" s="260"/>
    </row>
    <row r="6911" spans="1:1" x14ac:dyDescent="0.3">
      <c r="A6911" s="260"/>
    </row>
    <row r="6912" spans="1:1" x14ac:dyDescent="0.3">
      <c r="A6912" s="260"/>
    </row>
    <row r="6913" spans="1:1" x14ac:dyDescent="0.3">
      <c r="A6913" s="260"/>
    </row>
    <row r="6914" spans="1:1" x14ac:dyDescent="0.3">
      <c r="A6914" s="260"/>
    </row>
    <row r="6915" spans="1:1" x14ac:dyDescent="0.3">
      <c r="A6915" s="260"/>
    </row>
    <row r="6916" spans="1:1" x14ac:dyDescent="0.3">
      <c r="A6916" s="260"/>
    </row>
    <row r="6917" spans="1:1" x14ac:dyDescent="0.3">
      <c r="A6917" s="260"/>
    </row>
    <row r="6918" spans="1:1" x14ac:dyDescent="0.3">
      <c r="A6918" s="260"/>
    </row>
    <row r="6919" spans="1:1" x14ac:dyDescent="0.3">
      <c r="A6919" s="260"/>
    </row>
    <row r="6920" spans="1:1" x14ac:dyDescent="0.3">
      <c r="A6920" s="260"/>
    </row>
    <row r="6921" spans="1:1" x14ac:dyDescent="0.3">
      <c r="A6921" s="260"/>
    </row>
    <row r="6922" spans="1:1" x14ac:dyDescent="0.3">
      <c r="A6922" s="260"/>
    </row>
    <row r="6923" spans="1:1" x14ac:dyDescent="0.3">
      <c r="A6923" s="260"/>
    </row>
    <row r="6924" spans="1:1" x14ac:dyDescent="0.3">
      <c r="A6924" s="260"/>
    </row>
    <row r="6925" spans="1:1" x14ac:dyDescent="0.3">
      <c r="A6925" s="260"/>
    </row>
    <row r="6926" spans="1:1" x14ac:dyDescent="0.3">
      <c r="A6926" s="260"/>
    </row>
    <row r="6927" spans="1:1" x14ac:dyDescent="0.3">
      <c r="A6927" s="260"/>
    </row>
    <row r="6928" spans="1:1" x14ac:dyDescent="0.3">
      <c r="A6928" s="260"/>
    </row>
    <row r="6929" spans="1:1" x14ac:dyDescent="0.3">
      <c r="A6929" s="260"/>
    </row>
    <row r="6930" spans="1:1" x14ac:dyDescent="0.3">
      <c r="A6930" s="260"/>
    </row>
    <row r="6931" spans="1:1" x14ac:dyDescent="0.3">
      <c r="A6931" s="260"/>
    </row>
    <row r="6932" spans="1:1" x14ac:dyDescent="0.3">
      <c r="A6932" s="260"/>
    </row>
    <row r="6933" spans="1:1" x14ac:dyDescent="0.3">
      <c r="A6933" s="260"/>
    </row>
    <row r="6934" spans="1:1" x14ac:dyDescent="0.3">
      <c r="A6934" s="260"/>
    </row>
    <row r="6935" spans="1:1" x14ac:dyDescent="0.3">
      <c r="A6935" s="260"/>
    </row>
    <row r="6936" spans="1:1" x14ac:dyDescent="0.3">
      <c r="A6936" s="260"/>
    </row>
    <row r="6937" spans="1:1" x14ac:dyDescent="0.3">
      <c r="A6937" s="260"/>
    </row>
    <row r="6938" spans="1:1" x14ac:dyDescent="0.3">
      <c r="A6938" s="260"/>
    </row>
    <row r="6939" spans="1:1" x14ac:dyDescent="0.3">
      <c r="A6939" s="260"/>
    </row>
    <row r="6940" spans="1:1" x14ac:dyDescent="0.3">
      <c r="A6940" s="260"/>
    </row>
    <row r="6941" spans="1:1" x14ac:dyDescent="0.3">
      <c r="A6941" s="260"/>
    </row>
    <row r="6942" spans="1:1" x14ac:dyDescent="0.3">
      <c r="A6942" s="260"/>
    </row>
    <row r="6943" spans="1:1" x14ac:dyDescent="0.3">
      <c r="A6943" s="260"/>
    </row>
    <row r="6944" spans="1:1" x14ac:dyDescent="0.3">
      <c r="A6944" s="260"/>
    </row>
    <row r="6945" spans="1:1" x14ac:dyDescent="0.3">
      <c r="A6945" s="260"/>
    </row>
    <row r="6946" spans="1:1" x14ac:dyDescent="0.3">
      <c r="A6946" s="260"/>
    </row>
    <row r="6947" spans="1:1" x14ac:dyDescent="0.3">
      <c r="A6947" s="260"/>
    </row>
    <row r="6948" spans="1:1" x14ac:dyDescent="0.3">
      <c r="A6948" s="260"/>
    </row>
    <row r="6949" spans="1:1" x14ac:dyDescent="0.3">
      <c r="A6949" s="260"/>
    </row>
    <row r="6950" spans="1:1" x14ac:dyDescent="0.3">
      <c r="A6950" s="260"/>
    </row>
    <row r="6951" spans="1:1" x14ac:dyDescent="0.3">
      <c r="A6951" s="260"/>
    </row>
    <row r="6952" spans="1:1" x14ac:dyDescent="0.3">
      <c r="A6952" s="260"/>
    </row>
    <row r="6953" spans="1:1" x14ac:dyDescent="0.3">
      <c r="A6953" s="260"/>
    </row>
    <row r="6954" spans="1:1" x14ac:dyDescent="0.3">
      <c r="A6954" s="260"/>
    </row>
    <row r="6955" spans="1:1" x14ac:dyDescent="0.3">
      <c r="A6955" s="260"/>
    </row>
    <row r="6956" spans="1:1" x14ac:dyDescent="0.3">
      <c r="A6956" s="260"/>
    </row>
    <row r="6957" spans="1:1" x14ac:dyDescent="0.3">
      <c r="A6957" s="260"/>
    </row>
    <row r="6958" spans="1:1" x14ac:dyDescent="0.3">
      <c r="A6958" s="260"/>
    </row>
    <row r="6959" spans="1:1" x14ac:dyDescent="0.3">
      <c r="A6959" s="260"/>
    </row>
    <row r="6960" spans="1:1" x14ac:dyDescent="0.3">
      <c r="A6960" s="260"/>
    </row>
    <row r="6961" spans="1:1" x14ac:dyDescent="0.3">
      <c r="A6961" s="260"/>
    </row>
    <row r="6962" spans="1:1" x14ac:dyDescent="0.3">
      <c r="A6962" s="260"/>
    </row>
    <row r="6963" spans="1:1" x14ac:dyDescent="0.3">
      <c r="A6963" s="260"/>
    </row>
    <row r="6964" spans="1:1" x14ac:dyDescent="0.3">
      <c r="A6964" s="260"/>
    </row>
    <row r="6965" spans="1:1" x14ac:dyDescent="0.3">
      <c r="A6965" s="260"/>
    </row>
    <row r="6966" spans="1:1" x14ac:dyDescent="0.3">
      <c r="A6966" s="260"/>
    </row>
    <row r="6967" spans="1:1" x14ac:dyDescent="0.3">
      <c r="A6967" s="260"/>
    </row>
    <row r="6968" spans="1:1" x14ac:dyDescent="0.3">
      <c r="A6968" s="260"/>
    </row>
    <row r="6969" spans="1:1" x14ac:dyDescent="0.3">
      <c r="A6969" s="260"/>
    </row>
    <row r="6970" spans="1:1" x14ac:dyDescent="0.3">
      <c r="A6970" s="260"/>
    </row>
    <row r="6971" spans="1:1" x14ac:dyDescent="0.3">
      <c r="A6971" s="260"/>
    </row>
    <row r="6972" spans="1:1" x14ac:dyDescent="0.3">
      <c r="A6972" s="260"/>
    </row>
    <row r="6973" spans="1:1" x14ac:dyDescent="0.3">
      <c r="A6973" s="260"/>
    </row>
    <row r="6974" spans="1:1" x14ac:dyDescent="0.3">
      <c r="A6974" s="260"/>
    </row>
    <row r="6975" spans="1:1" x14ac:dyDescent="0.3">
      <c r="A6975" s="260"/>
    </row>
    <row r="6976" spans="1:1" x14ac:dyDescent="0.3">
      <c r="A6976" s="260"/>
    </row>
    <row r="6977" spans="1:1" x14ac:dyDescent="0.3">
      <c r="A6977" s="260"/>
    </row>
    <row r="6978" spans="1:1" x14ac:dyDescent="0.3">
      <c r="A6978" s="260"/>
    </row>
    <row r="6979" spans="1:1" x14ac:dyDescent="0.3">
      <c r="A6979" s="260"/>
    </row>
    <row r="6980" spans="1:1" x14ac:dyDescent="0.3">
      <c r="A6980" s="260"/>
    </row>
    <row r="6981" spans="1:1" x14ac:dyDescent="0.3">
      <c r="A6981" s="260"/>
    </row>
    <row r="6982" spans="1:1" x14ac:dyDescent="0.3">
      <c r="A6982" s="260"/>
    </row>
    <row r="6983" spans="1:1" x14ac:dyDescent="0.3">
      <c r="A6983" s="260"/>
    </row>
    <row r="6984" spans="1:1" x14ac:dyDescent="0.3">
      <c r="A6984" s="260"/>
    </row>
    <row r="6985" spans="1:1" x14ac:dyDescent="0.3">
      <c r="A6985" s="260"/>
    </row>
    <row r="6986" spans="1:1" x14ac:dyDescent="0.3">
      <c r="A6986" s="260"/>
    </row>
    <row r="6987" spans="1:1" x14ac:dyDescent="0.3">
      <c r="A6987" s="260"/>
    </row>
    <row r="6988" spans="1:1" x14ac:dyDescent="0.3">
      <c r="A6988" s="260"/>
    </row>
    <row r="6989" spans="1:1" x14ac:dyDescent="0.3">
      <c r="A6989" s="260"/>
    </row>
    <row r="6990" spans="1:1" x14ac:dyDescent="0.3">
      <c r="A6990" s="260"/>
    </row>
    <row r="6991" spans="1:1" x14ac:dyDescent="0.3">
      <c r="A6991" s="260"/>
    </row>
    <row r="6992" spans="1:1" x14ac:dyDescent="0.3">
      <c r="A6992" s="260"/>
    </row>
    <row r="6993" spans="1:1" x14ac:dyDescent="0.3">
      <c r="A6993" s="260"/>
    </row>
    <row r="6994" spans="1:1" x14ac:dyDescent="0.3">
      <c r="A6994" s="260"/>
    </row>
    <row r="6995" spans="1:1" x14ac:dyDescent="0.3">
      <c r="A6995" s="260"/>
    </row>
    <row r="6996" spans="1:1" x14ac:dyDescent="0.3">
      <c r="A6996" s="260"/>
    </row>
    <row r="6997" spans="1:1" x14ac:dyDescent="0.3">
      <c r="A6997" s="260"/>
    </row>
    <row r="6998" spans="1:1" x14ac:dyDescent="0.3">
      <c r="A6998" s="260"/>
    </row>
    <row r="6999" spans="1:1" x14ac:dyDescent="0.3">
      <c r="A6999" s="260"/>
    </row>
    <row r="7000" spans="1:1" x14ac:dyDescent="0.3">
      <c r="A7000" s="260"/>
    </row>
    <row r="7001" spans="1:1" x14ac:dyDescent="0.3">
      <c r="A7001" s="260"/>
    </row>
    <row r="7002" spans="1:1" x14ac:dyDescent="0.3">
      <c r="A7002" s="260"/>
    </row>
    <row r="7003" spans="1:1" x14ac:dyDescent="0.3">
      <c r="A7003" s="260"/>
    </row>
    <row r="7004" spans="1:1" x14ac:dyDescent="0.3">
      <c r="A7004" s="260"/>
    </row>
    <row r="7005" spans="1:1" x14ac:dyDescent="0.3">
      <c r="A7005" s="260"/>
    </row>
    <row r="7006" spans="1:1" x14ac:dyDescent="0.3">
      <c r="A7006" s="260"/>
    </row>
    <row r="7007" spans="1:1" x14ac:dyDescent="0.3">
      <c r="A7007" s="260"/>
    </row>
    <row r="7008" spans="1:1" x14ac:dyDescent="0.3">
      <c r="A7008" s="260"/>
    </row>
    <row r="7009" spans="1:1" x14ac:dyDescent="0.3">
      <c r="A7009" s="260"/>
    </row>
    <row r="7010" spans="1:1" x14ac:dyDescent="0.3">
      <c r="A7010" s="260"/>
    </row>
    <row r="7011" spans="1:1" x14ac:dyDescent="0.3">
      <c r="A7011" s="260"/>
    </row>
    <row r="7012" spans="1:1" x14ac:dyDescent="0.3">
      <c r="A7012" s="260"/>
    </row>
    <row r="7013" spans="1:1" x14ac:dyDescent="0.3">
      <c r="A7013" s="260"/>
    </row>
    <row r="7014" spans="1:1" x14ac:dyDescent="0.3">
      <c r="A7014" s="260"/>
    </row>
    <row r="7015" spans="1:1" x14ac:dyDescent="0.3">
      <c r="A7015" s="260"/>
    </row>
    <row r="7016" spans="1:1" x14ac:dyDescent="0.3">
      <c r="A7016" s="260"/>
    </row>
    <row r="7017" spans="1:1" x14ac:dyDescent="0.3">
      <c r="A7017" s="260"/>
    </row>
    <row r="7018" spans="1:1" x14ac:dyDescent="0.3">
      <c r="A7018" s="260"/>
    </row>
    <row r="7019" spans="1:1" x14ac:dyDescent="0.3">
      <c r="A7019" s="260"/>
    </row>
    <row r="7020" spans="1:1" x14ac:dyDescent="0.3">
      <c r="A7020" s="260"/>
    </row>
    <row r="7021" spans="1:1" x14ac:dyDescent="0.3">
      <c r="A7021" s="260"/>
    </row>
    <row r="7022" spans="1:1" x14ac:dyDescent="0.3">
      <c r="A7022" s="260"/>
    </row>
    <row r="7023" spans="1:1" x14ac:dyDescent="0.3">
      <c r="A7023" s="260"/>
    </row>
    <row r="7024" spans="1:1" x14ac:dyDescent="0.3">
      <c r="A7024" s="260"/>
    </row>
    <row r="7025" spans="1:1" x14ac:dyDescent="0.3">
      <c r="A7025" s="260"/>
    </row>
    <row r="7026" spans="1:1" x14ac:dyDescent="0.3">
      <c r="A7026" s="260"/>
    </row>
    <row r="7027" spans="1:1" x14ac:dyDescent="0.3">
      <c r="A7027" s="260"/>
    </row>
    <row r="7028" spans="1:1" x14ac:dyDescent="0.3">
      <c r="A7028" s="260"/>
    </row>
    <row r="7029" spans="1:1" x14ac:dyDescent="0.3">
      <c r="A7029" s="260"/>
    </row>
    <row r="7030" spans="1:1" x14ac:dyDescent="0.3">
      <c r="A7030" s="260"/>
    </row>
    <row r="7031" spans="1:1" x14ac:dyDescent="0.3">
      <c r="A7031" s="260"/>
    </row>
    <row r="7032" spans="1:1" x14ac:dyDescent="0.3">
      <c r="A7032" s="260"/>
    </row>
    <row r="7033" spans="1:1" x14ac:dyDescent="0.3">
      <c r="A7033" s="260"/>
    </row>
    <row r="7034" spans="1:1" x14ac:dyDescent="0.3">
      <c r="A7034" s="260"/>
    </row>
    <row r="7035" spans="1:1" x14ac:dyDescent="0.3">
      <c r="A7035" s="260"/>
    </row>
    <row r="7036" spans="1:1" x14ac:dyDescent="0.3">
      <c r="A7036" s="260"/>
    </row>
    <row r="7037" spans="1:1" x14ac:dyDescent="0.3">
      <c r="A7037" s="260"/>
    </row>
    <row r="7038" spans="1:1" x14ac:dyDescent="0.3">
      <c r="A7038" s="260"/>
    </row>
    <row r="7039" spans="1:1" x14ac:dyDescent="0.3">
      <c r="A7039" s="260"/>
    </row>
    <row r="7040" spans="1:1" x14ac:dyDescent="0.3">
      <c r="A7040" s="260"/>
    </row>
    <row r="7041" spans="1:1" x14ac:dyDescent="0.3">
      <c r="A7041" s="260"/>
    </row>
    <row r="7042" spans="1:1" x14ac:dyDescent="0.3">
      <c r="A7042" s="260"/>
    </row>
    <row r="7043" spans="1:1" x14ac:dyDescent="0.3">
      <c r="A7043" s="260"/>
    </row>
    <row r="7044" spans="1:1" x14ac:dyDescent="0.3">
      <c r="A7044" s="260"/>
    </row>
    <row r="7045" spans="1:1" x14ac:dyDescent="0.3">
      <c r="A7045" s="260"/>
    </row>
    <row r="7046" spans="1:1" x14ac:dyDescent="0.3">
      <c r="A7046" s="260"/>
    </row>
    <row r="7047" spans="1:1" x14ac:dyDescent="0.3">
      <c r="A7047" s="260"/>
    </row>
    <row r="7048" spans="1:1" x14ac:dyDescent="0.3">
      <c r="A7048" s="260"/>
    </row>
    <row r="7049" spans="1:1" x14ac:dyDescent="0.3">
      <c r="A7049" s="260"/>
    </row>
    <row r="7050" spans="1:1" x14ac:dyDescent="0.3">
      <c r="A7050" s="260"/>
    </row>
    <row r="7051" spans="1:1" x14ac:dyDescent="0.3">
      <c r="A7051" s="260"/>
    </row>
    <row r="7052" spans="1:1" x14ac:dyDescent="0.3">
      <c r="A7052" s="260"/>
    </row>
    <row r="7053" spans="1:1" x14ac:dyDescent="0.3">
      <c r="A7053" s="260"/>
    </row>
    <row r="7054" spans="1:1" x14ac:dyDescent="0.3">
      <c r="A7054" s="260"/>
    </row>
    <row r="7055" spans="1:1" x14ac:dyDescent="0.3">
      <c r="A7055" s="260"/>
    </row>
    <row r="7056" spans="1:1" x14ac:dyDescent="0.3">
      <c r="A7056" s="260"/>
    </row>
    <row r="7057" spans="1:1" x14ac:dyDescent="0.3">
      <c r="A7057" s="260"/>
    </row>
    <row r="7058" spans="1:1" x14ac:dyDescent="0.3">
      <c r="A7058" s="260"/>
    </row>
    <row r="7059" spans="1:1" x14ac:dyDescent="0.3">
      <c r="A7059" s="260"/>
    </row>
    <row r="7060" spans="1:1" x14ac:dyDescent="0.3">
      <c r="A7060" s="260"/>
    </row>
    <row r="7061" spans="1:1" x14ac:dyDescent="0.3">
      <c r="A7061" s="260"/>
    </row>
    <row r="7062" spans="1:1" x14ac:dyDescent="0.3">
      <c r="A7062" s="260"/>
    </row>
    <row r="7063" spans="1:1" x14ac:dyDescent="0.3">
      <c r="A7063" s="260"/>
    </row>
    <row r="7064" spans="1:1" x14ac:dyDescent="0.3">
      <c r="A7064" s="260"/>
    </row>
    <row r="7065" spans="1:1" x14ac:dyDescent="0.3">
      <c r="A7065" s="260"/>
    </row>
    <row r="7066" spans="1:1" x14ac:dyDescent="0.3">
      <c r="A7066" s="260"/>
    </row>
    <row r="7067" spans="1:1" x14ac:dyDescent="0.3">
      <c r="A7067" s="260"/>
    </row>
    <row r="7068" spans="1:1" x14ac:dyDescent="0.3">
      <c r="A7068" s="260"/>
    </row>
    <row r="7069" spans="1:1" x14ac:dyDescent="0.3">
      <c r="A7069" s="260"/>
    </row>
    <row r="7070" spans="1:1" x14ac:dyDescent="0.3">
      <c r="A7070" s="260"/>
    </row>
    <row r="7071" spans="1:1" x14ac:dyDescent="0.3">
      <c r="A7071" s="260"/>
    </row>
    <row r="7072" spans="1:1" x14ac:dyDescent="0.3">
      <c r="A7072" s="260"/>
    </row>
    <row r="7073" spans="1:1" x14ac:dyDescent="0.3">
      <c r="A7073" s="260"/>
    </row>
    <row r="7074" spans="1:1" x14ac:dyDescent="0.3">
      <c r="A7074" s="260"/>
    </row>
    <row r="7075" spans="1:1" x14ac:dyDescent="0.3">
      <c r="A7075" s="260"/>
    </row>
    <row r="7076" spans="1:1" x14ac:dyDescent="0.3">
      <c r="A7076" s="260"/>
    </row>
    <row r="7077" spans="1:1" x14ac:dyDescent="0.3">
      <c r="A7077" s="260"/>
    </row>
    <row r="7078" spans="1:1" x14ac:dyDescent="0.3">
      <c r="A7078" s="260"/>
    </row>
    <row r="7079" spans="1:1" x14ac:dyDescent="0.3">
      <c r="A7079" s="260"/>
    </row>
    <row r="7080" spans="1:1" x14ac:dyDescent="0.3">
      <c r="A7080" s="260"/>
    </row>
    <row r="7081" spans="1:1" x14ac:dyDescent="0.3">
      <c r="A7081" s="260"/>
    </row>
    <row r="7082" spans="1:1" x14ac:dyDescent="0.3">
      <c r="A7082" s="260"/>
    </row>
    <row r="7083" spans="1:1" x14ac:dyDescent="0.3">
      <c r="A7083" s="260"/>
    </row>
    <row r="7084" spans="1:1" x14ac:dyDescent="0.3">
      <c r="A7084" s="260"/>
    </row>
    <row r="7085" spans="1:1" x14ac:dyDescent="0.3">
      <c r="A7085" s="260"/>
    </row>
    <row r="7086" spans="1:1" x14ac:dyDescent="0.3">
      <c r="A7086" s="260"/>
    </row>
    <row r="7087" spans="1:1" x14ac:dyDescent="0.3">
      <c r="A7087" s="260"/>
    </row>
    <row r="7088" spans="1:1" x14ac:dyDescent="0.3">
      <c r="A7088" s="260"/>
    </row>
    <row r="7089" spans="1:1" x14ac:dyDescent="0.3">
      <c r="A7089" s="260"/>
    </row>
    <row r="7090" spans="1:1" x14ac:dyDescent="0.3">
      <c r="A7090" s="260"/>
    </row>
    <row r="7091" spans="1:1" x14ac:dyDescent="0.3">
      <c r="A7091" s="260"/>
    </row>
    <row r="7092" spans="1:1" x14ac:dyDescent="0.3">
      <c r="A7092" s="260"/>
    </row>
    <row r="7093" spans="1:1" x14ac:dyDescent="0.3">
      <c r="A7093" s="260"/>
    </row>
    <row r="7094" spans="1:1" x14ac:dyDescent="0.3">
      <c r="A7094" s="260"/>
    </row>
    <row r="7095" spans="1:1" x14ac:dyDescent="0.3">
      <c r="A7095" s="260"/>
    </row>
    <row r="7096" spans="1:1" x14ac:dyDescent="0.3">
      <c r="A7096" s="260"/>
    </row>
    <row r="7097" spans="1:1" x14ac:dyDescent="0.3">
      <c r="A7097" s="260"/>
    </row>
    <row r="7098" spans="1:1" x14ac:dyDescent="0.3">
      <c r="A7098" s="260"/>
    </row>
    <row r="7099" spans="1:1" x14ac:dyDescent="0.3">
      <c r="A7099" s="260"/>
    </row>
    <row r="7100" spans="1:1" x14ac:dyDescent="0.3">
      <c r="A7100" s="260"/>
    </row>
    <row r="7101" spans="1:1" x14ac:dyDescent="0.3">
      <c r="A7101" s="260"/>
    </row>
    <row r="7102" spans="1:1" x14ac:dyDescent="0.3">
      <c r="A7102" s="260"/>
    </row>
    <row r="7103" spans="1:1" x14ac:dyDescent="0.3">
      <c r="A7103" s="260"/>
    </row>
    <row r="7104" spans="1:1" x14ac:dyDescent="0.3">
      <c r="A7104" s="260"/>
    </row>
    <row r="7105" spans="1:1" x14ac:dyDescent="0.3">
      <c r="A7105" s="260"/>
    </row>
    <row r="7106" spans="1:1" x14ac:dyDescent="0.3">
      <c r="A7106" s="260"/>
    </row>
    <row r="7107" spans="1:1" x14ac:dyDescent="0.3">
      <c r="A7107" s="260"/>
    </row>
    <row r="7108" spans="1:1" x14ac:dyDescent="0.3">
      <c r="A7108" s="260"/>
    </row>
    <row r="7109" spans="1:1" x14ac:dyDescent="0.3">
      <c r="A7109" s="260"/>
    </row>
    <row r="7110" spans="1:1" x14ac:dyDescent="0.3">
      <c r="A7110" s="260"/>
    </row>
    <row r="7111" spans="1:1" x14ac:dyDescent="0.3">
      <c r="A7111" s="260"/>
    </row>
    <row r="7112" spans="1:1" x14ac:dyDescent="0.3">
      <c r="A7112" s="260"/>
    </row>
    <row r="7113" spans="1:1" x14ac:dyDescent="0.3">
      <c r="A7113" s="260"/>
    </row>
    <row r="7114" spans="1:1" x14ac:dyDescent="0.3">
      <c r="A7114" s="260"/>
    </row>
    <row r="7115" spans="1:1" x14ac:dyDescent="0.3">
      <c r="A7115" s="260"/>
    </row>
    <row r="7116" spans="1:1" x14ac:dyDescent="0.3">
      <c r="A7116" s="260"/>
    </row>
    <row r="7117" spans="1:1" x14ac:dyDescent="0.3">
      <c r="A7117" s="260"/>
    </row>
    <row r="7118" spans="1:1" x14ac:dyDescent="0.3">
      <c r="A7118" s="260"/>
    </row>
    <row r="7119" spans="1:1" x14ac:dyDescent="0.3">
      <c r="A7119" s="260"/>
    </row>
    <row r="7120" spans="1:1" x14ac:dyDescent="0.3">
      <c r="A7120" s="260"/>
    </row>
    <row r="7121" spans="1:1" x14ac:dyDescent="0.3">
      <c r="A7121" s="260"/>
    </row>
    <row r="7122" spans="1:1" x14ac:dyDescent="0.3">
      <c r="A7122" s="260"/>
    </row>
    <row r="7123" spans="1:1" x14ac:dyDescent="0.3">
      <c r="A7123" s="260"/>
    </row>
    <row r="7124" spans="1:1" x14ac:dyDescent="0.3">
      <c r="A7124" s="260"/>
    </row>
    <row r="7125" spans="1:1" x14ac:dyDescent="0.3">
      <c r="A7125" s="260"/>
    </row>
    <row r="7126" spans="1:1" x14ac:dyDescent="0.3">
      <c r="A7126" s="260"/>
    </row>
    <row r="7127" spans="1:1" x14ac:dyDescent="0.3">
      <c r="A7127" s="260"/>
    </row>
    <row r="7128" spans="1:1" x14ac:dyDescent="0.3">
      <c r="A7128" s="260"/>
    </row>
    <row r="7129" spans="1:1" x14ac:dyDescent="0.3">
      <c r="A7129" s="260"/>
    </row>
    <row r="7130" spans="1:1" x14ac:dyDescent="0.3">
      <c r="A7130" s="260"/>
    </row>
    <row r="7131" spans="1:1" x14ac:dyDescent="0.3">
      <c r="A7131" s="260"/>
    </row>
    <row r="7132" spans="1:1" x14ac:dyDescent="0.3">
      <c r="A7132" s="260"/>
    </row>
    <row r="7133" spans="1:1" x14ac:dyDescent="0.3">
      <c r="A7133" s="260"/>
    </row>
    <row r="7134" spans="1:1" x14ac:dyDescent="0.3">
      <c r="A7134" s="260"/>
    </row>
    <row r="7135" spans="1:1" x14ac:dyDescent="0.3">
      <c r="A7135" s="260"/>
    </row>
    <row r="7136" spans="1:1" x14ac:dyDescent="0.3">
      <c r="A7136" s="260"/>
    </row>
    <row r="7137" spans="1:1" x14ac:dyDescent="0.3">
      <c r="A7137" s="260"/>
    </row>
    <row r="7138" spans="1:1" x14ac:dyDescent="0.3">
      <c r="A7138" s="260"/>
    </row>
    <row r="7139" spans="1:1" x14ac:dyDescent="0.3">
      <c r="A7139" s="260"/>
    </row>
    <row r="7140" spans="1:1" x14ac:dyDescent="0.3">
      <c r="A7140" s="260"/>
    </row>
    <row r="7141" spans="1:1" x14ac:dyDescent="0.3">
      <c r="A7141" s="260"/>
    </row>
    <row r="7142" spans="1:1" x14ac:dyDescent="0.3">
      <c r="A7142" s="260"/>
    </row>
    <row r="7143" spans="1:1" x14ac:dyDescent="0.3">
      <c r="A7143" s="260"/>
    </row>
    <row r="7144" spans="1:1" x14ac:dyDescent="0.3">
      <c r="A7144" s="260"/>
    </row>
    <row r="7145" spans="1:1" x14ac:dyDescent="0.3">
      <c r="A7145" s="260"/>
    </row>
    <row r="7146" spans="1:1" x14ac:dyDescent="0.3">
      <c r="A7146" s="260"/>
    </row>
    <row r="7147" spans="1:1" x14ac:dyDescent="0.3">
      <c r="A7147" s="260"/>
    </row>
    <row r="7148" spans="1:1" x14ac:dyDescent="0.3">
      <c r="A7148" s="260"/>
    </row>
    <row r="7149" spans="1:1" x14ac:dyDescent="0.3">
      <c r="A7149" s="260"/>
    </row>
    <row r="7150" spans="1:1" x14ac:dyDescent="0.3">
      <c r="A7150" s="260"/>
    </row>
    <row r="7151" spans="1:1" x14ac:dyDescent="0.3">
      <c r="A7151" s="260"/>
    </row>
    <row r="7152" spans="1:1" x14ac:dyDescent="0.3">
      <c r="A7152" s="260"/>
    </row>
    <row r="7153" spans="1:1" x14ac:dyDescent="0.3">
      <c r="A7153" s="260"/>
    </row>
    <row r="7154" spans="1:1" x14ac:dyDescent="0.3">
      <c r="A7154" s="260"/>
    </row>
    <row r="7155" spans="1:1" x14ac:dyDescent="0.3">
      <c r="A7155" s="260"/>
    </row>
    <row r="7156" spans="1:1" x14ac:dyDescent="0.3">
      <c r="A7156" s="260"/>
    </row>
    <row r="7157" spans="1:1" x14ac:dyDescent="0.3">
      <c r="A7157" s="260"/>
    </row>
    <row r="7158" spans="1:1" x14ac:dyDescent="0.3">
      <c r="A7158" s="260"/>
    </row>
    <row r="7159" spans="1:1" x14ac:dyDescent="0.3">
      <c r="A7159" s="260"/>
    </row>
    <row r="7160" spans="1:1" x14ac:dyDescent="0.3">
      <c r="A7160" s="260"/>
    </row>
    <row r="7161" spans="1:1" x14ac:dyDescent="0.3">
      <c r="A7161" s="260"/>
    </row>
    <row r="7162" spans="1:1" x14ac:dyDescent="0.3">
      <c r="A7162" s="260"/>
    </row>
    <row r="7163" spans="1:1" x14ac:dyDescent="0.3">
      <c r="A7163" s="260"/>
    </row>
    <row r="7164" spans="1:1" x14ac:dyDescent="0.3">
      <c r="A7164" s="260"/>
    </row>
    <row r="7165" spans="1:1" x14ac:dyDescent="0.3">
      <c r="A7165" s="260"/>
    </row>
    <row r="7166" spans="1:1" x14ac:dyDescent="0.3">
      <c r="A7166" s="260"/>
    </row>
    <row r="7167" spans="1:1" x14ac:dyDescent="0.3">
      <c r="A7167" s="260"/>
    </row>
    <row r="7168" spans="1:1" x14ac:dyDescent="0.3">
      <c r="A7168" s="260"/>
    </row>
    <row r="7169" spans="1:1" x14ac:dyDescent="0.3">
      <c r="A7169" s="260"/>
    </row>
    <row r="7170" spans="1:1" x14ac:dyDescent="0.3">
      <c r="A7170" s="260"/>
    </row>
    <row r="7171" spans="1:1" x14ac:dyDescent="0.3">
      <c r="A7171" s="260"/>
    </row>
    <row r="7172" spans="1:1" x14ac:dyDescent="0.3">
      <c r="A7172" s="260"/>
    </row>
    <row r="7173" spans="1:1" x14ac:dyDescent="0.3">
      <c r="A7173" s="260"/>
    </row>
    <row r="7174" spans="1:1" x14ac:dyDescent="0.3">
      <c r="A7174" s="260"/>
    </row>
    <row r="7175" spans="1:1" x14ac:dyDescent="0.3">
      <c r="A7175" s="260"/>
    </row>
    <row r="7176" spans="1:1" x14ac:dyDescent="0.3">
      <c r="A7176" s="260"/>
    </row>
    <row r="7177" spans="1:1" x14ac:dyDescent="0.3">
      <c r="A7177" s="260"/>
    </row>
    <row r="7178" spans="1:1" x14ac:dyDescent="0.3">
      <c r="A7178" s="260"/>
    </row>
    <row r="7179" spans="1:1" x14ac:dyDescent="0.3">
      <c r="A7179" s="260"/>
    </row>
    <row r="7180" spans="1:1" x14ac:dyDescent="0.3">
      <c r="A7180" s="260"/>
    </row>
    <row r="7181" spans="1:1" x14ac:dyDescent="0.3">
      <c r="A7181" s="260"/>
    </row>
    <row r="7182" spans="1:1" x14ac:dyDescent="0.3">
      <c r="A7182" s="260"/>
    </row>
    <row r="7183" spans="1:1" x14ac:dyDescent="0.3">
      <c r="A7183" s="260"/>
    </row>
    <row r="7184" spans="1:1" x14ac:dyDescent="0.3">
      <c r="A7184" s="260"/>
    </row>
    <row r="7185" spans="1:1" x14ac:dyDescent="0.3">
      <c r="A7185" s="260"/>
    </row>
    <row r="7186" spans="1:1" x14ac:dyDescent="0.3">
      <c r="A7186" s="260"/>
    </row>
    <row r="7187" spans="1:1" x14ac:dyDescent="0.3">
      <c r="A7187" s="260"/>
    </row>
    <row r="7188" spans="1:1" x14ac:dyDescent="0.3">
      <c r="A7188" s="260"/>
    </row>
    <row r="7189" spans="1:1" x14ac:dyDescent="0.3">
      <c r="A7189" s="260"/>
    </row>
    <row r="7190" spans="1:1" x14ac:dyDescent="0.3">
      <c r="A7190" s="260"/>
    </row>
    <row r="7191" spans="1:1" x14ac:dyDescent="0.3">
      <c r="A7191" s="260"/>
    </row>
    <row r="7192" spans="1:1" x14ac:dyDescent="0.3">
      <c r="A7192" s="260"/>
    </row>
    <row r="7193" spans="1:1" x14ac:dyDescent="0.3">
      <c r="A7193" s="260"/>
    </row>
    <row r="7194" spans="1:1" x14ac:dyDescent="0.3">
      <c r="A7194" s="260"/>
    </row>
    <row r="7195" spans="1:1" x14ac:dyDescent="0.3">
      <c r="A7195" s="260"/>
    </row>
    <row r="7196" spans="1:1" x14ac:dyDescent="0.3">
      <c r="A7196" s="260"/>
    </row>
    <row r="7197" spans="1:1" x14ac:dyDescent="0.3">
      <c r="A7197" s="260"/>
    </row>
    <row r="7198" spans="1:1" x14ac:dyDescent="0.3">
      <c r="A7198" s="260"/>
    </row>
    <row r="7199" spans="1:1" x14ac:dyDescent="0.3">
      <c r="A7199" s="260"/>
    </row>
    <row r="7200" spans="1:1" x14ac:dyDescent="0.3">
      <c r="A7200" s="260"/>
    </row>
    <row r="7201" spans="1:1" x14ac:dyDescent="0.3">
      <c r="A7201" s="260"/>
    </row>
    <row r="7202" spans="1:1" x14ac:dyDescent="0.3">
      <c r="A7202" s="260"/>
    </row>
    <row r="7203" spans="1:1" x14ac:dyDescent="0.3">
      <c r="A7203" s="260"/>
    </row>
    <row r="7204" spans="1:1" x14ac:dyDescent="0.3">
      <c r="A7204" s="260"/>
    </row>
    <row r="7205" spans="1:1" x14ac:dyDescent="0.3">
      <c r="A7205" s="260"/>
    </row>
    <row r="7206" spans="1:1" x14ac:dyDescent="0.3">
      <c r="A7206" s="260"/>
    </row>
    <row r="7207" spans="1:1" x14ac:dyDescent="0.3">
      <c r="A7207" s="260"/>
    </row>
    <row r="7208" spans="1:1" x14ac:dyDescent="0.3">
      <c r="A7208" s="260"/>
    </row>
    <row r="7209" spans="1:1" x14ac:dyDescent="0.3">
      <c r="A7209" s="260"/>
    </row>
    <row r="7210" spans="1:1" x14ac:dyDescent="0.3">
      <c r="A7210" s="260"/>
    </row>
    <row r="7211" spans="1:1" x14ac:dyDescent="0.3">
      <c r="A7211" s="260"/>
    </row>
    <row r="7212" spans="1:1" x14ac:dyDescent="0.3">
      <c r="A7212" s="260"/>
    </row>
    <row r="7213" spans="1:1" x14ac:dyDescent="0.3">
      <c r="A7213" s="260"/>
    </row>
    <row r="7214" spans="1:1" x14ac:dyDescent="0.3">
      <c r="A7214" s="260"/>
    </row>
    <row r="7215" spans="1:1" x14ac:dyDescent="0.3">
      <c r="A7215" s="260"/>
    </row>
    <row r="7216" spans="1:1" x14ac:dyDescent="0.3">
      <c r="A7216" s="260"/>
    </row>
    <row r="7217" spans="1:1" x14ac:dyDescent="0.3">
      <c r="A7217" s="260"/>
    </row>
    <row r="7218" spans="1:1" x14ac:dyDescent="0.3">
      <c r="A7218" s="260"/>
    </row>
    <row r="7219" spans="1:1" x14ac:dyDescent="0.3">
      <c r="A7219" s="260"/>
    </row>
    <row r="7220" spans="1:1" x14ac:dyDescent="0.3">
      <c r="A7220" s="260"/>
    </row>
    <row r="7221" spans="1:1" x14ac:dyDescent="0.3">
      <c r="A7221" s="260"/>
    </row>
    <row r="7222" spans="1:1" x14ac:dyDescent="0.3">
      <c r="A7222" s="260"/>
    </row>
    <row r="7223" spans="1:1" x14ac:dyDescent="0.3">
      <c r="A7223" s="260"/>
    </row>
    <row r="7224" spans="1:1" x14ac:dyDescent="0.3">
      <c r="A7224" s="260"/>
    </row>
    <row r="7225" spans="1:1" x14ac:dyDescent="0.3">
      <c r="A7225" s="260"/>
    </row>
    <row r="7226" spans="1:1" x14ac:dyDescent="0.3">
      <c r="A7226" s="260"/>
    </row>
    <row r="7227" spans="1:1" x14ac:dyDescent="0.3">
      <c r="A7227" s="260"/>
    </row>
    <row r="7228" spans="1:1" x14ac:dyDescent="0.3">
      <c r="A7228" s="260"/>
    </row>
    <row r="7229" spans="1:1" x14ac:dyDescent="0.3">
      <c r="A7229" s="260"/>
    </row>
    <row r="7230" spans="1:1" x14ac:dyDescent="0.3">
      <c r="A7230" s="260"/>
    </row>
    <row r="7231" spans="1:1" x14ac:dyDescent="0.3">
      <c r="A7231" s="260"/>
    </row>
    <row r="7232" spans="1:1" x14ac:dyDescent="0.3">
      <c r="A7232" s="260"/>
    </row>
    <row r="7233" spans="1:1" x14ac:dyDescent="0.3">
      <c r="A7233" s="260"/>
    </row>
    <row r="7234" spans="1:1" x14ac:dyDescent="0.3">
      <c r="A7234" s="260"/>
    </row>
    <row r="7235" spans="1:1" x14ac:dyDescent="0.3">
      <c r="A7235" s="260"/>
    </row>
    <row r="7236" spans="1:1" x14ac:dyDescent="0.3">
      <c r="A7236" s="260"/>
    </row>
    <row r="7237" spans="1:1" x14ac:dyDescent="0.3">
      <c r="A7237" s="260"/>
    </row>
    <row r="7238" spans="1:1" x14ac:dyDescent="0.3">
      <c r="A7238" s="260"/>
    </row>
    <row r="7239" spans="1:1" x14ac:dyDescent="0.3">
      <c r="A7239" s="260"/>
    </row>
    <row r="7240" spans="1:1" x14ac:dyDescent="0.3">
      <c r="A7240" s="260"/>
    </row>
    <row r="7241" spans="1:1" x14ac:dyDescent="0.3">
      <c r="A7241" s="260"/>
    </row>
    <row r="7242" spans="1:1" x14ac:dyDescent="0.3">
      <c r="A7242" s="260"/>
    </row>
    <row r="7243" spans="1:1" x14ac:dyDescent="0.3">
      <c r="A7243" s="260"/>
    </row>
    <row r="7244" spans="1:1" x14ac:dyDescent="0.3">
      <c r="A7244" s="260"/>
    </row>
    <row r="7245" spans="1:1" x14ac:dyDescent="0.3">
      <c r="A7245" s="260"/>
    </row>
    <row r="7246" spans="1:1" x14ac:dyDescent="0.3">
      <c r="A7246" s="260"/>
    </row>
    <row r="7247" spans="1:1" x14ac:dyDescent="0.3">
      <c r="A7247" s="260"/>
    </row>
    <row r="7248" spans="1:1" x14ac:dyDescent="0.3">
      <c r="A7248" s="260"/>
    </row>
    <row r="7249" spans="1:1" x14ac:dyDescent="0.3">
      <c r="A7249" s="260"/>
    </row>
    <row r="7250" spans="1:1" x14ac:dyDescent="0.3">
      <c r="A7250" s="260"/>
    </row>
    <row r="7251" spans="1:1" x14ac:dyDescent="0.3">
      <c r="A7251" s="260"/>
    </row>
    <row r="7252" spans="1:1" x14ac:dyDescent="0.3">
      <c r="A7252" s="260"/>
    </row>
    <row r="7253" spans="1:1" x14ac:dyDescent="0.3">
      <c r="A7253" s="260"/>
    </row>
    <row r="7254" spans="1:1" x14ac:dyDescent="0.3">
      <c r="A7254" s="260"/>
    </row>
    <row r="7255" spans="1:1" x14ac:dyDescent="0.3">
      <c r="A7255" s="260"/>
    </row>
    <row r="7256" spans="1:1" x14ac:dyDescent="0.3">
      <c r="A7256" s="260"/>
    </row>
    <row r="7257" spans="1:1" x14ac:dyDescent="0.3">
      <c r="A7257" s="260"/>
    </row>
    <row r="7258" spans="1:1" x14ac:dyDescent="0.3">
      <c r="A7258" s="260"/>
    </row>
    <row r="7259" spans="1:1" x14ac:dyDescent="0.3">
      <c r="A7259" s="260"/>
    </row>
    <row r="7260" spans="1:1" x14ac:dyDescent="0.3">
      <c r="A7260" s="260"/>
    </row>
    <row r="7261" spans="1:1" x14ac:dyDescent="0.3">
      <c r="A7261" s="260"/>
    </row>
    <row r="7262" spans="1:1" x14ac:dyDescent="0.3">
      <c r="A7262" s="260"/>
    </row>
    <row r="7263" spans="1:1" x14ac:dyDescent="0.3">
      <c r="A7263" s="260"/>
    </row>
    <row r="7264" spans="1:1" x14ac:dyDescent="0.3">
      <c r="A7264" s="260"/>
    </row>
    <row r="7265" spans="1:1" x14ac:dyDescent="0.3">
      <c r="A7265" s="260"/>
    </row>
    <row r="7266" spans="1:1" x14ac:dyDescent="0.3">
      <c r="A7266" s="260"/>
    </row>
    <row r="7267" spans="1:1" x14ac:dyDescent="0.3">
      <c r="A7267" s="260"/>
    </row>
    <row r="7268" spans="1:1" x14ac:dyDescent="0.3">
      <c r="A7268" s="260"/>
    </row>
    <row r="7269" spans="1:1" x14ac:dyDescent="0.3">
      <c r="A7269" s="260"/>
    </row>
    <row r="7270" spans="1:1" x14ac:dyDescent="0.3">
      <c r="A7270" s="260"/>
    </row>
    <row r="7271" spans="1:1" x14ac:dyDescent="0.3">
      <c r="A7271" s="260"/>
    </row>
    <row r="7272" spans="1:1" x14ac:dyDescent="0.3">
      <c r="A7272" s="260"/>
    </row>
    <row r="7273" spans="1:1" x14ac:dyDescent="0.3">
      <c r="A7273" s="260"/>
    </row>
    <row r="7274" spans="1:1" x14ac:dyDescent="0.3">
      <c r="A7274" s="260"/>
    </row>
    <row r="7275" spans="1:1" x14ac:dyDescent="0.3">
      <c r="A7275" s="260"/>
    </row>
    <row r="7276" spans="1:1" x14ac:dyDescent="0.3">
      <c r="A7276" s="260"/>
    </row>
    <row r="7277" spans="1:1" x14ac:dyDescent="0.3">
      <c r="A7277" s="260"/>
    </row>
    <row r="7278" spans="1:1" x14ac:dyDescent="0.3">
      <c r="A7278" s="260"/>
    </row>
    <row r="7279" spans="1:1" x14ac:dyDescent="0.3">
      <c r="A7279" s="260"/>
    </row>
    <row r="7280" spans="1:1" x14ac:dyDescent="0.3">
      <c r="A7280" s="260"/>
    </row>
    <row r="7281" spans="1:1" x14ac:dyDescent="0.3">
      <c r="A7281" s="260"/>
    </row>
    <row r="7282" spans="1:1" x14ac:dyDescent="0.3">
      <c r="A7282" s="260"/>
    </row>
    <row r="7283" spans="1:1" x14ac:dyDescent="0.3">
      <c r="A7283" s="260"/>
    </row>
    <row r="7284" spans="1:1" x14ac:dyDescent="0.3">
      <c r="A7284" s="260"/>
    </row>
    <row r="7285" spans="1:1" x14ac:dyDescent="0.3">
      <c r="A7285" s="260"/>
    </row>
    <row r="7286" spans="1:1" x14ac:dyDescent="0.3">
      <c r="A7286" s="260"/>
    </row>
    <row r="7287" spans="1:1" x14ac:dyDescent="0.3">
      <c r="A7287" s="260"/>
    </row>
    <row r="7288" spans="1:1" x14ac:dyDescent="0.3">
      <c r="A7288" s="260"/>
    </row>
    <row r="7289" spans="1:1" x14ac:dyDescent="0.3">
      <c r="A7289" s="260"/>
    </row>
    <row r="7290" spans="1:1" x14ac:dyDescent="0.3">
      <c r="A7290" s="260"/>
    </row>
    <row r="7291" spans="1:1" x14ac:dyDescent="0.3">
      <c r="A7291" s="260"/>
    </row>
    <row r="7292" spans="1:1" x14ac:dyDescent="0.3">
      <c r="A7292" s="260"/>
    </row>
    <row r="7293" spans="1:1" x14ac:dyDescent="0.3">
      <c r="A7293" s="260"/>
    </row>
    <row r="7294" spans="1:1" x14ac:dyDescent="0.3">
      <c r="A7294" s="260"/>
    </row>
    <row r="7295" spans="1:1" x14ac:dyDescent="0.3">
      <c r="A7295" s="260"/>
    </row>
    <row r="7296" spans="1:1" x14ac:dyDescent="0.3">
      <c r="A7296" s="260"/>
    </row>
    <row r="7297" spans="1:1" x14ac:dyDescent="0.3">
      <c r="A7297" s="260"/>
    </row>
    <row r="7298" spans="1:1" x14ac:dyDescent="0.3">
      <c r="A7298" s="260"/>
    </row>
    <row r="7299" spans="1:1" x14ac:dyDescent="0.3">
      <c r="A7299" s="260"/>
    </row>
    <row r="7300" spans="1:1" x14ac:dyDescent="0.3">
      <c r="A7300" s="260"/>
    </row>
    <row r="7301" spans="1:1" x14ac:dyDescent="0.3">
      <c r="A7301" s="260"/>
    </row>
    <row r="7302" spans="1:1" x14ac:dyDescent="0.3">
      <c r="A7302" s="260"/>
    </row>
    <row r="7303" spans="1:1" x14ac:dyDescent="0.3">
      <c r="A7303" s="260"/>
    </row>
    <row r="7304" spans="1:1" x14ac:dyDescent="0.3">
      <c r="A7304" s="260"/>
    </row>
    <row r="7305" spans="1:1" x14ac:dyDescent="0.3">
      <c r="A7305" s="260"/>
    </row>
    <row r="7306" spans="1:1" x14ac:dyDescent="0.3">
      <c r="A7306" s="260"/>
    </row>
    <row r="7307" spans="1:1" x14ac:dyDescent="0.3">
      <c r="A7307" s="260"/>
    </row>
    <row r="7308" spans="1:1" x14ac:dyDescent="0.3">
      <c r="A7308" s="260"/>
    </row>
    <row r="7309" spans="1:1" x14ac:dyDescent="0.3">
      <c r="A7309" s="260"/>
    </row>
    <row r="7310" spans="1:1" x14ac:dyDescent="0.3">
      <c r="A7310" s="260"/>
    </row>
    <row r="7311" spans="1:1" x14ac:dyDescent="0.3">
      <c r="A7311" s="260"/>
    </row>
    <row r="7312" spans="1:1" x14ac:dyDescent="0.3">
      <c r="A7312" s="260"/>
    </row>
    <row r="7313" spans="1:1" x14ac:dyDescent="0.3">
      <c r="A7313" s="260"/>
    </row>
    <row r="7314" spans="1:1" x14ac:dyDescent="0.3">
      <c r="A7314" s="260"/>
    </row>
    <row r="7315" spans="1:1" x14ac:dyDescent="0.3">
      <c r="A7315" s="260"/>
    </row>
    <row r="7316" spans="1:1" x14ac:dyDescent="0.3">
      <c r="A7316" s="260"/>
    </row>
    <row r="7317" spans="1:1" x14ac:dyDescent="0.3">
      <c r="A7317" s="260"/>
    </row>
    <row r="7318" spans="1:1" x14ac:dyDescent="0.3">
      <c r="A7318" s="260"/>
    </row>
    <row r="7319" spans="1:1" x14ac:dyDescent="0.3">
      <c r="A7319" s="260"/>
    </row>
    <row r="7320" spans="1:1" x14ac:dyDescent="0.3">
      <c r="A7320" s="260"/>
    </row>
    <row r="7321" spans="1:1" x14ac:dyDescent="0.3">
      <c r="A7321" s="260"/>
    </row>
    <row r="7322" spans="1:1" x14ac:dyDescent="0.3">
      <c r="A7322" s="260"/>
    </row>
    <row r="7323" spans="1:1" x14ac:dyDescent="0.3">
      <c r="A7323" s="260"/>
    </row>
    <row r="7324" spans="1:1" x14ac:dyDescent="0.3">
      <c r="A7324" s="260"/>
    </row>
    <row r="7325" spans="1:1" x14ac:dyDescent="0.3">
      <c r="A7325" s="260"/>
    </row>
    <row r="7326" spans="1:1" x14ac:dyDescent="0.3">
      <c r="A7326" s="260"/>
    </row>
    <row r="7327" spans="1:1" x14ac:dyDescent="0.3">
      <c r="A7327" s="260"/>
    </row>
    <row r="7328" spans="1:1" x14ac:dyDescent="0.3">
      <c r="A7328" s="260"/>
    </row>
    <row r="7329" spans="1:1" x14ac:dyDescent="0.3">
      <c r="A7329" s="260"/>
    </row>
    <row r="7330" spans="1:1" x14ac:dyDescent="0.3">
      <c r="A7330" s="260"/>
    </row>
    <row r="7331" spans="1:1" x14ac:dyDescent="0.3">
      <c r="A7331" s="260"/>
    </row>
    <row r="7332" spans="1:1" x14ac:dyDescent="0.3">
      <c r="A7332" s="260"/>
    </row>
    <row r="7333" spans="1:1" x14ac:dyDescent="0.3">
      <c r="A7333" s="260"/>
    </row>
    <row r="7334" spans="1:1" x14ac:dyDescent="0.3">
      <c r="A7334" s="260"/>
    </row>
    <row r="7335" spans="1:1" x14ac:dyDescent="0.3">
      <c r="A7335" s="260"/>
    </row>
    <row r="7336" spans="1:1" x14ac:dyDescent="0.3">
      <c r="A7336" s="260"/>
    </row>
    <row r="7337" spans="1:1" x14ac:dyDescent="0.3">
      <c r="A7337" s="260"/>
    </row>
    <row r="7338" spans="1:1" x14ac:dyDescent="0.3">
      <c r="A7338" s="260"/>
    </row>
    <row r="7339" spans="1:1" x14ac:dyDescent="0.3">
      <c r="A7339" s="260"/>
    </row>
    <row r="7340" spans="1:1" x14ac:dyDescent="0.3">
      <c r="A7340" s="260"/>
    </row>
    <row r="7341" spans="1:1" x14ac:dyDescent="0.3">
      <c r="A7341" s="260"/>
    </row>
    <row r="7342" spans="1:1" x14ac:dyDescent="0.3">
      <c r="A7342" s="260"/>
    </row>
    <row r="7343" spans="1:1" x14ac:dyDescent="0.3">
      <c r="A7343" s="260"/>
    </row>
    <row r="7344" spans="1:1" x14ac:dyDescent="0.3">
      <c r="A7344" s="260"/>
    </row>
    <row r="7345" spans="1:1" x14ac:dyDescent="0.3">
      <c r="A7345" s="260"/>
    </row>
    <row r="7346" spans="1:1" x14ac:dyDescent="0.3">
      <c r="A7346" s="260"/>
    </row>
    <row r="7347" spans="1:1" x14ac:dyDescent="0.3">
      <c r="A7347" s="260"/>
    </row>
    <row r="7348" spans="1:1" x14ac:dyDescent="0.3">
      <c r="A7348" s="260"/>
    </row>
    <row r="7349" spans="1:1" x14ac:dyDescent="0.3">
      <c r="A7349" s="260"/>
    </row>
    <row r="7350" spans="1:1" x14ac:dyDescent="0.3">
      <c r="A7350" s="260"/>
    </row>
    <row r="7351" spans="1:1" x14ac:dyDescent="0.3">
      <c r="A7351" s="260"/>
    </row>
    <row r="7352" spans="1:1" x14ac:dyDescent="0.3">
      <c r="A7352" s="260"/>
    </row>
    <row r="7353" spans="1:1" x14ac:dyDescent="0.3">
      <c r="A7353" s="260"/>
    </row>
    <row r="7354" spans="1:1" x14ac:dyDescent="0.3">
      <c r="A7354" s="260"/>
    </row>
    <row r="7355" spans="1:1" x14ac:dyDescent="0.3">
      <c r="A7355" s="260"/>
    </row>
    <row r="7356" spans="1:1" x14ac:dyDescent="0.3">
      <c r="A7356" s="260"/>
    </row>
    <row r="7357" spans="1:1" x14ac:dyDescent="0.3">
      <c r="A7357" s="260"/>
    </row>
    <row r="7358" spans="1:1" x14ac:dyDescent="0.3">
      <c r="A7358" s="260"/>
    </row>
    <row r="7359" spans="1:1" x14ac:dyDescent="0.3">
      <c r="A7359" s="260"/>
    </row>
    <row r="7360" spans="1:1" x14ac:dyDescent="0.3">
      <c r="A7360" s="260"/>
    </row>
    <row r="7361" spans="1:1" x14ac:dyDescent="0.3">
      <c r="A7361" s="260"/>
    </row>
    <row r="7362" spans="1:1" x14ac:dyDescent="0.3">
      <c r="A7362" s="260"/>
    </row>
    <row r="7363" spans="1:1" x14ac:dyDescent="0.3">
      <c r="A7363" s="260"/>
    </row>
    <row r="7364" spans="1:1" x14ac:dyDescent="0.3">
      <c r="A7364" s="260"/>
    </row>
    <row r="7365" spans="1:1" x14ac:dyDescent="0.3">
      <c r="A7365" s="260"/>
    </row>
    <row r="7366" spans="1:1" x14ac:dyDescent="0.3">
      <c r="A7366" s="260"/>
    </row>
    <row r="7367" spans="1:1" x14ac:dyDescent="0.3">
      <c r="A7367" s="260"/>
    </row>
    <row r="7368" spans="1:1" x14ac:dyDescent="0.3">
      <c r="A7368" s="260"/>
    </row>
    <row r="7369" spans="1:1" x14ac:dyDescent="0.3">
      <c r="A7369" s="260"/>
    </row>
    <row r="7370" spans="1:1" x14ac:dyDescent="0.3">
      <c r="A7370" s="260"/>
    </row>
    <row r="7371" spans="1:1" x14ac:dyDescent="0.3">
      <c r="A7371" s="260"/>
    </row>
    <row r="7372" spans="1:1" x14ac:dyDescent="0.3">
      <c r="A7372" s="260"/>
    </row>
    <row r="7373" spans="1:1" x14ac:dyDescent="0.3">
      <c r="A7373" s="260"/>
    </row>
    <row r="7374" spans="1:1" x14ac:dyDescent="0.3">
      <c r="A7374" s="260"/>
    </row>
    <row r="7375" spans="1:1" x14ac:dyDescent="0.3">
      <c r="A7375" s="260"/>
    </row>
    <row r="7376" spans="1:1" x14ac:dyDescent="0.3">
      <c r="A7376" s="260"/>
    </row>
    <row r="7377" spans="1:1" x14ac:dyDescent="0.3">
      <c r="A7377" s="260"/>
    </row>
    <row r="7378" spans="1:1" x14ac:dyDescent="0.3">
      <c r="A7378" s="260"/>
    </row>
    <row r="7379" spans="1:1" x14ac:dyDescent="0.3">
      <c r="A7379" s="260"/>
    </row>
    <row r="7380" spans="1:1" x14ac:dyDescent="0.3">
      <c r="A7380" s="260"/>
    </row>
    <row r="7381" spans="1:1" x14ac:dyDescent="0.3">
      <c r="A7381" s="260"/>
    </row>
    <row r="7382" spans="1:1" x14ac:dyDescent="0.3">
      <c r="A7382" s="260"/>
    </row>
    <row r="7383" spans="1:1" x14ac:dyDescent="0.3">
      <c r="A7383" s="260"/>
    </row>
    <row r="7384" spans="1:1" x14ac:dyDescent="0.3">
      <c r="A7384" s="260"/>
    </row>
    <row r="7385" spans="1:1" x14ac:dyDescent="0.3">
      <c r="A7385" s="260"/>
    </row>
    <row r="7386" spans="1:1" x14ac:dyDescent="0.3">
      <c r="A7386" s="260"/>
    </row>
    <row r="7387" spans="1:1" x14ac:dyDescent="0.3">
      <c r="A7387" s="260"/>
    </row>
    <row r="7388" spans="1:1" x14ac:dyDescent="0.3">
      <c r="A7388" s="260"/>
    </row>
    <row r="7389" spans="1:1" x14ac:dyDescent="0.3">
      <c r="A7389" s="260"/>
    </row>
    <row r="7390" spans="1:1" x14ac:dyDescent="0.3">
      <c r="A7390" s="260"/>
    </row>
    <row r="7391" spans="1:1" x14ac:dyDescent="0.3">
      <c r="A7391" s="260"/>
    </row>
    <row r="7392" spans="1:1" x14ac:dyDescent="0.3">
      <c r="A7392" s="260"/>
    </row>
    <row r="7393" spans="1:1" x14ac:dyDescent="0.3">
      <c r="A7393" s="260"/>
    </row>
    <row r="7394" spans="1:1" x14ac:dyDescent="0.3">
      <c r="A7394" s="260"/>
    </row>
    <row r="7395" spans="1:1" x14ac:dyDescent="0.3">
      <c r="A7395" s="260"/>
    </row>
    <row r="7396" spans="1:1" x14ac:dyDescent="0.3">
      <c r="A7396" s="260"/>
    </row>
    <row r="7397" spans="1:1" x14ac:dyDescent="0.3">
      <c r="A7397" s="260"/>
    </row>
    <row r="7398" spans="1:1" x14ac:dyDescent="0.3">
      <c r="A7398" s="260"/>
    </row>
    <row r="7399" spans="1:1" x14ac:dyDescent="0.3">
      <c r="A7399" s="260"/>
    </row>
    <row r="7400" spans="1:1" x14ac:dyDescent="0.3">
      <c r="A7400" s="260"/>
    </row>
    <row r="7401" spans="1:1" x14ac:dyDescent="0.3">
      <c r="A7401" s="260"/>
    </row>
    <row r="7402" spans="1:1" x14ac:dyDescent="0.3">
      <c r="A7402" s="260"/>
    </row>
    <row r="7403" spans="1:1" x14ac:dyDescent="0.3">
      <c r="A7403" s="260"/>
    </row>
    <row r="7404" spans="1:1" x14ac:dyDescent="0.3">
      <c r="A7404" s="260"/>
    </row>
    <row r="7405" spans="1:1" x14ac:dyDescent="0.3">
      <c r="A7405" s="260"/>
    </row>
    <row r="7406" spans="1:1" x14ac:dyDescent="0.3">
      <c r="A7406" s="260"/>
    </row>
    <row r="7407" spans="1:1" x14ac:dyDescent="0.3">
      <c r="A7407" s="260"/>
    </row>
    <row r="7408" spans="1:1" x14ac:dyDescent="0.3">
      <c r="A7408" s="260"/>
    </row>
    <row r="7409" spans="1:1" x14ac:dyDescent="0.3">
      <c r="A7409" s="260"/>
    </row>
    <row r="7410" spans="1:1" x14ac:dyDescent="0.3">
      <c r="A7410" s="260"/>
    </row>
    <row r="7411" spans="1:1" x14ac:dyDescent="0.3">
      <c r="A7411" s="260"/>
    </row>
    <row r="7412" spans="1:1" x14ac:dyDescent="0.3">
      <c r="A7412" s="260"/>
    </row>
    <row r="7413" spans="1:1" x14ac:dyDescent="0.3">
      <c r="A7413" s="260"/>
    </row>
    <row r="7414" spans="1:1" x14ac:dyDescent="0.3">
      <c r="A7414" s="260"/>
    </row>
    <row r="7415" spans="1:1" x14ac:dyDescent="0.3">
      <c r="A7415" s="260"/>
    </row>
    <row r="7416" spans="1:1" x14ac:dyDescent="0.3">
      <c r="A7416" s="260"/>
    </row>
    <row r="7417" spans="1:1" x14ac:dyDescent="0.3">
      <c r="A7417" s="260"/>
    </row>
    <row r="7418" spans="1:1" x14ac:dyDescent="0.3">
      <c r="A7418" s="260"/>
    </row>
    <row r="7419" spans="1:1" x14ac:dyDescent="0.3">
      <c r="A7419" s="260"/>
    </row>
    <row r="7420" spans="1:1" x14ac:dyDescent="0.3">
      <c r="A7420" s="260"/>
    </row>
    <row r="7421" spans="1:1" x14ac:dyDescent="0.3">
      <c r="A7421" s="260"/>
    </row>
    <row r="7422" spans="1:1" x14ac:dyDescent="0.3">
      <c r="A7422" s="260"/>
    </row>
    <row r="7423" spans="1:1" x14ac:dyDescent="0.3">
      <c r="A7423" s="260"/>
    </row>
    <row r="7424" spans="1:1" x14ac:dyDescent="0.3">
      <c r="A7424" s="260"/>
    </row>
    <row r="7425" spans="1:1" x14ac:dyDescent="0.3">
      <c r="A7425" s="260"/>
    </row>
    <row r="7426" spans="1:1" x14ac:dyDescent="0.3">
      <c r="A7426" s="260"/>
    </row>
    <row r="7427" spans="1:1" x14ac:dyDescent="0.3">
      <c r="A7427" s="260"/>
    </row>
    <row r="7428" spans="1:1" x14ac:dyDescent="0.3">
      <c r="A7428" s="260"/>
    </row>
    <row r="7429" spans="1:1" x14ac:dyDescent="0.3">
      <c r="A7429" s="260"/>
    </row>
    <row r="7430" spans="1:1" x14ac:dyDescent="0.3">
      <c r="A7430" s="260"/>
    </row>
    <row r="7431" spans="1:1" x14ac:dyDescent="0.3">
      <c r="A7431" s="260"/>
    </row>
    <row r="7432" spans="1:1" x14ac:dyDescent="0.3">
      <c r="A7432" s="260"/>
    </row>
    <row r="7433" spans="1:1" x14ac:dyDescent="0.3">
      <c r="A7433" s="260"/>
    </row>
    <row r="7434" spans="1:1" x14ac:dyDescent="0.3">
      <c r="A7434" s="260"/>
    </row>
    <row r="7435" spans="1:1" x14ac:dyDescent="0.3">
      <c r="A7435" s="260"/>
    </row>
    <row r="7436" spans="1:1" x14ac:dyDescent="0.3">
      <c r="A7436" s="260"/>
    </row>
    <row r="7437" spans="1:1" x14ac:dyDescent="0.3">
      <c r="A7437" s="260"/>
    </row>
    <row r="7438" spans="1:1" x14ac:dyDescent="0.3">
      <c r="A7438" s="260"/>
    </row>
    <row r="7439" spans="1:1" x14ac:dyDescent="0.3">
      <c r="A7439" s="260"/>
    </row>
    <row r="7440" spans="1:1" x14ac:dyDescent="0.3">
      <c r="A7440" s="260"/>
    </row>
    <row r="7441" spans="1:1" x14ac:dyDescent="0.3">
      <c r="A7441" s="260"/>
    </row>
    <row r="7442" spans="1:1" x14ac:dyDescent="0.3">
      <c r="A7442" s="260"/>
    </row>
    <row r="7443" spans="1:1" x14ac:dyDescent="0.3">
      <c r="A7443" s="260"/>
    </row>
    <row r="7444" spans="1:1" x14ac:dyDescent="0.3">
      <c r="A7444" s="260"/>
    </row>
    <row r="7445" spans="1:1" x14ac:dyDescent="0.3">
      <c r="A7445" s="260"/>
    </row>
    <row r="7446" spans="1:1" x14ac:dyDescent="0.3">
      <c r="A7446" s="260"/>
    </row>
    <row r="7447" spans="1:1" x14ac:dyDescent="0.3">
      <c r="A7447" s="260"/>
    </row>
    <row r="7448" spans="1:1" x14ac:dyDescent="0.3">
      <c r="A7448" s="260"/>
    </row>
    <row r="7449" spans="1:1" x14ac:dyDescent="0.3">
      <c r="A7449" s="260"/>
    </row>
    <row r="7450" spans="1:1" x14ac:dyDescent="0.3">
      <c r="A7450" s="260"/>
    </row>
    <row r="7451" spans="1:1" x14ac:dyDescent="0.3">
      <c r="A7451" s="260"/>
    </row>
    <row r="7452" spans="1:1" x14ac:dyDescent="0.3">
      <c r="A7452" s="260"/>
    </row>
    <row r="7453" spans="1:1" x14ac:dyDescent="0.3">
      <c r="A7453" s="260"/>
    </row>
    <row r="7454" spans="1:1" x14ac:dyDescent="0.3">
      <c r="A7454" s="260"/>
    </row>
    <row r="7455" spans="1:1" x14ac:dyDescent="0.3">
      <c r="A7455" s="260"/>
    </row>
    <row r="7456" spans="1:1" x14ac:dyDescent="0.3">
      <c r="A7456" s="260"/>
    </row>
    <row r="7457" spans="1:1" x14ac:dyDescent="0.3">
      <c r="A7457" s="260"/>
    </row>
    <row r="7458" spans="1:1" x14ac:dyDescent="0.3">
      <c r="A7458" s="260"/>
    </row>
    <row r="7459" spans="1:1" x14ac:dyDescent="0.3">
      <c r="A7459" s="260"/>
    </row>
    <row r="7460" spans="1:1" x14ac:dyDescent="0.3">
      <c r="A7460" s="260"/>
    </row>
    <row r="7461" spans="1:1" x14ac:dyDescent="0.3">
      <c r="A7461" s="260"/>
    </row>
    <row r="7462" spans="1:1" x14ac:dyDescent="0.3">
      <c r="A7462" s="260"/>
    </row>
    <row r="7463" spans="1:1" x14ac:dyDescent="0.3">
      <c r="A7463" s="260"/>
    </row>
    <row r="7464" spans="1:1" x14ac:dyDescent="0.3">
      <c r="A7464" s="260"/>
    </row>
    <row r="7465" spans="1:1" x14ac:dyDescent="0.3">
      <c r="A7465" s="260"/>
    </row>
    <row r="7466" spans="1:1" x14ac:dyDescent="0.3">
      <c r="A7466" s="260"/>
    </row>
    <row r="7467" spans="1:1" x14ac:dyDescent="0.3">
      <c r="A7467" s="260"/>
    </row>
    <row r="7468" spans="1:1" x14ac:dyDescent="0.3">
      <c r="A7468" s="260"/>
    </row>
    <row r="7469" spans="1:1" x14ac:dyDescent="0.3">
      <c r="A7469" s="260"/>
    </row>
    <row r="7470" spans="1:1" x14ac:dyDescent="0.3">
      <c r="A7470" s="260"/>
    </row>
    <row r="7471" spans="1:1" x14ac:dyDescent="0.3">
      <c r="A7471" s="260"/>
    </row>
    <row r="7472" spans="1:1" x14ac:dyDescent="0.3">
      <c r="A7472" s="260"/>
    </row>
    <row r="7473" spans="1:1" x14ac:dyDescent="0.3">
      <c r="A7473" s="260"/>
    </row>
    <row r="7474" spans="1:1" x14ac:dyDescent="0.3">
      <c r="A7474" s="260"/>
    </row>
    <row r="7475" spans="1:1" x14ac:dyDescent="0.3">
      <c r="A7475" s="260"/>
    </row>
    <row r="7476" spans="1:1" x14ac:dyDescent="0.3">
      <c r="A7476" s="260"/>
    </row>
    <row r="7477" spans="1:1" x14ac:dyDescent="0.3">
      <c r="A7477" s="260"/>
    </row>
    <row r="7478" spans="1:1" x14ac:dyDescent="0.3">
      <c r="A7478" s="260"/>
    </row>
    <row r="7479" spans="1:1" x14ac:dyDescent="0.3">
      <c r="A7479" s="260"/>
    </row>
    <row r="7480" spans="1:1" x14ac:dyDescent="0.3">
      <c r="A7480" s="260"/>
    </row>
    <row r="7481" spans="1:1" x14ac:dyDescent="0.3">
      <c r="A7481" s="260"/>
    </row>
    <row r="7482" spans="1:1" x14ac:dyDescent="0.3">
      <c r="A7482" s="260"/>
    </row>
    <row r="7483" spans="1:1" x14ac:dyDescent="0.3">
      <c r="A7483" s="260"/>
    </row>
    <row r="7484" spans="1:1" x14ac:dyDescent="0.3">
      <c r="A7484" s="260"/>
    </row>
    <row r="7485" spans="1:1" x14ac:dyDescent="0.3">
      <c r="A7485" s="260"/>
    </row>
    <row r="7486" spans="1:1" x14ac:dyDescent="0.3">
      <c r="A7486" s="260"/>
    </row>
    <row r="7487" spans="1:1" x14ac:dyDescent="0.3">
      <c r="A7487" s="260"/>
    </row>
    <row r="7488" spans="1:1" x14ac:dyDescent="0.3">
      <c r="A7488" s="260"/>
    </row>
    <row r="7489" spans="1:1" x14ac:dyDescent="0.3">
      <c r="A7489" s="260"/>
    </row>
    <row r="7490" spans="1:1" x14ac:dyDescent="0.3">
      <c r="A7490" s="260"/>
    </row>
    <row r="7491" spans="1:1" x14ac:dyDescent="0.3">
      <c r="A7491" s="260"/>
    </row>
    <row r="7492" spans="1:1" x14ac:dyDescent="0.3">
      <c r="A7492" s="260"/>
    </row>
    <row r="7493" spans="1:1" x14ac:dyDescent="0.3">
      <c r="A7493" s="260"/>
    </row>
    <row r="7494" spans="1:1" x14ac:dyDescent="0.3">
      <c r="A7494" s="260"/>
    </row>
    <row r="7495" spans="1:1" x14ac:dyDescent="0.3">
      <c r="A7495" s="260"/>
    </row>
    <row r="7496" spans="1:1" x14ac:dyDescent="0.3">
      <c r="A7496" s="260"/>
    </row>
    <row r="7497" spans="1:1" x14ac:dyDescent="0.3">
      <c r="A7497" s="260"/>
    </row>
    <row r="7498" spans="1:1" x14ac:dyDescent="0.3">
      <c r="A7498" s="260"/>
    </row>
    <row r="7499" spans="1:1" x14ac:dyDescent="0.3">
      <c r="A7499" s="260"/>
    </row>
    <row r="7500" spans="1:1" x14ac:dyDescent="0.3">
      <c r="A7500" s="260"/>
    </row>
    <row r="7501" spans="1:1" x14ac:dyDescent="0.3">
      <c r="A7501" s="260"/>
    </row>
    <row r="7502" spans="1:1" x14ac:dyDescent="0.3">
      <c r="A7502" s="260"/>
    </row>
    <row r="7503" spans="1:1" x14ac:dyDescent="0.3">
      <c r="A7503" s="260"/>
    </row>
    <row r="7504" spans="1:1" x14ac:dyDescent="0.3">
      <c r="A7504" s="260"/>
    </row>
    <row r="7505" spans="1:1" x14ac:dyDescent="0.3">
      <c r="A7505" s="260"/>
    </row>
    <row r="7506" spans="1:1" x14ac:dyDescent="0.3">
      <c r="A7506" s="260"/>
    </row>
    <row r="7507" spans="1:1" x14ac:dyDescent="0.3">
      <c r="A7507" s="260"/>
    </row>
    <row r="7508" spans="1:1" x14ac:dyDescent="0.3">
      <c r="A7508" s="260"/>
    </row>
    <row r="7509" spans="1:1" x14ac:dyDescent="0.3">
      <c r="A7509" s="260"/>
    </row>
    <row r="7510" spans="1:1" x14ac:dyDescent="0.3">
      <c r="A7510" s="260"/>
    </row>
    <row r="7511" spans="1:1" x14ac:dyDescent="0.3">
      <c r="A7511" s="260"/>
    </row>
    <row r="7512" spans="1:1" x14ac:dyDescent="0.3">
      <c r="A7512" s="260"/>
    </row>
    <row r="7513" spans="1:1" x14ac:dyDescent="0.3">
      <c r="A7513" s="260"/>
    </row>
    <row r="7514" spans="1:1" x14ac:dyDescent="0.3">
      <c r="A7514" s="260"/>
    </row>
    <row r="7515" spans="1:1" x14ac:dyDescent="0.3">
      <c r="A7515" s="260"/>
    </row>
    <row r="7516" spans="1:1" x14ac:dyDescent="0.3">
      <c r="A7516" s="260"/>
    </row>
    <row r="7517" spans="1:1" x14ac:dyDescent="0.3">
      <c r="A7517" s="260"/>
    </row>
    <row r="7518" spans="1:1" x14ac:dyDescent="0.3">
      <c r="A7518" s="260"/>
    </row>
    <row r="7519" spans="1:1" x14ac:dyDescent="0.3">
      <c r="A7519" s="260"/>
    </row>
    <row r="7520" spans="1:1" x14ac:dyDescent="0.3">
      <c r="A7520" s="260"/>
    </row>
    <row r="7521" spans="1:1" x14ac:dyDescent="0.3">
      <c r="A7521" s="260"/>
    </row>
    <row r="7522" spans="1:1" x14ac:dyDescent="0.3">
      <c r="A7522" s="260"/>
    </row>
    <row r="7523" spans="1:1" x14ac:dyDescent="0.3">
      <c r="A7523" s="260"/>
    </row>
    <row r="7524" spans="1:1" x14ac:dyDescent="0.3">
      <c r="A7524" s="260"/>
    </row>
    <row r="7525" spans="1:1" x14ac:dyDescent="0.3">
      <c r="A7525" s="260"/>
    </row>
    <row r="7526" spans="1:1" x14ac:dyDescent="0.3">
      <c r="A7526" s="260"/>
    </row>
    <row r="7527" spans="1:1" x14ac:dyDescent="0.3">
      <c r="A7527" s="260"/>
    </row>
    <row r="7528" spans="1:1" x14ac:dyDescent="0.3">
      <c r="A7528" s="260"/>
    </row>
    <row r="7529" spans="1:1" x14ac:dyDescent="0.3">
      <c r="A7529" s="260"/>
    </row>
    <row r="7530" spans="1:1" x14ac:dyDescent="0.3">
      <c r="A7530" s="260"/>
    </row>
    <row r="7531" spans="1:1" x14ac:dyDescent="0.3">
      <c r="A7531" s="260"/>
    </row>
    <row r="7532" spans="1:1" x14ac:dyDescent="0.3">
      <c r="A7532" s="260"/>
    </row>
    <row r="7533" spans="1:1" x14ac:dyDescent="0.3">
      <c r="A7533" s="260"/>
    </row>
    <row r="7534" spans="1:1" x14ac:dyDescent="0.3">
      <c r="A7534" s="260"/>
    </row>
    <row r="7535" spans="1:1" x14ac:dyDescent="0.3">
      <c r="A7535" s="260"/>
    </row>
    <row r="7536" spans="1:1" x14ac:dyDescent="0.3">
      <c r="A7536" s="260"/>
    </row>
    <row r="7537" spans="1:1" x14ac:dyDescent="0.3">
      <c r="A7537" s="260"/>
    </row>
    <row r="7538" spans="1:1" x14ac:dyDescent="0.3">
      <c r="A7538" s="260"/>
    </row>
    <row r="7539" spans="1:1" x14ac:dyDescent="0.3">
      <c r="A7539" s="260"/>
    </row>
    <row r="7540" spans="1:1" x14ac:dyDescent="0.3">
      <c r="A7540" s="260"/>
    </row>
    <row r="7541" spans="1:1" x14ac:dyDescent="0.3">
      <c r="A7541" s="260"/>
    </row>
    <row r="7542" spans="1:1" x14ac:dyDescent="0.3">
      <c r="A7542" s="260"/>
    </row>
    <row r="7543" spans="1:1" x14ac:dyDescent="0.3">
      <c r="A7543" s="260"/>
    </row>
    <row r="7544" spans="1:1" x14ac:dyDescent="0.3">
      <c r="A7544" s="260"/>
    </row>
    <row r="7545" spans="1:1" x14ac:dyDescent="0.3">
      <c r="A7545" s="260"/>
    </row>
    <row r="7546" spans="1:1" x14ac:dyDescent="0.3">
      <c r="A7546" s="260"/>
    </row>
    <row r="7547" spans="1:1" x14ac:dyDescent="0.3">
      <c r="A7547" s="260"/>
    </row>
    <row r="7548" spans="1:1" x14ac:dyDescent="0.3">
      <c r="A7548" s="260"/>
    </row>
    <row r="7549" spans="1:1" x14ac:dyDescent="0.3">
      <c r="A7549" s="260"/>
    </row>
    <row r="7550" spans="1:1" x14ac:dyDescent="0.3">
      <c r="A7550" s="260"/>
    </row>
    <row r="7551" spans="1:1" x14ac:dyDescent="0.3">
      <c r="A7551" s="260"/>
    </row>
    <row r="7552" spans="1:1" x14ac:dyDescent="0.3">
      <c r="A7552" s="260"/>
    </row>
    <row r="7553" spans="1:1" x14ac:dyDescent="0.3">
      <c r="A7553" s="260"/>
    </row>
    <row r="7554" spans="1:1" x14ac:dyDescent="0.3">
      <c r="A7554" s="260"/>
    </row>
    <row r="7555" spans="1:1" x14ac:dyDescent="0.3">
      <c r="A7555" s="260"/>
    </row>
    <row r="7556" spans="1:1" x14ac:dyDescent="0.3">
      <c r="A7556" s="260"/>
    </row>
    <row r="7557" spans="1:1" x14ac:dyDescent="0.3">
      <c r="A7557" s="260"/>
    </row>
    <row r="7558" spans="1:1" x14ac:dyDescent="0.3">
      <c r="A7558" s="260"/>
    </row>
    <row r="7559" spans="1:1" x14ac:dyDescent="0.3">
      <c r="A7559" s="260"/>
    </row>
    <row r="7560" spans="1:1" x14ac:dyDescent="0.3">
      <c r="A7560" s="260"/>
    </row>
    <row r="7561" spans="1:1" x14ac:dyDescent="0.3">
      <c r="A7561" s="260"/>
    </row>
    <row r="7562" spans="1:1" x14ac:dyDescent="0.3">
      <c r="A7562" s="260"/>
    </row>
    <row r="7563" spans="1:1" x14ac:dyDescent="0.3">
      <c r="A7563" s="260"/>
    </row>
    <row r="7564" spans="1:1" x14ac:dyDescent="0.3">
      <c r="A7564" s="260"/>
    </row>
    <row r="7565" spans="1:1" x14ac:dyDescent="0.3">
      <c r="A7565" s="260"/>
    </row>
    <row r="7566" spans="1:1" x14ac:dyDescent="0.3">
      <c r="A7566" s="260"/>
    </row>
    <row r="7567" spans="1:1" x14ac:dyDescent="0.3">
      <c r="A7567" s="260"/>
    </row>
    <row r="7568" spans="1:1" x14ac:dyDescent="0.3">
      <c r="A7568" s="260"/>
    </row>
    <row r="7569" spans="1:1" x14ac:dyDescent="0.3">
      <c r="A7569" s="260"/>
    </row>
    <row r="7570" spans="1:1" x14ac:dyDescent="0.3">
      <c r="A7570" s="260"/>
    </row>
    <row r="7571" spans="1:1" x14ac:dyDescent="0.3">
      <c r="A7571" s="260"/>
    </row>
    <row r="7572" spans="1:1" x14ac:dyDescent="0.3">
      <c r="A7572" s="260"/>
    </row>
    <row r="7573" spans="1:1" x14ac:dyDescent="0.3">
      <c r="A7573" s="260"/>
    </row>
    <row r="7574" spans="1:1" x14ac:dyDescent="0.3">
      <c r="A7574" s="260"/>
    </row>
    <row r="7575" spans="1:1" x14ac:dyDescent="0.3">
      <c r="A7575" s="260"/>
    </row>
    <row r="7576" spans="1:1" x14ac:dyDescent="0.3">
      <c r="A7576" s="260"/>
    </row>
    <row r="7577" spans="1:1" x14ac:dyDescent="0.3">
      <c r="A7577" s="260"/>
    </row>
    <row r="7578" spans="1:1" x14ac:dyDescent="0.3">
      <c r="A7578" s="260"/>
    </row>
    <row r="7579" spans="1:1" x14ac:dyDescent="0.3">
      <c r="A7579" s="260"/>
    </row>
    <row r="7580" spans="1:1" x14ac:dyDescent="0.3">
      <c r="A7580" s="260"/>
    </row>
    <row r="7581" spans="1:1" x14ac:dyDescent="0.3">
      <c r="A7581" s="260"/>
    </row>
    <row r="7582" spans="1:1" x14ac:dyDescent="0.3">
      <c r="A7582" s="260"/>
    </row>
    <row r="7583" spans="1:1" x14ac:dyDescent="0.3">
      <c r="A7583" s="260"/>
    </row>
    <row r="7584" spans="1:1" x14ac:dyDescent="0.3">
      <c r="A7584" s="260"/>
    </row>
    <row r="7585" spans="1:1" x14ac:dyDescent="0.3">
      <c r="A7585" s="260"/>
    </row>
    <row r="7586" spans="1:1" x14ac:dyDescent="0.3">
      <c r="A7586" s="260"/>
    </row>
    <row r="7587" spans="1:1" x14ac:dyDescent="0.3">
      <c r="A7587" s="260"/>
    </row>
    <row r="7588" spans="1:1" x14ac:dyDescent="0.3">
      <c r="A7588" s="260"/>
    </row>
    <row r="7589" spans="1:1" x14ac:dyDescent="0.3">
      <c r="A7589" s="260"/>
    </row>
    <row r="7590" spans="1:1" x14ac:dyDescent="0.3">
      <c r="A7590" s="260"/>
    </row>
    <row r="7591" spans="1:1" x14ac:dyDescent="0.3">
      <c r="A7591" s="260"/>
    </row>
    <row r="7592" spans="1:1" x14ac:dyDescent="0.3">
      <c r="A7592" s="260"/>
    </row>
    <row r="7593" spans="1:1" x14ac:dyDescent="0.3">
      <c r="A7593" s="260"/>
    </row>
    <row r="7594" spans="1:1" x14ac:dyDescent="0.3">
      <c r="A7594" s="260"/>
    </row>
    <row r="7595" spans="1:1" x14ac:dyDescent="0.3">
      <c r="A7595" s="260"/>
    </row>
    <row r="7596" spans="1:1" x14ac:dyDescent="0.3">
      <c r="A7596" s="260"/>
    </row>
    <row r="7597" spans="1:1" x14ac:dyDescent="0.3">
      <c r="A7597" s="260"/>
    </row>
    <row r="7598" spans="1:1" x14ac:dyDescent="0.3">
      <c r="A7598" s="260"/>
    </row>
    <row r="7599" spans="1:1" x14ac:dyDescent="0.3">
      <c r="A7599" s="260"/>
    </row>
    <row r="7600" spans="1:1" x14ac:dyDescent="0.3">
      <c r="A7600" s="260"/>
    </row>
    <row r="7601" spans="1:1" x14ac:dyDescent="0.3">
      <c r="A7601" s="260"/>
    </row>
    <row r="7602" spans="1:1" x14ac:dyDescent="0.3">
      <c r="A7602" s="260"/>
    </row>
    <row r="7603" spans="1:1" x14ac:dyDescent="0.3">
      <c r="A7603" s="260"/>
    </row>
    <row r="7604" spans="1:1" x14ac:dyDescent="0.3">
      <c r="A7604" s="260"/>
    </row>
    <row r="7605" spans="1:1" x14ac:dyDescent="0.3">
      <c r="A7605" s="260"/>
    </row>
    <row r="7606" spans="1:1" x14ac:dyDescent="0.3">
      <c r="A7606" s="260"/>
    </row>
    <row r="7607" spans="1:1" x14ac:dyDescent="0.3">
      <c r="A7607" s="260"/>
    </row>
    <row r="7608" spans="1:1" x14ac:dyDescent="0.3">
      <c r="A7608" s="260"/>
    </row>
    <row r="7609" spans="1:1" x14ac:dyDescent="0.3">
      <c r="A7609" s="260"/>
    </row>
    <row r="7610" spans="1:1" x14ac:dyDescent="0.3">
      <c r="A7610" s="260"/>
    </row>
    <row r="7611" spans="1:1" x14ac:dyDescent="0.3">
      <c r="A7611" s="260"/>
    </row>
    <row r="7612" spans="1:1" x14ac:dyDescent="0.3">
      <c r="A7612" s="260"/>
    </row>
    <row r="7613" spans="1:1" x14ac:dyDescent="0.3">
      <c r="A7613" s="260"/>
    </row>
    <row r="7614" spans="1:1" x14ac:dyDescent="0.3">
      <c r="A7614" s="260"/>
    </row>
    <row r="7615" spans="1:1" x14ac:dyDescent="0.3">
      <c r="A7615" s="260"/>
    </row>
    <row r="7616" spans="1:1" x14ac:dyDescent="0.3">
      <c r="A7616" s="260"/>
    </row>
    <row r="7617" spans="1:1" x14ac:dyDescent="0.3">
      <c r="A7617" s="260"/>
    </row>
    <row r="7618" spans="1:1" x14ac:dyDescent="0.3">
      <c r="A7618" s="260"/>
    </row>
    <row r="7619" spans="1:1" x14ac:dyDescent="0.3">
      <c r="A7619" s="260"/>
    </row>
    <row r="7620" spans="1:1" x14ac:dyDescent="0.3">
      <c r="A7620" s="260"/>
    </row>
    <row r="7621" spans="1:1" x14ac:dyDescent="0.3">
      <c r="A7621" s="260"/>
    </row>
    <row r="7622" spans="1:1" x14ac:dyDescent="0.3">
      <c r="A7622" s="260"/>
    </row>
    <row r="7623" spans="1:1" x14ac:dyDescent="0.3">
      <c r="A7623" s="260"/>
    </row>
    <row r="7624" spans="1:1" x14ac:dyDescent="0.3">
      <c r="A7624" s="260"/>
    </row>
    <row r="7625" spans="1:1" x14ac:dyDescent="0.3">
      <c r="A7625" s="260"/>
    </row>
    <row r="7626" spans="1:1" x14ac:dyDescent="0.3">
      <c r="A7626" s="260"/>
    </row>
    <row r="7627" spans="1:1" x14ac:dyDescent="0.3">
      <c r="A7627" s="260"/>
    </row>
    <row r="7628" spans="1:1" x14ac:dyDescent="0.3">
      <c r="A7628" s="260"/>
    </row>
    <row r="7629" spans="1:1" x14ac:dyDescent="0.3">
      <c r="A7629" s="260"/>
    </row>
    <row r="7630" spans="1:1" x14ac:dyDescent="0.3">
      <c r="A7630" s="260"/>
    </row>
    <row r="7631" spans="1:1" x14ac:dyDescent="0.3">
      <c r="A7631" s="260"/>
    </row>
    <row r="7632" spans="1:1" x14ac:dyDescent="0.3">
      <c r="A7632" s="260"/>
    </row>
    <row r="7633" spans="1:1" x14ac:dyDescent="0.3">
      <c r="A7633" s="260"/>
    </row>
    <row r="7634" spans="1:1" x14ac:dyDescent="0.3">
      <c r="A7634" s="260"/>
    </row>
    <row r="7635" spans="1:1" x14ac:dyDescent="0.3">
      <c r="A7635" s="260"/>
    </row>
    <row r="7636" spans="1:1" x14ac:dyDescent="0.3">
      <c r="A7636" s="260"/>
    </row>
    <row r="7637" spans="1:1" x14ac:dyDescent="0.3">
      <c r="A7637" s="260"/>
    </row>
    <row r="7638" spans="1:1" x14ac:dyDescent="0.3">
      <c r="A7638" s="260"/>
    </row>
    <row r="7639" spans="1:1" x14ac:dyDescent="0.3">
      <c r="A7639" s="260"/>
    </row>
    <row r="7640" spans="1:1" x14ac:dyDescent="0.3">
      <c r="A7640" s="260"/>
    </row>
    <row r="7641" spans="1:1" x14ac:dyDescent="0.3">
      <c r="A7641" s="260"/>
    </row>
    <row r="7642" spans="1:1" x14ac:dyDescent="0.3">
      <c r="A7642" s="260"/>
    </row>
    <row r="7643" spans="1:1" x14ac:dyDescent="0.3">
      <c r="A7643" s="260"/>
    </row>
    <row r="7644" spans="1:1" x14ac:dyDescent="0.3">
      <c r="A7644" s="260"/>
    </row>
    <row r="7645" spans="1:1" x14ac:dyDescent="0.3">
      <c r="A7645" s="260"/>
    </row>
    <row r="7646" spans="1:1" x14ac:dyDescent="0.3">
      <c r="A7646" s="260"/>
    </row>
    <row r="7647" spans="1:1" x14ac:dyDescent="0.3">
      <c r="A7647" s="260"/>
    </row>
    <row r="7648" spans="1:1" x14ac:dyDescent="0.3">
      <c r="A7648" s="260"/>
    </row>
    <row r="7649" spans="1:1" x14ac:dyDescent="0.3">
      <c r="A7649" s="260"/>
    </row>
    <row r="7650" spans="1:1" x14ac:dyDescent="0.3">
      <c r="A7650" s="260"/>
    </row>
    <row r="7651" spans="1:1" x14ac:dyDescent="0.3">
      <c r="A7651" s="260"/>
    </row>
    <row r="7652" spans="1:1" x14ac:dyDescent="0.3">
      <c r="A7652" s="260"/>
    </row>
    <row r="7653" spans="1:1" x14ac:dyDescent="0.3">
      <c r="A7653" s="260"/>
    </row>
    <row r="7654" spans="1:1" x14ac:dyDescent="0.3">
      <c r="A7654" s="260"/>
    </row>
    <row r="7655" spans="1:1" x14ac:dyDescent="0.3">
      <c r="A7655" s="260"/>
    </row>
    <row r="7656" spans="1:1" x14ac:dyDescent="0.3">
      <c r="A7656" s="260"/>
    </row>
    <row r="7657" spans="1:1" x14ac:dyDescent="0.3">
      <c r="A7657" s="260"/>
    </row>
    <row r="7658" spans="1:1" x14ac:dyDescent="0.3">
      <c r="A7658" s="260"/>
    </row>
    <row r="7659" spans="1:1" x14ac:dyDescent="0.3">
      <c r="A7659" s="260"/>
    </row>
    <row r="7660" spans="1:1" x14ac:dyDescent="0.3">
      <c r="A7660" s="260"/>
    </row>
    <row r="7661" spans="1:1" x14ac:dyDescent="0.3">
      <c r="A7661" s="260"/>
    </row>
    <row r="7662" spans="1:1" x14ac:dyDescent="0.3">
      <c r="A7662" s="260"/>
    </row>
    <row r="7663" spans="1:1" x14ac:dyDescent="0.3">
      <c r="A7663" s="260"/>
    </row>
    <row r="7664" spans="1:1" x14ac:dyDescent="0.3">
      <c r="A7664" s="260"/>
    </row>
    <row r="7665" spans="1:1" x14ac:dyDescent="0.3">
      <c r="A7665" s="260"/>
    </row>
    <row r="7666" spans="1:1" x14ac:dyDescent="0.3">
      <c r="A7666" s="260"/>
    </row>
    <row r="7667" spans="1:1" x14ac:dyDescent="0.3">
      <c r="A7667" s="260"/>
    </row>
    <row r="7668" spans="1:1" x14ac:dyDescent="0.3">
      <c r="A7668" s="260"/>
    </row>
    <row r="7669" spans="1:1" x14ac:dyDescent="0.3">
      <c r="A7669" s="260"/>
    </row>
    <row r="7670" spans="1:1" x14ac:dyDescent="0.3">
      <c r="A7670" s="260"/>
    </row>
    <row r="7671" spans="1:1" x14ac:dyDescent="0.3">
      <c r="A7671" s="260"/>
    </row>
    <row r="7672" spans="1:1" x14ac:dyDescent="0.3">
      <c r="A7672" s="260"/>
    </row>
    <row r="7673" spans="1:1" x14ac:dyDescent="0.3">
      <c r="A7673" s="260"/>
    </row>
    <row r="7674" spans="1:1" x14ac:dyDescent="0.3">
      <c r="A7674" s="260"/>
    </row>
    <row r="7675" spans="1:1" x14ac:dyDescent="0.3">
      <c r="A7675" s="260"/>
    </row>
    <row r="7676" spans="1:1" x14ac:dyDescent="0.3">
      <c r="A7676" s="260"/>
    </row>
    <row r="7677" spans="1:1" x14ac:dyDescent="0.3">
      <c r="A7677" s="260"/>
    </row>
    <row r="7678" spans="1:1" x14ac:dyDescent="0.3">
      <c r="A7678" s="260"/>
    </row>
    <row r="7679" spans="1:1" x14ac:dyDescent="0.3">
      <c r="A7679" s="260"/>
    </row>
    <row r="7680" spans="1:1" x14ac:dyDescent="0.3">
      <c r="A7680" s="260"/>
    </row>
    <row r="7681" spans="1:1" x14ac:dyDescent="0.3">
      <c r="A7681" s="260"/>
    </row>
    <row r="7682" spans="1:1" x14ac:dyDescent="0.3">
      <c r="A7682" s="260"/>
    </row>
    <row r="7683" spans="1:1" x14ac:dyDescent="0.3">
      <c r="A7683" s="260"/>
    </row>
    <row r="7684" spans="1:1" x14ac:dyDescent="0.3">
      <c r="A7684" s="260"/>
    </row>
    <row r="7685" spans="1:1" x14ac:dyDescent="0.3">
      <c r="A7685" s="260"/>
    </row>
    <row r="7686" spans="1:1" x14ac:dyDescent="0.3">
      <c r="A7686" s="260"/>
    </row>
    <row r="7687" spans="1:1" x14ac:dyDescent="0.3">
      <c r="A7687" s="260"/>
    </row>
    <row r="7688" spans="1:1" x14ac:dyDescent="0.3">
      <c r="A7688" s="260"/>
    </row>
    <row r="7689" spans="1:1" x14ac:dyDescent="0.3">
      <c r="A7689" s="260"/>
    </row>
    <row r="7690" spans="1:1" x14ac:dyDescent="0.3">
      <c r="A7690" s="260"/>
    </row>
    <row r="7691" spans="1:1" x14ac:dyDescent="0.3">
      <c r="A7691" s="260"/>
    </row>
    <row r="7692" spans="1:1" x14ac:dyDescent="0.3">
      <c r="A7692" s="260"/>
    </row>
    <row r="7693" spans="1:1" x14ac:dyDescent="0.3">
      <c r="A7693" s="260"/>
    </row>
    <row r="7694" spans="1:1" x14ac:dyDescent="0.3">
      <c r="A7694" s="260"/>
    </row>
    <row r="7695" spans="1:1" x14ac:dyDescent="0.3">
      <c r="A7695" s="260"/>
    </row>
    <row r="7696" spans="1:1" x14ac:dyDescent="0.3">
      <c r="A7696" s="260"/>
    </row>
    <row r="7697" spans="1:1" x14ac:dyDescent="0.3">
      <c r="A7697" s="260"/>
    </row>
    <row r="7698" spans="1:1" x14ac:dyDescent="0.3">
      <c r="A7698" s="260"/>
    </row>
    <row r="7699" spans="1:1" x14ac:dyDescent="0.3">
      <c r="A7699" s="260"/>
    </row>
    <row r="7700" spans="1:1" x14ac:dyDescent="0.3">
      <c r="A7700" s="260"/>
    </row>
    <row r="7701" spans="1:1" x14ac:dyDescent="0.3">
      <c r="A7701" s="260"/>
    </row>
    <row r="7702" spans="1:1" x14ac:dyDescent="0.3">
      <c r="A7702" s="260"/>
    </row>
    <row r="7703" spans="1:1" x14ac:dyDescent="0.3">
      <c r="A7703" s="260"/>
    </row>
    <row r="7704" spans="1:1" x14ac:dyDescent="0.3">
      <c r="A7704" s="260"/>
    </row>
    <row r="7705" spans="1:1" x14ac:dyDescent="0.3">
      <c r="A7705" s="260"/>
    </row>
    <row r="7706" spans="1:1" x14ac:dyDescent="0.3">
      <c r="A7706" s="260"/>
    </row>
    <row r="7707" spans="1:1" x14ac:dyDescent="0.3">
      <c r="A7707" s="260"/>
    </row>
    <row r="7708" spans="1:1" x14ac:dyDescent="0.3">
      <c r="A7708" s="260"/>
    </row>
    <row r="7709" spans="1:1" x14ac:dyDescent="0.3">
      <c r="A7709" s="260"/>
    </row>
    <row r="7710" spans="1:1" x14ac:dyDescent="0.3">
      <c r="A7710" s="260"/>
    </row>
    <row r="7711" spans="1:1" x14ac:dyDescent="0.3">
      <c r="A7711" s="260"/>
    </row>
    <row r="7712" spans="1:1" x14ac:dyDescent="0.3">
      <c r="A7712" s="260"/>
    </row>
    <row r="7713" spans="1:1" x14ac:dyDescent="0.3">
      <c r="A7713" s="260"/>
    </row>
    <row r="7714" spans="1:1" x14ac:dyDescent="0.3">
      <c r="A7714" s="260"/>
    </row>
    <row r="7715" spans="1:1" x14ac:dyDescent="0.3">
      <c r="A7715" s="260"/>
    </row>
    <row r="7716" spans="1:1" x14ac:dyDescent="0.3">
      <c r="A7716" s="260"/>
    </row>
    <row r="7717" spans="1:1" x14ac:dyDescent="0.3">
      <c r="A7717" s="260"/>
    </row>
    <row r="7718" spans="1:1" x14ac:dyDescent="0.3">
      <c r="A7718" s="260"/>
    </row>
    <row r="7719" spans="1:1" x14ac:dyDescent="0.3">
      <c r="A7719" s="260"/>
    </row>
    <row r="7720" spans="1:1" x14ac:dyDescent="0.3">
      <c r="A7720" s="260"/>
    </row>
    <row r="7721" spans="1:1" x14ac:dyDescent="0.3">
      <c r="A7721" s="260"/>
    </row>
    <row r="7722" spans="1:1" x14ac:dyDescent="0.3">
      <c r="A7722" s="260"/>
    </row>
    <row r="7723" spans="1:1" x14ac:dyDescent="0.3">
      <c r="A7723" s="260"/>
    </row>
    <row r="7724" spans="1:1" x14ac:dyDescent="0.3">
      <c r="A7724" s="260"/>
    </row>
    <row r="7725" spans="1:1" x14ac:dyDescent="0.3">
      <c r="A7725" s="260"/>
    </row>
    <row r="7726" spans="1:1" x14ac:dyDescent="0.3">
      <c r="A7726" s="260"/>
    </row>
    <row r="7727" spans="1:1" x14ac:dyDescent="0.3">
      <c r="A7727" s="260"/>
    </row>
    <row r="7728" spans="1:1" x14ac:dyDescent="0.3">
      <c r="A7728" s="260"/>
    </row>
    <row r="7729" spans="1:1" x14ac:dyDescent="0.3">
      <c r="A7729" s="260"/>
    </row>
    <row r="7730" spans="1:1" x14ac:dyDescent="0.3">
      <c r="A7730" s="260"/>
    </row>
    <row r="7731" spans="1:1" x14ac:dyDescent="0.3">
      <c r="A7731" s="260"/>
    </row>
    <row r="7732" spans="1:1" x14ac:dyDescent="0.3">
      <c r="A7732" s="260"/>
    </row>
    <row r="7733" spans="1:1" x14ac:dyDescent="0.3">
      <c r="A7733" s="260"/>
    </row>
    <row r="7734" spans="1:1" x14ac:dyDescent="0.3">
      <c r="A7734" s="260"/>
    </row>
    <row r="7735" spans="1:1" x14ac:dyDescent="0.3">
      <c r="A7735" s="260"/>
    </row>
    <row r="7736" spans="1:1" x14ac:dyDescent="0.3">
      <c r="A7736" s="260"/>
    </row>
    <row r="7737" spans="1:1" x14ac:dyDescent="0.3">
      <c r="A7737" s="260"/>
    </row>
    <row r="7738" spans="1:1" x14ac:dyDescent="0.3">
      <c r="A7738" s="260"/>
    </row>
    <row r="7739" spans="1:1" x14ac:dyDescent="0.3">
      <c r="A7739" s="260"/>
    </row>
    <row r="7740" spans="1:1" x14ac:dyDescent="0.3">
      <c r="A7740" s="260"/>
    </row>
    <row r="7741" spans="1:1" x14ac:dyDescent="0.3">
      <c r="A7741" s="260"/>
    </row>
    <row r="7742" spans="1:1" x14ac:dyDescent="0.3">
      <c r="A7742" s="260"/>
    </row>
    <row r="7743" spans="1:1" x14ac:dyDescent="0.3">
      <c r="A7743" s="260"/>
    </row>
    <row r="7744" spans="1:1" x14ac:dyDescent="0.3">
      <c r="A7744" s="260"/>
    </row>
    <row r="7745" spans="1:1" x14ac:dyDescent="0.3">
      <c r="A7745" s="260"/>
    </row>
    <row r="7746" spans="1:1" x14ac:dyDescent="0.3">
      <c r="A7746" s="260"/>
    </row>
    <row r="7747" spans="1:1" x14ac:dyDescent="0.3">
      <c r="A7747" s="260"/>
    </row>
    <row r="7748" spans="1:1" x14ac:dyDescent="0.3">
      <c r="A7748" s="260"/>
    </row>
    <row r="7749" spans="1:1" x14ac:dyDescent="0.3">
      <c r="A7749" s="260"/>
    </row>
    <row r="7750" spans="1:1" x14ac:dyDescent="0.3">
      <c r="A7750" s="260"/>
    </row>
    <row r="7751" spans="1:1" x14ac:dyDescent="0.3">
      <c r="A7751" s="260"/>
    </row>
    <row r="7752" spans="1:1" x14ac:dyDescent="0.3">
      <c r="A7752" s="260"/>
    </row>
    <row r="7753" spans="1:1" x14ac:dyDescent="0.3">
      <c r="A7753" s="260"/>
    </row>
    <row r="7754" spans="1:1" x14ac:dyDescent="0.3">
      <c r="A7754" s="260"/>
    </row>
    <row r="7755" spans="1:1" x14ac:dyDescent="0.3">
      <c r="A7755" s="260"/>
    </row>
    <row r="7756" spans="1:1" x14ac:dyDescent="0.3">
      <c r="A7756" s="260"/>
    </row>
    <row r="7757" spans="1:1" x14ac:dyDescent="0.3">
      <c r="A7757" s="260"/>
    </row>
    <row r="7758" spans="1:1" x14ac:dyDescent="0.3">
      <c r="A7758" s="260"/>
    </row>
    <row r="7759" spans="1:1" x14ac:dyDescent="0.3">
      <c r="A7759" s="260"/>
    </row>
    <row r="7760" spans="1:1" x14ac:dyDescent="0.3">
      <c r="A7760" s="260"/>
    </row>
    <row r="7761" spans="1:1" x14ac:dyDescent="0.3">
      <c r="A7761" s="260"/>
    </row>
    <row r="7762" spans="1:1" x14ac:dyDescent="0.3">
      <c r="A7762" s="260"/>
    </row>
    <row r="7763" spans="1:1" x14ac:dyDescent="0.3">
      <c r="A7763" s="260"/>
    </row>
    <row r="7764" spans="1:1" x14ac:dyDescent="0.3">
      <c r="A7764" s="260"/>
    </row>
    <row r="7765" spans="1:1" x14ac:dyDescent="0.3">
      <c r="A7765" s="260"/>
    </row>
    <row r="7766" spans="1:1" x14ac:dyDescent="0.3">
      <c r="A7766" s="260"/>
    </row>
    <row r="7767" spans="1:1" x14ac:dyDescent="0.3">
      <c r="A7767" s="260"/>
    </row>
    <row r="7768" spans="1:1" x14ac:dyDescent="0.3">
      <c r="A7768" s="260"/>
    </row>
    <row r="7769" spans="1:1" x14ac:dyDescent="0.3">
      <c r="A7769" s="260"/>
    </row>
    <row r="7770" spans="1:1" x14ac:dyDescent="0.3">
      <c r="A7770" s="260"/>
    </row>
    <row r="7771" spans="1:1" x14ac:dyDescent="0.3">
      <c r="A7771" s="260"/>
    </row>
    <row r="7772" spans="1:1" x14ac:dyDescent="0.3">
      <c r="A7772" s="260"/>
    </row>
    <row r="7773" spans="1:1" x14ac:dyDescent="0.3">
      <c r="A7773" s="260"/>
    </row>
    <row r="7774" spans="1:1" x14ac:dyDescent="0.3">
      <c r="A7774" s="260"/>
    </row>
    <row r="7775" spans="1:1" x14ac:dyDescent="0.3">
      <c r="A7775" s="260"/>
    </row>
    <row r="7776" spans="1:1" x14ac:dyDescent="0.3">
      <c r="A7776" s="260"/>
    </row>
    <row r="7777" spans="1:1" x14ac:dyDescent="0.3">
      <c r="A7777" s="260"/>
    </row>
    <row r="7778" spans="1:1" x14ac:dyDescent="0.3">
      <c r="A7778" s="260"/>
    </row>
    <row r="7779" spans="1:1" x14ac:dyDescent="0.3">
      <c r="A7779" s="260"/>
    </row>
    <row r="7780" spans="1:1" x14ac:dyDescent="0.3">
      <c r="A7780" s="260"/>
    </row>
    <row r="7781" spans="1:1" x14ac:dyDescent="0.3">
      <c r="A7781" s="260"/>
    </row>
    <row r="7782" spans="1:1" x14ac:dyDescent="0.3">
      <c r="A7782" s="260"/>
    </row>
    <row r="7783" spans="1:1" x14ac:dyDescent="0.3">
      <c r="A7783" s="260"/>
    </row>
    <row r="7784" spans="1:1" x14ac:dyDescent="0.3">
      <c r="A7784" s="260"/>
    </row>
    <row r="7785" spans="1:1" x14ac:dyDescent="0.3">
      <c r="A7785" s="260"/>
    </row>
    <row r="7786" spans="1:1" x14ac:dyDescent="0.3">
      <c r="A7786" s="260"/>
    </row>
    <row r="7787" spans="1:1" x14ac:dyDescent="0.3">
      <c r="A7787" s="260"/>
    </row>
    <row r="7788" spans="1:1" x14ac:dyDescent="0.3">
      <c r="A7788" s="260"/>
    </row>
    <row r="7789" spans="1:1" x14ac:dyDescent="0.3">
      <c r="A7789" s="260"/>
    </row>
    <row r="7790" spans="1:1" x14ac:dyDescent="0.3">
      <c r="A7790" s="260"/>
    </row>
    <row r="7791" spans="1:1" x14ac:dyDescent="0.3">
      <c r="A7791" s="260"/>
    </row>
    <row r="7792" spans="1:1" x14ac:dyDescent="0.3">
      <c r="A7792" s="260"/>
    </row>
    <row r="7793" spans="1:1" x14ac:dyDescent="0.3">
      <c r="A7793" s="260"/>
    </row>
    <row r="7794" spans="1:1" x14ac:dyDescent="0.3">
      <c r="A7794" s="260"/>
    </row>
    <row r="7795" spans="1:1" x14ac:dyDescent="0.3">
      <c r="A7795" s="260"/>
    </row>
    <row r="7796" spans="1:1" x14ac:dyDescent="0.3">
      <c r="A7796" s="260"/>
    </row>
    <row r="7797" spans="1:1" x14ac:dyDescent="0.3">
      <c r="A7797" s="260"/>
    </row>
    <row r="7798" spans="1:1" x14ac:dyDescent="0.3">
      <c r="A7798" s="260"/>
    </row>
    <row r="7799" spans="1:1" x14ac:dyDescent="0.3">
      <c r="A7799" s="260"/>
    </row>
    <row r="7800" spans="1:1" x14ac:dyDescent="0.3">
      <c r="A7800" s="260"/>
    </row>
    <row r="7801" spans="1:1" x14ac:dyDescent="0.3">
      <c r="A7801" s="260"/>
    </row>
    <row r="7802" spans="1:1" x14ac:dyDescent="0.3">
      <c r="A7802" s="260"/>
    </row>
    <row r="7803" spans="1:1" x14ac:dyDescent="0.3">
      <c r="A7803" s="260"/>
    </row>
    <row r="7804" spans="1:1" x14ac:dyDescent="0.3">
      <c r="A7804" s="260"/>
    </row>
    <row r="7805" spans="1:1" x14ac:dyDescent="0.3">
      <c r="A7805" s="260"/>
    </row>
    <row r="7806" spans="1:1" x14ac:dyDescent="0.3">
      <c r="A7806" s="260"/>
    </row>
    <row r="7807" spans="1:1" x14ac:dyDescent="0.3">
      <c r="A7807" s="260"/>
    </row>
    <row r="7808" spans="1:1" x14ac:dyDescent="0.3">
      <c r="A7808" s="260"/>
    </row>
    <row r="7809" spans="1:1" x14ac:dyDescent="0.3">
      <c r="A7809" s="260"/>
    </row>
    <row r="7810" spans="1:1" x14ac:dyDescent="0.3">
      <c r="A7810" s="260"/>
    </row>
    <row r="7811" spans="1:1" x14ac:dyDescent="0.3">
      <c r="A7811" s="260"/>
    </row>
    <row r="7812" spans="1:1" x14ac:dyDescent="0.3">
      <c r="A7812" s="260"/>
    </row>
    <row r="7813" spans="1:1" x14ac:dyDescent="0.3">
      <c r="A7813" s="260"/>
    </row>
    <row r="7814" spans="1:1" x14ac:dyDescent="0.3">
      <c r="A7814" s="260"/>
    </row>
    <row r="7815" spans="1:1" x14ac:dyDescent="0.3">
      <c r="A7815" s="260"/>
    </row>
    <row r="7816" spans="1:1" x14ac:dyDescent="0.3">
      <c r="A7816" s="260"/>
    </row>
    <row r="7817" spans="1:1" x14ac:dyDescent="0.3">
      <c r="A7817" s="260"/>
    </row>
    <row r="7818" spans="1:1" x14ac:dyDescent="0.3">
      <c r="A7818" s="260"/>
    </row>
    <row r="7819" spans="1:1" x14ac:dyDescent="0.3">
      <c r="A7819" s="260"/>
    </row>
    <row r="7820" spans="1:1" x14ac:dyDescent="0.3">
      <c r="A7820" s="260"/>
    </row>
    <row r="7821" spans="1:1" x14ac:dyDescent="0.3">
      <c r="A7821" s="260"/>
    </row>
    <row r="7822" spans="1:1" x14ac:dyDescent="0.3">
      <c r="A7822" s="260"/>
    </row>
    <row r="7823" spans="1:1" x14ac:dyDescent="0.3">
      <c r="A7823" s="260"/>
    </row>
    <row r="7824" spans="1:1" x14ac:dyDescent="0.3">
      <c r="A7824" s="260"/>
    </row>
    <row r="7825" spans="1:1" x14ac:dyDescent="0.3">
      <c r="A7825" s="260"/>
    </row>
    <row r="7826" spans="1:1" x14ac:dyDescent="0.3">
      <c r="A7826" s="260"/>
    </row>
    <row r="7827" spans="1:1" x14ac:dyDescent="0.3">
      <c r="A7827" s="260"/>
    </row>
    <row r="7828" spans="1:1" x14ac:dyDescent="0.3">
      <c r="A7828" s="260"/>
    </row>
    <row r="7829" spans="1:1" x14ac:dyDescent="0.3">
      <c r="A7829" s="260"/>
    </row>
    <row r="7830" spans="1:1" x14ac:dyDescent="0.3">
      <c r="A7830" s="260"/>
    </row>
    <row r="7831" spans="1:1" x14ac:dyDescent="0.3">
      <c r="A7831" s="260"/>
    </row>
    <row r="7832" spans="1:1" x14ac:dyDescent="0.3">
      <c r="A7832" s="260"/>
    </row>
    <row r="7833" spans="1:1" x14ac:dyDescent="0.3">
      <c r="A7833" s="260"/>
    </row>
    <row r="7834" spans="1:1" x14ac:dyDescent="0.3">
      <c r="A7834" s="260"/>
    </row>
    <row r="7835" spans="1:1" x14ac:dyDescent="0.3">
      <c r="A7835" s="260"/>
    </row>
    <row r="7836" spans="1:1" x14ac:dyDescent="0.3">
      <c r="A7836" s="260"/>
    </row>
    <row r="7837" spans="1:1" x14ac:dyDescent="0.3">
      <c r="A7837" s="260"/>
    </row>
    <row r="7838" spans="1:1" x14ac:dyDescent="0.3">
      <c r="A7838" s="260"/>
    </row>
    <row r="7839" spans="1:1" x14ac:dyDescent="0.3">
      <c r="A7839" s="260"/>
    </row>
    <row r="7840" spans="1:1" x14ac:dyDescent="0.3">
      <c r="A7840" s="260"/>
    </row>
    <row r="7841" spans="1:1" x14ac:dyDescent="0.3">
      <c r="A7841" s="260"/>
    </row>
    <row r="7842" spans="1:1" x14ac:dyDescent="0.3">
      <c r="A7842" s="260"/>
    </row>
    <row r="7843" spans="1:1" x14ac:dyDescent="0.3">
      <c r="A7843" s="260"/>
    </row>
    <row r="7844" spans="1:1" x14ac:dyDescent="0.3">
      <c r="A7844" s="260"/>
    </row>
    <row r="7845" spans="1:1" x14ac:dyDescent="0.3">
      <c r="A7845" s="260"/>
    </row>
    <row r="7846" spans="1:1" x14ac:dyDescent="0.3">
      <c r="A7846" s="260"/>
    </row>
    <row r="7847" spans="1:1" x14ac:dyDescent="0.3">
      <c r="A7847" s="260"/>
    </row>
    <row r="7848" spans="1:1" x14ac:dyDescent="0.3">
      <c r="A7848" s="260"/>
    </row>
    <row r="7849" spans="1:1" x14ac:dyDescent="0.3">
      <c r="A7849" s="260"/>
    </row>
    <row r="7850" spans="1:1" x14ac:dyDescent="0.3">
      <c r="A7850" s="260"/>
    </row>
    <row r="7851" spans="1:1" x14ac:dyDescent="0.3">
      <c r="A7851" s="260"/>
    </row>
    <row r="7852" spans="1:1" x14ac:dyDescent="0.3">
      <c r="A7852" s="260"/>
    </row>
    <row r="7853" spans="1:1" x14ac:dyDescent="0.3">
      <c r="A7853" s="260"/>
    </row>
    <row r="7854" spans="1:1" x14ac:dyDescent="0.3">
      <c r="A7854" s="260"/>
    </row>
    <row r="7855" spans="1:1" x14ac:dyDescent="0.3">
      <c r="A7855" s="260"/>
    </row>
    <row r="7856" spans="1:1" x14ac:dyDescent="0.3">
      <c r="A7856" s="260"/>
    </row>
    <row r="7857" spans="1:1" x14ac:dyDescent="0.3">
      <c r="A7857" s="260"/>
    </row>
    <row r="7858" spans="1:1" x14ac:dyDescent="0.3">
      <c r="A7858" s="260"/>
    </row>
    <row r="7859" spans="1:1" x14ac:dyDescent="0.3">
      <c r="A7859" s="260"/>
    </row>
    <row r="7860" spans="1:1" x14ac:dyDescent="0.3">
      <c r="A7860" s="260"/>
    </row>
    <row r="7861" spans="1:1" x14ac:dyDescent="0.3">
      <c r="A7861" s="260"/>
    </row>
    <row r="7862" spans="1:1" x14ac:dyDescent="0.3">
      <c r="A7862" s="260"/>
    </row>
    <row r="7863" spans="1:1" x14ac:dyDescent="0.3">
      <c r="A7863" s="260"/>
    </row>
    <row r="7864" spans="1:1" x14ac:dyDescent="0.3">
      <c r="A7864" s="260"/>
    </row>
    <row r="7865" spans="1:1" x14ac:dyDescent="0.3">
      <c r="A7865" s="260"/>
    </row>
    <row r="7866" spans="1:1" x14ac:dyDescent="0.3">
      <c r="A7866" s="260"/>
    </row>
    <row r="7867" spans="1:1" x14ac:dyDescent="0.3">
      <c r="A7867" s="260"/>
    </row>
    <row r="7868" spans="1:1" x14ac:dyDescent="0.3">
      <c r="A7868" s="260"/>
    </row>
    <row r="7869" spans="1:1" x14ac:dyDescent="0.3">
      <c r="A7869" s="260"/>
    </row>
    <row r="7870" spans="1:1" x14ac:dyDescent="0.3">
      <c r="A7870" s="260"/>
    </row>
    <row r="7871" spans="1:1" x14ac:dyDescent="0.3">
      <c r="A7871" s="260"/>
    </row>
    <row r="7872" spans="1:1" x14ac:dyDescent="0.3">
      <c r="A7872" s="260"/>
    </row>
    <row r="7873" spans="1:1" x14ac:dyDescent="0.3">
      <c r="A7873" s="260"/>
    </row>
    <row r="7874" spans="1:1" x14ac:dyDescent="0.3">
      <c r="A7874" s="260"/>
    </row>
    <row r="7875" spans="1:1" x14ac:dyDescent="0.3">
      <c r="A7875" s="260"/>
    </row>
    <row r="7876" spans="1:1" x14ac:dyDescent="0.3">
      <c r="A7876" s="260"/>
    </row>
    <row r="7877" spans="1:1" x14ac:dyDescent="0.3">
      <c r="A7877" s="260"/>
    </row>
    <row r="7878" spans="1:1" x14ac:dyDescent="0.3">
      <c r="A7878" s="260"/>
    </row>
    <row r="7879" spans="1:1" x14ac:dyDescent="0.3">
      <c r="A7879" s="260"/>
    </row>
    <row r="7880" spans="1:1" x14ac:dyDescent="0.3">
      <c r="A7880" s="260"/>
    </row>
    <row r="7881" spans="1:1" x14ac:dyDescent="0.3">
      <c r="A7881" s="260"/>
    </row>
    <row r="7882" spans="1:1" x14ac:dyDescent="0.3">
      <c r="A7882" s="260"/>
    </row>
    <row r="7883" spans="1:1" x14ac:dyDescent="0.3">
      <c r="A7883" s="260"/>
    </row>
    <row r="7884" spans="1:1" x14ac:dyDescent="0.3">
      <c r="A7884" s="260"/>
    </row>
    <row r="7885" spans="1:1" x14ac:dyDescent="0.3">
      <c r="A7885" s="260"/>
    </row>
    <row r="7886" spans="1:1" x14ac:dyDescent="0.3">
      <c r="A7886" s="260"/>
    </row>
    <row r="7887" spans="1:1" x14ac:dyDescent="0.3">
      <c r="A7887" s="260"/>
    </row>
    <row r="7888" spans="1:1" x14ac:dyDescent="0.3">
      <c r="A7888" s="260"/>
    </row>
    <row r="7889" spans="1:1" x14ac:dyDescent="0.3">
      <c r="A7889" s="260"/>
    </row>
    <row r="7890" spans="1:1" x14ac:dyDescent="0.3">
      <c r="A7890" s="260"/>
    </row>
    <row r="7891" spans="1:1" x14ac:dyDescent="0.3">
      <c r="A7891" s="260"/>
    </row>
    <row r="7892" spans="1:1" x14ac:dyDescent="0.3">
      <c r="A7892" s="260"/>
    </row>
    <row r="7893" spans="1:1" x14ac:dyDescent="0.3">
      <c r="A7893" s="260"/>
    </row>
    <row r="7894" spans="1:1" x14ac:dyDescent="0.3">
      <c r="A7894" s="260"/>
    </row>
    <row r="7895" spans="1:1" x14ac:dyDescent="0.3">
      <c r="A7895" s="260"/>
    </row>
    <row r="7896" spans="1:1" x14ac:dyDescent="0.3">
      <c r="A7896" s="260"/>
    </row>
    <row r="7897" spans="1:1" x14ac:dyDescent="0.3">
      <c r="A7897" s="260"/>
    </row>
    <row r="7898" spans="1:1" x14ac:dyDescent="0.3">
      <c r="A7898" s="260"/>
    </row>
    <row r="7899" spans="1:1" x14ac:dyDescent="0.3">
      <c r="A7899" s="260"/>
    </row>
    <row r="7900" spans="1:1" x14ac:dyDescent="0.3">
      <c r="A7900" s="260"/>
    </row>
    <row r="7901" spans="1:1" x14ac:dyDescent="0.3">
      <c r="A7901" s="260"/>
    </row>
    <row r="7902" spans="1:1" x14ac:dyDescent="0.3">
      <c r="A7902" s="260"/>
    </row>
    <row r="7903" spans="1:1" x14ac:dyDescent="0.3">
      <c r="A7903" s="260"/>
    </row>
    <row r="7904" spans="1:1" x14ac:dyDescent="0.3">
      <c r="A7904" s="260"/>
    </row>
    <row r="7905" spans="1:1" x14ac:dyDescent="0.3">
      <c r="A7905" s="260"/>
    </row>
    <row r="7906" spans="1:1" x14ac:dyDescent="0.3">
      <c r="A7906" s="260"/>
    </row>
    <row r="7907" spans="1:1" x14ac:dyDescent="0.3">
      <c r="A7907" s="260"/>
    </row>
    <row r="7908" spans="1:1" x14ac:dyDescent="0.3">
      <c r="A7908" s="260"/>
    </row>
    <row r="7909" spans="1:1" x14ac:dyDescent="0.3">
      <c r="A7909" s="260"/>
    </row>
    <row r="7910" spans="1:1" x14ac:dyDescent="0.3">
      <c r="A7910" s="260"/>
    </row>
    <row r="7911" spans="1:1" x14ac:dyDescent="0.3">
      <c r="A7911" s="260"/>
    </row>
    <row r="7912" spans="1:1" x14ac:dyDescent="0.3">
      <c r="A7912" s="260"/>
    </row>
    <row r="7913" spans="1:1" x14ac:dyDescent="0.3">
      <c r="A7913" s="260"/>
    </row>
    <row r="7914" spans="1:1" x14ac:dyDescent="0.3">
      <c r="A7914" s="260"/>
    </row>
    <row r="7915" spans="1:1" x14ac:dyDescent="0.3">
      <c r="A7915" s="260"/>
    </row>
    <row r="7916" spans="1:1" x14ac:dyDescent="0.3">
      <c r="A7916" s="260"/>
    </row>
    <row r="7917" spans="1:1" x14ac:dyDescent="0.3">
      <c r="A7917" s="260"/>
    </row>
    <row r="7918" spans="1:1" x14ac:dyDescent="0.3">
      <c r="A7918" s="260"/>
    </row>
    <row r="7919" spans="1:1" x14ac:dyDescent="0.3">
      <c r="A7919" s="260"/>
    </row>
    <row r="7920" spans="1:1" x14ac:dyDescent="0.3">
      <c r="A7920" s="260"/>
    </row>
    <row r="7921" spans="1:1" x14ac:dyDescent="0.3">
      <c r="A7921" s="260"/>
    </row>
    <row r="7922" spans="1:1" x14ac:dyDescent="0.3">
      <c r="A7922" s="260"/>
    </row>
    <row r="7923" spans="1:1" x14ac:dyDescent="0.3">
      <c r="A7923" s="260"/>
    </row>
    <row r="7924" spans="1:1" x14ac:dyDescent="0.3">
      <c r="A7924" s="260"/>
    </row>
    <row r="7925" spans="1:1" x14ac:dyDescent="0.3">
      <c r="A7925" s="260"/>
    </row>
    <row r="7926" spans="1:1" x14ac:dyDescent="0.3">
      <c r="A7926" s="260"/>
    </row>
    <row r="7927" spans="1:1" x14ac:dyDescent="0.3">
      <c r="A7927" s="260"/>
    </row>
    <row r="7928" spans="1:1" x14ac:dyDescent="0.3">
      <c r="A7928" s="260"/>
    </row>
    <row r="7929" spans="1:1" x14ac:dyDescent="0.3">
      <c r="A7929" s="260"/>
    </row>
    <row r="7930" spans="1:1" x14ac:dyDescent="0.3">
      <c r="A7930" s="260"/>
    </row>
    <row r="7931" spans="1:1" x14ac:dyDescent="0.3">
      <c r="A7931" s="260"/>
    </row>
    <row r="7932" spans="1:1" x14ac:dyDescent="0.3">
      <c r="A7932" s="260"/>
    </row>
    <row r="7933" spans="1:1" x14ac:dyDescent="0.3">
      <c r="A7933" s="260"/>
    </row>
    <row r="7934" spans="1:1" x14ac:dyDescent="0.3">
      <c r="A7934" s="260"/>
    </row>
    <row r="7935" spans="1:1" x14ac:dyDescent="0.3">
      <c r="A7935" s="260"/>
    </row>
    <row r="7936" spans="1:1" x14ac:dyDescent="0.3">
      <c r="A7936" s="260"/>
    </row>
    <row r="7937" spans="1:1" x14ac:dyDescent="0.3">
      <c r="A7937" s="260"/>
    </row>
    <row r="7938" spans="1:1" x14ac:dyDescent="0.3">
      <c r="A7938" s="260"/>
    </row>
    <row r="7939" spans="1:1" x14ac:dyDescent="0.3">
      <c r="A7939" s="260"/>
    </row>
    <row r="7940" spans="1:1" x14ac:dyDescent="0.3">
      <c r="A7940" s="260"/>
    </row>
    <row r="7941" spans="1:1" x14ac:dyDescent="0.3">
      <c r="A7941" s="260"/>
    </row>
    <row r="7942" spans="1:1" x14ac:dyDescent="0.3">
      <c r="A7942" s="260"/>
    </row>
    <row r="7943" spans="1:1" x14ac:dyDescent="0.3">
      <c r="A7943" s="260"/>
    </row>
    <row r="7944" spans="1:1" x14ac:dyDescent="0.3">
      <c r="A7944" s="260"/>
    </row>
    <row r="7945" spans="1:1" x14ac:dyDescent="0.3">
      <c r="A7945" s="260"/>
    </row>
    <row r="7946" spans="1:1" x14ac:dyDescent="0.3">
      <c r="A7946" s="260"/>
    </row>
    <row r="7947" spans="1:1" x14ac:dyDescent="0.3">
      <c r="A7947" s="260"/>
    </row>
    <row r="7948" spans="1:1" x14ac:dyDescent="0.3">
      <c r="A7948" s="260"/>
    </row>
    <row r="7949" spans="1:1" x14ac:dyDescent="0.3">
      <c r="A7949" s="260"/>
    </row>
    <row r="7950" spans="1:1" x14ac:dyDescent="0.3">
      <c r="A7950" s="260"/>
    </row>
    <row r="7951" spans="1:1" x14ac:dyDescent="0.3">
      <c r="A7951" s="260"/>
    </row>
    <row r="7952" spans="1:1" x14ac:dyDescent="0.3">
      <c r="A7952" s="260"/>
    </row>
    <row r="7953" spans="1:1" x14ac:dyDescent="0.3">
      <c r="A7953" s="260"/>
    </row>
    <row r="7954" spans="1:1" x14ac:dyDescent="0.3">
      <c r="A7954" s="260"/>
    </row>
    <row r="7955" spans="1:1" x14ac:dyDescent="0.3">
      <c r="A7955" s="260"/>
    </row>
    <row r="7956" spans="1:1" x14ac:dyDescent="0.3">
      <c r="A7956" s="260"/>
    </row>
    <row r="7957" spans="1:1" x14ac:dyDescent="0.3">
      <c r="A7957" s="260"/>
    </row>
    <row r="7958" spans="1:1" x14ac:dyDescent="0.3">
      <c r="A7958" s="260"/>
    </row>
    <row r="7959" spans="1:1" x14ac:dyDescent="0.3">
      <c r="A7959" s="260"/>
    </row>
    <row r="7960" spans="1:1" x14ac:dyDescent="0.3">
      <c r="A7960" s="260"/>
    </row>
    <row r="7961" spans="1:1" x14ac:dyDescent="0.3">
      <c r="A7961" s="260"/>
    </row>
    <row r="7962" spans="1:1" x14ac:dyDescent="0.3">
      <c r="A7962" s="260"/>
    </row>
    <row r="7963" spans="1:1" x14ac:dyDescent="0.3">
      <c r="A7963" s="260"/>
    </row>
    <row r="7964" spans="1:1" x14ac:dyDescent="0.3">
      <c r="A7964" s="260"/>
    </row>
    <row r="7965" spans="1:1" x14ac:dyDescent="0.3">
      <c r="A7965" s="260"/>
    </row>
    <row r="7966" spans="1:1" x14ac:dyDescent="0.3">
      <c r="A7966" s="260"/>
    </row>
    <row r="7967" spans="1:1" x14ac:dyDescent="0.3">
      <c r="A7967" s="260"/>
    </row>
    <row r="7968" spans="1:1" x14ac:dyDescent="0.3">
      <c r="A7968" s="260"/>
    </row>
    <row r="7969" spans="1:1" x14ac:dyDescent="0.3">
      <c r="A7969" s="260"/>
    </row>
    <row r="7970" spans="1:1" x14ac:dyDescent="0.3">
      <c r="A7970" s="260"/>
    </row>
    <row r="7971" spans="1:1" x14ac:dyDescent="0.3">
      <c r="A7971" s="260"/>
    </row>
    <row r="7972" spans="1:1" x14ac:dyDescent="0.3">
      <c r="A7972" s="260"/>
    </row>
    <row r="7973" spans="1:1" x14ac:dyDescent="0.3">
      <c r="A7973" s="260"/>
    </row>
    <row r="7974" spans="1:1" x14ac:dyDescent="0.3">
      <c r="A7974" s="260"/>
    </row>
    <row r="7975" spans="1:1" x14ac:dyDescent="0.3">
      <c r="A7975" s="260"/>
    </row>
    <row r="7976" spans="1:1" x14ac:dyDescent="0.3">
      <c r="A7976" s="260"/>
    </row>
    <row r="7977" spans="1:1" x14ac:dyDescent="0.3">
      <c r="A7977" s="260"/>
    </row>
    <row r="7978" spans="1:1" x14ac:dyDescent="0.3">
      <c r="A7978" s="260"/>
    </row>
    <row r="7979" spans="1:1" x14ac:dyDescent="0.3">
      <c r="A7979" s="260"/>
    </row>
    <row r="7980" spans="1:1" x14ac:dyDescent="0.3">
      <c r="A7980" s="260"/>
    </row>
    <row r="7981" spans="1:1" x14ac:dyDescent="0.3">
      <c r="A7981" s="260"/>
    </row>
    <row r="7982" spans="1:1" x14ac:dyDescent="0.3">
      <c r="A7982" s="260"/>
    </row>
    <row r="7983" spans="1:1" x14ac:dyDescent="0.3">
      <c r="A7983" s="260"/>
    </row>
    <row r="7984" spans="1:1" x14ac:dyDescent="0.3">
      <c r="A7984" s="260"/>
    </row>
    <row r="7985" spans="1:1" x14ac:dyDescent="0.3">
      <c r="A7985" s="260"/>
    </row>
    <row r="7986" spans="1:1" x14ac:dyDescent="0.3">
      <c r="A7986" s="260"/>
    </row>
    <row r="7987" spans="1:1" x14ac:dyDescent="0.3">
      <c r="A7987" s="260"/>
    </row>
    <row r="7988" spans="1:1" x14ac:dyDescent="0.3">
      <c r="A7988" s="260"/>
    </row>
    <row r="7989" spans="1:1" x14ac:dyDescent="0.3">
      <c r="A7989" s="260"/>
    </row>
    <row r="7990" spans="1:1" x14ac:dyDescent="0.3">
      <c r="A7990" s="260"/>
    </row>
    <row r="7991" spans="1:1" x14ac:dyDescent="0.3">
      <c r="A7991" s="260"/>
    </row>
    <row r="7992" spans="1:1" x14ac:dyDescent="0.3">
      <c r="A7992" s="260"/>
    </row>
    <row r="7993" spans="1:1" x14ac:dyDescent="0.3">
      <c r="A7993" s="260"/>
    </row>
    <row r="7994" spans="1:1" x14ac:dyDescent="0.3">
      <c r="A7994" s="260"/>
    </row>
    <row r="7995" spans="1:1" x14ac:dyDescent="0.3">
      <c r="A7995" s="260"/>
    </row>
    <row r="7996" spans="1:1" x14ac:dyDescent="0.3">
      <c r="A7996" s="260"/>
    </row>
    <row r="7997" spans="1:1" x14ac:dyDescent="0.3">
      <c r="A7997" s="260"/>
    </row>
    <row r="7998" spans="1:1" x14ac:dyDescent="0.3">
      <c r="A7998" s="260"/>
    </row>
    <row r="7999" spans="1:1" x14ac:dyDescent="0.3">
      <c r="A7999" s="260"/>
    </row>
    <row r="8000" spans="1:1" x14ac:dyDescent="0.3">
      <c r="A8000" s="260"/>
    </row>
    <row r="8001" spans="1:1" x14ac:dyDescent="0.3">
      <c r="A8001" s="260"/>
    </row>
    <row r="8002" spans="1:1" x14ac:dyDescent="0.3">
      <c r="A8002" s="260"/>
    </row>
    <row r="8003" spans="1:1" x14ac:dyDescent="0.3">
      <c r="A8003" s="260"/>
    </row>
    <row r="8004" spans="1:1" x14ac:dyDescent="0.3">
      <c r="A8004" s="260"/>
    </row>
    <row r="8005" spans="1:1" x14ac:dyDescent="0.3">
      <c r="A8005" s="260"/>
    </row>
    <row r="8006" spans="1:1" x14ac:dyDescent="0.3">
      <c r="A8006" s="260"/>
    </row>
    <row r="8007" spans="1:1" x14ac:dyDescent="0.3">
      <c r="A8007" s="260"/>
    </row>
    <row r="8008" spans="1:1" x14ac:dyDescent="0.3">
      <c r="A8008" s="260"/>
    </row>
    <row r="8009" spans="1:1" x14ac:dyDescent="0.3">
      <c r="A8009" s="260"/>
    </row>
  </sheetData>
  <phoneticPr fontId="10"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16890"/>
  <sheetViews>
    <sheetView workbookViewId="0">
      <pane ySplit="2" topLeftCell="A3" activePane="bottomLeft" state="frozen"/>
      <selection pane="bottomLeft" activeCell="E16890" sqref="E16890"/>
    </sheetView>
  </sheetViews>
  <sheetFormatPr defaultColWidth="9.109375" defaultRowHeight="13.8" x14ac:dyDescent="0.3"/>
  <cols>
    <col min="1" max="1" width="9.6640625" style="254" customWidth="1"/>
    <col min="2" max="2" width="9.109375" style="213"/>
    <col min="3" max="3" width="24.6640625" style="213" bestFit="1" customWidth="1"/>
    <col min="4" max="4" width="18.44140625" style="213" customWidth="1"/>
    <col min="5" max="5" width="20.88671875" style="292" customWidth="1"/>
    <col min="6" max="16384" width="9.109375" style="213"/>
  </cols>
  <sheetData>
    <row r="1" spans="1:6" x14ac:dyDescent="0.3">
      <c r="A1" s="293" t="s">
        <v>205</v>
      </c>
      <c r="E1" s="294"/>
    </row>
    <row r="2" spans="1:6" x14ac:dyDescent="0.3">
      <c r="A2" s="295" t="s">
        <v>96</v>
      </c>
      <c r="B2" s="290" t="s">
        <v>97</v>
      </c>
      <c r="C2" s="290" t="s">
        <v>98</v>
      </c>
      <c r="D2" s="290" t="s">
        <v>99</v>
      </c>
      <c r="E2" s="291" t="s">
        <v>100</v>
      </c>
      <c r="F2" s="290" t="s">
        <v>101</v>
      </c>
    </row>
    <row r="3" spans="1:6" x14ac:dyDescent="0.3">
      <c r="A3" s="213">
        <v>2013</v>
      </c>
      <c r="B3" s="213" t="s">
        <v>0</v>
      </c>
      <c r="C3" s="213" t="s">
        <v>83</v>
      </c>
      <c r="D3" s="213" t="s">
        <v>79</v>
      </c>
      <c r="E3" s="213">
        <v>185</v>
      </c>
      <c r="F3" s="213" t="s">
        <v>103</v>
      </c>
    </row>
    <row r="4" spans="1:6" x14ac:dyDescent="0.3">
      <c r="A4" s="213">
        <v>2013</v>
      </c>
      <c r="B4" s="213" t="s">
        <v>0</v>
      </c>
      <c r="C4" s="213" t="s">
        <v>83</v>
      </c>
      <c r="D4" s="213" t="s">
        <v>17</v>
      </c>
      <c r="E4" s="213">
        <v>108</v>
      </c>
      <c r="F4" s="213" t="s">
        <v>103</v>
      </c>
    </row>
    <row r="5" spans="1:6" x14ac:dyDescent="0.3">
      <c r="A5" s="213">
        <v>2013</v>
      </c>
      <c r="B5" s="213" t="s">
        <v>0</v>
      </c>
      <c r="C5" s="213" t="s">
        <v>83</v>
      </c>
      <c r="D5" s="213" t="s">
        <v>66</v>
      </c>
      <c r="E5" s="213">
        <v>44</v>
      </c>
      <c r="F5" s="213" t="s">
        <v>103</v>
      </c>
    </row>
    <row r="6" spans="1:6" x14ac:dyDescent="0.3">
      <c r="A6" s="213">
        <v>2013</v>
      </c>
      <c r="B6" s="213" t="s">
        <v>0</v>
      </c>
      <c r="C6" s="213" t="s">
        <v>83</v>
      </c>
      <c r="D6" s="213" t="s">
        <v>11</v>
      </c>
      <c r="E6" s="213">
        <v>209</v>
      </c>
      <c r="F6" s="213" t="s">
        <v>103</v>
      </c>
    </row>
    <row r="7" spans="1:6" x14ac:dyDescent="0.3">
      <c r="A7" s="213">
        <v>2013</v>
      </c>
      <c r="B7" s="213" t="s">
        <v>0</v>
      </c>
      <c r="C7" s="213" t="s">
        <v>83</v>
      </c>
      <c r="D7" s="213" t="s">
        <v>56</v>
      </c>
      <c r="E7" s="213">
        <v>81</v>
      </c>
      <c r="F7" s="213" t="s">
        <v>103</v>
      </c>
    </row>
    <row r="8" spans="1:6" x14ac:dyDescent="0.3">
      <c r="A8" s="213">
        <v>2013</v>
      </c>
      <c r="B8" s="213" t="s">
        <v>0</v>
      </c>
      <c r="C8" s="213" t="s">
        <v>83</v>
      </c>
      <c r="D8" s="213" t="s">
        <v>29</v>
      </c>
      <c r="E8" s="213">
        <v>49</v>
      </c>
      <c r="F8" s="213" t="s">
        <v>103</v>
      </c>
    </row>
    <row r="9" spans="1:6" x14ac:dyDescent="0.3">
      <c r="A9" s="213">
        <v>2013</v>
      </c>
      <c r="B9" s="213" t="s">
        <v>0</v>
      </c>
      <c r="C9" s="213" t="s">
        <v>83</v>
      </c>
      <c r="D9" s="213" t="s">
        <v>47</v>
      </c>
      <c r="E9" s="213">
        <v>125</v>
      </c>
      <c r="F9" s="213" t="s">
        <v>103</v>
      </c>
    </row>
    <row r="10" spans="1:6" x14ac:dyDescent="0.3">
      <c r="A10" s="213">
        <v>2013</v>
      </c>
      <c r="B10" s="213" t="s">
        <v>0</v>
      </c>
      <c r="C10" s="213" t="s">
        <v>83</v>
      </c>
      <c r="D10" s="213" t="s">
        <v>74</v>
      </c>
      <c r="E10" s="213">
        <v>172</v>
      </c>
      <c r="F10" s="213" t="s">
        <v>103</v>
      </c>
    </row>
    <row r="11" spans="1:6" x14ac:dyDescent="0.3">
      <c r="A11" s="213">
        <v>2013</v>
      </c>
      <c r="B11" s="213" t="s">
        <v>0</v>
      </c>
      <c r="C11" s="213" t="s">
        <v>83</v>
      </c>
      <c r="D11" s="213" t="s">
        <v>60</v>
      </c>
      <c r="E11" s="213">
        <v>47</v>
      </c>
      <c r="F11" s="213" t="s">
        <v>103</v>
      </c>
    </row>
    <row r="12" spans="1:6" x14ac:dyDescent="0.3">
      <c r="A12" s="213">
        <v>2013</v>
      </c>
      <c r="B12" s="213" t="s">
        <v>0</v>
      </c>
      <c r="C12" s="213" t="s">
        <v>83</v>
      </c>
      <c r="D12" s="213" t="s">
        <v>25</v>
      </c>
      <c r="E12" s="213">
        <v>116</v>
      </c>
      <c r="F12" s="213" t="s">
        <v>103</v>
      </c>
    </row>
    <row r="13" spans="1:6" x14ac:dyDescent="0.3">
      <c r="A13" s="213">
        <v>2013</v>
      </c>
      <c r="B13" s="213" t="s">
        <v>0</v>
      </c>
      <c r="C13" s="213" t="s">
        <v>83</v>
      </c>
      <c r="D13" s="213" t="s">
        <v>7</v>
      </c>
      <c r="E13" s="213">
        <v>150</v>
      </c>
      <c r="F13" s="213" t="s">
        <v>103</v>
      </c>
    </row>
    <row r="14" spans="1:6" x14ac:dyDescent="0.3">
      <c r="A14" s="213">
        <v>2013</v>
      </c>
      <c r="B14" s="213" t="s">
        <v>0</v>
      </c>
      <c r="C14" s="213" t="s">
        <v>83</v>
      </c>
      <c r="D14" s="213" t="s">
        <v>36</v>
      </c>
      <c r="E14" s="213">
        <v>62</v>
      </c>
      <c r="F14" s="213" t="s">
        <v>103</v>
      </c>
    </row>
    <row r="15" spans="1:6" x14ac:dyDescent="0.3">
      <c r="A15" s="213">
        <v>2013</v>
      </c>
      <c r="B15" s="213" t="s">
        <v>0</v>
      </c>
      <c r="C15" s="213" t="s">
        <v>83</v>
      </c>
      <c r="D15" s="213" t="s">
        <v>21</v>
      </c>
      <c r="E15" s="213">
        <v>33</v>
      </c>
      <c r="F15" s="213" t="s">
        <v>103</v>
      </c>
    </row>
    <row r="16" spans="1:6" x14ac:dyDescent="0.3">
      <c r="A16" s="213">
        <v>2013</v>
      </c>
      <c r="B16" s="213" t="s">
        <v>0</v>
      </c>
      <c r="C16" s="213" t="s">
        <v>83</v>
      </c>
      <c r="D16" s="213" t="s">
        <v>16</v>
      </c>
      <c r="E16" s="213">
        <v>99</v>
      </c>
      <c r="F16" s="213" t="s">
        <v>103</v>
      </c>
    </row>
    <row r="17" spans="1:6" x14ac:dyDescent="0.3">
      <c r="A17" s="213">
        <v>2013</v>
      </c>
      <c r="B17" s="213" t="s">
        <v>0</v>
      </c>
      <c r="C17" s="213" t="s">
        <v>83</v>
      </c>
      <c r="D17" s="213" t="s">
        <v>2</v>
      </c>
      <c r="E17" s="213">
        <v>285</v>
      </c>
      <c r="F17" s="213" t="s">
        <v>103</v>
      </c>
    </row>
    <row r="18" spans="1:6" x14ac:dyDescent="0.3">
      <c r="A18" s="213">
        <v>2013</v>
      </c>
      <c r="B18" s="213" t="s">
        <v>0</v>
      </c>
      <c r="C18" s="213" t="s">
        <v>83</v>
      </c>
      <c r="D18" s="213" t="s">
        <v>4</v>
      </c>
      <c r="E18" s="213">
        <v>291</v>
      </c>
      <c r="F18" s="213" t="s">
        <v>103</v>
      </c>
    </row>
    <row r="19" spans="1:6" x14ac:dyDescent="0.3">
      <c r="A19" s="213">
        <v>2013</v>
      </c>
      <c r="B19" s="213" t="s">
        <v>0</v>
      </c>
      <c r="C19" s="213" t="s">
        <v>83</v>
      </c>
      <c r="D19" s="213" t="s">
        <v>8</v>
      </c>
      <c r="E19" s="213">
        <v>79</v>
      </c>
      <c r="F19" s="213" t="s">
        <v>103</v>
      </c>
    </row>
    <row r="20" spans="1:6" x14ac:dyDescent="0.3">
      <c r="A20" s="213">
        <v>2013</v>
      </c>
      <c r="B20" s="213" t="s">
        <v>0</v>
      </c>
      <c r="C20" s="213" t="s">
        <v>83</v>
      </c>
      <c r="D20" s="213" t="s">
        <v>78</v>
      </c>
      <c r="E20" s="213">
        <v>108</v>
      </c>
      <c r="F20" s="213" t="s">
        <v>103</v>
      </c>
    </row>
    <row r="21" spans="1:6" x14ac:dyDescent="0.3">
      <c r="A21" s="213">
        <v>2013</v>
      </c>
      <c r="B21" s="213" t="s">
        <v>0</v>
      </c>
      <c r="C21" s="213" t="s">
        <v>83</v>
      </c>
      <c r="D21" s="213" t="s">
        <v>27</v>
      </c>
      <c r="E21" s="213">
        <v>88</v>
      </c>
      <c r="F21" s="213" t="s">
        <v>103</v>
      </c>
    </row>
    <row r="22" spans="1:6" x14ac:dyDescent="0.3">
      <c r="A22" s="213">
        <v>2013</v>
      </c>
      <c r="B22" s="213" t="s">
        <v>0</v>
      </c>
      <c r="C22" s="213" t="s">
        <v>83</v>
      </c>
      <c r="D22" s="213" t="s">
        <v>70</v>
      </c>
      <c r="E22" s="213">
        <v>133</v>
      </c>
      <c r="F22" s="213" t="s">
        <v>103</v>
      </c>
    </row>
    <row r="23" spans="1:6" x14ac:dyDescent="0.3">
      <c r="A23" s="213">
        <v>2013</v>
      </c>
      <c r="B23" s="213" t="s">
        <v>0</v>
      </c>
      <c r="C23" s="213" t="s">
        <v>83</v>
      </c>
      <c r="D23" s="213" t="s">
        <v>72</v>
      </c>
      <c r="E23" s="213">
        <v>39</v>
      </c>
      <c r="F23" s="213" t="s">
        <v>103</v>
      </c>
    </row>
    <row r="24" spans="1:6" x14ac:dyDescent="0.3">
      <c r="A24" s="213">
        <v>2013</v>
      </c>
      <c r="B24" s="213" t="s">
        <v>0</v>
      </c>
      <c r="C24" s="213" t="s">
        <v>83</v>
      </c>
      <c r="D24" s="213" t="s">
        <v>6</v>
      </c>
      <c r="E24" s="213">
        <v>267</v>
      </c>
      <c r="F24" s="213" t="s">
        <v>103</v>
      </c>
    </row>
    <row r="25" spans="1:6" x14ac:dyDescent="0.3">
      <c r="A25" s="213">
        <v>2013</v>
      </c>
      <c r="B25" s="213" t="s">
        <v>0</v>
      </c>
      <c r="C25" s="213" t="s">
        <v>83</v>
      </c>
      <c r="D25" s="213" t="s">
        <v>62</v>
      </c>
      <c r="E25" s="213">
        <v>83</v>
      </c>
      <c r="F25" s="213" t="s">
        <v>103</v>
      </c>
    </row>
    <row r="26" spans="1:6" x14ac:dyDescent="0.3">
      <c r="A26" s="213">
        <v>2013</v>
      </c>
      <c r="B26" s="213" t="s">
        <v>0</v>
      </c>
      <c r="C26" s="213" t="s">
        <v>83</v>
      </c>
      <c r="D26" s="213" t="s">
        <v>5</v>
      </c>
      <c r="E26" s="213">
        <v>209</v>
      </c>
      <c r="F26" s="213" t="s">
        <v>103</v>
      </c>
    </row>
    <row r="27" spans="1:6" x14ac:dyDescent="0.3">
      <c r="A27" s="213">
        <v>2013</v>
      </c>
      <c r="B27" s="213" t="s">
        <v>0</v>
      </c>
      <c r="C27" s="213" t="s">
        <v>83</v>
      </c>
      <c r="D27" s="213" t="s">
        <v>76</v>
      </c>
      <c r="E27" s="213">
        <v>119</v>
      </c>
      <c r="F27" s="213" t="s">
        <v>103</v>
      </c>
    </row>
    <row r="28" spans="1:6" x14ac:dyDescent="0.3">
      <c r="A28" s="213">
        <v>2013</v>
      </c>
      <c r="B28" s="213" t="s">
        <v>0</v>
      </c>
      <c r="C28" s="213" t="s">
        <v>83</v>
      </c>
      <c r="D28" s="213" t="s">
        <v>63</v>
      </c>
      <c r="E28" s="213">
        <v>31</v>
      </c>
      <c r="F28" s="213" t="s">
        <v>103</v>
      </c>
    </row>
    <row r="29" spans="1:6" x14ac:dyDescent="0.3">
      <c r="A29" s="213">
        <v>2013</v>
      </c>
      <c r="B29" s="213" t="s">
        <v>0</v>
      </c>
      <c r="C29" s="213" t="s">
        <v>83</v>
      </c>
      <c r="D29" s="213" t="s">
        <v>65</v>
      </c>
      <c r="E29" s="213">
        <v>31</v>
      </c>
      <c r="F29" s="213" t="s">
        <v>103</v>
      </c>
    </row>
    <row r="30" spans="1:6" x14ac:dyDescent="0.3">
      <c r="A30" s="213">
        <v>2013</v>
      </c>
      <c r="B30" s="213" t="s">
        <v>0</v>
      </c>
      <c r="C30" s="213" t="s">
        <v>83</v>
      </c>
      <c r="D30" s="213" t="s">
        <v>22</v>
      </c>
      <c r="E30" s="213">
        <v>32</v>
      </c>
      <c r="F30" s="213" t="s">
        <v>103</v>
      </c>
    </row>
    <row r="31" spans="1:6" x14ac:dyDescent="0.3">
      <c r="A31" s="213">
        <v>2013</v>
      </c>
      <c r="B31" s="213" t="s">
        <v>0</v>
      </c>
      <c r="C31" s="213" t="s">
        <v>83</v>
      </c>
      <c r="D31" s="213" t="s">
        <v>23</v>
      </c>
      <c r="E31" s="213">
        <v>50</v>
      </c>
      <c r="F31" s="213" t="s">
        <v>103</v>
      </c>
    </row>
    <row r="32" spans="1:6" x14ac:dyDescent="0.3">
      <c r="A32" s="213">
        <v>2013</v>
      </c>
      <c r="B32" s="213" t="s">
        <v>0</v>
      </c>
      <c r="C32" s="213" t="s">
        <v>83</v>
      </c>
      <c r="D32" s="213" t="s">
        <v>278</v>
      </c>
      <c r="E32" s="213">
        <v>93</v>
      </c>
      <c r="F32" s="213" t="s">
        <v>103</v>
      </c>
    </row>
    <row r="33" spans="1:6" x14ac:dyDescent="0.3">
      <c r="A33" s="213">
        <v>2013</v>
      </c>
      <c r="B33" s="213" t="s">
        <v>0</v>
      </c>
      <c r="C33" s="213" t="s">
        <v>83</v>
      </c>
      <c r="D33" s="213" t="s">
        <v>19</v>
      </c>
      <c r="E33" s="213">
        <v>51</v>
      </c>
      <c r="F33" s="213" t="s">
        <v>103</v>
      </c>
    </row>
    <row r="34" spans="1:6" x14ac:dyDescent="0.3">
      <c r="A34" s="213">
        <v>2013</v>
      </c>
      <c r="B34" s="213" t="s">
        <v>0</v>
      </c>
      <c r="C34" s="213" t="s">
        <v>83</v>
      </c>
      <c r="D34" s="213" t="s">
        <v>48</v>
      </c>
      <c r="E34" s="213">
        <v>49</v>
      </c>
      <c r="F34" s="213" t="s">
        <v>103</v>
      </c>
    </row>
    <row r="35" spans="1:6" x14ac:dyDescent="0.3">
      <c r="A35" s="213">
        <v>2013</v>
      </c>
      <c r="B35" s="213" t="s">
        <v>0</v>
      </c>
      <c r="C35" s="213" t="s">
        <v>83</v>
      </c>
      <c r="D35" s="213" t="s">
        <v>3</v>
      </c>
      <c r="E35" s="213">
        <v>259</v>
      </c>
      <c r="F35" s="213" t="s">
        <v>103</v>
      </c>
    </row>
    <row r="36" spans="1:6" x14ac:dyDescent="0.3">
      <c r="A36" s="213">
        <v>2013</v>
      </c>
      <c r="B36" s="213" t="s">
        <v>0</v>
      </c>
      <c r="C36" s="213" t="s">
        <v>83</v>
      </c>
      <c r="D36" s="213" t="s">
        <v>80</v>
      </c>
      <c r="E36" s="213">
        <v>57</v>
      </c>
      <c r="F36" s="213" t="s">
        <v>103</v>
      </c>
    </row>
    <row r="37" spans="1:6" x14ac:dyDescent="0.3">
      <c r="A37" s="213">
        <v>2013</v>
      </c>
      <c r="B37" s="213" t="s">
        <v>0</v>
      </c>
      <c r="C37" s="213" t="s">
        <v>83</v>
      </c>
      <c r="D37" s="213" t="s">
        <v>39</v>
      </c>
      <c r="E37" s="213">
        <v>62</v>
      </c>
      <c r="F37" s="213" t="s">
        <v>103</v>
      </c>
    </row>
    <row r="38" spans="1:6" x14ac:dyDescent="0.3">
      <c r="A38" s="213">
        <v>2013</v>
      </c>
      <c r="B38" s="213" t="s">
        <v>0</v>
      </c>
      <c r="C38" s="213" t="s">
        <v>83</v>
      </c>
      <c r="D38" s="213" t="s">
        <v>14</v>
      </c>
      <c r="E38" s="213">
        <v>193</v>
      </c>
      <c r="F38" s="213" t="s">
        <v>103</v>
      </c>
    </row>
    <row r="39" spans="1:6" x14ac:dyDescent="0.3">
      <c r="A39" s="213">
        <v>2013</v>
      </c>
      <c r="B39" s="213" t="s">
        <v>0</v>
      </c>
      <c r="C39" s="213" t="s">
        <v>83</v>
      </c>
      <c r="D39" s="213" t="s">
        <v>69</v>
      </c>
      <c r="E39" s="213">
        <v>37</v>
      </c>
      <c r="F39" s="213" t="s">
        <v>103</v>
      </c>
    </row>
    <row r="40" spans="1:6" x14ac:dyDescent="0.3">
      <c r="A40" s="213">
        <v>2013</v>
      </c>
      <c r="B40" s="213" t="s">
        <v>0</v>
      </c>
      <c r="C40" s="213" t="s">
        <v>83</v>
      </c>
      <c r="D40" s="213" t="s">
        <v>24</v>
      </c>
      <c r="E40" s="213">
        <v>166</v>
      </c>
      <c r="F40" s="213" t="s">
        <v>103</v>
      </c>
    </row>
    <row r="41" spans="1:6" x14ac:dyDescent="0.3">
      <c r="A41" s="213">
        <v>2013</v>
      </c>
      <c r="B41" s="213" t="s">
        <v>0</v>
      </c>
      <c r="C41" s="213" t="s">
        <v>83</v>
      </c>
      <c r="D41" s="213" t="s">
        <v>9</v>
      </c>
      <c r="E41" s="213">
        <v>103</v>
      </c>
      <c r="F41" s="213" t="s">
        <v>103</v>
      </c>
    </row>
    <row r="42" spans="1:6" x14ac:dyDescent="0.3">
      <c r="A42" s="213">
        <v>2013</v>
      </c>
      <c r="B42" s="213" t="s">
        <v>0</v>
      </c>
      <c r="C42" s="213" t="s">
        <v>83</v>
      </c>
      <c r="D42" s="213" t="s">
        <v>67</v>
      </c>
      <c r="E42" s="213">
        <v>55</v>
      </c>
      <c r="F42" s="213" t="s">
        <v>103</v>
      </c>
    </row>
    <row r="43" spans="1:6" x14ac:dyDescent="0.3">
      <c r="A43" s="213">
        <v>2013</v>
      </c>
      <c r="B43" s="213" t="s">
        <v>0</v>
      </c>
      <c r="C43" s="213" t="s">
        <v>83</v>
      </c>
      <c r="D43" s="213" t="s">
        <v>28</v>
      </c>
      <c r="E43" s="213">
        <v>63</v>
      </c>
      <c r="F43" s="213" t="s">
        <v>103</v>
      </c>
    </row>
    <row r="44" spans="1:6" x14ac:dyDescent="0.3">
      <c r="A44" s="213">
        <v>2013</v>
      </c>
      <c r="B44" s="213" t="s">
        <v>0</v>
      </c>
      <c r="C44" s="213" t="s">
        <v>83</v>
      </c>
      <c r="D44" s="213" t="s">
        <v>31</v>
      </c>
      <c r="E44" s="213">
        <v>85</v>
      </c>
      <c r="F44" s="213" t="s">
        <v>103</v>
      </c>
    </row>
    <row r="45" spans="1:6" x14ac:dyDescent="0.3">
      <c r="A45" s="213">
        <v>2013</v>
      </c>
      <c r="B45" s="213" t="s">
        <v>0</v>
      </c>
      <c r="C45" s="213" t="s">
        <v>83</v>
      </c>
      <c r="D45" s="213" t="s">
        <v>64</v>
      </c>
      <c r="E45" s="213">
        <v>86</v>
      </c>
      <c r="F45" s="213" t="s">
        <v>103</v>
      </c>
    </row>
    <row r="46" spans="1:6" x14ac:dyDescent="0.3">
      <c r="A46" s="213">
        <v>2013</v>
      </c>
      <c r="B46" s="213" t="s">
        <v>0</v>
      </c>
      <c r="C46" s="213" t="s">
        <v>83</v>
      </c>
      <c r="D46" s="213" t="s">
        <v>73</v>
      </c>
      <c r="E46" s="213">
        <v>149</v>
      </c>
      <c r="F46" s="213" t="s">
        <v>103</v>
      </c>
    </row>
    <row r="47" spans="1:6" x14ac:dyDescent="0.3">
      <c r="A47" s="213">
        <v>2013</v>
      </c>
      <c r="B47" s="213" t="s">
        <v>0</v>
      </c>
      <c r="C47" s="213" t="s">
        <v>83</v>
      </c>
      <c r="D47" s="213" t="s">
        <v>26</v>
      </c>
      <c r="E47" s="213">
        <v>56</v>
      </c>
      <c r="F47" s="213" t="s">
        <v>103</v>
      </c>
    </row>
    <row r="48" spans="1:6" x14ac:dyDescent="0.3">
      <c r="A48" s="213">
        <v>2013</v>
      </c>
      <c r="B48" s="213" t="s">
        <v>0</v>
      </c>
      <c r="C48" s="213" t="s">
        <v>83</v>
      </c>
      <c r="D48" s="213" t="s">
        <v>32</v>
      </c>
      <c r="E48" s="213">
        <v>49</v>
      </c>
      <c r="F48" s="213" t="s">
        <v>103</v>
      </c>
    </row>
    <row r="49" spans="1:6" x14ac:dyDescent="0.3">
      <c r="A49" s="213">
        <v>2013</v>
      </c>
      <c r="B49" s="213" t="s">
        <v>0</v>
      </c>
      <c r="C49" s="213" t="s">
        <v>83</v>
      </c>
      <c r="D49" s="213" t="s">
        <v>46</v>
      </c>
      <c r="E49" s="213">
        <v>128</v>
      </c>
      <c r="F49" s="213" t="s">
        <v>103</v>
      </c>
    </row>
    <row r="50" spans="1:6" x14ac:dyDescent="0.3">
      <c r="A50" s="213">
        <v>2013</v>
      </c>
      <c r="B50" s="213" t="s">
        <v>0</v>
      </c>
      <c r="C50" s="213" t="s">
        <v>83</v>
      </c>
      <c r="D50" s="213" t="s">
        <v>75</v>
      </c>
      <c r="E50" s="213">
        <v>91</v>
      </c>
      <c r="F50" s="213" t="s">
        <v>103</v>
      </c>
    </row>
    <row r="51" spans="1:6" x14ac:dyDescent="0.3">
      <c r="A51" s="213">
        <v>2013</v>
      </c>
      <c r="B51" s="213" t="s">
        <v>0</v>
      </c>
      <c r="C51" s="213" t="s">
        <v>83</v>
      </c>
      <c r="D51" s="213" t="s">
        <v>10</v>
      </c>
      <c r="E51" s="213">
        <v>234</v>
      </c>
      <c r="F51" s="213" t="s">
        <v>103</v>
      </c>
    </row>
    <row r="52" spans="1:6" x14ac:dyDescent="0.3">
      <c r="A52" s="213">
        <v>2013</v>
      </c>
      <c r="B52" s="213" t="s">
        <v>0</v>
      </c>
      <c r="C52" s="213" t="s">
        <v>83</v>
      </c>
      <c r="D52" s="213" t="s">
        <v>15</v>
      </c>
      <c r="E52" s="213">
        <v>163</v>
      </c>
      <c r="F52" s="213" t="s">
        <v>103</v>
      </c>
    </row>
    <row r="53" spans="1:6" x14ac:dyDescent="0.3">
      <c r="A53" s="213">
        <v>2013</v>
      </c>
      <c r="B53" s="213" t="s">
        <v>0</v>
      </c>
      <c r="C53" s="213" t="s">
        <v>83</v>
      </c>
      <c r="D53" s="213" t="s">
        <v>18</v>
      </c>
      <c r="E53" s="213">
        <v>148</v>
      </c>
      <c r="F53" s="213" t="s">
        <v>103</v>
      </c>
    </row>
    <row r="54" spans="1:6" x14ac:dyDescent="0.3">
      <c r="A54" s="213">
        <v>2013</v>
      </c>
      <c r="B54" s="213" t="s">
        <v>0</v>
      </c>
      <c r="C54" s="213" t="s">
        <v>83</v>
      </c>
      <c r="D54" s="213" t="s">
        <v>77</v>
      </c>
      <c r="E54" s="213">
        <v>71</v>
      </c>
      <c r="F54" s="213" t="s">
        <v>103</v>
      </c>
    </row>
    <row r="55" spans="1:6" x14ac:dyDescent="0.3">
      <c r="A55" s="213">
        <v>2013</v>
      </c>
      <c r="B55" s="213" t="s">
        <v>0</v>
      </c>
      <c r="C55" s="213" t="s">
        <v>83</v>
      </c>
      <c r="D55" s="213" t="s">
        <v>71</v>
      </c>
      <c r="E55" s="213">
        <v>65</v>
      </c>
      <c r="F55" s="213" t="s">
        <v>103</v>
      </c>
    </row>
    <row r="56" spans="1:6" x14ac:dyDescent="0.3">
      <c r="A56" s="213">
        <v>2013</v>
      </c>
      <c r="B56" s="213" t="s">
        <v>0</v>
      </c>
      <c r="C56" s="213" t="s">
        <v>83</v>
      </c>
      <c r="D56" s="213" t="s">
        <v>20</v>
      </c>
      <c r="E56" s="213">
        <v>132</v>
      </c>
      <c r="F56" s="213" t="s">
        <v>103</v>
      </c>
    </row>
    <row r="57" spans="1:6" x14ac:dyDescent="0.3">
      <c r="A57" s="213">
        <v>2013</v>
      </c>
      <c r="B57" s="213" t="s">
        <v>0</v>
      </c>
      <c r="C57" s="213" t="s">
        <v>83</v>
      </c>
      <c r="D57" s="213" t="s">
        <v>95</v>
      </c>
      <c r="E57" s="213">
        <v>162</v>
      </c>
      <c r="F57" s="213" t="s">
        <v>103</v>
      </c>
    </row>
    <row r="58" spans="1:6" x14ac:dyDescent="0.3">
      <c r="A58" s="213">
        <v>2013</v>
      </c>
      <c r="B58" s="213" t="s">
        <v>0</v>
      </c>
      <c r="C58" s="213" t="s">
        <v>83</v>
      </c>
      <c r="D58" s="213" t="s">
        <v>281</v>
      </c>
      <c r="E58" s="213">
        <v>401</v>
      </c>
      <c r="F58" s="213" t="s">
        <v>103</v>
      </c>
    </row>
    <row r="59" spans="1:6" x14ac:dyDescent="0.3">
      <c r="A59" s="213">
        <v>2013</v>
      </c>
      <c r="B59" s="213" t="s">
        <v>0</v>
      </c>
      <c r="C59" s="213" t="s">
        <v>83</v>
      </c>
      <c r="D59" s="213" t="s">
        <v>282</v>
      </c>
      <c r="E59" s="213">
        <v>34</v>
      </c>
      <c r="F59" s="213" t="s">
        <v>103</v>
      </c>
    </row>
    <row r="60" spans="1:6" x14ac:dyDescent="0.3">
      <c r="A60" s="213">
        <v>2013</v>
      </c>
      <c r="B60" s="213" t="s">
        <v>0</v>
      </c>
      <c r="C60" s="213" t="s">
        <v>83</v>
      </c>
      <c r="D60" s="213" t="s">
        <v>145</v>
      </c>
      <c r="E60" s="292">
        <v>1615</v>
      </c>
      <c r="F60" s="213" t="s">
        <v>103</v>
      </c>
    </row>
    <row r="61" spans="1:6" x14ac:dyDescent="0.3">
      <c r="A61" s="213">
        <v>2013</v>
      </c>
      <c r="B61" s="213" t="s">
        <v>0</v>
      </c>
      <c r="C61" s="213" t="s">
        <v>83</v>
      </c>
      <c r="D61" s="213" t="s">
        <v>146</v>
      </c>
      <c r="E61" s="213">
        <v>982</v>
      </c>
      <c r="F61" s="213" t="s">
        <v>103</v>
      </c>
    </row>
    <row r="62" spans="1:6" x14ac:dyDescent="0.3">
      <c r="A62" s="213">
        <v>2013</v>
      </c>
      <c r="B62" s="213" t="s">
        <v>0</v>
      </c>
      <c r="C62" s="213" t="s">
        <v>83</v>
      </c>
      <c r="D62" s="213" t="s">
        <v>147</v>
      </c>
      <c r="E62" s="292">
        <v>1944</v>
      </c>
      <c r="F62" s="213" t="s">
        <v>103</v>
      </c>
    </row>
    <row r="63" spans="1:6" x14ac:dyDescent="0.3">
      <c r="A63" s="213">
        <v>2013</v>
      </c>
      <c r="B63" s="213" t="s">
        <v>0</v>
      </c>
      <c r="C63" s="213" t="s">
        <v>85</v>
      </c>
      <c r="D63" s="213" t="s">
        <v>35</v>
      </c>
      <c r="E63" s="213">
        <v>47</v>
      </c>
      <c r="F63" s="213" t="s">
        <v>103</v>
      </c>
    </row>
    <row r="64" spans="1:6" x14ac:dyDescent="0.3">
      <c r="A64" s="213">
        <v>2013</v>
      </c>
      <c r="B64" s="213" t="s">
        <v>0</v>
      </c>
      <c r="C64" s="213" t="s">
        <v>85</v>
      </c>
      <c r="D64" s="213" t="s">
        <v>41</v>
      </c>
      <c r="E64" s="213">
        <v>45</v>
      </c>
      <c r="F64" s="213" t="s">
        <v>103</v>
      </c>
    </row>
    <row r="65" spans="1:6" x14ac:dyDescent="0.3">
      <c r="A65" s="213">
        <v>2013</v>
      </c>
      <c r="B65" s="213" t="s">
        <v>0</v>
      </c>
      <c r="C65" s="213" t="s">
        <v>85</v>
      </c>
      <c r="D65" s="213" t="s">
        <v>59</v>
      </c>
      <c r="E65" s="213">
        <v>80</v>
      </c>
      <c r="F65" s="213" t="s">
        <v>103</v>
      </c>
    </row>
    <row r="66" spans="1:6" x14ac:dyDescent="0.3">
      <c r="A66" s="213">
        <v>2013</v>
      </c>
      <c r="B66" s="213" t="s">
        <v>0</v>
      </c>
      <c r="C66" s="213" t="s">
        <v>85</v>
      </c>
      <c r="D66" s="213" t="s">
        <v>79</v>
      </c>
      <c r="E66" s="213">
        <v>760</v>
      </c>
      <c r="F66" s="213" t="s">
        <v>103</v>
      </c>
    </row>
    <row r="67" spans="1:6" x14ac:dyDescent="0.3">
      <c r="A67" s="213">
        <v>2013</v>
      </c>
      <c r="B67" s="213" t="s">
        <v>0</v>
      </c>
      <c r="C67" s="213" t="s">
        <v>85</v>
      </c>
      <c r="D67" s="213" t="s">
        <v>17</v>
      </c>
      <c r="E67" s="213">
        <v>464</v>
      </c>
      <c r="F67" s="213" t="s">
        <v>103</v>
      </c>
    </row>
    <row r="68" spans="1:6" x14ac:dyDescent="0.3">
      <c r="A68" s="213">
        <v>2013</v>
      </c>
      <c r="B68" s="213" t="s">
        <v>0</v>
      </c>
      <c r="C68" s="213" t="s">
        <v>85</v>
      </c>
      <c r="D68" s="213" t="s">
        <v>274</v>
      </c>
      <c r="E68" s="213">
        <v>64</v>
      </c>
      <c r="F68" s="213" t="s">
        <v>103</v>
      </c>
    </row>
    <row r="69" spans="1:6" x14ac:dyDescent="0.3">
      <c r="A69" s="213">
        <v>2013</v>
      </c>
      <c r="B69" s="213" t="s">
        <v>0</v>
      </c>
      <c r="C69" s="213" t="s">
        <v>85</v>
      </c>
      <c r="D69" s="213" t="s">
        <v>66</v>
      </c>
      <c r="E69" s="213">
        <v>152</v>
      </c>
      <c r="F69" s="213" t="s">
        <v>103</v>
      </c>
    </row>
    <row r="70" spans="1:6" x14ac:dyDescent="0.3">
      <c r="A70" s="213">
        <v>2013</v>
      </c>
      <c r="B70" s="213" t="s">
        <v>0</v>
      </c>
      <c r="C70" s="213" t="s">
        <v>85</v>
      </c>
      <c r="D70" s="213" t="s">
        <v>283</v>
      </c>
      <c r="E70" s="213">
        <v>56</v>
      </c>
      <c r="F70" s="213" t="s">
        <v>103</v>
      </c>
    </row>
    <row r="71" spans="1:6" x14ac:dyDescent="0.3">
      <c r="A71" s="213">
        <v>2013</v>
      </c>
      <c r="B71" s="213" t="s">
        <v>0</v>
      </c>
      <c r="C71" s="213" t="s">
        <v>85</v>
      </c>
      <c r="D71" s="213" t="s">
        <v>11</v>
      </c>
      <c r="E71" s="213">
        <v>857</v>
      </c>
      <c r="F71" s="213" t="s">
        <v>103</v>
      </c>
    </row>
    <row r="72" spans="1:6" x14ac:dyDescent="0.3">
      <c r="A72" s="213">
        <v>2013</v>
      </c>
      <c r="B72" s="213" t="s">
        <v>0</v>
      </c>
      <c r="C72" s="213" t="s">
        <v>85</v>
      </c>
      <c r="D72" s="213" t="s">
        <v>56</v>
      </c>
      <c r="E72" s="213">
        <v>218</v>
      </c>
      <c r="F72" s="213" t="s">
        <v>103</v>
      </c>
    </row>
    <row r="73" spans="1:6" x14ac:dyDescent="0.3">
      <c r="A73" s="213">
        <v>2013</v>
      </c>
      <c r="B73" s="213" t="s">
        <v>0</v>
      </c>
      <c r="C73" s="213" t="s">
        <v>85</v>
      </c>
      <c r="D73" s="213" t="s">
        <v>29</v>
      </c>
      <c r="E73" s="213">
        <v>237</v>
      </c>
      <c r="F73" s="213" t="s">
        <v>103</v>
      </c>
    </row>
    <row r="74" spans="1:6" x14ac:dyDescent="0.3">
      <c r="A74" s="213">
        <v>2013</v>
      </c>
      <c r="B74" s="213" t="s">
        <v>0</v>
      </c>
      <c r="C74" s="213" t="s">
        <v>85</v>
      </c>
      <c r="D74" s="213" t="s">
        <v>47</v>
      </c>
      <c r="E74" s="213">
        <v>530</v>
      </c>
      <c r="F74" s="213" t="s">
        <v>103</v>
      </c>
    </row>
    <row r="75" spans="1:6" x14ac:dyDescent="0.3">
      <c r="A75" s="213">
        <v>2013</v>
      </c>
      <c r="B75" s="213" t="s">
        <v>0</v>
      </c>
      <c r="C75" s="213" t="s">
        <v>85</v>
      </c>
      <c r="D75" s="213" t="s">
        <v>57</v>
      </c>
      <c r="E75" s="213">
        <v>104</v>
      </c>
      <c r="F75" s="213" t="s">
        <v>103</v>
      </c>
    </row>
    <row r="76" spans="1:6" x14ac:dyDescent="0.3">
      <c r="A76" s="213">
        <v>2013</v>
      </c>
      <c r="B76" s="213" t="s">
        <v>0</v>
      </c>
      <c r="C76" s="213" t="s">
        <v>85</v>
      </c>
      <c r="D76" s="213" t="s">
        <v>74</v>
      </c>
      <c r="E76" s="213">
        <v>576</v>
      </c>
      <c r="F76" s="213" t="s">
        <v>103</v>
      </c>
    </row>
    <row r="77" spans="1:6" x14ac:dyDescent="0.3">
      <c r="A77" s="213">
        <v>2013</v>
      </c>
      <c r="B77" s="213" t="s">
        <v>0</v>
      </c>
      <c r="C77" s="213" t="s">
        <v>85</v>
      </c>
      <c r="D77" s="213" t="s">
        <v>53</v>
      </c>
      <c r="E77" s="213">
        <v>75</v>
      </c>
      <c r="F77" s="213" t="s">
        <v>103</v>
      </c>
    </row>
    <row r="78" spans="1:6" x14ac:dyDescent="0.3">
      <c r="A78" s="213">
        <v>2013</v>
      </c>
      <c r="B78" s="213" t="s">
        <v>0</v>
      </c>
      <c r="C78" s="213" t="s">
        <v>85</v>
      </c>
      <c r="D78" s="213" t="s">
        <v>60</v>
      </c>
      <c r="E78" s="213">
        <v>258</v>
      </c>
      <c r="F78" s="213" t="s">
        <v>103</v>
      </c>
    </row>
    <row r="79" spans="1:6" x14ac:dyDescent="0.3">
      <c r="A79" s="213">
        <v>2013</v>
      </c>
      <c r="B79" s="213" t="s">
        <v>0</v>
      </c>
      <c r="C79" s="213" t="s">
        <v>85</v>
      </c>
      <c r="D79" s="213" t="s">
        <v>25</v>
      </c>
      <c r="E79" s="213">
        <v>553</v>
      </c>
      <c r="F79" s="213" t="s">
        <v>103</v>
      </c>
    </row>
    <row r="80" spans="1:6" x14ac:dyDescent="0.3">
      <c r="A80" s="213">
        <v>2013</v>
      </c>
      <c r="B80" s="213" t="s">
        <v>0</v>
      </c>
      <c r="C80" s="213" t="s">
        <v>85</v>
      </c>
      <c r="D80" s="213" t="s">
        <v>7</v>
      </c>
      <c r="E80" s="213">
        <v>697</v>
      </c>
      <c r="F80" s="213" t="s">
        <v>103</v>
      </c>
    </row>
    <row r="81" spans="1:6" x14ac:dyDescent="0.3">
      <c r="A81" s="213">
        <v>2013</v>
      </c>
      <c r="B81" s="213" t="s">
        <v>0</v>
      </c>
      <c r="C81" s="213" t="s">
        <v>85</v>
      </c>
      <c r="D81" s="213" t="s">
        <v>51</v>
      </c>
      <c r="E81" s="213">
        <v>38</v>
      </c>
      <c r="F81" s="213" t="s">
        <v>103</v>
      </c>
    </row>
    <row r="82" spans="1:6" x14ac:dyDescent="0.3">
      <c r="A82" s="213">
        <v>2013</v>
      </c>
      <c r="B82" s="213" t="s">
        <v>0</v>
      </c>
      <c r="C82" s="213" t="s">
        <v>85</v>
      </c>
      <c r="D82" s="213" t="s">
        <v>55</v>
      </c>
      <c r="E82" s="213">
        <v>30</v>
      </c>
      <c r="F82" s="213" t="s">
        <v>103</v>
      </c>
    </row>
    <row r="83" spans="1:6" x14ac:dyDescent="0.3">
      <c r="A83" s="213">
        <v>2013</v>
      </c>
      <c r="B83" s="213" t="s">
        <v>0</v>
      </c>
      <c r="C83" s="213" t="s">
        <v>85</v>
      </c>
      <c r="D83" s="213" t="s">
        <v>36</v>
      </c>
      <c r="E83" s="213">
        <v>234</v>
      </c>
      <c r="F83" s="213" t="s">
        <v>103</v>
      </c>
    </row>
    <row r="84" spans="1:6" x14ac:dyDescent="0.3">
      <c r="A84" s="213">
        <v>2013</v>
      </c>
      <c r="B84" s="213" t="s">
        <v>0</v>
      </c>
      <c r="C84" s="213" t="s">
        <v>85</v>
      </c>
      <c r="D84" s="213" t="s">
        <v>21</v>
      </c>
      <c r="E84" s="213">
        <v>200</v>
      </c>
      <c r="F84" s="213" t="s">
        <v>103</v>
      </c>
    </row>
    <row r="85" spans="1:6" x14ac:dyDescent="0.3">
      <c r="A85" s="213">
        <v>2013</v>
      </c>
      <c r="B85" s="213" t="s">
        <v>0</v>
      </c>
      <c r="C85" s="213" t="s">
        <v>85</v>
      </c>
      <c r="D85" s="213" t="s">
        <v>16</v>
      </c>
      <c r="E85" s="213">
        <v>560</v>
      </c>
      <c r="F85" s="213" t="s">
        <v>103</v>
      </c>
    </row>
    <row r="86" spans="1:6" x14ac:dyDescent="0.3">
      <c r="A86" s="213">
        <v>2013</v>
      </c>
      <c r="B86" s="213" t="s">
        <v>0</v>
      </c>
      <c r="C86" s="213" t="s">
        <v>85</v>
      </c>
      <c r="D86" s="213" t="s">
        <v>2</v>
      </c>
      <c r="E86" s="292">
        <v>1158</v>
      </c>
      <c r="F86" s="213" t="s">
        <v>103</v>
      </c>
    </row>
    <row r="87" spans="1:6" x14ac:dyDescent="0.3">
      <c r="A87" s="213">
        <v>2013</v>
      </c>
      <c r="B87" s="213" t="s">
        <v>0</v>
      </c>
      <c r="C87" s="213" t="s">
        <v>85</v>
      </c>
      <c r="D87" s="213" t="s">
        <v>287</v>
      </c>
      <c r="E87" s="213">
        <v>37</v>
      </c>
      <c r="F87" s="213" t="s">
        <v>103</v>
      </c>
    </row>
    <row r="88" spans="1:6" x14ac:dyDescent="0.3">
      <c r="A88" s="213">
        <v>2013</v>
      </c>
      <c r="B88" s="213" t="s">
        <v>0</v>
      </c>
      <c r="C88" s="213" t="s">
        <v>85</v>
      </c>
      <c r="D88" s="213" t="s">
        <v>4</v>
      </c>
      <c r="E88" s="292">
        <v>1244</v>
      </c>
      <c r="F88" s="213" t="s">
        <v>103</v>
      </c>
    </row>
    <row r="89" spans="1:6" x14ac:dyDescent="0.3">
      <c r="A89" s="213">
        <v>2013</v>
      </c>
      <c r="B89" s="213" t="s">
        <v>0</v>
      </c>
      <c r="C89" s="213" t="s">
        <v>85</v>
      </c>
      <c r="D89" s="213" t="s">
        <v>38</v>
      </c>
      <c r="E89" s="213">
        <v>93</v>
      </c>
      <c r="F89" s="213" t="s">
        <v>103</v>
      </c>
    </row>
    <row r="90" spans="1:6" x14ac:dyDescent="0.3">
      <c r="A90" s="213">
        <v>2013</v>
      </c>
      <c r="B90" s="213" t="s">
        <v>0</v>
      </c>
      <c r="C90" s="213" t="s">
        <v>85</v>
      </c>
      <c r="D90" s="213" t="s">
        <v>275</v>
      </c>
      <c r="E90" s="213">
        <v>148</v>
      </c>
      <c r="F90" s="213" t="s">
        <v>103</v>
      </c>
    </row>
    <row r="91" spans="1:6" x14ac:dyDescent="0.3">
      <c r="A91" s="213">
        <v>2013</v>
      </c>
      <c r="B91" s="213" t="s">
        <v>0</v>
      </c>
      <c r="C91" s="213" t="s">
        <v>85</v>
      </c>
      <c r="D91" s="213" t="s">
        <v>8</v>
      </c>
      <c r="E91" s="213">
        <v>412</v>
      </c>
      <c r="F91" s="213" t="s">
        <v>103</v>
      </c>
    </row>
    <row r="92" spans="1:6" x14ac:dyDescent="0.3">
      <c r="A92" s="213">
        <v>2013</v>
      </c>
      <c r="B92" s="213" t="s">
        <v>0</v>
      </c>
      <c r="C92" s="213" t="s">
        <v>85</v>
      </c>
      <c r="D92" s="213" t="s">
        <v>78</v>
      </c>
      <c r="E92" s="213">
        <v>531</v>
      </c>
      <c r="F92" s="213" t="s">
        <v>103</v>
      </c>
    </row>
    <row r="93" spans="1:6" x14ac:dyDescent="0.3">
      <c r="A93" s="213">
        <v>2013</v>
      </c>
      <c r="B93" s="213" t="s">
        <v>0</v>
      </c>
      <c r="C93" s="213" t="s">
        <v>85</v>
      </c>
      <c r="D93" s="213" t="s">
        <v>27</v>
      </c>
      <c r="E93" s="213">
        <v>384</v>
      </c>
      <c r="F93" s="213" t="s">
        <v>103</v>
      </c>
    </row>
    <row r="94" spans="1:6" x14ac:dyDescent="0.3">
      <c r="A94" s="213">
        <v>2013</v>
      </c>
      <c r="B94" s="213" t="s">
        <v>0</v>
      </c>
      <c r="C94" s="213" t="s">
        <v>85</v>
      </c>
      <c r="D94" s="213" t="s">
        <v>13</v>
      </c>
      <c r="E94" s="213">
        <v>167</v>
      </c>
      <c r="F94" s="213" t="s">
        <v>103</v>
      </c>
    </row>
    <row r="95" spans="1:6" x14ac:dyDescent="0.3">
      <c r="A95" s="213">
        <v>2013</v>
      </c>
      <c r="B95" s="213" t="s">
        <v>0</v>
      </c>
      <c r="C95" s="213" t="s">
        <v>85</v>
      </c>
      <c r="D95" s="213" t="s">
        <v>70</v>
      </c>
      <c r="E95" s="213">
        <v>523</v>
      </c>
      <c r="F95" s="213" t="s">
        <v>103</v>
      </c>
    </row>
    <row r="96" spans="1:6" x14ac:dyDescent="0.3">
      <c r="A96" s="213">
        <v>2013</v>
      </c>
      <c r="B96" s="213" t="s">
        <v>0</v>
      </c>
      <c r="C96" s="213" t="s">
        <v>85</v>
      </c>
      <c r="D96" s="213" t="s">
        <v>72</v>
      </c>
      <c r="E96" s="213">
        <v>162</v>
      </c>
      <c r="F96" s="213" t="s">
        <v>103</v>
      </c>
    </row>
    <row r="97" spans="1:6" x14ac:dyDescent="0.3">
      <c r="A97" s="213">
        <v>2013</v>
      </c>
      <c r="B97" s="213" t="s">
        <v>0</v>
      </c>
      <c r="C97" s="213" t="s">
        <v>85</v>
      </c>
      <c r="D97" s="213" t="s">
        <v>276</v>
      </c>
      <c r="E97" s="213">
        <v>53</v>
      </c>
      <c r="F97" s="213" t="s">
        <v>103</v>
      </c>
    </row>
    <row r="98" spans="1:6" x14ac:dyDescent="0.3">
      <c r="A98" s="213">
        <v>2013</v>
      </c>
      <c r="B98" s="213" t="s">
        <v>0</v>
      </c>
      <c r="C98" s="213" t="s">
        <v>85</v>
      </c>
      <c r="D98" s="213" t="s">
        <v>6</v>
      </c>
      <c r="E98" s="292">
        <v>1341</v>
      </c>
      <c r="F98" s="213" t="s">
        <v>103</v>
      </c>
    </row>
    <row r="99" spans="1:6" x14ac:dyDescent="0.3">
      <c r="A99" s="213">
        <v>2013</v>
      </c>
      <c r="B99" s="213" t="s">
        <v>0</v>
      </c>
      <c r="C99" s="213" t="s">
        <v>85</v>
      </c>
      <c r="D99" s="213" t="s">
        <v>62</v>
      </c>
      <c r="E99" s="213">
        <v>355</v>
      </c>
      <c r="F99" s="213" t="s">
        <v>103</v>
      </c>
    </row>
    <row r="100" spans="1:6" x14ac:dyDescent="0.3">
      <c r="A100" s="213">
        <v>2013</v>
      </c>
      <c r="B100" s="213" t="s">
        <v>0</v>
      </c>
      <c r="C100" s="213" t="s">
        <v>85</v>
      </c>
      <c r="D100" s="213" t="s">
        <v>5</v>
      </c>
      <c r="E100" s="213">
        <v>881</v>
      </c>
      <c r="F100" s="213" t="s">
        <v>103</v>
      </c>
    </row>
    <row r="101" spans="1:6" x14ac:dyDescent="0.3">
      <c r="A101" s="213">
        <v>2013</v>
      </c>
      <c r="B101" s="213" t="s">
        <v>0</v>
      </c>
      <c r="C101" s="213" t="s">
        <v>85</v>
      </c>
      <c r="D101" s="213" t="s">
        <v>76</v>
      </c>
      <c r="E101" s="213">
        <v>436</v>
      </c>
      <c r="F101" s="213" t="s">
        <v>103</v>
      </c>
    </row>
    <row r="102" spans="1:6" x14ac:dyDescent="0.3">
      <c r="A102" s="213">
        <v>2013</v>
      </c>
      <c r="B102" s="213" t="s">
        <v>0</v>
      </c>
      <c r="C102" s="213" t="s">
        <v>85</v>
      </c>
      <c r="D102" s="213" t="s">
        <v>63</v>
      </c>
      <c r="E102" s="213">
        <v>107</v>
      </c>
      <c r="F102" s="213" t="s">
        <v>103</v>
      </c>
    </row>
    <row r="103" spans="1:6" x14ac:dyDescent="0.3">
      <c r="A103" s="213">
        <v>2013</v>
      </c>
      <c r="B103" s="213" t="s">
        <v>0</v>
      </c>
      <c r="C103" s="213" t="s">
        <v>85</v>
      </c>
      <c r="D103" s="213" t="s">
        <v>277</v>
      </c>
      <c r="E103" s="213">
        <v>60</v>
      </c>
      <c r="F103" s="213" t="s">
        <v>103</v>
      </c>
    </row>
    <row r="104" spans="1:6" x14ac:dyDescent="0.3">
      <c r="A104" s="213">
        <v>2013</v>
      </c>
      <c r="B104" s="213" t="s">
        <v>0</v>
      </c>
      <c r="C104" s="213" t="s">
        <v>85</v>
      </c>
      <c r="D104" s="213" t="s">
        <v>43</v>
      </c>
      <c r="E104" s="213">
        <v>131</v>
      </c>
      <c r="F104" s="213" t="s">
        <v>103</v>
      </c>
    </row>
    <row r="105" spans="1:6" x14ac:dyDescent="0.3">
      <c r="A105" s="213">
        <v>2013</v>
      </c>
      <c r="B105" s="213" t="s">
        <v>0</v>
      </c>
      <c r="C105" s="213" t="s">
        <v>85</v>
      </c>
      <c r="D105" s="213" t="s">
        <v>65</v>
      </c>
      <c r="E105" s="213">
        <v>154</v>
      </c>
      <c r="F105" s="213" t="s">
        <v>103</v>
      </c>
    </row>
    <row r="106" spans="1:6" x14ac:dyDescent="0.3">
      <c r="A106" s="213">
        <v>2013</v>
      </c>
      <c r="B106" s="213" t="s">
        <v>0</v>
      </c>
      <c r="C106" s="213" t="s">
        <v>85</v>
      </c>
      <c r="D106" s="213" t="s">
        <v>22</v>
      </c>
      <c r="E106" s="213">
        <v>205</v>
      </c>
      <c r="F106" s="213" t="s">
        <v>103</v>
      </c>
    </row>
    <row r="107" spans="1:6" x14ac:dyDescent="0.3">
      <c r="A107" s="213">
        <v>2013</v>
      </c>
      <c r="B107" s="213" t="s">
        <v>0</v>
      </c>
      <c r="C107" s="213" t="s">
        <v>85</v>
      </c>
      <c r="D107" s="213" t="s">
        <v>61</v>
      </c>
      <c r="E107" s="213">
        <v>109</v>
      </c>
      <c r="F107" s="213" t="s">
        <v>103</v>
      </c>
    </row>
    <row r="108" spans="1:6" x14ac:dyDescent="0.3">
      <c r="A108" s="213">
        <v>2013</v>
      </c>
      <c r="B108" s="213" t="s">
        <v>0</v>
      </c>
      <c r="C108" s="213" t="s">
        <v>85</v>
      </c>
      <c r="D108" s="213" t="s">
        <v>23</v>
      </c>
      <c r="E108" s="213">
        <v>245</v>
      </c>
      <c r="F108" s="213" t="s">
        <v>103</v>
      </c>
    </row>
    <row r="109" spans="1:6" x14ac:dyDescent="0.3">
      <c r="A109" s="213">
        <v>2013</v>
      </c>
      <c r="B109" s="213" t="s">
        <v>0</v>
      </c>
      <c r="C109" s="213" t="s">
        <v>85</v>
      </c>
      <c r="D109" s="213" t="s">
        <v>12</v>
      </c>
      <c r="E109" s="213">
        <v>134</v>
      </c>
      <c r="F109" s="213" t="s">
        <v>103</v>
      </c>
    </row>
    <row r="110" spans="1:6" x14ac:dyDescent="0.3">
      <c r="A110" s="213">
        <v>2013</v>
      </c>
      <c r="B110" s="213" t="s">
        <v>0</v>
      </c>
      <c r="C110" s="213" t="s">
        <v>85</v>
      </c>
      <c r="D110" s="213" t="s">
        <v>278</v>
      </c>
      <c r="E110" s="213">
        <v>327</v>
      </c>
      <c r="F110" s="213" t="s">
        <v>103</v>
      </c>
    </row>
    <row r="111" spans="1:6" x14ac:dyDescent="0.3">
      <c r="A111" s="213">
        <v>2013</v>
      </c>
      <c r="B111" s="213" t="s">
        <v>0</v>
      </c>
      <c r="C111" s="213" t="s">
        <v>85</v>
      </c>
      <c r="D111" s="213" t="s">
        <v>19</v>
      </c>
      <c r="E111" s="213">
        <v>298</v>
      </c>
      <c r="F111" s="213" t="s">
        <v>103</v>
      </c>
    </row>
    <row r="112" spans="1:6" x14ac:dyDescent="0.3">
      <c r="A112" s="213">
        <v>2013</v>
      </c>
      <c r="B112" s="213" t="s">
        <v>0</v>
      </c>
      <c r="C112" s="213" t="s">
        <v>85</v>
      </c>
      <c r="D112" s="213" t="s">
        <v>45</v>
      </c>
      <c r="E112" s="213">
        <v>64</v>
      </c>
      <c r="F112" s="213" t="s">
        <v>103</v>
      </c>
    </row>
    <row r="113" spans="1:6" x14ac:dyDescent="0.3">
      <c r="A113" s="213">
        <v>2013</v>
      </c>
      <c r="B113" s="213" t="s">
        <v>0</v>
      </c>
      <c r="C113" s="213" t="s">
        <v>85</v>
      </c>
      <c r="D113" s="213" t="s">
        <v>48</v>
      </c>
      <c r="E113" s="213">
        <v>190</v>
      </c>
      <c r="F113" s="213" t="s">
        <v>103</v>
      </c>
    </row>
    <row r="114" spans="1:6" x14ac:dyDescent="0.3">
      <c r="A114" s="213">
        <v>2013</v>
      </c>
      <c r="B114" s="213" t="s">
        <v>0</v>
      </c>
      <c r="C114" s="213" t="s">
        <v>85</v>
      </c>
      <c r="D114" s="213" t="s">
        <v>34</v>
      </c>
      <c r="E114" s="213">
        <v>99</v>
      </c>
      <c r="F114" s="213" t="s">
        <v>103</v>
      </c>
    </row>
    <row r="115" spans="1:6" x14ac:dyDescent="0.3">
      <c r="A115" s="213">
        <v>2013</v>
      </c>
      <c r="B115" s="213" t="s">
        <v>0</v>
      </c>
      <c r="C115" s="213" t="s">
        <v>85</v>
      </c>
      <c r="D115" s="213" t="s">
        <v>3</v>
      </c>
      <c r="E115" s="292">
        <v>1103</v>
      </c>
      <c r="F115" s="213" t="s">
        <v>103</v>
      </c>
    </row>
    <row r="116" spans="1:6" x14ac:dyDescent="0.3">
      <c r="A116" s="213">
        <v>2013</v>
      </c>
      <c r="B116" s="213" t="s">
        <v>0</v>
      </c>
      <c r="C116" s="213" t="s">
        <v>85</v>
      </c>
      <c r="D116" s="213" t="s">
        <v>80</v>
      </c>
      <c r="E116" s="213">
        <v>302</v>
      </c>
      <c r="F116" s="213" t="s">
        <v>103</v>
      </c>
    </row>
    <row r="117" spans="1:6" x14ac:dyDescent="0.3">
      <c r="A117" s="213">
        <v>2013</v>
      </c>
      <c r="B117" s="213" t="s">
        <v>0</v>
      </c>
      <c r="C117" s="213" t="s">
        <v>85</v>
      </c>
      <c r="D117" s="213" t="s">
        <v>39</v>
      </c>
      <c r="E117" s="213">
        <v>266</v>
      </c>
      <c r="F117" s="213" t="s">
        <v>103</v>
      </c>
    </row>
    <row r="118" spans="1:6" x14ac:dyDescent="0.3">
      <c r="A118" s="213">
        <v>2013</v>
      </c>
      <c r="B118" s="213" t="s">
        <v>0</v>
      </c>
      <c r="C118" s="213" t="s">
        <v>85</v>
      </c>
      <c r="D118" s="213" t="s">
        <v>14</v>
      </c>
      <c r="E118" s="213">
        <v>703</v>
      </c>
      <c r="F118" s="213" t="s">
        <v>103</v>
      </c>
    </row>
    <row r="119" spans="1:6" x14ac:dyDescent="0.3">
      <c r="A119" s="213">
        <v>2013</v>
      </c>
      <c r="B119" s="213" t="s">
        <v>0</v>
      </c>
      <c r="C119" s="213" t="s">
        <v>85</v>
      </c>
      <c r="D119" s="213" t="s">
        <v>68</v>
      </c>
      <c r="E119" s="213">
        <v>163</v>
      </c>
      <c r="F119" s="213" t="s">
        <v>103</v>
      </c>
    </row>
    <row r="120" spans="1:6" x14ac:dyDescent="0.3">
      <c r="A120" s="213">
        <v>2013</v>
      </c>
      <c r="B120" s="213" t="s">
        <v>0</v>
      </c>
      <c r="C120" s="213" t="s">
        <v>85</v>
      </c>
      <c r="D120" s="213" t="s">
        <v>69</v>
      </c>
      <c r="E120" s="213">
        <v>194</v>
      </c>
      <c r="F120" s="213" t="s">
        <v>103</v>
      </c>
    </row>
    <row r="121" spans="1:6" x14ac:dyDescent="0.3">
      <c r="A121" s="213">
        <v>2013</v>
      </c>
      <c r="B121" s="213" t="s">
        <v>0</v>
      </c>
      <c r="C121" s="213" t="s">
        <v>85</v>
      </c>
      <c r="D121" s="213" t="s">
        <v>279</v>
      </c>
      <c r="E121" s="213">
        <v>55</v>
      </c>
      <c r="F121" s="213" t="s">
        <v>103</v>
      </c>
    </row>
    <row r="122" spans="1:6" x14ac:dyDescent="0.3">
      <c r="A122" s="213">
        <v>2013</v>
      </c>
      <c r="B122" s="213" t="s">
        <v>0</v>
      </c>
      <c r="C122" s="213" t="s">
        <v>85</v>
      </c>
      <c r="D122" s="213" t="s">
        <v>24</v>
      </c>
      <c r="E122" s="213">
        <v>742</v>
      </c>
      <c r="F122" s="213" t="s">
        <v>103</v>
      </c>
    </row>
    <row r="123" spans="1:6" x14ac:dyDescent="0.3">
      <c r="A123" s="213">
        <v>2013</v>
      </c>
      <c r="B123" s="213" t="s">
        <v>0</v>
      </c>
      <c r="C123" s="213" t="s">
        <v>85</v>
      </c>
      <c r="D123" s="213" t="s">
        <v>9</v>
      </c>
      <c r="E123" s="213">
        <v>527</v>
      </c>
      <c r="F123" s="213" t="s">
        <v>103</v>
      </c>
    </row>
    <row r="124" spans="1:6" x14ac:dyDescent="0.3">
      <c r="A124" s="213">
        <v>2013</v>
      </c>
      <c r="B124" s="213" t="s">
        <v>0</v>
      </c>
      <c r="C124" s="213" t="s">
        <v>85</v>
      </c>
      <c r="D124" s="213" t="s">
        <v>67</v>
      </c>
      <c r="E124" s="213">
        <v>225</v>
      </c>
      <c r="F124" s="213" t="s">
        <v>103</v>
      </c>
    </row>
    <row r="125" spans="1:6" x14ac:dyDescent="0.3">
      <c r="A125" s="213">
        <v>2013</v>
      </c>
      <c r="B125" s="213" t="s">
        <v>0</v>
      </c>
      <c r="C125" s="213" t="s">
        <v>85</v>
      </c>
      <c r="D125" s="213" t="s">
        <v>28</v>
      </c>
      <c r="E125" s="213">
        <v>317</v>
      </c>
      <c r="F125" s="213" t="s">
        <v>103</v>
      </c>
    </row>
    <row r="126" spans="1:6" x14ac:dyDescent="0.3">
      <c r="A126" s="213">
        <v>2013</v>
      </c>
      <c r="B126" s="213" t="s">
        <v>0</v>
      </c>
      <c r="C126" s="213" t="s">
        <v>85</v>
      </c>
      <c r="D126" s="213" t="s">
        <v>31</v>
      </c>
      <c r="E126" s="213">
        <v>296</v>
      </c>
      <c r="F126" s="213" t="s">
        <v>103</v>
      </c>
    </row>
    <row r="127" spans="1:6" x14ac:dyDescent="0.3">
      <c r="A127" s="213">
        <v>2013</v>
      </c>
      <c r="B127" s="213" t="s">
        <v>0</v>
      </c>
      <c r="C127" s="213" t="s">
        <v>85</v>
      </c>
      <c r="D127" s="213" t="s">
        <v>64</v>
      </c>
      <c r="E127" s="213">
        <v>407</v>
      </c>
      <c r="F127" s="213" t="s">
        <v>103</v>
      </c>
    </row>
    <row r="128" spans="1:6" x14ac:dyDescent="0.3">
      <c r="A128" s="213">
        <v>2013</v>
      </c>
      <c r="B128" s="213" t="s">
        <v>0</v>
      </c>
      <c r="C128" s="213" t="s">
        <v>85</v>
      </c>
      <c r="D128" s="213" t="s">
        <v>280</v>
      </c>
      <c r="E128" s="213">
        <v>98</v>
      </c>
      <c r="F128" s="213" t="s">
        <v>103</v>
      </c>
    </row>
    <row r="129" spans="1:6" x14ac:dyDescent="0.3">
      <c r="A129" s="213">
        <v>2013</v>
      </c>
      <c r="B129" s="213" t="s">
        <v>0</v>
      </c>
      <c r="C129" s="213" t="s">
        <v>85</v>
      </c>
      <c r="D129" s="213" t="s">
        <v>73</v>
      </c>
      <c r="E129" s="213">
        <v>508</v>
      </c>
      <c r="F129" s="213" t="s">
        <v>103</v>
      </c>
    </row>
    <row r="130" spans="1:6" x14ac:dyDescent="0.3">
      <c r="A130" s="213">
        <v>2013</v>
      </c>
      <c r="B130" s="213" t="s">
        <v>0</v>
      </c>
      <c r="C130" s="213" t="s">
        <v>85</v>
      </c>
      <c r="D130" s="213" t="s">
        <v>26</v>
      </c>
      <c r="E130" s="213">
        <v>249</v>
      </c>
      <c r="F130" s="213" t="s">
        <v>103</v>
      </c>
    </row>
    <row r="131" spans="1:6" x14ac:dyDescent="0.3">
      <c r="A131" s="213">
        <v>2013</v>
      </c>
      <c r="B131" s="213" t="s">
        <v>0</v>
      </c>
      <c r="C131" s="213" t="s">
        <v>85</v>
      </c>
      <c r="D131" s="213" t="s">
        <v>32</v>
      </c>
      <c r="E131" s="213">
        <v>197</v>
      </c>
      <c r="F131" s="213" t="s">
        <v>103</v>
      </c>
    </row>
    <row r="132" spans="1:6" x14ac:dyDescent="0.3">
      <c r="A132" s="213">
        <v>2013</v>
      </c>
      <c r="B132" s="213" t="s">
        <v>0</v>
      </c>
      <c r="C132" s="213" t="s">
        <v>85</v>
      </c>
      <c r="D132" s="213" t="s">
        <v>46</v>
      </c>
      <c r="E132" s="213">
        <v>564</v>
      </c>
      <c r="F132" s="213" t="s">
        <v>103</v>
      </c>
    </row>
    <row r="133" spans="1:6" x14ac:dyDescent="0.3">
      <c r="A133" s="213">
        <v>2013</v>
      </c>
      <c r="B133" s="213" t="s">
        <v>0</v>
      </c>
      <c r="C133" s="213" t="s">
        <v>85</v>
      </c>
      <c r="D133" s="213" t="s">
        <v>75</v>
      </c>
      <c r="E133" s="213">
        <v>331</v>
      </c>
      <c r="F133" s="213" t="s">
        <v>103</v>
      </c>
    </row>
    <row r="134" spans="1:6" x14ac:dyDescent="0.3">
      <c r="A134" s="213">
        <v>2013</v>
      </c>
      <c r="B134" s="213" t="s">
        <v>0</v>
      </c>
      <c r="C134" s="213" t="s">
        <v>85</v>
      </c>
      <c r="D134" s="213" t="s">
        <v>10</v>
      </c>
      <c r="E134" s="213">
        <v>942</v>
      </c>
      <c r="F134" s="213" t="s">
        <v>103</v>
      </c>
    </row>
    <row r="135" spans="1:6" x14ac:dyDescent="0.3">
      <c r="A135" s="213">
        <v>2013</v>
      </c>
      <c r="B135" s="213" t="s">
        <v>0</v>
      </c>
      <c r="C135" s="213" t="s">
        <v>85</v>
      </c>
      <c r="D135" s="213" t="s">
        <v>291</v>
      </c>
      <c r="E135" s="213">
        <v>117</v>
      </c>
      <c r="F135" s="213" t="s">
        <v>103</v>
      </c>
    </row>
    <row r="136" spans="1:6" x14ac:dyDescent="0.3">
      <c r="A136" s="213">
        <v>2013</v>
      </c>
      <c r="B136" s="213" t="s">
        <v>0</v>
      </c>
      <c r="C136" s="213" t="s">
        <v>85</v>
      </c>
      <c r="D136" s="213" t="s">
        <v>15</v>
      </c>
      <c r="E136" s="213">
        <v>786</v>
      </c>
      <c r="F136" s="213" t="s">
        <v>103</v>
      </c>
    </row>
    <row r="137" spans="1:6" x14ac:dyDescent="0.3">
      <c r="A137" s="213">
        <v>2013</v>
      </c>
      <c r="B137" s="213" t="s">
        <v>0</v>
      </c>
      <c r="C137" s="213" t="s">
        <v>85</v>
      </c>
      <c r="D137" s="213" t="s">
        <v>18</v>
      </c>
      <c r="E137" s="213">
        <v>641</v>
      </c>
      <c r="F137" s="213" t="s">
        <v>103</v>
      </c>
    </row>
    <row r="138" spans="1:6" x14ac:dyDescent="0.3">
      <c r="A138" s="213">
        <v>2013</v>
      </c>
      <c r="B138" s="213" t="s">
        <v>0</v>
      </c>
      <c r="C138" s="213" t="s">
        <v>85</v>
      </c>
      <c r="D138" s="213" t="s">
        <v>77</v>
      </c>
      <c r="E138" s="213">
        <v>239</v>
      </c>
      <c r="F138" s="213" t="s">
        <v>103</v>
      </c>
    </row>
    <row r="139" spans="1:6" x14ac:dyDescent="0.3">
      <c r="A139" s="213">
        <v>2013</v>
      </c>
      <c r="B139" s="213" t="s">
        <v>0</v>
      </c>
      <c r="C139" s="213" t="s">
        <v>85</v>
      </c>
      <c r="D139" s="213" t="s">
        <v>44</v>
      </c>
      <c r="E139" s="213">
        <v>51</v>
      </c>
      <c r="F139" s="213" t="s">
        <v>103</v>
      </c>
    </row>
    <row r="140" spans="1:6" x14ac:dyDescent="0.3">
      <c r="A140" s="213">
        <v>2013</v>
      </c>
      <c r="B140" s="213" t="s">
        <v>0</v>
      </c>
      <c r="C140" s="213" t="s">
        <v>85</v>
      </c>
      <c r="D140" s="213" t="s">
        <v>71</v>
      </c>
      <c r="E140" s="213">
        <v>293</v>
      </c>
      <c r="F140" s="213" t="s">
        <v>103</v>
      </c>
    </row>
    <row r="141" spans="1:6" x14ac:dyDescent="0.3">
      <c r="A141" s="213">
        <v>2013</v>
      </c>
      <c r="B141" s="213" t="s">
        <v>0</v>
      </c>
      <c r="C141" s="213" t="s">
        <v>85</v>
      </c>
      <c r="D141" s="213" t="s">
        <v>52</v>
      </c>
      <c r="E141" s="213">
        <v>74</v>
      </c>
      <c r="F141" s="213" t="s">
        <v>103</v>
      </c>
    </row>
    <row r="142" spans="1:6" x14ac:dyDescent="0.3">
      <c r="A142" s="213">
        <v>2013</v>
      </c>
      <c r="B142" s="213" t="s">
        <v>0</v>
      </c>
      <c r="C142" s="213" t="s">
        <v>85</v>
      </c>
      <c r="D142" s="213" t="s">
        <v>20</v>
      </c>
      <c r="E142" s="213">
        <v>502</v>
      </c>
      <c r="F142" s="213" t="s">
        <v>103</v>
      </c>
    </row>
    <row r="143" spans="1:6" x14ac:dyDescent="0.3">
      <c r="A143" s="213">
        <v>2013</v>
      </c>
      <c r="B143" s="213" t="s">
        <v>0</v>
      </c>
      <c r="C143" s="213" t="s">
        <v>85</v>
      </c>
      <c r="D143" s="213" t="s">
        <v>95</v>
      </c>
      <c r="E143" s="213">
        <v>729</v>
      </c>
      <c r="F143" s="213" t="s">
        <v>103</v>
      </c>
    </row>
    <row r="144" spans="1:6" x14ac:dyDescent="0.3">
      <c r="A144" s="213">
        <v>2013</v>
      </c>
      <c r="B144" s="213" t="s">
        <v>0</v>
      </c>
      <c r="C144" s="213" t="s">
        <v>85</v>
      </c>
      <c r="D144" s="213" t="s">
        <v>30</v>
      </c>
      <c r="E144" s="213">
        <v>109</v>
      </c>
      <c r="F144" s="213" t="s">
        <v>103</v>
      </c>
    </row>
    <row r="145" spans="1:6" x14ac:dyDescent="0.3">
      <c r="A145" s="213">
        <v>2013</v>
      </c>
      <c r="B145" s="213" t="s">
        <v>0</v>
      </c>
      <c r="C145" s="213" t="s">
        <v>85</v>
      </c>
      <c r="D145" s="213" t="s">
        <v>281</v>
      </c>
      <c r="E145" s="292">
        <v>1609</v>
      </c>
      <c r="F145" s="213" t="s">
        <v>103</v>
      </c>
    </row>
    <row r="146" spans="1:6" x14ac:dyDescent="0.3">
      <c r="A146" s="213">
        <v>2013</v>
      </c>
      <c r="B146" s="213" t="s">
        <v>0</v>
      </c>
      <c r="C146" s="213" t="s">
        <v>85</v>
      </c>
      <c r="D146" s="213" t="s">
        <v>282</v>
      </c>
      <c r="E146" s="213">
        <v>125</v>
      </c>
      <c r="F146" s="213" t="s">
        <v>103</v>
      </c>
    </row>
    <row r="147" spans="1:6" x14ac:dyDescent="0.3">
      <c r="A147" s="213">
        <v>2013</v>
      </c>
      <c r="B147" s="213" t="s">
        <v>0</v>
      </c>
      <c r="C147" s="213" t="s">
        <v>85</v>
      </c>
      <c r="D147" s="213" t="s">
        <v>145</v>
      </c>
      <c r="E147" s="292">
        <v>7928</v>
      </c>
      <c r="F147" s="213" t="s">
        <v>103</v>
      </c>
    </row>
    <row r="148" spans="1:6" x14ac:dyDescent="0.3">
      <c r="A148" s="213">
        <v>2013</v>
      </c>
      <c r="B148" s="213" t="s">
        <v>0</v>
      </c>
      <c r="C148" s="213" t="s">
        <v>85</v>
      </c>
      <c r="D148" s="213" t="s">
        <v>146</v>
      </c>
      <c r="E148" s="292">
        <v>4221</v>
      </c>
      <c r="F148" s="213" t="s">
        <v>103</v>
      </c>
    </row>
    <row r="149" spans="1:6" x14ac:dyDescent="0.3">
      <c r="A149" s="213">
        <v>2013</v>
      </c>
      <c r="B149" s="213" t="s">
        <v>0</v>
      </c>
      <c r="C149" s="213" t="s">
        <v>85</v>
      </c>
      <c r="D149" s="213" t="s">
        <v>147</v>
      </c>
      <c r="E149" s="292">
        <v>9290</v>
      </c>
      <c r="F149" s="213" t="s">
        <v>103</v>
      </c>
    </row>
    <row r="150" spans="1:6" x14ac:dyDescent="0.3">
      <c r="A150" s="213">
        <v>2013</v>
      </c>
      <c r="B150" s="213" t="s">
        <v>0</v>
      </c>
      <c r="C150" s="213" t="s">
        <v>158</v>
      </c>
      <c r="D150" s="213" t="s">
        <v>35</v>
      </c>
      <c r="E150" s="213">
        <v>34</v>
      </c>
      <c r="F150" s="213" t="s">
        <v>103</v>
      </c>
    </row>
    <row r="151" spans="1:6" x14ac:dyDescent="0.3">
      <c r="A151" s="213">
        <v>2013</v>
      </c>
      <c r="B151" s="213" t="s">
        <v>0</v>
      </c>
      <c r="C151" s="213" t="s">
        <v>158</v>
      </c>
      <c r="D151" s="213" t="s">
        <v>59</v>
      </c>
      <c r="E151" s="213">
        <v>63</v>
      </c>
      <c r="F151" s="213" t="s">
        <v>103</v>
      </c>
    </row>
    <row r="152" spans="1:6" x14ac:dyDescent="0.3">
      <c r="A152" s="213">
        <v>2013</v>
      </c>
      <c r="B152" s="213" t="s">
        <v>0</v>
      </c>
      <c r="C152" s="213" t="s">
        <v>158</v>
      </c>
      <c r="D152" s="213" t="s">
        <v>79</v>
      </c>
      <c r="E152" s="213">
        <v>672</v>
      </c>
      <c r="F152" s="213" t="s">
        <v>103</v>
      </c>
    </row>
    <row r="153" spans="1:6" x14ac:dyDescent="0.3">
      <c r="A153" s="213">
        <v>2013</v>
      </c>
      <c r="B153" s="213" t="s">
        <v>0</v>
      </c>
      <c r="C153" s="213" t="s">
        <v>158</v>
      </c>
      <c r="D153" s="213" t="s">
        <v>17</v>
      </c>
      <c r="E153" s="213">
        <v>379</v>
      </c>
      <c r="F153" s="213" t="s">
        <v>103</v>
      </c>
    </row>
    <row r="154" spans="1:6" x14ac:dyDescent="0.3">
      <c r="A154" s="213">
        <v>2013</v>
      </c>
      <c r="B154" s="213" t="s">
        <v>0</v>
      </c>
      <c r="C154" s="213" t="s">
        <v>158</v>
      </c>
      <c r="D154" s="213" t="s">
        <v>274</v>
      </c>
      <c r="E154" s="213">
        <v>49</v>
      </c>
      <c r="F154" s="213" t="s">
        <v>103</v>
      </c>
    </row>
    <row r="155" spans="1:6" x14ac:dyDescent="0.3">
      <c r="A155" s="213">
        <v>2013</v>
      </c>
      <c r="B155" s="213" t="s">
        <v>0</v>
      </c>
      <c r="C155" s="213" t="s">
        <v>158</v>
      </c>
      <c r="D155" s="213" t="s">
        <v>66</v>
      </c>
      <c r="E155" s="213">
        <v>103</v>
      </c>
      <c r="F155" s="213" t="s">
        <v>103</v>
      </c>
    </row>
    <row r="156" spans="1:6" x14ac:dyDescent="0.3">
      <c r="A156" s="213">
        <v>2013</v>
      </c>
      <c r="B156" s="213" t="s">
        <v>0</v>
      </c>
      <c r="C156" s="213" t="s">
        <v>158</v>
      </c>
      <c r="D156" s="213" t="s">
        <v>283</v>
      </c>
      <c r="E156" s="213">
        <v>48</v>
      </c>
      <c r="F156" s="213" t="s">
        <v>103</v>
      </c>
    </row>
    <row r="157" spans="1:6" x14ac:dyDescent="0.3">
      <c r="A157" s="213">
        <v>2013</v>
      </c>
      <c r="B157" s="213" t="s">
        <v>0</v>
      </c>
      <c r="C157" s="213" t="s">
        <v>158</v>
      </c>
      <c r="D157" s="213" t="s">
        <v>11</v>
      </c>
      <c r="E157" s="213">
        <v>694</v>
      </c>
      <c r="F157" s="213" t="s">
        <v>103</v>
      </c>
    </row>
    <row r="158" spans="1:6" x14ac:dyDescent="0.3">
      <c r="A158" s="213">
        <v>2013</v>
      </c>
      <c r="B158" s="213" t="s">
        <v>0</v>
      </c>
      <c r="C158" s="213" t="s">
        <v>158</v>
      </c>
      <c r="D158" s="213" t="s">
        <v>56</v>
      </c>
      <c r="E158" s="213">
        <v>182</v>
      </c>
      <c r="F158" s="213" t="s">
        <v>103</v>
      </c>
    </row>
    <row r="159" spans="1:6" x14ac:dyDescent="0.3">
      <c r="A159" s="213">
        <v>2013</v>
      </c>
      <c r="B159" s="213" t="s">
        <v>0</v>
      </c>
      <c r="C159" s="213" t="s">
        <v>158</v>
      </c>
      <c r="D159" s="213" t="s">
        <v>29</v>
      </c>
      <c r="E159" s="213">
        <v>169</v>
      </c>
      <c r="F159" s="213" t="s">
        <v>103</v>
      </c>
    </row>
    <row r="160" spans="1:6" x14ac:dyDescent="0.3">
      <c r="A160" s="213">
        <v>2013</v>
      </c>
      <c r="B160" s="213" t="s">
        <v>0</v>
      </c>
      <c r="C160" s="213" t="s">
        <v>158</v>
      </c>
      <c r="D160" s="213" t="s">
        <v>47</v>
      </c>
      <c r="E160" s="213">
        <v>442</v>
      </c>
      <c r="F160" s="213" t="s">
        <v>103</v>
      </c>
    </row>
    <row r="161" spans="1:6" x14ac:dyDescent="0.3">
      <c r="A161" s="213">
        <v>2013</v>
      </c>
      <c r="B161" s="213" t="s">
        <v>0</v>
      </c>
      <c r="C161" s="213" t="s">
        <v>158</v>
      </c>
      <c r="D161" s="213" t="s">
        <v>57</v>
      </c>
      <c r="E161" s="213">
        <v>91</v>
      </c>
      <c r="F161" s="213" t="s">
        <v>103</v>
      </c>
    </row>
    <row r="162" spans="1:6" x14ac:dyDescent="0.3">
      <c r="A162" s="213">
        <v>2013</v>
      </c>
      <c r="B162" s="213" t="s">
        <v>0</v>
      </c>
      <c r="C162" s="213" t="s">
        <v>158</v>
      </c>
      <c r="D162" s="213" t="s">
        <v>74</v>
      </c>
      <c r="E162" s="213">
        <v>445</v>
      </c>
      <c r="F162" s="213" t="s">
        <v>103</v>
      </c>
    </row>
    <row r="163" spans="1:6" x14ac:dyDescent="0.3">
      <c r="A163" s="213">
        <v>2013</v>
      </c>
      <c r="B163" s="213" t="s">
        <v>0</v>
      </c>
      <c r="C163" s="213" t="s">
        <v>158</v>
      </c>
      <c r="D163" s="213" t="s">
        <v>53</v>
      </c>
      <c r="E163" s="213">
        <v>60</v>
      </c>
      <c r="F163" s="213" t="s">
        <v>103</v>
      </c>
    </row>
    <row r="164" spans="1:6" x14ac:dyDescent="0.3">
      <c r="A164" s="213">
        <v>2013</v>
      </c>
      <c r="B164" s="213" t="s">
        <v>0</v>
      </c>
      <c r="C164" s="213" t="s">
        <v>158</v>
      </c>
      <c r="D164" s="213" t="s">
        <v>49</v>
      </c>
      <c r="E164" s="213">
        <v>31</v>
      </c>
      <c r="F164" s="213" t="s">
        <v>103</v>
      </c>
    </row>
    <row r="165" spans="1:6" x14ac:dyDescent="0.3">
      <c r="A165" s="213">
        <v>2013</v>
      </c>
      <c r="B165" s="213" t="s">
        <v>0</v>
      </c>
      <c r="C165" s="213" t="s">
        <v>158</v>
      </c>
      <c r="D165" s="213" t="s">
        <v>60</v>
      </c>
      <c r="E165" s="213">
        <v>182</v>
      </c>
      <c r="F165" s="213" t="s">
        <v>103</v>
      </c>
    </row>
    <row r="166" spans="1:6" x14ac:dyDescent="0.3">
      <c r="A166" s="213">
        <v>2013</v>
      </c>
      <c r="B166" s="213" t="s">
        <v>0</v>
      </c>
      <c r="C166" s="213" t="s">
        <v>158</v>
      </c>
      <c r="D166" s="213" t="s">
        <v>25</v>
      </c>
      <c r="E166" s="213">
        <v>416</v>
      </c>
      <c r="F166" s="213" t="s">
        <v>103</v>
      </c>
    </row>
    <row r="167" spans="1:6" x14ac:dyDescent="0.3">
      <c r="A167" s="213">
        <v>2013</v>
      </c>
      <c r="B167" s="213" t="s">
        <v>0</v>
      </c>
      <c r="C167" s="213" t="s">
        <v>158</v>
      </c>
      <c r="D167" s="213" t="s">
        <v>7</v>
      </c>
      <c r="E167" s="213">
        <v>539</v>
      </c>
      <c r="F167" s="213" t="s">
        <v>103</v>
      </c>
    </row>
    <row r="168" spans="1:6" x14ac:dyDescent="0.3">
      <c r="A168" s="213">
        <v>2013</v>
      </c>
      <c r="B168" s="213" t="s">
        <v>0</v>
      </c>
      <c r="C168" s="213" t="s">
        <v>158</v>
      </c>
      <c r="D168" s="213" t="s">
        <v>36</v>
      </c>
      <c r="E168" s="213">
        <v>177</v>
      </c>
      <c r="F168" s="213" t="s">
        <v>103</v>
      </c>
    </row>
    <row r="169" spans="1:6" x14ac:dyDescent="0.3">
      <c r="A169" s="213">
        <v>2013</v>
      </c>
      <c r="B169" s="213" t="s">
        <v>0</v>
      </c>
      <c r="C169" s="213" t="s">
        <v>158</v>
      </c>
      <c r="D169" s="213" t="s">
        <v>21</v>
      </c>
      <c r="E169" s="213">
        <v>180</v>
      </c>
      <c r="F169" s="213" t="s">
        <v>103</v>
      </c>
    </row>
    <row r="170" spans="1:6" x14ac:dyDescent="0.3">
      <c r="A170" s="213">
        <v>2013</v>
      </c>
      <c r="B170" s="213" t="s">
        <v>0</v>
      </c>
      <c r="C170" s="213" t="s">
        <v>158</v>
      </c>
      <c r="D170" s="213" t="s">
        <v>16</v>
      </c>
      <c r="E170" s="213">
        <v>412</v>
      </c>
      <c r="F170" s="213" t="s">
        <v>103</v>
      </c>
    </row>
    <row r="171" spans="1:6" x14ac:dyDescent="0.3">
      <c r="A171" s="213">
        <v>2013</v>
      </c>
      <c r="B171" s="213" t="s">
        <v>0</v>
      </c>
      <c r="C171" s="213" t="s">
        <v>158</v>
      </c>
      <c r="D171" s="213" t="s">
        <v>2</v>
      </c>
      <c r="E171" s="213">
        <v>929</v>
      </c>
      <c r="F171" s="213" t="s">
        <v>103</v>
      </c>
    </row>
    <row r="172" spans="1:6" x14ac:dyDescent="0.3">
      <c r="A172" s="213">
        <v>2013</v>
      </c>
      <c r="B172" s="213" t="s">
        <v>0</v>
      </c>
      <c r="C172" s="213" t="s">
        <v>158</v>
      </c>
      <c r="D172" s="213" t="s">
        <v>4</v>
      </c>
      <c r="E172" s="213">
        <v>951</v>
      </c>
      <c r="F172" s="213" t="s">
        <v>103</v>
      </c>
    </row>
    <row r="173" spans="1:6" x14ac:dyDescent="0.3">
      <c r="A173" s="213">
        <v>2013</v>
      </c>
      <c r="B173" s="213" t="s">
        <v>0</v>
      </c>
      <c r="C173" s="213" t="s">
        <v>158</v>
      </c>
      <c r="D173" s="213" t="s">
        <v>38</v>
      </c>
      <c r="E173" s="213">
        <v>87</v>
      </c>
      <c r="F173" s="213" t="s">
        <v>103</v>
      </c>
    </row>
    <row r="174" spans="1:6" x14ac:dyDescent="0.3">
      <c r="A174" s="213">
        <v>2013</v>
      </c>
      <c r="B174" s="213" t="s">
        <v>0</v>
      </c>
      <c r="C174" s="213" t="s">
        <v>158</v>
      </c>
      <c r="D174" s="213" t="s">
        <v>275</v>
      </c>
      <c r="E174" s="213">
        <v>96</v>
      </c>
      <c r="F174" s="213" t="s">
        <v>103</v>
      </c>
    </row>
    <row r="175" spans="1:6" x14ac:dyDescent="0.3">
      <c r="A175" s="213">
        <v>2013</v>
      </c>
      <c r="B175" s="213" t="s">
        <v>0</v>
      </c>
      <c r="C175" s="213" t="s">
        <v>158</v>
      </c>
      <c r="D175" s="213" t="s">
        <v>8</v>
      </c>
      <c r="E175" s="213">
        <v>326</v>
      </c>
      <c r="F175" s="213" t="s">
        <v>103</v>
      </c>
    </row>
    <row r="176" spans="1:6" x14ac:dyDescent="0.3">
      <c r="A176" s="213">
        <v>2013</v>
      </c>
      <c r="B176" s="213" t="s">
        <v>0</v>
      </c>
      <c r="C176" s="213" t="s">
        <v>158</v>
      </c>
      <c r="D176" s="213" t="s">
        <v>78</v>
      </c>
      <c r="E176" s="213">
        <v>412</v>
      </c>
      <c r="F176" s="213" t="s">
        <v>103</v>
      </c>
    </row>
    <row r="177" spans="1:6" x14ac:dyDescent="0.3">
      <c r="A177" s="213">
        <v>2013</v>
      </c>
      <c r="B177" s="213" t="s">
        <v>0</v>
      </c>
      <c r="C177" s="213" t="s">
        <v>158</v>
      </c>
      <c r="D177" s="213" t="s">
        <v>27</v>
      </c>
      <c r="E177" s="213">
        <v>312</v>
      </c>
      <c r="F177" s="213" t="s">
        <v>103</v>
      </c>
    </row>
    <row r="178" spans="1:6" x14ac:dyDescent="0.3">
      <c r="A178" s="213">
        <v>2013</v>
      </c>
      <c r="B178" s="213" t="s">
        <v>0</v>
      </c>
      <c r="C178" s="213" t="s">
        <v>158</v>
      </c>
      <c r="D178" s="213" t="s">
        <v>13</v>
      </c>
      <c r="E178" s="213">
        <v>140</v>
      </c>
      <c r="F178" s="213" t="s">
        <v>103</v>
      </c>
    </row>
    <row r="179" spans="1:6" x14ac:dyDescent="0.3">
      <c r="A179" s="213">
        <v>2013</v>
      </c>
      <c r="B179" s="213" t="s">
        <v>0</v>
      </c>
      <c r="C179" s="213" t="s">
        <v>158</v>
      </c>
      <c r="D179" s="213" t="s">
        <v>70</v>
      </c>
      <c r="E179" s="213">
        <v>406</v>
      </c>
      <c r="F179" s="213" t="s">
        <v>103</v>
      </c>
    </row>
    <row r="180" spans="1:6" x14ac:dyDescent="0.3">
      <c r="A180" s="213">
        <v>2013</v>
      </c>
      <c r="B180" s="213" t="s">
        <v>0</v>
      </c>
      <c r="C180" s="213" t="s">
        <v>158</v>
      </c>
      <c r="D180" s="213" t="s">
        <v>72</v>
      </c>
      <c r="E180" s="213">
        <v>127</v>
      </c>
      <c r="F180" s="213" t="s">
        <v>103</v>
      </c>
    </row>
    <row r="181" spans="1:6" x14ac:dyDescent="0.3">
      <c r="A181" s="213">
        <v>2013</v>
      </c>
      <c r="B181" s="213" t="s">
        <v>0</v>
      </c>
      <c r="C181" s="213" t="s">
        <v>158</v>
      </c>
      <c r="D181" s="213" t="s">
        <v>276</v>
      </c>
      <c r="E181" s="213">
        <v>48</v>
      </c>
      <c r="F181" s="213" t="s">
        <v>103</v>
      </c>
    </row>
    <row r="182" spans="1:6" x14ac:dyDescent="0.3">
      <c r="A182" s="213">
        <v>2013</v>
      </c>
      <c r="B182" s="213" t="s">
        <v>0</v>
      </c>
      <c r="C182" s="213" t="s">
        <v>158</v>
      </c>
      <c r="D182" s="213" t="s">
        <v>6</v>
      </c>
      <c r="E182" s="213">
        <v>999</v>
      </c>
      <c r="F182" s="213" t="s">
        <v>103</v>
      </c>
    </row>
    <row r="183" spans="1:6" x14ac:dyDescent="0.3">
      <c r="A183" s="213">
        <v>2013</v>
      </c>
      <c r="B183" s="213" t="s">
        <v>0</v>
      </c>
      <c r="C183" s="213" t="s">
        <v>158</v>
      </c>
      <c r="D183" s="213" t="s">
        <v>62</v>
      </c>
      <c r="E183" s="213">
        <v>250</v>
      </c>
      <c r="F183" s="213" t="s">
        <v>103</v>
      </c>
    </row>
    <row r="184" spans="1:6" x14ac:dyDescent="0.3">
      <c r="A184" s="213">
        <v>2013</v>
      </c>
      <c r="B184" s="213" t="s">
        <v>0</v>
      </c>
      <c r="C184" s="213" t="s">
        <v>158</v>
      </c>
      <c r="D184" s="213" t="s">
        <v>5</v>
      </c>
      <c r="E184" s="213">
        <v>709</v>
      </c>
      <c r="F184" s="213" t="s">
        <v>103</v>
      </c>
    </row>
    <row r="185" spans="1:6" x14ac:dyDescent="0.3">
      <c r="A185" s="213">
        <v>2013</v>
      </c>
      <c r="B185" s="213" t="s">
        <v>0</v>
      </c>
      <c r="C185" s="213" t="s">
        <v>158</v>
      </c>
      <c r="D185" s="213" t="s">
        <v>76</v>
      </c>
      <c r="E185" s="213">
        <v>377</v>
      </c>
      <c r="F185" s="213" t="s">
        <v>103</v>
      </c>
    </row>
    <row r="186" spans="1:6" x14ac:dyDescent="0.3">
      <c r="A186" s="213">
        <v>2013</v>
      </c>
      <c r="B186" s="213" t="s">
        <v>0</v>
      </c>
      <c r="C186" s="213" t="s">
        <v>158</v>
      </c>
      <c r="D186" s="213" t="s">
        <v>63</v>
      </c>
      <c r="E186" s="213">
        <v>78</v>
      </c>
      <c r="F186" s="213" t="s">
        <v>103</v>
      </c>
    </row>
    <row r="187" spans="1:6" x14ac:dyDescent="0.3">
      <c r="A187" s="213">
        <v>2013</v>
      </c>
      <c r="B187" s="213" t="s">
        <v>0</v>
      </c>
      <c r="C187" s="213" t="s">
        <v>158</v>
      </c>
      <c r="D187" s="213" t="s">
        <v>277</v>
      </c>
      <c r="E187" s="213">
        <v>42</v>
      </c>
      <c r="F187" s="213" t="s">
        <v>103</v>
      </c>
    </row>
    <row r="188" spans="1:6" x14ac:dyDescent="0.3">
      <c r="A188" s="213">
        <v>2013</v>
      </c>
      <c r="B188" s="213" t="s">
        <v>0</v>
      </c>
      <c r="C188" s="213" t="s">
        <v>158</v>
      </c>
      <c r="D188" s="213" t="s">
        <v>43</v>
      </c>
      <c r="E188" s="213">
        <v>86</v>
      </c>
      <c r="F188" s="213" t="s">
        <v>103</v>
      </c>
    </row>
    <row r="189" spans="1:6" x14ac:dyDescent="0.3">
      <c r="A189" s="213">
        <v>2013</v>
      </c>
      <c r="B189" s="213" t="s">
        <v>0</v>
      </c>
      <c r="C189" s="213" t="s">
        <v>158</v>
      </c>
      <c r="D189" s="213" t="s">
        <v>65</v>
      </c>
      <c r="E189" s="213">
        <v>122</v>
      </c>
      <c r="F189" s="213" t="s">
        <v>103</v>
      </c>
    </row>
    <row r="190" spans="1:6" x14ac:dyDescent="0.3">
      <c r="A190" s="213">
        <v>2013</v>
      </c>
      <c r="B190" s="213" t="s">
        <v>0</v>
      </c>
      <c r="C190" s="213" t="s">
        <v>158</v>
      </c>
      <c r="D190" s="213" t="s">
        <v>22</v>
      </c>
      <c r="E190" s="213">
        <v>147</v>
      </c>
      <c r="F190" s="213" t="s">
        <v>103</v>
      </c>
    </row>
    <row r="191" spans="1:6" x14ac:dyDescent="0.3">
      <c r="A191" s="213">
        <v>2013</v>
      </c>
      <c r="B191" s="213" t="s">
        <v>0</v>
      </c>
      <c r="C191" s="213" t="s">
        <v>158</v>
      </c>
      <c r="D191" s="213" t="s">
        <v>61</v>
      </c>
      <c r="E191" s="213">
        <v>91</v>
      </c>
      <c r="F191" s="213" t="s">
        <v>103</v>
      </c>
    </row>
    <row r="192" spans="1:6" x14ac:dyDescent="0.3">
      <c r="A192" s="213">
        <v>2013</v>
      </c>
      <c r="B192" s="213" t="s">
        <v>0</v>
      </c>
      <c r="C192" s="213" t="s">
        <v>158</v>
      </c>
      <c r="D192" s="213" t="s">
        <v>23</v>
      </c>
      <c r="E192" s="213">
        <v>198</v>
      </c>
      <c r="F192" s="213" t="s">
        <v>103</v>
      </c>
    </row>
    <row r="193" spans="1:6" x14ac:dyDescent="0.3">
      <c r="A193" s="213">
        <v>2013</v>
      </c>
      <c r="B193" s="213" t="s">
        <v>0</v>
      </c>
      <c r="C193" s="213" t="s">
        <v>158</v>
      </c>
      <c r="D193" s="213" t="s">
        <v>12</v>
      </c>
      <c r="E193" s="213">
        <v>78</v>
      </c>
      <c r="F193" s="213" t="s">
        <v>103</v>
      </c>
    </row>
    <row r="194" spans="1:6" x14ac:dyDescent="0.3">
      <c r="A194" s="213">
        <v>2013</v>
      </c>
      <c r="B194" s="213" t="s">
        <v>0</v>
      </c>
      <c r="C194" s="213" t="s">
        <v>158</v>
      </c>
      <c r="D194" s="213" t="s">
        <v>278</v>
      </c>
      <c r="E194" s="213">
        <v>262</v>
      </c>
      <c r="F194" s="213" t="s">
        <v>103</v>
      </c>
    </row>
    <row r="195" spans="1:6" x14ac:dyDescent="0.3">
      <c r="A195" s="213">
        <v>2013</v>
      </c>
      <c r="B195" s="213" t="s">
        <v>0</v>
      </c>
      <c r="C195" s="213" t="s">
        <v>158</v>
      </c>
      <c r="D195" s="213" t="s">
        <v>19</v>
      </c>
      <c r="E195" s="213">
        <v>233</v>
      </c>
      <c r="F195" s="213" t="s">
        <v>103</v>
      </c>
    </row>
    <row r="196" spans="1:6" x14ac:dyDescent="0.3">
      <c r="A196" s="213">
        <v>2013</v>
      </c>
      <c r="B196" s="213" t="s">
        <v>0</v>
      </c>
      <c r="C196" s="213" t="s">
        <v>158</v>
      </c>
      <c r="D196" s="213" t="s">
        <v>45</v>
      </c>
      <c r="E196" s="213">
        <v>63</v>
      </c>
      <c r="F196" s="213" t="s">
        <v>103</v>
      </c>
    </row>
    <row r="197" spans="1:6" x14ac:dyDescent="0.3">
      <c r="A197" s="213">
        <v>2013</v>
      </c>
      <c r="B197" s="213" t="s">
        <v>0</v>
      </c>
      <c r="C197" s="213" t="s">
        <v>158</v>
      </c>
      <c r="D197" s="213" t="s">
        <v>48</v>
      </c>
      <c r="E197" s="213">
        <v>147</v>
      </c>
      <c r="F197" s="213" t="s">
        <v>103</v>
      </c>
    </row>
    <row r="198" spans="1:6" x14ac:dyDescent="0.3">
      <c r="A198" s="213">
        <v>2013</v>
      </c>
      <c r="B198" s="213" t="s">
        <v>0</v>
      </c>
      <c r="C198" s="213" t="s">
        <v>158</v>
      </c>
      <c r="D198" s="213" t="s">
        <v>34</v>
      </c>
      <c r="E198" s="213">
        <v>78</v>
      </c>
      <c r="F198" s="213" t="s">
        <v>103</v>
      </c>
    </row>
    <row r="199" spans="1:6" x14ac:dyDescent="0.3">
      <c r="A199" s="213">
        <v>2013</v>
      </c>
      <c r="B199" s="213" t="s">
        <v>0</v>
      </c>
      <c r="C199" s="213" t="s">
        <v>158</v>
      </c>
      <c r="D199" s="213" t="s">
        <v>3</v>
      </c>
      <c r="E199" s="213">
        <v>884</v>
      </c>
      <c r="F199" s="213" t="s">
        <v>103</v>
      </c>
    </row>
    <row r="200" spans="1:6" x14ac:dyDescent="0.3">
      <c r="A200" s="213">
        <v>2013</v>
      </c>
      <c r="B200" s="213" t="s">
        <v>0</v>
      </c>
      <c r="C200" s="213" t="s">
        <v>158</v>
      </c>
      <c r="D200" s="213" t="s">
        <v>80</v>
      </c>
      <c r="E200" s="213">
        <v>273</v>
      </c>
      <c r="F200" s="213" t="s">
        <v>103</v>
      </c>
    </row>
    <row r="201" spans="1:6" x14ac:dyDescent="0.3">
      <c r="A201" s="213">
        <v>2013</v>
      </c>
      <c r="B201" s="213" t="s">
        <v>0</v>
      </c>
      <c r="C201" s="213" t="s">
        <v>158</v>
      </c>
      <c r="D201" s="213" t="s">
        <v>39</v>
      </c>
      <c r="E201" s="213">
        <v>171</v>
      </c>
      <c r="F201" s="213" t="s">
        <v>103</v>
      </c>
    </row>
    <row r="202" spans="1:6" x14ac:dyDescent="0.3">
      <c r="A202" s="213">
        <v>2013</v>
      </c>
      <c r="B202" s="213" t="s">
        <v>0</v>
      </c>
      <c r="C202" s="213" t="s">
        <v>158</v>
      </c>
      <c r="D202" s="213" t="s">
        <v>14</v>
      </c>
      <c r="E202" s="213">
        <v>575</v>
      </c>
      <c r="F202" s="213" t="s">
        <v>103</v>
      </c>
    </row>
    <row r="203" spans="1:6" x14ac:dyDescent="0.3">
      <c r="A203" s="213">
        <v>2013</v>
      </c>
      <c r="B203" s="213" t="s">
        <v>0</v>
      </c>
      <c r="C203" s="213" t="s">
        <v>158</v>
      </c>
      <c r="D203" s="213" t="s">
        <v>68</v>
      </c>
      <c r="E203" s="213">
        <v>119</v>
      </c>
      <c r="F203" s="213" t="s">
        <v>103</v>
      </c>
    </row>
    <row r="204" spans="1:6" x14ac:dyDescent="0.3">
      <c r="A204" s="213">
        <v>2013</v>
      </c>
      <c r="B204" s="213" t="s">
        <v>0</v>
      </c>
      <c r="C204" s="213" t="s">
        <v>158</v>
      </c>
      <c r="D204" s="213" t="s">
        <v>69</v>
      </c>
      <c r="E204" s="213">
        <v>110</v>
      </c>
      <c r="F204" s="213" t="s">
        <v>103</v>
      </c>
    </row>
    <row r="205" spans="1:6" x14ac:dyDescent="0.3">
      <c r="A205" s="213">
        <v>2013</v>
      </c>
      <c r="B205" s="213" t="s">
        <v>0</v>
      </c>
      <c r="C205" s="213" t="s">
        <v>158</v>
      </c>
      <c r="D205" s="213" t="s">
        <v>279</v>
      </c>
      <c r="E205" s="213">
        <v>50</v>
      </c>
      <c r="F205" s="213" t="s">
        <v>103</v>
      </c>
    </row>
    <row r="206" spans="1:6" x14ac:dyDescent="0.3">
      <c r="A206" s="213">
        <v>2013</v>
      </c>
      <c r="B206" s="213" t="s">
        <v>0</v>
      </c>
      <c r="C206" s="213" t="s">
        <v>158</v>
      </c>
      <c r="D206" s="213" t="s">
        <v>24</v>
      </c>
      <c r="E206" s="213">
        <v>563</v>
      </c>
      <c r="F206" s="213" t="s">
        <v>103</v>
      </c>
    </row>
    <row r="207" spans="1:6" x14ac:dyDescent="0.3">
      <c r="A207" s="213">
        <v>2013</v>
      </c>
      <c r="B207" s="213" t="s">
        <v>0</v>
      </c>
      <c r="C207" s="213" t="s">
        <v>158</v>
      </c>
      <c r="D207" s="213" t="s">
        <v>9</v>
      </c>
      <c r="E207" s="213">
        <v>403</v>
      </c>
      <c r="F207" s="213" t="s">
        <v>103</v>
      </c>
    </row>
    <row r="208" spans="1:6" x14ac:dyDescent="0.3">
      <c r="A208" s="213">
        <v>2013</v>
      </c>
      <c r="B208" s="213" t="s">
        <v>0</v>
      </c>
      <c r="C208" s="213" t="s">
        <v>158</v>
      </c>
      <c r="D208" s="213" t="s">
        <v>67</v>
      </c>
      <c r="E208" s="213">
        <v>150</v>
      </c>
      <c r="F208" s="213" t="s">
        <v>103</v>
      </c>
    </row>
    <row r="209" spans="1:6" x14ac:dyDescent="0.3">
      <c r="A209" s="213">
        <v>2013</v>
      </c>
      <c r="B209" s="213" t="s">
        <v>0</v>
      </c>
      <c r="C209" s="213" t="s">
        <v>158</v>
      </c>
      <c r="D209" s="213" t="s">
        <v>28</v>
      </c>
      <c r="E209" s="213">
        <v>267</v>
      </c>
      <c r="F209" s="213" t="s">
        <v>103</v>
      </c>
    </row>
    <row r="210" spans="1:6" x14ac:dyDescent="0.3">
      <c r="A210" s="213">
        <v>2013</v>
      </c>
      <c r="B210" s="213" t="s">
        <v>0</v>
      </c>
      <c r="C210" s="213" t="s">
        <v>158</v>
      </c>
      <c r="D210" s="213" t="s">
        <v>31</v>
      </c>
      <c r="E210" s="213">
        <v>219</v>
      </c>
      <c r="F210" s="213" t="s">
        <v>103</v>
      </c>
    </row>
    <row r="211" spans="1:6" x14ac:dyDescent="0.3">
      <c r="A211" s="213">
        <v>2013</v>
      </c>
      <c r="B211" s="213" t="s">
        <v>0</v>
      </c>
      <c r="C211" s="213" t="s">
        <v>158</v>
      </c>
      <c r="D211" s="213" t="s">
        <v>64</v>
      </c>
      <c r="E211" s="213">
        <v>289</v>
      </c>
      <c r="F211" s="213" t="s">
        <v>103</v>
      </c>
    </row>
    <row r="212" spans="1:6" x14ac:dyDescent="0.3">
      <c r="A212" s="213">
        <v>2013</v>
      </c>
      <c r="B212" s="213" t="s">
        <v>0</v>
      </c>
      <c r="C212" s="213" t="s">
        <v>158</v>
      </c>
      <c r="D212" s="213" t="s">
        <v>280</v>
      </c>
      <c r="E212" s="213">
        <v>63</v>
      </c>
      <c r="F212" s="213" t="s">
        <v>103</v>
      </c>
    </row>
    <row r="213" spans="1:6" x14ac:dyDescent="0.3">
      <c r="A213" s="213">
        <v>2013</v>
      </c>
      <c r="B213" s="213" t="s">
        <v>0</v>
      </c>
      <c r="C213" s="213" t="s">
        <v>158</v>
      </c>
      <c r="D213" s="213" t="s">
        <v>73</v>
      </c>
      <c r="E213" s="213">
        <v>413</v>
      </c>
      <c r="F213" s="213" t="s">
        <v>103</v>
      </c>
    </row>
    <row r="214" spans="1:6" x14ac:dyDescent="0.3">
      <c r="A214" s="213">
        <v>2013</v>
      </c>
      <c r="B214" s="213" t="s">
        <v>0</v>
      </c>
      <c r="C214" s="213" t="s">
        <v>158</v>
      </c>
      <c r="D214" s="213" t="s">
        <v>26</v>
      </c>
      <c r="E214" s="213">
        <v>173</v>
      </c>
      <c r="F214" s="213" t="s">
        <v>103</v>
      </c>
    </row>
    <row r="215" spans="1:6" x14ac:dyDescent="0.3">
      <c r="A215" s="213">
        <v>2013</v>
      </c>
      <c r="B215" s="213" t="s">
        <v>0</v>
      </c>
      <c r="C215" s="213" t="s">
        <v>158</v>
      </c>
      <c r="D215" s="213" t="s">
        <v>32</v>
      </c>
      <c r="E215" s="213">
        <v>186</v>
      </c>
      <c r="F215" s="213" t="s">
        <v>103</v>
      </c>
    </row>
    <row r="216" spans="1:6" x14ac:dyDescent="0.3">
      <c r="A216" s="213">
        <v>2013</v>
      </c>
      <c r="B216" s="213" t="s">
        <v>0</v>
      </c>
      <c r="C216" s="213" t="s">
        <v>158</v>
      </c>
      <c r="D216" s="213" t="s">
        <v>46</v>
      </c>
      <c r="E216" s="213">
        <v>473</v>
      </c>
      <c r="F216" s="213" t="s">
        <v>103</v>
      </c>
    </row>
    <row r="217" spans="1:6" x14ac:dyDescent="0.3">
      <c r="A217" s="213">
        <v>2013</v>
      </c>
      <c r="B217" s="213" t="s">
        <v>0</v>
      </c>
      <c r="C217" s="213" t="s">
        <v>158</v>
      </c>
      <c r="D217" s="213" t="s">
        <v>75</v>
      </c>
      <c r="E217" s="213">
        <v>266</v>
      </c>
      <c r="F217" s="213" t="s">
        <v>103</v>
      </c>
    </row>
    <row r="218" spans="1:6" x14ac:dyDescent="0.3">
      <c r="A218" s="213">
        <v>2013</v>
      </c>
      <c r="B218" s="213" t="s">
        <v>0</v>
      </c>
      <c r="C218" s="213" t="s">
        <v>158</v>
      </c>
      <c r="D218" s="213" t="s">
        <v>10</v>
      </c>
      <c r="E218" s="213">
        <v>709</v>
      </c>
      <c r="F218" s="213" t="s">
        <v>103</v>
      </c>
    </row>
    <row r="219" spans="1:6" x14ac:dyDescent="0.3">
      <c r="A219" s="213">
        <v>2013</v>
      </c>
      <c r="B219" s="213" t="s">
        <v>0</v>
      </c>
      <c r="C219" s="213" t="s">
        <v>158</v>
      </c>
      <c r="D219" s="213" t="s">
        <v>291</v>
      </c>
      <c r="E219" s="213">
        <v>74</v>
      </c>
      <c r="F219" s="213" t="s">
        <v>103</v>
      </c>
    </row>
    <row r="220" spans="1:6" x14ac:dyDescent="0.3">
      <c r="A220" s="213">
        <v>2013</v>
      </c>
      <c r="B220" s="213" t="s">
        <v>0</v>
      </c>
      <c r="C220" s="213" t="s">
        <v>158</v>
      </c>
      <c r="D220" s="213" t="s">
        <v>15</v>
      </c>
      <c r="E220" s="213">
        <v>631</v>
      </c>
      <c r="F220" s="213" t="s">
        <v>103</v>
      </c>
    </row>
    <row r="221" spans="1:6" x14ac:dyDescent="0.3">
      <c r="A221" s="213">
        <v>2013</v>
      </c>
      <c r="B221" s="213" t="s">
        <v>0</v>
      </c>
      <c r="C221" s="213" t="s">
        <v>158</v>
      </c>
      <c r="D221" s="213" t="s">
        <v>18</v>
      </c>
      <c r="E221" s="213">
        <v>495</v>
      </c>
      <c r="F221" s="213" t="s">
        <v>103</v>
      </c>
    </row>
    <row r="222" spans="1:6" x14ac:dyDescent="0.3">
      <c r="A222" s="213">
        <v>2013</v>
      </c>
      <c r="B222" s="213" t="s">
        <v>0</v>
      </c>
      <c r="C222" s="213" t="s">
        <v>158</v>
      </c>
      <c r="D222" s="213" t="s">
        <v>77</v>
      </c>
      <c r="E222" s="213">
        <v>196</v>
      </c>
      <c r="F222" s="213" t="s">
        <v>103</v>
      </c>
    </row>
    <row r="223" spans="1:6" x14ac:dyDescent="0.3">
      <c r="A223" s="213">
        <v>2013</v>
      </c>
      <c r="B223" s="213" t="s">
        <v>0</v>
      </c>
      <c r="C223" s="213" t="s">
        <v>158</v>
      </c>
      <c r="D223" s="213" t="s">
        <v>44</v>
      </c>
      <c r="E223" s="213">
        <v>45</v>
      </c>
      <c r="F223" s="213" t="s">
        <v>103</v>
      </c>
    </row>
    <row r="224" spans="1:6" x14ac:dyDescent="0.3">
      <c r="A224" s="213">
        <v>2013</v>
      </c>
      <c r="B224" s="213" t="s">
        <v>0</v>
      </c>
      <c r="C224" s="213" t="s">
        <v>158</v>
      </c>
      <c r="D224" s="213" t="s">
        <v>71</v>
      </c>
      <c r="E224" s="213">
        <v>248</v>
      </c>
      <c r="F224" s="213" t="s">
        <v>103</v>
      </c>
    </row>
    <row r="225" spans="1:6" x14ac:dyDescent="0.3">
      <c r="A225" s="213">
        <v>2013</v>
      </c>
      <c r="B225" s="213" t="s">
        <v>0</v>
      </c>
      <c r="C225" s="213" t="s">
        <v>158</v>
      </c>
      <c r="D225" s="213" t="s">
        <v>52</v>
      </c>
      <c r="E225" s="213">
        <v>63</v>
      </c>
      <c r="F225" s="213" t="s">
        <v>103</v>
      </c>
    </row>
    <row r="226" spans="1:6" x14ac:dyDescent="0.3">
      <c r="A226" s="213">
        <v>2013</v>
      </c>
      <c r="B226" s="213" t="s">
        <v>0</v>
      </c>
      <c r="C226" s="213" t="s">
        <v>158</v>
      </c>
      <c r="D226" s="213" t="s">
        <v>20</v>
      </c>
      <c r="E226" s="213">
        <v>356</v>
      </c>
      <c r="F226" s="213" t="s">
        <v>103</v>
      </c>
    </row>
    <row r="227" spans="1:6" x14ac:dyDescent="0.3">
      <c r="A227" s="213">
        <v>2013</v>
      </c>
      <c r="B227" s="213" t="s">
        <v>0</v>
      </c>
      <c r="C227" s="213" t="s">
        <v>158</v>
      </c>
      <c r="D227" s="213" t="s">
        <v>95</v>
      </c>
      <c r="E227" s="213">
        <v>558</v>
      </c>
      <c r="F227" s="213" t="s">
        <v>103</v>
      </c>
    </row>
    <row r="228" spans="1:6" x14ac:dyDescent="0.3">
      <c r="A228" s="213">
        <v>2013</v>
      </c>
      <c r="B228" s="213" t="s">
        <v>0</v>
      </c>
      <c r="C228" s="213" t="s">
        <v>158</v>
      </c>
      <c r="D228" s="213" t="s">
        <v>30</v>
      </c>
      <c r="E228" s="213">
        <v>95</v>
      </c>
      <c r="F228" s="213" t="s">
        <v>103</v>
      </c>
    </row>
    <row r="229" spans="1:6" x14ac:dyDescent="0.3">
      <c r="A229" s="213">
        <v>2013</v>
      </c>
      <c r="B229" s="213" t="s">
        <v>0</v>
      </c>
      <c r="C229" s="213" t="s">
        <v>158</v>
      </c>
      <c r="D229" s="213" t="s">
        <v>58</v>
      </c>
      <c r="E229" s="213">
        <v>31</v>
      </c>
      <c r="F229" s="213" t="s">
        <v>103</v>
      </c>
    </row>
    <row r="230" spans="1:6" x14ac:dyDescent="0.3">
      <c r="A230" s="213">
        <v>2013</v>
      </c>
      <c r="B230" s="213" t="s">
        <v>0</v>
      </c>
      <c r="C230" s="213" t="s">
        <v>158</v>
      </c>
      <c r="D230" s="213" t="s">
        <v>281</v>
      </c>
      <c r="E230" s="292">
        <v>1246</v>
      </c>
      <c r="F230" s="213" t="s">
        <v>103</v>
      </c>
    </row>
    <row r="231" spans="1:6" x14ac:dyDescent="0.3">
      <c r="A231" s="213">
        <v>2013</v>
      </c>
      <c r="B231" s="213" t="s">
        <v>0</v>
      </c>
      <c r="C231" s="213" t="s">
        <v>158</v>
      </c>
      <c r="D231" s="213" t="s">
        <v>282</v>
      </c>
      <c r="E231" s="213">
        <v>107</v>
      </c>
      <c r="F231" s="213" t="s">
        <v>103</v>
      </c>
    </row>
    <row r="232" spans="1:6" x14ac:dyDescent="0.3">
      <c r="A232" s="213">
        <v>2013</v>
      </c>
      <c r="B232" s="213" t="s">
        <v>0</v>
      </c>
      <c r="C232" s="213" t="s">
        <v>158</v>
      </c>
      <c r="D232" s="213" t="s">
        <v>145</v>
      </c>
      <c r="E232" s="292">
        <v>5969</v>
      </c>
      <c r="F232" s="213" t="s">
        <v>103</v>
      </c>
    </row>
    <row r="233" spans="1:6" x14ac:dyDescent="0.3">
      <c r="A233" s="213">
        <v>2013</v>
      </c>
      <c r="B233" s="213" t="s">
        <v>0</v>
      </c>
      <c r="C233" s="213" t="s">
        <v>158</v>
      </c>
      <c r="D233" s="213" t="s">
        <v>146</v>
      </c>
      <c r="E233" s="292">
        <v>3234</v>
      </c>
      <c r="F233" s="213" t="s">
        <v>103</v>
      </c>
    </row>
    <row r="234" spans="1:6" x14ac:dyDescent="0.3">
      <c r="A234" s="213">
        <v>2013</v>
      </c>
      <c r="B234" s="213" t="s">
        <v>0</v>
      </c>
      <c r="C234" s="213" t="s">
        <v>158</v>
      </c>
      <c r="D234" s="213" t="s">
        <v>147</v>
      </c>
      <c r="E234" s="292">
        <v>6961</v>
      </c>
      <c r="F234" s="213" t="s">
        <v>103</v>
      </c>
    </row>
    <row r="235" spans="1:6" x14ac:dyDescent="0.3">
      <c r="A235" s="213">
        <v>2013</v>
      </c>
      <c r="B235" s="213" t="s">
        <v>0</v>
      </c>
      <c r="C235" s="213" t="s">
        <v>81</v>
      </c>
      <c r="D235" s="213" t="s">
        <v>59</v>
      </c>
      <c r="E235" s="213">
        <v>59</v>
      </c>
      <c r="F235" s="213" t="s">
        <v>103</v>
      </c>
    </row>
    <row r="236" spans="1:6" x14ac:dyDescent="0.3">
      <c r="A236" s="213">
        <v>2013</v>
      </c>
      <c r="B236" s="213" t="s">
        <v>0</v>
      </c>
      <c r="C236" s="213" t="s">
        <v>81</v>
      </c>
      <c r="D236" s="213" t="s">
        <v>79</v>
      </c>
      <c r="E236" s="213">
        <v>656</v>
      </c>
      <c r="F236" s="213" t="s">
        <v>103</v>
      </c>
    </row>
    <row r="237" spans="1:6" x14ac:dyDescent="0.3">
      <c r="A237" s="213">
        <v>2013</v>
      </c>
      <c r="B237" s="213" t="s">
        <v>0</v>
      </c>
      <c r="C237" s="213" t="s">
        <v>81</v>
      </c>
      <c r="D237" s="213" t="s">
        <v>17</v>
      </c>
      <c r="E237" s="213">
        <v>378</v>
      </c>
      <c r="F237" s="213" t="s">
        <v>103</v>
      </c>
    </row>
    <row r="238" spans="1:6" x14ac:dyDescent="0.3">
      <c r="A238" s="213">
        <v>2013</v>
      </c>
      <c r="B238" s="213" t="s">
        <v>0</v>
      </c>
      <c r="C238" s="213" t="s">
        <v>81</v>
      </c>
      <c r="D238" s="213" t="s">
        <v>274</v>
      </c>
      <c r="E238" s="213">
        <v>31</v>
      </c>
      <c r="F238" s="213" t="s">
        <v>103</v>
      </c>
    </row>
    <row r="239" spans="1:6" x14ac:dyDescent="0.3">
      <c r="A239" s="213">
        <v>2013</v>
      </c>
      <c r="B239" s="213" t="s">
        <v>0</v>
      </c>
      <c r="C239" s="213" t="s">
        <v>81</v>
      </c>
      <c r="D239" s="213" t="s">
        <v>66</v>
      </c>
      <c r="E239" s="213">
        <v>108</v>
      </c>
      <c r="F239" s="213" t="s">
        <v>103</v>
      </c>
    </row>
    <row r="240" spans="1:6" x14ac:dyDescent="0.3">
      <c r="A240" s="213">
        <v>2013</v>
      </c>
      <c r="B240" s="213" t="s">
        <v>0</v>
      </c>
      <c r="C240" s="213" t="s">
        <v>81</v>
      </c>
      <c r="D240" s="213" t="s">
        <v>283</v>
      </c>
      <c r="E240" s="213">
        <v>30</v>
      </c>
      <c r="F240" s="213" t="s">
        <v>103</v>
      </c>
    </row>
    <row r="241" spans="1:6" x14ac:dyDescent="0.3">
      <c r="A241" s="213">
        <v>2013</v>
      </c>
      <c r="B241" s="213" t="s">
        <v>0</v>
      </c>
      <c r="C241" s="213" t="s">
        <v>81</v>
      </c>
      <c r="D241" s="213" t="s">
        <v>11</v>
      </c>
      <c r="E241" s="213">
        <v>673</v>
      </c>
      <c r="F241" s="213" t="s">
        <v>103</v>
      </c>
    </row>
    <row r="242" spans="1:6" x14ac:dyDescent="0.3">
      <c r="A242" s="213">
        <v>2013</v>
      </c>
      <c r="B242" s="213" t="s">
        <v>0</v>
      </c>
      <c r="C242" s="213" t="s">
        <v>81</v>
      </c>
      <c r="D242" s="213" t="s">
        <v>56</v>
      </c>
      <c r="E242" s="213">
        <v>176</v>
      </c>
      <c r="F242" s="213" t="s">
        <v>103</v>
      </c>
    </row>
    <row r="243" spans="1:6" x14ac:dyDescent="0.3">
      <c r="A243" s="213">
        <v>2013</v>
      </c>
      <c r="B243" s="213" t="s">
        <v>0</v>
      </c>
      <c r="C243" s="213" t="s">
        <v>81</v>
      </c>
      <c r="D243" s="213" t="s">
        <v>29</v>
      </c>
      <c r="E243" s="213">
        <v>160</v>
      </c>
      <c r="F243" s="213" t="s">
        <v>103</v>
      </c>
    </row>
    <row r="244" spans="1:6" x14ac:dyDescent="0.3">
      <c r="A244" s="213">
        <v>2013</v>
      </c>
      <c r="B244" s="213" t="s">
        <v>0</v>
      </c>
      <c r="C244" s="213" t="s">
        <v>81</v>
      </c>
      <c r="D244" s="213" t="s">
        <v>47</v>
      </c>
      <c r="E244" s="213">
        <v>434</v>
      </c>
      <c r="F244" s="213" t="s">
        <v>103</v>
      </c>
    </row>
    <row r="245" spans="1:6" x14ac:dyDescent="0.3">
      <c r="A245" s="213">
        <v>2013</v>
      </c>
      <c r="B245" s="213" t="s">
        <v>0</v>
      </c>
      <c r="C245" s="213" t="s">
        <v>81</v>
      </c>
      <c r="D245" s="213" t="s">
        <v>57</v>
      </c>
      <c r="E245" s="213">
        <v>91</v>
      </c>
      <c r="F245" s="213" t="s">
        <v>103</v>
      </c>
    </row>
    <row r="246" spans="1:6" x14ac:dyDescent="0.3">
      <c r="A246" s="213">
        <v>2013</v>
      </c>
      <c r="B246" s="213" t="s">
        <v>0</v>
      </c>
      <c r="C246" s="213" t="s">
        <v>81</v>
      </c>
      <c r="D246" s="213" t="s">
        <v>74</v>
      </c>
      <c r="E246" s="213">
        <v>392</v>
      </c>
      <c r="F246" s="213" t="s">
        <v>103</v>
      </c>
    </row>
    <row r="247" spans="1:6" x14ac:dyDescent="0.3">
      <c r="A247" s="213">
        <v>2013</v>
      </c>
      <c r="B247" s="213" t="s">
        <v>0</v>
      </c>
      <c r="C247" s="213" t="s">
        <v>81</v>
      </c>
      <c r="D247" s="213" t="s">
        <v>53</v>
      </c>
      <c r="E247" s="213">
        <v>63</v>
      </c>
      <c r="F247" s="213" t="s">
        <v>103</v>
      </c>
    </row>
    <row r="248" spans="1:6" x14ac:dyDescent="0.3">
      <c r="A248" s="213">
        <v>2013</v>
      </c>
      <c r="B248" s="213" t="s">
        <v>0</v>
      </c>
      <c r="C248" s="213" t="s">
        <v>81</v>
      </c>
      <c r="D248" s="213" t="s">
        <v>60</v>
      </c>
      <c r="E248" s="213">
        <v>187</v>
      </c>
      <c r="F248" s="213" t="s">
        <v>103</v>
      </c>
    </row>
    <row r="249" spans="1:6" x14ac:dyDescent="0.3">
      <c r="A249" s="213">
        <v>2013</v>
      </c>
      <c r="B249" s="213" t="s">
        <v>0</v>
      </c>
      <c r="C249" s="213" t="s">
        <v>81</v>
      </c>
      <c r="D249" s="213" t="s">
        <v>25</v>
      </c>
      <c r="E249" s="213">
        <v>464</v>
      </c>
      <c r="F249" s="213" t="s">
        <v>103</v>
      </c>
    </row>
    <row r="250" spans="1:6" x14ac:dyDescent="0.3">
      <c r="A250" s="213">
        <v>2013</v>
      </c>
      <c r="B250" s="213" t="s">
        <v>0</v>
      </c>
      <c r="C250" s="213" t="s">
        <v>81</v>
      </c>
      <c r="D250" s="213" t="s">
        <v>7</v>
      </c>
      <c r="E250" s="213">
        <v>542</v>
      </c>
      <c r="F250" s="213" t="s">
        <v>103</v>
      </c>
    </row>
    <row r="251" spans="1:6" x14ac:dyDescent="0.3">
      <c r="A251" s="213">
        <v>2013</v>
      </c>
      <c r="B251" s="213" t="s">
        <v>0</v>
      </c>
      <c r="C251" s="213" t="s">
        <v>81</v>
      </c>
      <c r="D251" s="213" t="s">
        <v>36</v>
      </c>
      <c r="E251" s="213">
        <v>155</v>
      </c>
      <c r="F251" s="213" t="s">
        <v>103</v>
      </c>
    </row>
    <row r="252" spans="1:6" x14ac:dyDescent="0.3">
      <c r="A252" s="213">
        <v>2013</v>
      </c>
      <c r="B252" s="213" t="s">
        <v>0</v>
      </c>
      <c r="C252" s="213" t="s">
        <v>81</v>
      </c>
      <c r="D252" s="213" t="s">
        <v>21</v>
      </c>
      <c r="E252" s="213">
        <v>152</v>
      </c>
      <c r="F252" s="213" t="s">
        <v>103</v>
      </c>
    </row>
    <row r="253" spans="1:6" x14ac:dyDescent="0.3">
      <c r="A253" s="213">
        <v>2013</v>
      </c>
      <c r="B253" s="213" t="s">
        <v>0</v>
      </c>
      <c r="C253" s="213" t="s">
        <v>81</v>
      </c>
      <c r="D253" s="213" t="s">
        <v>16</v>
      </c>
      <c r="E253" s="213">
        <v>415</v>
      </c>
      <c r="F253" s="213" t="s">
        <v>103</v>
      </c>
    </row>
    <row r="254" spans="1:6" x14ac:dyDescent="0.3">
      <c r="A254" s="213">
        <v>2013</v>
      </c>
      <c r="B254" s="213" t="s">
        <v>0</v>
      </c>
      <c r="C254" s="213" t="s">
        <v>81</v>
      </c>
      <c r="D254" s="213" t="s">
        <v>2</v>
      </c>
      <c r="E254" s="213">
        <v>914</v>
      </c>
      <c r="F254" s="213" t="s">
        <v>103</v>
      </c>
    </row>
    <row r="255" spans="1:6" x14ac:dyDescent="0.3">
      <c r="A255" s="213">
        <v>2013</v>
      </c>
      <c r="B255" s="213" t="s">
        <v>0</v>
      </c>
      <c r="C255" s="213" t="s">
        <v>81</v>
      </c>
      <c r="D255" s="213" t="s">
        <v>4</v>
      </c>
      <c r="E255" s="213">
        <v>988</v>
      </c>
      <c r="F255" s="213" t="s">
        <v>103</v>
      </c>
    </row>
    <row r="256" spans="1:6" x14ac:dyDescent="0.3">
      <c r="A256" s="213">
        <v>2013</v>
      </c>
      <c r="B256" s="213" t="s">
        <v>0</v>
      </c>
      <c r="C256" s="213" t="s">
        <v>81</v>
      </c>
      <c r="D256" s="213" t="s">
        <v>38</v>
      </c>
      <c r="E256" s="213">
        <v>96</v>
      </c>
      <c r="F256" s="213" t="s">
        <v>103</v>
      </c>
    </row>
    <row r="257" spans="1:6" x14ac:dyDescent="0.3">
      <c r="A257" s="213">
        <v>2013</v>
      </c>
      <c r="B257" s="213" t="s">
        <v>0</v>
      </c>
      <c r="C257" s="213" t="s">
        <v>81</v>
      </c>
      <c r="D257" s="213" t="s">
        <v>275</v>
      </c>
      <c r="E257" s="213">
        <v>87</v>
      </c>
      <c r="F257" s="213" t="s">
        <v>103</v>
      </c>
    </row>
    <row r="258" spans="1:6" x14ac:dyDescent="0.3">
      <c r="A258" s="213">
        <v>2013</v>
      </c>
      <c r="B258" s="213" t="s">
        <v>0</v>
      </c>
      <c r="C258" s="213" t="s">
        <v>81</v>
      </c>
      <c r="D258" s="213" t="s">
        <v>8</v>
      </c>
      <c r="E258" s="213">
        <v>314</v>
      </c>
      <c r="F258" s="213" t="s">
        <v>103</v>
      </c>
    </row>
    <row r="259" spans="1:6" x14ac:dyDescent="0.3">
      <c r="A259" s="213">
        <v>2013</v>
      </c>
      <c r="B259" s="213" t="s">
        <v>0</v>
      </c>
      <c r="C259" s="213" t="s">
        <v>81</v>
      </c>
      <c r="D259" s="213" t="s">
        <v>78</v>
      </c>
      <c r="E259" s="213">
        <v>413</v>
      </c>
      <c r="F259" s="213" t="s">
        <v>103</v>
      </c>
    </row>
    <row r="260" spans="1:6" x14ac:dyDescent="0.3">
      <c r="A260" s="213">
        <v>2013</v>
      </c>
      <c r="B260" s="213" t="s">
        <v>0</v>
      </c>
      <c r="C260" s="213" t="s">
        <v>81</v>
      </c>
      <c r="D260" s="213" t="s">
        <v>27</v>
      </c>
      <c r="E260" s="213">
        <v>295</v>
      </c>
      <c r="F260" s="213" t="s">
        <v>103</v>
      </c>
    </row>
    <row r="261" spans="1:6" x14ac:dyDescent="0.3">
      <c r="A261" s="213">
        <v>2013</v>
      </c>
      <c r="B261" s="213" t="s">
        <v>0</v>
      </c>
      <c r="C261" s="213" t="s">
        <v>81</v>
      </c>
      <c r="D261" s="213" t="s">
        <v>13</v>
      </c>
      <c r="E261" s="213">
        <v>137</v>
      </c>
      <c r="F261" s="213" t="s">
        <v>103</v>
      </c>
    </row>
    <row r="262" spans="1:6" x14ac:dyDescent="0.3">
      <c r="A262" s="213">
        <v>2013</v>
      </c>
      <c r="B262" s="213" t="s">
        <v>0</v>
      </c>
      <c r="C262" s="213" t="s">
        <v>81</v>
      </c>
      <c r="D262" s="213" t="s">
        <v>70</v>
      </c>
      <c r="E262" s="213">
        <v>401</v>
      </c>
      <c r="F262" s="213" t="s">
        <v>103</v>
      </c>
    </row>
    <row r="263" spans="1:6" x14ac:dyDescent="0.3">
      <c r="A263" s="213">
        <v>2013</v>
      </c>
      <c r="B263" s="213" t="s">
        <v>0</v>
      </c>
      <c r="C263" s="213" t="s">
        <v>81</v>
      </c>
      <c r="D263" s="213" t="s">
        <v>72</v>
      </c>
      <c r="E263" s="213">
        <v>107</v>
      </c>
      <c r="F263" s="213" t="s">
        <v>103</v>
      </c>
    </row>
    <row r="264" spans="1:6" x14ac:dyDescent="0.3">
      <c r="A264" s="213">
        <v>2013</v>
      </c>
      <c r="B264" s="213" t="s">
        <v>0</v>
      </c>
      <c r="C264" s="213" t="s">
        <v>81</v>
      </c>
      <c r="D264" s="213" t="s">
        <v>276</v>
      </c>
      <c r="E264" s="213">
        <v>46</v>
      </c>
      <c r="F264" s="213" t="s">
        <v>103</v>
      </c>
    </row>
    <row r="265" spans="1:6" x14ac:dyDescent="0.3">
      <c r="A265" s="213">
        <v>2013</v>
      </c>
      <c r="B265" s="213" t="s">
        <v>0</v>
      </c>
      <c r="C265" s="213" t="s">
        <v>81</v>
      </c>
      <c r="D265" s="213" t="s">
        <v>6</v>
      </c>
      <c r="E265" s="292">
        <v>1012</v>
      </c>
      <c r="F265" s="213" t="s">
        <v>103</v>
      </c>
    </row>
    <row r="266" spans="1:6" x14ac:dyDescent="0.3">
      <c r="A266" s="213">
        <v>2013</v>
      </c>
      <c r="B266" s="213" t="s">
        <v>0</v>
      </c>
      <c r="C266" s="213" t="s">
        <v>81</v>
      </c>
      <c r="D266" s="213" t="s">
        <v>62</v>
      </c>
      <c r="E266" s="213">
        <v>244</v>
      </c>
      <c r="F266" s="213" t="s">
        <v>103</v>
      </c>
    </row>
    <row r="267" spans="1:6" x14ac:dyDescent="0.3">
      <c r="A267" s="213">
        <v>2013</v>
      </c>
      <c r="B267" s="213" t="s">
        <v>0</v>
      </c>
      <c r="C267" s="213" t="s">
        <v>81</v>
      </c>
      <c r="D267" s="213" t="s">
        <v>5</v>
      </c>
      <c r="E267" s="213">
        <v>713</v>
      </c>
      <c r="F267" s="213" t="s">
        <v>103</v>
      </c>
    </row>
    <row r="268" spans="1:6" x14ac:dyDescent="0.3">
      <c r="A268" s="213">
        <v>2013</v>
      </c>
      <c r="B268" s="213" t="s">
        <v>0</v>
      </c>
      <c r="C268" s="213" t="s">
        <v>81</v>
      </c>
      <c r="D268" s="213" t="s">
        <v>76</v>
      </c>
      <c r="E268" s="213">
        <v>403</v>
      </c>
      <c r="F268" s="213" t="s">
        <v>103</v>
      </c>
    </row>
    <row r="269" spans="1:6" x14ac:dyDescent="0.3">
      <c r="A269" s="213">
        <v>2013</v>
      </c>
      <c r="B269" s="213" t="s">
        <v>0</v>
      </c>
      <c r="C269" s="213" t="s">
        <v>81</v>
      </c>
      <c r="D269" s="213" t="s">
        <v>63</v>
      </c>
      <c r="E269" s="213">
        <v>87</v>
      </c>
      <c r="F269" s="213" t="s">
        <v>103</v>
      </c>
    </row>
    <row r="270" spans="1:6" x14ac:dyDescent="0.3">
      <c r="A270" s="213">
        <v>2013</v>
      </c>
      <c r="B270" s="213" t="s">
        <v>0</v>
      </c>
      <c r="C270" s="213" t="s">
        <v>81</v>
      </c>
      <c r="D270" s="213" t="s">
        <v>277</v>
      </c>
      <c r="E270" s="213">
        <v>48</v>
      </c>
      <c r="F270" s="213" t="s">
        <v>103</v>
      </c>
    </row>
    <row r="271" spans="1:6" x14ac:dyDescent="0.3">
      <c r="A271" s="213">
        <v>2013</v>
      </c>
      <c r="B271" s="213" t="s">
        <v>0</v>
      </c>
      <c r="C271" s="213" t="s">
        <v>81</v>
      </c>
      <c r="D271" s="213" t="s">
        <v>43</v>
      </c>
      <c r="E271" s="213">
        <v>114</v>
      </c>
      <c r="F271" s="213" t="s">
        <v>103</v>
      </c>
    </row>
    <row r="272" spans="1:6" x14ac:dyDescent="0.3">
      <c r="A272" s="213">
        <v>2013</v>
      </c>
      <c r="B272" s="213" t="s">
        <v>0</v>
      </c>
      <c r="C272" s="213" t="s">
        <v>81</v>
      </c>
      <c r="D272" s="213" t="s">
        <v>65</v>
      </c>
      <c r="E272" s="213">
        <v>94</v>
      </c>
      <c r="F272" s="213" t="s">
        <v>103</v>
      </c>
    </row>
    <row r="273" spans="1:6" x14ac:dyDescent="0.3">
      <c r="A273" s="213">
        <v>2013</v>
      </c>
      <c r="B273" s="213" t="s">
        <v>0</v>
      </c>
      <c r="C273" s="213" t="s">
        <v>81</v>
      </c>
      <c r="D273" s="213" t="s">
        <v>22</v>
      </c>
      <c r="E273" s="213">
        <v>138</v>
      </c>
      <c r="F273" s="213" t="s">
        <v>103</v>
      </c>
    </row>
    <row r="274" spans="1:6" x14ac:dyDescent="0.3">
      <c r="A274" s="213">
        <v>2013</v>
      </c>
      <c r="B274" s="213" t="s">
        <v>0</v>
      </c>
      <c r="C274" s="213" t="s">
        <v>81</v>
      </c>
      <c r="D274" s="213" t="s">
        <v>61</v>
      </c>
      <c r="E274" s="213">
        <v>89</v>
      </c>
      <c r="F274" s="213" t="s">
        <v>103</v>
      </c>
    </row>
    <row r="275" spans="1:6" x14ac:dyDescent="0.3">
      <c r="A275" s="213">
        <v>2013</v>
      </c>
      <c r="B275" s="213" t="s">
        <v>0</v>
      </c>
      <c r="C275" s="213" t="s">
        <v>81</v>
      </c>
      <c r="D275" s="213" t="s">
        <v>23</v>
      </c>
      <c r="E275" s="213">
        <v>165</v>
      </c>
      <c r="F275" s="213" t="s">
        <v>103</v>
      </c>
    </row>
    <row r="276" spans="1:6" x14ac:dyDescent="0.3">
      <c r="A276" s="213">
        <v>2013</v>
      </c>
      <c r="B276" s="213" t="s">
        <v>0</v>
      </c>
      <c r="C276" s="213" t="s">
        <v>81</v>
      </c>
      <c r="D276" s="213" t="s">
        <v>12</v>
      </c>
      <c r="E276" s="213">
        <v>109</v>
      </c>
      <c r="F276" s="213" t="s">
        <v>103</v>
      </c>
    </row>
    <row r="277" spans="1:6" x14ac:dyDescent="0.3">
      <c r="A277" s="213">
        <v>2013</v>
      </c>
      <c r="B277" s="213" t="s">
        <v>0</v>
      </c>
      <c r="C277" s="213" t="s">
        <v>81</v>
      </c>
      <c r="D277" s="213" t="s">
        <v>278</v>
      </c>
      <c r="E277" s="213">
        <v>252</v>
      </c>
      <c r="F277" s="213" t="s">
        <v>103</v>
      </c>
    </row>
    <row r="278" spans="1:6" x14ac:dyDescent="0.3">
      <c r="A278" s="213">
        <v>2013</v>
      </c>
      <c r="B278" s="213" t="s">
        <v>0</v>
      </c>
      <c r="C278" s="213" t="s">
        <v>81</v>
      </c>
      <c r="D278" s="213" t="s">
        <v>19</v>
      </c>
      <c r="E278" s="213">
        <v>231</v>
      </c>
      <c r="F278" s="213" t="s">
        <v>103</v>
      </c>
    </row>
    <row r="279" spans="1:6" x14ac:dyDescent="0.3">
      <c r="A279" s="213">
        <v>2013</v>
      </c>
      <c r="B279" s="213" t="s">
        <v>0</v>
      </c>
      <c r="C279" s="213" t="s">
        <v>81</v>
      </c>
      <c r="D279" s="213" t="s">
        <v>45</v>
      </c>
      <c r="E279" s="213">
        <v>40</v>
      </c>
      <c r="F279" s="213" t="s">
        <v>103</v>
      </c>
    </row>
    <row r="280" spans="1:6" x14ac:dyDescent="0.3">
      <c r="A280" s="213">
        <v>2013</v>
      </c>
      <c r="B280" s="213" t="s">
        <v>0</v>
      </c>
      <c r="C280" s="213" t="s">
        <v>81</v>
      </c>
      <c r="D280" s="213" t="s">
        <v>48</v>
      </c>
      <c r="E280" s="213">
        <v>140</v>
      </c>
      <c r="F280" s="213" t="s">
        <v>103</v>
      </c>
    </row>
    <row r="281" spans="1:6" x14ac:dyDescent="0.3">
      <c r="A281" s="213">
        <v>2013</v>
      </c>
      <c r="B281" s="213" t="s">
        <v>0</v>
      </c>
      <c r="C281" s="213" t="s">
        <v>81</v>
      </c>
      <c r="D281" s="213" t="s">
        <v>34</v>
      </c>
      <c r="E281" s="213">
        <v>80</v>
      </c>
      <c r="F281" s="213" t="s">
        <v>103</v>
      </c>
    </row>
    <row r="282" spans="1:6" x14ac:dyDescent="0.3">
      <c r="A282" s="213">
        <v>2013</v>
      </c>
      <c r="B282" s="213" t="s">
        <v>0</v>
      </c>
      <c r="C282" s="213" t="s">
        <v>81</v>
      </c>
      <c r="D282" s="213" t="s">
        <v>3</v>
      </c>
      <c r="E282" s="213">
        <v>836</v>
      </c>
      <c r="F282" s="213" t="s">
        <v>103</v>
      </c>
    </row>
    <row r="283" spans="1:6" x14ac:dyDescent="0.3">
      <c r="A283" s="213">
        <v>2013</v>
      </c>
      <c r="B283" s="213" t="s">
        <v>0</v>
      </c>
      <c r="C283" s="213" t="s">
        <v>81</v>
      </c>
      <c r="D283" s="213" t="s">
        <v>80</v>
      </c>
      <c r="E283" s="213">
        <v>236</v>
      </c>
      <c r="F283" s="213" t="s">
        <v>103</v>
      </c>
    </row>
    <row r="284" spans="1:6" x14ac:dyDescent="0.3">
      <c r="A284" s="213">
        <v>2013</v>
      </c>
      <c r="B284" s="213" t="s">
        <v>0</v>
      </c>
      <c r="C284" s="213" t="s">
        <v>81</v>
      </c>
      <c r="D284" s="213" t="s">
        <v>39</v>
      </c>
      <c r="E284" s="213">
        <v>212</v>
      </c>
      <c r="F284" s="213" t="s">
        <v>103</v>
      </c>
    </row>
    <row r="285" spans="1:6" x14ac:dyDescent="0.3">
      <c r="A285" s="213">
        <v>2013</v>
      </c>
      <c r="B285" s="213" t="s">
        <v>0</v>
      </c>
      <c r="C285" s="213" t="s">
        <v>81</v>
      </c>
      <c r="D285" s="213" t="s">
        <v>14</v>
      </c>
      <c r="E285" s="213">
        <v>541</v>
      </c>
      <c r="F285" s="213" t="s">
        <v>103</v>
      </c>
    </row>
    <row r="286" spans="1:6" x14ac:dyDescent="0.3">
      <c r="A286" s="213">
        <v>2013</v>
      </c>
      <c r="B286" s="213" t="s">
        <v>0</v>
      </c>
      <c r="C286" s="213" t="s">
        <v>81</v>
      </c>
      <c r="D286" s="213" t="s">
        <v>68</v>
      </c>
      <c r="E286" s="213">
        <v>102</v>
      </c>
      <c r="F286" s="213" t="s">
        <v>103</v>
      </c>
    </row>
    <row r="287" spans="1:6" x14ac:dyDescent="0.3">
      <c r="A287" s="213">
        <v>2013</v>
      </c>
      <c r="B287" s="213" t="s">
        <v>0</v>
      </c>
      <c r="C287" s="213" t="s">
        <v>81</v>
      </c>
      <c r="D287" s="213" t="s">
        <v>69</v>
      </c>
      <c r="E287" s="213">
        <v>91</v>
      </c>
      <c r="F287" s="213" t="s">
        <v>103</v>
      </c>
    </row>
    <row r="288" spans="1:6" x14ac:dyDescent="0.3">
      <c r="A288" s="213">
        <v>2013</v>
      </c>
      <c r="B288" s="213" t="s">
        <v>0</v>
      </c>
      <c r="C288" s="213" t="s">
        <v>81</v>
      </c>
      <c r="D288" s="213" t="s">
        <v>279</v>
      </c>
      <c r="E288" s="213">
        <v>49</v>
      </c>
      <c r="F288" s="213" t="s">
        <v>103</v>
      </c>
    </row>
    <row r="289" spans="1:6" x14ac:dyDescent="0.3">
      <c r="A289" s="213">
        <v>2013</v>
      </c>
      <c r="B289" s="213" t="s">
        <v>0</v>
      </c>
      <c r="C289" s="213" t="s">
        <v>81</v>
      </c>
      <c r="D289" s="213" t="s">
        <v>24</v>
      </c>
      <c r="E289" s="213">
        <v>588</v>
      </c>
      <c r="F289" s="213" t="s">
        <v>103</v>
      </c>
    </row>
    <row r="290" spans="1:6" x14ac:dyDescent="0.3">
      <c r="A290" s="213">
        <v>2013</v>
      </c>
      <c r="B290" s="213" t="s">
        <v>0</v>
      </c>
      <c r="C290" s="213" t="s">
        <v>81</v>
      </c>
      <c r="D290" s="213" t="s">
        <v>9</v>
      </c>
      <c r="E290" s="213">
        <v>395</v>
      </c>
      <c r="F290" s="213" t="s">
        <v>103</v>
      </c>
    </row>
    <row r="291" spans="1:6" x14ac:dyDescent="0.3">
      <c r="A291" s="213">
        <v>2013</v>
      </c>
      <c r="B291" s="213" t="s">
        <v>0</v>
      </c>
      <c r="C291" s="213" t="s">
        <v>81</v>
      </c>
      <c r="D291" s="213" t="s">
        <v>67</v>
      </c>
      <c r="E291" s="213">
        <v>151</v>
      </c>
      <c r="F291" s="213" t="s">
        <v>103</v>
      </c>
    </row>
    <row r="292" spans="1:6" x14ac:dyDescent="0.3">
      <c r="A292" s="213">
        <v>2013</v>
      </c>
      <c r="B292" s="213" t="s">
        <v>0</v>
      </c>
      <c r="C292" s="213" t="s">
        <v>81</v>
      </c>
      <c r="D292" s="213" t="s">
        <v>28</v>
      </c>
      <c r="E292" s="213">
        <v>255</v>
      </c>
      <c r="F292" s="213" t="s">
        <v>103</v>
      </c>
    </row>
    <row r="293" spans="1:6" x14ac:dyDescent="0.3">
      <c r="A293" s="213">
        <v>2013</v>
      </c>
      <c r="B293" s="213" t="s">
        <v>0</v>
      </c>
      <c r="C293" s="213" t="s">
        <v>81</v>
      </c>
      <c r="D293" s="213" t="s">
        <v>31</v>
      </c>
      <c r="E293" s="213">
        <v>224</v>
      </c>
      <c r="F293" s="213" t="s">
        <v>103</v>
      </c>
    </row>
    <row r="294" spans="1:6" x14ac:dyDescent="0.3">
      <c r="A294" s="213">
        <v>2013</v>
      </c>
      <c r="B294" s="213" t="s">
        <v>0</v>
      </c>
      <c r="C294" s="213" t="s">
        <v>81</v>
      </c>
      <c r="D294" s="213" t="s">
        <v>64</v>
      </c>
      <c r="E294" s="213">
        <v>246</v>
      </c>
      <c r="F294" s="213" t="s">
        <v>103</v>
      </c>
    </row>
    <row r="295" spans="1:6" x14ac:dyDescent="0.3">
      <c r="A295" s="213">
        <v>2013</v>
      </c>
      <c r="B295" s="213" t="s">
        <v>0</v>
      </c>
      <c r="C295" s="213" t="s">
        <v>81</v>
      </c>
      <c r="D295" s="213" t="s">
        <v>280</v>
      </c>
      <c r="E295" s="213">
        <v>69</v>
      </c>
      <c r="F295" s="213" t="s">
        <v>103</v>
      </c>
    </row>
    <row r="296" spans="1:6" x14ac:dyDescent="0.3">
      <c r="A296" s="213">
        <v>2013</v>
      </c>
      <c r="B296" s="213" t="s">
        <v>0</v>
      </c>
      <c r="C296" s="213" t="s">
        <v>81</v>
      </c>
      <c r="D296" s="213" t="s">
        <v>73</v>
      </c>
      <c r="E296" s="213">
        <v>389</v>
      </c>
      <c r="F296" s="213" t="s">
        <v>103</v>
      </c>
    </row>
    <row r="297" spans="1:6" x14ac:dyDescent="0.3">
      <c r="A297" s="213">
        <v>2013</v>
      </c>
      <c r="B297" s="213" t="s">
        <v>0</v>
      </c>
      <c r="C297" s="213" t="s">
        <v>81</v>
      </c>
      <c r="D297" s="213" t="s">
        <v>26</v>
      </c>
      <c r="E297" s="213">
        <v>205</v>
      </c>
      <c r="F297" s="213" t="s">
        <v>103</v>
      </c>
    </row>
    <row r="298" spans="1:6" x14ac:dyDescent="0.3">
      <c r="A298" s="213">
        <v>2013</v>
      </c>
      <c r="B298" s="213" t="s">
        <v>0</v>
      </c>
      <c r="C298" s="213" t="s">
        <v>81</v>
      </c>
      <c r="D298" s="213" t="s">
        <v>32</v>
      </c>
      <c r="E298" s="213">
        <v>163</v>
      </c>
      <c r="F298" s="213" t="s">
        <v>103</v>
      </c>
    </row>
    <row r="299" spans="1:6" x14ac:dyDescent="0.3">
      <c r="A299" s="213">
        <v>2013</v>
      </c>
      <c r="B299" s="213" t="s">
        <v>0</v>
      </c>
      <c r="C299" s="213" t="s">
        <v>81</v>
      </c>
      <c r="D299" s="213" t="s">
        <v>46</v>
      </c>
      <c r="E299" s="213">
        <v>470</v>
      </c>
      <c r="F299" s="213" t="s">
        <v>103</v>
      </c>
    </row>
    <row r="300" spans="1:6" x14ac:dyDescent="0.3">
      <c r="A300" s="213">
        <v>2013</v>
      </c>
      <c r="B300" s="213" t="s">
        <v>0</v>
      </c>
      <c r="C300" s="213" t="s">
        <v>81</v>
      </c>
      <c r="D300" s="213" t="s">
        <v>75</v>
      </c>
      <c r="E300" s="213">
        <v>252</v>
      </c>
      <c r="F300" s="213" t="s">
        <v>103</v>
      </c>
    </row>
    <row r="301" spans="1:6" x14ac:dyDescent="0.3">
      <c r="A301" s="213">
        <v>2013</v>
      </c>
      <c r="B301" s="213" t="s">
        <v>0</v>
      </c>
      <c r="C301" s="213" t="s">
        <v>81</v>
      </c>
      <c r="D301" s="213" t="s">
        <v>10</v>
      </c>
      <c r="E301" s="213">
        <v>732</v>
      </c>
      <c r="F301" s="213" t="s">
        <v>103</v>
      </c>
    </row>
    <row r="302" spans="1:6" x14ac:dyDescent="0.3">
      <c r="A302" s="213">
        <v>2013</v>
      </c>
      <c r="B302" s="213" t="s">
        <v>0</v>
      </c>
      <c r="C302" s="213" t="s">
        <v>81</v>
      </c>
      <c r="D302" s="213" t="s">
        <v>291</v>
      </c>
      <c r="E302" s="213">
        <v>81</v>
      </c>
      <c r="F302" s="213" t="s">
        <v>103</v>
      </c>
    </row>
    <row r="303" spans="1:6" x14ac:dyDescent="0.3">
      <c r="A303" s="213">
        <v>2013</v>
      </c>
      <c r="B303" s="213" t="s">
        <v>0</v>
      </c>
      <c r="C303" s="213" t="s">
        <v>81</v>
      </c>
      <c r="D303" s="213" t="s">
        <v>15</v>
      </c>
      <c r="E303" s="213">
        <v>624</v>
      </c>
      <c r="F303" s="213" t="s">
        <v>103</v>
      </c>
    </row>
    <row r="304" spans="1:6" x14ac:dyDescent="0.3">
      <c r="A304" s="213">
        <v>2013</v>
      </c>
      <c r="B304" s="213" t="s">
        <v>0</v>
      </c>
      <c r="C304" s="213" t="s">
        <v>81</v>
      </c>
      <c r="D304" s="213" t="s">
        <v>18</v>
      </c>
      <c r="E304" s="213">
        <v>552</v>
      </c>
      <c r="F304" s="213" t="s">
        <v>103</v>
      </c>
    </row>
    <row r="305" spans="1:6" x14ac:dyDescent="0.3">
      <c r="A305" s="213">
        <v>2013</v>
      </c>
      <c r="B305" s="213" t="s">
        <v>0</v>
      </c>
      <c r="C305" s="213" t="s">
        <v>81</v>
      </c>
      <c r="D305" s="213" t="s">
        <v>77</v>
      </c>
      <c r="E305" s="213">
        <v>176</v>
      </c>
      <c r="F305" s="213" t="s">
        <v>103</v>
      </c>
    </row>
    <row r="306" spans="1:6" x14ac:dyDescent="0.3">
      <c r="A306" s="213">
        <v>2013</v>
      </c>
      <c r="B306" s="213" t="s">
        <v>0</v>
      </c>
      <c r="C306" s="213" t="s">
        <v>81</v>
      </c>
      <c r="D306" s="213" t="s">
        <v>44</v>
      </c>
      <c r="E306" s="213">
        <v>59</v>
      </c>
      <c r="F306" s="213" t="s">
        <v>103</v>
      </c>
    </row>
    <row r="307" spans="1:6" x14ac:dyDescent="0.3">
      <c r="A307" s="213">
        <v>2013</v>
      </c>
      <c r="B307" s="213" t="s">
        <v>0</v>
      </c>
      <c r="C307" s="213" t="s">
        <v>81</v>
      </c>
      <c r="D307" s="213" t="s">
        <v>71</v>
      </c>
      <c r="E307" s="213">
        <v>231</v>
      </c>
      <c r="F307" s="213" t="s">
        <v>103</v>
      </c>
    </row>
    <row r="308" spans="1:6" x14ac:dyDescent="0.3">
      <c r="A308" s="213">
        <v>2013</v>
      </c>
      <c r="B308" s="213" t="s">
        <v>0</v>
      </c>
      <c r="C308" s="213" t="s">
        <v>81</v>
      </c>
      <c r="D308" s="213" t="s">
        <v>52</v>
      </c>
      <c r="E308" s="213">
        <v>42</v>
      </c>
      <c r="F308" s="213" t="s">
        <v>103</v>
      </c>
    </row>
    <row r="309" spans="1:6" x14ac:dyDescent="0.3">
      <c r="A309" s="213">
        <v>2013</v>
      </c>
      <c r="B309" s="213" t="s">
        <v>0</v>
      </c>
      <c r="C309" s="213" t="s">
        <v>81</v>
      </c>
      <c r="D309" s="213" t="s">
        <v>20</v>
      </c>
      <c r="E309" s="213">
        <v>355</v>
      </c>
      <c r="F309" s="213" t="s">
        <v>103</v>
      </c>
    </row>
    <row r="310" spans="1:6" x14ac:dyDescent="0.3">
      <c r="A310" s="213">
        <v>2013</v>
      </c>
      <c r="B310" s="213" t="s">
        <v>0</v>
      </c>
      <c r="C310" s="213" t="s">
        <v>81</v>
      </c>
      <c r="D310" s="213" t="s">
        <v>95</v>
      </c>
      <c r="E310" s="213">
        <v>539</v>
      </c>
      <c r="F310" s="213" t="s">
        <v>103</v>
      </c>
    </row>
    <row r="311" spans="1:6" x14ac:dyDescent="0.3">
      <c r="A311" s="213">
        <v>2013</v>
      </c>
      <c r="B311" s="213" t="s">
        <v>0</v>
      </c>
      <c r="C311" s="213" t="s">
        <v>81</v>
      </c>
      <c r="D311" s="213" t="s">
        <v>30</v>
      </c>
      <c r="E311" s="213">
        <v>85</v>
      </c>
      <c r="F311" s="213" t="s">
        <v>103</v>
      </c>
    </row>
    <row r="312" spans="1:6" x14ac:dyDescent="0.3">
      <c r="A312" s="213">
        <v>2013</v>
      </c>
      <c r="B312" s="213" t="s">
        <v>0</v>
      </c>
      <c r="C312" s="213" t="s">
        <v>81</v>
      </c>
      <c r="D312" s="213" t="s">
        <v>281</v>
      </c>
      <c r="E312" s="292">
        <v>1305</v>
      </c>
      <c r="F312" s="213" t="s">
        <v>103</v>
      </c>
    </row>
    <row r="313" spans="1:6" x14ac:dyDescent="0.3">
      <c r="A313" s="213">
        <v>2013</v>
      </c>
      <c r="B313" s="213" t="s">
        <v>0</v>
      </c>
      <c r="C313" s="213" t="s">
        <v>81</v>
      </c>
      <c r="D313" s="213" t="s">
        <v>282</v>
      </c>
      <c r="E313" s="213">
        <v>81</v>
      </c>
      <c r="F313" s="213" t="s">
        <v>103</v>
      </c>
    </row>
    <row r="314" spans="1:6" x14ac:dyDescent="0.3">
      <c r="A314" s="213">
        <v>2013</v>
      </c>
      <c r="B314" s="213" t="s">
        <v>0</v>
      </c>
      <c r="C314" s="213" t="s">
        <v>81</v>
      </c>
      <c r="D314" s="213" t="s">
        <v>145</v>
      </c>
      <c r="E314" s="292">
        <v>6644</v>
      </c>
      <c r="F314" s="213" t="s">
        <v>103</v>
      </c>
    </row>
    <row r="315" spans="1:6" x14ac:dyDescent="0.3">
      <c r="A315" s="213">
        <v>2013</v>
      </c>
      <c r="B315" s="213" t="s">
        <v>0</v>
      </c>
      <c r="C315" s="213" t="s">
        <v>81</v>
      </c>
      <c r="D315" s="213" t="s">
        <v>146</v>
      </c>
      <c r="E315" s="292">
        <v>3466</v>
      </c>
      <c r="F315" s="213" t="s">
        <v>103</v>
      </c>
    </row>
    <row r="316" spans="1:6" x14ac:dyDescent="0.3">
      <c r="A316" s="213">
        <v>2013</v>
      </c>
      <c r="B316" s="213" t="s">
        <v>0</v>
      </c>
      <c r="C316" s="213" t="s">
        <v>81</v>
      </c>
      <c r="D316" s="213" t="s">
        <v>147</v>
      </c>
      <c r="E316" s="292">
        <v>7694</v>
      </c>
      <c r="F316" s="213" t="s">
        <v>103</v>
      </c>
    </row>
    <row r="317" spans="1:6" x14ac:dyDescent="0.3">
      <c r="A317" s="213">
        <v>2013</v>
      </c>
      <c r="B317" s="213" t="s">
        <v>0</v>
      </c>
      <c r="C317" s="213" t="s">
        <v>90</v>
      </c>
      <c r="D317" s="213" t="s">
        <v>35</v>
      </c>
      <c r="E317" s="213">
        <v>30</v>
      </c>
      <c r="F317" s="213" t="s">
        <v>103</v>
      </c>
    </row>
    <row r="318" spans="1:6" x14ac:dyDescent="0.3">
      <c r="A318" s="213">
        <v>2013</v>
      </c>
      <c r="B318" s="213" t="s">
        <v>0</v>
      </c>
      <c r="C318" s="213" t="s">
        <v>90</v>
      </c>
      <c r="D318" s="213" t="s">
        <v>59</v>
      </c>
      <c r="E318" s="213">
        <v>57</v>
      </c>
      <c r="F318" s="213" t="s">
        <v>103</v>
      </c>
    </row>
    <row r="319" spans="1:6" x14ac:dyDescent="0.3">
      <c r="A319" s="213">
        <v>2013</v>
      </c>
      <c r="B319" s="213" t="s">
        <v>0</v>
      </c>
      <c r="C319" s="213" t="s">
        <v>90</v>
      </c>
      <c r="D319" s="213" t="s">
        <v>79</v>
      </c>
      <c r="E319" s="213">
        <v>737</v>
      </c>
      <c r="F319" s="213" t="s">
        <v>103</v>
      </c>
    </row>
    <row r="320" spans="1:6" x14ac:dyDescent="0.3">
      <c r="A320" s="213">
        <v>2013</v>
      </c>
      <c r="B320" s="213" t="s">
        <v>0</v>
      </c>
      <c r="C320" s="213" t="s">
        <v>90</v>
      </c>
      <c r="D320" s="213" t="s">
        <v>17</v>
      </c>
      <c r="E320" s="213">
        <v>435</v>
      </c>
      <c r="F320" s="213" t="s">
        <v>103</v>
      </c>
    </row>
    <row r="321" spans="1:6" x14ac:dyDescent="0.3">
      <c r="A321" s="213">
        <v>2013</v>
      </c>
      <c r="B321" s="213" t="s">
        <v>0</v>
      </c>
      <c r="C321" s="213" t="s">
        <v>90</v>
      </c>
      <c r="D321" s="213" t="s">
        <v>274</v>
      </c>
      <c r="E321" s="213">
        <v>69</v>
      </c>
      <c r="F321" s="213" t="s">
        <v>103</v>
      </c>
    </row>
    <row r="322" spans="1:6" x14ac:dyDescent="0.3">
      <c r="A322" s="213">
        <v>2013</v>
      </c>
      <c r="B322" s="213" t="s">
        <v>0</v>
      </c>
      <c r="C322" s="213" t="s">
        <v>90</v>
      </c>
      <c r="D322" s="213" t="s">
        <v>66</v>
      </c>
      <c r="E322" s="213">
        <v>127</v>
      </c>
      <c r="F322" s="213" t="s">
        <v>103</v>
      </c>
    </row>
    <row r="323" spans="1:6" x14ac:dyDescent="0.3">
      <c r="A323" s="213">
        <v>2013</v>
      </c>
      <c r="B323" s="213" t="s">
        <v>0</v>
      </c>
      <c r="C323" s="213" t="s">
        <v>90</v>
      </c>
      <c r="D323" s="213" t="s">
        <v>283</v>
      </c>
      <c r="E323" s="213">
        <v>30</v>
      </c>
      <c r="F323" s="213" t="s">
        <v>103</v>
      </c>
    </row>
    <row r="324" spans="1:6" x14ac:dyDescent="0.3">
      <c r="A324" s="213">
        <v>2013</v>
      </c>
      <c r="B324" s="213" t="s">
        <v>0</v>
      </c>
      <c r="C324" s="213" t="s">
        <v>90</v>
      </c>
      <c r="D324" s="213" t="s">
        <v>11</v>
      </c>
      <c r="E324" s="213">
        <v>836</v>
      </c>
      <c r="F324" s="213" t="s">
        <v>103</v>
      </c>
    </row>
    <row r="325" spans="1:6" x14ac:dyDescent="0.3">
      <c r="A325" s="213">
        <v>2013</v>
      </c>
      <c r="B325" s="213" t="s">
        <v>0</v>
      </c>
      <c r="C325" s="213" t="s">
        <v>90</v>
      </c>
      <c r="D325" s="213" t="s">
        <v>56</v>
      </c>
      <c r="E325" s="213">
        <v>238</v>
      </c>
      <c r="F325" s="213" t="s">
        <v>103</v>
      </c>
    </row>
    <row r="326" spans="1:6" x14ac:dyDescent="0.3">
      <c r="A326" s="213">
        <v>2013</v>
      </c>
      <c r="B326" s="213" t="s">
        <v>0</v>
      </c>
      <c r="C326" s="213" t="s">
        <v>90</v>
      </c>
      <c r="D326" s="213" t="s">
        <v>29</v>
      </c>
      <c r="E326" s="213">
        <v>168</v>
      </c>
      <c r="F326" s="213" t="s">
        <v>103</v>
      </c>
    </row>
    <row r="327" spans="1:6" x14ac:dyDescent="0.3">
      <c r="A327" s="213">
        <v>2013</v>
      </c>
      <c r="B327" s="213" t="s">
        <v>0</v>
      </c>
      <c r="C327" s="213" t="s">
        <v>90</v>
      </c>
      <c r="D327" s="213" t="s">
        <v>47</v>
      </c>
      <c r="E327" s="213">
        <v>518</v>
      </c>
      <c r="F327" s="213" t="s">
        <v>103</v>
      </c>
    </row>
    <row r="328" spans="1:6" x14ac:dyDescent="0.3">
      <c r="A328" s="213">
        <v>2013</v>
      </c>
      <c r="B328" s="213" t="s">
        <v>0</v>
      </c>
      <c r="C328" s="213" t="s">
        <v>90</v>
      </c>
      <c r="D328" s="213" t="s">
        <v>57</v>
      </c>
      <c r="E328" s="213">
        <v>91</v>
      </c>
      <c r="F328" s="213" t="s">
        <v>103</v>
      </c>
    </row>
    <row r="329" spans="1:6" x14ac:dyDescent="0.3">
      <c r="A329" s="213">
        <v>2013</v>
      </c>
      <c r="B329" s="213" t="s">
        <v>0</v>
      </c>
      <c r="C329" s="213" t="s">
        <v>90</v>
      </c>
      <c r="D329" s="213" t="s">
        <v>74</v>
      </c>
      <c r="E329" s="213">
        <v>510</v>
      </c>
      <c r="F329" s="213" t="s">
        <v>103</v>
      </c>
    </row>
    <row r="330" spans="1:6" x14ac:dyDescent="0.3">
      <c r="A330" s="213">
        <v>2013</v>
      </c>
      <c r="B330" s="213" t="s">
        <v>0</v>
      </c>
      <c r="C330" s="213" t="s">
        <v>90</v>
      </c>
      <c r="D330" s="213" t="s">
        <v>53</v>
      </c>
      <c r="E330" s="213">
        <v>58</v>
      </c>
      <c r="F330" s="213" t="s">
        <v>103</v>
      </c>
    </row>
    <row r="331" spans="1:6" x14ac:dyDescent="0.3">
      <c r="A331" s="213">
        <v>2013</v>
      </c>
      <c r="B331" s="213" t="s">
        <v>0</v>
      </c>
      <c r="C331" s="213" t="s">
        <v>90</v>
      </c>
      <c r="D331" s="213" t="s">
        <v>60</v>
      </c>
      <c r="E331" s="213">
        <v>189</v>
      </c>
      <c r="F331" s="213" t="s">
        <v>103</v>
      </c>
    </row>
    <row r="332" spans="1:6" x14ac:dyDescent="0.3">
      <c r="A332" s="213">
        <v>2013</v>
      </c>
      <c r="B332" s="213" t="s">
        <v>0</v>
      </c>
      <c r="C332" s="213" t="s">
        <v>90</v>
      </c>
      <c r="D332" s="213" t="s">
        <v>25</v>
      </c>
      <c r="E332" s="213">
        <v>545</v>
      </c>
      <c r="F332" s="213" t="s">
        <v>103</v>
      </c>
    </row>
    <row r="333" spans="1:6" x14ac:dyDescent="0.3">
      <c r="A333" s="213">
        <v>2013</v>
      </c>
      <c r="B333" s="213" t="s">
        <v>0</v>
      </c>
      <c r="C333" s="213" t="s">
        <v>90</v>
      </c>
      <c r="D333" s="213" t="s">
        <v>7</v>
      </c>
      <c r="E333" s="213">
        <v>614</v>
      </c>
      <c r="F333" s="213" t="s">
        <v>103</v>
      </c>
    </row>
    <row r="334" spans="1:6" x14ac:dyDescent="0.3">
      <c r="A334" s="213">
        <v>2013</v>
      </c>
      <c r="B334" s="213" t="s">
        <v>0</v>
      </c>
      <c r="C334" s="213" t="s">
        <v>90</v>
      </c>
      <c r="D334" s="213" t="s">
        <v>55</v>
      </c>
      <c r="E334" s="213">
        <v>31</v>
      </c>
      <c r="F334" s="213" t="s">
        <v>103</v>
      </c>
    </row>
    <row r="335" spans="1:6" x14ac:dyDescent="0.3">
      <c r="A335" s="213">
        <v>2013</v>
      </c>
      <c r="B335" s="213" t="s">
        <v>0</v>
      </c>
      <c r="C335" s="213" t="s">
        <v>90</v>
      </c>
      <c r="D335" s="213" t="s">
        <v>36</v>
      </c>
      <c r="E335" s="213">
        <v>183</v>
      </c>
      <c r="F335" s="213" t="s">
        <v>103</v>
      </c>
    </row>
    <row r="336" spans="1:6" x14ac:dyDescent="0.3">
      <c r="A336" s="213">
        <v>2013</v>
      </c>
      <c r="B336" s="213" t="s">
        <v>0</v>
      </c>
      <c r="C336" s="213" t="s">
        <v>90</v>
      </c>
      <c r="D336" s="213" t="s">
        <v>21</v>
      </c>
      <c r="E336" s="213">
        <v>162</v>
      </c>
      <c r="F336" s="213" t="s">
        <v>103</v>
      </c>
    </row>
    <row r="337" spans="1:6" x14ac:dyDescent="0.3">
      <c r="A337" s="213">
        <v>2013</v>
      </c>
      <c r="B337" s="213" t="s">
        <v>0</v>
      </c>
      <c r="C337" s="213" t="s">
        <v>90</v>
      </c>
      <c r="D337" s="213" t="s">
        <v>16</v>
      </c>
      <c r="E337" s="213">
        <v>473</v>
      </c>
      <c r="F337" s="213" t="s">
        <v>103</v>
      </c>
    </row>
    <row r="338" spans="1:6" x14ac:dyDescent="0.3">
      <c r="A338" s="213">
        <v>2013</v>
      </c>
      <c r="B338" s="213" t="s">
        <v>0</v>
      </c>
      <c r="C338" s="213" t="s">
        <v>90</v>
      </c>
      <c r="D338" s="213" t="s">
        <v>2</v>
      </c>
      <c r="E338" s="292">
        <v>1106</v>
      </c>
      <c r="F338" s="213" t="s">
        <v>103</v>
      </c>
    </row>
    <row r="339" spans="1:6" x14ac:dyDescent="0.3">
      <c r="A339" s="213">
        <v>2013</v>
      </c>
      <c r="B339" s="213" t="s">
        <v>0</v>
      </c>
      <c r="C339" s="213" t="s">
        <v>90</v>
      </c>
      <c r="D339" s="213" t="s">
        <v>4</v>
      </c>
      <c r="E339" s="292">
        <v>1230</v>
      </c>
      <c r="F339" s="213" t="s">
        <v>103</v>
      </c>
    </row>
    <row r="340" spans="1:6" x14ac:dyDescent="0.3">
      <c r="A340" s="213">
        <v>2013</v>
      </c>
      <c r="B340" s="213" t="s">
        <v>0</v>
      </c>
      <c r="C340" s="213" t="s">
        <v>90</v>
      </c>
      <c r="D340" s="213" t="s">
        <v>38</v>
      </c>
      <c r="E340" s="213">
        <v>88</v>
      </c>
      <c r="F340" s="213" t="s">
        <v>103</v>
      </c>
    </row>
    <row r="341" spans="1:6" x14ac:dyDescent="0.3">
      <c r="A341" s="213">
        <v>2013</v>
      </c>
      <c r="B341" s="213" t="s">
        <v>0</v>
      </c>
      <c r="C341" s="213" t="s">
        <v>90</v>
      </c>
      <c r="D341" s="213" t="s">
        <v>275</v>
      </c>
      <c r="E341" s="213">
        <v>109</v>
      </c>
      <c r="F341" s="213" t="s">
        <v>103</v>
      </c>
    </row>
    <row r="342" spans="1:6" x14ac:dyDescent="0.3">
      <c r="A342" s="213">
        <v>2013</v>
      </c>
      <c r="B342" s="213" t="s">
        <v>0</v>
      </c>
      <c r="C342" s="213" t="s">
        <v>90</v>
      </c>
      <c r="D342" s="213" t="s">
        <v>8</v>
      </c>
      <c r="E342" s="213">
        <v>326</v>
      </c>
      <c r="F342" s="213" t="s">
        <v>103</v>
      </c>
    </row>
    <row r="343" spans="1:6" x14ac:dyDescent="0.3">
      <c r="A343" s="213">
        <v>2013</v>
      </c>
      <c r="B343" s="213" t="s">
        <v>0</v>
      </c>
      <c r="C343" s="213" t="s">
        <v>90</v>
      </c>
      <c r="D343" s="213" t="s">
        <v>78</v>
      </c>
      <c r="E343" s="213">
        <v>461</v>
      </c>
      <c r="F343" s="213" t="s">
        <v>103</v>
      </c>
    </row>
    <row r="344" spans="1:6" x14ac:dyDescent="0.3">
      <c r="A344" s="213">
        <v>2013</v>
      </c>
      <c r="B344" s="213" t="s">
        <v>0</v>
      </c>
      <c r="C344" s="213" t="s">
        <v>90</v>
      </c>
      <c r="D344" s="213" t="s">
        <v>27</v>
      </c>
      <c r="E344" s="213">
        <v>387</v>
      </c>
      <c r="F344" s="213" t="s">
        <v>103</v>
      </c>
    </row>
    <row r="345" spans="1:6" x14ac:dyDescent="0.3">
      <c r="A345" s="213">
        <v>2013</v>
      </c>
      <c r="B345" s="213" t="s">
        <v>0</v>
      </c>
      <c r="C345" s="213" t="s">
        <v>90</v>
      </c>
      <c r="D345" s="213" t="s">
        <v>13</v>
      </c>
      <c r="E345" s="213">
        <v>133</v>
      </c>
      <c r="F345" s="213" t="s">
        <v>103</v>
      </c>
    </row>
    <row r="346" spans="1:6" x14ac:dyDescent="0.3">
      <c r="A346" s="213">
        <v>2013</v>
      </c>
      <c r="B346" s="213" t="s">
        <v>0</v>
      </c>
      <c r="C346" s="213" t="s">
        <v>90</v>
      </c>
      <c r="D346" s="213" t="s">
        <v>70</v>
      </c>
      <c r="E346" s="213">
        <v>545</v>
      </c>
      <c r="F346" s="213" t="s">
        <v>103</v>
      </c>
    </row>
    <row r="347" spans="1:6" x14ac:dyDescent="0.3">
      <c r="A347" s="213">
        <v>2013</v>
      </c>
      <c r="B347" s="213" t="s">
        <v>0</v>
      </c>
      <c r="C347" s="213" t="s">
        <v>90</v>
      </c>
      <c r="D347" s="213" t="s">
        <v>72</v>
      </c>
      <c r="E347" s="213">
        <v>142</v>
      </c>
      <c r="F347" s="213" t="s">
        <v>103</v>
      </c>
    </row>
    <row r="348" spans="1:6" x14ac:dyDescent="0.3">
      <c r="A348" s="213">
        <v>2013</v>
      </c>
      <c r="B348" s="213" t="s">
        <v>0</v>
      </c>
      <c r="C348" s="213" t="s">
        <v>90</v>
      </c>
      <c r="D348" s="213" t="s">
        <v>276</v>
      </c>
      <c r="E348" s="213">
        <v>58</v>
      </c>
      <c r="F348" s="213" t="s">
        <v>103</v>
      </c>
    </row>
    <row r="349" spans="1:6" x14ac:dyDescent="0.3">
      <c r="A349" s="213">
        <v>2013</v>
      </c>
      <c r="B349" s="213" t="s">
        <v>0</v>
      </c>
      <c r="C349" s="213" t="s">
        <v>90</v>
      </c>
      <c r="D349" s="213" t="s">
        <v>6</v>
      </c>
      <c r="E349" s="292">
        <v>1209</v>
      </c>
      <c r="F349" s="213" t="s">
        <v>103</v>
      </c>
    </row>
    <row r="350" spans="1:6" x14ac:dyDescent="0.3">
      <c r="A350" s="213">
        <v>2013</v>
      </c>
      <c r="B350" s="213" t="s">
        <v>0</v>
      </c>
      <c r="C350" s="213" t="s">
        <v>90</v>
      </c>
      <c r="D350" s="213" t="s">
        <v>62</v>
      </c>
      <c r="E350" s="213">
        <v>294</v>
      </c>
      <c r="F350" s="213" t="s">
        <v>103</v>
      </c>
    </row>
    <row r="351" spans="1:6" x14ac:dyDescent="0.3">
      <c r="A351" s="213">
        <v>2013</v>
      </c>
      <c r="B351" s="213" t="s">
        <v>0</v>
      </c>
      <c r="C351" s="213" t="s">
        <v>90</v>
      </c>
      <c r="D351" s="213" t="s">
        <v>5</v>
      </c>
      <c r="E351" s="213">
        <v>836</v>
      </c>
      <c r="F351" s="213" t="s">
        <v>103</v>
      </c>
    </row>
    <row r="352" spans="1:6" x14ac:dyDescent="0.3">
      <c r="A352" s="213">
        <v>2013</v>
      </c>
      <c r="B352" s="213" t="s">
        <v>0</v>
      </c>
      <c r="C352" s="213" t="s">
        <v>90</v>
      </c>
      <c r="D352" s="213" t="s">
        <v>76</v>
      </c>
      <c r="E352" s="213">
        <v>426</v>
      </c>
      <c r="F352" s="213" t="s">
        <v>103</v>
      </c>
    </row>
    <row r="353" spans="1:6" x14ac:dyDescent="0.3">
      <c r="A353" s="213">
        <v>2013</v>
      </c>
      <c r="B353" s="213" t="s">
        <v>0</v>
      </c>
      <c r="C353" s="213" t="s">
        <v>90</v>
      </c>
      <c r="D353" s="213" t="s">
        <v>63</v>
      </c>
      <c r="E353" s="213">
        <v>92</v>
      </c>
      <c r="F353" s="213" t="s">
        <v>103</v>
      </c>
    </row>
    <row r="354" spans="1:6" x14ac:dyDescent="0.3">
      <c r="A354" s="213">
        <v>2013</v>
      </c>
      <c r="B354" s="213" t="s">
        <v>0</v>
      </c>
      <c r="C354" s="213" t="s">
        <v>90</v>
      </c>
      <c r="D354" s="213" t="s">
        <v>277</v>
      </c>
      <c r="E354" s="213">
        <v>52</v>
      </c>
      <c r="F354" s="213" t="s">
        <v>103</v>
      </c>
    </row>
    <row r="355" spans="1:6" x14ac:dyDescent="0.3">
      <c r="A355" s="213">
        <v>2013</v>
      </c>
      <c r="B355" s="213" t="s">
        <v>0</v>
      </c>
      <c r="C355" s="213" t="s">
        <v>90</v>
      </c>
      <c r="D355" s="213" t="s">
        <v>43</v>
      </c>
      <c r="E355" s="213">
        <v>123</v>
      </c>
      <c r="F355" s="213" t="s">
        <v>103</v>
      </c>
    </row>
    <row r="356" spans="1:6" x14ac:dyDescent="0.3">
      <c r="A356" s="213">
        <v>2013</v>
      </c>
      <c r="B356" s="213" t="s">
        <v>0</v>
      </c>
      <c r="C356" s="213" t="s">
        <v>90</v>
      </c>
      <c r="D356" s="213" t="s">
        <v>65</v>
      </c>
      <c r="E356" s="213">
        <v>134</v>
      </c>
      <c r="F356" s="213" t="s">
        <v>103</v>
      </c>
    </row>
    <row r="357" spans="1:6" x14ac:dyDescent="0.3">
      <c r="A357" s="213">
        <v>2013</v>
      </c>
      <c r="B357" s="213" t="s">
        <v>0</v>
      </c>
      <c r="C357" s="213" t="s">
        <v>90</v>
      </c>
      <c r="D357" s="213" t="s">
        <v>22</v>
      </c>
      <c r="E357" s="213">
        <v>158</v>
      </c>
      <c r="F357" s="213" t="s">
        <v>103</v>
      </c>
    </row>
    <row r="358" spans="1:6" x14ac:dyDescent="0.3">
      <c r="A358" s="213">
        <v>2013</v>
      </c>
      <c r="B358" s="213" t="s">
        <v>0</v>
      </c>
      <c r="C358" s="213" t="s">
        <v>90</v>
      </c>
      <c r="D358" s="213" t="s">
        <v>61</v>
      </c>
      <c r="E358" s="213">
        <v>99</v>
      </c>
      <c r="F358" s="213" t="s">
        <v>103</v>
      </c>
    </row>
    <row r="359" spans="1:6" x14ac:dyDescent="0.3">
      <c r="A359" s="213">
        <v>2013</v>
      </c>
      <c r="B359" s="213" t="s">
        <v>0</v>
      </c>
      <c r="C359" s="213" t="s">
        <v>90</v>
      </c>
      <c r="D359" s="213" t="s">
        <v>23</v>
      </c>
      <c r="E359" s="213">
        <v>194</v>
      </c>
      <c r="F359" s="213" t="s">
        <v>103</v>
      </c>
    </row>
    <row r="360" spans="1:6" x14ac:dyDescent="0.3">
      <c r="A360" s="213">
        <v>2013</v>
      </c>
      <c r="B360" s="213" t="s">
        <v>0</v>
      </c>
      <c r="C360" s="213" t="s">
        <v>90</v>
      </c>
      <c r="D360" s="213" t="s">
        <v>12</v>
      </c>
      <c r="E360" s="213">
        <v>125</v>
      </c>
      <c r="F360" s="213" t="s">
        <v>103</v>
      </c>
    </row>
    <row r="361" spans="1:6" x14ac:dyDescent="0.3">
      <c r="A361" s="213">
        <v>2013</v>
      </c>
      <c r="B361" s="213" t="s">
        <v>0</v>
      </c>
      <c r="C361" s="213" t="s">
        <v>90</v>
      </c>
      <c r="D361" s="213" t="s">
        <v>278</v>
      </c>
      <c r="E361" s="213">
        <v>282</v>
      </c>
      <c r="F361" s="213" t="s">
        <v>103</v>
      </c>
    </row>
    <row r="362" spans="1:6" x14ac:dyDescent="0.3">
      <c r="A362" s="213">
        <v>2013</v>
      </c>
      <c r="B362" s="213" t="s">
        <v>0</v>
      </c>
      <c r="C362" s="213" t="s">
        <v>90</v>
      </c>
      <c r="D362" s="213" t="s">
        <v>19</v>
      </c>
      <c r="E362" s="213">
        <v>241</v>
      </c>
      <c r="F362" s="213" t="s">
        <v>103</v>
      </c>
    </row>
    <row r="363" spans="1:6" x14ac:dyDescent="0.3">
      <c r="A363" s="213">
        <v>2013</v>
      </c>
      <c r="B363" s="213" t="s">
        <v>0</v>
      </c>
      <c r="C363" s="213" t="s">
        <v>90</v>
      </c>
      <c r="D363" s="213" t="s">
        <v>45</v>
      </c>
      <c r="E363" s="213">
        <v>54</v>
      </c>
      <c r="F363" s="213" t="s">
        <v>103</v>
      </c>
    </row>
    <row r="364" spans="1:6" x14ac:dyDescent="0.3">
      <c r="A364" s="213">
        <v>2013</v>
      </c>
      <c r="B364" s="213" t="s">
        <v>0</v>
      </c>
      <c r="C364" s="213" t="s">
        <v>90</v>
      </c>
      <c r="D364" s="213" t="s">
        <v>48</v>
      </c>
      <c r="E364" s="213">
        <v>183</v>
      </c>
      <c r="F364" s="213" t="s">
        <v>103</v>
      </c>
    </row>
    <row r="365" spans="1:6" x14ac:dyDescent="0.3">
      <c r="A365" s="213">
        <v>2013</v>
      </c>
      <c r="B365" s="213" t="s">
        <v>0</v>
      </c>
      <c r="C365" s="213" t="s">
        <v>90</v>
      </c>
      <c r="D365" s="213" t="s">
        <v>34</v>
      </c>
      <c r="E365" s="213">
        <v>73</v>
      </c>
      <c r="F365" s="213" t="s">
        <v>103</v>
      </c>
    </row>
    <row r="366" spans="1:6" x14ac:dyDescent="0.3">
      <c r="A366" s="213">
        <v>2013</v>
      </c>
      <c r="B366" s="213" t="s">
        <v>0</v>
      </c>
      <c r="C366" s="213" t="s">
        <v>90</v>
      </c>
      <c r="D366" s="213" t="s">
        <v>3</v>
      </c>
      <c r="E366" s="292">
        <v>1013</v>
      </c>
      <c r="F366" s="213" t="s">
        <v>103</v>
      </c>
    </row>
    <row r="367" spans="1:6" x14ac:dyDescent="0.3">
      <c r="A367" s="213">
        <v>2013</v>
      </c>
      <c r="B367" s="213" t="s">
        <v>0</v>
      </c>
      <c r="C367" s="213" t="s">
        <v>90</v>
      </c>
      <c r="D367" s="213" t="s">
        <v>80</v>
      </c>
      <c r="E367" s="213">
        <v>287</v>
      </c>
      <c r="F367" s="213" t="s">
        <v>103</v>
      </c>
    </row>
    <row r="368" spans="1:6" x14ac:dyDescent="0.3">
      <c r="A368" s="213">
        <v>2013</v>
      </c>
      <c r="B368" s="213" t="s">
        <v>0</v>
      </c>
      <c r="C368" s="213" t="s">
        <v>90</v>
      </c>
      <c r="D368" s="213" t="s">
        <v>39</v>
      </c>
      <c r="E368" s="213">
        <v>200</v>
      </c>
      <c r="F368" s="213" t="s">
        <v>103</v>
      </c>
    </row>
    <row r="369" spans="1:6" x14ac:dyDescent="0.3">
      <c r="A369" s="213">
        <v>2013</v>
      </c>
      <c r="B369" s="213" t="s">
        <v>0</v>
      </c>
      <c r="C369" s="213" t="s">
        <v>90</v>
      </c>
      <c r="D369" s="213" t="s">
        <v>14</v>
      </c>
      <c r="E369" s="213">
        <v>634</v>
      </c>
      <c r="F369" s="213" t="s">
        <v>103</v>
      </c>
    </row>
    <row r="370" spans="1:6" x14ac:dyDescent="0.3">
      <c r="A370" s="213">
        <v>2013</v>
      </c>
      <c r="B370" s="213" t="s">
        <v>0</v>
      </c>
      <c r="C370" s="213" t="s">
        <v>90</v>
      </c>
      <c r="D370" s="213" t="s">
        <v>68</v>
      </c>
      <c r="E370" s="213">
        <v>153</v>
      </c>
      <c r="F370" s="213" t="s">
        <v>103</v>
      </c>
    </row>
    <row r="371" spans="1:6" x14ac:dyDescent="0.3">
      <c r="A371" s="213">
        <v>2013</v>
      </c>
      <c r="B371" s="213" t="s">
        <v>0</v>
      </c>
      <c r="C371" s="213" t="s">
        <v>90</v>
      </c>
      <c r="D371" s="213" t="s">
        <v>69</v>
      </c>
      <c r="E371" s="213">
        <v>123</v>
      </c>
      <c r="F371" s="213" t="s">
        <v>103</v>
      </c>
    </row>
    <row r="372" spans="1:6" x14ac:dyDescent="0.3">
      <c r="A372" s="213">
        <v>2013</v>
      </c>
      <c r="B372" s="213" t="s">
        <v>0</v>
      </c>
      <c r="C372" s="213" t="s">
        <v>90</v>
      </c>
      <c r="D372" s="213" t="s">
        <v>279</v>
      </c>
      <c r="E372" s="213">
        <v>60</v>
      </c>
      <c r="F372" s="213" t="s">
        <v>103</v>
      </c>
    </row>
    <row r="373" spans="1:6" x14ac:dyDescent="0.3">
      <c r="A373" s="213">
        <v>2013</v>
      </c>
      <c r="B373" s="213" t="s">
        <v>0</v>
      </c>
      <c r="C373" s="213" t="s">
        <v>90</v>
      </c>
      <c r="D373" s="213" t="s">
        <v>24</v>
      </c>
      <c r="E373" s="213">
        <v>702</v>
      </c>
      <c r="F373" s="213" t="s">
        <v>103</v>
      </c>
    </row>
    <row r="374" spans="1:6" x14ac:dyDescent="0.3">
      <c r="A374" s="213">
        <v>2013</v>
      </c>
      <c r="B374" s="213" t="s">
        <v>0</v>
      </c>
      <c r="C374" s="213" t="s">
        <v>90</v>
      </c>
      <c r="D374" s="213" t="s">
        <v>9</v>
      </c>
      <c r="E374" s="213">
        <v>461</v>
      </c>
      <c r="F374" s="213" t="s">
        <v>103</v>
      </c>
    </row>
    <row r="375" spans="1:6" x14ac:dyDescent="0.3">
      <c r="A375" s="213">
        <v>2013</v>
      </c>
      <c r="B375" s="213" t="s">
        <v>0</v>
      </c>
      <c r="C375" s="213" t="s">
        <v>90</v>
      </c>
      <c r="D375" s="213" t="s">
        <v>67</v>
      </c>
      <c r="E375" s="213">
        <v>197</v>
      </c>
      <c r="F375" s="213" t="s">
        <v>103</v>
      </c>
    </row>
    <row r="376" spans="1:6" x14ac:dyDescent="0.3">
      <c r="A376" s="213">
        <v>2013</v>
      </c>
      <c r="B376" s="213" t="s">
        <v>0</v>
      </c>
      <c r="C376" s="213" t="s">
        <v>90</v>
      </c>
      <c r="D376" s="213" t="s">
        <v>28</v>
      </c>
      <c r="E376" s="213">
        <v>307</v>
      </c>
      <c r="F376" s="213" t="s">
        <v>103</v>
      </c>
    </row>
    <row r="377" spans="1:6" x14ac:dyDescent="0.3">
      <c r="A377" s="213">
        <v>2013</v>
      </c>
      <c r="B377" s="213" t="s">
        <v>0</v>
      </c>
      <c r="C377" s="213" t="s">
        <v>90</v>
      </c>
      <c r="D377" s="213" t="s">
        <v>31</v>
      </c>
      <c r="E377" s="213">
        <v>235</v>
      </c>
      <c r="F377" s="213" t="s">
        <v>103</v>
      </c>
    </row>
    <row r="378" spans="1:6" x14ac:dyDescent="0.3">
      <c r="A378" s="213">
        <v>2013</v>
      </c>
      <c r="B378" s="213" t="s">
        <v>0</v>
      </c>
      <c r="C378" s="213" t="s">
        <v>90</v>
      </c>
      <c r="D378" s="213" t="s">
        <v>64</v>
      </c>
      <c r="E378" s="213">
        <v>311</v>
      </c>
      <c r="F378" s="213" t="s">
        <v>103</v>
      </c>
    </row>
    <row r="379" spans="1:6" x14ac:dyDescent="0.3">
      <c r="A379" s="213">
        <v>2013</v>
      </c>
      <c r="B379" s="213" t="s">
        <v>0</v>
      </c>
      <c r="C379" s="213" t="s">
        <v>90</v>
      </c>
      <c r="D379" s="213" t="s">
        <v>280</v>
      </c>
      <c r="E379" s="213">
        <v>67</v>
      </c>
      <c r="F379" s="213" t="s">
        <v>103</v>
      </c>
    </row>
    <row r="380" spans="1:6" x14ac:dyDescent="0.3">
      <c r="A380" s="213">
        <v>2013</v>
      </c>
      <c r="B380" s="213" t="s">
        <v>0</v>
      </c>
      <c r="C380" s="213" t="s">
        <v>90</v>
      </c>
      <c r="D380" s="213" t="s">
        <v>73</v>
      </c>
      <c r="E380" s="213">
        <v>480</v>
      </c>
      <c r="F380" s="213" t="s">
        <v>103</v>
      </c>
    </row>
    <row r="381" spans="1:6" x14ac:dyDescent="0.3">
      <c r="A381" s="213">
        <v>2013</v>
      </c>
      <c r="B381" s="213" t="s">
        <v>0</v>
      </c>
      <c r="C381" s="213" t="s">
        <v>90</v>
      </c>
      <c r="D381" s="213" t="s">
        <v>26</v>
      </c>
      <c r="E381" s="213">
        <v>233</v>
      </c>
      <c r="F381" s="213" t="s">
        <v>103</v>
      </c>
    </row>
    <row r="382" spans="1:6" x14ac:dyDescent="0.3">
      <c r="A382" s="213">
        <v>2013</v>
      </c>
      <c r="B382" s="213" t="s">
        <v>0</v>
      </c>
      <c r="C382" s="213" t="s">
        <v>90</v>
      </c>
      <c r="D382" s="213" t="s">
        <v>32</v>
      </c>
      <c r="E382" s="213">
        <v>203</v>
      </c>
      <c r="F382" s="213" t="s">
        <v>103</v>
      </c>
    </row>
    <row r="383" spans="1:6" x14ac:dyDescent="0.3">
      <c r="A383" s="213">
        <v>2013</v>
      </c>
      <c r="B383" s="213" t="s">
        <v>0</v>
      </c>
      <c r="C383" s="213" t="s">
        <v>90</v>
      </c>
      <c r="D383" s="213" t="s">
        <v>46</v>
      </c>
      <c r="E383" s="213">
        <v>527</v>
      </c>
      <c r="F383" s="213" t="s">
        <v>103</v>
      </c>
    </row>
    <row r="384" spans="1:6" x14ac:dyDescent="0.3">
      <c r="A384" s="213">
        <v>2013</v>
      </c>
      <c r="B384" s="213" t="s">
        <v>0</v>
      </c>
      <c r="C384" s="213" t="s">
        <v>90</v>
      </c>
      <c r="D384" s="213" t="s">
        <v>75</v>
      </c>
      <c r="E384" s="213">
        <v>289</v>
      </c>
      <c r="F384" s="213" t="s">
        <v>103</v>
      </c>
    </row>
    <row r="385" spans="1:6" x14ac:dyDescent="0.3">
      <c r="A385" s="213">
        <v>2013</v>
      </c>
      <c r="B385" s="213" t="s">
        <v>0</v>
      </c>
      <c r="C385" s="213" t="s">
        <v>90</v>
      </c>
      <c r="D385" s="213" t="s">
        <v>10</v>
      </c>
      <c r="E385" s="213">
        <v>850</v>
      </c>
      <c r="F385" s="213" t="s">
        <v>103</v>
      </c>
    </row>
    <row r="386" spans="1:6" x14ac:dyDescent="0.3">
      <c r="A386" s="213">
        <v>2013</v>
      </c>
      <c r="B386" s="213" t="s">
        <v>0</v>
      </c>
      <c r="C386" s="213" t="s">
        <v>90</v>
      </c>
      <c r="D386" s="213" t="s">
        <v>291</v>
      </c>
      <c r="E386" s="213">
        <v>75</v>
      </c>
      <c r="F386" s="213" t="s">
        <v>103</v>
      </c>
    </row>
    <row r="387" spans="1:6" x14ac:dyDescent="0.3">
      <c r="A387" s="213">
        <v>2013</v>
      </c>
      <c r="B387" s="213" t="s">
        <v>0</v>
      </c>
      <c r="C387" s="213" t="s">
        <v>90</v>
      </c>
      <c r="D387" s="213" t="s">
        <v>15</v>
      </c>
      <c r="E387" s="213">
        <v>759</v>
      </c>
      <c r="F387" s="213" t="s">
        <v>103</v>
      </c>
    </row>
    <row r="388" spans="1:6" x14ac:dyDescent="0.3">
      <c r="A388" s="213">
        <v>2013</v>
      </c>
      <c r="B388" s="213" t="s">
        <v>0</v>
      </c>
      <c r="C388" s="213" t="s">
        <v>90</v>
      </c>
      <c r="D388" s="213" t="s">
        <v>18</v>
      </c>
      <c r="E388" s="213">
        <v>636</v>
      </c>
      <c r="F388" s="213" t="s">
        <v>103</v>
      </c>
    </row>
    <row r="389" spans="1:6" x14ac:dyDescent="0.3">
      <c r="A389" s="213">
        <v>2013</v>
      </c>
      <c r="B389" s="213" t="s">
        <v>0</v>
      </c>
      <c r="C389" s="213" t="s">
        <v>90</v>
      </c>
      <c r="D389" s="213" t="s">
        <v>77</v>
      </c>
      <c r="E389" s="213">
        <v>199</v>
      </c>
      <c r="F389" s="213" t="s">
        <v>103</v>
      </c>
    </row>
    <row r="390" spans="1:6" x14ac:dyDescent="0.3">
      <c r="A390" s="213">
        <v>2013</v>
      </c>
      <c r="B390" s="213" t="s">
        <v>0</v>
      </c>
      <c r="C390" s="213" t="s">
        <v>90</v>
      </c>
      <c r="D390" s="213" t="s">
        <v>44</v>
      </c>
      <c r="E390" s="213">
        <v>55</v>
      </c>
      <c r="F390" s="213" t="s">
        <v>103</v>
      </c>
    </row>
    <row r="391" spans="1:6" x14ac:dyDescent="0.3">
      <c r="A391" s="213">
        <v>2013</v>
      </c>
      <c r="B391" s="213" t="s">
        <v>0</v>
      </c>
      <c r="C391" s="213" t="s">
        <v>90</v>
      </c>
      <c r="D391" s="213" t="s">
        <v>71</v>
      </c>
      <c r="E391" s="213">
        <v>267</v>
      </c>
      <c r="F391" s="213" t="s">
        <v>103</v>
      </c>
    </row>
    <row r="392" spans="1:6" x14ac:dyDescent="0.3">
      <c r="A392" s="213">
        <v>2013</v>
      </c>
      <c r="B392" s="213" t="s">
        <v>0</v>
      </c>
      <c r="C392" s="213" t="s">
        <v>90</v>
      </c>
      <c r="D392" s="213" t="s">
        <v>52</v>
      </c>
      <c r="E392" s="213">
        <v>69</v>
      </c>
      <c r="F392" s="213" t="s">
        <v>103</v>
      </c>
    </row>
    <row r="393" spans="1:6" x14ac:dyDescent="0.3">
      <c r="A393" s="213">
        <v>2013</v>
      </c>
      <c r="B393" s="213" t="s">
        <v>0</v>
      </c>
      <c r="C393" s="213" t="s">
        <v>90</v>
      </c>
      <c r="D393" s="213" t="s">
        <v>20</v>
      </c>
      <c r="E393" s="213">
        <v>476</v>
      </c>
      <c r="F393" s="213" t="s">
        <v>103</v>
      </c>
    </row>
    <row r="394" spans="1:6" x14ac:dyDescent="0.3">
      <c r="A394" s="213">
        <v>2013</v>
      </c>
      <c r="B394" s="213" t="s">
        <v>0</v>
      </c>
      <c r="C394" s="213" t="s">
        <v>90</v>
      </c>
      <c r="D394" s="213" t="s">
        <v>95</v>
      </c>
      <c r="E394" s="213">
        <v>683</v>
      </c>
      <c r="F394" s="213" t="s">
        <v>103</v>
      </c>
    </row>
    <row r="395" spans="1:6" x14ac:dyDescent="0.3">
      <c r="A395" s="213">
        <v>2013</v>
      </c>
      <c r="B395" s="213" t="s">
        <v>0</v>
      </c>
      <c r="C395" s="213" t="s">
        <v>90</v>
      </c>
      <c r="D395" s="213" t="s">
        <v>30</v>
      </c>
      <c r="E395" s="213">
        <v>86</v>
      </c>
      <c r="F395" s="213" t="s">
        <v>103</v>
      </c>
    </row>
    <row r="396" spans="1:6" x14ac:dyDescent="0.3">
      <c r="A396" s="213">
        <v>2013</v>
      </c>
      <c r="B396" s="213" t="s">
        <v>0</v>
      </c>
      <c r="C396" s="213" t="s">
        <v>90</v>
      </c>
      <c r="D396" s="213" t="s">
        <v>281</v>
      </c>
      <c r="E396" s="292">
        <v>1664</v>
      </c>
      <c r="F396" s="213" t="s">
        <v>103</v>
      </c>
    </row>
    <row r="397" spans="1:6" x14ac:dyDescent="0.3">
      <c r="A397" s="213">
        <v>2013</v>
      </c>
      <c r="B397" s="213" t="s">
        <v>0</v>
      </c>
      <c r="C397" s="213" t="s">
        <v>90</v>
      </c>
      <c r="D397" s="213" t="s">
        <v>282</v>
      </c>
      <c r="E397" s="213">
        <v>81</v>
      </c>
      <c r="F397" s="213" t="s">
        <v>103</v>
      </c>
    </row>
    <row r="398" spans="1:6" x14ac:dyDescent="0.3">
      <c r="A398" s="213">
        <v>2013</v>
      </c>
      <c r="B398" s="213" t="s">
        <v>0</v>
      </c>
      <c r="C398" s="213" t="s">
        <v>90</v>
      </c>
      <c r="D398" s="213" t="s">
        <v>145</v>
      </c>
      <c r="E398" s="292">
        <v>7941</v>
      </c>
      <c r="F398" s="213" t="s">
        <v>103</v>
      </c>
    </row>
    <row r="399" spans="1:6" x14ac:dyDescent="0.3">
      <c r="A399" s="213">
        <v>2013</v>
      </c>
      <c r="B399" s="213" t="s">
        <v>0</v>
      </c>
      <c r="C399" s="213" t="s">
        <v>90</v>
      </c>
      <c r="D399" s="213" t="s">
        <v>146</v>
      </c>
      <c r="E399" s="292">
        <v>4152</v>
      </c>
      <c r="F399" s="213" t="s">
        <v>103</v>
      </c>
    </row>
    <row r="400" spans="1:6" x14ac:dyDescent="0.3">
      <c r="A400" s="213">
        <v>2013</v>
      </c>
      <c r="B400" s="213" t="s">
        <v>0</v>
      </c>
      <c r="C400" s="213" t="s">
        <v>90</v>
      </c>
      <c r="D400" s="213" t="s">
        <v>147</v>
      </c>
      <c r="E400" s="292">
        <v>9174</v>
      </c>
      <c r="F400" s="213" t="s">
        <v>103</v>
      </c>
    </row>
    <row r="401" spans="1:6" x14ac:dyDescent="0.3">
      <c r="A401" s="213">
        <v>2013</v>
      </c>
      <c r="B401" s="213" t="s">
        <v>0</v>
      </c>
      <c r="C401" s="213" t="s">
        <v>1</v>
      </c>
      <c r="D401" s="213" t="s">
        <v>35</v>
      </c>
      <c r="E401" s="213">
        <v>42</v>
      </c>
      <c r="F401" s="213" t="s">
        <v>103</v>
      </c>
    </row>
    <row r="402" spans="1:6" x14ac:dyDescent="0.3">
      <c r="A402" s="213">
        <v>2013</v>
      </c>
      <c r="B402" s="213" t="s">
        <v>0</v>
      </c>
      <c r="C402" s="213" t="s">
        <v>1</v>
      </c>
      <c r="D402" s="213" t="s">
        <v>41</v>
      </c>
      <c r="E402" s="213">
        <v>37</v>
      </c>
      <c r="F402" s="213" t="s">
        <v>103</v>
      </c>
    </row>
    <row r="403" spans="1:6" x14ac:dyDescent="0.3">
      <c r="A403" s="213">
        <v>2013</v>
      </c>
      <c r="B403" s="213" t="s">
        <v>0</v>
      </c>
      <c r="C403" s="213" t="s">
        <v>1</v>
      </c>
      <c r="D403" s="213" t="s">
        <v>59</v>
      </c>
      <c r="E403" s="213">
        <v>82</v>
      </c>
      <c r="F403" s="213" t="s">
        <v>103</v>
      </c>
    </row>
    <row r="404" spans="1:6" x14ac:dyDescent="0.3">
      <c r="A404" s="213">
        <v>2013</v>
      </c>
      <c r="B404" s="213" t="s">
        <v>0</v>
      </c>
      <c r="C404" s="213" t="s">
        <v>1</v>
      </c>
      <c r="D404" s="213" t="s">
        <v>79</v>
      </c>
      <c r="E404" s="213">
        <v>868</v>
      </c>
      <c r="F404" s="213" t="s">
        <v>103</v>
      </c>
    </row>
    <row r="405" spans="1:6" x14ac:dyDescent="0.3">
      <c r="A405" s="213">
        <v>2013</v>
      </c>
      <c r="B405" s="213" t="s">
        <v>0</v>
      </c>
      <c r="C405" s="213" t="s">
        <v>1</v>
      </c>
      <c r="D405" s="213" t="s">
        <v>17</v>
      </c>
      <c r="E405" s="213">
        <v>547</v>
      </c>
      <c r="F405" s="213" t="s">
        <v>103</v>
      </c>
    </row>
    <row r="406" spans="1:6" x14ac:dyDescent="0.3">
      <c r="A406" s="213">
        <v>2013</v>
      </c>
      <c r="B406" s="213" t="s">
        <v>0</v>
      </c>
      <c r="C406" s="213" t="s">
        <v>1</v>
      </c>
      <c r="D406" s="213" t="s">
        <v>274</v>
      </c>
      <c r="E406" s="213">
        <v>59</v>
      </c>
      <c r="F406" s="213" t="s">
        <v>103</v>
      </c>
    </row>
    <row r="407" spans="1:6" x14ac:dyDescent="0.3">
      <c r="A407" s="213">
        <v>2013</v>
      </c>
      <c r="B407" s="213" t="s">
        <v>0</v>
      </c>
      <c r="C407" s="213" t="s">
        <v>1</v>
      </c>
      <c r="D407" s="213" t="s">
        <v>66</v>
      </c>
      <c r="E407" s="213">
        <v>157</v>
      </c>
      <c r="F407" s="213" t="s">
        <v>103</v>
      </c>
    </row>
    <row r="408" spans="1:6" x14ac:dyDescent="0.3">
      <c r="A408" s="213">
        <v>2013</v>
      </c>
      <c r="B408" s="213" t="s">
        <v>0</v>
      </c>
      <c r="C408" s="213" t="s">
        <v>1</v>
      </c>
      <c r="D408" s="213" t="s">
        <v>283</v>
      </c>
      <c r="E408" s="213">
        <v>40</v>
      </c>
      <c r="F408" s="213" t="s">
        <v>103</v>
      </c>
    </row>
    <row r="409" spans="1:6" x14ac:dyDescent="0.3">
      <c r="A409" s="213">
        <v>2013</v>
      </c>
      <c r="B409" s="213" t="s">
        <v>0</v>
      </c>
      <c r="C409" s="213" t="s">
        <v>1</v>
      </c>
      <c r="D409" s="213" t="s">
        <v>11</v>
      </c>
      <c r="E409" s="213">
        <v>877</v>
      </c>
      <c r="F409" s="213" t="s">
        <v>103</v>
      </c>
    </row>
    <row r="410" spans="1:6" x14ac:dyDescent="0.3">
      <c r="A410" s="213">
        <v>2013</v>
      </c>
      <c r="B410" s="213" t="s">
        <v>0</v>
      </c>
      <c r="C410" s="213" t="s">
        <v>1</v>
      </c>
      <c r="D410" s="213" t="s">
        <v>56</v>
      </c>
      <c r="E410" s="213">
        <v>240</v>
      </c>
      <c r="F410" s="213" t="s">
        <v>103</v>
      </c>
    </row>
    <row r="411" spans="1:6" x14ac:dyDescent="0.3">
      <c r="A411" s="213">
        <v>2013</v>
      </c>
      <c r="B411" s="213" t="s">
        <v>0</v>
      </c>
      <c r="C411" s="213" t="s">
        <v>1</v>
      </c>
      <c r="D411" s="213" t="s">
        <v>29</v>
      </c>
      <c r="E411" s="213">
        <v>249</v>
      </c>
      <c r="F411" s="213" t="s">
        <v>103</v>
      </c>
    </row>
    <row r="412" spans="1:6" x14ac:dyDescent="0.3">
      <c r="A412" s="213">
        <v>2013</v>
      </c>
      <c r="B412" s="213" t="s">
        <v>0</v>
      </c>
      <c r="C412" s="213" t="s">
        <v>1</v>
      </c>
      <c r="D412" s="213" t="s">
        <v>47</v>
      </c>
      <c r="E412" s="213">
        <v>625</v>
      </c>
      <c r="F412" s="213" t="s">
        <v>103</v>
      </c>
    </row>
    <row r="413" spans="1:6" x14ac:dyDescent="0.3">
      <c r="A413" s="213">
        <v>2013</v>
      </c>
      <c r="B413" s="213" t="s">
        <v>0</v>
      </c>
      <c r="C413" s="213" t="s">
        <v>1</v>
      </c>
      <c r="D413" s="213" t="s">
        <v>57</v>
      </c>
      <c r="E413" s="213">
        <v>127</v>
      </c>
      <c r="F413" s="213" t="s">
        <v>103</v>
      </c>
    </row>
    <row r="414" spans="1:6" x14ac:dyDescent="0.3">
      <c r="A414" s="213">
        <v>2013</v>
      </c>
      <c r="B414" s="213" t="s">
        <v>0</v>
      </c>
      <c r="C414" s="213" t="s">
        <v>1</v>
      </c>
      <c r="D414" s="213" t="s">
        <v>74</v>
      </c>
      <c r="E414" s="213">
        <v>600</v>
      </c>
      <c r="F414" s="213" t="s">
        <v>103</v>
      </c>
    </row>
    <row r="415" spans="1:6" x14ac:dyDescent="0.3">
      <c r="A415" s="213">
        <v>2013</v>
      </c>
      <c r="B415" s="213" t="s">
        <v>0</v>
      </c>
      <c r="C415" s="213" t="s">
        <v>1</v>
      </c>
      <c r="D415" s="213" t="s">
        <v>53</v>
      </c>
      <c r="E415" s="213">
        <v>83</v>
      </c>
      <c r="F415" s="213" t="s">
        <v>103</v>
      </c>
    </row>
    <row r="416" spans="1:6" x14ac:dyDescent="0.3">
      <c r="A416" s="213">
        <v>2013</v>
      </c>
      <c r="B416" s="213" t="s">
        <v>0</v>
      </c>
      <c r="C416" s="213" t="s">
        <v>1</v>
      </c>
      <c r="D416" s="213" t="s">
        <v>49</v>
      </c>
      <c r="E416" s="213">
        <v>35</v>
      </c>
      <c r="F416" s="213" t="s">
        <v>103</v>
      </c>
    </row>
    <row r="417" spans="1:6" x14ac:dyDescent="0.3">
      <c r="A417" s="213">
        <v>2013</v>
      </c>
      <c r="B417" s="213" t="s">
        <v>0</v>
      </c>
      <c r="C417" s="213" t="s">
        <v>1</v>
      </c>
      <c r="D417" s="213" t="s">
        <v>60</v>
      </c>
      <c r="E417" s="213">
        <v>268</v>
      </c>
      <c r="F417" s="213" t="s">
        <v>103</v>
      </c>
    </row>
    <row r="418" spans="1:6" x14ac:dyDescent="0.3">
      <c r="A418" s="213">
        <v>2013</v>
      </c>
      <c r="B418" s="213" t="s">
        <v>0</v>
      </c>
      <c r="C418" s="213" t="s">
        <v>1</v>
      </c>
      <c r="D418" s="213" t="s">
        <v>25</v>
      </c>
      <c r="E418" s="213">
        <v>606</v>
      </c>
      <c r="F418" s="213" t="s">
        <v>103</v>
      </c>
    </row>
    <row r="419" spans="1:6" x14ac:dyDescent="0.3">
      <c r="A419" s="213">
        <v>2013</v>
      </c>
      <c r="B419" s="213" t="s">
        <v>0</v>
      </c>
      <c r="C419" s="213" t="s">
        <v>1</v>
      </c>
      <c r="D419" s="213" t="s">
        <v>7</v>
      </c>
      <c r="E419" s="213">
        <v>751</v>
      </c>
      <c r="F419" s="213" t="s">
        <v>103</v>
      </c>
    </row>
    <row r="420" spans="1:6" x14ac:dyDescent="0.3">
      <c r="A420" s="213">
        <v>2013</v>
      </c>
      <c r="B420" s="213" t="s">
        <v>0</v>
      </c>
      <c r="C420" s="213" t="s">
        <v>1</v>
      </c>
      <c r="D420" s="213" t="s">
        <v>55</v>
      </c>
      <c r="E420" s="213">
        <v>35</v>
      </c>
      <c r="F420" s="213" t="s">
        <v>103</v>
      </c>
    </row>
    <row r="421" spans="1:6" x14ac:dyDescent="0.3">
      <c r="A421" s="213">
        <v>2013</v>
      </c>
      <c r="B421" s="213" t="s">
        <v>0</v>
      </c>
      <c r="C421" s="213" t="s">
        <v>1</v>
      </c>
      <c r="D421" s="213" t="s">
        <v>36</v>
      </c>
      <c r="E421" s="213">
        <v>239</v>
      </c>
      <c r="F421" s="213" t="s">
        <v>103</v>
      </c>
    </row>
    <row r="422" spans="1:6" x14ac:dyDescent="0.3">
      <c r="A422" s="213">
        <v>2013</v>
      </c>
      <c r="B422" s="213" t="s">
        <v>0</v>
      </c>
      <c r="C422" s="213" t="s">
        <v>1</v>
      </c>
      <c r="D422" s="213" t="s">
        <v>21</v>
      </c>
      <c r="E422" s="213">
        <v>243</v>
      </c>
      <c r="F422" s="213" t="s">
        <v>103</v>
      </c>
    </row>
    <row r="423" spans="1:6" x14ac:dyDescent="0.3">
      <c r="A423" s="213">
        <v>2013</v>
      </c>
      <c r="B423" s="213" t="s">
        <v>0</v>
      </c>
      <c r="C423" s="213" t="s">
        <v>1</v>
      </c>
      <c r="D423" s="213" t="s">
        <v>42</v>
      </c>
      <c r="E423" s="213">
        <v>37</v>
      </c>
      <c r="F423" s="213" t="s">
        <v>103</v>
      </c>
    </row>
    <row r="424" spans="1:6" x14ac:dyDescent="0.3">
      <c r="A424" s="213">
        <v>2013</v>
      </c>
      <c r="B424" s="213" t="s">
        <v>0</v>
      </c>
      <c r="C424" s="213" t="s">
        <v>1</v>
      </c>
      <c r="D424" s="213" t="s">
        <v>16</v>
      </c>
      <c r="E424" s="213">
        <v>600</v>
      </c>
      <c r="F424" s="213" t="s">
        <v>103</v>
      </c>
    </row>
    <row r="425" spans="1:6" x14ac:dyDescent="0.3">
      <c r="A425" s="213">
        <v>2013</v>
      </c>
      <c r="B425" s="213" t="s">
        <v>0</v>
      </c>
      <c r="C425" s="213" t="s">
        <v>1</v>
      </c>
      <c r="D425" s="213" t="s">
        <v>2</v>
      </c>
      <c r="E425" s="292">
        <v>1201</v>
      </c>
      <c r="F425" s="213" t="s">
        <v>103</v>
      </c>
    </row>
    <row r="426" spans="1:6" x14ac:dyDescent="0.3">
      <c r="A426" s="213">
        <v>2013</v>
      </c>
      <c r="B426" s="213" t="s">
        <v>0</v>
      </c>
      <c r="C426" s="213" t="s">
        <v>1</v>
      </c>
      <c r="D426" s="213" t="s">
        <v>287</v>
      </c>
      <c r="E426" s="213">
        <v>32</v>
      </c>
      <c r="F426" s="213" t="s">
        <v>103</v>
      </c>
    </row>
    <row r="427" spans="1:6" x14ac:dyDescent="0.3">
      <c r="A427" s="213">
        <v>2013</v>
      </c>
      <c r="B427" s="213" t="s">
        <v>0</v>
      </c>
      <c r="C427" s="213" t="s">
        <v>1</v>
      </c>
      <c r="D427" s="213" t="s">
        <v>288</v>
      </c>
      <c r="E427" s="213">
        <v>30</v>
      </c>
      <c r="F427" s="213" t="s">
        <v>103</v>
      </c>
    </row>
    <row r="428" spans="1:6" x14ac:dyDescent="0.3">
      <c r="A428" s="213">
        <v>2013</v>
      </c>
      <c r="B428" s="213" t="s">
        <v>0</v>
      </c>
      <c r="C428" s="213" t="s">
        <v>1</v>
      </c>
      <c r="D428" s="213" t="s">
        <v>4</v>
      </c>
      <c r="E428" s="292">
        <v>1288</v>
      </c>
      <c r="F428" s="213" t="s">
        <v>103</v>
      </c>
    </row>
    <row r="429" spans="1:6" x14ac:dyDescent="0.3">
      <c r="A429" s="213">
        <v>2013</v>
      </c>
      <c r="B429" s="213" t="s">
        <v>0</v>
      </c>
      <c r="C429" s="213" t="s">
        <v>1</v>
      </c>
      <c r="D429" s="213" t="s">
        <v>38</v>
      </c>
      <c r="E429" s="213">
        <v>116</v>
      </c>
      <c r="F429" s="213" t="s">
        <v>103</v>
      </c>
    </row>
    <row r="430" spans="1:6" x14ac:dyDescent="0.3">
      <c r="A430" s="213">
        <v>2013</v>
      </c>
      <c r="B430" s="213" t="s">
        <v>0</v>
      </c>
      <c r="C430" s="213" t="s">
        <v>1</v>
      </c>
      <c r="D430" s="213" t="s">
        <v>275</v>
      </c>
      <c r="E430" s="213">
        <v>136</v>
      </c>
      <c r="F430" s="213" t="s">
        <v>103</v>
      </c>
    </row>
    <row r="431" spans="1:6" x14ac:dyDescent="0.3">
      <c r="A431" s="213">
        <v>2013</v>
      </c>
      <c r="B431" s="213" t="s">
        <v>0</v>
      </c>
      <c r="C431" s="213" t="s">
        <v>1</v>
      </c>
      <c r="D431" s="213" t="s">
        <v>8</v>
      </c>
      <c r="E431" s="213">
        <v>487</v>
      </c>
      <c r="F431" s="213" t="s">
        <v>103</v>
      </c>
    </row>
    <row r="432" spans="1:6" x14ac:dyDescent="0.3">
      <c r="A432" s="213">
        <v>2013</v>
      </c>
      <c r="B432" s="213" t="s">
        <v>0</v>
      </c>
      <c r="C432" s="213" t="s">
        <v>1</v>
      </c>
      <c r="D432" s="213" t="s">
        <v>78</v>
      </c>
      <c r="E432" s="213">
        <v>666</v>
      </c>
      <c r="F432" s="213" t="s">
        <v>103</v>
      </c>
    </row>
    <row r="433" spans="1:6" x14ac:dyDescent="0.3">
      <c r="A433" s="213">
        <v>2013</v>
      </c>
      <c r="B433" s="213" t="s">
        <v>0</v>
      </c>
      <c r="C433" s="213" t="s">
        <v>1</v>
      </c>
      <c r="D433" s="213" t="s">
        <v>27</v>
      </c>
      <c r="E433" s="213">
        <v>441</v>
      </c>
      <c r="F433" s="213" t="s">
        <v>103</v>
      </c>
    </row>
    <row r="434" spans="1:6" x14ac:dyDescent="0.3">
      <c r="A434" s="213">
        <v>2013</v>
      </c>
      <c r="B434" s="213" t="s">
        <v>0</v>
      </c>
      <c r="C434" s="213" t="s">
        <v>1</v>
      </c>
      <c r="D434" s="213" t="s">
        <v>13</v>
      </c>
      <c r="E434" s="213">
        <v>176</v>
      </c>
      <c r="F434" s="213" t="s">
        <v>103</v>
      </c>
    </row>
    <row r="435" spans="1:6" x14ac:dyDescent="0.3">
      <c r="A435" s="213">
        <v>2013</v>
      </c>
      <c r="B435" s="213" t="s">
        <v>0</v>
      </c>
      <c r="C435" s="213" t="s">
        <v>1</v>
      </c>
      <c r="D435" s="213" t="s">
        <v>70</v>
      </c>
      <c r="E435" s="213">
        <v>561</v>
      </c>
      <c r="F435" s="213" t="s">
        <v>103</v>
      </c>
    </row>
    <row r="436" spans="1:6" x14ac:dyDescent="0.3">
      <c r="A436" s="213">
        <v>2013</v>
      </c>
      <c r="B436" s="213" t="s">
        <v>0</v>
      </c>
      <c r="C436" s="213" t="s">
        <v>1</v>
      </c>
      <c r="D436" s="213" t="s">
        <v>72</v>
      </c>
      <c r="E436" s="213">
        <v>153</v>
      </c>
      <c r="F436" s="213" t="s">
        <v>103</v>
      </c>
    </row>
    <row r="437" spans="1:6" x14ac:dyDescent="0.3">
      <c r="A437" s="213">
        <v>2013</v>
      </c>
      <c r="B437" s="213" t="s">
        <v>0</v>
      </c>
      <c r="C437" s="213" t="s">
        <v>1</v>
      </c>
      <c r="D437" s="213" t="s">
        <v>276</v>
      </c>
      <c r="E437" s="213">
        <v>75</v>
      </c>
      <c r="F437" s="213" t="s">
        <v>103</v>
      </c>
    </row>
    <row r="438" spans="1:6" x14ac:dyDescent="0.3">
      <c r="A438" s="213">
        <v>2013</v>
      </c>
      <c r="B438" s="213" t="s">
        <v>0</v>
      </c>
      <c r="C438" s="213" t="s">
        <v>1</v>
      </c>
      <c r="D438" s="213" t="s">
        <v>6</v>
      </c>
      <c r="E438" s="292">
        <v>1231</v>
      </c>
      <c r="F438" s="213" t="s">
        <v>103</v>
      </c>
    </row>
    <row r="439" spans="1:6" x14ac:dyDescent="0.3">
      <c r="A439" s="213">
        <v>2013</v>
      </c>
      <c r="B439" s="213" t="s">
        <v>0</v>
      </c>
      <c r="C439" s="213" t="s">
        <v>1</v>
      </c>
      <c r="D439" s="213" t="s">
        <v>62</v>
      </c>
      <c r="E439" s="213">
        <v>432</v>
      </c>
      <c r="F439" s="213" t="s">
        <v>103</v>
      </c>
    </row>
    <row r="440" spans="1:6" x14ac:dyDescent="0.3">
      <c r="A440" s="213">
        <v>2013</v>
      </c>
      <c r="B440" s="213" t="s">
        <v>0</v>
      </c>
      <c r="C440" s="213" t="s">
        <v>1</v>
      </c>
      <c r="D440" s="213" t="s">
        <v>5</v>
      </c>
      <c r="E440" s="213">
        <v>953</v>
      </c>
      <c r="F440" s="213" t="s">
        <v>103</v>
      </c>
    </row>
    <row r="441" spans="1:6" x14ac:dyDescent="0.3">
      <c r="A441" s="213">
        <v>2013</v>
      </c>
      <c r="B441" s="213" t="s">
        <v>0</v>
      </c>
      <c r="C441" s="213" t="s">
        <v>1</v>
      </c>
      <c r="D441" s="213" t="s">
        <v>76</v>
      </c>
      <c r="E441" s="213">
        <v>575</v>
      </c>
      <c r="F441" s="213" t="s">
        <v>103</v>
      </c>
    </row>
    <row r="442" spans="1:6" x14ac:dyDescent="0.3">
      <c r="A442" s="213">
        <v>2013</v>
      </c>
      <c r="B442" s="213" t="s">
        <v>0</v>
      </c>
      <c r="C442" s="213" t="s">
        <v>1</v>
      </c>
      <c r="D442" s="213" t="s">
        <v>63</v>
      </c>
      <c r="E442" s="213">
        <v>142</v>
      </c>
      <c r="F442" s="213" t="s">
        <v>103</v>
      </c>
    </row>
    <row r="443" spans="1:6" x14ac:dyDescent="0.3">
      <c r="A443" s="213">
        <v>2013</v>
      </c>
      <c r="B443" s="213" t="s">
        <v>0</v>
      </c>
      <c r="C443" s="213" t="s">
        <v>1</v>
      </c>
      <c r="D443" s="213" t="s">
        <v>277</v>
      </c>
      <c r="E443" s="213">
        <v>73</v>
      </c>
      <c r="F443" s="213" t="s">
        <v>103</v>
      </c>
    </row>
    <row r="444" spans="1:6" x14ac:dyDescent="0.3">
      <c r="A444" s="213">
        <v>2013</v>
      </c>
      <c r="B444" s="213" t="s">
        <v>0</v>
      </c>
      <c r="C444" s="213" t="s">
        <v>1</v>
      </c>
      <c r="D444" s="213" t="s">
        <v>43</v>
      </c>
      <c r="E444" s="213">
        <v>155</v>
      </c>
      <c r="F444" s="213" t="s">
        <v>103</v>
      </c>
    </row>
    <row r="445" spans="1:6" x14ac:dyDescent="0.3">
      <c r="A445" s="213">
        <v>2013</v>
      </c>
      <c r="B445" s="213" t="s">
        <v>0</v>
      </c>
      <c r="C445" s="213" t="s">
        <v>1</v>
      </c>
      <c r="D445" s="213" t="s">
        <v>65</v>
      </c>
      <c r="E445" s="213">
        <v>159</v>
      </c>
      <c r="F445" s="213" t="s">
        <v>103</v>
      </c>
    </row>
    <row r="446" spans="1:6" x14ac:dyDescent="0.3">
      <c r="A446" s="213">
        <v>2013</v>
      </c>
      <c r="B446" s="213" t="s">
        <v>0</v>
      </c>
      <c r="C446" s="213" t="s">
        <v>1</v>
      </c>
      <c r="D446" s="213" t="s">
        <v>22</v>
      </c>
      <c r="E446" s="213">
        <v>215</v>
      </c>
      <c r="F446" s="213" t="s">
        <v>103</v>
      </c>
    </row>
    <row r="447" spans="1:6" x14ac:dyDescent="0.3">
      <c r="A447" s="213">
        <v>2013</v>
      </c>
      <c r="B447" s="213" t="s">
        <v>0</v>
      </c>
      <c r="C447" s="213" t="s">
        <v>1</v>
      </c>
      <c r="D447" s="213" t="s">
        <v>61</v>
      </c>
      <c r="E447" s="213">
        <v>124</v>
      </c>
      <c r="F447" s="213" t="s">
        <v>103</v>
      </c>
    </row>
    <row r="448" spans="1:6" x14ac:dyDescent="0.3">
      <c r="A448" s="213">
        <v>2013</v>
      </c>
      <c r="B448" s="213" t="s">
        <v>0</v>
      </c>
      <c r="C448" s="213" t="s">
        <v>1</v>
      </c>
      <c r="D448" s="213" t="s">
        <v>23</v>
      </c>
      <c r="E448" s="213">
        <v>267</v>
      </c>
      <c r="F448" s="213" t="s">
        <v>103</v>
      </c>
    </row>
    <row r="449" spans="1:6" x14ac:dyDescent="0.3">
      <c r="A449" s="213">
        <v>2013</v>
      </c>
      <c r="B449" s="213" t="s">
        <v>0</v>
      </c>
      <c r="C449" s="213" t="s">
        <v>1</v>
      </c>
      <c r="D449" s="213" t="s">
        <v>12</v>
      </c>
      <c r="E449" s="213">
        <v>157</v>
      </c>
      <c r="F449" s="213" t="s">
        <v>103</v>
      </c>
    </row>
    <row r="450" spans="1:6" x14ac:dyDescent="0.3">
      <c r="A450" s="213">
        <v>2013</v>
      </c>
      <c r="B450" s="213" t="s">
        <v>0</v>
      </c>
      <c r="C450" s="213" t="s">
        <v>1</v>
      </c>
      <c r="D450" s="213" t="s">
        <v>278</v>
      </c>
      <c r="E450" s="213">
        <v>382</v>
      </c>
      <c r="F450" s="213" t="s">
        <v>103</v>
      </c>
    </row>
    <row r="451" spans="1:6" x14ac:dyDescent="0.3">
      <c r="A451" s="213">
        <v>2013</v>
      </c>
      <c r="B451" s="213" t="s">
        <v>0</v>
      </c>
      <c r="C451" s="213" t="s">
        <v>1</v>
      </c>
      <c r="D451" s="213" t="s">
        <v>19</v>
      </c>
      <c r="E451" s="213">
        <v>312</v>
      </c>
      <c r="F451" s="213" t="s">
        <v>103</v>
      </c>
    </row>
    <row r="452" spans="1:6" x14ac:dyDescent="0.3">
      <c r="A452" s="213">
        <v>2013</v>
      </c>
      <c r="B452" s="213" t="s">
        <v>0</v>
      </c>
      <c r="C452" s="213" t="s">
        <v>1</v>
      </c>
      <c r="D452" s="213" t="s">
        <v>45</v>
      </c>
      <c r="E452" s="213">
        <v>66</v>
      </c>
      <c r="F452" s="213" t="s">
        <v>103</v>
      </c>
    </row>
    <row r="453" spans="1:6" x14ac:dyDescent="0.3">
      <c r="A453" s="213">
        <v>2013</v>
      </c>
      <c r="B453" s="213" t="s">
        <v>0</v>
      </c>
      <c r="C453" s="213" t="s">
        <v>1</v>
      </c>
      <c r="D453" s="213" t="s">
        <v>48</v>
      </c>
      <c r="E453" s="213">
        <v>206</v>
      </c>
      <c r="F453" s="213" t="s">
        <v>103</v>
      </c>
    </row>
    <row r="454" spans="1:6" x14ac:dyDescent="0.3">
      <c r="A454" s="213">
        <v>2013</v>
      </c>
      <c r="B454" s="213" t="s">
        <v>0</v>
      </c>
      <c r="C454" s="213" t="s">
        <v>1</v>
      </c>
      <c r="D454" s="213" t="s">
        <v>34</v>
      </c>
      <c r="E454" s="213">
        <v>86</v>
      </c>
      <c r="F454" s="213" t="s">
        <v>103</v>
      </c>
    </row>
    <row r="455" spans="1:6" x14ac:dyDescent="0.3">
      <c r="A455" s="213">
        <v>2013</v>
      </c>
      <c r="B455" s="213" t="s">
        <v>0</v>
      </c>
      <c r="C455" s="213" t="s">
        <v>1</v>
      </c>
      <c r="D455" s="213" t="s">
        <v>3</v>
      </c>
      <c r="E455" s="292">
        <v>1159</v>
      </c>
      <c r="F455" s="213" t="s">
        <v>103</v>
      </c>
    </row>
    <row r="456" spans="1:6" x14ac:dyDescent="0.3">
      <c r="A456" s="213">
        <v>2013</v>
      </c>
      <c r="B456" s="213" t="s">
        <v>0</v>
      </c>
      <c r="C456" s="213" t="s">
        <v>1</v>
      </c>
      <c r="D456" s="213" t="s">
        <v>80</v>
      </c>
      <c r="E456" s="213">
        <v>340</v>
      </c>
      <c r="F456" s="213" t="s">
        <v>103</v>
      </c>
    </row>
    <row r="457" spans="1:6" x14ac:dyDescent="0.3">
      <c r="A457" s="213">
        <v>2013</v>
      </c>
      <c r="B457" s="213" t="s">
        <v>0</v>
      </c>
      <c r="C457" s="213" t="s">
        <v>1</v>
      </c>
      <c r="D457" s="213" t="s">
        <v>39</v>
      </c>
      <c r="E457" s="213">
        <v>315</v>
      </c>
      <c r="F457" s="213" t="s">
        <v>103</v>
      </c>
    </row>
    <row r="458" spans="1:6" x14ac:dyDescent="0.3">
      <c r="A458" s="213">
        <v>2013</v>
      </c>
      <c r="B458" s="213" t="s">
        <v>0</v>
      </c>
      <c r="C458" s="213" t="s">
        <v>1</v>
      </c>
      <c r="D458" s="213" t="s">
        <v>14</v>
      </c>
      <c r="E458" s="213">
        <v>814</v>
      </c>
      <c r="F458" s="213" t="s">
        <v>103</v>
      </c>
    </row>
    <row r="459" spans="1:6" x14ac:dyDescent="0.3">
      <c r="A459" s="213">
        <v>2013</v>
      </c>
      <c r="B459" s="213" t="s">
        <v>0</v>
      </c>
      <c r="C459" s="213" t="s">
        <v>1</v>
      </c>
      <c r="D459" s="213" t="s">
        <v>68</v>
      </c>
      <c r="E459" s="213">
        <v>163</v>
      </c>
      <c r="F459" s="213" t="s">
        <v>103</v>
      </c>
    </row>
    <row r="460" spans="1:6" x14ac:dyDescent="0.3">
      <c r="A460" s="213">
        <v>2013</v>
      </c>
      <c r="B460" s="213" t="s">
        <v>0</v>
      </c>
      <c r="C460" s="213" t="s">
        <v>1</v>
      </c>
      <c r="D460" s="213" t="s">
        <v>69</v>
      </c>
      <c r="E460" s="213">
        <v>137</v>
      </c>
      <c r="F460" s="213" t="s">
        <v>103</v>
      </c>
    </row>
    <row r="461" spans="1:6" x14ac:dyDescent="0.3">
      <c r="A461" s="213">
        <v>2013</v>
      </c>
      <c r="B461" s="213" t="s">
        <v>0</v>
      </c>
      <c r="C461" s="213" t="s">
        <v>1</v>
      </c>
      <c r="D461" s="213" t="s">
        <v>50</v>
      </c>
      <c r="E461" s="213">
        <v>38</v>
      </c>
      <c r="F461" s="213" t="s">
        <v>103</v>
      </c>
    </row>
    <row r="462" spans="1:6" x14ac:dyDescent="0.3">
      <c r="A462" s="213">
        <v>2013</v>
      </c>
      <c r="B462" s="213" t="s">
        <v>0</v>
      </c>
      <c r="C462" s="213" t="s">
        <v>1</v>
      </c>
      <c r="D462" s="213" t="s">
        <v>279</v>
      </c>
      <c r="E462" s="213">
        <v>56</v>
      </c>
      <c r="F462" s="213" t="s">
        <v>103</v>
      </c>
    </row>
    <row r="463" spans="1:6" x14ac:dyDescent="0.3">
      <c r="A463" s="213">
        <v>2013</v>
      </c>
      <c r="B463" s="213" t="s">
        <v>0</v>
      </c>
      <c r="C463" s="213" t="s">
        <v>1</v>
      </c>
      <c r="D463" s="213" t="s">
        <v>24</v>
      </c>
      <c r="E463" s="213">
        <v>766</v>
      </c>
      <c r="F463" s="213" t="s">
        <v>103</v>
      </c>
    </row>
    <row r="464" spans="1:6" x14ac:dyDescent="0.3">
      <c r="A464" s="213">
        <v>2013</v>
      </c>
      <c r="B464" s="213" t="s">
        <v>0</v>
      </c>
      <c r="C464" s="213" t="s">
        <v>1</v>
      </c>
      <c r="D464" s="213" t="s">
        <v>9</v>
      </c>
      <c r="E464" s="213">
        <v>552</v>
      </c>
      <c r="F464" s="213" t="s">
        <v>103</v>
      </c>
    </row>
    <row r="465" spans="1:6" x14ac:dyDescent="0.3">
      <c r="A465" s="213">
        <v>2013</v>
      </c>
      <c r="B465" s="213" t="s">
        <v>0</v>
      </c>
      <c r="C465" s="213" t="s">
        <v>1</v>
      </c>
      <c r="D465" s="213" t="s">
        <v>67</v>
      </c>
      <c r="E465" s="213">
        <v>220</v>
      </c>
      <c r="F465" s="213" t="s">
        <v>103</v>
      </c>
    </row>
    <row r="466" spans="1:6" x14ac:dyDescent="0.3">
      <c r="A466" s="213">
        <v>2013</v>
      </c>
      <c r="B466" s="213" t="s">
        <v>0</v>
      </c>
      <c r="C466" s="213" t="s">
        <v>1</v>
      </c>
      <c r="D466" s="213" t="s">
        <v>28</v>
      </c>
      <c r="E466" s="213">
        <v>372</v>
      </c>
      <c r="F466" s="213" t="s">
        <v>103</v>
      </c>
    </row>
    <row r="467" spans="1:6" x14ac:dyDescent="0.3">
      <c r="A467" s="213">
        <v>2013</v>
      </c>
      <c r="B467" s="213" t="s">
        <v>0</v>
      </c>
      <c r="C467" s="213" t="s">
        <v>1</v>
      </c>
      <c r="D467" s="213" t="s">
        <v>31</v>
      </c>
      <c r="E467" s="213">
        <v>361</v>
      </c>
      <c r="F467" s="213" t="s">
        <v>103</v>
      </c>
    </row>
    <row r="468" spans="1:6" x14ac:dyDescent="0.3">
      <c r="A468" s="213">
        <v>2013</v>
      </c>
      <c r="B468" s="213" t="s">
        <v>0</v>
      </c>
      <c r="C468" s="213" t="s">
        <v>1</v>
      </c>
      <c r="D468" s="213" t="s">
        <v>64</v>
      </c>
      <c r="E468" s="213">
        <v>402</v>
      </c>
      <c r="F468" s="213" t="s">
        <v>103</v>
      </c>
    </row>
    <row r="469" spans="1:6" x14ac:dyDescent="0.3">
      <c r="A469" s="213">
        <v>2013</v>
      </c>
      <c r="B469" s="213" t="s">
        <v>0</v>
      </c>
      <c r="C469" s="213" t="s">
        <v>1</v>
      </c>
      <c r="D469" s="213" t="s">
        <v>280</v>
      </c>
      <c r="E469" s="213">
        <v>86</v>
      </c>
      <c r="F469" s="213" t="s">
        <v>103</v>
      </c>
    </row>
    <row r="470" spans="1:6" x14ac:dyDescent="0.3">
      <c r="A470" s="213">
        <v>2013</v>
      </c>
      <c r="B470" s="213" t="s">
        <v>0</v>
      </c>
      <c r="C470" s="213" t="s">
        <v>1</v>
      </c>
      <c r="D470" s="213" t="s">
        <v>73</v>
      </c>
      <c r="E470" s="213">
        <v>612</v>
      </c>
      <c r="F470" s="213" t="s">
        <v>103</v>
      </c>
    </row>
    <row r="471" spans="1:6" x14ac:dyDescent="0.3">
      <c r="A471" s="213">
        <v>2013</v>
      </c>
      <c r="B471" s="213" t="s">
        <v>0</v>
      </c>
      <c r="C471" s="213" t="s">
        <v>1</v>
      </c>
      <c r="D471" s="213" t="s">
        <v>26</v>
      </c>
      <c r="E471" s="213">
        <v>275</v>
      </c>
      <c r="F471" s="213" t="s">
        <v>103</v>
      </c>
    </row>
    <row r="472" spans="1:6" x14ac:dyDescent="0.3">
      <c r="A472" s="213">
        <v>2013</v>
      </c>
      <c r="B472" s="213" t="s">
        <v>0</v>
      </c>
      <c r="C472" s="213" t="s">
        <v>1</v>
      </c>
      <c r="D472" s="213" t="s">
        <v>32</v>
      </c>
      <c r="E472" s="213">
        <v>253</v>
      </c>
      <c r="F472" s="213" t="s">
        <v>103</v>
      </c>
    </row>
    <row r="473" spans="1:6" x14ac:dyDescent="0.3">
      <c r="A473" s="213">
        <v>2013</v>
      </c>
      <c r="B473" s="213" t="s">
        <v>0</v>
      </c>
      <c r="C473" s="213" t="s">
        <v>1</v>
      </c>
      <c r="D473" s="213" t="s">
        <v>46</v>
      </c>
      <c r="E473" s="213">
        <v>575</v>
      </c>
      <c r="F473" s="213" t="s">
        <v>103</v>
      </c>
    </row>
    <row r="474" spans="1:6" x14ac:dyDescent="0.3">
      <c r="A474" s="213">
        <v>2013</v>
      </c>
      <c r="B474" s="213" t="s">
        <v>0</v>
      </c>
      <c r="C474" s="213" t="s">
        <v>1</v>
      </c>
      <c r="D474" s="213" t="s">
        <v>75</v>
      </c>
      <c r="E474" s="213">
        <v>395</v>
      </c>
      <c r="F474" s="213" t="s">
        <v>103</v>
      </c>
    </row>
    <row r="475" spans="1:6" x14ac:dyDescent="0.3">
      <c r="A475" s="213">
        <v>2013</v>
      </c>
      <c r="B475" s="213" t="s">
        <v>0</v>
      </c>
      <c r="C475" s="213" t="s">
        <v>1</v>
      </c>
      <c r="D475" s="213" t="s">
        <v>10</v>
      </c>
      <c r="E475" s="213">
        <v>983</v>
      </c>
      <c r="F475" s="213" t="s">
        <v>103</v>
      </c>
    </row>
    <row r="476" spans="1:6" x14ac:dyDescent="0.3">
      <c r="A476" s="213">
        <v>2013</v>
      </c>
      <c r="B476" s="213" t="s">
        <v>0</v>
      </c>
      <c r="C476" s="213" t="s">
        <v>1</v>
      </c>
      <c r="D476" s="213" t="s">
        <v>291</v>
      </c>
      <c r="E476" s="213">
        <v>101</v>
      </c>
      <c r="F476" s="213" t="s">
        <v>103</v>
      </c>
    </row>
    <row r="477" spans="1:6" x14ac:dyDescent="0.3">
      <c r="A477" s="213">
        <v>2013</v>
      </c>
      <c r="B477" s="213" t="s">
        <v>0</v>
      </c>
      <c r="C477" s="213" t="s">
        <v>1</v>
      </c>
      <c r="D477" s="213" t="s">
        <v>15</v>
      </c>
      <c r="E477" s="213">
        <v>821</v>
      </c>
      <c r="F477" s="213" t="s">
        <v>103</v>
      </c>
    </row>
    <row r="478" spans="1:6" x14ac:dyDescent="0.3">
      <c r="A478" s="213">
        <v>2013</v>
      </c>
      <c r="B478" s="213" t="s">
        <v>0</v>
      </c>
      <c r="C478" s="213" t="s">
        <v>1</v>
      </c>
      <c r="D478" s="213" t="s">
        <v>18</v>
      </c>
      <c r="E478" s="213">
        <v>904</v>
      </c>
      <c r="F478" s="213" t="s">
        <v>103</v>
      </c>
    </row>
    <row r="479" spans="1:6" x14ac:dyDescent="0.3">
      <c r="A479" s="213">
        <v>2013</v>
      </c>
      <c r="B479" s="213" t="s">
        <v>0</v>
      </c>
      <c r="C479" s="213" t="s">
        <v>1</v>
      </c>
      <c r="D479" s="213" t="s">
        <v>77</v>
      </c>
      <c r="E479" s="213">
        <v>302</v>
      </c>
      <c r="F479" s="213" t="s">
        <v>103</v>
      </c>
    </row>
    <row r="480" spans="1:6" x14ac:dyDescent="0.3">
      <c r="A480" s="213">
        <v>2013</v>
      </c>
      <c r="B480" s="213" t="s">
        <v>0</v>
      </c>
      <c r="C480" s="213" t="s">
        <v>1</v>
      </c>
      <c r="D480" s="213" t="s">
        <v>44</v>
      </c>
      <c r="E480" s="213">
        <v>71</v>
      </c>
      <c r="F480" s="213" t="s">
        <v>103</v>
      </c>
    </row>
    <row r="481" spans="1:6" x14ac:dyDescent="0.3">
      <c r="A481" s="213">
        <v>2013</v>
      </c>
      <c r="B481" s="213" t="s">
        <v>0</v>
      </c>
      <c r="C481" s="213" t="s">
        <v>1</v>
      </c>
      <c r="D481" s="213" t="s">
        <v>71</v>
      </c>
      <c r="E481" s="213">
        <v>317</v>
      </c>
      <c r="F481" s="213" t="s">
        <v>103</v>
      </c>
    </row>
    <row r="482" spans="1:6" x14ac:dyDescent="0.3">
      <c r="A482" s="213">
        <v>2013</v>
      </c>
      <c r="B482" s="213" t="s">
        <v>0</v>
      </c>
      <c r="C482" s="213" t="s">
        <v>1</v>
      </c>
      <c r="D482" s="213" t="s">
        <v>52</v>
      </c>
      <c r="E482" s="213">
        <v>81</v>
      </c>
      <c r="F482" s="213" t="s">
        <v>103</v>
      </c>
    </row>
    <row r="483" spans="1:6" x14ac:dyDescent="0.3">
      <c r="A483" s="213">
        <v>2013</v>
      </c>
      <c r="B483" s="213" t="s">
        <v>0</v>
      </c>
      <c r="C483" s="213" t="s">
        <v>1</v>
      </c>
      <c r="D483" s="213" t="s">
        <v>20</v>
      </c>
      <c r="E483" s="213">
        <v>506</v>
      </c>
      <c r="F483" s="213" t="s">
        <v>103</v>
      </c>
    </row>
    <row r="484" spans="1:6" x14ac:dyDescent="0.3">
      <c r="A484" s="213">
        <v>2013</v>
      </c>
      <c r="B484" s="213" t="s">
        <v>0</v>
      </c>
      <c r="C484" s="213" t="s">
        <v>1</v>
      </c>
      <c r="D484" s="213" t="s">
        <v>95</v>
      </c>
      <c r="E484" s="213">
        <v>774</v>
      </c>
      <c r="F484" s="213" t="s">
        <v>103</v>
      </c>
    </row>
    <row r="485" spans="1:6" x14ac:dyDescent="0.3">
      <c r="A485" s="213">
        <v>2013</v>
      </c>
      <c r="B485" s="213" t="s">
        <v>0</v>
      </c>
      <c r="C485" s="213" t="s">
        <v>1</v>
      </c>
      <c r="D485" s="213" t="s">
        <v>30</v>
      </c>
      <c r="E485" s="213">
        <v>127</v>
      </c>
      <c r="F485" s="213" t="s">
        <v>103</v>
      </c>
    </row>
    <row r="486" spans="1:6" x14ac:dyDescent="0.3">
      <c r="A486" s="213">
        <v>2013</v>
      </c>
      <c r="B486" s="213" t="s">
        <v>0</v>
      </c>
      <c r="C486" s="213" t="s">
        <v>1</v>
      </c>
      <c r="D486" s="213" t="s">
        <v>58</v>
      </c>
      <c r="E486" s="213">
        <v>40</v>
      </c>
      <c r="F486" s="213" t="s">
        <v>103</v>
      </c>
    </row>
    <row r="487" spans="1:6" x14ac:dyDescent="0.3">
      <c r="A487" s="213">
        <v>2013</v>
      </c>
      <c r="B487" s="213" t="s">
        <v>0</v>
      </c>
      <c r="C487" s="213" t="s">
        <v>1</v>
      </c>
      <c r="D487" s="213" t="s">
        <v>281</v>
      </c>
      <c r="E487" s="292">
        <v>2077</v>
      </c>
      <c r="F487" s="213" t="s">
        <v>103</v>
      </c>
    </row>
    <row r="488" spans="1:6" x14ac:dyDescent="0.3">
      <c r="A488" s="213">
        <v>2013</v>
      </c>
      <c r="B488" s="213" t="s">
        <v>0</v>
      </c>
      <c r="C488" s="213" t="s">
        <v>1</v>
      </c>
      <c r="D488" s="213" t="s">
        <v>282</v>
      </c>
      <c r="E488" s="213">
        <v>124</v>
      </c>
      <c r="F488" s="213" t="s">
        <v>103</v>
      </c>
    </row>
    <row r="489" spans="1:6" x14ac:dyDescent="0.3">
      <c r="A489" s="213">
        <v>2013</v>
      </c>
      <c r="B489" s="213" t="s">
        <v>0</v>
      </c>
      <c r="C489" s="213" t="s">
        <v>1</v>
      </c>
      <c r="D489" s="213" t="s">
        <v>145</v>
      </c>
      <c r="E489" s="292">
        <v>8843</v>
      </c>
      <c r="F489" s="213" t="s">
        <v>103</v>
      </c>
    </row>
    <row r="490" spans="1:6" x14ac:dyDescent="0.3">
      <c r="A490" s="213">
        <v>2013</v>
      </c>
      <c r="B490" s="213" t="s">
        <v>0</v>
      </c>
      <c r="C490" s="213" t="s">
        <v>1</v>
      </c>
      <c r="D490" s="213" t="s">
        <v>146</v>
      </c>
      <c r="E490" s="292">
        <v>4867</v>
      </c>
      <c r="F490" s="213" t="s">
        <v>103</v>
      </c>
    </row>
    <row r="491" spans="1:6" x14ac:dyDescent="0.3">
      <c r="A491" s="213">
        <v>2013</v>
      </c>
      <c r="B491" s="213" t="s">
        <v>0</v>
      </c>
      <c r="C491" s="213" t="s">
        <v>1</v>
      </c>
      <c r="D491" s="213" t="s">
        <v>147</v>
      </c>
      <c r="E491" s="292">
        <v>10481</v>
      </c>
      <c r="F491" s="213" t="s">
        <v>103</v>
      </c>
    </row>
    <row r="492" spans="1:6" x14ac:dyDescent="0.3">
      <c r="A492" s="213">
        <v>2013</v>
      </c>
      <c r="B492" s="213" t="s">
        <v>0</v>
      </c>
      <c r="C492" s="213" t="s">
        <v>82</v>
      </c>
      <c r="D492" s="213" t="s">
        <v>35</v>
      </c>
      <c r="E492" s="213">
        <v>58</v>
      </c>
      <c r="F492" s="213" t="s">
        <v>103</v>
      </c>
    </row>
    <row r="493" spans="1:6" x14ac:dyDescent="0.3">
      <c r="A493" s="213">
        <v>2013</v>
      </c>
      <c r="B493" s="213" t="s">
        <v>0</v>
      </c>
      <c r="C493" s="213" t="s">
        <v>82</v>
      </c>
      <c r="D493" s="213" t="s">
        <v>41</v>
      </c>
      <c r="E493" s="213">
        <v>41</v>
      </c>
      <c r="F493" s="213" t="s">
        <v>103</v>
      </c>
    </row>
    <row r="494" spans="1:6" x14ac:dyDescent="0.3">
      <c r="A494" s="213">
        <v>2013</v>
      </c>
      <c r="B494" s="213" t="s">
        <v>0</v>
      </c>
      <c r="C494" s="213" t="s">
        <v>82</v>
      </c>
      <c r="D494" s="213" t="s">
        <v>59</v>
      </c>
      <c r="E494" s="213">
        <v>57</v>
      </c>
      <c r="F494" s="213" t="s">
        <v>103</v>
      </c>
    </row>
    <row r="495" spans="1:6" x14ac:dyDescent="0.3">
      <c r="A495" s="213">
        <v>2013</v>
      </c>
      <c r="B495" s="213" t="s">
        <v>0</v>
      </c>
      <c r="C495" s="213" t="s">
        <v>82</v>
      </c>
      <c r="D495" s="213" t="s">
        <v>79</v>
      </c>
      <c r="E495" s="292">
        <v>1069</v>
      </c>
      <c r="F495" s="213" t="s">
        <v>103</v>
      </c>
    </row>
    <row r="496" spans="1:6" x14ac:dyDescent="0.3">
      <c r="A496" s="213">
        <v>2013</v>
      </c>
      <c r="B496" s="213" t="s">
        <v>0</v>
      </c>
      <c r="C496" s="213" t="s">
        <v>82</v>
      </c>
      <c r="D496" s="213" t="s">
        <v>17</v>
      </c>
      <c r="E496" s="213">
        <v>586</v>
      </c>
      <c r="F496" s="213" t="s">
        <v>103</v>
      </c>
    </row>
    <row r="497" spans="1:6" x14ac:dyDescent="0.3">
      <c r="A497" s="213">
        <v>2013</v>
      </c>
      <c r="B497" s="213" t="s">
        <v>0</v>
      </c>
      <c r="C497" s="213" t="s">
        <v>82</v>
      </c>
      <c r="D497" s="213" t="s">
        <v>274</v>
      </c>
      <c r="E497" s="213">
        <v>96</v>
      </c>
      <c r="F497" s="213" t="s">
        <v>103</v>
      </c>
    </row>
    <row r="498" spans="1:6" x14ac:dyDescent="0.3">
      <c r="A498" s="213">
        <v>2013</v>
      </c>
      <c r="B498" s="213" t="s">
        <v>0</v>
      </c>
      <c r="C498" s="213" t="s">
        <v>82</v>
      </c>
      <c r="D498" s="213" t="s">
        <v>66</v>
      </c>
      <c r="E498" s="213">
        <v>232</v>
      </c>
      <c r="F498" s="213" t="s">
        <v>103</v>
      </c>
    </row>
    <row r="499" spans="1:6" x14ac:dyDescent="0.3">
      <c r="A499" s="213">
        <v>2013</v>
      </c>
      <c r="B499" s="213" t="s">
        <v>0</v>
      </c>
      <c r="C499" s="213" t="s">
        <v>82</v>
      </c>
      <c r="D499" s="213" t="s">
        <v>283</v>
      </c>
      <c r="E499" s="213">
        <v>45</v>
      </c>
      <c r="F499" s="213" t="s">
        <v>103</v>
      </c>
    </row>
    <row r="500" spans="1:6" x14ac:dyDescent="0.3">
      <c r="A500" s="213">
        <v>2013</v>
      </c>
      <c r="B500" s="213" t="s">
        <v>0</v>
      </c>
      <c r="C500" s="213" t="s">
        <v>82</v>
      </c>
      <c r="D500" s="213" t="s">
        <v>11</v>
      </c>
      <c r="E500" s="213">
        <v>933</v>
      </c>
      <c r="F500" s="213" t="s">
        <v>103</v>
      </c>
    </row>
    <row r="501" spans="1:6" x14ac:dyDescent="0.3">
      <c r="A501" s="213">
        <v>2013</v>
      </c>
      <c r="B501" s="213" t="s">
        <v>0</v>
      </c>
      <c r="C501" s="213" t="s">
        <v>82</v>
      </c>
      <c r="D501" s="213" t="s">
        <v>56</v>
      </c>
      <c r="E501" s="213">
        <v>202</v>
      </c>
      <c r="F501" s="213" t="s">
        <v>103</v>
      </c>
    </row>
    <row r="502" spans="1:6" x14ac:dyDescent="0.3">
      <c r="A502" s="213">
        <v>2013</v>
      </c>
      <c r="B502" s="213" t="s">
        <v>0</v>
      </c>
      <c r="C502" s="213" t="s">
        <v>82</v>
      </c>
      <c r="D502" s="213" t="s">
        <v>29</v>
      </c>
      <c r="E502" s="213">
        <v>247</v>
      </c>
      <c r="F502" s="213" t="s">
        <v>103</v>
      </c>
    </row>
    <row r="503" spans="1:6" x14ac:dyDescent="0.3">
      <c r="A503" s="213">
        <v>2013</v>
      </c>
      <c r="B503" s="213" t="s">
        <v>0</v>
      </c>
      <c r="C503" s="213" t="s">
        <v>82</v>
      </c>
      <c r="D503" s="213" t="s">
        <v>47</v>
      </c>
      <c r="E503" s="213">
        <v>744</v>
      </c>
      <c r="F503" s="213" t="s">
        <v>103</v>
      </c>
    </row>
    <row r="504" spans="1:6" x14ac:dyDescent="0.3">
      <c r="A504" s="213">
        <v>2013</v>
      </c>
      <c r="B504" s="213" t="s">
        <v>0</v>
      </c>
      <c r="C504" s="213" t="s">
        <v>82</v>
      </c>
      <c r="D504" s="213" t="s">
        <v>57</v>
      </c>
      <c r="E504" s="213">
        <v>113</v>
      </c>
      <c r="F504" s="213" t="s">
        <v>103</v>
      </c>
    </row>
    <row r="505" spans="1:6" x14ac:dyDescent="0.3">
      <c r="A505" s="213">
        <v>2013</v>
      </c>
      <c r="B505" s="213" t="s">
        <v>0</v>
      </c>
      <c r="C505" s="213" t="s">
        <v>82</v>
      </c>
      <c r="D505" s="213" t="s">
        <v>74</v>
      </c>
      <c r="E505" s="213">
        <v>518</v>
      </c>
      <c r="F505" s="213" t="s">
        <v>103</v>
      </c>
    </row>
    <row r="506" spans="1:6" x14ac:dyDescent="0.3">
      <c r="A506" s="213">
        <v>2013</v>
      </c>
      <c r="B506" s="213" t="s">
        <v>0</v>
      </c>
      <c r="C506" s="213" t="s">
        <v>82</v>
      </c>
      <c r="D506" s="213" t="s">
        <v>53</v>
      </c>
      <c r="E506" s="213">
        <v>59</v>
      </c>
      <c r="F506" s="213" t="s">
        <v>103</v>
      </c>
    </row>
    <row r="507" spans="1:6" x14ac:dyDescent="0.3">
      <c r="A507" s="213">
        <v>2013</v>
      </c>
      <c r="B507" s="213" t="s">
        <v>0</v>
      </c>
      <c r="C507" s="213" t="s">
        <v>82</v>
      </c>
      <c r="D507" s="213" t="s">
        <v>60</v>
      </c>
      <c r="E507" s="213">
        <v>358</v>
      </c>
      <c r="F507" s="213" t="s">
        <v>103</v>
      </c>
    </row>
    <row r="508" spans="1:6" x14ac:dyDescent="0.3">
      <c r="A508" s="213">
        <v>2013</v>
      </c>
      <c r="B508" s="213" t="s">
        <v>0</v>
      </c>
      <c r="C508" s="213" t="s">
        <v>82</v>
      </c>
      <c r="D508" s="213" t="s">
        <v>25</v>
      </c>
      <c r="E508" s="213">
        <v>535</v>
      </c>
      <c r="F508" s="213" t="s">
        <v>103</v>
      </c>
    </row>
    <row r="509" spans="1:6" x14ac:dyDescent="0.3">
      <c r="A509" s="213">
        <v>2013</v>
      </c>
      <c r="B509" s="213" t="s">
        <v>0</v>
      </c>
      <c r="C509" s="213" t="s">
        <v>82</v>
      </c>
      <c r="D509" s="213" t="s">
        <v>7</v>
      </c>
      <c r="E509" s="213">
        <v>762</v>
      </c>
      <c r="F509" s="213" t="s">
        <v>103</v>
      </c>
    </row>
    <row r="510" spans="1:6" x14ac:dyDescent="0.3">
      <c r="A510" s="213">
        <v>2013</v>
      </c>
      <c r="B510" s="213" t="s">
        <v>0</v>
      </c>
      <c r="C510" s="213" t="s">
        <v>82</v>
      </c>
      <c r="D510" s="213" t="s">
        <v>36</v>
      </c>
      <c r="E510" s="213">
        <v>197</v>
      </c>
      <c r="F510" s="213" t="s">
        <v>103</v>
      </c>
    </row>
    <row r="511" spans="1:6" x14ac:dyDescent="0.3">
      <c r="A511" s="213">
        <v>2013</v>
      </c>
      <c r="B511" s="213" t="s">
        <v>0</v>
      </c>
      <c r="C511" s="213" t="s">
        <v>82</v>
      </c>
      <c r="D511" s="213" t="s">
        <v>21</v>
      </c>
      <c r="E511" s="213">
        <v>272</v>
      </c>
      <c r="F511" s="213" t="s">
        <v>103</v>
      </c>
    </row>
    <row r="512" spans="1:6" x14ac:dyDescent="0.3">
      <c r="A512" s="213">
        <v>2013</v>
      </c>
      <c r="B512" s="213" t="s">
        <v>0</v>
      </c>
      <c r="C512" s="213" t="s">
        <v>82</v>
      </c>
      <c r="D512" s="213" t="s">
        <v>42</v>
      </c>
      <c r="E512" s="213">
        <v>37</v>
      </c>
      <c r="F512" s="213" t="s">
        <v>103</v>
      </c>
    </row>
    <row r="513" spans="1:6" x14ac:dyDescent="0.3">
      <c r="A513" s="213">
        <v>2013</v>
      </c>
      <c r="B513" s="213" t="s">
        <v>0</v>
      </c>
      <c r="C513" s="213" t="s">
        <v>82</v>
      </c>
      <c r="D513" s="213" t="s">
        <v>16</v>
      </c>
      <c r="E513" s="213">
        <v>559</v>
      </c>
      <c r="F513" s="213" t="s">
        <v>103</v>
      </c>
    </row>
    <row r="514" spans="1:6" x14ac:dyDescent="0.3">
      <c r="A514" s="213">
        <v>2013</v>
      </c>
      <c r="B514" s="213" t="s">
        <v>0</v>
      </c>
      <c r="C514" s="213" t="s">
        <v>82</v>
      </c>
      <c r="D514" s="213" t="s">
        <v>2</v>
      </c>
      <c r="E514" s="292">
        <v>1244</v>
      </c>
      <c r="F514" s="213" t="s">
        <v>103</v>
      </c>
    </row>
    <row r="515" spans="1:6" x14ac:dyDescent="0.3">
      <c r="A515" s="213">
        <v>2013</v>
      </c>
      <c r="B515" s="213" t="s">
        <v>0</v>
      </c>
      <c r="C515" s="213" t="s">
        <v>82</v>
      </c>
      <c r="D515" s="213" t="s">
        <v>288</v>
      </c>
      <c r="E515" s="213">
        <v>41</v>
      </c>
      <c r="F515" s="213" t="s">
        <v>103</v>
      </c>
    </row>
    <row r="516" spans="1:6" x14ac:dyDescent="0.3">
      <c r="A516" s="213">
        <v>2013</v>
      </c>
      <c r="B516" s="213" t="s">
        <v>0</v>
      </c>
      <c r="C516" s="213" t="s">
        <v>82</v>
      </c>
      <c r="D516" s="213" t="s">
        <v>4</v>
      </c>
      <c r="E516" s="292">
        <v>1335</v>
      </c>
      <c r="F516" s="213" t="s">
        <v>103</v>
      </c>
    </row>
    <row r="517" spans="1:6" x14ac:dyDescent="0.3">
      <c r="A517" s="213">
        <v>2013</v>
      </c>
      <c r="B517" s="213" t="s">
        <v>0</v>
      </c>
      <c r="C517" s="213" t="s">
        <v>82</v>
      </c>
      <c r="D517" s="213" t="s">
        <v>38</v>
      </c>
      <c r="E517" s="213">
        <v>184</v>
      </c>
      <c r="F517" s="213" t="s">
        <v>103</v>
      </c>
    </row>
    <row r="518" spans="1:6" x14ac:dyDescent="0.3">
      <c r="A518" s="213">
        <v>2013</v>
      </c>
      <c r="B518" s="213" t="s">
        <v>0</v>
      </c>
      <c r="C518" s="213" t="s">
        <v>82</v>
      </c>
      <c r="D518" s="213" t="s">
        <v>275</v>
      </c>
      <c r="E518" s="213">
        <v>194</v>
      </c>
      <c r="F518" s="213" t="s">
        <v>103</v>
      </c>
    </row>
    <row r="519" spans="1:6" x14ac:dyDescent="0.3">
      <c r="A519" s="213">
        <v>2013</v>
      </c>
      <c r="B519" s="213" t="s">
        <v>0</v>
      </c>
      <c r="C519" s="213" t="s">
        <v>82</v>
      </c>
      <c r="D519" s="213" t="s">
        <v>8</v>
      </c>
      <c r="E519" s="213">
        <v>562</v>
      </c>
      <c r="F519" s="213" t="s">
        <v>103</v>
      </c>
    </row>
    <row r="520" spans="1:6" x14ac:dyDescent="0.3">
      <c r="A520" s="213">
        <v>2013</v>
      </c>
      <c r="B520" s="213" t="s">
        <v>0</v>
      </c>
      <c r="C520" s="213" t="s">
        <v>82</v>
      </c>
      <c r="D520" s="213" t="s">
        <v>78</v>
      </c>
      <c r="E520" s="292">
        <v>1258</v>
      </c>
      <c r="F520" s="213" t="s">
        <v>103</v>
      </c>
    </row>
    <row r="521" spans="1:6" x14ac:dyDescent="0.3">
      <c r="A521" s="213">
        <v>2013</v>
      </c>
      <c r="B521" s="213" t="s">
        <v>0</v>
      </c>
      <c r="C521" s="213" t="s">
        <v>82</v>
      </c>
      <c r="D521" s="213" t="s">
        <v>27</v>
      </c>
      <c r="E521" s="213">
        <v>405</v>
      </c>
      <c r="F521" s="213" t="s">
        <v>103</v>
      </c>
    </row>
    <row r="522" spans="1:6" x14ac:dyDescent="0.3">
      <c r="A522" s="213">
        <v>2013</v>
      </c>
      <c r="B522" s="213" t="s">
        <v>0</v>
      </c>
      <c r="C522" s="213" t="s">
        <v>82</v>
      </c>
      <c r="D522" s="213" t="s">
        <v>13</v>
      </c>
      <c r="E522" s="213">
        <v>209</v>
      </c>
      <c r="F522" s="213" t="s">
        <v>103</v>
      </c>
    </row>
    <row r="523" spans="1:6" x14ac:dyDescent="0.3">
      <c r="A523" s="213">
        <v>2013</v>
      </c>
      <c r="B523" s="213" t="s">
        <v>0</v>
      </c>
      <c r="C523" s="213" t="s">
        <v>82</v>
      </c>
      <c r="D523" s="213" t="s">
        <v>70</v>
      </c>
      <c r="E523" s="213">
        <v>578</v>
      </c>
      <c r="F523" s="213" t="s">
        <v>103</v>
      </c>
    </row>
    <row r="524" spans="1:6" x14ac:dyDescent="0.3">
      <c r="A524" s="213">
        <v>2013</v>
      </c>
      <c r="B524" s="213" t="s">
        <v>0</v>
      </c>
      <c r="C524" s="213" t="s">
        <v>82</v>
      </c>
      <c r="D524" s="213" t="s">
        <v>72</v>
      </c>
      <c r="E524" s="213">
        <v>129</v>
      </c>
      <c r="F524" s="213" t="s">
        <v>103</v>
      </c>
    </row>
    <row r="525" spans="1:6" x14ac:dyDescent="0.3">
      <c r="A525" s="213">
        <v>2013</v>
      </c>
      <c r="B525" s="213" t="s">
        <v>0</v>
      </c>
      <c r="C525" s="213" t="s">
        <v>82</v>
      </c>
      <c r="D525" s="213" t="s">
        <v>276</v>
      </c>
      <c r="E525" s="213">
        <v>62</v>
      </c>
      <c r="F525" s="213" t="s">
        <v>103</v>
      </c>
    </row>
    <row r="526" spans="1:6" x14ac:dyDescent="0.3">
      <c r="A526" s="213">
        <v>2013</v>
      </c>
      <c r="B526" s="213" t="s">
        <v>0</v>
      </c>
      <c r="C526" s="213" t="s">
        <v>82</v>
      </c>
      <c r="D526" s="213" t="s">
        <v>6</v>
      </c>
      <c r="E526" s="292">
        <v>1253</v>
      </c>
      <c r="F526" s="213" t="s">
        <v>103</v>
      </c>
    </row>
    <row r="527" spans="1:6" x14ac:dyDescent="0.3">
      <c r="A527" s="213">
        <v>2013</v>
      </c>
      <c r="B527" s="213" t="s">
        <v>0</v>
      </c>
      <c r="C527" s="213" t="s">
        <v>82</v>
      </c>
      <c r="D527" s="213" t="s">
        <v>62</v>
      </c>
      <c r="E527" s="213">
        <v>417</v>
      </c>
      <c r="F527" s="213" t="s">
        <v>103</v>
      </c>
    </row>
    <row r="528" spans="1:6" x14ac:dyDescent="0.3">
      <c r="A528" s="213">
        <v>2013</v>
      </c>
      <c r="B528" s="213" t="s">
        <v>0</v>
      </c>
      <c r="C528" s="213" t="s">
        <v>82</v>
      </c>
      <c r="D528" s="213" t="s">
        <v>5</v>
      </c>
      <c r="E528" s="292">
        <v>1050</v>
      </c>
      <c r="F528" s="213" t="s">
        <v>103</v>
      </c>
    </row>
    <row r="529" spans="1:6" x14ac:dyDescent="0.3">
      <c r="A529" s="213">
        <v>2013</v>
      </c>
      <c r="B529" s="213" t="s">
        <v>0</v>
      </c>
      <c r="C529" s="213" t="s">
        <v>82</v>
      </c>
      <c r="D529" s="213" t="s">
        <v>37</v>
      </c>
      <c r="E529" s="213">
        <v>34</v>
      </c>
      <c r="F529" s="213" t="s">
        <v>103</v>
      </c>
    </row>
    <row r="530" spans="1:6" x14ac:dyDescent="0.3">
      <c r="A530" s="213">
        <v>2013</v>
      </c>
      <c r="B530" s="213" t="s">
        <v>0</v>
      </c>
      <c r="C530" s="213" t="s">
        <v>82</v>
      </c>
      <c r="D530" s="213" t="s">
        <v>76</v>
      </c>
      <c r="E530" s="292">
        <v>1001</v>
      </c>
      <c r="F530" s="213" t="s">
        <v>103</v>
      </c>
    </row>
    <row r="531" spans="1:6" x14ac:dyDescent="0.3">
      <c r="A531" s="213">
        <v>2013</v>
      </c>
      <c r="B531" s="213" t="s">
        <v>0</v>
      </c>
      <c r="C531" s="213" t="s">
        <v>82</v>
      </c>
      <c r="D531" s="213" t="s">
        <v>63</v>
      </c>
      <c r="E531" s="213">
        <v>122</v>
      </c>
      <c r="F531" s="213" t="s">
        <v>103</v>
      </c>
    </row>
    <row r="532" spans="1:6" x14ac:dyDescent="0.3">
      <c r="A532" s="213">
        <v>2013</v>
      </c>
      <c r="B532" s="213" t="s">
        <v>0</v>
      </c>
      <c r="C532" s="213" t="s">
        <v>82</v>
      </c>
      <c r="D532" s="213" t="s">
        <v>277</v>
      </c>
      <c r="E532" s="213">
        <v>87</v>
      </c>
      <c r="F532" s="213" t="s">
        <v>103</v>
      </c>
    </row>
    <row r="533" spans="1:6" x14ac:dyDescent="0.3">
      <c r="A533" s="213">
        <v>2013</v>
      </c>
      <c r="B533" s="213" t="s">
        <v>0</v>
      </c>
      <c r="C533" s="213" t="s">
        <v>82</v>
      </c>
      <c r="D533" s="213" t="s">
        <v>43</v>
      </c>
      <c r="E533" s="213">
        <v>215</v>
      </c>
      <c r="F533" s="213" t="s">
        <v>103</v>
      </c>
    </row>
    <row r="534" spans="1:6" x14ac:dyDescent="0.3">
      <c r="A534" s="213">
        <v>2013</v>
      </c>
      <c r="B534" s="213" t="s">
        <v>0</v>
      </c>
      <c r="C534" s="213" t="s">
        <v>82</v>
      </c>
      <c r="D534" s="213" t="s">
        <v>65</v>
      </c>
      <c r="E534" s="213">
        <v>286</v>
      </c>
      <c r="F534" s="213" t="s">
        <v>103</v>
      </c>
    </row>
    <row r="535" spans="1:6" x14ac:dyDescent="0.3">
      <c r="A535" s="213">
        <v>2013</v>
      </c>
      <c r="B535" s="213" t="s">
        <v>0</v>
      </c>
      <c r="C535" s="213" t="s">
        <v>82</v>
      </c>
      <c r="D535" s="213" t="s">
        <v>22</v>
      </c>
      <c r="E535" s="213">
        <v>232</v>
      </c>
      <c r="F535" s="213" t="s">
        <v>103</v>
      </c>
    </row>
    <row r="536" spans="1:6" x14ac:dyDescent="0.3">
      <c r="A536" s="213">
        <v>2013</v>
      </c>
      <c r="B536" s="213" t="s">
        <v>0</v>
      </c>
      <c r="C536" s="213" t="s">
        <v>82</v>
      </c>
      <c r="D536" s="213" t="s">
        <v>61</v>
      </c>
      <c r="E536" s="213">
        <v>205</v>
      </c>
      <c r="F536" s="213" t="s">
        <v>103</v>
      </c>
    </row>
    <row r="537" spans="1:6" x14ac:dyDescent="0.3">
      <c r="A537" s="213">
        <v>2013</v>
      </c>
      <c r="B537" s="213" t="s">
        <v>0</v>
      </c>
      <c r="C537" s="213" t="s">
        <v>82</v>
      </c>
      <c r="D537" s="213" t="s">
        <v>23</v>
      </c>
      <c r="E537" s="213">
        <v>261</v>
      </c>
      <c r="F537" s="213" t="s">
        <v>103</v>
      </c>
    </row>
    <row r="538" spans="1:6" x14ac:dyDescent="0.3">
      <c r="A538" s="213">
        <v>2013</v>
      </c>
      <c r="B538" s="213" t="s">
        <v>0</v>
      </c>
      <c r="C538" s="213" t="s">
        <v>82</v>
      </c>
      <c r="D538" s="213" t="s">
        <v>12</v>
      </c>
      <c r="E538" s="213">
        <v>210</v>
      </c>
      <c r="F538" s="213" t="s">
        <v>103</v>
      </c>
    </row>
    <row r="539" spans="1:6" x14ac:dyDescent="0.3">
      <c r="A539" s="213">
        <v>2013</v>
      </c>
      <c r="B539" s="213" t="s">
        <v>0</v>
      </c>
      <c r="C539" s="213" t="s">
        <v>82</v>
      </c>
      <c r="D539" s="213" t="s">
        <v>278</v>
      </c>
      <c r="E539" s="213">
        <v>320</v>
      </c>
      <c r="F539" s="213" t="s">
        <v>103</v>
      </c>
    </row>
    <row r="540" spans="1:6" x14ac:dyDescent="0.3">
      <c r="A540" s="213">
        <v>2013</v>
      </c>
      <c r="B540" s="213" t="s">
        <v>0</v>
      </c>
      <c r="C540" s="213" t="s">
        <v>82</v>
      </c>
      <c r="D540" s="213" t="s">
        <v>19</v>
      </c>
      <c r="E540" s="213">
        <v>366</v>
      </c>
      <c r="F540" s="213" t="s">
        <v>103</v>
      </c>
    </row>
    <row r="541" spans="1:6" x14ac:dyDescent="0.3">
      <c r="A541" s="213">
        <v>2013</v>
      </c>
      <c r="B541" s="213" t="s">
        <v>0</v>
      </c>
      <c r="C541" s="213" t="s">
        <v>82</v>
      </c>
      <c r="D541" s="213" t="s">
        <v>45</v>
      </c>
      <c r="E541" s="213">
        <v>89</v>
      </c>
      <c r="F541" s="213" t="s">
        <v>103</v>
      </c>
    </row>
    <row r="542" spans="1:6" x14ac:dyDescent="0.3">
      <c r="A542" s="213">
        <v>2013</v>
      </c>
      <c r="B542" s="213" t="s">
        <v>0</v>
      </c>
      <c r="C542" s="213" t="s">
        <v>82</v>
      </c>
      <c r="D542" s="213" t="s">
        <v>48</v>
      </c>
      <c r="E542" s="213">
        <v>153</v>
      </c>
      <c r="F542" s="213" t="s">
        <v>103</v>
      </c>
    </row>
    <row r="543" spans="1:6" x14ac:dyDescent="0.3">
      <c r="A543" s="213">
        <v>2013</v>
      </c>
      <c r="B543" s="213" t="s">
        <v>0</v>
      </c>
      <c r="C543" s="213" t="s">
        <v>82</v>
      </c>
      <c r="D543" s="213" t="s">
        <v>34</v>
      </c>
      <c r="E543" s="213">
        <v>95</v>
      </c>
      <c r="F543" s="213" t="s">
        <v>103</v>
      </c>
    </row>
    <row r="544" spans="1:6" x14ac:dyDescent="0.3">
      <c r="A544" s="213">
        <v>2013</v>
      </c>
      <c r="B544" s="213" t="s">
        <v>0</v>
      </c>
      <c r="C544" s="213" t="s">
        <v>82</v>
      </c>
      <c r="D544" s="213" t="s">
        <v>3</v>
      </c>
      <c r="E544" s="292">
        <v>1138</v>
      </c>
      <c r="F544" s="213" t="s">
        <v>103</v>
      </c>
    </row>
    <row r="545" spans="1:6" x14ac:dyDescent="0.3">
      <c r="A545" s="213">
        <v>2013</v>
      </c>
      <c r="B545" s="213" t="s">
        <v>0</v>
      </c>
      <c r="C545" s="213" t="s">
        <v>82</v>
      </c>
      <c r="D545" s="213" t="s">
        <v>80</v>
      </c>
      <c r="E545" s="213">
        <v>334</v>
      </c>
      <c r="F545" s="213" t="s">
        <v>103</v>
      </c>
    </row>
    <row r="546" spans="1:6" x14ac:dyDescent="0.3">
      <c r="A546" s="213">
        <v>2013</v>
      </c>
      <c r="B546" s="213" t="s">
        <v>0</v>
      </c>
      <c r="C546" s="213" t="s">
        <v>82</v>
      </c>
      <c r="D546" s="213" t="s">
        <v>39</v>
      </c>
      <c r="E546" s="213">
        <v>518</v>
      </c>
      <c r="F546" s="213" t="s">
        <v>103</v>
      </c>
    </row>
    <row r="547" spans="1:6" x14ac:dyDescent="0.3">
      <c r="A547" s="213">
        <v>2013</v>
      </c>
      <c r="B547" s="213" t="s">
        <v>0</v>
      </c>
      <c r="C547" s="213" t="s">
        <v>82</v>
      </c>
      <c r="D547" s="213" t="s">
        <v>14</v>
      </c>
      <c r="E547" s="213">
        <v>824</v>
      </c>
      <c r="F547" s="213" t="s">
        <v>103</v>
      </c>
    </row>
    <row r="548" spans="1:6" x14ac:dyDescent="0.3">
      <c r="A548" s="213">
        <v>2013</v>
      </c>
      <c r="B548" s="213" t="s">
        <v>0</v>
      </c>
      <c r="C548" s="213" t="s">
        <v>82</v>
      </c>
      <c r="D548" s="213" t="s">
        <v>68</v>
      </c>
      <c r="E548" s="213">
        <v>148</v>
      </c>
      <c r="F548" s="213" t="s">
        <v>103</v>
      </c>
    </row>
    <row r="549" spans="1:6" x14ac:dyDescent="0.3">
      <c r="A549" s="213">
        <v>2013</v>
      </c>
      <c r="B549" s="213" t="s">
        <v>0</v>
      </c>
      <c r="C549" s="213" t="s">
        <v>82</v>
      </c>
      <c r="D549" s="213" t="s">
        <v>69</v>
      </c>
      <c r="E549" s="213">
        <v>162</v>
      </c>
      <c r="F549" s="213" t="s">
        <v>103</v>
      </c>
    </row>
    <row r="550" spans="1:6" x14ac:dyDescent="0.3">
      <c r="A550" s="213">
        <v>2013</v>
      </c>
      <c r="B550" s="213" t="s">
        <v>0</v>
      </c>
      <c r="C550" s="213" t="s">
        <v>82</v>
      </c>
      <c r="D550" s="213" t="s">
        <v>50</v>
      </c>
      <c r="E550" s="213">
        <v>35</v>
      </c>
      <c r="F550" s="213" t="s">
        <v>103</v>
      </c>
    </row>
    <row r="551" spans="1:6" x14ac:dyDescent="0.3">
      <c r="A551" s="213">
        <v>2013</v>
      </c>
      <c r="B551" s="213" t="s">
        <v>0</v>
      </c>
      <c r="C551" s="213" t="s">
        <v>82</v>
      </c>
      <c r="D551" s="213" t="s">
        <v>279</v>
      </c>
      <c r="E551" s="213">
        <v>53</v>
      </c>
      <c r="F551" s="213" t="s">
        <v>103</v>
      </c>
    </row>
    <row r="552" spans="1:6" x14ac:dyDescent="0.3">
      <c r="A552" s="213">
        <v>2013</v>
      </c>
      <c r="B552" s="213" t="s">
        <v>0</v>
      </c>
      <c r="C552" s="213" t="s">
        <v>82</v>
      </c>
      <c r="D552" s="213" t="s">
        <v>24</v>
      </c>
      <c r="E552" s="213">
        <v>687</v>
      </c>
      <c r="F552" s="213" t="s">
        <v>103</v>
      </c>
    </row>
    <row r="553" spans="1:6" x14ac:dyDescent="0.3">
      <c r="A553" s="213">
        <v>2013</v>
      </c>
      <c r="B553" s="213" t="s">
        <v>0</v>
      </c>
      <c r="C553" s="213" t="s">
        <v>82</v>
      </c>
      <c r="D553" s="213" t="s">
        <v>9</v>
      </c>
      <c r="E553" s="213">
        <v>562</v>
      </c>
      <c r="F553" s="213" t="s">
        <v>103</v>
      </c>
    </row>
    <row r="554" spans="1:6" x14ac:dyDescent="0.3">
      <c r="A554" s="213">
        <v>2013</v>
      </c>
      <c r="B554" s="213" t="s">
        <v>0</v>
      </c>
      <c r="C554" s="213" t="s">
        <v>82</v>
      </c>
      <c r="D554" s="213" t="s">
        <v>67</v>
      </c>
      <c r="E554" s="213">
        <v>333</v>
      </c>
      <c r="F554" s="213" t="s">
        <v>103</v>
      </c>
    </row>
    <row r="555" spans="1:6" x14ac:dyDescent="0.3">
      <c r="A555" s="213">
        <v>2013</v>
      </c>
      <c r="B555" s="213" t="s">
        <v>0</v>
      </c>
      <c r="C555" s="213" t="s">
        <v>82</v>
      </c>
      <c r="D555" s="213" t="s">
        <v>28</v>
      </c>
      <c r="E555" s="213">
        <v>370</v>
      </c>
      <c r="F555" s="213" t="s">
        <v>103</v>
      </c>
    </row>
    <row r="556" spans="1:6" x14ac:dyDescent="0.3">
      <c r="A556" s="213">
        <v>2013</v>
      </c>
      <c r="B556" s="213" t="s">
        <v>0</v>
      </c>
      <c r="C556" s="213" t="s">
        <v>82</v>
      </c>
      <c r="D556" s="213" t="s">
        <v>31</v>
      </c>
      <c r="E556" s="213">
        <v>400</v>
      </c>
      <c r="F556" s="213" t="s">
        <v>103</v>
      </c>
    </row>
    <row r="557" spans="1:6" x14ac:dyDescent="0.3">
      <c r="A557" s="213">
        <v>2013</v>
      </c>
      <c r="B557" s="213" t="s">
        <v>0</v>
      </c>
      <c r="C557" s="213" t="s">
        <v>82</v>
      </c>
      <c r="D557" s="213" t="s">
        <v>64</v>
      </c>
      <c r="E557" s="213">
        <v>478</v>
      </c>
      <c r="F557" s="213" t="s">
        <v>103</v>
      </c>
    </row>
    <row r="558" spans="1:6" x14ac:dyDescent="0.3">
      <c r="A558" s="213">
        <v>2013</v>
      </c>
      <c r="B558" s="213" t="s">
        <v>0</v>
      </c>
      <c r="C558" s="213" t="s">
        <v>82</v>
      </c>
      <c r="D558" s="213" t="s">
        <v>280</v>
      </c>
      <c r="E558" s="213">
        <v>95</v>
      </c>
      <c r="F558" s="213" t="s">
        <v>103</v>
      </c>
    </row>
    <row r="559" spans="1:6" x14ac:dyDescent="0.3">
      <c r="A559" s="213">
        <v>2013</v>
      </c>
      <c r="B559" s="213" t="s">
        <v>0</v>
      </c>
      <c r="C559" s="213" t="s">
        <v>82</v>
      </c>
      <c r="D559" s="213" t="s">
        <v>73</v>
      </c>
      <c r="E559" s="213">
        <v>794</v>
      </c>
      <c r="F559" s="213" t="s">
        <v>103</v>
      </c>
    </row>
    <row r="560" spans="1:6" x14ac:dyDescent="0.3">
      <c r="A560" s="213">
        <v>2013</v>
      </c>
      <c r="B560" s="213" t="s">
        <v>0</v>
      </c>
      <c r="C560" s="213" t="s">
        <v>82</v>
      </c>
      <c r="D560" s="213" t="s">
        <v>26</v>
      </c>
      <c r="E560" s="213">
        <v>248</v>
      </c>
      <c r="F560" s="213" t="s">
        <v>103</v>
      </c>
    </row>
    <row r="561" spans="1:6" x14ac:dyDescent="0.3">
      <c r="A561" s="213">
        <v>2013</v>
      </c>
      <c r="B561" s="213" t="s">
        <v>0</v>
      </c>
      <c r="C561" s="213" t="s">
        <v>82</v>
      </c>
      <c r="D561" s="213" t="s">
        <v>32</v>
      </c>
      <c r="E561" s="213">
        <v>249</v>
      </c>
      <c r="F561" s="213" t="s">
        <v>103</v>
      </c>
    </row>
    <row r="562" spans="1:6" x14ac:dyDescent="0.3">
      <c r="A562" s="213">
        <v>2013</v>
      </c>
      <c r="B562" s="213" t="s">
        <v>0</v>
      </c>
      <c r="C562" s="213" t="s">
        <v>82</v>
      </c>
      <c r="D562" s="213" t="s">
        <v>46</v>
      </c>
      <c r="E562" s="213">
        <v>617</v>
      </c>
      <c r="F562" s="213" t="s">
        <v>103</v>
      </c>
    </row>
    <row r="563" spans="1:6" x14ac:dyDescent="0.3">
      <c r="A563" s="213">
        <v>2013</v>
      </c>
      <c r="B563" s="213" t="s">
        <v>0</v>
      </c>
      <c r="C563" s="213" t="s">
        <v>82</v>
      </c>
      <c r="D563" s="213" t="s">
        <v>75</v>
      </c>
      <c r="E563" s="213">
        <v>461</v>
      </c>
      <c r="F563" s="213" t="s">
        <v>103</v>
      </c>
    </row>
    <row r="564" spans="1:6" x14ac:dyDescent="0.3">
      <c r="A564" s="213">
        <v>2013</v>
      </c>
      <c r="B564" s="213" t="s">
        <v>0</v>
      </c>
      <c r="C564" s="213" t="s">
        <v>82</v>
      </c>
      <c r="D564" s="213" t="s">
        <v>10</v>
      </c>
      <c r="E564" s="292">
        <v>1058</v>
      </c>
      <c r="F564" s="213" t="s">
        <v>103</v>
      </c>
    </row>
    <row r="565" spans="1:6" x14ac:dyDescent="0.3">
      <c r="A565" s="213">
        <v>2013</v>
      </c>
      <c r="B565" s="213" t="s">
        <v>0</v>
      </c>
      <c r="C565" s="213" t="s">
        <v>82</v>
      </c>
      <c r="D565" s="213" t="s">
        <v>291</v>
      </c>
      <c r="E565" s="213">
        <v>94</v>
      </c>
      <c r="F565" s="213" t="s">
        <v>103</v>
      </c>
    </row>
    <row r="566" spans="1:6" x14ac:dyDescent="0.3">
      <c r="A566" s="213">
        <v>2013</v>
      </c>
      <c r="B566" s="213" t="s">
        <v>0</v>
      </c>
      <c r="C566" s="213" t="s">
        <v>82</v>
      </c>
      <c r="D566" s="213" t="s">
        <v>15</v>
      </c>
      <c r="E566" s="213">
        <v>847</v>
      </c>
      <c r="F566" s="213" t="s">
        <v>103</v>
      </c>
    </row>
    <row r="567" spans="1:6" x14ac:dyDescent="0.3">
      <c r="A567" s="213">
        <v>2013</v>
      </c>
      <c r="B567" s="213" t="s">
        <v>0</v>
      </c>
      <c r="C567" s="213" t="s">
        <v>82</v>
      </c>
      <c r="D567" s="213" t="s">
        <v>18</v>
      </c>
      <c r="E567" s="292">
        <v>1370</v>
      </c>
      <c r="F567" s="213" t="s">
        <v>103</v>
      </c>
    </row>
    <row r="568" spans="1:6" x14ac:dyDescent="0.3">
      <c r="A568" s="213">
        <v>2013</v>
      </c>
      <c r="B568" s="213" t="s">
        <v>0</v>
      </c>
      <c r="C568" s="213" t="s">
        <v>82</v>
      </c>
      <c r="D568" s="213" t="s">
        <v>77</v>
      </c>
      <c r="E568" s="213">
        <v>305</v>
      </c>
      <c r="F568" s="213" t="s">
        <v>103</v>
      </c>
    </row>
    <row r="569" spans="1:6" x14ac:dyDescent="0.3">
      <c r="A569" s="213">
        <v>2013</v>
      </c>
      <c r="B569" s="213" t="s">
        <v>0</v>
      </c>
      <c r="C569" s="213" t="s">
        <v>82</v>
      </c>
      <c r="D569" s="213" t="s">
        <v>44</v>
      </c>
      <c r="E569" s="213">
        <v>92</v>
      </c>
      <c r="F569" s="213" t="s">
        <v>103</v>
      </c>
    </row>
    <row r="570" spans="1:6" x14ac:dyDescent="0.3">
      <c r="A570" s="213">
        <v>2013</v>
      </c>
      <c r="B570" s="213" t="s">
        <v>0</v>
      </c>
      <c r="C570" s="213" t="s">
        <v>82</v>
      </c>
      <c r="D570" s="213" t="s">
        <v>71</v>
      </c>
      <c r="E570" s="213">
        <v>303</v>
      </c>
      <c r="F570" s="213" t="s">
        <v>103</v>
      </c>
    </row>
    <row r="571" spans="1:6" x14ac:dyDescent="0.3">
      <c r="A571" s="213">
        <v>2013</v>
      </c>
      <c r="B571" s="213" t="s">
        <v>0</v>
      </c>
      <c r="C571" s="213" t="s">
        <v>82</v>
      </c>
      <c r="D571" s="213" t="s">
        <v>52</v>
      </c>
      <c r="E571" s="213">
        <v>65</v>
      </c>
      <c r="F571" s="213" t="s">
        <v>103</v>
      </c>
    </row>
    <row r="572" spans="1:6" x14ac:dyDescent="0.3">
      <c r="A572" s="213">
        <v>2013</v>
      </c>
      <c r="B572" s="213" t="s">
        <v>0</v>
      </c>
      <c r="C572" s="213" t="s">
        <v>82</v>
      </c>
      <c r="D572" s="213" t="s">
        <v>20</v>
      </c>
      <c r="E572" s="213">
        <v>596</v>
      </c>
      <c r="F572" s="213" t="s">
        <v>103</v>
      </c>
    </row>
    <row r="573" spans="1:6" x14ac:dyDescent="0.3">
      <c r="A573" s="213">
        <v>2013</v>
      </c>
      <c r="B573" s="213" t="s">
        <v>0</v>
      </c>
      <c r="C573" s="213" t="s">
        <v>82</v>
      </c>
      <c r="D573" s="213" t="s">
        <v>95</v>
      </c>
      <c r="E573" s="292">
        <v>1192</v>
      </c>
      <c r="F573" s="213" t="s">
        <v>103</v>
      </c>
    </row>
    <row r="574" spans="1:6" x14ac:dyDescent="0.3">
      <c r="A574" s="213">
        <v>2013</v>
      </c>
      <c r="B574" s="213" t="s">
        <v>0</v>
      </c>
      <c r="C574" s="213" t="s">
        <v>82</v>
      </c>
      <c r="D574" s="213" t="s">
        <v>30</v>
      </c>
      <c r="E574" s="213">
        <v>146</v>
      </c>
      <c r="F574" s="213" t="s">
        <v>103</v>
      </c>
    </row>
    <row r="575" spans="1:6" x14ac:dyDescent="0.3">
      <c r="A575" s="213">
        <v>2013</v>
      </c>
      <c r="B575" s="213" t="s">
        <v>0</v>
      </c>
      <c r="C575" s="213" t="s">
        <v>82</v>
      </c>
      <c r="D575" s="213" t="s">
        <v>58</v>
      </c>
      <c r="E575" s="213">
        <v>37</v>
      </c>
      <c r="F575" s="213" t="s">
        <v>103</v>
      </c>
    </row>
    <row r="576" spans="1:6" x14ac:dyDescent="0.3">
      <c r="A576" s="213">
        <v>2013</v>
      </c>
      <c r="B576" s="213" t="s">
        <v>0</v>
      </c>
      <c r="C576" s="213" t="s">
        <v>82</v>
      </c>
      <c r="D576" s="213" t="s">
        <v>281</v>
      </c>
      <c r="E576" s="292">
        <v>3265</v>
      </c>
      <c r="F576" s="213" t="s">
        <v>103</v>
      </c>
    </row>
    <row r="577" spans="1:6" x14ac:dyDescent="0.3">
      <c r="A577" s="213">
        <v>2013</v>
      </c>
      <c r="B577" s="213" t="s">
        <v>0</v>
      </c>
      <c r="C577" s="213" t="s">
        <v>82</v>
      </c>
      <c r="D577" s="213" t="s">
        <v>282</v>
      </c>
      <c r="E577" s="213">
        <v>104</v>
      </c>
      <c r="F577" s="213" t="s">
        <v>103</v>
      </c>
    </row>
    <row r="578" spans="1:6" x14ac:dyDescent="0.3">
      <c r="A578" s="213">
        <v>2013</v>
      </c>
      <c r="B578" s="213" t="s">
        <v>0</v>
      </c>
      <c r="C578" s="213" t="s">
        <v>82</v>
      </c>
      <c r="D578" s="213" t="s">
        <v>145</v>
      </c>
      <c r="E578" s="292">
        <v>12302</v>
      </c>
      <c r="F578" s="213" t="s">
        <v>103</v>
      </c>
    </row>
    <row r="579" spans="1:6" x14ac:dyDescent="0.3">
      <c r="A579" s="213">
        <v>2013</v>
      </c>
      <c r="B579" s="213" t="s">
        <v>0</v>
      </c>
      <c r="C579" s="213" t="s">
        <v>82</v>
      </c>
      <c r="D579" s="213" t="s">
        <v>146</v>
      </c>
      <c r="E579" s="292">
        <v>8084</v>
      </c>
      <c r="F579" s="213" t="s">
        <v>103</v>
      </c>
    </row>
    <row r="580" spans="1:6" x14ac:dyDescent="0.3">
      <c r="A580" s="213">
        <v>2013</v>
      </c>
      <c r="B580" s="213" t="s">
        <v>0</v>
      </c>
      <c r="C580" s="213" t="s">
        <v>82</v>
      </c>
      <c r="D580" s="213" t="s">
        <v>147</v>
      </c>
      <c r="E580" s="292">
        <v>16740</v>
      </c>
      <c r="F580" s="213" t="s">
        <v>103</v>
      </c>
    </row>
    <row r="581" spans="1:6" x14ac:dyDescent="0.3">
      <c r="A581" s="213">
        <v>2013</v>
      </c>
      <c r="B581" s="213" t="s">
        <v>0</v>
      </c>
      <c r="C581" s="213" t="s">
        <v>87</v>
      </c>
      <c r="D581" s="213" t="s">
        <v>35</v>
      </c>
      <c r="E581" s="213">
        <v>71</v>
      </c>
      <c r="F581" s="213" t="s">
        <v>103</v>
      </c>
    </row>
    <row r="582" spans="1:6" x14ac:dyDescent="0.3">
      <c r="A582" s="213">
        <v>2013</v>
      </c>
      <c r="B582" s="213" t="s">
        <v>0</v>
      </c>
      <c r="C582" s="213" t="s">
        <v>87</v>
      </c>
      <c r="D582" s="213" t="s">
        <v>41</v>
      </c>
      <c r="E582" s="213">
        <v>69</v>
      </c>
      <c r="F582" s="213" t="s">
        <v>103</v>
      </c>
    </row>
    <row r="583" spans="1:6" x14ac:dyDescent="0.3">
      <c r="A583" s="213">
        <v>2013</v>
      </c>
      <c r="B583" s="213" t="s">
        <v>0</v>
      </c>
      <c r="C583" s="213" t="s">
        <v>87</v>
      </c>
      <c r="D583" s="213" t="s">
        <v>59</v>
      </c>
      <c r="E583" s="213">
        <v>114</v>
      </c>
      <c r="F583" s="213" t="s">
        <v>103</v>
      </c>
    </row>
    <row r="584" spans="1:6" x14ac:dyDescent="0.3">
      <c r="A584" s="213">
        <v>2013</v>
      </c>
      <c r="B584" s="213" t="s">
        <v>0</v>
      </c>
      <c r="C584" s="213" t="s">
        <v>87</v>
      </c>
      <c r="D584" s="213" t="s">
        <v>79</v>
      </c>
      <c r="E584" s="292">
        <v>1436</v>
      </c>
      <c r="F584" s="213" t="s">
        <v>103</v>
      </c>
    </row>
    <row r="585" spans="1:6" x14ac:dyDescent="0.3">
      <c r="A585" s="213">
        <v>2013</v>
      </c>
      <c r="B585" s="213" t="s">
        <v>0</v>
      </c>
      <c r="C585" s="213" t="s">
        <v>87</v>
      </c>
      <c r="D585" s="213" t="s">
        <v>17</v>
      </c>
      <c r="E585" s="213">
        <v>819</v>
      </c>
      <c r="F585" s="213" t="s">
        <v>103</v>
      </c>
    </row>
    <row r="586" spans="1:6" x14ac:dyDescent="0.3">
      <c r="A586" s="213">
        <v>2013</v>
      </c>
      <c r="B586" s="213" t="s">
        <v>0</v>
      </c>
      <c r="C586" s="213" t="s">
        <v>87</v>
      </c>
      <c r="D586" s="213" t="s">
        <v>274</v>
      </c>
      <c r="E586" s="213">
        <v>109</v>
      </c>
      <c r="F586" s="213" t="s">
        <v>103</v>
      </c>
    </row>
    <row r="587" spans="1:6" x14ac:dyDescent="0.3">
      <c r="A587" s="213">
        <v>2013</v>
      </c>
      <c r="B587" s="213" t="s">
        <v>0</v>
      </c>
      <c r="C587" s="213" t="s">
        <v>87</v>
      </c>
      <c r="D587" s="213" t="s">
        <v>66</v>
      </c>
      <c r="E587" s="213">
        <v>272</v>
      </c>
      <c r="F587" s="213" t="s">
        <v>103</v>
      </c>
    </row>
    <row r="588" spans="1:6" x14ac:dyDescent="0.3">
      <c r="A588" s="213">
        <v>2013</v>
      </c>
      <c r="B588" s="213" t="s">
        <v>0</v>
      </c>
      <c r="C588" s="213" t="s">
        <v>87</v>
      </c>
      <c r="D588" s="213" t="s">
        <v>283</v>
      </c>
      <c r="E588" s="213">
        <v>62</v>
      </c>
      <c r="F588" s="213" t="s">
        <v>103</v>
      </c>
    </row>
    <row r="589" spans="1:6" x14ac:dyDescent="0.3">
      <c r="A589" s="213">
        <v>2013</v>
      </c>
      <c r="B589" s="213" t="s">
        <v>0</v>
      </c>
      <c r="C589" s="213" t="s">
        <v>87</v>
      </c>
      <c r="D589" s="213" t="s">
        <v>11</v>
      </c>
      <c r="E589" s="292">
        <v>1334</v>
      </c>
      <c r="F589" s="213" t="s">
        <v>103</v>
      </c>
    </row>
    <row r="590" spans="1:6" x14ac:dyDescent="0.3">
      <c r="A590" s="213">
        <v>2013</v>
      </c>
      <c r="B590" s="213" t="s">
        <v>0</v>
      </c>
      <c r="C590" s="213" t="s">
        <v>87</v>
      </c>
      <c r="D590" s="213" t="s">
        <v>56</v>
      </c>
      <c r="E590" s="213">
        <v>373</v>
      </c>
      <c r="F590" s="213" t="s">
        <v>103</v>
      </c>
    </row>
    <row r="591" spans="1:6" x14ac:dyDescent="0.3">
      <c r="A591" s="213">
        <v>2013</v>
      </c>
      <c r="B591" s="213" t="s">
        <v>0</v>
      </c>
      <c r="C591" s="213" t="s">
        <v>87</v>
      </c>
      <c r="D591" s="213" t="s">
        <v>29</v>
      </c>
      <c r="E591" s="213">
        <v>362</v>
      </c>
      <c r="F591" s="213" t="s">
        <v>103</v>
      </c>
    </row>
    <row r="592" spans="1:6" x14ac:dyDescent="0.3">
      <c r="A592" s="213">
        <v>2013</v>
      </c>
      <c r="B592" s="213" t="s">
        <v>0</v>
      </c>
      <c r="C592" s="213" t="s">
        <v>87</v>
      </c>
      <c r="D592" s="213" t="s">
        <v>40</v>
      </c>
      <c r="E592" s="213">
        <v>33</v>
      </c>
      <c r="F592" s="213" t="s">
        <v>103</v>
      </c>
    </row>
    <row r="593" spans="1:6" x14ac:dyDescent="0.3">
      <c r="A593" s="213">
        <v>2013</v>
      </c>
      <c r="B593" s="213" t="s">
        <v>0</v>
      </c>
      <c r="C593" s="213" t="s">
        <v>87</v>
      </c>
      <c r="D593" s="213" t="s">
        <v>47</v>
      </c>
      <c r="E593" s="213">
        <v>946</v>
      </c>
      <c r="F593" s="213" t="s">
        <v>103</v>
      </c>
    </row>
    <row r="594" spans="1:6" x14ac:dyDescent="0.3">
      <c r="A594" s="213">
        <v>2013</v>
      </c>
      <c r="B594" s="213" t="s">
        <v>0</v>
      </c>
      <c r="C594" s="213" t="s">
        <v>87</v>
      </c>
      <c r="D594" s="213" t="s">
        <v>57</v>
      </c>
      <c r="E594" s="213">
        <v>187</v>
      </c>
      <c r="F594" s="213" t="s">
        <v>103</v>
      </c>
    </row>
    <row r="595" spans="1:6" x14ac:dyDescent="0.3">
      <c r="A595" s="213">
        <v>2013</v>
      </c>
      <c r="B595" s="213" t="s">
        <v>0</v>
      </c>
      <c r="C595" s="213" t="s">
        <v>87</v>
      </c>
      <c r="D595" s="213" t="s">
        <v>74</v>
      </c>
      <c r="E595" s="213">
        <v>897</v>
      </c>
      <c r="F595" s="213" t="s">
        <v>103</v>
      </c>
    </row>
    <row r="596" spans="1:6" x14ac:dyDescent="0.3">
      <c r="A596" s="213">
        <v>2013</v>
      </c>
      <c r="B596" s="213" t="s">
        <v>0</v>
      </c>
      <c r="C596" s="213" t="s">
        <v>87</v>
      </c>
      <c r="D596" s="213" t="s">
        <v>53</v>
      </c>
      <c r="E596" s="213">
        <v>109</v>
      </c>
      <c r="F596" s="213" t="s">
        <v>103</v>
      </c>
    </row>
    <row r="597" spans="1:6" x14ac:dyDescent="0.3">
      <c r="A597" s="213">
        <v>2013</v>
      </c>
      <c r="B597" s="213" t="s">
        <v>0</v>
      </c>
      <c r="C597" s="213" t="s">
        <v>87</v>
      </c>
      <c r="D597" s="213" t="s">
        <v>49</v>
      </c>
      <c r="E597" s="213">
        <v>43</v>
      </c>
      <c r="F597" s="213" t="s">
        <v>103</v>
      </c>
    </row>
    <row r="598" spans="1:6" x14ac:dyDescent="0.3">
      <c r="A598" s="213">
        <v>2013</v>
      </c>
      <c r="B598" s="213" t="s">
        <v>0</v>
      </c>
      <c r="C598" s="213" t="s">
        <v>87</v>
      </c>
      <c r="D598" s="213" t="s">
        <v>60</v>
      </c>
      <c r="E598" s="213">
        <v>359</v>
      </c>
      <c r="F598" s="213" t="s">
        <v>103</v>
      </c>
    </row>
    <row r="599" spans="1:6" x14ac:dyDescent="0.3">
      <c r="A599" s="213">
        <v>2013</v>
      </c>
      <c r="B599" s="213" t="s">
        <v>0</v>
      </c>
      <c r="C599" s="213" t="s">
        <v>87</v>
      </c>
      <c r="D599" s="213" t="s">
        <v>25</v>
      </c>
      <c r="E599" s="213">
        <v>887</v>
      </c>
      <c r="F599" s="213" t="s">
        <v>103</v>
      </c>
    </row>
    <row r="600" spans="1:6" x14ac:dyDescent="0.3">
      <c r="A600" s="213">
        <v>2013</v>
      </c>
      <c r="B600" s="213" t="s">
        <v>0</v>
      </c>
      <c r="C600" s="213" t="s">
        <v>87</v>
      </c>
      <c r="D600" s="213" t="s">
        <v>7</v>
      </c>
      <c r="E600" s="292">
        <v>1113</v>
      </c>
      <c r="F600" s="213" t="s">
        <v>103</v>
      </c>
    </row>
    <row r="601" spans="1:6" x14ac:dyDescent="0.3">
      <c r="A601" s="213">
        <v>2013</v>
      </c>
      <c r="B601" s="213" t="s">
        <v>0</v>
      </c>
      <c r="C601" s="213" t="s">
        <v>87</v>
      </c>
      <c r="D601" s="213" t="s">
        <v>51</v>
      </c>
      <c r="E601" s="213">
        <v>33</v>
      </c>
      <c r="F601" s="213" t="s">
        <v>103</v>
      </c>
    </row>
    <row r="602" spans="1:6" x14ac:dyDescent="0.3">
      <c r="A602" s="213">
        <v>2013</v>
      </c>
      <c r="B602" s="213" t="s">
        <v>0</v>
      </c>
      <c r="C602" s="213" t="s">
        <v>87</v>
      </c>
      <c r="D602" s="213" t="s">
        <v>55</v>
      </c>
      <c r="E602" s="213">
        <v>52</v>
      </c>
      <c r="F602" s="213" t="s">
        <v>103</v>
      </c>
    </row>
    <row r="603" spans="1:6" x14ac:dyDescent="0.3">
      <c r="A603" s="213">
        <v>2013</v>
      </c>
      <c r="B603" s="213" t="s">
        <v>0</v>
      </c>
      <c r="C603" s="213" t="s">
        <v>87</v>
      </c>
      <c r="D603" s="213" t="s">
        <v>36</v>
      </c>
      <c r="E603" s="213">
        <v>342</v>
      </c>
      <c r="F603" s="213" t="s">
        <v>103</v>
      </c>
    </row>
    <row r="604" spans="1:6" x14ac:dyDescent="0.3">
      <c r="A604" s="213">
        <v>2013</v>
      </c>
      <c r="B604" s="213" t="s">
        <v>0</v>
      </c>
      <c r="C604" s="213" t="s">
        <v>87</v>
      </c>
      <c r="D604" s="213" t="s">
        <v>21</v>
      </c>
      <c r="E604" s="213">
        <v>345</v>
      </c>
      <c r="F604" s="213" t="s">
        <v>103</v>
      </c>
    </row>
    <row r="605" spans="1:6" x14ac:dyDescent="0.3">
      <c r="A605" s="213">
        <v>2013</v>
      </c>
      <c r="B605" s="213" t="s">
        <v>0</v>
      </c>
      <c r="C605" s="213" t="s">
        <v>87</v>
      </c>
      <c r="D605" s="213" t="s">
        <v>42</v>
      </c>
      <c r="E605" s="213">
        <v>48</v>
      </c>
      <c r="F605" s="213" t="s">
        <v>103</v>
      </c>
    </row>
    <row r="606" spans="1:6" x14ac:dyDescent="0.3">
      <c r="A606" s="213">
        <v>2013</v>
      </c>
      <c r="B606" s="213" t="s">
        <v>0</v>
      </c>
      <c r="C606" s="213" t="s">
        <v>87</v>
      </c>
      <c r="D606" s="213" t="s">
        <v>286</v>
      </c>
      <c r="E606" s="213">
        <v>52</v>
      </c>
      <c r="F606" s="213" t="s">
        <v>103</v>
      </c>
    </row>
    <row r="607" spans="1:6" x14ac:dyDescent="0.3">
      <c r="A607" s="213">
        <v>2013</v>
      </c>
      <c r="B607" s="213" t="s">
        <v>0</v>
      </c>
      <c r="C607" s="213" t="s">
        <v>87</v>
      </c>
      <c r="D607" s="213" t="s">
        <v>16</v>
      </c>
      <c r="E607" s="213">
        <v>867</v>
      </c>
      <c r="F607" s="213" t="s">
        <v>103</v>
      </c>
    </row>
    <row r="608" spans="1:6" x14ac:dyDescent="0.3">
      <c r="A608" s="213">
        <v>2013</v>
      </c>
      <c r="B608" s="213" t="s">
        <v>0</v>
      </c>
      <c r="C608" s="213" t="s">
        <v>87</v>
      </c>
      <c r="D608" s="213" t="s">
        <v>2</v>
      </c>
      <c r="E608" s="292">
        <v>1832</v>
      </c>
      <c r="F608" s="213" t="s">
        <v>103</v>
      </c>
    </row>
    <row r="609" spans="1:6" x14ac:dyDescent="0.3">
      <c r="A609" s="213">
        <v>2013</v>
      </c>
      <c r="B609" s="213" t="s">
        <v>0</v>
      </c>
      <c r="C609" s="213" t="s">
        <v>87</v>
      </c>
      <c r="D609" s="213" t="s">
        <v>287</v>
      </c>
      <c r="E609" s="213">
        <v>44</v>
      </c>
      <c r="F609" s="213" t="s">
        <v>103</v>
      </c>
    </row>
    <row r="610" spans="1:6" x14ac:dyDescent="0.3">
      <c r="A610" s="213">
        <v>2013</v>
      </c>
      <c r="B610" s="213" t="s">
        <v>0</v>
      </c>
      <c r="C610" s="213" t="s">
        <v>87</v>
      </c>
      <c r="D610" s="213" t="s">
        <v>288</v>
      </c>
      <c r="E610" s="213">
        <v>41</v>
      </c>
      <c r="F610" s="213" t="s">
        <v>103</v>
      </c>
    </row>
    <row r="611" spans="1:6" x14ac:dyDescent="0.3">
      <c r="A611" s="213">
        <v>2013</v>
      </c>
      <c r="B611" s="213" t="s">
        <v>0</v>
      </c>
      <c r="C611" s="213" t="s">
        <v>87</v>
      </c>
      <c r="D611" s="213" t="s">
        <v>4</v>
      </c>
      <c r="E611" s="292">
        <v>1977</v>
      </c>
      <c r="F611" s="213" t="s">
        <v>103</v>
      </c>
    </row>
    <row r="612" spans="1:6" x14ac:dyDescent="0.3">
      <c r="A612" s="213">
        <v>2013</v>
      </c>
      <c r="B612" s="213" t="s">
        <v>0</v>
      </c>
      <c r="C612" s="213" t="s">
        <v>87</v>
      </c>
      <c r="D612" s="213" t="s">
        <v>38</v>
      </c>
      <c r="E612" s="213">
        <v>163</v>
      </c>
      <c r="F612" s="213" t="s">
        <v>103</v>
      </c>
    </row>
    <row r="613" spans="1:6" x14ac:dyDescent="0.3">
      <c r="A613" s="213">
        <v>2013</v>
      </c>
      <c r="B613" s="213" t="s">
        <v>0</v>
      </c>
      <c r="C613" s="213" t="s">
        <v>87</v>
      </c>
      <c r="D613" s="213" t="s">
        <v>275</v>
      </c>
      <c r="E613" s="213">
        <v>199</v>
      </c>
      <c r="F613" s="213" t="s">
        <v>103</v>
      </c>
    </row>
    <row r="614" spans="1:6" x14ac:dyDescent="0.3">
      <c r="A614" s="213">
        <v>2013</v>
      </c>
      <c r="B614" s="213" t="s">
        <v>0</v>
      </c>
      <c r="C614" s="213" t="s">
        <v>87</v>
      </c>
      <c r="D614" s="213" t="s">
        <v>8</v>
      </c>
      <c r="E614" s="213">
        <v>692</v>
      </c>
      <c r="F614" s="213" t="s">
        <v>103</v>
      </c>
    </row>
    <row r="615" spans="1:6" x14ac:dyDescent="0.3">
      <c r="A615" s="213">
        <v>2013</v>
      </c>
      <c r="B615" s="213" t="s">
        <v>0</v>
      </c>
      <c r="C615" s="213" t="s">
        <v>87</v>
      </c>
      <c r="D615" s="213" t="s">
        <v>289</v>
      </c>
      <c r="E615" s="213">
        <v>30</v>
      </c>
      <c r="F615" s="213" t="s">
        <v>103</v>
      </c>
    </row>
    <row r="616" spans="1:6" x14ac:dyDescent="0.3">
      <c r="A616" s="213">
        <v>2013</v>
      </c>
      <c r="B616" s="213" t="s">
        <v>0</v>
      </c>
      <c r="C616" s="213" t="s">
        <v>87</v>
      </c>
      <c r="D616" s="213" t="s">
        <v>78</v>
      </c>
      <c r="E616" s="292">
        <v>1077</v>
      </c>
      <c r="F616" s="213" t="s">
        <v>103</v>
      </c>
    </row>
    <row r="617" spans="1:6" x14ac:dyDescent="0.3">
      <c r="A617" s="213">
        <v>2013</v>
      </c>
      <c r="B617" s="213" t="s">
        <v>0</v>
      </c>
      <c r="C617" s="213" t="s">
        <v>87</v>
      </c>
      <c r="D617" s="213" t="s">
        <v>27</v>
      </c>
      <c r="E617" s="213">
        <v>652</v>
      </c>
      <c r="F617" s="213" t="s">
        <v>103</v>
      </c>
    </row>
    <row r="618" spans="1:6" x14ac:dyDescent="0.3">
      <c r="A618" s="213">
        <v>2013</v>
      </c>
      <c r="B618" s="213" t="s">
        <v>0</v>
      </c>
      <c r="C618" s="213" t="s">
        <v>87</v>
      </c>
      <c r="D618" s="213" t="s">
        <v>13</v>
      </c>
      <c r="E618" s="213">
        <v>293</v>
      </c>
      <c r="F618" s="213" t="s">
        <v>103</v>
      </c>
    </row>
    <row r="619" spans="1:6" x14ac:dyDescent="0.3">
      <c r="A619" s="213">
        <v>2013</v>
      </c>
      <c r="B619" s="213" t="s">
        <v>0</v>
      </c>
      <c r="C619" s="213" t="s">
        <v>87</v>
      </c>
      <c r="D619" s="213" t="s">
        <v>70</v>
      </c>
      <c r="E619" s="213">
        <v>879</v>
      </c>
      <c r="F619" s="213" t="s">
        <v>103</v>
      </c>
    </row>
    <row r="620" spans="1:6" x14ac:dyDescent="0.3">
      <c r="A620" s="213">
        <v>2013</v>
      </c>
      <c r="B620" s="213" t="s">
        <v>0</v>
      </c>
      <c r="C620" s="213" t="s">
        <v>87</v>
      </c>
      <c r="D620" s="213" t="s">
        <v>72</v>
      </c>
      <c r="E620" s="213">
        <v>228</v>
      </c>
      <c r="F620" s="213" t="s">
        <v>103</v>
      </c>
    </row>
    <row r="621" spans="1:6" x14ac:dyDescent="0.3">
      <c r="A621" s="213">
        <v>2013</v>
      </c>
      <c r="B621" s="213" t="s">
        <v>0</v>
      </c>
      <c r="C621" s="213" t="s">
        <v>87</v>
      </c>
      <c r="D621" s="213" t="s">
        <v>276</v>
      </c>
      <c r="E621" s="213">
        <v>83</v>
      </c>
      <c r="F621" s="213" t="s">
        <v>103</v>
      </c>
    </row>
    <row r="622" spans="1:6" x14ac:dyDescent="0.3">
      <c r="A622" s="213">
        <v>2013</v>
      </c>
      <c r="B622" s="213" t="s">
        <v>0</v>
      </c>
      <c r="C622" s="213" t="s">
        <v>87</v>
      </c>
      <c r="D622" s="213" t="s">
        <v>6</v>
      </c>
      <c r="E622" s="292">
        <v>1821</v>
      </c>
      <c r="F622" s="213" t="s">
        <v>103</v>
      </c>
    </row>
    <row r="623" spans="1:6" x14ac:dyDescent="0.3">
      <c r="A623" s="213">
        <v>2013</v>
      </c>
      <c r="B623" s="213" t="s">
        <v>0</v>
      </c>
      <c r="C623" s="213" t="s">
        <v>87</v>
      </c>
      <c r="D623" s="213" t="s">
        <v>62</v>
      </c>
      <c r="E623" s="213">
        <v>603</v>
      </c>
      <c r="F623" s="213" t="s">
        <v>103</v>
      </c>
    </row>
    <row r="624" spans="1:6" x14ac:dyDescent="0.3">
      <c r="A624" s="213">
        <v>2013</v>
      </c>
      <c r="B624" s="213" t="s">
        <v>0</v>
      </c>
      <c r="C624" s="213" t="s">
        <v>87</v>
      </c>
      <c r="D624" s="213" t="s">
        <v>5</v>
      </c>
      <c r="E624" s="292">
        <v>1445</v>
      </c>
      <c r="F624" s="213" t="s">
        <v>103</v>
      </c>
    </row>
    <row r="625" spans="1:6" x14ac:dyDescent="0.3">
      <c r="A625" s="213">
        <v>2013</v>
      </c>
      <c r="B625" s="213" t="s">
        <v>0</v>
      </c>
      <c r="C625" s="213" t="s">
        <v>87</v>
      </c>
      <c r="D625" s="213" t="s">
        <v>37</v>
      </c>
      <c r="E625" s="213">
        <v>41</v>
      </c>
      <c r="F625" s="213" t="s">
        <v>103</v>
      </c>
    </row>
    <row r="626" spans="1:6" x14ac:dyDescent="0.3">
      <c r="A626" s="213">
        <v>2013</v>
      </c>
      <c r="B626" s="213" t="s">
        <v>0</v>
      </c>
      <c r="C626" s="213" t="s">
        <v>87</v>
      </c>
      <c r="D626" s="213" t="s">
        <v>76</v>
      </c>
      <c r="E626" s="213">
        <v>954</v>
      </c>
      <c r="F626" s="213" t="s">
        <v>103</v>
      </c>
    </row>
    <row r="627" spans="1:6" x14ac:dyDescent="0.3">
      <c r="A627" s="213">
        <v>2013</v>
      </c>
      <c r="B627" s="213" t="s">
        <v>0</v>
      </c>
      <c r="C627" s="213" t="s">
        <v>87</v>
      </c>
      <c r="D627" s="213" t="s">
        <v>63</v>
      </c>
      <c r="E627" s="213">
        <v>188</v>
      </c>
      <c r="F627" s="213" t="s">
        <v>103</v>
      </c>
    </row>
    <row r="628" spans="1:6" x14ac:dyDescent="0.3">
      <c r="A628" s="213">
        <v>2013</v>
      </c>
      <c r="B628" s="213" t="s">
        <v>0</v>
      </c>
      <c r="C628" s="213" t="s">
        <v>87</v>
      </c>
      <c r="D628" s="213" t="s">
        <v>277</v>
      </c>
      <c r="E628" s="213">
        <v>129</v>
      </c>
      <c r="F628" s="213" t="s">
        <v>103</v>
      </c>
    </row>
    <row r="629" spans="1:6" x14ac:dyDescent="0.3">
      <c r="A629" s="213">
        <v>2013</v>
      </c>
      <c r="B629" s="213" t="s">
        <v>0</v>
      </c>
      <c r="C629" s="213" t="s">
        <v>87</v>
      </c>
      <c r="D629" s="213" t="s">
        <v>43</v>
      </c>
      <c r="E629" s="213">
        <v>244</v>
      </c>
      <c r="F629" s="213" t="s">
        <v>103</v>
      </c>
    </row>
    <row r="630" spans="1:6" x14ac:dyDescent="0.3">
      <c r="A630" s="213">
        <v>2013</v>
      </c>
      <c r="B630" s="213" t="s">
        <v>0</v>
      </c>
      <c r="C630" s="213" t="s">
        <v>87</v>
      </c>
      <c r="D630" s="213" t="s">
        <v>65</v>
      </c>
      <c r="E630" s="213">
        <v>278</v>
      </c>
      <c r="F630" s="213" t="s">
        <v>103</v>
      </c>
    </row>
    <row r="631" spans="1:6" x14ac:dyDescent="0.3">
      <c r="A631" s="213">
        <v>2013</v>
      </c>
      <c r="B631" s="213" t="s">
        <v>0</v>
      </c>
      <c r="C631" s="213" t="s">
        <v>87</v>
      </c>
      <c r="D631" s="213" t="s">
        <v>22</v>
      </c>
      <c r="E631" s="213">
        <v>312</v>
      </c>
      <c r="F631" s="213" t="s">
        <v>103</v>
      </c>
    </row>
    <row r="632" spans="1:6" x14ac:dyDescent="0.3">
      <c r="A632" s="213">
        <v>2013</v>
      </c>
      <c r="B632" s="213" t="s">
        <v>0</v>
      </c>
      <c r="C632" s="213" t="s">
        <v>87</v>
      </c>
      <c r="D632" s="213" t="s">
        <v>61</v>
      </c>
      <c r="E632" s="213">
        <v>182</v>
      </c>
      <c r="F632" s="213" t="s">
        <v>103</v>
      </c>
    </row>
    <row r="633" spans="1:6" x14ac:dyDescent="0.3">
      <c r="A633" s="213">
        <v>2013</v>
      </c>
      <c r="B633" s="213" t="s">
        <v>0</v>
      </c>
      <c r="C633" s="213" t="s">
        <v>87</v>
      </c>
      <c r="D633" s="213" t="s">
        <v>23</v>
      </c>
      <c r="E633" s="213">
        <v>379</v>
      </c>
      <c r="F633" s="213" t="s">
        <v>103</v>
      </c>
    </row>
    <row r="634" spans="1:6" x14ac:dyDescent="0.3">
      <c r="A634" s="213">
        <v>2013</v>
      </c>
      <c r="B634" s="213" t="s">
        <v>0</v>
      </c>
      <c r="C634" s="213" t="s">
        <v>87</v>
      </c>
      <c r="D634" s="213" t="s">
        <v>12</v>
      </c>
      <c r="E634" s="213">
        <v>251</v>
      </c>
      <c r="F634" s="213" t="s">
        <v>103</v>
      </c>
    </row>
    <row r="635" spans="1:6" x14ac:dyDescent="0.3">
      <c r="A635" s="213">
        <v>2013</v>
      </c>
      <c r="B635" s="213" t="s">
        <v>0</v>
      </c>
      <c r="C635" s="213" t="s">
        <v>87</v>
      </c>
      <c r="D635" s="213" t="s">
        <v>278</v>
      </c>
      <c r="E635" s="213">
        <v>604</v>
      </c>
      <c r="F635" s="213" t="s">
        <v>103</v>
      </c>
    </row>
    <row r="636" spans="1:6" x14ac:dyDescent="0.3">
      <c r="A636" s="213">
        <v>2013</v>
      </c>
      <c r="B636" s="213" t="s">
        <v>0</v>
      </c>
      <c r="C636" s="213" t="s">
        <v>87</v>
      </c>
      <c r="D636" s="213" t="s">
        <v>19</v>
      </c>
      <c r="E636" s="213">
        <v>454</v>
      </c>
      <c r="F636" s="213" t="s">
        <v>103</v>
      </c>
    </row>
    <row r="637" spans="1:6" x14ac:dyDescent="0.3">
      <c r="A637" s="213">
        <v>2013</v>
      </c>
      <c r="B637" s="213" t="s">
        <v>0</v>
      </c>
      <c r="C637" s="213" t="s">
        <v>87</v>
      </c>
      <c r="D637" s="213" t="s">
        <v>45</v>
      </c>
      <c r="E637" s="213">
        <v>107</v>
      </c>
      <c r="F637" s="213" t="s">
        <v>103</v>
      </c>
    </row>
    <row r="638" spans="1:6" x14ac:dyDescent="0.3">
      <c r="A638" s="213">
        <v>2013</v>
      </c>
      <c r="B638" s="213" t="s">
        <v>0</v>
      </c>
      <c r="C638" s="213" t="s">
        <v>87</v>
      </c>
      <c r="D638" s="213" t="s">
        <v>48</v>
      </c>
      <c r="E638" s="213">
        <v>256</v>
      </c>
      <c r="F638" s="213" t="s">
        <v>103</v>
      </c>
    </row>
    <row r="639" spans="1:6" x14ac:dyDescent="0.3">
      <c r="A639" s="213">
        <v>2013</v>
      </c>
      <c r="B639" s="213" t="s">
        <v>0</v>
      </c>
      <c r="C639" s="213" t="s">
        <v>87</v>
      </c>
      <c r="D639" s="213" t="s">
        <v>34</v>
      </c>
      <c r="E639" s="213">
        <v>153</v>
      </c>
      <c r="F639" s="213" t="s">
        <v>103</v>
      </c>
    </row>
    <row r="640" spans="1:6" x14ac:dyDescent="0.3">
      <c r="A640" s="213">
        <v>2013</v>
      </c>
      <c r="B640" s="213" t="s">
        <v>0</v>
      </c>
      <c r="C640" s="213" t="s">
        <v>87</v>
      </c>
      <c r="D640" s="213" t="s">
        <v>3</v>
      </c>
      <c r="E640" s="292">
        <v>1706</v>
      </c>
      <c r="F640" s="213" t="s">
        <v>103</v>
      </c>
    </row>
    <row r="641" spans="1:6" x14ac:dyDescent="0.3">
      <c r="A641" s="213">
        <v>2013</v>
      </c>
      <c r="B641" s="213" t="s">
        <v>0</v>
      </c>
      <c r="C641" s="213" t="s">
        <v>87</v>
      </c>
      <c r="D641" s="213" t="s">
        <v>80</v>
      </c>
      <c r="E641" s="213">
        <v>511</v>
      </c>
      <c r="F641" s="213" t="s">
        <v>103</v>
      </c>
    </row>
    <row r="642" spans="1:6" x14ac:dyDescent="0.3">
      <c r="A642" s="213">
        <v>2013</v>
      </c>
      <c r="B642" s="213" t="s">
        <v>0</v>
      </c>
      <c r="C642" s="213" t="s">
        <v>87</v>
      </c>
      <c r="D642" s="213" t="s">
        <v>39</v>
      </c>
      <c r="E642" s="213">
        <v>468</v>
      </c>
      <c r="F642" s="213" t="s">
        <v>103</v>
      </c>
    </row>
    <row r="643" spans="1:6" x14ac:dyDescent="0.3">
      <c r="A643" s="213">
        <v>2013</v>
      </c>
      <c r="B643" s="213" t="s">
        <v>0</v>
      </c>
      <c r="C643" s="213" t="s">
        <v>87</v>
      </c>
      <c r="D643" s="213" t="s">
        <v>14</v>
      </c>
      <c r="E643" s="292">
        <v>1264</v>
      </c>
      <c r="F643" s="213" t="s">
        <v>103</v>
      </c>
    </row>
    <row r="644" spans="1:6" x14ac:dyDescent="0.3">
      <c r="A644" s="213">
        <v>2013</v>
      </c>
      <c r="B644" s="213" t="s">
        <v>0</v>
      </c>
      <c r="C644" s="213" t="s">
        <v>87</v>
      </c>
      <c r="D644" s="213" t="s">
        <v>68</v>
      </c>
      <c r="E644" s="213">
        <v>261</v>
      </c>
      <c r="F644" s="213" t="s">
        <v>103</v>
      </c>
    </row>
    <row r="645" spans="1:6" x14ac:dyDescent="0.3">
      <c r="A645" s="213">
        <v>2013</v>
      </c>
      <c r="B645" s="213" t="s">
        <v>0</v>
      </c>
      <c r="C645" s="213" t="s">
        <v>87</v>
      </c>
      <c r="D645" s="213" t="s">
        <v>69</v>
      </c>
      <c r="E645" s="213">
        <v>163</v>
      </c>
      <c r="F645" s="213" t="s">
        <v>103</v>
      </c>
    </row>
    <row r="646" spans="1:6" x14ac:dyDescent="0.3">
      <c r="A646" s="213">
        <v>2013</v>
      </c>
      <c r="B646" s="213" t="s">
        <v>0</v>
      </c>
      <c r="C646" s="213" t="s">
        <v>87</v>
      </c>
      <c r="D646" s="213" t="s">
        <v>50</v>
      </c>
      <c r="E646" s="213">
        <v>47</v>
      </c>
      <c r="F646" s="213" t="s">
        <v>103</v>
      </c>
    </row>
    <row r="647" spans="1:6" x14ac:dyDescent="0.3">
      <c r="A647" s="213">
        <v>2013</v>
      </c>
      <c r="B647" s="213" t="s">
        <v>0</v>
      </c>
      <c r="C647" s="213" t="s">
        <v>87</v>
      </c>
      <c r="D647" s="213" t="s">
        <v>279</v>
      </c>
      <c r="E647" s="213">
        <v>90</v>
      </c>
      <c r="F647" s="213" t="s">
        <v>103</v>
      </c>
    </row>
    <row r="648" spans="1:6" x14ac:dyDescent="0.3">
      <c r="A648" s="213">
        <v>2013</v>
      </c>
      <c r="B648" s="213" t="s">
        <v>0</v>
      </c>
      <c r="C648" s="213" t="s">
        <v>87</v>
      </c>
      <c r="D648" s="213" t="s">
        <v>24</v>
      </c>
      <c r="E648" s="292">
        <v>1060</v>
      </c>
      <c r="F648" s="213" t="s">
        <v>103</v>
      </c>
    </row>
    <row r="649" spans="1:6" x14ac:dyDescent="0.3">
      <c r="A649" s="213">
        <v>2013</v>
      </c>
      <c r="B649" s="213" t="s">
        <v>0</v>
      </c>
      <c r="C649" s="213" t="s">
        <v>87</v>
      </c>
      <c r="D649" s="213" t="s">
        <v>9</v>
      </c>
      <c r="E649" s="213">
        <v>827</v>
      </c>
      <c r="F649" s="213" t="s">
        <v>103</v>
      </c>
    </row>
    <row r="650" spans="1:6" x14ac:dyDescent="0.3">
      <c r="A650" s="213">
        <v>2013</v>
      </c>
      <c r="B650" s="213" t="s">
        <v>0</v>
      </c>
      <c r="C650" s="213" t="s">
        <v>87</v>
      </c>
      <c r="D650" s="213" t="s">
        <v>67</v>
      </c>
      <c r="E650" s="213">
        <v>375</v>
      </c>
      <c r="F650" s="213" t="s">
        <v>103</v>
      </c>
    </row>
    <row r="651" spans="1:6" x14ac:dyDescent="0.3">
      <c r="A651" s="213">
        <v>2013</v>
      </c>
      <c r="B651" s="213" t="s">
        <v>0</v>
      </c>
      <c r="C651" s="213" t="s">
        <v>87</v>
      </c>
      <c r="D651" s="213" t="s">
        <v>28</v>
      </c>
      <c r="E651" s="213">
        <v>503</v>
      </c>
      <c r="F651" s="213" t="s">
        <v>103</v>
      </c>
    </row>
    <row r="652" spans="1:6" x14ac:dyDescent="0.3">
      <c r="A652" s="213">
        <v>2013</v>
      </c>
      <c r="B652" s="213" t="s">
        <v>0</v>
      </c>
      <c r="C652" s="213" t="s">
        <v>87</v>
      </c>
      <c r="D652" s="213" t="s">
        <v>31</v>
      </c>
      <c r="E652" s="213">
        <v>516</v>
      </c>
      <c r="F652" s="213" t="s">
        <v>103</v>
      </c>
    </row>
    <row r="653" spans="1:6" x14ac:dyDescent="0.3">
      <c r="A653" s="213">
        <v>2013</v>
      </c>
      <c r="B653" s="213" t="s">
        <v>0</v>
      </c>
      <c r="C653" s="213" t="s">
        <v>87</v>
      </c>
      <c r="D653" s="213" t="s">
        <v>64</v>
      </c>
      <c r="E653" s="213">
        <v>601</v>
      </c>
      <c r="F653" s="213" t="s">
        <v>103</v>
      </c>
    </row>
    <row r="654" spans="1:6" x14ac:dyDescent="0.3">
      <c r="A654" s="213">
        <v>2013</v>
      </c>
      <c r="B654" s="213" t="s">
        <v>0</v>
      </c>
      <c r="C654" s="213" t="s">
        <v>87</v>
      </c>
      <c r="D654" s="213" t="s">
        <v>290</v>
      </c>
      <c r="E654" s="213">
        <v>37</v>
      </c>
      <c r="F654" s="213" t="s">
        <v>103</v>
      </c>
    </row>
    <row r="655" spans="1:6" x14ac:dyDescent="0.3">
      <c r="A655" s="213">
        <v>2013</v>
      </c>
      <c r="B655" s="213" t="s">
        <v>0</v>
      </c>
      <c r="C655" s="213" t="s">
        <v>87</v>
      </c>
      <c r="D655" s="213" t="s">
        <v>280</v>
      </c>
      <c r="E655" s="213">
        <v>165</v>
      </c>
      <c r="F655" s="213" t="s">
        <v>103</v>
      </c>
    </row>
    <row r="656" spans="1:6" x14ac:dyDescent="0.3">
      <c r="A656" s="213">
        <v>2013</v>
      </c>
      <c r="B656" s="213" t="s">
        <v>0</v>
      </c>
      <c r="C656" s="213" t="s">
        <v>87</v>
      </c>
      <c r="D656" s="213" t="s">
        <v>73</v>
      </c>
      <c r="E656" s="213">
        <v>972</v>
      </c>
      <c r="F656" s="213" t="s">
        <v>103</v>
      </c>
    </row>
    <row r="657" spans="1:6" x14ac:dyDescent="0.3">
      <c r="A657" s="213">
        <v>2013</v>
      </c>
      <c r="B657" s="213" t="s">
        <v>0</v>
      </c>
      <c r="C657" s="213" t="s">
        <v>87</v>
      </c>
      <c r="D657" s="213" t="s">
        <v>26</v>
      </c>
      <c r="E657" s="213">
        <v>382</v>
      </c>
      <c r="F657" s="213" t="s">
        <v>103</v>
      </c>
    </row>
    <row r="658" spans="1:6" x14ac:dyDescent="0.3">
      <c r="A658" s="213">
        <v>2013</v>
      </c>
      <c r="B658" s="213" t="s">
        <v>0</v>
      </c>
      <c r="C658" s="213" t="s">
        <v>87</v>
      </c>
      <c r="D658" s="213" t="s">
        <v>32</v>
      </c>
      <c r="E658" s="213">
        <v>396</v>
      </c>
      <c r="F658" s="213" t="s">
        <v>103</v>
      </c>
    </row>
    <row r="659" spans="1:6" x14ac:dyDescent="0.3">
      <c r="A659" s="213">
        <v>2013</v>
      </c>
      <c r="B659" s="213" t="s">
        <v>0</v>
      </c>
      <c r="C659" s="213" t="s">
        <v>87</v>
      </c>
      <c r="D659" s="213" t="s">
        <v>46</v>
      </c>
      <c r="E659" s="213">
        <v>965</v>
      </c>
      <c r="F659" s="213" t="s">
        <v>103</v>
      </c>
    </row>
    <row r="660" spans="1:6" x14ac:dyDescent="0.3">
      <c r="A660" s="213">
        <v>2013</v>
      </c>
      <c r="B660" s="213" t="s">
        <v>0</v>
      </c>
      <c r="C660" s="213" t="s">
        <v>87</v>
      </c>
      <c r="D660" s="213" t="s">
        <v>75</v>
      </c>
      <c r="E660" s="213">
        <v>624</v>
      </c>
      <c r="F660" s="213" t="s">
        <v>103</v>
      </c>
    </row>
    <row r="661" spans="1:6" x14ac:dyDescent="0.3">
      <c r="A661" s="213">
        <v>2013</v>
      </c>
      <c r="B661" s="213" t="s">
        <v>0</v>
      </c>
      <c r="C661" s="213" t="s">
        <v>87</v>
      </c>
      <c r="D661" s="213" t="s">
        <v>10</v>
      </c>
      <c r="E661" s="292">
        <v>1506</v>
      </c>
      <c r="F661" s="213" t="s">
        <v>103</v>
      </c>
    </row>
    <row r="662" spans="1:6" x14ac:dyDescent="0.3">
      <c r="A662" s="213">
        <v>2013</v>
      </c>
      <c r="B662" s="213" t="s">
        <v>0</v>
      </c>
      <c r="C662" s="213" t="s">
        <v>87</v>
      </c>
      <c r="D662" s="213" t="s">
        <v>291</v>
      </c>
      <c r="E662" s="213">
        <v>141</v>
      </c>
      <c r="F662" s="213" t="s">
        <v>103</v>
      </c>
    </row>
    <row r="663" spans="1:6" x14ac:dyDescent="0.3">
      <c r="A663" s="213">
        <v>2013</v>
      </c>
      <c r="B663" s="213" t="s">
        <v>0</v>
      </c>
      <c r="C663" s="213" t="s">
        <v>87</v>
      </c>
      <c r="D663" s="213" t="s">
        <v>15</v>
      </c>
      <c r="E663" s="292">
        <v>1246</v>
      </c>
      <c r="F663" s="213" t="s">
        <v>103</v>
      </c>
    </row>
    <row r="664" spans="1:6" x14ac:dyDescent="0.3">
      <c r="A664" s="213">
        <v>2013</v>
      </c>
      <c r="B664" s="213" t="s">
        <v>0</v>
      </c>
      <c r="C664" s="213" t="s">
        <v>87</v>
      </c>
      <c r="D664" s="213" t="s">
        <v>18</v>
      </c>
      <c r="E664" s="292">
        <v>1431</v>
      </c>
      <c r="F664" s="213" t="s">
        <v>103</v>
      </c>
    </row>
    <row r="665" spans="1:6" x14ac:dyDescent="0.3">
      <c r="A665" s="213">
        <v>2013</v>
      </c>
      <c r="B665" s="213" t="s">
        <v>0</v>
      </c>
      <c r="C665" s="213" t="s">
        <v>87</v>
      </c>
      <c r="D665" s="213" t="s">
        <v>77</v>
      </c>
      <c r="E665" s="213">
        <v>450</v>
      </c>
      <c r="F665" s="213" t="s">
        <v>103</v>
      </c>
    </row>
    <row r="666" spans="1:6" x14ac:dyDescent="0.3">
      <c r="A666" s="213">
        <v>2013</v>
      </c>
      <c r="B666" s="213" t="s">
        <v>0</v>
      </c>
      <c r="C666" s="213" t="s">
        <v>87</v>
      </c>
      <c r="D666" s="213" t="s">
        <v>44</v>
      </c>
      <c r="E666" s="213">
        <v>94</v>
      </c>
      <c r="F666" s="213" t="s">
        <v>103</v>
      </c>
    </row>
    <row r="667" spans="1:6" x14ac:dyDescent="0.3">
      <c r="A667" s="213">
        <v>2013</v>
      </c>
      <c r="B667" s="213" t="s">
        <v>0</v>
      </c>
      <c r="C667" s="213" t="s">
        <v>87</v>
      </c>
      <c r="D667" s="213" t="s">
        <v>71</v>
      </c>
      <c r="E667" s="213">
        <v>490</v>
      </c>
      <c r="F667" s="213" t="s">
        <v>103</v>
      </c>
    </row>
    <row r="668" spans="1:6" x14ac:dyDescent="0.3">
      <c r="A668" s="213">
        <v>2013</v>
      </c>
      <c r="B668" s="213" t="s">
        <v>0</v>
      </c>
      <c r="C668" s="213" t="s">
        <v>87</v>
      </c>
      <c r="D668" s="213" t="s">
        <v>52</v>
      </c>
      <c r="E668" s="213">
        <v>91</v>
      </c>
      <c r="F668" s="213" t="s">
        <v>103</v>
      </c>
    </row>
    <row r="669" spans="1:6" x14ac:dyDescent="0.3">
      <c r="A669" s="213">
        <v>2013</v>
      </c>
      <c r="B669" s="213" t="s">
        <v>0</v>
      </c>
      <c r="C669" s="213" t="s">
        <v>87</v>
      </c>
      <c r="D669" s="213" t="s">
        <v>20</v>
      </c>
      <c r="E669" s="213">
        <v>782</v>
      </c>
      <c r="F669" s="213" t="s">
        <v>103</v>
      </c>
    </row>
    <row r="670" spans="1:6" x14ac:dyDescent="0.3">
      <c r="A670" s="213">
        <v>2013</v>
      </c>
      <c r="B670" s="213" t="s">
        <v>0</v>
      </c>
      <c r="C670" s="213" t="s">
        <v>87</v>
      </c>
      <c r="D670" s="213" t="s">
        <v>95</v>
      </c>
      <c r="E670" s="292">
        <v>1224</v>
      </c>
      <c r="F670" s="213" t="s">
        <v>103</v>
      </c>
    </row>
    <row r="671" spans="1:6" x14ac:dyDescent="0.3">
      <c r="A671" s="213">
        <v>2013</v>
      </c>
      <c r="B671" s="213" t="s">
        <v>0</v>
      </c>
      <c r="C671" s="213" t="s">
        <v>87</v>
      </c>
      <c r="D671" s="213" t="s">
        <v>30</v>
      </c>
      <c r="E671" s="213">
        <v>197</v>
      </c>
      <c r="F671" s="213" t="s">
        <v>103</v>
      </c>
    </row>
    <row r="672" spans="1:6" x14ac:dyDescent="0.3">
      <c r="A672" s="213">
        <v>2013</v>
      </c>
      <c r="B672" s="213" t="s">
        <v>0</v>
      </c>
      <c r="C672" s="213" t="s">
        <v>87</v>
      </c>
      <c r="D672" s="213" t="s">
        <v>58</v>
      </c>
      <c r="E672" s="213">
        <v>54</v>
      </c>
      <c r="F672" s="213" t="s">
        <v>103</v>
      </c>
    </row>
    <row r="673" spans="1:6" x14ac:dyDescent="0.3">
      <c r="A673" s="213">
        <v>2013</v>
      </c>
      <c r="B673" s="213" t="s">
        <v>0</v>
      </c>
      <c r="C673" s="213" t="s">
        <v>87</v>
      </c>
      <c r="D673" s="213" t="s">
        <v>281</v>
      </c>
      <c r="E673" s="292">
        <v>3393</v>
      </c>
      <c r="F673" s="213" t="s">
        <v>103</v>
      </c>
    </row>
    <row r="674" spans="1:6" x14ac:dyDescent="0.3">
      <c r="A674" s="213">
        <v>2013</v>
      </c>
      <c r="B674" s="213" t="s">
        <v>0</v>
      </c>
      <c r="C674" s="213" t="s">
        <v>87</v>
      </c>
      <c r="D674" s="213" t="s">
        <v>54</v>
      </c>
      <c r="E674" s="213">
        <v>44</v>
      </c>
      <c r="F674" s="213" t="s">
        <v>103</v>
      </c>
    </row>
    <row r="675" spans="1:6" x14ac:dyDescent="0.3">
      <c r="A675" s="213">
        <v>2013</v>
      </c>
      <c r="B675" s="213" t="s">
        <v>0</v>
      </c>
      <c r="C675" s="213" t="s">
        <v>87</v>
      </c>
      <c r="D675" s="213" t="s">
        <v>282</v>
      </c>
      <c r="E675" s="213">
        <v>182</v>
      </c>
      <c r="F675" s="213" t="s">
        <v>103</v>
      </c>
    </row>
    <row r="676" spans="1:6" x14ac:dyDescent="0.3">
      <c r="A676" s="213">
        <v>2013</v>
      </c>
      <c r="B676" s="213" t="s">
        <v>0</v>
      </c>
      <c r="C676" s="213" t="s">
        <v>87</v>
      </c>
      <c r="D676" s="213" t="s">
        <v>145</v>
      </c>
      <c r="E676" s="292">
        <v>14048</v>
      </c>
      <c r="F676" s="213" t="s">
        <v>103</v>
      </c>
    </row>
    <row r="677" spans="1:6" x14ac:dyDescent="0.3">
      <c r="A677" s="213">
        <v>2013</v>
      </c>
      <c r="B677" s="213" t="s">
        <v>0</v>
      </c>
      <c r="C677" s="213" t="s">
        <v>87</v>
      </c>
      <c r="D677" s="213" t="s">
        <v>146</v>
      </c>
      <c r="E677" s="292">
        <v>7784</v>
      </c>
      <c r="F677" s="213" t="s">
        <v>103</v>
      </c>
    </row>
    <row r="678" spans="1:6" x14ac:dyDescent="0.3">
      <c r="A678" s="213">
        <v>2013</v>
      </c>
      <c r="B678" s="213" t="s">
        <v>0</v>
      </c>
      <c r="C678" s="213" t="s">
        <v>87</v>
      </c>
      <c r="D678" s="213" t="s">
        <v>147</v>
      </c>
      <c r="E678" s="292">
        <v>16933</v>
      </c>
      <c r="F678" s="213" t="s">
        <v>103</v>
      </c>
    </row>
    <row r="679" spans="1:6" x14ac:dyDescent="0.3">
      <c r="A679" s="213">
        <v>2013</v>
      </c>
      <c r="B679" s="213" t="s">
        <v>0</v>
      </c>
      <c r="C679" s="213" t="s">
        <v>88</v>
      </c>
      <c r="D679" s="213" t="s">
        <v>59</v>
      </c>
      <c r="E679" s="213">
        <v>48</v>
      </c>
      <c r="F679" s="213" t="s">
        <v>103</v>
      </c>
    </row>
    <row r="680" spans="1:6" x14ac:dyDescent="0.3">
      <c r="A680" s="213">
        <v>2013</v>
      </c>
      <c r="B680" s="213" t="s">
        <v>0</v>
      </c>
      <c r="C680" s="213" t="s">
        <v>88</v>
      </c>
      <c r="D680" s="213" t="s">
        <v>79</v>
      </c>
      <c r="E680" s="213">
        <v>681</v>
      </c>
      <c r="F680" s="213" t="s">
        <v>103</v>
      </c>
    </row>
    <row r="681" spans="1:6" x14ac:dyDescent="0.3">
      <c r="A681" s="213">
        <v>2013</v>
      </c>
      <c r="B681" s="213" t="s">
        <v>0</v>
      </c>
      <c r="C681" s="213" t="s">
        <v>88</v>
      </c>
      <c r="D681" s="213" t="s">
        <v>17</v>
      </c>
      <c r="E681" s="213">
        <v>357</v>
      </c>
      <c r="F681" s="213" t="s">
        <v>103</v>
      </c>
    </row>
    <row r="682" spans="1:6" x14ac:dyDescent="0.3">
      <c r="A682" s="213">
        <v>2013</v>
      </c>
      <c r="B682" s="213" t="s">
        <v>0</v>
      </c>
      <c r="C682" s="213" t="s">
        <v>88</v>
      </c>
      <c r="D682" s="213" t="s">
        <v>274</v>
      </c>
      <c r="E682" s="213">
        <v>45</v>
      </c>
      <c r="F682" s="213" t="s">
        <v>103</v>
      </c>
    </row>
    <row r="683" spans="1:6" x14ac:dyDescent="0.3">
      <c r="A683" s="213">
        <v>2013</v>
      </c>
      <c r="B683" s="213" t="s">
        <v>0</v>
      </c>
      <c r="C683" s="213" t="s">
        <v>88</v>
      </c>
      <c r="D683" s="213" t="s">
        <v>66</v>
      </c>
      <c r="E683" s="213">
        <v>100</v>
      </c>
      <c r="F683" s="213" t="s">
        <v>103</v>
      </c>
    </row>
    <row r="684" spans="1:6" x14ac:dyDescent="0.3">
      <c r="A684" s="213">
        <v>2013</v>
      </c>
      <c r="B684" s="213" t="s">
        <v>0</v>
      </c>
      <c r="C684" s="213" t="s">
        <v>88</v>
      </c>
      <c r="D684" s="213" t="s">
        <v>283</v>
      </c>
      <c r="E684" s="213">
        <v>33</v>
      </c>
      <c r="F684" s="213" t="s">
        <v>103</v>
      </c>
    </row>
    <row r="685" spans="1:6" x14ac:dyDescent="0.3">
      <c r="A685" s="213">
        <v>2013</v>
      </c>
      <c r="B685" s="213" t="s">
        <v>0</v>
      </c>
      <c r="C685" s="213" t="s">
        <v>88</v>
      </c>
      <c r="D685" s="213" t="s">
        <v>11</v>
      </c>
      <c r="E685" s="213">
        <v>605</v>
      </c>
      <c r="F685" s="213" t="s">
        <v>103</v>
      </c>
    </row>
    <row r="686" spans="1:6" x14ac:dyDescent="0.3">
      <c r="A686" s="213">
        <v>2013</v>
      </c>
      <c r="B686" s="213" t="s">
        <v>0</v>
      </c>
      <c r="C686" s="213" t="s">
        <v>88</v>
      </c>
      <c r="D686" s="213" t="s">
        <v>56</v>
      </c>
      <c r="E686" s="213">
        <v>175</v>
      </c>
      <c r="F686" s="213" t="s">
        <v>103</v>
      </c>
    </row>
    <row r="687" spans="1:6" x14ac:dyDescent="0.3">
      <c r="A687" s="213">
        <v>2013</v>
      </c>
      <c r="B687" s="213" t="s">
        <v>0</v>
      </c>
      <c r="C687" s="213" t="s">
        <v>88</v>
      </c>
      <c r="D687" s="213" t="s">
        <v>29</v>
      </c>
      <c r="E687" s="213">
        <v>163</v>
      </c>
      <c r="F687" s="213" t="s">
        <v>103</v>
      </c>
    </row>
    <row r="688" spans="1:6" x14ac:dyDescent="0.3">
      <c r="A688" s="213">
        <v>2013</v>
      </c>
      <c r="B688" s="213" t="s">
        <v>0</v>
      </c>
      <c r="C688" s="213" t="s">
        <v>88</v>
      </c>
      <c r="D688" s="213" t="s">
        <v>47</v>
      </c>
      <c r="E688" s="213">
        <v>476</v>
      </c>
      <c r="F688" s="213" t="s">
        <v>103</v>
      </c>
    </row>
    <row r="689" spans="1:6" x14ac:dyDescent="0.3">
      <c r="A689" s="213">
        <v>2013</v>
      </c>
      <c r="B689" s="213" t="s">
        <v>0</v>
      </c>
      <c r="C689" s="213" t="s">
        <v>88</v>
      </c>
      <c r="D689" s="213" t="s">
        <v>57</v>
      </c>
      <c r="E689" s="213">
        <v>72</v>
      </c>
      <c r="F689" s="213" t="s">
        <v>103</v>
      </c>
    </row>
    <row r="690" spans="1:6" x14ac:dyDescent="0.3">
      <c r="A690" s="213">
        <v>2013</v>
      </c>
      <c r="B690" s="213" t="s">
        <v>0</v>
      </c>
      <c r="C690" s="213" t="s">
        <v>88</v>
      </c>
      <c r="D690" s="213" t="s">
        <v>74</v>
      </c>
      <c r="E690" s="213">
        <v>423</v>
      </c>
      <c r="F690" s="213" t="s">
        <v>103</v>
      </c>
    </row>
    <row r="691" spans="1:6" x14ac:dyDescent="0.3">
      <c r="A691" s="213">
        <v>2013</v>
      </c>
      <c r="B691" s="213" t="s">
        <v>0</v>
      </c>
      <c r="C691" s="213" t="s">
        <v>88</v>
      </c>
      <c r="D691" s="213" t="s">
        <v>53</v>
      </c>
      <c r="E691" s="213">
        <v>49</v>
      </c>
      <c r="F691" s="213" t="s">
        <v>103</v>
      </c>
    </row>
    <row r="692" spans="1:6" x14ac:dyDescent="0.3">
      <c r="A692" s="213">
        <v>2013</v>
      </c>
      <c r="B692" s="213" t="s">
        <v>0</v>
      </c>
      <c r="C692" s="213" t="s">
        <v>88</v>
      </c>
      <c r="D692" s="213" t="s">
        <v>60</v>
      </c>
      <c r="E692" s="213">
        <v>163</v>
      </c>
      <c r="F692" s="213" t="s">
        <v>103</v>
      </c>
    </row>
    <row r="693" spans="1:6" x14ac:dyDescent="0.3">
      <c r="A693" s="213">
        <v>2013</v>
      </c>
      <c r="B693" s="213" t="s">
        <v>0</v>
      </c>
      <c r="C693" s="213" t="s">
        <v>88</v>
      </c>
      <c r="D693" s="213" t="s">
        <v>25</v>
      </c>
      <c r="E693" s="213">
        <v>390</v>
      </c>
      <c r="F693" s="213" t="s">
        <v>103</v>
      </c>
    </row>
    <row r="694" spans="1:6" x14ac:dyDescent="0.3">
      <c r="A694" s="213">
        <v>2013</v>
      </c>
      <c r="B694" s="213" t="s">
        <v>0</v>
      </c>
      <c r="C694" s="213" t="s">
        <v>88</v>
      </c>
      <c r="D694" s="213" t="s">
        <v>7</v>
      </c>
      <c r="E694" s="213">
        <v>508</v>
      </c>
      <c r="F694" s="213" t="s">
        <v>103</v>
      </c>
    </row>
    <row r="695" spans="1:6" x14ac:dyDescent="0.3">
      <c r="A695" s="213">
        <v>2013</v>
      </c>
      <c r="B695" s="213" t="s">
        <v>0</v>
      </c>
      <c r="C695" s="213" t="s">
        <v>88</v>
      </c>
      <c r="D695" s="213" t="s">
        <v>36</v>
      </c>
      <c r="E695" s="213">
        <v>130</v>
      </c>
      <c r="F695" s="213" t="s">
        <v>103</v>
      </c>
    </row>
    <row r="696" spans="1:6" x14ac:dyDescent="0.3">
      <c r="A696" s="213">
        <v>2013</v>
      </c>
      <c r="B696" s="213" t="s">
        <v>0</v>
      </c>
      <c r="C696" s="213" t="s">
        <v>88</v>
      </c>
      <c r="D696" s="213" t="s">
        <v>21</v>
      </c>
      <c r="E696" s="213">
        <v>158</v>
      </c>
      <c r="F696" s="213" t="s">
        <v>103</v>
      </c>
    </row>
    <row r="697" spans="1:6" x14ac:dyDescent="0.3">
      <c r="A697" s="213">
        <v>2013</v>
      </c>
      <c r="B697" s="213" t="s">
        <v>0</v>
      </c>
      <c r="C697" s="213" t="s">
        <v>88</v>
      </c>
      <c r="D697" s="213" t="s">
        <v>286</v>
      </c>
      <c r="E697" s="213">
        <v>31</v>
      </c>
      <c r="F697" s="213" t="s">
        <v>103</v>
      </c>
    </row>
    <row r="698" spans="1:6" x14ac:dyDescent="0.3">
      <c r="A698" s="213">
        <v>2013</v>
      </c>
      <c r="B698" s="213" t="s">
        <v>0</v>
      </c>
      <c r="C698" s="213" t="s">
        <v>88</v>
      </c>
      <c r="D698" s="213" t="s">
        <v>16</v>
      </c>
      <c r="E698" s="213">
        <v>370</v>
      </c>
      <c r="F698" s="213" t="s">
        <v>103</v>
      </c>
    </row>
    <row r="699" spans="1:6" x14ac:dyDescent="0.3">
      <c r="A699" s="213">
        <v>2013</v>
      </c>
      <c r="B699" s="213" t="s">
        <v>0</v>
      </c>
      <c r="C699" s="213" t="s">
        <v>88</v>
      </c>
      <c r="D699" s="213" t="s">
        <v>2</v>
      </c>
      <c r="E699" s="213">
        <v>850</v>
      </c>
      <c r="F699" s="213" t="s">
        <v>103</v>
      </c>
    </row>
    <row r="700" spans="1:6" x14ac:dyDescent="0.3">
      <c r="A700" s="213">
        <v>2013</v>
      </c>
      <c r="B700" s="213" t="s">
        <v>0</v>
      </c>
      <c r="C700" s="213" t="s">
        <v>88</v>
      </c>
      <c r="D700" s="213" t="s">
        <v>4</v>
      </c>
      <c r="E700" s="213">
        <v>834</v>
      </c>
      <c r="F700" s="213" t="s">
        <v>103</v>
      </c>
    </row>
    <row r="701" spans="1:6" x14ac:dyDescent="0.3">
      <c r="A701" s="213">
        <v>2013</v>
      </c>
      <c r="B701" s="213" t="s">
        <v>0</v>
      </c>
      <c r="C701" s="213" t="s">
        <v>88</v>
      </c>
      <c r="D701" s="213" t="s">
        <v>38</v>
      </c>
      <c r="E701" s="213">
        <v>56</v>
      </c>
      <c r="F701" s="213" t="s">
        <v>103</v>
      </c>
    </row>
    <row r="702" spans="1:6" x14ac:dyDescent="0.3">
      <c r="A702" s="213">
        <v>2013</v>
      </c>
      <c r="B702" s="213" t="s">
        <v>0</v>
      </c>
      <c r="C702" s="213" t="s">
        <v>88</v>
      </c>
      <c r="D702" s="213" t="s">
        <v>275</v>
      </c>
      <c r="E702" s="213">
        <v>75</v>
      </c>
      <c r="F702" s="213" t="s">
        <v>103</v>
      </c>
    </row>
    <row r="703" spans="1:6" x14ac:dyDescent="0.3">
      <c r="A703" s="213">
        <v>2013</v>
      </c>
      <c r="B703" s="213" t="s">
        <v>0</v>
      </c>
      <c r="C703" s="213" t="s">
        <v>88</v>
      </c>
      <c r="D703" s="213" t="s">
        <v>8</v>
      </c>
      <c r="E703" s="213">
        <v>298</v>
      </c>
      <c r="F703" s="213" t="s">
        <v>103</v>
      </c>
    </row>
    <row r="704" spans="1:6" x14ac:dyDescent="0.3">
      <c r="A704" s="213">
        <v>2013</v>
      </c>
      <c r="B704" s="213" t="s">
        <v>0</v>
      </c>
      <c r="C704" s="213" t="s">
        <v>88</v>
      </c>
      <c r="D704" s="213" t="s">
        <v>78</v>
      </c>
      <c r="E704" s="213">
        <v>458</v>
      </c>
      <c r="F704" s="213" t="s">
        <v>103</v>
      </c>
    </row>
    <row r="705" spans="1:6" x14ac:dyDescent="0.3">
      <c r="A705" s="213">
        <v>2013</v>
      </c>
      <c r="B705" s="213" t="s">
        <v>0</v>
      </c>
      <c r="C705" s="213" t="s">
        <v>88</v>
      </c>
      <c r="D705" s="213" t="s">
        <v>27</v>
      </c>
      <c r="E705" s="213">
        <v>304</v>
      </c>
      <c r="F705" s="213" t="s">
        <v>103</v>
      </c>
    </row>
    <row r="706" spans="1:6" x14ac:dyDescent="0.3">
      <c r="A706" s="213">
        <v>2013</v>
      </c>
      <c r="B706" s="213" t="s">
        <v>0</v>
      </c>
      <c r="C706" s="213" t="s">
        <v>88</v>
      </c>
      <c r="D706" s="213" t="s">
        <v>13</v>
      </c>
      <c r="E706" s="213">
        <v>127</v>
      </c>
      <c r="F706" s="213" t="s">
        <v>103</v>
      </c>
    </row>
    <row r="707" spans="1:6" x14ac:dyDescent="0.3">
      <c r="A707" s="213">
        <v>2013</v>
      </c>
      <c r="B707" s="213" t="s">
        <v>0</v>
      </c>
      <c r="C707" s="213" t="s">
        <v>88</v>
      </c>
      <c r="D707" s="213" t="s">
        <v>70</v>
      </c>
      <c r="E707" s="213">
        <v>372</v>
      </c>
      <c r="F707" s="213" t="s">
        <v>103</v>
      </c>
    </row>
    <row r="708" spans="1:6" x14ac:dyDescent="0.3">
      <c r="A708" s="213">
        <v>2013</v>
      </c>
      <c r="B708" s="213" t="s">
        <v>0</v>
      </c>
      <c r="C708" s="213" t="s">
        <v>88</v>
      </c>
      <c r="D708" s="213" t="s">
        <v>72</v>
      </c>
      <c r="E708" s="213">
        <v>97</v>
      </c>
      <c r="F708" s="213" t="s">
        <v>103</v>
      </c>
    </row>
    <row r="709" spans="1:6" x14ac:dyDescent="0.3">
      <c r="A709" s="213">
        <v>2013</v>
      </c>
      <c r="B709" s="213" t="s">
        <v>0</v>
      </c>
      <c r="C709" s="213" t="s">
        <v>88</v>
      </c>
      <c r="D709" s="213" t="s">
        <v>276</v>
      </c>
      <c r="E709" s="213">
        <v>35</v>
      </c>
      <c r="F709" s="213" t="s">
        <v>103</v>
      </c>
    </row>
    <row r="710" spans="1:6" x14ac:dyDescent="0.3">
      <c r="A710" s="213">
        <v>2013</v>
      </c>
      <c r="B710" s="213" t="s">
        <v>0</v>
      </c>
      <c r="C710" s="213" t="s">
        <v>88</v>
      </c>
      <c r="D710" s="213" t="s">
        <v>6</v>
      </c>
      <c r="E710" s="213">
        <v>798</v>
      </c>
      <c r="F710" s="213" t="s">
        <v>103</v>
      </c>
    </row>
    <row r="711" spans="1:6" x14ac:dyDescent="0.3">
      <c r="A711" s="213">
        <v>2013</v>
      </c>
      <c r="B711" s="213" t="s">
        <v>0</v>
      </c>
      <c r="C711" s="213" t="s">
        <v>88</v>
      </c>
      <c r="D711" s="213" t="s">
        <v>62</v>
      </c>
      <c r="E711" s="213">
        <v>236</v>
      </c>
      <c r="F711" s="213" t="s">
        <v>103</v>
      </c>
    </row>
    <row r="712" spans="1:6" x14ac:dyDescent="0.3">
      <c r="A712" s="213">
        <v>2013</v>
      </c>
      <c r="B712" s="213" t="s">
        <v>0</v>
      </c>
      <c r="C712" s="213" t="s">
        <v>88</v>
      </c>
      <c r="D712" s="213" t="s">
        <v>5</v>
      </c>
      <c r="E712" s="213">
        <v>652</v>
      </c>
      <c r="F712" s="213" t="s">
        <v>103</v>
      </c>
    </row>
    <row r="713" spans="1:6" x14ac:dyDescent="0.3">
      <c r="A713" s="213">
        <v>2013</v>
      </c>
      <c r="B713" s="213" t="s">
        <v>0</v>
      </c>
      <c r="C713" s="213" t="s">
        <v>88</v>
      </c>
      <c r="D713" s="213" t="s">
        <v>76</v>
      </c>
      <c r="E713" s="213">
        <v>449</v>
      </c>
      <c r="F713" s="213" t="s">
        <v>103</v>
      </c>
    </row>
    <row r="714" spans="1:6" x14ac:dyDescent="0.3">
      <c r="A714" s="213">
        <v>2013</v>
      </c>
      <c r="B714" s="213" t="s">
        <v>0</v>
      </c>
      <c r="C714" s="213" t="s">
        <v>88</v>
      </c>
      <c r="D714" s="213" t="s">
        <v>63</v>
      </c>
      <c r="E714" s="213">
        <v>80</v>
      </c>
      <c r="F714" s="213" t="s">
        <v>103</v>
      </c>
    </row>
    <row r="715" spans="1:6" x14ac:dyDescent="0.3">
      <c r="A715" s="213">
        <v>2013</v>
      </c>
      <c r="B715" s="213" t="s">
        <v>0</v>
      </c>
      <c r="C715" s="213" t="s">
        <v>88</v>
      </c>
      <c r="D715" s="213" t="s">
        <v>277</v>
      </c>
      <c r="E715" s="213">
        <v>43</v>
      </c>
      <c r="F715" s="213" t="s">
        <v>103</v>
      </c>
    </row>
    <row r="716" spans="1:6" x14ac:dyDescent="0.3">
      <c r="A716" s="213">
        <v>2013</v>
      </c>
      <c r="B716" s="213" t="s">
        <v>0</v>
      </c>
      <c r="C716" s="213" t="s">
        <v>88</v>
      </c>
      <c r="D716" s="213" t="s">
        <v>43</v>
      </c>
      <c r="E716" s="213">
        <v>95</v>
      </c>
      <c r="F716" s="213" t="s">
        <v>103</v>
      </c>
    </row>
    <row r="717" spans="1:6" x14ac:dyDescent="0.3">
      <c r="A717" s="213">
        <v>2013</v>
      </c>
      <c r="B717" s="213" t="s">
        <v>0</v>
      </c>
      <c r="C717" s="213" t="s">
        <v>88</v>
      </c>
      <c r="D717" s="213" t="s">
        <v>65</v>
      </c>
      <c r="E717" s="213">
        <v>115</v>
      </c>
      <c r="F717" s="213" t="s">
        <v>103</v>
      </c>
    </row>
    <row r="718" spans="1:6" x14ac:dyDescent="0.3">
      <c r="A718" s="213">
        <v>2013</v>
      </c>
      <c r="B718" s="213" t="s">
        <v>0</v>
      </c>
      <c r="C718" s="213" t="s">
        <v>88</v>
      </c>
      <c r="D718" s="213" t="s">
        <v>22</v>
      </c>
      <c r="E718" s="213">
        <v>158</v>
      </c>
      <c r="F718" s="213" t="s">
        <v>103</v>
      </c>
    </row>
    <row r="719" spans="1:6" x14ac:dyDescent="0.3">
      <c r="A719" s="213">
        <v>2013</v>
      </c>
      <c r="B719" s="213" t="s">
        <v>0</v>
      </c>
      <c r="C719" s="213" t="s">
        <v>88</v>
      </c>
      <c r="D719" s="213" t="s">
        <v>61</v>
      </c>
      <c r="E719" s="213">
        <v>80</v>
      </c>
      <c r="F719" s="213" t="s">
        <v>103</v>
      </c>
    </row>
    <row r="720" spans="1:6" x14ac:dyDescent="0.3">
      <c r="A720" s="213">
        <v>2013</v>
      </c>
      <c r="B720" s="213" t="s">
        <v>0</v>
      </c>
      <c r="C720" s="213" t="s">
        <v>88</v>
      </c>
      <c r="D720" s="213" t="s">
        <v>23</v>
      </c>
      <c r="E720" s="213">
        <v>152</v>
      </c>
      <c r="F720" s="213" t="s">
        <v>103</v>
      </c>
    </row>
    <row r="721" spans="1:6" x14ac:dyDescent="0.3">
      <c r="A721" s="213">
        <v>2013</v>
      </c>
      <c r="B721" s="213" t="s">
        <v>0</v>
      </c>
      <c r="C721" s="213" t="s">
        <v>88</v>
      </c>
      <c r="D721" s="213" t="s">
        <v>12</v>
      </c>
      <c r="E721" s="213">
        <v>114</v>
      </c>
      <c r="F721" s="213" t="s">
        <v>103</v>
      </c>
    </row>
    <row r="722" spans="1:6" x14ac:dyDescent="0.3">
      <c r="A722" s="213">
        <v>2013</v>
      </c>
      <c r="B722" s="213" t="s">
        <v>0</v>
      </c>
      <c r="C722" s="213" t="s">
        <v>88</v>
      </c>
      <c r="D722" s="213" t="s">
        <v>278</v>
      </c>
      <c r="E722" s="213">
        <v>261</v>
      </c>
      <c r="F722" s="213" t="s">
        <v>103</v>
      </c>
    </row>
    <row r="723" spans="1:6" x14ac:dyDescent="0.3">
      <c r="A723" s="213">
        <v>2013</v>
      </c>
      <c r="B723" s="213" t="s">
        <v>0</v>
      </c>
      <c r="C723" s="213" t="s">
        <v>88</v>
      </c>
      <c r="D723" s="213" t="s">
        <v>19</v>
      </c>
      <c r="E723" s="213">
        <v>200</v>
      </c>
      <c r="F723" s="213" t="s">
        <v>103</v>
      </c>
    </row>
    <row r="724" spans="1:6" x14ac:dyDescent="0.3">
      <c r="A724" s="213">
        <v>2013</v>
      </c>
      <c r="B724" s="213" t="s">
        <v>0</v>
      </c>
      <c r="C724" s="213" t="s">
        <v>88</v>
      </c>
      <c r="D724" s="213" t="s">
        <v>45</v>
      </c>
      <c r="E724" s="213">
        <v>40</v>
      </c>
      <c r="F724" s="213" t="s">
        <v>103</v>
      </c>
    </row>
    <row r="725" spans="1:6" x14ac:dyDescent="0.3">
      <c r="A725" s="213">
        <v>2013</v>
      </c>
      <c r="B725" s="213" t="s">
        <v>0</v>
      </c>
      <c r="C725" s="213" t="s">
        <v>88</v>
      </c>
      <c r="D725" s="213" t="s">
        <v>48</v>
      </c>
      <c r="E725" s="213">
        <v>132</v>
      </c>
      <c r="F725" s="213" t="s">
        <v>103</v>
      </c>
    </row>
    <row r="726" spans="1:6" x14ac:dyDescent="0.3">
      <c r="A726" s="213">
        <v>2013</v>
      </c>
      <c r="B726" s="213" t="s">
        <v>0</v>
      </c>
      <c r="C726" s="213" t="s">
        <v>88</v>
      </c>
      <c r="D726" s="213" t="s">
        <v>34</v>
      </c>
      <c r="E726" s="213">
        <v>58</v>
      </c>
      <c r="F726" s="213" t="s">
        <v>103</v>
      </c>
    </row>
    <row r="727" spans="1:6" x14ac:dyDescent="0.3">
      <c r="A727" s="213">
        <v>2013</v>
      </c>
      <c r="B727" s="213" t="s">
        <v>0</v>
      </c>
      <c r="C727" s="213" t="s">
        <v>88</v>
      </c>
      <c r="D727" s="213" t="s">
        <v>3</v>
      </c>
      <c r="E727" s="213">
        <v>773</v>
      </c>
      <c r="F727" s="213" t="s">
        <v>103</v>
      </c>
    </row>
    <row r="728" spans="1:6" x14ac:dyDescent="0.3">
      <c r="A728" s="213">
        <v>2013</v>
      </c>
      <c r="B728" s="213" t="s">
        <v>0</v>
      </c>
      <c r="C728" s="213" t="s">
        <v>88</v>
      </c>
      <c r="D728" s="213" t="s">
        <v>80</v>
      </c>
      <c r="E728" s="213">
        <v>260</v>
      </c>
      <c r="F728" s="213" t="s">
        <v>103</v>
      </c>
    </row>
    <row r="729" spans="1:6" x14ac:dyDescent="0.3">
      <c r="A729" s="213">
        <v>2013</v>
      </c>
      <c r="B729" s="213" t="s">
        <v>0</v>
      </c>
      <c r="C729" s="213" t="s">
        <v>88</v>
      </c>
      <c r="D729" s="213" t="s">
        <v>39</v>
      </c>
      <c r="E729" s="213">
        <v>165</v>
      </c>
      <c r="F729" s="213" t="s">
        <v>103</v>
      </c>
    </row>
    <row r="730" spans="1:6" x14ac:dyDescent="0.3">
      <c r="A730" s="213">
        <v>2013</v>
      </c>
      <c r="B730" s="213" t="s">
        <v>0</v>
      </c>
      <c r="C730" s="213" t="s">
        <v>88</v>
      </c>
      <c r="D730" s="213" t="s">
        <v>14</v>
      </c>
      <c r="E730" s="213">
        <v>564</v>
      </c>
      <c r="F730" s="213" t="s">
        <v>103</v>
      </c>
    </row>
    <row r="731" spans="1:6" x14ac:dyDescent="0.3">
      <c r="A731" s="213">
        <v>2013</v>
      </c>
      <c r="B731" s="213" t="s">
        <v>0</v>
      </c>
      <c r="C731" s="213" t="s">
        <v>88</v>
      </c>
      <c r="D731" s="213" t="s">
        <v>68</v>
      </c>
      <c r="E731" s="213">
        <v>113</v>
      </c>
      <c r="F731" s="213" t="s">
        <v>103</v>
      </c>
    </row>
    <row r="732" spans="1:6" x14ac:dyDescent="0.3">
      <c r="A732" s="213">
        <v>2013</v>
      </c>
      <c r="B732" s="213" t="s">
        <v>0</v>
      </c>
      <c r="C732" s="213" t="s">
        <v>88</v>
      </c>
      <c r="D732" s="213" t="s">
        <v>69</v>
      </c>
      <c r="E732" s="213">
        <v>84</v>
      </c>
      <c r="F732" s="213" t="s">
        <v>103</v>
      </c>
    </row>
    <row r="733" spans="1:6" x14ac:dyDescent="0.3">
      <c r="A733" s="213">
        <v>2013</v>
      </c>
      <c r="B733" s="213" t="s">
        <v>0</v>
      </c>
      <c r="C733" s="213" t="s">
        <v>88</v>
      </c>
      <c r="D733" s="213" t="s">
        <v>279</v>
      </c>
      <c r="E733" s="213">
        <v>43</v>
      </c>
      <c r="F733" s="213" t="s">
        <v>103</v>
      </c>
    </row>
    <row r="734" spans="1:6" x14ac:dyDescent="0.3">
      <c r="A734" s="213">
        <v>2013</v>
      </c>
      <c r="B734" s="213" t="s">
        <v>0</v>
      </c>
      <c r="C734" s="213" t="s">
        <v>88</v>
      </c>
      <c r="D734" s="213" t="s">
        <v>24</v>
      </c>
      <c r="E734" s="213">
        <v>488</v>
      </c>
      <c r="F734" s="213" t="s">
        <v>103</v>
      </c>
    </row>
    <row r="735" spans="1:6" x14ac:dyDescent="0.3">
      <c r="A735" s="213">
        <v>2013</v>
      </c>
      <c r="B735" s="213" t="s">
        <v>0</v>
      </c>
      <c r="C735" s="213" t="s">
        <v>88</v>
      </c>
      <c r="D735" s="213" t="s">
        <v>9</v>
      </c>
      <c r="E735" s="213">
        <v>365</v>
      </c>
      <c r="F735" s="213" t="s">
        <v>103</v>
      </c>
    </row>
    <row r="736" spans="1:6" x14ac:dyDescent="0.3">
      <c r="A736" s="213">
        <v>2013</v>
      </c>
      <c r="B736" s="213" t="s">
        <v>0</v>
      </c>
      <c r="C736" s="213" t="s">
        <v>88</v>
      </c>
      <c r="D736" s="213" t="s">
        <v>67</v>
      </c>
      <c r="E736" s="213">
        <v>119</v>
      </c>
      <c r="F736" s="213" t="s">
        <v>103</v>
      </c>
    </row>
    <row r="737" spans="1:6" x14ac:dyDescent="0.3">
      <c r="A737" s="213">
        <v>2013</v>
      </c>
      <c r="B737" s="213" t="s">
        <v>0</v>
      </c>
      <c r="C737" s="213" t="s">
        <v>88</v>
      </c>
      <c r="D737" s="213" t="s">
        <v>28</v>
      </c>
      <c r="E737" s="213">
        <v>247</v>
      </c>
      <c r="F737" s="213" t="s">
        <v>103</v>
      </c>
    </row>
    <row r="738" spans="1:6" x14ac:dyDescent="0.3">
      <c r="A738" s="213">
        <v>2013</v>
      </c>
      <c r="B738" s="213" t="s">
        <v>0</v>
      </c>
      <c r="C738" s="213" t="s">
        <v>88</v>
      </c>
      <c r="D738" s="213" t="s">
        <v>31</v>
      </c>
      <c r="E738" s="213">
        <v>208</v>
      </c>
      <c r="F738" s="213" t="s">
        <v>103</v>
      </c>
    </row>
    <row r="739" spans="1:6" x14ac:dyDescent="0.3">
      <c r="A739" s="213">
        <v>2013</v>
      </c>
      <c r="B739" s="213" t="s">
        <v>0</v>
      </c>
      <c r="C739" s="213" t="s">
        <v>88</v>
      </c>
      <c r="D739" s="213" t="s">
        <v>64</v>
      </c>
      <c r="E739" s="213">
        <v>260</v>
      </c>
      <c r="F739" s="213" t="s">
        <v>103</v>
      </c>
    </row>
    <row r="740" spans="1:6" x14ac:dyDescent="0.3">
      <c r="A740" s="213">
        <v>2013</v>
      </c>
      <c r="B740" s="213" t="s">
        <v>0</v>
      </c>
      <c r="C740" s="213" t="s">
        <v>88</v>
      </c>
      <c r="D740" s="213" t="s">
        <v>280</v>
      </c>
      <c r="E740" s="213">
        <v>63</v>
      </c>
      <c r="F740" s="213" t="s">
        <v>103</v>
      </c>
    </row>
    <row r="741" spans="1:6" x14ac:dyDescent="0.3">
      <c r="A741" s="213">
        <v>2013</v>
      </c>
      <c r="B741" s="213" t="s">
        <v>0</v>
      </c>
      <c r="C741" s="213" t="s">
        <v>88</v>
      </c>
      <c r="D741" s="213" t="s">
        <v>73</v>
      </c>
      <c r="E741" s="213">
        <v>437</v>
      </c>
      <c r="F741" s="213" t="s">
        <v>103</v>
      </c>
    </row>
    <row r="742" spans="1:6" x14ac:dyDescent="0.3">
      <c r="A742" s="213">
        <v>2013</v>
      </c>
      <c r="B742" s="213" t="s">
        <v>0</v>
      </c>
      <c r="C742" s="213" t="s">
        <v>88</v>
      </c>
      <c r="D742" s="213" t="s">
        <v>26</v>
      </c>
      <c r="E742" s="213">
        <v>171</v>
      </c>
      <c r="F742" s="213" t="s">
        <v>103</v>
      </c>
    </row>
    <row r="743" spans="1:6" x14ac:dyDescent="0.3">
      <c r="A743" s="213">
        <v>2013</v>
      </c>
      <c r="B743" s="213" t="s">
        <v>0</v>
      </c>
      <c r="C743" s="213" t="s">
        <v>88</v>
      </c>
      <c r="D743" s="213" t="s">
        <v>32</v>
      </c>
      <c r="E743" s="213">
        <v>188</v>
      </c>
      <c r="F743" s="213" t="s">
        <v>103</v>
      </c>
    </row>
    <row r="744" spans="1:6" x14ac:dyDescent="0.3">
      <c r="A744" s="213">
        <v>2013</v>
      </c>
      <c r="B744" s="213" t="s">
        <v>0</v>
      </c>
      <c r="C744" s="213" t="s">
        <v>88</v>
      </c>
      <c r="D744" s="213" t="s">
        <v>46</v>
      </c>
      <c r="E744" s="213">
        <v>407</v>
      </c>
      <c r="F744" s="213" t="s">
        <v>103</v>
      </c>
    </row>
    <row r="745" spans="1:6" x14ac:dyDescent="0.3">
      <c r="A745" s="213">
        <v>2013</v>
      </c>
      <c r="B745" s="213" t="s">
        <v>0</v>
      </c>
      <c r="C745" s="213" t="s">
        <v>88</v>
      </c>
      <c r="D745" s="213" t="s">
        <v>75</v>
      </c>
      <c r="E745" s="213">
        <v>267</v>
      </c>
      <c r="F745" s="213" t="s">
        <v>103</v>
      </c>
    </row>
    <row r="746" spans="1:6" x14ac:dyDescent="0.3">
      <c r="A746" s="213">
        <v>2013</v>
      </c>
      <c r="B746" s="213" t="s">
        <v>0</v>
      </c>
      <c r="C746" s="213" t="s">
        <v>88</v>
      </c>
      <c r="D746" s="213" t="s">
        <v>10</v>
      </c>
      <c r="E746" s="213">
        <v>726</v>
      </c>
      <c r="F746" s="213" t="s">
        <v>103</v>
      </c>
    </row>
    <row r="747" spans="1:6" x14ac:dyDescent="0.3">
      <c r="A747" s="213">
        <v>2013</v>
      </c>
      <c r="B747" s="213" t="s">
        <v>0</v>
      </c>
      <c r="C747" s="213" t="s">
        <v>88</v>
      </c>
      <c r="D747" s="213" t="s">
        <v>291</v>
      </c>
      <c r="E747" s="213">
        <v>59</v>
      </c>
      <c r="F747" s="213" t="s">
        <v>103</v>
      </c>
    </row>
    <row r="748" spans="1:6" x14ac:dyDescent="0.3">
      <c r="A748" s="213">
        <v>2013</v>
      </c>
      <c r="B748" s="213" t="s">
        <v>0</v>
      </c>
      <c r="C748" s="213" t="s">
        <v>88</v>
      </c>
      <c r="D748" s="213" t="s">
        <v>15</v>
      </c>
      <c r="E748" s="213">
        <v>559</v>
      </c>
      <c r="F748" s="213" t="s">
        <v>103</v>
      </c>
    </row>
    <row r="749" spans="1:6" x14ac:dyDescent="0.3">
      <c r="A749" s="213">
        <v>2013</v>
      </c>
      <c r="B749" s="213" t="s">
        <v>0</v>
      </c>
      <c r="C749" s="213" t="s">
        <v>88</v>
      </c>
      <c r="D749" s="213" t="s">
        <v>18</v>
      </c>
      <c r="E749" s="213">
        <v>588</v>
      </c>
      <c r="F749" s="213" t="s">
        <v>103</v>
      </c>
    </row>
    <row r="750" spans="1:6" x14ac:dyDescent="0.3">
      <c r="A750" s="213">
        <v>2013</v>
      </c>
      <c r="B750" s="213" t="s">
        <v>0</v>
      </c>
      <c r="C750" s="213" t="s">
        <v>88</v>
      </c>
      <c r="D750" s="213" t="s">
        <v>77</v>
      </c>
      <c r="E750" s="213">
        <v>184</v>
      </c>
      <c r="F750" s="213" t="s">
        <v>103</v>
      </c>
    </row>
    <row r="751" spans="1:6" x14ac:dyDescent="0.3">
      <c r="A751" s="213">
        <v>2013</v>
      </c>
      <c r="B751" s="213" t="s">
        <v>0</v>
      </c>
      <c r="C751" s="213" t="s">
        <v>88</v>
      </c>
      <c r="D751" s="213" t="s">
        <v>44</v>
      </c>
      <c r="E751" s="213">
        <v>37</v>
      </c>
      <c r="F751" s="213" t="s">
        <v>103</v>
      </c>
    </row>
    <row r="752" spans="1:6" x14ac:dyDescent="0.3">
      <c r="A752" s="213">
        <v>2013</v>
      </c>
      <c r="B752" s="213" t="s">
        <v>0</v>
      </c>
      <c r="C752" s="213" t="s">
        <v>88</v>
      </c>
      <c r="D752" s="213" t="s">
        <v>71</v>
      </c>
      <c r="E752" s="213">
        <v>220</v>
      </c>
      <c r="F752" s="213" t="s">
        <v>103</v>
      </c>
    </row>
    <row r="753" spans="1:6" x14ac:dyDescent="0.3">
      <c r="A753" s="213">
        <v>2013</v>
      </c>
      <c r="B753" s="213" t="s">
        <v>0</v>
      </c>
      <c r="C753" s="213" t="s">
        <v>88</v>
      </c>
      <c r="D753" s="213" t="s">
        <v>52</v>
      </c>
      <c r="E753" s="213">
        <v>33</v>
      </c>
      <c r="F753" s="213" t="s">
        <v>103</v>
      </c>
    </row>
    <row r="754" spans="1:6" x14ac:dyDescent="0.3">
      <c r="A754" s="213">
        <v>2013</v>
      </c>
      <c r="B754" s="213" t="s">
        <v>0</v>
      </c>
      <c r="C754" s="213" t="s">
        <v>88</v>
      </c>
      <c r="D754" s="213" t="s">
        <v>20</v>
      </c>
      <c r="E754" s="213">
        <v>335</v>
      </c>
      <c r="F754" s="213" t="s">
        <v>103</v>
      </c>
    </row>
    <row r="755" spans="1:6" x14ac:dyDescent="0.3">
      <c r="A755" s="213">
        <v>2013</v>
      </c>
      <c r="B755" s="213" t="s">
        <v>0</v>
      </c>
      <c r="C755" s="213" t="s">
        <v>88</v>
      </c>
      <c r="D755" s="213" t="s">
        <v>95</v>
      </c>
      <c r="E755" s="213">
        <v>494</v>
      </c>
      <c r="F755" s="213" t="s">
        <v>103</v>
      </c>
    </row>
    <row r="756" spans="1:6" x14ac:dyDescent="0.3">
      <c r="A756" s="213">
        <v>2013</v>
      </c>
      <c r="B756" s="213" t="s">
        <v>0</v>
      </c>
      <c r="C756" s="213" t="s">
        <v>88</v>
      </c>
      <c r="D756" s="213" t="s">
        <v>30</v>
      </c>
      <c r="E756" s="213">
        <v>73</v>
      </c>
      <c r="F756" s="213" t="s">
        <v>103</v>
      </c>
    </row>
    <row r="757" spans="1:6" x14ac:dyDescent="0.3">
      <c r="A757" s="213">
        <v>2013</v>
      </c>
      <c r="B757" s="213" t="s">
        <v>0</v>
      </c>
      <c r="C757" s="213" t="s">
        <v>88</v>
      </c>
      <c r="D757" s="213" t="s">
        <v>281</v>
      </c>
      <c r="E757" s="292">
        <v>1582</v>
      </c>
      <c r="F757" s="213" t="s">
        <v>103</v>
      </c>
    </row>
    <row r="758" spans="1:6" x14ac:dyDescent="0.3">
      <c r="A758" s="213">
        <v>2013</v>
      </c>
      <c r="B758" s="213" t="s">
        <v>0</v>
      </c>
      <c r="C758" s="213" t="s">
        <v>88</v>
      </c>
      <c r="D758" s="213" t="s">
        <v>282</v>
      </c>
      <c r="E758" s="213">
        <v>74</v>
      </c>
      <c r="F758" s="213" t="s">
        <v>103</v>
      </c>
    </row>
    <row r="759" spans="1:6" x14ac:dyDescent="0.3">
      <c r="A759" s="213">
        <v>2013</v>
      </c>
      <c r="B759" s="213" t="s">
        <v>0</v>
      </c>
      <c r="C759" s="213" t="s">
        <v>88</v>
      </c>
      <c r="D759" s="213" t="s">
        <v>145</v>
      </c>
      <c r="E759" s="292">
        <v>6655</v>
      </c>
      <c r="F759" s="213" t="s">
        <v>103</v>
      </c>
    </row>
    <row r="760" spans="1:6" x14ac:dyDescent="0.3">
      <c r="A760" s="213">
        <v>2013</v>
      </c>
      <c r="B760" s="213" t="s">
        <v>0</v>
      </c>
      <c r="C760" s="213" t="s">
        <v>88</v>
      </c>
      <c r="D760" s="213" t="s">
        <v>146</v>
      </c>
      <c r="E760" s="292">
        <v>3470</v>
      </c>
      <c r="F760" s="213" t="s">
        <v>103</v>
      </c>
    </row>
    <row r="761" spans="1:6" x14ac:dyDescent="0.3">
      <c r="A761" s="213">
        <v>2013</v>
      </c>
      <c r="B761" s="213" t="s">
        <v>0</v>
      </c>
      <c r="C761" s="213" t="s">
        <v>88</v>
      </c>
      <c r="D761" s="213" t="s">
        <v>147</v>
      </c>
      <c r="E761" s="292">
        <v>7829</v>
      </c>
      <c r="F761" s="213" t="s">
        <v>103</v>
      </c>
    </row>
    <row r="762" spans="1:6" x14ac:dyDescent="0.3">
      <c r="A762" s="213">
        <v>2013</v>
      </c>
      <c r="B762" s="213" t="s">
        <v>0</v>
      </c>
      <c r="C762" s="213" t="s">
        <v>89</v>
      </c>
      <c r="D762" s="213" t="s">
        <v>79</v>
      </c>
      <c r="E762" s="213">
        <v>237</v>
      </c>
      <c r="F762" s="213" t="s">
        <v>103</v>
      </c>
    </row>
    <row r="763" spans="1:6" x14ac:dyDescent="0.3">
      <c r="A763" s="213">
        <v>2013</v>
      </c>
      <c r="B763" s="213" t="s">
        <v>0</v>
      </c>
      <c r="C763" s="213" t="s">
        <v>89</v>
      </c>
      <c r="D763" s="213" t="s">
        <v>17</v>
      </c>
      <c r="E763" s="213">
        <v>137</v>
      </c>
      <c r="F763" s="213" t="s">
        <v>103</v>
      </c>
    </row>
    <row r="764" spans="1:6" x14ac:dyDescent="0.3">
      <c r="A764" s="213">
        <v>2013</v>
      </c>
      <c r="B764" s="213" t="s">
        <v>0</v>
      </c>
      <c r="C764" s="213" t="s">
        <v>89</v>
      </c>
      <c r="D764" s="213" t="s">
        <v>66</v>
      </c>
      <c r="E764" s="213">
        <v>32</v>
      </c>
      <c r="F764" s="213" t="s">
        <v>103</v>
      </c>
    </row>
    <row r="765" spans="1:6" x14ac:dyDescent="0.3">
      <c r="A765" s="213">
        <v>2013</v>
      </c>
      <c r="B765" s="213" t="s">
        <v>0</v>
      </c>
      <c r="C765" s="213" t="s">
        <v>89</v>
      </c>
      <c r="D765" s="213" t="s">
        <v>11</v>
      </c>
      <c r="E765" s="213">
        <v>266</v>
      </c>
      <c r="F765" s="213" t="s">
        <v>103</v>
      </c>
    </row>
    <row r="766" spans="1:6" x14ac:dyDescent="0.3">
      <c r="A766" s="213">
        <v>2013</v>
      </c>
      <c r="B766" s="213" t="s">
        <v>0</v>
      </c>
      <c r="C766" s="213" t="s">
        <v>89</v>
      </c>
      <c r="D766" s="213" t="s">
        <v>56</v>
      </c>
      <c r="E766" s="213">
        <v>82</v>
      </c>
      <c r="F766" s="213" t="s">
        <v>103</v>
      </c>
    </row>
    <row r="767" spans="1:6" x14ac:dyDescent="0.3">
      <c r="A767" s="213">
        <v>2013</v>
      </c>
      <c r="B767" s="213" t="s">
        <v>0</v>
      </c>
      <c r="C767" s="213" t="s">
        <v>89</v>
      </c>
      <c r="D767" s="213" t="s">
        <v>29</v>
      </c>
      <c r="E767" s="213">
        <v>52</v>
      </c>
      <c r="F767" s="213" t="s">
        <v>103</v>
      </c>
    </row>
    <row r="768" spans="1:6" x14ac:dyDescent="0.3">
      <c r="A768" s="213">
        <v>2013</v>
      </c>
      <c r="B768" s="213" t="s">
        <v>0</v>
      </c>
      <c r="C768" s="213" t="s">
        <v>89</v>
      </c>
      <c r="D768" s="213" t="s">
        <v>47</v>
      </c>
      <c r="E768" s="213">
        <v>171</v>
      </c>
      <c r="F768" s="213" t="s">
        <v>103</v>
      </c>
    </row>
    <row r="769" spans="1:6" x14ac:dyDescent="0.3">
      <c r="A769" s="213">
        <v>2013</v>
      </c>
      <c r="B769" s="213" t="s">
        <v>0</v>
      </c>
      <c r="C769" s="213" t="s">
        <v>89</v>
      </c>
      <c r="D769" s="213" t="s">
        <v>57</v>
      </c>
      <c r="E769" s="213">
        <v>32</v>
      </c>
      <c r="F769" s="213" t="s">
        <v>103</v>
      </c>
    </row>
    <row r="770" spans="1:6" x14ac:dyDescent="0.3">
      <c r="A770" s="213">
        <v>2013</v>
      </c>
      <c r="B770" s="213" t="s">
        <v>0</v>
      </c>
      <c r="C770" s="213" t="s">
        <v>89</v>
      </c>
      <c r="D770" s="213" t="s">
        <v>74</v>
      </c>
      <c r="E770" s="213">
        <v>171</v>
      </c>
      <c r="F770" s="213" t="s">
        <v>103</v>
      </c>
    </row>
    <row r="771" spans="1:6" x14ac:dyDescent="0.3">
      <c r="A771" s="213">
        <v>2013</v>
      </c>
      <c r="B771" s="213" t="s">
        <v>0</v>
      </c>
      <c r="C771" s="213" t="s">
        <v>89</v>
      </c>
      <c r="D771" s="213" t="s">
        <v>60</v>
      </c>
      <c r="E771" s="213">
        <v>51</v>
      </c>
      <c r="F771" s="213" t="s">
        <v>103</v>
      </c>
    </row>
    <row r="772" spans="1:6" x14ac:dyDescent="0.3">
      <c r="A772" s="213">
        <v>2013</v>
      </c>
      <c r="B772" s="213" t="s">
        <v>0</v>
      </c>
      <c r="C772" s="213" t="s">
        <v>89</v>
      </c>
      <c r="D772" s="213" t="s">
        <v>25</v>
      </c>
      <c r="E772" s="213">
        <v>159</v>
      </c>
      <c r="F772" s="213" t="s">
        <v>103</v>
      </c>
    </row>
    <row r="773" spans="1:6" x14ac:dyDescent="0.3">
      <c r="A773" s="213">
        <v>2013</v>
      </c>
      <c r="B773" s="213" t="s">
        <v>0</v>
      </c>
      <c r="C773" s="213" t="s">
        <v>89</v>
      </c>
      <c r="D773" s="213" t="s">
        <v>7</v>
      </c>
      <c r="E773" s="213">
        <v>197</v>
      </c>
      <c r="F773" s="213" t="s">
        <v>103</v>
      </c>
    </row>
    <row r="774" spans="1:6" x14ac:dyDescent="0.3">
      <c r="A774" s="213">
        <v>2013</v>
      </c>
      <c r="B774" s="213" t="s">
        <v>0</v>
      </c>
      <c r="C774" s="213" t="s">
        <v>89</v>
      </c>
      <c r="D774" s="213" t="s">
        <v>36</v>
      </c>
      <c r="E774" s="213">
        <v>56</v>
      </c>
      <c r="F774" s="213" t="s">
        <v>103</v>
      </c>
    </row>
    <row r="775" spans="1:6" x14ac:dyDescent="0.3">
      <c r="A775" s="213">
        <v>2013</v>
      </c>
      <c r="B775" s="213" t="s">
        <v>0</v>
      </c>
      <c r="C775" s="213" t="s">
        <v>89</v>
      </c>
      <c r="D775" s="213" t="s">
        <v>21</v>
      </c>
      <c r="E775" s="213">
        <v>43</v>
      </c>
      <c r="F775" s="213" t="s">
        <v>103</v>
      </c>
    </row>
    <row r="776" spans="1:6" x14ac:dyDescent="0.3">
      <c r="A776" s="213">
        <v>2013</v>
      </c>
      <c r="B776" s="213" t="s">
        <v>0</v>
      </c>
      <c r="C776" s="213" t="s">
        <v>89</v>
      </c>
      <c r="D776" s="213" t="s">
        <v>16</v>
      </c>
      <c r="E776" s="213">
        <v>146</v>
      </c>
      <c r="F776" s="213" t="s">
        <v>103</v>
      </c>
    </row>
    <row r="777" spans="1:6" x14ac:dyDescent="0.3">
      <c r="A777" s="213">
        <v>2013</v>
      </c>
      <c r="B777" s="213" t="s">
        <v>0</v>
      </c>
      <c r="C777" s="213" t="s">
        <v>89</v>
      </c>
      <c r="D777" s="213" t="s">
        <v>2</v>
      </c>
      <c r="E777" s="213">
        <v>366</v>
      </c>
      <c r="F777" s="213" t="s">
        <v>103</v>
      </c>
    </row>
    <row r="778" spans="1:6" x14ac:dyDescent="0.3">
      <c r="A778" s="213">
        <v>2013</v>
      </c>
      <c r="B778" s="213" t="s">
        <v>0</v>
      </c>
      <c r="C778" s="213" t="s">
        <v>89</v>
      </c>
      <c r="D778" s="213" t="s">
        <v>4</v>
      </c>
      <c r="E778" s="213">
        <v>375</v>
      </c>
      <c r="F778" s="213" t="s">
        <v>103</v>
      </c>
    </row>
    <row r="779" spans="1:6" x14ac:dyDescent="0.3">
      <c r="A779" s="213">
        <v>2013</v>
      </c>
      <c r="B779" s="213" t="s">
        <v>0</v>
      </c>
      <c r="C779" s="213" t="s">
        <v>89</v>
      </c>
      <c r="D779" s="213" t="s">
        <v>8</v>
      </c>
      <c r="E779" s="213">
        <v>112</v>
      </c>
      <c r="F779" s="213" t="s">
        <v>103</v>
      </c>
    </row>
    <row r="780" spans="1:6" x14ac:dyDescent="0.3">
      <c r="A780" s="213">
        <v>2013</v>
      </c>
      <c r="B780" s="213" t="s">
        <v>0</v>
      </c>
      <c r="C780" s="213" t="s">
        <v>89</v>
      </c>
      <c r="D780" s="213" t="s">
        <v>78</v>
      </c>
      <c r="E780" s="213">
        <v>148</v>
      </c>
      <c r="F780" s="213" t="s">
        <v>103</v>
      </c>
    </row>
    <row r="781" spans="1:6" x14ac:dyDescent="0.3">
      <c r="A781" s="213">
        <v>2013</v>
      </c>
      <c r="B781" s="213" t="s">
        <v>0</v>
      </c>
      <c r="C781" s="213" t="s">
        <v>89</v>
      </c>
      <c r="D781" s="213" t="s">
        <v>27</v>
      </c>
      <c r="E781" s="213">
        <v>110</v>
      </c>
      <c r="F781" s="213" t="s">
        <v>103</v>
      </c>
    </row>
    <row r="782" spans="1:6" x14ac:dyDescent="0.3">
      <c r="A782" s="213">
        <v>2013</v>
      </c>
      <c r="B782" s="213" t="s">
        <v>0</v>
      </c>
      <c r="C782" s="213" t="s">
        <v>89</v>
      </c>
      <c r="D782" s="213" t="s">
        <v>13</v>
      </c>
      <c r="E782" s="213">
        <v>39</v>
      </c>
      <c r="F782" s="213" t="s">
        <v>103</v>
      </c>
    </row>
    <row r="783" spans="1:6" x14ac:dyDescent="0.3">
      <c r="A783" s="213">
        <v>2013</v>
      </c>
      <c r="B783" s="213" t="s">
        <v>0</v>
      </c>
      <c r="C783" s="213" t="s">
        <v>89</v>
      </c>
      <c r="D783" s="213" t="s">
        <v>70</v>
      </c>
      <c r="E783" s="213">
        <v>141</v>
      </c>
      <c r="F783" s="213" t="s">
        <v>103</v>
      </c>
    </row>
    <row r="784" spans="1:6" x14ac:dyDescent="0.3">
      <c r="A784" s="213">
        <v>2013</v>
      </c>
      <c r="B784" s="213" t="s">
        <v>0</v>
      </c>
      <c r="C784" s="213" t="s">
        <v>89</v>
      </c>
      <c r="D784" s="213" t="s">
        <v>72</v>
      </c>
      <c r="E784" s="213">
        <v>31</v>
      </c>
      <c r="F784" s="213" t="s">
        <v>103</v>
      </c>
    </row>
    <row r="785" spans="1:6" x14ac:dyDescent="0.3">
      <c r="A785" s="213">
        <v>2013</v>
      </c>
      <c r="B785" s="213" t="s">
        <v>0</v>
      </c>
      <c r="C785" s="213" t="s">
        <v>89</v>
      </c>
      <c r="D785" s="213" t="s">
        <v>6</v>
      </c>
      <c r="E785" s="213">
        <v>358</v>
      </c>
      <c r="F785" s="213" t="s">
        <v>103</v>
      </c>
    </row>
    <row r="786" spans="1:6" x14ac:dyDescent="0.3">
      <c r="A786" s="213">
        <v>2013</v>
      </c>
      <c r="B786" s="213" t="s">
        <v>0</v>
      </c>
      <c r="C786" s="213" t="s">
        <v>89</v>
      </c>
      <c r="D786" s="213" t="s">
        <v>62</v>
      </c>
      <c r="E786" s="213">
        <v>101</v>
      </c>
      <c r="F786" s="213" t="s">
        <v>103</v>
      </c>
    </row>
    <row r="787" spans="1:6" x14ac:dyDescent="0.3">
      <c r="A787" s="213">
        <v>2013</v>
      </c>
      <c r="B787" s="213" t="s">
        <v>0</v>
      </c>
      <c r="C787" s="213" t="s">
        <v>89</v>
      </c>
      <c r="D787" s="213" t="s">
        <v>5</v>
      </c>
      <c r="E787" s="213">
        <v>252</v>
      </c>
      <c r="F787" s="213" t="s">
        <v>103</v>
      </c>
    </row>
    <row r="788" spans="1:6" x14ac:dyDescent="0.3">
      <c r="A788" s="213">
        <v>2013</v>
      </c>
      <c r="B788" s="213" t="s">
        <v>0</v>
      </c>
      <c r="C788" s="213" t="s">
        <v>89</v>
      </c>
      <c r="D788" s="213" t="s">
        <v>76</v>
      </c>
      <c r="E788" s="213">
        <v>156</v>
      </c>
      <c r="F788" s="213" t="s">
        <v>103</v>
      </c>
    </row>
    <row r="789" spans="1:6" x14ac:dyDescent="0.3">
      <c r="A789" s="213">
        <v>2013</v>
      </c>
      <c r="B789" s="213" t="s">
        <v>0</v>
      </c>
      <c r="C789" s="213" t="s">
        <v>89</v>
      </c>
      <c r="D789" s="213" t="s">
        <v>63</v>
      </c>
      <c r="E789" s="213">
        <v>35</v>
      </c>
      <c r="F789" s="213" t="s">
        <v>103</v>
      </c>
    </row>
    <row r="790" spans="1:6" x14ac:dyDescent="0.3">
      <c r="A790" s="213">
        <v>2013</v>
      </c>
      <c r="B790" s="213" t="s">
        <v>0</v>
      </c>
      <c r="C790" s="213" t="s">
        <v>89</v>
      </c>
      <c r="D790" s="213" t="s">
        <v>43</v>
      </c>
      <c r="E790" s="213">
        <v>30</v>
      </c>
      <c r="F790" s="213" t="s">
        <v>103</v>
      </c>
    </row>
    <row r="791" spans="1:6" x14ac:dyDescent="0.3">
      <c r="A791" s="213">
        <v>2013</v>
      </c>
      <c r="B791" s="213" t="s">
        <v>0</v>
      </c>
      <c r="C791" s="213" t="s">
        <v>89</v>
      </c>
      <c r="D791" s="213" t="s">
        <v>65</v>
      </c>
      <c r="E791" s="213">
        <v>39</v>
      </c>
      <c r="F791" s="213" t="s">
        <v>103</v>
      </c>
    </row>
    <row r="792" spans="1:6" x14ac:dyDescent="0.3">
      <c r="A792" s="213">
        <v>2013</v>
      </c>
      <c r="B792" s="213" t="s">
        <v>0</v>
      </c>
      <c r="C792" s="213" t="s">
        <v>89</v>
      </c>
      <c r="D792" s="213" t="s">
        <v>22</v>
      </c>
      <c r="E792" s="213">
        <v>46</v>
      </c>
      <c r="F792" s="213" t="s">
        <v>103</v>
      </c>
    </row>
    <row r="793" spans="1:6" x14ac:dyDescent="0.3">
      <c r="A793" s="213">
        <v>2013</v>
      </c>
      <c r="B793" s="213" t="s">
        <v>0</v>
      </c>
      <c r="C793" s="213" t="s">
        <v>89</v>
      </c>
      <c r="D793" s="213" t="s">
        <v>23</v>
      </c>
      <c r="E793" s="213">
        <v>54</v>
      </c>
      <c r="F793" s="213" t="s">
        <v>103</v>
      </c>
    </row>
    <row r="794" spans="1:6" x14ac:dyDescent="0.3">
      <c r="A794" s="213">
        <v>2013</v>
      </c>
      <c r="B794" s="213" t="s">
        <v>0</v>
      </c>
      <c r="C794" s="213" t="s">
        <v>89</v>
      </c>
      <c r="D794" s="213" t="s">
        <v>12</v>
      </c>
      <c r="E794" s="213">
        <v>44</v>
      </c>
      <c r="F794" s="213" t="s">
        <v>103</v>
      </c>
    </row>
    <row r="795" spans="1:6" x14ac:dyDescent="0.3">
      <c r="A795" s="213">
        <v>2013</v>
      </c>
      <c r="B795" s="213" t="s">
        <v>0</v>
      </c>
      <c r="C795" s="213" t="s">
        <v>89</v>
      </c>
      <c r="D795" s="213" t="s">
        <v>278</v>
      </c>
      <c r="E795" s="213">
        <v>104</v>
      </c>
      <c r="F795" s="213" t="s">
        <v>103</v>
      </c>
    </row>
    <row r="796" spans="1:6" x14ac:dyDescent="0.3">
      <c r="A796" s="213">
        <v>2013</v>
      </c>
      <c r="B796" s="213" t="s">
        <v>0</v>
      </c>
      <c r="C796" s="213" t="s">
        <v>89</v>
      </c>
      <c r="D796" s="213" t="s">
        <v>19</v>
      </c>
      <c r="E796" s="213">
        <v>60</v>
      </c>
      <c r="F796" s="213" t="s">
        <v>103</v>
      </c>
    </row>
    <row r="797" spans="1:6" x14ac:dyDescent="0.3">
      <c r="A797" s="213">
        <v>2013</v>
      </c>
      <c r="B797" s="213" t="s">
        <v>0</v>
      </c>
      <c r="C797" s="213" t="s">
        <v>89</v>
      </c>
      <c r="D797" s="213" t="s">
        <v>48</v>
      </c>
      <c r="E797" s="213">
        <v>47</v>
      </c>
      <c r="F797" s="213" t="s">
        <v>103</v>
      </c>
    </row>
    <row r="798" spans="1:6" x14ac:dyDescent="0.3">
      <c r="A798" s="213">
        <v>2013</v>
      </c>
      <c r="B798" s="213" t="s">
        <v>0</v>
      </c>
      <c r="C798" s="213" t="s">
        <v>89</v>
      </c>
      <c r="D798" s="213" t="s">
        <v>34</v>
      </c>
      <c r="E798" s="213">
        <v>35</v>
      </c>
      <c r="F798" s="213" t="s">
        <v>103</v>
      </c>
    </row>
    <row r="799" spans="1:6" x14ac:dyDescent="0.3">
      <c r="A799" s="213">
        <v>2013</v>
      </c>
      <c r="B799" s="213" t="s">
        <v>0</v>
      </c>
      <c r="C799" s="213" t="s">
        <v>89</v>
      </c>
      <c r="D799" s="213" t="s">
        <v>3</v>
      </c>
      <c r="E799" s="213">
        <v>328</v>
      </c>
      <c r="F799" s="213" t="s">
        <v>103</v>
      </c>
    </row>
    <row r="800" spans="1:6" x14ac:dyDescent="0.3">
      <c r="A800" s="213">
        <v>2013</v>
      </c>
      <c r="B800" s="213" t="s">
        <v>0</v>
      </c>
      <c r="C800" s="213" t="s">
        <v>89</v>
      </c>
      <c r="D800" s="213" t="s">
        <v>80</v>
      </c>
      <c r="E800" s="213">
        <v>102</v>
      </c>
      <c r="F800" s="213" t="s">
        <v>103</v>
      </c>
    </row>
    <row r="801" spans="1:6" x14ac:dyDescent="0.3">
      <c r="A801" s="213">
        <v>2013</v>
      </c>
      <c r="B801" s="213" t="s">
        <v>0</v>
      </c>
      <c r="C801" s="213" t="s">
        <v>89</v>
      </c>
      <c r="D801" s="213" t="s">
        <v>39</v>
      </c>
      <c r="E801" s="213">
        <v>62</v>
      </c>
      <c r="F801" s="213" t="s">
        <v>103</v>
      </c>
    </row>
    <row r="802" spans="1:6" x14ac:dyDescent="0.3">
      <c r="A802" s="213">
        <v>2013</v>
      </c>
      <c r="B802" s="213" t="s">
        <v>0</v>
      </c>
      <c r="C802" s="213" t="s">
        <v>89</v>
      </c>
      <c r="D802" s="213" t="s">
        <v>14</v>
      </c>
      <c r="E802" s="213">
        <v>203</v>
      </c>
      <c r="F802" s="213" t="s">
        <v>103</v>
      </c>
    </row>
    <row r="803" spans="1:6" x14ac:dyDescent="0.3">
      <c r="A803" s="213">
        <v>2013</v>
      </c>
      <c r="B803" s="213" t="s">
        <v>0</v>
      </c>
      <c r="C803" s="213" t="s">
        <v>89</v>
      </c>
      <c r="D803" s="213" t="s">
        <v>68</v>
      </c>
      <c r="E803" s="213">
        <v>43</v>
      </c>
      <c r="F803" s="213" t="s">
        <v>103</v>
      </c>
    </row>
    <row r="804" spans="1:6" x14ac:dyDescent="0.3">
      <c r="A804" s="213">
        <v>2013</v>
      </c>
      <c r="B804" s="213" t="s">
        <v>0</v>
      </c>
      <c r="C804" s="213" t="s">
        <v>89</v>
      </c>
      <c r="D804" s="213" t="s">
        <v>69</v>
      </c>
      <c r="E804" s="213">
        <v>31</v>
      </c>
      <c r="F804" s="213" t="s">
        <v>103</v>
      </c>
    </row>
    <row r="805" spans="1:6" x14ac:dyDescent="0.3">
      <c r="A805" s="213">
        <v>2013</v>
      </c>
      <c r="B805" s="213" t="s">
        <v>0</v>
      </c>
      <c r="C805" s="213" t="s">
        <v>89</v>
      </c>
      <c r="D805" s="213" t="s">
        <v>24</v>
      </c>
      <c r="E805" s="213">
        <v>210</v>
      </c>
      <c r="F805" s="213" t="s">
        <v>103</v>
      </c>
    </row>
    <row r="806" spans="1:6" x14ac:dyDescent="0.3">
      <c r="A806" s="213">
        <v>2013</v>
      </c>
      <c r="B806" s="213" t="s">
        <v>0</v>
      </c>
      <c r="C806" s="213" t="s">
        <v>89</v>
      </c>
      <c r="D806" s="213" t="s">
        <v>9</v>
      </c>
      <c r="E806" s="213">
        <v>148</v>
      </c>
      <c r="F806" s="213" t="s">
        <v>103</v>
      </c>
    </row>
    <row r="807" spans="1:6" x14ac:dyDescent="0.3">
      <c r="A807" s="213">
        <v>2013</v>
      </c>
      <c r="B807" s="213" t="s">
        <v>0</v>
      </c>
      <c r="C807" s="213" t="s">
        <v>89</v>
      </c>
      <c r="D807" s="213" t="s">
        <v>67</v>
      </c>
      <c r="E807" s="213">
        <v>55</v>
      </c>
      <c r="F807" s="213" t="s">
        <v>103</v>
      </c>
    </row>
    <row r="808" spans="1:6" x14ac:dyDescent="0.3">
      <c r="A808" s="213">
        <v>2013</v>
      </c>
      <c r="B808" s="213" t="s">
        <v>0</v>
      </c>
      <c r="C808" s="213" t="s">
        <v>89</v>
      </c>
      <c r="D808" s="213" t="s">
        <v>28</v>
      </c>
      <c r="E808" s="213">
        <v>94</v>
      </c>
      <c r="F808" s="213" t="s">
        <v>103</v>
      </c>
    </row>
    <row r="809" spans="1:6" x14ac:dyDescent="0.3">
      <c r="A809" s="213">
        <v>2013</v>
      </c>
      <c r="B809" s="213" t="s">
        <v>0</v>
      </c>
      <c r="C809" s="213" t="s">
        <v>89</v>
      </c>
      <c r="D809" s="213" t="s">
        <v>31</v>
      </c>
      <c r="E809" s="213">
        <v>98</v>
      </c>
      <c r="F809" s="213" t="s">
        <v>103</v>
      </c>
    </row>
    <row r="810" spans="1:6" x14ac:dyDescent="0.3">
      <c r="A810" s="213">
        <v>2013</v>
      </c>
      <c r="B810" s="213" t="s">
        <v>0</v>
      </c>
      <c r="C810" s="213" t="s">
        <v>89</v>
      </c>
      <c r="D810" s="213" t="s">
        <v>64</v>
      </c>
      <c r="E810" s="213">
        <v>96</v>
      </c>
      <c r="F810" s="213" t="s">
        <v>103</v>
      </c>
    </row>
    <row r="811" spans="1:6" x14ac:dyDescent="0.3">
      <c r="A811" s="213">
        <v>2013</v>
      </c>
      <c r="B811" s="213" t="s">
        <v>0</v>
      </c>
      <c r="C811" s="213" t="s">
        <v>89</v>
      </c>
      <c r="D811" s="213" t="s">
        <v>73</v>
      </c>
      <c r="E811" s="213">
        <v>144</v>
      </c>
      <c r="F811" s="213" t="s">
        <v>103</v>
      </c>
    </row>
    <row r="812" spans="1:6" x14ac:dyDescent="0.3">
      <c r="A812" s="213">
        <v>2013</v>
      </c>
      <c r="B812" s="213" t="s">
        <v>0</v>
      </c>
      <c r="C812" s="213" t="s">
        <v>89</v>
      </c>
      <c r="D812" s="213" t="s">
        <v>26</v>
      </c>
      <c r="E812" s="213">
        <v>62</v>
      </c>
      <c r="F812" s="213" t="s">
        <v>103</v>
      </c>
    </row>
    <row r="813" spans="1:6" x14ac:dyDescent="0.3">
      <c r="A813" s="213">
        <v>2013</v>
      </c>
      <c r="B813" s="213" t="s">
        <v>0</v>
      </c>
      <c r="C813" s="213" t="s">
        <v>89</v>
      </c>
      <c r="D813" s="213" t="s">
        <v>32</v>
      </c>
      <c r="E813" s="213">
        <v>59</v>
      </c>
      <c r="F813" s="213" t="s">
        <v>103</v>
      </c>
    </row>
    <row r="814" spans="1:6" x14ac:dyDescent="0.3">
      <c r="A814" s="213">
        <v>2013</v>
      </c>
      <c r="B814" s="213" t="s">
        <v>0</v>
      </c>
      <c r="C814" s="213" t="s">
        <v>89</v>
      </c>
      <c r="D814" s="213" t="s">
        <v>46</v>
      </c>
      <c r="E814" s="213">
        <v>155</v>
      </c>
      <c r="F814" s="213" t="s">
        <v>103</v>
      </c>
    </row>
    <row r="815" spans="1:6" x14ac:dyDescent="0.3">
      <c r="A815" s="213">
        <v>2013</v>
      </c>
      <c r="B815" s="213" t="s">
        <v>0</v>
      </c>
      <c r="C815" s="213" t="s">
        <v>89</v>
      </c>
      <c r="D815" s="213" t="s">
        <v>75</v>
      </c>
      <c r="E815" s="213">
        <v>104</v>
      </c>
      <c r="F815" s="213" t="s">
        <v>103</v>
      </c>
    </row>
    <row r="816" spans="1:6" x14ac:dyDescent="0.3">
      <c r="A816" s="213">
        <v>2013</v>
      </c>
      <c r="B816" s="213" t="s">
        <v>0</v>
      </c>
      <c r="C816" s="213" t="s">
        <v>89</v>
      </c>
      <c r="D816" s="213" t="s">
        <v>10</v>
      </c>
      <c r="E816" s="213">
        <v>280</v>
      </c>
      <c r="F816" s="213" t="s">
        <v>103</v>
      </c>
    </row>
    <row r="817" spans="1:6" x14ac:dyDescent="0.3">
      <c r="A817" s="213">
        <v>2013</v>
      </c>
      <c r="B817" s="213" t="s">
        <v>0</v>
      </c>
      <c r="C817" s="213" t="s">
        <v>89</v>
      </c>
      <c r="D817" s="213" t="s">
        <v>15</v>
      </c>
      <c r="E817" s="213">
        <v>244</v>
      </c>
      <c r="F817" s="213" t="s">
        <v>103</v>
      </c>
    </row>
    <row r="818" spans="1:6" x14ac:dyDescent="0.3">
      <c r="A818" s="213">
        <v>2013</v>
      </c>
      <c r="B818" s="213" t="s">
        <v>0</v>
      </c>
      <c r="C818" s="213" t="s">
        <v>89</v>
      </c>
      <c r="D818" s="213" t="s">
        <v>18</v>
      </c>
      <c r="E818" s="213">
        <v>229</v>
      </c>
      <c r="F818" s="213" t="s">
        <v>103</v>
      </c>
    </row>
    <row r="819" spans="1:6" x14ac:dyDescent="0.3">
      <c r="A819" s="213">
        <v>2013</v>
      </c>
      <c r="B819" s="213" t="s">
        <v>0</v>
      </c>
      <c r="C819" s="213" t="s">
        <v>89</v>
      </c>
      <c r="D819" s="213" t="s">
        <v>77</v>
      </c>
      <c r="E819" s="213">
        <v>83</v>
      </c>
      <c r="F819" s="213" t="s">
        <v>103</v>
      </c>
    </row>
    <row r="820" spans="1:6" x14ac:dyDescent="0.3">
      <c r="A820" s="213">
        <v>2013</v>
      </c>
      <c r="B820" s="213" t="s">
        <v>0</v>
      </c>
      <c r="C820" s="213" t="s">
        <v>89</v>
      </c>
      <c r="D820" s="213" t="s">
        <v>71</v>
      </c>
      <c r="E820" s="213">
        <v>83</v>
      </c>
      <c r="F820" s="213" t="s">
        <v>103</v>
      </c>
    </row>
    <row r="821" spans="1:6" x14ac:dyDescent="0.3">
      <c r="A821" s="213">
        <v>2013</v>
      </c>
      <c r="B821" s="213" t="s">
        <v>0</v>
      </c>
      <c r="C821" s="213" t="s">
        <v>89</v>
      </c>
      <c r="D821" s="213" t="s">
        <v>20</v>
      </c>
      <c r="E821" s="213">
        <v>136</v>
      </c>
      <c r="F821" s="213" t="s">
        <v>103</v>
      </c>
    </row>
    <row r="822" spans="1:6" x14ac:dyDescent="0.3">
      <c r="A822" s="213">
        <v>2013</v>
      </c>
      <c r="B822" s="213" t="s">
        <v>0</v>
      </c>
      <c r="C822" s="213" t="s">
        <v>89</v>
      </c>
      <c r="D822" s="213" t="s">
        <v>95</v>
      </c>
      <c r="E822" s="213">
        <v>166</v>
      </c>
      <c r="F822" s="213" t="s">
        <v>103</v>
      </c>
    </row>
    <row r="823" spans="1:6" x14ac:dyDescent="0.3">
      <c r="A823" s="213">
        <v>2013</v>
      </c>
      <c r="B823" s="213" t="s">
        <v>0</v>
      </c>
      <c r="C823" s="213" t="s">
        <v>89</v>
      </c>
      <c r="D823" s="213" t="s">
        <v>281</v>
      </c>
      <c r="E823" s="213">
        <v>517</v>
      </c>
      <c r="F823" s="213" t="s">
        <v>103</v>
      </c>
    </row>
    <row r="824" spans="1:6" x14ac:dyDescent="0.3">
      <c r="A824" s="213">
        <v>2013</v>
      </c>
      <c r="B824" s="213" t="s">
        <v>0</v>
      </c>
      <c r="C824" s="213" t="s">
        <v>89</v>
      </c>
      <c r="D824" s="213" t="s">
        <v>145</v>
      </c>
      <c r="E824" s="292">
        <v>2154</v>
      </c>
      <c r="F824" s="213" t="s">
        <v>103</v>
      </c>
    </row>
    <row r="825" spans="1:6" x14ac:dyDescent="0.3">
      <c r="A825" s="213">
        <v>2013</v>
      </c>
      <c r="B825" s="213" t="s">
        <v>0</v>
      </c>
      <c r="C825" s="213" t="s">
        <v>89</v>
      </c>
      <c r="D825" s="213" t="s">
        <v>146</v>
      </c>
      <c r="E825" s="292">
        <v>1167</v>
      </c>
      <c r="F825" s="213" t="s">
        <v>103</v>
      </c>
    </row>
    <row r="826" spans="1:6" x14ac:dyDescent="0.3">
      <c r="A826" s="213">
        <v>2013</v>
      </c>
      <c r="B826" s="213" t="s">
        <v>0</v>
      </c>
      <c r="C826" s="213" t="s">
        <v>89</v>
      </c>
      <c r="D826" s="213" t="s">
        <v>147</v>
      </c>
      <c r="E826" s="292">
        <v>2516</v>
      </c>
      <c r="F826" s="213" t="s">
        <v>103</v>
      </c>
    </row>
    <row r="827" spans="1:6" x14ac:dyDescent="0.3">
      <c r="A827" s="213">
        <v>2013</v>
      </c>
      <c r="B827" s="213" t="s">
        <v>0</v>
      </c>
      <c r="C827" s="213" t="s">
        <v>86</v>
      </c>
      <c r="D827" s="213" t="s">
        <v>35</v>
      </c>
      <c r="E827" s="213">
        <v>46</v>
      </c>
      <c r="F827" s="213" t="s">
        <v>103</v>
      </c>
    </row>
    <row r="828" spans="1:6" x14ac:dyDescent="0.3">
      <c r="A828" s="213">
        <v>2013</v>
      </c>
      <c r="B828" s="213" t="s">
        <v>0</v>
      </c>
      <c r="C828" s="213" t="s">
        <v>86</v>
      </c>
      <c r="D828" s="213" t="s">
        <v>41</v>
      </c>
      <c r="E828" s="213">
        <v>110</v>
      </c>
      <c r="F828" s="213" t="s">
        <v>103</v>
      </c>
    </row>
    <row r="829" spans="1:6" x14ac:dyDescent="0.3">
      <c r="A829" s="213">
        <v>2013</v>
      </c>
      <c r="B829" s="213" t="s">
        <v>0</v>
      </c>
      <c r="C829" s="213" t="s">
        <v>86</v>
      </c>
      <c r="D829" s="213" t="s">
        <v>59</v>
      </c>
      <c r="E829" s="213">
        <v>56</v>
      </c>
      <c r="F829" s="213" t="s">
        <v>103</v>
      </c>
    </row>
    <row r="830" spans="1:6" x14ac:dyDescent="0.3">
      <c r="A830" s="213">
        <v>2013</v>
      </c>
      <c r="B830" s="213" t="s">
        <v>0</v>
      </c>
      <c r="C830" s="213" t="s">
        <v>86</v>
      </c>
      <c r="D830" s="213" t="s">
        <v>79</v>
      </c>
      <c r="E830" s="213">
        <v>446</v>
      </c>
      <c r="F830" s="213" t="s">
        <v>103</v>
      </c>
    </row>
    <row r="831" spans="1:6" x14ac:dyDescent="0.3">
      <c r="A831" s="213">
        <v>2013</v>
      </c>
      <c r="B831" s="213" t="s">
        <v>0</v>
      </c>
      <c r="C831" s="213" t="s">
        <v>86</v>
      </c>
      <c r="D831" s="213" t="s">
        <v>17</v>
      </c>
      <c r="E831" s="213">
        <v>225</v>
      </c>
      <c r="F831" s="213" t="s">
        <v>103</v>
      </c>
    </row>
    <row r="832" spans="1:6" x14ac:dyDescent="0.3">
      <c r="A832" s="213">
        <v>2013</v>
      </c>
      <c r="B832" s="213" t="s">
        <v>0</v>
      </c>
      <c r="C832" s="213" t="s">
        <v>86</v>
      </c>
      <c r="D832" s="213" t="s">
        <v>274</v>
      </c>
      <c r="E832" s="213">
        <v>133</v>
      </c>
      <c r="F832" s="213" t="s">
        <v>103</v>
      </c>
    </row>
    <row r="833" spans="1:6" x14ac:dyDescent="0.3">
      <c r="A833" s="213">
        <v>2013</v>
      </c>
      <c r="B833" s="213" t="s">
        <v>0</v>
      </c>
      <c r="C833" s="213" t="s">
        <v>86</v>
      </c>
      <c r="D833" s="213" t="s">
        <v>66</v>
      </c>
      <c r="E833" s="213">
        <v>86</v>
      </c>
      <c r="F833" s="213" t="s">
        <v>103</v>
      </c>
    </row>
    <row r="834" spans="1:6" x14ac:dyDescent="0.3">
      <c r="A834" s="213">
        <v>2013</v>
      </c>
      <c r="B834" s="213" t="s">
        <v>0</v>
      </c>
      <c r="C834" s="213" t="s">
        <v>86</v>
      </c>
      <c r="D834" s="213" t="s">
        <v>11</v>
      </c>
      <c r="E834" s="213">
        <v>374</v>
      </c>
      <c r="F834" s="213" t="s">
        <v>103</v>
      </c>
    </row>
    <row r="835" spans="1:6" x14ac:dyDescent="0.3">
      <c r="A835" s="213">
        <v>2013</v>
      </c>
      <c r="B835" s="213" t="s">
        <v>0</v>
      </c>
      <c r="C835" s="213" t="s">
        <v>86</v>
      </c>
      <c r="D835" s="213" t="s">
        <v>56</v>
      </c>
      <c r="E835" s="213">
        <v>208</v>
      </c>
      <c r="F835" s="213" t="s">
        <v>103</v>
      </c>
    </row>
    <row r="836" spans="1:6" x14ac:dyDescent="0.3">
      <c r="A836" s="213">
        <v>2013</v>
      </c>
      <c r="B836" s="213" t="s">
        <v>0</v>
      </c>
      <c r="C836" s="213" t="s">
        <v>86</v>
      </c>
      <c r="D836" s="213" t="s">
        <v>29</v>
      </c>
      <c r="E836" s="213">
        <v>100</v>
      </c>
      <c r="F836" s="213" t="s">
        <v>103</v>
      </c>
    </row>
    <row r="837" spans="1:6" x14ac:dyDescent="0.3">
      <c r="A837" s="213">
        <v>2013</v>
      </c>
      <c r="B837" s="213" t="s">
        <v>0</v>
      </c>
      <c r="C837" s="213" t="s">
        <v>86</v>
      </c>
      <c r="D837" s="213" t="s">
        <v>40</v>
      </c>
      <c r="E837" s="213">
        <v>45</v>
      </c>
      <c r="F837" s="213" t="s">
        <v>103</v>
      </c>
    </row>
    <row r="838" spans="1:6" x14ac:dyDescent="0.3">
      <c r="A838" s="213">
        <v>2013</v>
      </c>
      <c r="B838" s="213" t="s">
        <v>0</v>
      </c>
      <c r="C838" s="213" t="s">
        <v>86</v>
      </c>
      <c r="D838" s="213" t="s">
        <v>47</v>
      </c>
      <c r="E838" s="213">
        <v>363</v>
      </c>
      <c r="F838" s="213" t="s">
        <v>103</v>
      </c>
    </row>
    <row r="839" spans="1:6" x14ac:dyDescent="0.3">
      <c r="A839" s="213">
        <v>2013</v>
      </c>
      <c r="B839" s="213" t="s">
        <v>0</v>
      </c>
      <c r="C839" s="213" t="s">
        <v>86</v>
      </c>
      <c r="D839" s="213" t="s">
        <v>57</v>
      </c>
      <c r="E839" s="213">
        <v>74</v>
      </c>
      <c r="F839" s="213" t="s">
        <v>103</v>
      </c>
    </row>
    <row r="840" spans="1:6" x14ac:dyDescent="0.3">
      <c r="A840" s="213">
        <v>2013</v>
      </c>
      <c r="B840" s="213" t="s">
        <v>0</v>
      </c>
      <c r="C840" s="213" t="s">
        <v>86</v>
      </c>
      <c r="D840" s="213" t="s">
        <v>74</v>
      </c>
      <c r="E840" s="213">
        <v>312</v>
      </c>
      <c r="F840" s="213" t="s">
        <v>103</v>
      </c>
    </row>
    <row r="841" spans="1:6" x14ac:dyDescent="0.3">
      <c r="A841" s="213">
        <v>2013</v>
      </c>
      <c r="B841" s="213" t="s">
        <v>0</v>
      </c>
      <c r="C841" s="213" t="s">
        <v>86</v>
      </c>
      <c r="D841" s="213" t="s">
        <v>53</v>
      </c>
      <c r="E841" s="213">
        <v>42</v>
      </c>
      <c r="F841" s="213" t="s">
        <v>103</v>
      </c>
    </row>
    <row r="842" spans="1:6" x14ac:dyDescent="0.3">
      <c r="A842" s="213">
        <v>2013</v>
      </c>
      <c r="B842" s="213" t="s">
        <v>0</v>
      </c>
      <c r="C842" s="213" t="s">
        <v>86</v>
      </c>
      <c r="D842" s="213" t="s">
        <v>284</v>
      </c>
      <c r="E842" s="213">
        <v>46</v>
      </c>
      <c r="F842" s="213" t="s">
        <v>103</v>
      </c>
    </row>
    <row r="843" spans="1:6" x14ac:dyDescent="0.3">
      <c r="A843" s="213">
        <v>2013</v>
      </c>
      <c r="B843" s="213" t="s">
        <v>0</v>
      </c>
      <c r="C843" s="213" t="s">
        <v>86</v>
      </c>
      <c r="D843" s="213" t="s">
        <v>60</v>
      </c>
      <c r="E843" s="213">
        <v>97</v>
      </c>
      <c r="F843" s="213" t="s">
        <v>103</v>
      </c>
    </row>
    <row r="844" spans="1:6" x14ac:dyDescent="0.3">
      <c r="A844" s="213">
        <v>2013</v>
      </c>
      <c r="B844" s="213" t="s">
        <v>0</v>
      </c>
      <c r="C844" s="213" t="s">
        <v>86</v>
      </c>
      <c r="D844" s="213" t="s">
        <v>25</v>
      </c>
      <c r="E844" s="213">
        <v>213</v>
      </c>
      <c r="F844" s="213" t="s">
        <v>103</v>
      </c>
    </row>
    <row r="845" spans="1:6" x14ac:dyDescent="0.3">
      <c r="A845" s="213">
        <v>2013</v>
      </c>
      <c r="B845" s="213" t="s">
        <v>0</v>
      </c>
      <c r="C845" s="213" t="s">
        <v>86</v>
      </c>
      <c r="D845" s="213" t="s">
        <v>7</v>
      </c>
      <c r="E845" s="213">
        <v>344</v>
      </c>
      <c r="F845" s="213" t="s">
        <v>103</v>
      </c>
    </row>
    <row r="846" spans="1:6" x14ac:dyDescent="0.3">
      <c r="A846" s="213">
        <v>2013</v>
      </c>
      <c r="B846" s="213" t="s">
        <v>0</v>
      </c>
      <c r="C846" s="213" t="s">
        <v>86</v>
      </c>
      <c r="D846" s="213" t="s">
        <v>36</v>
      </c>
      <c r="E846" s="213">
        <v>150</v>
      </c>
      <c r="F846" s="213" t="s">
        <v>103</v>
      </c>
    </row>
    <row r="847" spans="1:6" x14ac:dyDescent="0.3">
      <c r="A847" s="213">
        <v>2013</v>
      </c>
      <c r="B847" s="213" t="s">
        <v>0</v>
      </c>
      <c r="C847" s="213" t="s">
        <v>86</v>
      </c>
      <c r="D847" s="213" t="s">
        <v>285</v>
      </c>
      <c r="E847" s="213">
        <v>55</v>
      </c>
      <c r="F847" s="213" t="s">
        <v>103</v>
      </c>
    </row>
    <row r="848" spans="1:6" x14ac:dyDescent="0.3">
      <c r="A848" s="213">
        <v>2013</v>
      </c>
      <c r="B848" s="213" t="s">
        <v>0</v>
      </c>
      <c r="C848" s="213" t="s">
        <v>86</v>
      </c>
      <c r="D848" s="213" t="s">
        <v>21</v>
      </c>
      <c r="E848" s="213">
        <v>91</v>
      </c>
      <c r="F848" s="213" t="s">
        <v>103</v>
      </c>
    </row>
    <row r="849" spans="1:6" x14ac:dyDescent="0.3">
      <c r="A849" s="213">
        <v>2013</v>
      </c>
      <c r="B849" s="213" t="s">
        <v>0</v>
      </c>
      <c r="C849" s="213" t="s">
        <v>86</v>
      </c>
      <c r="D849" s="213" t="s">
        <v>16</v>
      </c>
      <c r="E849" s="213">
        <v>222</v>
      </c>
      <c r="F849" s="213" t="s">
        <v>103</v>
      </c>
    </row>
    <row r="850" spans="1:6" x14ac:dyDescent="0.3">
      <c r="A850" s="213">
        <v>2013</v>
      </c>
      <c r="B850" s="213" t="s">
        <v>0</v>
      </c>
      <c r="C850" s="213" t="s">
        <v>86</v>
      </c>
      <c r="D850" s="213" t="s">
        <v>2</v>
      </c>
      <c r="E850" s="213">
        <v>582</v>
      </c>
      <c r="F850" s="213" t="s">
        <v>103</v>
      </c>
    </row>
    <row r="851" spans="1:6" x14ac:dyDescent="0.3">
      <c r="A851" s="213">
        <v>2013</v>
      </c>
      <c r="B851" s="213" t="s">
        <v>0</v>
      </c>
      <c r="C851" s="213" t="s">
        <v>86</v>
      </c>
      <c r="D851" s="213" t="s">
        <v>4</v>
      </c>
      <c r="E851" s="213">
        <v>579</v>
      </c>
      <c r="F851" s="213" t="s">
        <v>103</v>
      </c>
    </row>
    <row r="852" spans="1:6" x14ac:dyDescent="0.3">
      <c r="A852" s="213">
        <v>2013</v>
      </c>
      <c r="B852" s="213" t="s">
        <v>0</v>
      </c>
      <c r="C852" s="213" t="s">
        <v>86</v>
      </c>
      <c r="D852" s="213" t="s">
        <v>38</v>
      </c>
      <c r="E852" s="213">
        <v>70</v>
      </c>
      <c r="F852" s="213" t="s">
        <v>103</v>
      </c>
    </row>
    <row r="853" spans="1:6" x14ac:dyDescent="0.3">
      <c r="A853" s="213">
        <v>2013</v>
      </c>
      <c r="B853" s="213" t="s">
        <v>0</v>
      </c>
      <c r="C853" s="213" t="s">
        <v>86</v>
      </c>
      <c r="D853" s="213" t="s">
        <v>275</v>
      </c>
      <c r="E853" s="213">
        <v>46</v>
      </c>
      <c r="F853" s="213" t="s">
        <v>103</v>
      </c>
    </row>
    <row r="854" spans="1:6" x14ac:dyDescent="0.3">
      <c r="A854" s="213">
        <v>2013</v>
      </c>
      <c r="B854" s="213" t="s">
        <v>0</v>
      </c>
      <c r="C854" s="213" t="s">
        <v>86</v>
      </c>
      <c r="D854" s="213" t="s">
        <v>8</v>
      </c>
      <c r="E854" s="213">
        <v>170</v>
      </c>
      <c r="F854" s="213" t="s">
        <v>103</v>
      </c>
    </row>
    <row r="855" spans="1:6" x14ac:dyDescent="0.3">
      <c r="A855" s="213">
        <v>2013</v>
      </c>
      <c r="B855" s="213" t="s">
        <v>0</v>
      </c>
      <c r="C855" s="213" t="s">
        <v>86</v>
      </c>
      <c r="D855" s="213" t="s">
        <v>78</v>
      </c>
      <c r="E855" s="213">
        <v>281</v>
      </c>
      <c r="F855" s="213" t="s">
        <v>103</v>
      </c>
    </row>
    <row r="856" spans="1:6" x14ac:dyDescent="0.3">
      <c r="A856" s="213">
        <v>2013</v>
      </c>
      <c r="B856" s="213" t="s">
        <v>0</v>
      </c>
      <c r="C856" s="213" t="s">
        <v>86</v>
      </c>
      <c r="D856" s="213" t="s">
        <v>27</v>
      </c>
      <c r="E856" s="213">
        <v>186</v>
      </c>
      <c r="F856" s="213" t="s">
        <v>103</v>
      </c>
    </row>
    <row r="857" spans="1:6" x14ac:dyDescent="0.3">
      <c r="A857" s="213">
        <v>2013</v>
      </c>
      <c r="B857" s="213" t="s">
        <v>0</v>
      </c>
      <c r="C857" s="213" t="s">
        <v>86</v>
      </c>
      <c r="D857" s="213" t="s">
        <v>13</v>
      </c>
      <c r="E857" s="213">
        <v>84</v>
      </c>
      <c r="F857" s="213" t="s">
        <v>103</v>
      </c>
    </row>
    <row r="858" spans="1:6" x14ac:dyDescent="0.3">
      <c r="A858" s="213">
        <v>2013</v>
      </c>
      <c r="B858" s="213" t="s">
        <v>0</v>
      </c>
      <c r="C858" s="213" t="s">
        <v>86</v>
      </c>
      <c r="D858" s="213" t="s">
        <v>70</v>
      </c>
      <c r="E858" s="213">
        <v>231</v>
      </c>
      <c r="F858" s="213" t="s">
        <v>103</v>
      </c>
    </row>
    <row r="859" spans="1:6" x14ac:dyDescent="0.3">
      <c r="A859" s="213">
        <v>2013</v>
      </c>
      <c r="B859" s="213" t="s">
        <v>0</v>
      </c>
      <c r="C859" s="213" t="s">
        <v>86</v>
      </c>
      <c r="D859" s="213" t="s">
        <v>72</v>
      </c>
      <c r="E859" s="213">
        <v>86</v>
      </c>
      <c r="F859" s="213" t="s">
        <v>103</v>
      </c>
    </row>
    <row r="860" spans="1:6" x14ac:dyDescent="0.3">
      <c r="A860" s="213">
        <v>2013</v>
      </c>
      <c r="B860" s="213" t="s">
        <v>0</v>
      </c>
      <c r="C860" s="213" t="s">
        <v>86</v>
      </c>
      <c r="D860" s="213" t="s">
        <v>276</v>
      </c>
      <c r="E860" s="213">
        <v>53</v>
      </c>
      <c r="F860" s="213" t="s">
        <v>103</v>
      </c>
    </row>
    <row r="861" spans="1:6" x14ac:dyDescent="0.3">
      <c r="A861" s="213">
        <v>2013</v>
      </c>
      <c r="B861" s="213" t="s">
        <v>0</v>
      </c>
      <c r="C861" s="213" t="s">
        <v>86</v>
      </c>
      <c r="D861" s="213" t="s">
        <v>6</v>
      </c>
      <c r="E861" s="213">
        <v>530</v>
      </c>
      <c r="F861" s="213" t="s">
        <v>103</v>
      </c>
    </row>
    <row r="862" spans="1:6" x14ac:dyDescent="0.3">
      <c r="A862" s="213">
        <v>2013</v>
      </c>
      <c r="B862" s="213" t="s">
        <v>0</v>
      </c>
      <c r="C862" s="213" t="s">
        <v>86</v>
      </c>
      <c r="D862" s="213" t="s">
        <v>62</v>
      </c>
      <c r="E862" s="213">
        <v>170</v>
      </c>
      <c r="F862" s="213" t="s">
        <v>103</v>
      </c>
    </row>
    <row r="863" spans="1:6" x14ac:dyDescent="0.3">
      <c r="A863" s="213">
        <v>2013</v>
      </c>
      <c r="B863" s="213" t="s">
        <v>0</v>
      </c>
      <c r="C863" s="213" t="s">
        <v>86</v>
      </c>
      <c r="D863" s="213" t="s">
        <v>5</v>
      </c>
      <c r="E863" s="213">
        <v>441</v>
      </c>
      <c r="F863" s="213" t="s">
        <v>103</v>
      </c>
    </row>
    <row r="864" spans="1:6" x14ac:dyDescent="0.3">
      <c r="A864" s="213">
        <v>2013</v>
      </c>
      <c r="B864" s="213" t="s">
        <v>0</v>
      </c>
      <c r="C864" s="213" t="s">
        <v>86</v>
      </c>
      <c r="D864" s="213" t="s">
        <v>37</v>
      </c>
      <c r="E864" s="213">
        <v>65</v>
      </c>
      <c r="F864" s="213" t="s">
        <v>103</v>
      </c>
    </row>
    <row r="865" spans="1:6" x14ac:dyDescent="0.3">
      <c r="A865" s="213">
        <v>2013</v>
      </c>
      <c r="B865" s="213" t="s">
        <v>0</v>
      </c>
      <c r="C865" s="213" t="s">
        <v>86</v>
      </c>
      <c r="D865" s="213" t="s">
        <v>76</v>
      </c>
      <c r="E865" s="213">
        <v>303</v>
      </c>
      <c r="F865" s="213" t="s">
        <v>103</v>
      </c>
    </row>
    <row r="866" spans="1:6" x14ac:dyDescent="0.3">
      <c r="A866" s="213">
        <v>2013</v>
      </c>
      <c r="B866" s="213" t="s">
        <v>0</v>
      </c>
      <c r="C866" s="213" t="s">
        <v>86</v>
      </c>
      <c r="D866" s="213" t="s">
        <v>63</v>
      </c>
      <c r="E866" s="213">
        <v>43</v>
      </c>
      <c r="F866" s="213" t="s">
        <v>103</v>
      </c>
    </row>
    <row r="867" spans="1:6" x14ac:dyDescent="0.3">
      <c r="A867" s="213">
        <v>2013</v>
      </c>
      <c r="B867" s="213" t="s">
        <v>0</v>
      </c>
      <c r="C867" s="213" t="s">
        <v>86</v>
      </c>
      <c r="D867" s="213" t="s">
        <v>277</v>
      </c>
      <c r="E867" s="213">
        <v>73</v>
      </c>
      <c r="F867" s="213" t="s">
        <v>103</v>
      </c>
    </row>
    <row r="868" spans="1:6" x14ac:dyDescent="0.3">
      <c r="A868" s="213">
        <v>2013</v>
      </c>
      <c r="B868" s="213" t="s">
        <v>0</v>
      </c>
      <c r="C868" s="213" t="s">
        <v>86</v>
      </c>
      <c r="D868" s="213" t="s">
        <v>43</v>
      </c>
      <c r="E868" s="213">
        <v>63</v>
      </c>
      <c r="F868" s="213" t="s">
        <v>103</v>
      </c>
    </row>
    <row r="869" spans="1:6" x14ac:dyDescent="0.3">
      <c r="A869" s="213">
        <v>2013</v>
      </c>
      <c r="B869" s="213" t="s">
        <v>0</v>
      </c>
      <c r="C869" s="213" t="s">
        <v>86</v>
      </c>
      <c r="D869" s="213" t="s">
        <v>65</v>
      </c>
      <c r="E869" s="213">
        <v>70</v>
      </c>
      <c r="F869" s="213" t="s">
        <v>103</v>
      </c>
    </row>
    <row r="870" spans="1:6" x14ac:dyDescent="0.3">
      <c r="A870" s="213">
        <v>2013</v>
      </c>
      <c r="B870" s="213" t="s">
        <v>0</v>
      </c>
      <c r="C870" s="213" t="s">
        <v>86</v>
      </c>
      <c r="D870" s="213" t="s">
        <v>22</v>
      </c>
      <c r="E870" s="213">
        <v>88</v>
      </c>
      <c r="F870" s="213" t="s">
        <v>103</v>
      </c>
    </row>
    <row r="871" spans="1:6" x14ac:dyDescent="0.3">
      <c r="A871" s="213">
        <v>2013</v>
      </c>
      <c r="B871" s="213" t="s">
        <v>0</v>
      </c>
      <c r="C871" s="213" t="s">
        <v>86</v>
      </c>
      <c r="D871" s="213" t="s">
        <v>61</v>
      </c>
      <c r="E871" s="213">
        <v>53</v>
      </c>
      <c r="F871" s="213" t="s">
        <v>103</v>
      </c>
    </row>
    <row r="872" spans="1:6" x14ac:dyDescent="0.3">
      <c r="A872" s="213">
        <v>2013</v>
      </c>
      <c r="B872" s="213" t="s">
        <v>0</v>
      </c>
      <c r="C872" s="213" t="s">
        <v>86</v>
      </c>
      <c r="D872" s="213" t="s">
        <v>23</v>
      </c>
      <c r="E872" s="213">
        <v>110</v>
      </c>
      <c r="F872" s="213" t="s">
        <v>103</v>
      </c>
    </row>
    <row r="873" spans="1:6" x14ac:dyDescent="0.3">
      <c r="A873" s="213">
        <v>2013</v>
      </c>
      <c r="B873" s="213" t="s">
        <v>0</v>
      </c>
      <c r="C873" s="213" t="s">
        <v>86</v>
      </c>
      <c r="D873" s="213" t="s">
        <v>12</v>
      </c>
      <c r="E873" s="213">
        <v>70</v>
      </c>
      <c r="F873" s="213" t="s">
        <v>103</v>
      </c>
    </row>
    <row r="874" spans="1:6" x14ac:dyDescent="0.3">
      <c r="A874" s="213">
        <v>2013</v>
      </c>
      <c r="B874" s="213" t="s">
        <v>0</v>
      </c>
      <c r="C874" s="213" t="s">
        <v>86</v>
      </c>
      <c r="D874" s="213" t="s">
        <v>278</v>
      </c>
      <c r="E874" s="213">
        <v>220</v>
      </c>
      <c r="F874" s="213" t="s">
        <v>103</v>
      </c>
    </row>
    <row r="875" spans="1:6" x14ac:dyDescent="0.3">
      <c r="A875" s="213">
        <v>2013</v>
      </c>
      <c r="B875" s="213" t="s">
        <v>0</v>
      </c>
      <c r="C875" s="213" t="s">
        <v>86</v>
      </c>
      <c r="D875" s="213" t="s">
        <v>19</v>
      </c>
      <c r="E875" s="213">
        <v>104</v>
      </c>
      <c r="F875" s="213" t="s">
        <v>103</v>
      </c>
    </row>
    <row r="876" spans="1:6" x14ac:dyDescent="0.3">
      <c r="A876" s="213">
        <v>2013</v>
      </c>
      <c r="B876" s="213" t="s">
        <v>0</v>
      </c>
      <c r="C876" s="213" t="s">
        <v>86</v>
      </c>
      <c r="D876" s="213" t="s">
        <v>45</v>
      </c>
      <c r="E876" s="213">
        <v>31</v>
      </c>
      <c r="F876" s="213" t="s">
        <v>103</v>
      </c>
    </row>
    <row r="877" spans="1:6" x14ac:dyDescent="0.3">
      <c r="A877" s="213">
        <v>2013</v>
      </c>
      <c r="B877" s="213" t="s">
        <v>0</v>
      </c>
      <c r="C877" s="213" t="s">
        <v>86</v>
      </c>
      <c r="D877" s="213" t="s">
        <v>48</v>
      </c>
      <c r="E877" s="213">
        <v>86</v>
      </c>
      <c r="F877" s="213" t="s">
        <v>103</v>
      </c>
    </row>
    <row r="878" spans="1:6" x14ac:dyDescent="0.3">
      <c r="A878" s="213">
        <v>2013</v>
      </c>
      <c r="B878" s="213" t="s">
        <v>0</v>
      </c>
      <c r="C878" s="213" t="s">
        <v>86</v>
      </c>
      <c r="D878" s="213" t="s">
        <v>34</v>
      </c>
      <c r="E878" s="213">
        <v>44</v>
      </c>
      <c r="F878" s="213" t="s">
        <v>103</v>
      </c>
    </row>
    <row r="879" spans="1:6" x14ac:dyDescent="0.3">
      <c r="A879" s="213">
        <v>2013</v>
      </c>
      <c r="B879" s="213" t="s">
        <v>0</v>
      </c>
      <c r="C879" s="213" t="s">
        <v>86</v>
      </c>
      <c r="D879" s="213" t="s">
        <v>3</v>
      </c>
      <c r="E879" s="213">
        <v>527</v>
      </c>
      <c r="F879" s="213" t="s">
        <v>103</v>
      </c>
    </row>
    <row r="880" spans="1:6" x14ac:dyDescent="0.3">
      <c r="A880" s="213">
        <v>2013</v>
      </c>
      <c r="B880" s="213" t="s">
        <v>0</v>
      </c>
      <c r="C880" s="213" t="s">
        <v>86</v>
      </c>
      <c r="D880" s="213" t="s">
        <v>80</v>
      </c>
      <c r="E880" s="213">
        <v>149</v>
      </c>
      <c r="F880" s="213" t="s">
        <v>103</v>
      </c>
    </row>
    <row r="881" spans="1:6" x14ac:dyDescent="0.3">
      <c r="A881" s="213">
        <v>2013</v>
      </c>
      <c r="B881" s="213" t="s">
        <v>0</v>
      </c>
      <c r="C881" s="213" t="s">
        <v>86</v>
      </c>
      <c r="D881" s="213" t="s">
        <v>39</v>
      </c>
      <c r="E881" s="213">
        <v>185</v>
      </c>
      <c r="F881" s="213" t="s">
        <v>103</v>
      </c>
    </row>
    <row r="882" spans="1:6" x14ac:dyDescent="0.3">
      <c r="A882" s="213">
        <v>2013</v>
      </c>
      <c r="B882" s="213" t="s">
        <v>0</v>
      </c>
      <c r="C882" s="213" t="s">
        <v>86</v>
      </c>
      <c r="D882" s="213" t="s">
        <v>14</v>
      </c>
      <c r="E882" s="213">
        <v>628</v>
      </c>
      <c r="F882" s="213" t="s">
        <v>103</v>
      </c>
    </row>
    <row r="883" spans="1:6" x14ac:dyDescent="0.3">
      <c r="A883" s="213">
        <v>2013</v>
      </c>
      <c r="B883" s="213" t="s">
        <v>0</v>
      </c>
      <c r="C883" s="213" t="s">
        <v>86</v>
      </c>
      <c r="D883" s="213" t="s">
        <v>68</v>
      </c>
      <c r="E883" s="213">
        <v>94</v>
      </c>
      <c r="F883" s="213" t="s">
        <v>103</v>
      </c>
    </row>
    <row r="884" spans="1:6" x14ac:dyDescent="0.3">
      <c r="A884" s="213">
        <v>2013</v>
      </c>
      <c r="B884" s="213" t="s">
        <v>0</v>
      </c>
      <c r="C884" s="213" t="s">
        <v>86</v>
      </c>
      <c r="D884" s="213" t="s">
        <v>69</v>
      </c>
      <c r="E884" s="213">
        <v>55</v>
      </c>
      <c r="F884" s="213" t="s">
        <v>103</v>
      </c>
    </row>
    <row r="885" spans="1:6" x14ac:dyDescent="0.3">
      <c r="A885" s="213">
        <v>2013</v>
      </c>
      <c r="B885" s="213" t="s">
        <v>0</v>
      </c>
      <c r="C885" s="213" t="s">
        <v>86</v>
      </c>
      <c r="D885" s="213" t="s">
        <v>24</v>
      </c>
      <c r="E885" s="213">
        <v>291</v>
      </c>
      <c r="F885" s="213" t="s">
        <v>103</v>
      </c>
    </row>
    <row r="886" spans="1:6" x14ac:dyDescent="0.3">
      <c r="A886" s="213">
        <v>2013</v>
      </c>
      <c r="B886" s="213" t="s">
        <v>0</v>
      </c>
      <c r="C886" s="213" t="s">
        <v>86</v>
      </c>
      <c r="D886" s="213" t="s">
        <v>9</v>
      </c>
      <c r="E886" s="213">
        <v>211</v>
      </c>
      <c r="F886" s="213" t="s">
        <v>103</v>
      </c>
    </row>
    <row r="887" spans="1:6" x14ac:dyDescent="0.3">
      <c r="A887" s="213">
        <v>2013</v>
      </c>
      <c r="B887" s="213" t="s">
        <v>0</v>
      </c>
      <c r="C887" s="213" t="s">
        <v>86</v>
      </c>
      <c r="D887" s="213" t="s">
        <v>67</v>
      </c>
      <c r="E887" s="213">
        <v>129</v>
      </c>
      <c r="F887" s="213" t="s">
        <v>103</v>
      </c>
    </row>
    <row r="888" spans="1:6" x14ac:dyDescent="0.3">
      <c r="A888" s="213">
        <v>2013</v>
      </c>
      <c r="B888" s="213" t="s">
        <v>0</v>
      </c>
      <c r="C888" s="213" t="s">
        <v>86</v>
      </c>
      <c r="D888" s="213" t="s">
        <v>28</v>
      </c>
      <c r="E888" s="213">
        <v>164</v>
      </c>
      <c r="F888" s="213" t="s">
        <v>103</v>
      </c>
    </row>
    <row r="889" spans="1:6" x14ac:dyDescent="0.3">
      <c r="A889" s="213">
        <v>2013</v>
      </c>
      <c r="B889" s="213" t="s">
        <v>0</v>
      </c>
      <c r="C889" s="213" t="s">
        <v>86</v>
      </c>
      <c r="D889" s="213" t="s">
        <v>31</v>
      </c>
      <c r="E889" s="213">
        <v>169</v>
      </c>
      <c r="F889" s="213" t="s">
        <v>103</v>
      </c>
    </row>
    <row r="890" spans="1:6" x14ac:dyDescent="0.3">
      <c r="A890" s="213">
        <v>2013</v>
      </c>
      <c r="B890" s="213" t="s">
        <v>0</v>
      </c>
      <c r="C890" s="213" t="s">
        <v>86</v>
      </c>
      <c r="D890" s="213" t="s">
        <v>64</v>
      </c>
      <c r="E890" s="213">
        <v>178</v>
      </c>
      <c r="F890" s="213" t="s">
        <v>103</v>
      </c>
    </row>
    <row r="891" spans="1:6" x14ac:dyDescent="0.3">
      <c r="A891" s="213">
        <v>2013</v>
      </c>
      <c r="B891" s="213" t="s">
        <v>0</v>
      </c>
      <c r="C891" s="213" t="s">
        <v>86</v>
      </c>
      <c r="D891" s="213" t="s">
        <v>280</v>
      </c>
      <c r="E891" s="213">
        <v>34</v>
      </c>
      <c r="F891" s="213" t="s">
        <v>103</v>
      </c>
    </row>
    <row r="892" spans="1:6" x14ac:dyDescent="0.3">
      <c r="A892" s="213">
        <v>2013</v>
      </c>
      <c r="B892" s="213" t="s">
        <v>0</v>
      </c>
      <c r="C892" s="213" t="s">
        <v>86</v>
      </c>
      <c r="D892" s="213" t="s">
        <v>73</v>
      </c>
      <c r="E892" s="213">
        <v>425</v>
      </c>
      <c r="F892" s="213" t="s">
        <v>103</v>
      </c>
    </row>
    <row r="893" spans="1:6" x14ac:dyDescent="0.3">
      <c r="A893" s="213">
        <v>2013</v>
      </c>
      <c r="B893" s="213" t="s">
        <v>0</v>
      </c>
      <c r="C893" s="213" t="s">
        <v>86</v>
      </c>
      <c r="D893" s="213" t="s">
        <v>26</v>
      </c>
      <c r="E893" s="213">
        <v>100</v>
      </c>
      <c r="F893" s="213" t="s">
        <v>103</v>
      </c>
    </row>
    <row r="894" spans="1:6" x14ac:dyDescent="0.3">
      <c r="A894" s="213">
        <v>2013</v>
      </c>
      <c r="B894" s="213" t="s">
        <v>0</v>
      </c>
      <c r="C894" s="213" t="s">
        <v>86</v>
      </c>
      <c r="D894" s="213" t="s">
        <v>32</v>
      </c>
      <c r="E894" s="213">
        <v>94</v>
      </c>
      <c r="F894" s="213" t="s">
        <v>103</v>
      </c>
    </row>
    <row r="895" spans="1:6" x14ac:dyDescent="0.3">
      <c r="A895" s="213">
        <v>2013</v>
      </c>
      <c r="B895" s="213" t="s">
        <v>0</v>
      </c>
      <c r="C895" s="213" t="s">
        <v>86</v>
      </c>
      <c r="D895" s="213" t="s">
        <v>46</v>
      </c>
      <c r="E895" s="213">
        <v>244</v>
      </c>
      <c r="F895" s="213" t="s">
        <v>103</v>
      </c>
    </row>
    <row r="896" spans="1:6" x14ac:dyDescent="0.3">
      <c r="A896" s="213">
        <v>2013</v>
      </c>
      <c r="B896" s="213" t="s">
        <v>0</v>
      </c>
      <c r="C896" s="213" t="s">
        <v>86</v>
      </c>
      <c r="D896" s="213" t="s">
        <v>75</v>
      </c>
      <c r="E896" s="213">
        <v>203</v>
      </c>
      <c r="F896" s="213" t="s">
        <v>103</v>
      </c>
    </row>
    <row r="897" spans="1:6" x14ac:dyDescent="0.3">
      <c r="A897" s="213">
        <v>2013</v>
      </c>
      <c r="B897" s="213" t="s">
        <v>0</v>
      </c>
      <c r="C897" s="213" t="s">
        <v>86</v>
      </c>
      <c r="D897" s="213" t="s">
        <v>10</v>
      </c>
      <c r="E897" s="213">
        <v>436</v>
      </c>
      <c r="F897" s="213" t="s">
        <v>103</v>
      </c>
    </row>
    <row r="898" spans="1:6" x14ac:dyDescent="0.3">
      <c r="A898" s="213">
        <v>2013</v>
      </c>
      <c r="B898" s="213" t="s">
        <v>0</v>
      </c>
      <c r="C898" s="213" t="s">
        <v>86</v>
      </c>
      <c r="D898" s="213" t="s">
        <v>291</v>
      </c>
      <c r="E898" s="213">
        <v>34</v>
      </c>
      <c r="F898" s="213" t="s">
        <v>103</v>
      </c>
    </row>
    <row r="899" spans="1:6" x14ac:dyDescent="0.3">
      <c r="A899" s="213">
        <v>2013</v>
      </c>
      <c r="B899" s="213" t="s">
        <v>0</v>
      </c>
      <c r="C899" s="213" t="s">
        <v>86</v>
      </c>
      <c r="D899" s="213" t="s">
        <v>15</v>
      </c>
      <c r="E899" s="213">
        <v>348</v>
      </c>
      <c r="F899" s="213" t="s">
        <v>103</v>
      </c>
    </row>
    <row r="900" spans="1:6" x14ac:dyDescent="0.3">
      <c r="A900" s="213">
        <v>2013</v>
      </c>
      <c r="B900" s="213" t="s">
        <v>0</v>
      </c>
      <c r="C900" s="213" t="s">
        <v>86</v>
      </c>
      <c r="D900" s="213" t="s">
        <v>18</v>
      </c>
      <c r="E900" s="213">
        <v>319</v>
      </c>
      <c r="F900" s="213" t="s">
        <v>103</v>
      </c>
    </row>
    <row r="901" spans="1:6" x14ac:dyDescent="0.3">
      <c r="A901" s="213">
        <v>2013</v>
      </c>
      <c r="B901" s="213" t="s">
        <v>0</v>
      </c>
      <c r="C901" s="213" t="s">
        <v>86</v>
      </c>
      <c r="D901" s="213" t="s">
        <v>77</v>
      </c>
      <c r="E901" s="213">
        <v>145</v>
      </c>
      <c r="F901" s="213" t="s">
        <v>103</v>
      </c>
    </row>
    <row r="902" spans="1:6" x14ac:dyDescent="0.3">
      <c r="A902" s="213">
        <v>2013</v>
      </c>
      <c r="B902" s="213" t="s">
        <v>0</v>
      </c>
      <c r="C902" s="213" t="s">
        <v>86</v>
      </c>
      <c r="D902" s="213" t="s">
        <v>44</v>
      </c>
      <c r="E902" s="213">
        <v>38</v>
      </c>
      <c r="F902" s="213" t="s">
        <v>103</v>
      </c>
    </row>
    <row r="903" spans="1:6" x14ac:dyDescent="0.3">
      <c r="A903" s="213">
        <v>2013</v>
      </c>
      <c r="B903" s="213" t="s">
        <v>0</v>
      </c>
      <c r="C903" s="213" t="s">
        <v>86</v>
      </c>
      <c r="D903" s="213" t="s">
        <v>71</v>
      </c>
      <c r="E903" s="213">
        <v>144</v>
      </c>
      <c r="F903" s="213" t="s">
        <v>103</v>
      </c>
    </row>
    <row r="904" spans="1:6" x14ac:dyDescent="0.3">
      <c r="A904" s="213">
        <v>2013</v>
      </c>
      <c r="B904" s="213" t="s">
        <v>0</v>
      </c>
      <c r="C904" s="213" t="s">
        <v>86</v>
      </c>
      <c r="D904" s="213" t="s">
        <v>52</v>
      </c>
      <c r="E904" s="213">
        <v>44</v>
      </c>
      <c r="F904" s="213" t="s">
        <v>103</v>
      </c>
    </row>
    <row r="905" spans="1:6" x14ac:dyDescent="0.3">
      <c r="A905" s="213">
        <v>2013</v>
      </c>
      <c r="B905" s="213" t="s">
        <v>0</v>
      </c>
      <c r="C905" s="213" t="s">
        <v>86</v>
      </c>
      <c r="D905" s="213" t="s">
        <v>20</v>
      </c>
      <c r="E905" s="213">
        <v>206</v>
      </c>
      <c r="F905" s="213" t="s">
        <v>103</v>
      </c>
    </row>
    <row r="906" spans="1:6" x14ac:dyDescent="0.3">
      <c r="A906" s="213">
        <v>2013</v>
      </c>
      <c r="B906" s="213" t="s">
        <v>0</v>
      </c>
      <c r="C906" s="213" t="s">
        <v>86</v>
      </c>
      <c r="D906" s="213" t="s">
        <v>95</v>
      </c>
      <c r="E906" s="213">
        <v>415</v>
      </c>
      <c r="F906" s="213" t="s">
        <v>103</v>
      </c>
    </row>
    <row r="907" spans="1:6" x14ac:dyDescent="0.3">
      <c r="A907" s="213">
        <v>2013</v>
      </c>
      <c r="B907" s="213" t="s">
        <v>0</v>
      </c>
      <c r="C907" s="213" t="s">
        <v>86</v>
      </c>
      <c r="D907" s="213" t="s">
        <v>30</v>
      </c>
      <c r="E907" s="213">
        <v>54</v>
      </c>
      <c r="F907" s="213" t="s">
        <v>103</v>
      </c>
    </row>
    <row r="908" spans="1:6" x14ac:dyDescent="0.3">
      <c r="A908" s="213">
        <v>2013</v>
      </c>
      <c r="B908" s="213" t="s">
        <v>0</v>
      </c>
      <c r="C908" s="213" t="s">
        <v>86</v>
      </c>
      <c r="D908" s="213" t="s">
        <v>281</v>
      </c>
      <c r="E908" s="292">
        <v>1035</v>
      </c>
      <c r="F908" s="213" t="s">
        <v>103</v>
      </c>
    </row>
    <row r="909" spans="1:6" x14ac:dyDescent="0.3">
      <c r="A909" s="213">
        <v>2013</v>
      </c>
      <c r="B909" s="213" t="s">
        <v>0</v>
      </c>
      <c r="C909" s="213" t="s">
        <v>86</v>
      </c>
      <c r="D909" s="213" t="s">
        <v>282</v>
      </c>
      <c r="E909" s="213">
        <v>73</v>
      </c>
      <c r="F909" s="213" t="s">
        <v>103</v>
      </c>
    </row>
    <row r="910" spans="1:6" x14ac:dyDescent="0.3">
      <c r="A910" s="213">
        <v>2013</v>
      </c>
      <c r="B910" s="213" t="s">
        <v>0</v>
      </c>
      <c r="C910" s="213" t="s">
        <v>86</v>
      </c>
      <c r="D910" s="213" t="s">
        <v>145</v>
      </c>
      <c r="E910" s="292">
        <v>3606</v>
      </c>
      <c r="F910" s="213" t="s">
        <v>103</v>
      </c>
    </row>
    <row r="911" spans="1:6" x14ac:dyDescent="0.3">
      <c r="A911" s="213">
        <v>2013</v>
      </c>
      <c r="B911" s="213" t="s">
        <v>0</v>
      </c>
      <c r="C911" s="213" t="s">
        <v>86</v>
      </c>
      <c r="D911" s="213" t="s">
        <v>146</v>
      </c>
      <c r="E911" s="292">
        <v>2413</v>
      </c>
      <c r="F911" s="213" t="s">
        <v>103</v>
      </c>
    </row>
    <row r="912" spans="1:6" x14ac:dyDescent="0.3">
      <c r="A912" s="213">
        <v>2013</v>
      </c>
      <c r="B912" s="213" t="s">
        <v>0</v>
      </c>
      <c r="C912" s="213" t="s">
        <v>86</v>
      </c>
      <c r="D912" s="213" t="s">
        <v>147</v>
      </c>
      <c r="E912" s="292">
        <v>4611</v>
      </c>
      <c r="F912" s="213" t="s">
        <v>103</v>
      </c>
    </row>
    <row r="913" spans="1:6" x14ac:dyDescent="0.3">
      <c r="A913" s="213">
        <v>2013</v>
      </c>
      <c r="B913" s="213" t="s">
        <v>0</v>
      </c>
      <c r="C913" s="213" t="s">
        <v>84</v>
      </c>
      <c r="D913" s="213" t="s">
        <v>79</v>
      </c>
      <c r="E913" s="213">
        <v>109</v>
      </c>
      <c r="F913" s="213" t="s">
        <v>103</v>
      </c>
    </row>
    <row r="914" spans="1:6" x14ac:dyDescent="0.3">
      <c r="A914" s="213">
        <v>2013</v>
      </c>
      <c r="B914" s="213" t="s">
        <v>0</v>
      </c>
      <c r="C914" s="213" t="s">
        <v>84</v>
      </c>
      <c r="D914" s="213" t="s">
        <v>17</v>
      </c>
      <c r="E914" s="213">
        <v>67</v>
      </c>
      <c r="F914" s="213" t="s">
        <v>103</v>
      </c>
    </row>
    <row r="915" spans="1:6" x14ac:dyDescent="0.3">
      <c r="A915" s="213">
        <v>2013</v>
      </c>
      <c r="B915" s="213" t="s">
        <v>0</v>
      </c>
      <c r="C915" s="213" t="s">
        <v>84</v>
      </c>
      <c r="D915" s="213" t="s">
        <v>11</v>
      </c>
      <c r="E915" s="213">
        <v>128</v>
      </c>
      <c r="F915" s="213" t="s">
        <v>103</v>
      </c>
    </row>
    <row r="916" spans="1:6" x14ac:dyDescent="0.3">
      <c r="A916" s="213">
        <v>2013</v>
      </c>
      <c r="B916" s="213" t="s">
        <v>0</v>
      </c>
      <c r="C916" s="213" t="s">
        <v>84</v>
      </c>
      <c r="D916" s="213" t="s">
        <v>47</v>
      </c>
      <c r="E916" s="213">
        <v>72</v>
      </c>
      <c r="F916" s="213" t="s">
        <v>103</v>
      </c>
    </row>
    <row r="917" spans="1:6" x14ac:dyDescent="0.3">
      <c r="A917" s="213">
        <v>2013</v>
      </c>
      <c r="B917" s="213" t="s">
        <v>0</v>
      </c>
      <c r="C917" s="213" t="s">
        <v>84</v>
      </c>
      <c r="D917" s="213" t="s">
        <v>74</v>
      </c>
      <c r="E917" s="213">
        <v>65</v>
      </c>
      <c r="F917" s="213" t="s">
        <v>103</v>
      </c>
    </row>
    <row r="918" spans="1:6" x14ac:dyDescent="0.3">
      <c r="A918" s="213">
        <v>2013</v>
      </c>
      <c r="B918" s="213" t="s">
        <v>0</v>
      </c>
      <c r="C918" s="213" t="s">
        <v>84</v>
      </c>
      <c r="D918" s="213" t="s">
        <v>60</v>
      </c>
      <c r="E918" s="213">
        <v>39</v>
      </c>
      <c r="F918" s="213" t="s">
        <v>103</v>
      </c>
    </row>
    <row r="919" spans="1:6" x14ac:dyDescent="0.3">
      <c r="A919" s="213">
        <v>2013</v>
      </c>
      <c r="B919" s="213" t="s">
        <v>0</v>
      </c>
      <c r="C919" s="213" t="s">
        <v>84</v>
      </c>
      <c r="D919" s="213" t="s">
        <v>25</v>
      </c>
      <c r="E919" s="213">
        <v>63</v>
      </c>
      <c r="F919" s="213" t="s">
        <v>103</v>
      </c>
    </row>
    <row r="920" spans="1:6" x14ac:dyDescent="0.3">
      <c r="A920" s="213">
        <v>2013</v>
      </c>
      <c r="B920" s="213" t="s">
        <v>0</v>
      </c>
      <c r="C920" s="213" t="s">
        <v>84</v>
      </c>
      <c r="D920" s="213" t="s">
        <v>7</v>
      </c>
      <c r="E920" s="213">
        <v>112</v>
      </c>
      <c r="F920" s="213" t="s">
        <v>103</v>
      </c>
    </row>
    <row r="921" spans="1:6" x14ac:dyDescent="0.3">
      <c r="A921" s="213">
        <v>2013</v>
      </c>
      <c r="B921" s="213" t="s">
        <v>0</v>
      </c>
      <c r="C921" s="213" t="s">
        <v>84</v>
      </c>
      <c r="D921" s="213" t="s">
        <v>16</v>
      </c>
      <c r="E921" s="213">
        <v>80</v>
      </c>
      <c r="F921" s="213" t="s">
        <v>103</v>
      </c>
    </row>
    <row r="922" spans="1:6" x14ac:dyDescent="0.3">
      <c r="A922" s="213">
        <v>2013</v>
      </c>
      <c r="B922" s="213" t="s">
        <v>0</v>
      </c>
      <c r="C922" s="213" t="s">
        <v>84</v>
      </c>
      <c r="D922" s="213" t="s">
        <v>2</v>
      </c>
      <c r="E922" s="213">
        <v>187</v>
      </c>
      <c r="F922" s="213" t="s">
        <v>103</v>
      </c>
    </row>
    <row r="923" spans="1:6" x14ac:dyDescent="0.3">
      <c r="A923" s="213">
        <v>2013</v>
      </c>
      <c r="B923" s="213" t="s">
        <v>0</v>
      </c>
      <c r="C923" s="213" t="s">
        <v>84</v>
      </c>
      <c r="D923" s="213" t="s">
        <v>4</v>
      </c>
      <c r="E923" s="213">
        <v>178</v>
      </c>
      <c r="F923" s="213" t="s">
        <v>103</v>
      </c>
    </row>
    <row r="924" spans="1:6" x14ac:dyDescent="0.3">
      <c r="A924" s="213">
        <v>2013</v>
      </c>
      <c r="B924" s="213" t="s">
        <v>0</v>
      </c>
      <c r="C924" s="213" t="s">
        <v>84</v>
      </c>
      <c r="D924" s="213" t="s">
        <v>8</v>
      </c>
      <c r="E924" s="213">
        <v>45</v>
      </c>
      <c r="F924" s="213" t="s">
        <v>103</v>
      </c>
    </row>
    <row r="925" spans="1:6" x14ac:dyDescent="0.3">
      <c r="A925" s="213">
        <v>2013</v>
      </c>
      <c r="B925" s="213" t="s">
        <v>0</v>
      </c>
      <c r="C925" s="213" t="s">
        <v>84</v>
      </c>
      <c r="D925" s="213" t="s">
        <v>78</v>
      </c>
      <c r="E925" s="213">
        <v>63</v>
      </c>
      <c r="F925" s="213" t="s">
        <v>103</v>
      </c>
    </row>
    <row r="926" spans="1:6" x14ac:dyDescent="0.3">
      <c r="A926" s="213">
        <v>2013</v>
      </c>
      <c r="B926" s="213" t="s">
        <v>0</v>
      </c>
      <c r="C926" s="213" t="s">
        <v>84</v>
      </c>
      <c r="D926" s="213" t="s">
        <v>27</v>
      </c>
      <c r="E926" s="213">
        <v>39</v>
      </c>
      <c r="F926" s="213" t="s">
        <v>103</v>
      </c>
    </row>
    <row r="927" spans="1:6" x14ac:dyDescent="0.3">
      <c r="A927" s="213">
        <v>2013</v>
      </c>
      <c r="B927" s="213" t="s">
        <v>0</v>
      </c>
      <c r="C927" s="213" t="s">
        <v>84</v>
      </c>
      <c r="D927" s="213" t="s">
        <v>70</v>
      </c>
      <c r="E927" s="213">
        <v>50</v>
      </c>
      <c r="F927" s="213" t="s">
        <v>103</v>
      </c>
    </row>
    <row r="928" spans="1:6" x14ac:dyDescent="0.3">
      <c r="A928" s="213">
        <v>2013</v>
      </c>
      <c r="B928" s="213" t="s">
        <v>0</v>
      </c>
      <c r="C928" s="213" t="s">
        <v>84</v>
      </c>
      <c r="D928" s="213" t="s">
        <v>6</v>
      </c>
      <c r="E928" s="213">
        <v>991</v>
      </c>
      <c r="F928" s="213" t="s">
        <v>103</v>
      </c>
    </row>
    <row r="929" spans="1:6" x14ac:dyDescent="0.3">
      <c r="A929" s="213">
        <v>2013</v>
      </c>
      <c r="B929" s="213" t="s">
        <v>0</v>
      </c>
      <c r="C929" s="213" t="s">
        <v>84</v>
      </c>
      <c r="D929" s="213" t="s">
        <v>62</v>
      </c>
      <c r="E929" s="213">
        <v>43</v>
      </c>
      <c r="F929" s="213" t="s">
        <v>103</v>
      </c>
    </row>
    <row r="930" spans="1:6" x14ac:dyDescent="0.3">
      <c r="A930" s="213">
        <v>2013</v>
      </c>
      <c r="B930" s="213" t="s">
        <v>0</v>
      </c>
      <c r="C930" s="213" t="s">
        <v>84</v>
      </c>
      <c r="D930" s="213" t="s">
        <v>5</v>
      </c>
      <c r="E930" s="213">
        <v>118</v>
      </c>
      <c r="F930" s="213" t="s">
        <v>103</v>
      </c>
    </row>
    <row r="931" spans="1:6" x14ac:dyDescent="0.3">
      <c r="A931" s="213">
        <v>2013</v>
      </c>
      <c r="B931" s="213" t="s">
        <v>0</v>
      </c>
      <c r="C931" s="213" t="s">
        <v>84</v>
      </c>
      <c r="D931" s="213" t="s">
        <v>76</v>
      </c>
      <c r="E931" s="213">
        <v>64</v>
      </c>
      <c r="F931" s="213" t="s">
        <v>103</v>
      </c>
    </row>
    <row r="932" spans="1:6" x14ac:dyDescent="0.3">
      <c r="A932" s="213">
        <v>2013</v>
      </c>
      <c r="B932" s="213" t="s">
        <v>0</v>
      </c>
      <c r="C932" s="213" t="s">
        <v>84</v>
      </c>
      <c r="D932" s="213" t="s">
        <v>22</v>
      </c>
      <c r="E932" s="213">
        <v>33</v>
      </c>
      <c r="F932" s="213" t="s">
        <v>103</v>
      </c>
    </row>
    <row r="933" spans="1:6" x14ac:dyDescent="0.3">
      <c r="A933" s="213">
        <v>2013</v>
      </c>
      <c r="B933" s="213" t="s">
        <v>0</v>
      </c>
      <c r="C933" s="213" t="s">
        <v>84</v>
      </c>
      <c r="D933" s="213" t="s">
        <v>23</v>
      </c>
      <c r="E933" s="213">
        <v>33</v>
      </c>
      <c r="F933" s="213" t="s">
        <v>103</v>
      </c>
    </row>
    <row r="934" spans="1:6" x14ac:dyDescent="0.3">
      <c r="A934" s="213">
        <v>2013</v>
      </c>
      <c r="B934" s="213" t="s">
        <v>0</v>
      </c>
      <c r="C934" s="213" t="s">
        <v>84</v>
      </c>
      <c r="D934" s="213" t="s">
        <v>278</v>
      </c>
      <c r="E934" s="213">
        <v>48</v>
      </c>
      <c r="F934" s="213" t="s">
        <v>103</v>
      </c>
    </row>
    <row r="935" spans="1:6" x14ac:dyDescent="0.3">
      <c r="A935" s="213">
        <v>2013</v>
      </c>
      <c r="B935" s="213" t="s">
        <v>0</v>
      </c>
      <c r="C935" s="213" t="s">
        <v>84</v>
      </c>
      <c r="D935" s="213" t="s">
        <v>19</v>
      </c>
      <c r="E935" s="213">
        <v>33</v>
      </c>
      <c r="F935" s="213" t="s">
        <v>103</v>
      </c>
    </row>
    <row r="936" spans="1:6" x14ac:dyDescent="0.3">
      <c r="A936" s="213">
        <v>2013</v>
      </c>
      <c r="B936" s="213" t="s">
        <v>0</v>
      </c>
      <c r="C936" s="213" t="s">
        <v>84</v>
      </c>
      <c r="D936" s="213" t="s">
        <v>3</v>
      </c>
      <c r="E936" s="213">
        <v>192</v>
      </c>
      <c r="F936" s="213" t="s">
        <v>103</v>
      </c>
    </row>
    <row r="937" spans="1:6" x14ac:dyDescent="0.3">
      <c r="A937" s="213">
        <v>2013</v>
      </c>
      <c r="B937" s="213" t="s">
        <v>0</v>
      </c>
      <c r="C937" s="213" t="s">
        <v>84</v>
      </c>
      <c r="D937" s="213" t="s">
        <v>80</v>
      </c>
      <c r="E937" s="213">
        <v>47</v>
      </c>
      <c r="F937" s="213" t="s">
        <v>103</v>
      </c>
    </row>
    <row r="938" spans="1:6" x14ac:dyDescent="0.3">
      <c r="A938" s="213">
        <v>2013</v>
      </c>
      <c r="B938" s="213" t="s">
        <v>0</v>
      </c>
      <c r="C938" s="213" t="s">
        <v>84</v>
      </c>
      <c r="D938" s="213" t="s">
        <v>39</v>
      </c>
      <c r="E938" s="213">
        <v>35</v>
      </c>
      <c r="F938" s="213" t="s">
        <v>103</v>
      </c>
    </row>
    <row r="939" spans="1:6" x14ac:dyDescent="0.3">
      <c r="A939" s="213">
        <v>2013</v>
      </c>
      <c r="B939" s="213" t="s">
        <v>0</v>
      </c>
      <c r="C939" s="213" t="s">
        <v>84</v>
      </c>
      <c r="D939" s="213" t="s">
        <v>14</v>
      </c>
      <c r="E939" s="213">
        <v>86</v>
      </c>
      <c r="F939" s="213" t="s">
        <v>103</v>
      </c>
    </row>
    <row r="940" spans="1:6" x14ac:dyDescent="0.3">
      <c r="A940" s="213">
        <v>2013</v>
      </c>
      <c r="B940" s="213" t="s">
        <v>0</v>
      </c>
      <c r="C940" s="213" t="s">
        <v>84</v>
      </c>
      <c r="D940" s="213" t="s">
        <v>24</v>
      </c>
      <c r="E940" s="213">
        <v>100</v>
      </c>
      <c r="F940" s="213" t="s">
        <v>103</v>
      </c>
    </row>
    <row r="941" spans="1:6" x14ac:dyDescent="0.3">
      <c r="A941" s="213">
        <v>2013</v>
      </c>
      <c r="B941" s="213" t="s">
        <v>0</v>
      </c>
      <c r="C941" s="213" t="s">
        <v>84</v>
      </c>
      <c r="D941" s="213" t="s">
        <v>9</v>
      </c>
      <c r="E941" s="213">
        <v>67</v>
      </c>
      <c r="F941" s="213" t="s">
        <v>103</v>
      </c>
    </row>
    <row r="942" spans="1:6" x14ac:dyDescent="0.3">
      <c r="A942" s="213">
        <v>2013</v>
      </c>
      <c r="B942" s="213" t="s">
        <v>0</v>
      </c>
      <c r="C942" s="213" t="s">
        <v>84</v>
      </c>
      <c r="D942" s="213" t="s">
        <v>28</v>
      </c>
      <c r="E942" s="213">
        <v>44</v>
      </c>
      <c r="F942" s="213" t="s">
        <v>103</v>
      </c>
    </row>
    <row r="943" spans="1:6" x14ac:dyDescent="0.3">
      <c r="A943" s="213">
        <v>2013</v>
      </c>
      <c r="B943" s="213" t="s">
        <v>0</v>
      </c>
      <c r="C943" s="213" t="s">
        <v>84</v>
      </c>
      <c r="D943" s="213" t="s">
        <v>31</v>
      </c>
      <c r="E943" s="213">
        <v>30</v>
      </c>
      <c r="F943" s="213" t="s">
        <v>103</v>
      </c>
    </row>
    <row r="944" spans="1:6" x14ac:dyDescent="0.3">
      <c r="A944" s="213">
        <v>2013</v>
      </c>
      <c r="B944" s="213" t="s">
        <v>0</v>
      </c>
      <c r="C944" s="213" t="s">
        <v>84</v>
      </c>
      <c r="D944" s="213" t="s">
        <v>64</v>
      </c>
      <c r="E944" s="213">
        <v>56</v>
      </c>
      <c r="F944" s="213" t="s">
        <v>103</v>
      </c>
    </row>
    <row r="945" spans="1:6" x14ac:dyDescent="0.3">
      <c r="A945" s="213">
        <v>2013</v>
      </c>
      <c r="B945" s="213" t="s">
        <v>0</v>
      </c>
      <c r="C945" s="213" t="s">
        <v>84</v>
      </c>
      <c r="D945" s="213" t="s">
        <v>73</v>
      </c>
      <c r="E945" s="213">
        <v>54</v>
      </c>
      <c r="F945" s="213" t="s">
        <v>103</v>
      </c>
    </row>
    <row r="946" spans="1:6" x14ac:dyDescent="0.3">
      <c r="A946" s="213">
        <v>2013</v>
      </c>
      <c r="B946" s="213" t="s">
        <v>0</v>
      </c>
      <c r="C946" s="213" t="s">
        <v>84</v>
      </c>
      <c r="D946" s="213" t="s">
        <v>46</v>
      </c>
      <c r="E946" s="213">
        <v>62</v>
      </c>
      <c r="F946" s="213" t="s">
        <v>103</v>
      </c>
    </row>
    <row r="947" spans="1:6" x14ac:dyDescent="0.3">
      <c r="A947" s="213">
        <v>2013</v>
      </c>
      <c r="B947" s="213" t="s">
        <v>0</v>
      </c>
      <c r="C947" s="213" t="s">
        <v>84</v>
      </c>
      <c r="D947" s="213" t="s">
        <v>75</v>
      </c>
      <c r="E947" s="213">
        <v>34</v>
      </c>
      <c r="F947" s="213" t="s">
        <v>103</v>
      </c>
    </row>
    <row r="948" spans="1:6" x14ac:dyDescent="0.3">
      <c r="A948" s="213">
        <v>2013</v>
      </c>
      <c r="B948" s="213" t="s">
        <v>0</v>
      </c>
      <c r="C948" s="213" t="s">
        <v>84</v>
      </c>
      <c r="D948" s="213" t="s">
        <v>10</v>
      </c>
      <c r="E948" s="213">
        <v>119</v>
      </c>
      <c r="F948" s="213" t="s">
        <v>103</v>
      </c>
    </row>
    <row r="949" spans="1:6" x14ac:dyDescent="0.3">
      <c r="A949" s="213">
        <v>2013</v>
      </c>
      <c r="B949" s="213" t="s">
        <v>0</v>
      </c>
      <c r="C949" s="213" t="s">
        <v>84</v>
      </c>
      <c r="D949" s="213" t="s">
        <v>15</v>
      </c>
      <c r="E949" s="213">
        <v>98</v>
      </c>
      <c r="F949" s="213" t="s">
        <v>103</v>
      </c>
    </row>
    <row r="950" spans="1:6" x14ac:dyDescent="0.3">
      <c r="A950" s="213">
        <v>2013</v>
      </c>
      <c r="B950" s="213" t="s">
        <v>0</v>
      </c>
      <c r="C950" s="213" t="s">
        <v>84</v>
      </c>
      <c r="D950" s="213" t="s">
        <v>18</v>
      </c>
      <c r="E950" s="213">
        <v>81</v>
      </c>
      <c r="F950" s="213" t="s">
        <v>103</v>
      </c>
    </row>
    <row r="951" spans="1:6" x14ac:dyDescent="0.3">
      <c r="A951" s="213">
        <v>2013</v>
      </c>
      <c r="B951" s="213" t="s">
        <v>0</v>
      </c>
      <c r="C951" s="213" t="s">
        <v>84</v>
      </c>
      <c r="D951" s="213" t="s">
        <v>77</v>
      </c>
      <c r="E951" s="213">
        <v>34</v>
      </c>
      <c r="F951" s="213" t="s">
        <v>103</v>
      </c>
    </row>
    <row r="952" spans="1:6" x14ac:dyDescent="0.3">
      <c r="A952" s="213">
        <v>2013</v>
      </c>
      <c r="B952" s="213" t="s">
        <v>0</v>
      </c>
      <c r="C952" s="213" t="s">
        <v>84</v>
      </c>
      <c r="D952" s="213" t="s">
        <v>71</v>
      </c>
      <c r="E952" s="213">
        <v>40</v>
      </c>
      <c r="F952" s="213" t="s">
        <v>103</v>
      </c>
    </row>
    <row r="953" spans="1:6" x14ac:dyDescent="0.3">
      <c r="A953" s="213">
        <v>2013</v>
      </c>
      <c r="B953" s="213" t="s">
        <v>0</v>
      </c>
      <c r="C953" s="213" t="s">
        <v>84</v>
      </c>
      <c r="D953" s="213" t="s">
        <v>20</v>
      </c>
      <c r="E953" s="213">
        <v>49</v>
      </c>
      <c r="F953" s="213" t="s">
        <v>103</v>
      </c>
    </row>
    <row r="954" spans="1:6" x14ac:dyDescent="0.3">
      <c r="A954" s="213">
        <v>2013</v>
      </c>
      <c r="B954" s="213" t="s">
        <v>0</v>
      </c>
      <c r="C954" s="213" t="s">
        <v>84</v>
      </c>
      <c r="D954" s="213" t="s">
        <v>95</v>
      </c>
      <c r="E954" s="213">
        <v>72</v>
      </c>
      <c r="F954" s="213" t="s">
        <v>103</v>
      </c>
    </row>
    <row r="955" spans="1:6" x14ac:dyDescent="0.3">
      <c r="A955" s="213">
        <v>2013</v>
      </c>
      <c r="B955" s="213" t="s">
        <v>0</v>
      </c>
      <c r="C955" s="213" t="s">
        <v>84</v>
      </c>
      <c r="D955" s="213" t="s">
        <v>281</v>
      </c>
      <c r="E955" s="213">
        <v>209</v>
      </c>
      <c r="F955" s="213" t="s">
        <v>103</v>
      </c>
    </row>
    <row r="956" spans="1:6" x14ac:dyDescent="0.3">
      <c r="A956" s="213">
        <v>2013</v>
      </c>
      <c r="B956" s="213" t="s">
        <v>0</v>
      </c>
      <c r="C956" s="213" t="s">
        <v>84</v>
      </c>
      <c r="D956" s="213" t="s">
        <v>145</v>
      </c>
      <c r="E956" s="292">
        <v>5564</v>
      </c>
      <c r="F956" s="213" t="s">
        <v>103</v>
      </c>
    </row>
    <row r="957" spans="1:6" x14ac:dyDescent="0.3">
      <c r="A957" s="213">
        <v>2013</v>
      </c>
      <c r="B957" s="213" t="s">
        <v>0</v>
      </c>
      <c r="C957" s="213" t="s">
        <v>84</v>
      </c>
      <c r="D957" s="213" t="s">
        <v>146</v>
      </c>
      <c r="E957" s="213">
        <v>559</v>
      </c>
      <c r="F957" s="213" t="s">
        <v>103</v>
      </c>
    </row>
    <row r="958" spans="1:6" x14ac:dyDescent="0.3">
      <c r="A958" s="213">
        <v>2013</v>
      </c>
      <c r="B958" s="213" t="s">
        <v>0</v>
      </c>
      <c r="C958" s="213" t="s">
        <v>84</v>
      </c>
      <c r="D958" s="213" t="s">
        <v>147</v>
      </c>
      <c r="E958" s="292">
        <v>5700</v>
      </c>
      <c r="F958" s="213" t="s">
        <v>103</v>
      </c>
    </row>
    <row r="959" spans="1:6" x14ac:dyDescent="0.3">
      <c r="A959" s="213">
        <v>2013</v>
      </c>
      <c r="B959" s="213" t="s">
        <v>0</v>
      </c>
      <c r="C959" s="213" t="s">
        <v>293</v>
      </c>
      <c r="D959" s="213" t="s">
        <v>79</v>
      </c>
      <c r="E959" s="213">
        <v>120</v>
      </c>
      <c r="F959" s="213" t="s">
        <v>103</v>
      </c>
    </row>
    <row r="960" spans="1:6" x14ac:dyDescent="0.3">
      <c r="A960" s="213">
        <v>2013</v>
      </c>
      <c r="B960" s="213" t="s">
        <v>0</v>
      </c>
      <c r="C960" s="213" t="s">
        <v>293</v>
      </c>
      <c r="D960" s="213" t="s">
        <v>17</v>
      </c>
      <c r="E960" s="213">
        <v>71</v>
      </c>
      <c r="F960" s="213" t="s">
        <v>103</v>
      </c>
    </row>
    <row r="961" spans="1:6" x14ac:dyDescent="0.3">
      <c r="A961" s="213">
        <v>2013</v>
      </c>
      <c r="B961" s="213" t="s">
        <v>0</v>
      </c>
      <c r="C961" s="213" t="s">
        <v>293</v>
      </c>
      <c r="D961" s="213" t="s">
        <v>11</v>
      </c>
      <c r="E961" s="213">
        <v>138</v>
      </c>
      <c r="F961" s="213" t="s">
        <v>103</v>
      </c>
    </row>
    <row r="962" spans="1:6" x14ac:dyDescent="0.3">
      <c r="A962" s="213">
        <v>2013</v>
      </c>
      <c r="B962" s="213" t="s">
        <v>0</v>
      </c>
      <c r="C962" s="213" t="s">
        <v>293</v>
      </c>
      <c r="D962" s="213" t="s">
        <v>56</v>
      </c>
      <c r="E962" s="213">
        <v>48</v>
      </c>
      <c r="F962" s="213" t="s">
        <v>103</v>
      </c>
    </row>
    <row r="963" spans="1:6" x14ac:dyDescent="0.3">
      <c r="A963" s="213">
        <v>2013</v>
      </c>
      <c r="B963" s="213" t="s">
        <v>0</v>
      </c>
      <c r="C963" s="213" t="s">
        <v>293</v>
      </c>
      <c r="D963" s="213" t="s">
        <v>29</v>
      </c>
      <c r="E963" s="213">
        <v>36</v>
      </c>
      <c r="F963" s="213" t="s">
        <v>103</v>
      </c>
    </row>
    <row r="964" spans="1:6" x14ac:dyDescent="0.3">
      <c r="A964" s="213">
        <v>2013</v>
      </c>
      <c r="B964" s="213" t="s">
        <v>0</v>
      </c>
      <c r="C964" s="213" t="s">
        <v>293</v>
      </c>
      <c r="D964" s="213" t="s">
        <v>47</v>
      </c>
      <c r="E964" s="213">
        <v>76</v>
      </c>
      <c r="F964" s="213" t="s">
        <v>103</v>
      </c>
    </row>
    <row r="965" spans="1:6" x14ac:dyDescent="0.3">
      <c r="A965" s="213">
        <v>2013</v>
      </c>
      <c r="B965" s="213" t="s">
        <v>0</v>
      </c>
      <c r="C965" s="213" t="s">
        <v>293</v>
      </c>
      <c r="D965" s="213" t="s">
        <v>74</v>
      </c>
      <c r="E965" s="213">
        <v>96</v>
      </c>
      <c r="F965" s="213" t="s">
        <v>103</v>
      </c>
    </row>
    <row r="966" spans="1:6" x14ac:dyDescent="0.3">
      <c r="A966" s="213">
        <v>2013</v>
      </c>
      <c r="B966" s="213" t="s">
        <v>0</v>
      </c>
      <c r="C966" s="213" t="s">
        <v>293</v>
      </c>
      <c r="D966" s="213" t="s">
        <v>25</v>
      </c>
      <c r="E966" s="213">
        <v>67</v>
      </c>
      <c r="F966" s="213" t="s">
        <v>103</v>
      </c>
    </row>
    <row r="967" spans="1:6" x14ac:dyDescent="0.3">
      <c r="A967" s="213">
        <v>2013</v>
      </c>
      <c r="B967" s="213" t="s">
        <v>0</v>
      </c>
      <c r="C967" s="213" t="s">
        <v>293</v>
      </c>
      <c r="D967" s="213" t="s">
        <v>7</v>
      </c>
      <c r="E967" s="213">
        <v>81</v>
      </c>
      <c r="F967" s="213" t="s">
        <v>103</v>
      </c>
    </row>
    <row r="968" spans="1:6" x14ac:dyDescent="0.3">
      <c r="A968" s="213">
        <v>2013</v>
      </c>
      <c r="B968" s="213" t="s">
        <v>0</v>
      </c>
      <c r="C968" s="213" t="s">
        <v>293</v>
      </c>
      <c r="D968" s="213" t="s">
        <v>36</v>
      </c>
      <c r="E968" s="213">
        <v>38</v>
      </c>
      <c r="F968" s="213" t="s">
        <v>103</v>
      </c>
    </row>
    <row r="969" spans="1:6" x14ac:dyDescent="0.3">
      <c r="A969" s="213">
        <v>2013</v>
      </c>
      <c r="B969" s="213" t="s">
        <v>0</v>
      </c>
      <c r="C969" s="213" t="s">
        <v>293</v>
      </c>
      <c r="D969" s="213" t="s">
        <v>16</v>
      </c>
      <c r="E969" s="213">
        <v>63</v>
      </c>
      <c r="F969" s="213" t="s">
        <v>103</v>
      </c>
    </row>
    <row r="970" spans="1:6" x14ac:dyDescent="0.3">
      <c r="A970" s="213">
        <v>2013</v>
      </c>
      <c r="B970" s="213" t="s">
        <v>0</v>
      </c>
      <c r="C970" s="213" t="s">
        <v>293</v>
      </c>
      <c r="D970" s="213" t="s">
        <v>2</v>
      </c>
      <c r="E970" s="213">
        <v>164</v>
      </c>
      <c r="F970" s="213" t="s">
        <v>103</v>
      </c>
    </row>
    <row r="971" spans="1:6" x14ac:dyDescent="0.3">
      <c r="A971" s="213">
        <v>2013</v>
      </c>
      <c r="B971" s="213" t="s">
        <v>0</v>
      </c>
      <c r="C971" s="213" t="s">
        <v>293</v>
      </c>
      <c r="D971" s="213" t="s">
        <v>4</v>
      </c>
      <c r="E971" s="213">
        <v>178</v>
      </c>
      <c r="F971" s="213" t="s">
        <v>103</v>
      </c>
    </row>
    <row r="972" spans="1:6" x14ac:dyDescent="0.3">
      <c r="A972" s="213">
        <v>2013</v>
      </c>
      <c r="B972" s="213" t="s">
        <v>0</v>
      </c>
      <c r="C972" s="213" t="s">
        <v>293</v>
      </c>
      <c r="D972" s="213" t="s">
        <v>8</v>
      </c>
      <c r="E972" s="213">
        <v>52</v>
      </c>
      <c r="F972" s="213" t="s">
        <v>103</v>
      </c>
    </row>
    <row r="973" spans="1:6" x14ac:dyDescent="0.3">
      <c r="A973" s="213">
        <v>2013</v>
      </c>
      <c r="B973" s="213" t="s">
        <v>0</v>
      </c>
      <c r="C973" s="213" t="s">
        <v>293</v>
      </c>
      <c r="D973" s="213" t="s">
        <v>78</v>
      </c>
      <c r="E973" s="213">
        <v>89</v>
      </c>
      <c r="F973" s="213" t="s">
        <v>103</v>
      </c>
    </row>
    <row r="974" spans="1:6" x14ac:dyDescent="0.3">
      <c r="A974" s="213">
        <v>2013</v>
      </c>
      <c r="B974" s="213" t="s">
        <v>0</v>
      </c>
      <c r="C974" s="213" t="s">
        <v>293</v>
      </c>
      <c r="D974" s="213" t="s">
        <v>27</v>
      </c>
      <c r="E974" s="213">
        <v>56</v>
      </c>
      <c r="F974" s="213" t="s">
        <v>103</v>
      </c>
    </row>
    <row r="975" spans="1:6" x14ac:dyDescent="0.3">
      <c r="A975" s="213">
        <v>2013</v>
      </c>
      <c r="B975" s="213" t="s">
        <v>0</v>
      </c>
      <c r="C975" s="213" t="s">
        <v>293</v>
      </c>
      <c r="D975" s="213" t="s">
        <v>70</v>
      </c>
      <c r="E975" s="213">
        <v>115</v>
      </c>
      <c r="F975" s="213" t="s">
        <v>103</v>
      </c>
    </row>
    <row r="976" spans="1:6" x14ac:dyDescent="0.3">
      <c r="A976" s="213">
        <v>2013</v>
      </c>
      <c r="B976" s="213" t="s">
        <v>0</v>
      </c>
      <c r="C976" s="213" t="s">
        <v>293</v>
      </c>
      <c r="D976" s="213" t="s">
        <v>6</v>
      </c>
      <c r="E976" s="213">
        <v>172</v>
      </c>
      <c r="F976" s="213" t="s">
        <v>103</v>
      </c>
    </row>
    <row r="977" spans="1:6" x14ac:dyDescent="0.3">
      <c r="A977" s="213">
        <v>2013</v>
      </c>
      <c r="B977" s="213" t="s">
        <v>0</v>
      </c>
      <c r="C977" s="213" t="s">
        <v>293</v>
      </c>
      <c r="D977" s="213" t="s">
        <v>62</v>
      </c>
      <c r="E977" s="213">
        <v>56</v>
      </c>
      <c r="F977" s="213" t="s">
        <v>103</v>
      </c>
    </row>
    <row r="978" spans="1:6" x14ac:dyDescent="0.3">
      <c r="A978" s="213">
        <v>2013</v>
      </c>
      <c r="B978" s="213" t="s">
        <v>0</v>
      </c>
      <c r="C978" s="213" t="s">
        <v>293</v>
      </c>
      <c r="D978" s="213" t="s">
        <v>5</v>
      </c>
      <c r="E978" s="213">
        <v>137</v>
      </c>
      <c r="F978" s="213" t="s">
        <v>103</v>
      </c>
    </row>
    <row r="979" spans="1:6" x14ac:dyDescent="0.3">
      <c r="A979" s="213">
        <v>2013</v>
      </c>
      <c r="B979" s="213" t="s">
        <v>0</v>
      </c>
      <c r="C979" s="213" t="s">
        <v>293</v>
      </c>
      <c r="D979" s="213" t="s">
        <v>76</v>
      </c>
      <c r="E979" s="213">
        <v>74</v>
      </c>
      <c r="F979" s="213" t="s">
        <v>103</v>
      </c>
    </row>
    <row r="980" spans="1:6" x14ac:dyDescent="0.3">
      <c r="A980" s="213">
        <v>2013</v>
      </c>
      <c r="B980" s="213" t="s">
        <v>0</v>
      </c>
      <c r="C980" s="213" t="s">
        <v>293</v>
      </c>
      <c r="D980" s="213" t="s">
        <v>278</v>
      </c>
      <c r="E980" s="213">
        <v>44</v>
      </c>
      <c r="F980" s="213" t="s">
        <v>103</v>
      </c>
    </row>
    <row r="981" spans="1:6" x14ac:dyDescent="0.3">
      <c r="A981" s="213">
        <v>2013</v>
      </c>
      <c r="B981" s="213" t="s">
        <v>0</v>
      </c>
      <c r="C981" s="213" t="s">
        <v>293</v>
      </c>
      <c r="D981" s="213" t="s">
        <v>3</v>
      </c>
      <c r="E981" s="213">
        <v>146</v>
      </c>
      <c r="F981" s="213" t="s">
        <v>103</v>
      </c>
    </row>
    <row r="982" spans="1:6" x14ac:dyDescent="0.3">
      <c r="A982" s="213">
        <v>2013</v>
      </c>
      <c r="B982" s="213" t="s">
        <v>0</v>
      </c>
      <c r="C982" s="213" t="s">
        <v>293</v>
      </c>
      <c r="D982" s="213" t="s">
        <v>80</v>
      </c>
      <c r="E982" s="213">
        <v>33</v>
      </c>
      <c r="F982" s="213" t="s">
        <v>103</v>
      </c>
    </row>
    <row r="983" spans="1:6" x14ac:dyDescent="0.3">
      <c r="A983" s="213">
        <v>2013</v>
      </c>
      <c r="B983" s="213" t="s">
        <v>0</v>
      </c>
      <c r="C983" s="213" t="s">
        <v>293</v>
      </c>
      <c r="D983" s="213" t="s">
        <v>39</v>
      </c>
      <c r="E983" s="213">
        <v>123</v>
      </c>
      <c r="F983" s="213" t="s">
        <v>103</v>
      </c>
    </row>
    <row r="984" spans="1:6" x14ac:dyDescent="0.3">
      <c r="A984" s="213">
        <v>2013</v>
      </c>
      <c r="B984" s="213" t="s">
        <v>0</v>
      </c>
      <c r="C984" s="213" t="s">
        <v>293</v>
      </c>
      <c r="D984" s="213" t="s">
        <v>14</v>
      </c>
      <c r="E984" s="213">
        <v>107</v>
      </c>
      <c r="F984" s="213" t="s">
        <v>103</v>
      </c>
    </row>
    <row r="985" spans="1:6" x14ac:dyDescent="0.3">
      <c r="A985" s="213">
        <v>2013</v>
      </c>
      <c r="B985" s="213" t="s">
        <v>0</v>
      </c>
      <c r="C985" s="213" t="s">
        <v>293</v>
      </c>
      <c r="D985" s="213" t="s">
        <v>24</v>
      </c>
      <c r="E985" s="213">
        <v>88</v>
      </c>
      <c r="F985" s="213" t="s">
        <v>103</v>
      </c>
    </row>
    <row r="986" spans="1:6" x14ac:dyDescent="0.3">
      <c r="A986" s="213">
        <v>2013</v>
      </c>
      <c r="B986" s="213" t="s">
        <v>0</v>
      </c>
      <c r="C986" s="213" t="s">
        <v>293</v>
      </c>
      <c r="D986" s="213" t="s">
        <v>9</v>
      </c>
      <c r="E986" s="213">
        <v>76</v>
      </c>
      <c r="F986" s="213" t="s">
        <v>103</v>
      </c>
    </row>
    <row r="987" spans="1:6" x14ac:dyDescent="0.3">
      <c r="A987" s="213">
        <v>2013</v>
      </c>
      <c r="B987" s="213" t="s">
        <v>0</v>
      </c>
      <c r="C987" s="213" t="s">
        <v>293</v>
      </c>
      <c r="D987" s="213" t="s">
        <v>28</v>
      </c>
      <c r="E987" s="213">
        <v>45</v>
      </c>
      <c r="F987" s="213" t="s">
        <v>103</v>
      </c>
    </row>
    <row r="988" spans="1:6" x14ac:dyDescent="0.3">
      <c r="A988" s="213">
        <v>2013</v>
      </c>
      <c r="B988" s="213" t="s">
        <v>0</v>
      </c>
      <c r="C988" s="213" t="s">
        <v>293</v>
      </c>
      <c r="D988" s="213" t="s">
        <v>31</v>
      </c>
      <c r="E988" s="213">
        <v>114</v>
      </c>
      <c r="F988" s="213" t="s">
        <v>103</v>
      </c>
    </row>
    <row r="989" spans="1:6" x14ac:dyDescent="0.3">
      <c r="A989" s="213">
        <v>2013</v>
      </c>
      <c r="B989" s="213" t="s">
        <v>0</v>
      </c>
      <c r="C989" s="213" t="s">
        <v>293</v>
      </c>
      <c r="D989" s="213" t="s">
        <v>64</v>
      </c>
      <c r="E989" s="213">
        <v>47</v>
      </c>
      <c r="F989" s="213" t="s">
        <v>103</v>
      </c>
    </row>
    <row r="990" spans="1:6" x14ac:dyDescent="0.3">
      <c r="A990" s="213">
        <v>2013</v>
      </c>
      <c r="B990" s="213" t="s">
        <v>0</v>
      </c>
      <c r="C990" s="213" t="s">
        <v>293</v>
      </c>
      <c r="D990" s="213" t="s">
        <v>73</v>
      </c>
      <c r="E990" s="213">
        <v>78</v>
      </c>
      <c r="F990" s="213" t="s">
        <v>103</v>
      </c>
    </row>
    <row r="991" spans="1:6" x14ac:dyDescent="0.3">
      <c r="A991" s="213">
        <v>2013</v>
      </c>
      <c r="B991" s="213" t="s">
        <v>0</v>
      </c>
      <c r="C991" s="213" t="s">
        <v>293</v>
      </c>
      <c r="D991" s="213" t="s">
        <v>26</v>
      </c>
      <c r="E991" s="213">
        <v>30</v>
      </c>
      <c r="F991" s="213" t="s">
        <v>103</v>
      </c>
    </row>
    <row r="992" spans="1:6" x14ac:dyDescent="0.3">
      <c r="A992" s="213">
        <v>2013</v>
      </c>
      <c r="B992" s="213" t="s">
        <v>0</v>
      </c>
      <c r="C992" s="213" t="s">
        <v>293</v>
      </c>
      <c r="D992" s="213" t="s">
        <v>32</v>
      </c>
      <c r="E992" s="213">
        <v>35</v>
      </c>
      <c r="F992" s="213" t="s">
        <v>103</v>
      </c>
    </row>
    <row r="993" spans="1:6" x14ac:dyDescent="0.3">
      <c r="A993" s="213">
        <v>2013</v>
      </c>
      <c r="B993" s="213" t="s">
        <v>0</v>
      </c>
      <c r="C993" s="213" t="s">
        <v>293</v>
      </c>
      <c r="D993" s="213" t="s">
        <v>46</v>
      </c>
      <c r="E993" s="213">
        <v>143</v>
      </c>
      <c r="F993" s="213" t="s">
        <v>103</v>
      </c>
    </row>
    <row r="994" spans="1:6" x14ac:dyDescent="0.3">
      <c r="A994" s="213">
        <v>2013</v>
      </c>
      <c r="B994" s="213" t="s">
        <v>0</v>
      </c>
      <c r="C994" s="213" t="s">
        <v>293</v>
      </c>
      <c r="D994" s="213" t="s">
        <v>75</v>
      </c>
      <c r="E994" s="213">
        <v>55</v>
      </c>
      <c r="F994" s="213" t="s">
        <v>103</v>
      </c>
    </row>
    <row r="995" spans="1:6" x14ac:dyDescent="0.3">
      <c r="A995" s="213">
        <v>2013</v>
      </c>
      <c r="B995" s="213" t="s">
        <v>0</v>
      </c>
      <c r="C995" s="213" t="s">
        <v>293</v>
      </c>
      <c r="D995" s="213" t="s">
        <v>10</v>
      </c>
      <c r="E995" s="213">
        <v>121</v>
      </c>
      <c r="F995" s="213" t="s">
        <v>103</v>
      </c>
    </row>
    <row r="996" spans="1:6" x14ac:dyDescent="0.3">
      <c r="A996" s="213">
        <v>2013</v>
      </c>
      <c r="B996" s="213" t="s">
        <v>0</v>
      </c>
      <c r="C996" s="213" t="s">
        <v>293</v>
      </c>
      <c r="D996" s="213" t="s">
        <v>15</v>
      </c>
      <c r="E996" s="213">
        <v>96</v>
      </c>
      <c r="F996" s="213" t="s">
        <v>103</v>
      </c>
    </row>
    <row r="997" spans="1:6" x14ac:dyDescent="0.3">
      <c r="A997" s="213">
        <v>2013</v>
      </c>
      <c r="B997" s="213" t="s">
        <v>0</v>
      </c>
      <c r="C997" s="213" t="s">
        <v>293</v>
      </c>
      <c r="D997" s="213" t="s">
        <v>18</v>
      </c>
      <c r="E997" s="213">
        <v>124</v>
      </c>
      <c r="F997" s="213" t="s">
        <v>103</v>
      </c>
    </row>
    <row r="998" spans="1:6" x14ac:dyDescent="0.3">
      <c r="A998" s="213">
        <v>2013</v>
      </c>
      <c r="B998" s="213" t="s">
        <v>0</v>
      </c>
      <c r="C998" s="213" t="s">
        <v>293</v>
      </c>
      <c r="D998" s="213" t="s">
        <v>77</v>
      </c>
      <c r="E998" s="213">
        <v>30</v>
      </c>
      <c r="F998" s="213" t="s">
        <v>103</v>
      </c>
    </row>
    <row r="999" spans="1:6" x14ac:dyDescent="0.3">
      <c r="A999" s="213">
        <v>2013</v>
      </c>
      <c r="B999" s="213" t="s">
        <v>0</v>
      </c>
      <c r="C999" s="213" t="s">
        <v>293</v>
      </c>
      <c r="D999" s="213" t="s">
        <v>71</v>
      </c>
      <c r="E999" s="213">
        <v>36</v>
      </c>
      <c r="F999" s="213" t="s">
        <v>103</v>
      </c>
    </row>
    <row r="1000" spans="1:6" x14ac:dyDescent="0.3">
      <c r="A1000" s="213">
        <v>2013</v>
      </c>
      <c r="B1000" s="213" t="s">
        <v>0</v>
      </c>
      <c r="C1000" s="213" t="s">
        <v>293</v>
      </c>
      <c r="D1000" s="213" t="s">
        <v>20</v>
      </c>
      <c r="E1000" s="213">
        <v>73</v>
      </c>
      <c r="F1000" s="213" t="s">
        <v>103</v>
      </c>
    </row>
    <row r="1001" spans="1:6" x14ac:dyDescent="0.3">
      <c r="A1001" s="213">
        <v>2013</v>
      </c>
      <c r="B1001" s="213" t="s">
        <v>0</v>
      </c>
      <c r="C1001" s="213" t="s">
        <v>293</v>
      </c>
      <c r="D1001" s="213" t="s">
        <v>95</v>
      </c>
      <c r="E1001" s="213">
        <v>85</v>
      </c>
      <c r="F1001" s="213" t="s">
        <v>103</v>
      </c>
    </row>
    <row r="1002" spans="1:6" x14ac:dyDescent="0.3">
      <c r="A1002" s="213">
        <v>2013</v>
      </c>
      <c r="B1002" s="213" t="s">
        <v>0</v>
      </c>
      <c r="C1002" s="213" t="s">
        <v>293</v>
      </c>
      <c r="D1002" s="213" t="s">
        <v>281</v>
      </c>
      <c r="E1002" s="213">
        <v>290</v>
      </c>
      <c r="F1002" s="213" t="s">
        <v>103</v>
      </c>
    </row>
    <row r="1003" spans="1:6" x14ac:dyDescent="0.3">
      <c r="A1003" s="213">
        <v>2013</v>
      </c>
      <c r="B1003" s="213" t="s">
        <v>0</v>
      </c>
      <c r="C1003" s="213" t="s">
        <v>293</v>
      </c>
      <c r="D1003" s="213" t="s">
        <v>145</v>
      </c>
      <c r="E1003" s="213">
        <v>661</v>
      </c>
      <c r="F1003" s="213" t="s">
        <v>103</v>
      </c>
    </row>
    <row r="1004" spans="1:6" x14ac:dyDescent="0.3">
      <c r="A1004" s="213">
        <v>2013</v>
      </c>
      <c r="B1004" s="213" t="s">
        <v>0</v>
      </c>
      <c r="C1004" s="213" t="s">
        <v>293</v>
      </c>
      <c r="D1004" s="213" t="s">
        <v>146</v>
      </c>
      <c r="E1004" s="292">
        <v>1531</v>
      </c>
      <c r="F1004" s="213" t="s">
        <v>103</v>
      </c>
    </row>
    <row r="1005" spans="1:6" x14ac:dyDescent="0.3">
      <c r="A1005" s="213">
        <v>2013</v>
      </c>
      <c r="B1005" s="213" t="s">
        <v>0</v>
      </c>
      <c r="C1005" s="213" t="s">
        <v>293</v>
      </c>
      <c r="D1005" s="213" t="s">
        <v>147</v>
      </c>
      <c r="E1005" s="292">
        <v>2041</v>
      </c>
      <c r="F1005" s="213" t="s">
        <v>103</v>
      </c>
    </row>
    <row r="1006" spans="1:6" x14ac:dyDescent="0.3">
      <c r="A1006" s="213">
        <v>2013</v>
      </c>
      <c r="B1006" s="213" t="s">
        <v>0</v>
      </c>
      <c r="C1006" s="213" t="s">
        <v>140</v>
      </c>
      <c r="D1006" s="213" t="s">
        <v>35</v>
      </c>
      <c r="E1006" s="213">
        <v>427</v>
      </c>
      <c r="F1006" s="213" t="s">
        <v>103</v>
      </c>
    </row>
    <row r="1007" spans="1:6" x14ac:dyDescent="0.3">
      <c r="A1007" s="213">
        <v>2013</v>
      </c>
      <c r="B1007" s="213" t="s">
        <v>0</v>
      </c>
      <c r="C1007" s="213" t="s">
        <v>140</v>
      </c>
      <c r="D1007" s="213" t="s">
        <v>41</v>
      </c>
      <c r="E1007" s="213">
        <v>433</v>
      </c>
      <c r="F1007" s="213" t="s">
        <v>103</v>
      </c>
    </row>
    <row r="1008" spans="1:6" x14ac:dyDescent="0.3">
      <c r="A1008" s="213">
        <v>2013</v>
      </c>
      <c r="B1008" s="213" t="s">
        <v>0</v>
      </c>
      <c r="C1008" s="213" t="s">
        <v>140</v>
      </c>
      <c r="D1008" s="213" t="s">
        <v>59</v>
      </c>
      <c r="E1008" s="213">
        <v>694</v>
      </c>
      <c r="F1008" s="213" t="s">
        <v>103</v>
      </c>
    </row>
    <row r="1009" spans="1:6" x14ac:dyDescent="0.3">
      <c r="A1009" s="213">
        <v>2013</v>
      </c>
      <c r="B1009" s="213" t="s">
        <v>0</v>
      </c>
      <c r="C1009" s="213" t="s">
        <v>140</v>
      </c>
      <c r="D1009" s="213" t="s">
        <v>79</v>
      </c>
      <c r="E1009" s="292">
        <v>7976</v>
      </c>
      <c r="F1009" s="213" t="s">
        <v>103</v>
      </c>
    </row>
    <row r="1010" spans="1:6" x14ac:dyDescent="0.3">
      <c r="A1010" s="213">
        <v>2013</v>
      </c>
      <c r="B1010" s="213" t="s">
        <v>0</v>
      </c>
      <c r="C1010" s="213" t="s">
        <v>140</v>
      </c>
      <c r="D1010" s="213" t="s">
        <v>17</v>
      </c>
      <c r="E1010" s="292">
        <v>4572</v>
      </c>
      <c r="F1010" s="213" t="s">
        <v>103</v>
      </c>
    </row>
    <row r="1011" spans="1:6" x14ac:dyDescent="0.3">
      <c r="A1011" s="213">
        <v>2013</v>
      </c>
      <c r="B1011" s="213" t="s">
        <v>0</v>
      </c>
      <c r="C1011" s="213" t="s">
        <v>140</v>
      </c>
      <c r="D1011" s="213" t="s">
        <v>274</v>
      </c>
      <c r="E1011" s="213">
        <v>712</v>
      </c>
      <c r="F1011" s="213" t="s">
        <v>103</v>
      </c>
    </row>
    <row r="1012" spans="1:6" x14ac:dyDescent="0.3">
      <c r="A1012" s="213">
        <v>2013</v>
      </c>
      <c r="B1012" s="213" t="s">
        <v>0</v>
      </c>
      <c r="C1012" s="213" t="s">
        <v>140</v>
      </c>
      <c r="D1012" s="213" t="s">
        <v>66</v>
      </c>
      <c r="E1012" s="292">
        <v>1438</v>
      </c>
      <c r="F1012" s="213" t="s">
        <v>103</v>
      </c>
    </row>
    <row r="1013" spans="1:6" x14ac:dyDescent="0.3">
      <c r="A1013" s="213">
        <v>2013</v>
      </c>
      <c r="B1013" s="213" t="s">
        <v>0</v>
      </c>
      <c r="C1013" s="213" t="s">
        <v>140</v>
      </c>
      <c r="D1013" s="213" t="s">
        <v>283</v>
      </c>
      <c r="E1013" s="213">
        <v>401</v>
      </c>
      <c r="F1013" s="213" t="s">
        <v>103</v>
      </c>
    </row>
    <row r="1014" spans="1:6" x14ac:dyDescent="0.3">
      <c r="A1014" s="213">
        <v>2013</v>
      </c>
      <c r="B1014" s="213" t="s">
        <v>0</v>
      </c>
      <c r="C1014" s="213" t="s">
        <v>140</v>
      </c>
      <c r="D1014" s="213" t="s">
        <v>11</v>
      </c>
      <c r="E1014" s="292">
        <v>7926</v>
      </c>
      <c r="F1014" s="213" t="s">
        <v>103</v>
      </c>
    </row>
    <row r="1015" spans="1:6" x14ac:dyDescent="0.3">
      <c r="A1015" s="213">
        <v>2013</v>
      </c>
      <c r="B1015" s="213" t="s">
        <v>0</v>
      </c>
      <c r="C1015" s="213" t="s">
        <v>140</v>
      </c>
      <c r="D1015" s="213" t="s">
        <v>56</v>
      </c>
      <c r="E1015" s="292">
        <v>2249</v>
      </c>
      <c r="F1015" s="213" t="s">
        <v>103</v>
      </c>
    </row>
    <row r="1016" spans="1:6" x14ac:dyDescent="0.3">
      <c r="A1016" s="213">
        <v>2013</v>
      </c>
      <c r="B1016" s="213" t="s">
        <v>0</v>
      </c>
      <c r="C1016" s="213" t="s">
        <v>140</v>
      </c>
      <c r="D1016" s="213" t="s">
        <v>29</v>
      </c>
      <c r="E1016" s="292">
        <v>2020</v>
      </c>
      <c r="F1016" s="213" t="s">
        <v>103</v>
      </c>
    </row>
    <row r="1017" spans="1:6" x14ac:dyDescent="0.3">
      <c r="A1017" s="213">
        <v>2013</v>
      </c>
      <c r="B1017" s="213" t="s">
        <v>0</v>
      </c>
      <c r="C1017" s="213" t="s">
        <v>140</v>
      </c>
      <c r="D1017" s="213" t="s">
        <v>40</v>
      </c>
      <c r="E1017" s="213">
        <v>209</v>
      </c>
      <c r="F1017" s="213" t="s">
        <v>103</v>
      </c>
    </row>
    <row r="1018" spans="1:6" x14ac:dyDescent="0.3">
      <c r="A1018" s="213">
        <v>2013</v>
      </c>
      <c r="B1018" s="213" t="s">
        <v>0</v>
      </c>
      <c r="C1018" s="213" t="s">
        <v>140</v>
      </c>
      <c r="D1018" s="213" t="s">
        <v>47</v>
      </c>
      <c r="E1018" s="292">
        <v>5522</v>
      </c>
      <c r="F1018" s="213" t="s">
        <v>103</v>
      </c>
    </row>
    <row r="1019" spans="1:6" x14ac:dyDescent="0.3">
      <c r="A1019" s="213">
        <v>2013</v>
      </c>
      <c r="B1019" s="213" t="s">
        <v>0</v>
      </c>
      <c r="C1019" s="213" t="s">
        <v>140</v>
      </c>
      <c r="D1019" s="213" t="s">
        <v>57</v>
      </c>
      <c r="E1019" s="292">
        <v>1034</v>
      </c>
      <c r="F1019" s="213" t="s">
        <v>103</v>
      </c>
    </row>
    <row r="1020" spans="1:6" x14ac:dyDescent="0.3">
      <c r="A1020" s="213">
        <v>2013</v>
      </c>
      <c r="B1020" s="213" t="s">
        <v>0</v>
      </c>
      <c r="C1020" s="213" t="s">
        <v>140</v>
      </c>
      <c r="D1020" s="213" t="s">
        <v>74</v>
      </c>
      <c r="E1020" s="292">
        <v>5179</v>
      </c>
      <c r="F1020" s="213" t="s">
        <v>103</v>
      </c>
    </row>
    <row r="1021" spans="1:6" x14ac:dyDescent="0.3">
      <c r="A1021" s="213">
        <v>2013</v>
      </c>
      <c r="B1021" s="213" t="s">
        <v>0</v>
      </c>
      <c r="C1021" s="213" t="s">
        <v>140</v>
      </c>
      <c r="D1021" s="213" t="s">
        <v>53</v>
      </c>
      <c r="E1021" s="213">
        <v>673</v>
      </c>
      <c r="F1021" s="213" t="s">
        <v>103</v>
      </c>
    </row>
    <row r="1022" spans="1:6" x14ac:dyDescent="0.3">
      <c r="A1022" s="213">
        <v>2013</v>
      </c>
      <c r="B1022" s="213" t="s">
        <v>0</v>
      </c>
      <c r="C1022" s="213" t="s">
        <v>140</v>
      </c>
      <c r="D1022" s="213" t="s">
        <v>284</v>
      </c>
      <c r="E1022" s="213">
        <v>202</v>
      </c>
      <c r="F1022" s="213" t="s">
        <v>103</v>
      </c>
    </row>
    <row r="1023" spans="1:6" x14ac:dyDescent="0.3">
      <c r="A1023" s="213">
        <v>2013</v>
      </c>
      <c r="B1023" s="213" t="s">
        <v>0</v>
      </c>
      <c r="C1023" s="213" t="s">
        <v>140</v>
      </c>
      <c r="D1023" s="213" t="s">
        <v>49</v>
      </c>
      <c r="E1023" s="213">
        <v>257</v>
      </c>
      <c r="F1023" s="213" t="s">
        <v>103</v>
      </c>
    </row>
    <row r="1024" spans="1:6" x14ac:dyDescent="0.3">
      <c r="A1024" s="213">
        <v>2013</v>
      </c>
      <c r="B1024" s="213" t="s">
        <v>0</v>
      </c>
      <c r="C1024" s="213" t="s">
        <v>140</v>
      </c>
      <c r="D1024" s="213" t="s">
        <v>60</v>
      </c>
      <c r="E1024" s="292">
        <v>2223</v>
      </c>
      <c r="F1024" s="213" t="s">
        <v>103</v>
      </c>
    </row>
    <row r="1025" spans="1:6" x14ac:dyDescent="0.3">
      <c r="A1025" s="213">
        <v>2013</v>
      </c>
      <c r="B1025" s="213" t="s">
        <v>0</v>
      </c>
      <c r="C1025" s="213" t="s">
        <v>140</v>
      </c>
      <c r="D1025" s="213" t="s">
        <v>25</v>
      </c>
      <c r="E1025" s="292">
        <v>5013</v>
      </c>
      <c r="F1025" s="213" t="s">
        <v>103</v>
      </c>
    </row>
    <row r="1026" spans="1:6" x14ac:dyDescent="0.3">
      <c r="A1026" s="213">
        <v>2013</v>
      </c>
      <c r="B1026" s="213" t="s">
        <v>0</v>
      </c>
      <c r="C1026" s="213" t="s">
        <v>140</v>
      </c>
      <c r="D1026" s="213" t="s">
        <v>7</v>
      </c>
      <c r="E1026" s="292">
        <v>6409</v>
      </c>
      <c r="F1026" s="213" t="s">
        <v>103</v>
      </c>
    </row>
    <row r="1027" spans="1:6" x14ac:dyDescent="0.3">
      <c r="A1027" s="213">
        <v>2013</v>
      </c>
      <c r="B1027" s="213" t="s">
        <v>0</v>
      </c>
      <c r="C1027" s="213" t="s">
        <v>140</v>
      </c>
      <c r="D1027" s="213" t="s">
        <v>51</v>
      </c>
      <c r="E1027" s="213">
        <v>229</v>
      </c>
      <c r="F1027" s="213" t="s">
        <v>103</v>
      </c>
    </row>
    <row r="1028" spans="1:6" x14ac:dyDescent="0.3">
      <c r="A1028" s="213">
        <v>2013</v>
      </c>
      <c r="B1028" s="213" t="s">
        <v>0</v>
      </c>
      <c r="C1028" s="213" t="s">
        <v>140</v>
      </c>
      <c r="D1028" s="213" t="s">
        <v>55</v>
      </c>
      <c r="E1028" s="213">
        <v>292</v>
      </c>
      <c r="F1028" s="213" t="s">
        <v>103</v>
      </c>
    </row>
    <row r="1029" spans="1:6" x14ac:dyDescent="0.3">
      <c r="A1029" s="213">
        <v>2013</v>
      </c>
      <c r="B1029" s="213" t="s">
        <v>0</v>
      </c>
      <c r="C1029" s="213" t="s">
        <v>140</v>
      </c>
      <c r="D1029" s="213" t="s">
        <v>36</v>
      </c>
      <c r="E1029" s="292">
        <v>1982</v>
      </c>
      <c r="F1029" s="213" t="s">
        <v>103</v>
      </c>
    </row>
    <row r="1030" spans="1:6" x14ac:dyDescent="0.3">
      <c r="A1030" s="213">
        <v>2013</v>
      </c>
      <c r="B1030" s="213" t="s">
        <v>0</v>
      </c>
      <c r="C1030" s="213" t="s">
        <v>140</v>
      </c>
      <c r="D1030" s="213" t="s">
        <v>285</v>
      </c>
      <c r="E1030" s="213">
        <v>173</v>
      </c>
      <c r="F1030" s="213" t="s">
        <v>103</v>
      </c>
    </row>
    <row r="1031" spans="1:6" x14ac:dyDescent="0.3">
      <c r="A1031" s="213">
        <v>2013</v>
      </c>
      <c r="B1031" s="213" t="s">
        <v>0</v>
      </c>
      <c r="C1031" s="213" t="s">
        <v>140</v>
      </c>
      <c r="D1031" s="213" t="s">
        <v>21</v>
      </c>
      <c r="E1031" s="292">
        <v>1936</v>
      </c>
      <c r="F1031" s="213" t="s">
        <v>103</v>
      </c>
    </row>
    <row r="1032" spans="1:6" x14ac:dyDescent="0.3">
      <c r="A1032" s="213">
        <v>2013</v>
      </c>
      <c r="B1032" s="213" t="s">
        <v>0</v>
      </c>
      <c r="C1032" s="213" t="s">
        <v>140</v>
      </c>
      <c r="D1032" s="213" t="s">
        <v>42</v>
      </c>
      <c r="E1032" s="213">
        <v>241</v>
      </c>
      <c r="F1032" s="213" t="s">
        <v>103</v>
      </c>
    </row>
    <row r="1033" spans="1:6" x14ac:dyDescent="0.3">
      <c r="A1033" s="213">
        <v>2013</v>
      </c>
      <c r="B1033" s="213" t="s">
        <v>0</v>
      </c>
      <c r="C1033" s="213" t="s">
        <v>140</v>
      </c>
      <c r="D1033" s="213" t="s">
        <v>286</v>
      </c>
      <c r="E1033" s="213">
        <v>219</v>
      </c>
      <c r="F1033" s="213" t="s">
        <v>103</v>
      </c>
    </row>
    <row r="1034" spans="1:6" x14ac:dyDescent="0.3">
      <c r="A1034" s="213">
        <v>2013</v>
      </c>
      <c r="B1034" s="213" t="s">
        <v>0</v>
      </c>
      <c r="C1034" s="213" t="s">
        <v>140</v>
      </c>
      <c r="D1034" s="213" t="s">
        <v>16</v>
      </c>
      <c r="E1034" s="292">
        <v>4865</v>
      </c>
      <c r="F1034" s="213" t="s">
        <v>103</v>
      </c>
    </row>
    <row r="1035" spans="1:6" x14ac:dyDescent="0.3">
      <c r="A1035" s="213">
        <v>2013</v>
      </c>
      <c r="B1035" s="213" t="s">
        <v>0</v>
      </c>
      <c r="C1035" s="213" t="s">
        <v>140</v>
      </c>
      <c r="D1035" s="213" t="s">
        <v>2</v>
      </c>
      <c r="E1035" s="292">
        <v>10818</v>
      </c>
      <c r="F1035" s="213" t="s">
        <v>103</v>
      </c>
    </row>
    <row r="1036" spans="1:6" x14ac:dyDescent="0.3">
      <c r="A1036" s="213">
        <v>2013</v>
      </c>
      <c r="B1036" s="213" t="s">
        <v>0</v>
      </c>
      <c r="C1036" s="213" t="s">
        <v>140</v>
      </c>
      <c r="D1036" s="213" t="s">
        <v>287</v>
      </c>
      <c r="E1036" s="213">
        <v>247</v>
      </c>
      <c r="F1036" s="213" t="s">
        <v>103</v>
      </c>
    </row>
    <row r="1037" spans="1:6" x14ac:dyDescent="0.3">
      <c r="A1037" s="213">
        <v>2013</v>
      </c>
      <c r="B1037" s="213" t="s">
        <v>0</v>
      </c>
      <c r="C1037" s="213" t="s">
        <v>140</v>
      </c>
      <c r="D1037" s="213" t="s">
        <v>288</v>
      </c>
      <c r="E1037" s="213">
        <v>250</v>
      </c>
      <c r="F1037" s="213" t="s">
        <v>103</v>
      </c>
    </row>
    <row r="1038" spans="1:6" x14ac:dyDescent="0.3">
      <c r="A1038" s="213">
        <v>2013</v>
      </c>
      <c r="B1038" s="213" t="s">
        <v>0</v>
      </c>
      <c r="C1038" s="213" t="s">
        <v>140</v>
      </c>
      <c r="D1038" s="213" t="s">
        <v>4</v>
      </c>
      <c r="E1038" s="292">
        <v>11447</v>
      </c>
      <c r="F1038" s="213" t="s">
        <v>103</v>
      </c>
    </row>
    <row r="1039" spans="1:6" x14ac:dyDescent="0.3">
      <c r="A1039" s="213">
        <v>2013</v>
      </c>
      <c r="B1039" s="213" t="s">
        <v>0</v>
      </c>
      <c r="C1039" s="213" t="s">
        <v>140</v>
      </c>
      <c r="D1039" s="213" t="s">
        <v>38</v>
      </c>
      <c r="E1039" s="292">
        <v>1046</v>
      </c>
      <c r="F1039" s="213" t="s">
        <v>103</v>
      </c>
    </row>
    <row r="1040" spans="1:6" x14ac:dyDescent="0.3">
      <c r="A1040" s="213">
        <v>2013</v>
      </c>
      <c r="B1040" s="213" t="s">
        <v>0</v>
      </c>
      <c r="C1040" s="213" t="s">
        <v>140</v>
      </c>
      <c r="D1040" s="213" t="s">
        <v>275</v>
      </c>
      <c r="E1040" s="292">
        <v>1178</v>
      </c>
      <c r="F1040" s="213" t="s">
        <v>103</v>
      </c>
    </row>
    <row r="1041" spans="1:6" x14ac:dyDescent="0.3">
      <c r="A1041" s="213">
        <v>2013</v>
      </c>
      <c r="B1041" s="213" t="s">
        <v>0</v>
      </c>
      <c r="C1041" s="213" t="s">
        <v>140</v>
      </c>
      <c r="D1041" s="213" t="s">
        <v>8</v>
      </c>
      <c r="E1041" s="292">
        <v>3877</v>
      </c>
      <c r="F1041" s="213" t="s">
        <v>103</v>
      </c>
    </row>
    <row r="1042" spans="1:6" x14ac:dyDescent="0.3">
      <c r="A1042" s="213">
        <v>2013</v>
      </c>
      <c r="B1042" s="213" t="s">
        <v>0</v>
      </c>
      <c r="C1042" s="213" t="s">
        <v>140</v>
      </c>
      <c r="D1042" s="213" t="s">
        <v>289</v>
      </c>
      <c r="E1042" s="213">
        <v>167</v>
      </c>
      <c r="F1042" s="213" t="s">
        <v>103</v>
      </c>
    </row>
    <row r="1043" spans="1:6" x14ac:dyDescent="0.3">
      <c r="A1043" s="213">
        <v>2013</v>
      </c>
      <c r="B1043" s="213" t="s">
        <v>0</v>
      </c>
      <c r="C1043" s="213" t="s">
        <v>140</v>
      </c>
      <c r="D1043" s="213" t="s">
        <v>292</v>
      </c>
      <c r="E1043" s="213">
        <v>64</v>
      </c>
      <c r="F1043" s="213" t="s">
        <v>103</v>
      </c>
    </row>
    <row r="1044" spans="1:6" x14ac:dyDescent="0.3">
      <c r="A1044" s="213">
        <v>2013</v>
      </c>
      <c r="B1044" s="213" t="s">
        <v>0</v>
      </c>
      <c r="C1044" s="213" t="s">
        <v>140</v>
      </c>
      <c r="D1044" s="213" t="s">
        <v>78</v>
      </c>
      <c r="E1044" s="292">
        <v>5966</v>
      </c>
      <c r="F1044" s="213" t="s">
        <v>103</v>
      </c>
    </row>
    <row r="1045" spans="1:6" x14ac:dyDescent="0.3">
      <c r="A1045" s="213">
        <v>2013</v>
      </c>
      <c r="B1045" s="213" t="s">
        <v>0</v>
      </c>
      <c r="C1045" s="213" t="s">
        <v>140</v>
      </c>
      <c r="D1045" s="213" t="s">
        <v>27</v>
      </c>
      <c r="E1045" s="292">
        <v>3657</v>
      </c>
      <c r="F1045" s="213" t="s">
        <v>103</v>
      </c>
    </row>
    <row r="1046" spans="1:6" x14ac:dyDescent="0.3">
      <c r="A1046" s="213">
        <v>2013</v>
      </c>
      <c r="B1046" s="213" t="s">
        <v>0</v>
      </c>
      <c r="C1046" s="213" t="s">
        <v>140</v>
      </c>
      <c r="D1046" s="213" t="s">
        <v>13</v>
      </c>
      <c r="E1046" s="292">
        <v>1582</v>
      </c>
      <c r="F1046" s="213" t="s">
        <v>103</v>
      </c>
    </row>
    <row r="1047" spans="1:6" x14ac:dyDescent="0.3">
      <c r="A1047" s="213">
        <v>2013</v>
      </c>
      <c r="B1047" s="213" t="s">
        <v>0</v>
      </c>
      <c r="C1047" s="213" t="s">
        <v>140</v>
      </c>
      <c r="D1047" s="213" t="s">
        <v>70</v>
      </c>
      <c r="E1047" s="292">
        <v>4936</v>
      </c>
      <c r="F1047" s="213" t="s">
        <v>103</v>
      </c>
    </row>
    <row r="1048" spans="1:6" x14ac:dyDescent="0.3">
      <c r="A1048" s="213">
        <v>2013</v>
      </c>
      <c r="B1048" s="213" t="s">
        <v>0</v>
      </c>
      <c r="C1048" s="213" t="s">
        <v>140</v>
      </c>
      <c r="D1048" s="213" t="s">
        <v>72</v>
      </c>
      <c r="E1048" s="292">
        <v>1338</v>
      </c>
      <c r="F1048" s="213" t="s">
        <v>103</v>
      </c>
    </row>
    <row r="1049" spans="1:6" x14ac:dyDescent="0.3">
      <c r="A1049" s="213">
        <v>2013</v>
      </c>
      <c r="B1049" s="213" t="s">
        <v>0</v>
      </c>
      <c r="C1049" s="213" t="s">
        <v>140</v>
      </c>
      <c r="D1049" s="213" t="s">
        <v>276</v>
      </c>
      <c r="E1049" s="213">
        <v>559</v>
      </c>
      <c r="F1049" s="213" t="s">
        <v>103</v>
      </c>
    </row>
    <row r="1050" spans="1:6" x14ac:dyDescent="0.3">
      <c r="A1050" s="213">
        <v>2013</v>
      </c>
      <c r="B1050" s="213" t="s">
        <v>0</v>
      </c>
      <c r="C1050" s="213" t="s">
        <v>140</v>
      </c>
      <c r="D1050" s="213" t="s">
        <v>6</v>
      </c>
      <c r="E1050" s="292">
        <v>11981</v>
      </c>
      <c r="F1050" s="213" t="s">
        <v>103</v>
      </c>
    </row>
    <row r="1051" spans="1:6" x14ac:dyDescent="0.3">
      <c r="A1051" s="213">
        <v>2013</v>
      </c>
      <c r="B1051" s="213" t="s">
        <v>0</v>
      </c>
      <c r="C1051" s="213" t="s">
        <v>140</v>
      </c>
      <c r="D1051" s="213" t="s">
        <v>62</v>
      </c>
      <c r="E1051" s="292">
        <v>3282</v>
      </c>
      <c r="F1051" s="213" t="s">
        <v>103</v>
      </c>
    </row>
    <row r="1052" spans="1:6" x14ac:dyDescent="0.3">
      <c r="A1052" s="213">
        <v>2013</v>
      </c>
      <c r="B1052" s="213" t="s">
        <v>0</v>
      </c>
      <c r="C1052" s="213" t="s">
        <v>140</v>
      </c>
      <c r="D1052" s="213" t="s">
        <v>5</v>
      </c>
      <c r="E1052" s="292">
        <v>8395</v>
      </c>
      <c r="F1052" s="213" t="s">
        <v>103</v>
      </c>
    </row>
    <row r="1053" spans="1:6" x14ac:dyDescent="0.3">
      <c r="A1053" s="213">
        <v>2013</v>
      </c>
      <c r="B1053" s="213" t="s">
        <v>0</v>
      </c>
      <c r="C1053" s="213" t="s">
        <v>140</v>
      </c>
      <c r="D1053" s="213" t="s">
        <v>37</v>
      </c>
      <c r="E1053" s="213">
        <v>289</v>
      </c>
      <c r="F1053" s="213" t="s">
        <v>103</v>
      </c>
    </row>
    <row r="1054" spans="1:6" x14ac:dyDescent="0.3">
      <c r="A1054" s="213">
        <v>2013</v>
      </c>
      <c r="B1054" s="213" t="s">
        <v>0</v>
      </c>
      <c r="C1054" s="213" t="s">
        <v>140</v>
      </c>
      <c r="D1054" s="213" t="s">
        <v>76</v>
      </c>
      <c r="E1054" s="292">
        <v>5336</v>
      </c>
      <c r="F1054" s="213" t="s">
        <v>103</v>
      </c>
    </row>
    <row r="1055" spans="1:6" x14ac:dyDescent="0.3">
      <c r="A1055" s="213">
        <v>2013</v>
      </c>
      <c r="B1055" s="213" t="s">
        <v>0</v>
      </c>
      <c r="C1055" s="213" t="s">
        <v>140</v>
      </c>
      <c r="D1055" s="213" t="s">
        <v>63</v>
      </c>
      <c r="E1055" s="292">
        <v>1038</v>
      </c>
      <c r="F1055" s="213" t="s">
        <v>103</v>
      </c>
    </row>
    <row r="1056" spans="1:6" x14ac:dyDescent="0.3">
      <c r="A1056" s="213">
        <v>2013</v>
      </c>
      <c r="B1056" s="213" t="s">
        <v>0</v>
      </c>
      <c r="C1056" s="213" t="s">
        <v>140</v>
      </c>
      <c r="D1056" s="213" t="s">
        <v>277</v>
      </c>
      <c r="E1056" s="213">
        <v>669</v>
      </c>
      <c r="F1056" s="213" t="s">
        <v>103</v>
      </c>
    </row>
    <row r="1057" spans="1:6" x14ac:dyDescent="0.3">
      <c r="A1057" s="213">
        <v>2013</v>
      </c>
      <c r="B1057" s="213" t="s">
        <v>0</v>
      </c>
      <c r="C1057" s="213" t="s">
        <v>140</v>
      </c>
      <c r="D1057" s="213" t="s">
        <v>43</v>
      </c>
      <c r="E1057" s="292">
        <v>1329</v>
      </c>
      <c r="F1057" s="213" t="s">
        <v>103</v>
      </c>
    </row>
    <row r="1058" spans="1:6" x14ac:dyDescent="0.3">
      <c r="A1058" s="213">
        <v>2013</v>
      </c>
      <c r="B1058" s="213" t="s">
        <v>0</v>
      </c>
      <c r="C1058" s="213" t="s">
        <v>140</v>
      </c>
      <c r="D1058" s="213" t="s">
        <v>65</v>
      </c>
      <c r="E1058" s="292">
        <v>1515</v>
      </c>
      <c r="F1058" s="213" t="s">
        <v>103</v>
      </c>
    </row>
    <row r="1059" spans="1:6" x14ac:dyDescent="0.3">
      <c r="A1059" s="213">
        <v>2013</v>
      </c>
      <c r="B1059" s="213" t="s">
        <v>0</v>
      </c>
      <c r="C1059" s="213" t="s">
        <v>140</v>
      </c>
      <c r="D1059" s="213" t="s">
        <v>22</v>
      </c>
      <c r="E1059" s="292">
        <v>1782</v>
      </c>
      <c r="F1059" s="213" t="s">
        <v>103</v>
      </c>
    </row>
    <row r="1060" spans="1:6" x14ac:dyDescent="0.3">
      <c r="A1060" s="213">
        <v>2013</v>
      </c>
      <c r="B1060" s="213" t="s">
        <v>0</v>
      </c>
      <c r="C1060" s="213" t="s">
        <v>140</v>
      </c>
      <c r="D1060" s="213" t="s">
        <v>61</v>
      </c>
      <c r="E1060" s="292">
        <v>1117</v>
      </c>
      <c r="F1060" s="213" t="s">
        <v>103</v>
      </c>
    </row>
    <row r="1061" spans="1:6" x14ac:dyDescent="0.3">
      <c r="A1061" s="213">
        <v>2013</v>
      </c>
      <c r="B1061" s="213" t="s">
        <v>0</v>
      </c>
      <c r="C1061" s="213" t="s">
        <v>140</v>
      </c>
      <c r="D1061" s="213" t="s">
        <v>23</v>
      </c>
      <c r="E1061" s="292">
        <v>2138</v>
      </c>
      <c r="F1061" s="213" t="s">
        <v>103</v>
      </c>
    </row>
    <row r="1062" spans="1:6" x14ac:dyDescent="0.3">
      <c r="A1062" s="213">
        <v>2013</v>
      </c>
      <c r="B1062" s="213" t="s">
        <v>0</v>
      </c>
      <c r="C1062" s="213" t="s">
        <v>140</v>
      </c>
      <c r="D1062" s="213" t="s">
        <v>12</v>
      </c>
      <c r="E1062" s="292">
        <v>1350</v>
      </c>
      <c r="F1062" s="213" t="s">
        <v>103</v>
      </c>
    </row>
    <row r="1063" spans="1:6" x14ac:dyDescent="0.3">
      <c r="A1063" s="213">
        <v>2013</v>
      </c>
      <c r="B1063" s="213" t="s">
        <v>0</v>
      </c>
      <c r="C1063" s="213" t="s">
        <v>140</v>
      </c>
      <c r="D1063" s="213" t="s">
        <v>278</v>
      </c>
      <c r="E1063" s="292">
        <v>3199</v>
      </c>
      <c r="F1063" s="213" t="s">
        <v>103</v>
      </c>
    </row>
    <row r="1064" spans="1:6" x14ac:dyDescent="0.3">
      <c r="A1064" s="213">
        <v>2013</v>
      </c>
      <c r="B1064" s="213" t="s">
        <v>0</v>
      </c>
      <c r="C1064" s="213" t="s">
        <v>140</v>
      </c>
      <c r="D1064" s="213" t="s">
        <v>19</v>
      </c>
      <c r="E1064" s="292">
        <v>2611</v>
      </c>
      <c r="F1064" s="213" t="s">
        <v>103</v>
      </c>
    </row>
    <row r="1065" spans="1:6" x14ac:dyDescent="0.3">
      <c r="A1065" s="213">
        <v>2013</v>
      </c>
      <c r="B1065" s="213" t="s">
        <v>0</v>
      </c>
      <c r="C1065" s="213" t="s">
        <v>140</v>
      </c>
      <c r="D1065" s="213" t="s">
        <v>45</v>
      </c>
      <c r="E1065" s="213">
        <v>596</v>
      </c>
      <c r="F1065" s="213" t="s">
        <v>103</v>
      </c>
    </row>
    <row r="1066" spans="1:6" x14ac:dyDescent="0.3">
      <c r="A1066" s="213">
        <v>2013</v>
      </c>
      <c r="B1066" s="213" t="s">
        <v>0</v>
      </c>
      <c r="C1066" s="213" t="s">
        <v>140</v>
      </c>
      <c r="D1066" s="213" t="s">
        <v>48</v>
      </c>
      <c r="E1066" s="292">
        <v>1635</v>
      </c>
      <c r="F1066" s="213" t="s">
        <v>103</v>
      </c>
    </row>
    <row r="1067" spans="1:6" x14ac:dyDescent="0.3">
      <c r="A1067" s="213">
        <v>2013</v>
      </c>
      <c r="B1067" s="213" t="s">
        <v>0</v>
      </c>
      <c r="C1067" s="213" t="s">
        <v>140</v>
      </c>
      <c r="D1067" s="213" t="s">
        <v>34</v>
      </c>
      <c r="E1067" s="213">
        <v>858</v>
      </c>
      <c r="F1067" s="213" t="s">
        <v>103</v>
      </c>
    </row>
    <row r="1068" spans="1:6" x14ac:dyDescent="0.3">
      <c r="A1068" s="213">
        <v>2013</v>
      </c>
      <c r="B1068" s="213" t="s">
        <v>0</v>
      </c>
      <c r="C1068" s="213" t="s">
        <v>140</v>
      </c>
      <c r="D1068" s="213" t="s">
        <v>3</v>
      </c>
      <c r="E1068" s="292">
        <v>10064</v>
      </c>
      <c r="F1068" s="213" t="s">
        <v>103</v>
      </c>
    </row>
    <row r="1069" spans="1:6" x14ac:dyDescent="0.3">
      <c r="A1069" s="213">
        <v>2013</v>
      </c>
      <c r="B1069" s="213" t="s">
        <v>0</v>
      </c>
      <c r="C1069" s="213" t="s">
        <v>140</v>
      </c>
      <c r="D1069" s="213" t="s">
        <v>80</v>
      </c>
      <c r="E1069" s="292">
        <v>2929</v>
      </c>
      <c r="F1069" s="213" t="s">
        <v>103</v>
      </c>
    </row>
    <row r="1070" spans="1:6" x14ac:dyDescent="0.3">
      <c r="A1070" s="213">
        <v>2013</v>
      </c>
      <c r="B1070" s="213" t="s">
        <v>0</v>
      </c>
      <c r="C1070" s="213" t="s">
        <v>140</v>
      </c>
      <c r="D1070" s="213" t="s">
        <v>39</v>
      </c>
      <c r="E1070" s="292">
        <v>2784</v>
      </c>
      <c r="F1070" s="213" t="s">
        <v>103</v>
      </c>
    </row>
    <row r="1071" spans="1:6" x14ac:dyDescent="0.3">
      <c r="A1071" s="213">
        <v>2013</v>
      </c>
      <c r="B1071" s="213" t="s">
        <v>0</v>
      </c>
      <c r="C1071" s="213" t="s">
        <v>140</v>
      </c>
      <c r="D1071" s="213" t="s">
        <v>14</v>
      </c>
      <c r="E1071" s="292">
        <v>7136</v>
      </c>
      <c r="F1071" s="213" t="s">
        <v>103</v>
      </c>
    </row>
    <row r="1072" spans="1:6" x14ac:dyDescent="0.3">
      <c r="A1072" s="213">
        <v>2013</v>
      </c>
      <c r="B1072" s="213" t="s">
        <v>0</v>
      </c>
      <c r="C1072" s="213" t="s">
        <v>140</v>
      </c>
      <c r="D1072" s="213" t="s">
        <v>68</v>
      </c>
      <c r="E1072" s="292">
        <v>1416</v>
      </c>
      <c r="F1072" s="213" t="s">
        <v>103</v>
      </c>
    </row>
    <row r="1073" spans="1:6" x14ac:dyDescent="0.3">
      <c r="A1073" s="213">
        <v>2013</v>
      </c>
      <c r="B1073" s="213" t="s">
        <v>0</v>
      </c>
      <c r="C1073" s="213" t="s">
        <v>140</v>
      </c>
      <c r="D1073" s="213" t="s">
        <v>69</v>
      </c>
      <c r="E1073" s="292">
        <v>1224</v>
      </c>
      <c r="F1073" s="213" t="s">
        <v>103</v>
      </c>
    </row>
    <row r="1074" spans="1:6" x14ac:dyDescent="0.3">
      <c r="A1074" s="213">
        <v>2013</v>
      </c>
      <c r="B1074" s="213" t="s">
        <v>0</v>
      </c>
      <c r="C1074" s="213" t="s">
        <v>140</v>
      </c>
      <c r="D1074" s="213" t="s">
        <v>50</v>
      </c>
      <c r="E1074" s="213">
        <v>252</v>
      </c>
      <c r="F1074" s="213" t="s">
        <v>103</v>
      </c>
    </row>
    <row r="1075" spans="1:6" x14ac:dyDescent="0.3">
      <c r="A1075" s="213">
        <v>2013</v>
      </c>
      <c r="B1075" s="213" t="s">
        <v>0</v>
      </c>
      <c r="C1075" s="213" t="s">
        <v>140</v>
      </c>
      <c r="D1075" s="213" t="s">
        <v>279</v>
      </c>
      <c r="E1075" s="213">
        <v>538</v>
      </c>
      <c r="F1075" s="213" t="s">
        <v>103</v>
      </c>
    </row>
    <row r="1076" spans="1:6" x14ac:dyDescent="0.3">
      <c r="A1076" s="213">
        <v>2013</v>
      </c>
      <c r="B1076" s="213" t="s">
        <v>0</v>
      </c>
      <c r="C1076" s="213" t="s">
        <v>140</v>
      </c>
      <c r="D1076" s="213" t="s">
        <v>24</v>
      </c>
      <c r="E1076" s="292">
        <v>6450</v>
      </c>
      <c r="F1076" s="213" t="s">
        <v>103</v>
      </c>
    </row>
    <row r="1077" spans="1:6" x14ac:dyDescent="0.3">
      <c r="A1077" s="213">
        <v>2013</v>
      </c>
      <c r="B1077" s="213" t="s">
        <v>0</v>
      </c>
      <c r="C1077" s="213" t="s">
        <v>140</v>
      </c>
      <c r="D1077" s="213" t="s">
        <v>9</v>
      </c>
      <c r="E1077" s="292">
        <v>4696</v>
      </c>
      <c r="F1077" s="213" t="s">
        <v>103</v>
      </c>
    </row>
    <row r="1078" spans="1:6" x14ac:dyDescent="0.3">
      <c r="A1078" s="213">
        <v>2013</v>
      </c>
      <c r="B1078" s="213" t="s">
        <v>0</v>
      </c>
      <c r="C1078" s="213" t="s">
        <v>140</v>
      </c>
      <c r="D1078" s="213" t="s">
        <v>67</v>
      </c>
      <c r="E1078" s="292">
        <v>2047</v>
      </c>
      <c r="F1078" s="213" t="s">
        <v>103</v>
      </c>
    </row>
    <row r="1079" spans="1:6" x14ac:dyDescent="0.3">
      <c r="A1079" s="213">
        <v>2013</v>
      </c>
      <c r="B1079" s="213" t="s">
        <v>0</v>
      </c>
      <c r="C1079" s="213" t="s">
        <v>140</v>
      </c>
      <c r="D1079" s="213" t="s">
        <v>28</v>
      </c>
      <c r="E1079" s="292">
        <v>3048</v>
      </c>
      <c r="F1079" s="213" t="s">
        <v>103</v>
      </c>
    </row>
    <row r="1080" spans="1:6" x14ac:dyDescent="0.3">
      <c r="A1080" s="213">
        <v>2013</v>
      </c>
      <c r="B1080" s="213" t="s">
        <v>0</v>
      </c>
      <c r="C1080" s="213" t="s">
        <v>140</v>
      </c>
      <c r="D1080" s="213" t="s">
        <v>31</v>
      </c>
      <c r="E1080" s="292">
        <v>2954</v>
      </c>
      <c r="F1080" s="213" t="s">
        <v>103</v>
      </c>
    </row>
    <row r="1081" spans="1:6" x14ac:dyDescent="0.3">
      <c r="A1081" s="213">
        <v>2013</v>
      </c>
      <c r="B1081" s="213" t="s">
        <v>0</v>
      </c>
      <c r="C1081" s="213" t="s">
        <v>140</v>
      </c>
      <c r="D1081" s="213" t="s">
        <v>64</v>
      </c>
      <c r="E1081" s="292">
        <v>3456</v>
      </c>
      <c r="F1081" s="213" t="s">
        <v>103</v>
      </c>
    </row>
    <row r="1082" spans="1:6" x14ac:dyDescent="0.3">
      <c r="A1082" s="213">
        <v>2013</v>
      </c>
      <c r="B1082" s="213" t="s">
        <v>0</v>
      </c>
      <c r="C1082" s="213" t="s">
        <v>140</v>
      </c>
      <c r="D1082" s="213" t="s">
        <v>290</v>
      </c>
      <c r="E1082" s="213">
        <v>174</v>
      </c>
      <c r="F1082" s="213" t="s">
        <v>103</v>
      </c>
    </row>
    <row r="1083" spans="1:6" x14ac:dyDescent="0.3">
      <c r="A1083" s="213">
        <v>2013</v>
      </c>
      <c r="B1083" s="213" t="s">
        <v>0</v>
      </c>
      <c r="C1083" s="213" t="s">
        <v>140</v>
      </c>
      <c r="D1083" s="213" t="s">
        <v>280</v>
      </c>
      <c r="E1083" s="213">
        <v>826</v>
      </c>
      <c r="F1083" s="213" t="s">
        <v>103</v>
      </c>
    </row>
    <row r="1084" spans="1:6" x14ac:dyDescent="0.3">
      <c r="A1084" s="213">
        <v>2013</v>
      </c>
      <c r="B1084" s="213" t="s">
        <v>0</v>
      </c>
      <c r="C1084" s="213" t="s">
        <v>140</v>
      </c>
      <c r="D1084" s="213" t="s">
        <v>73</v>
      </c>
      <c r="E1084" s="292">
        <v>5453</v>
      </c>
      <c r="F1084" s="213" t="s">
        <v>103</v>
      </c>
    </row>
    <row r="1085" spans="1:6" x14ac:dyDescent="0.3">
      <c r="A1085" s="213">
        <v>2013</v>
      </c>
      <c r="B1085" s="213" t="s">
        <v>0</v>
      </c>
      <c r="C1085" s="213" t="s">
        <v>140</v>
      </c>
      <c r="D1085" s="213" t="s">
        <v>26</v>
      </c>
      <c r="E1085" s="292">
        <v>2209</v>
      </c>
      <c r="F1085" s="213" t="s">
        <v>103</v>
      </c>
    </row>
    <row r="1086" spans="1:6" x14ac:dyDescent="0.3">
      <c r="A1086" s="213">
        <v>2013</v>
      </c>
      <c r="B1086" s="213" t="s">
        <v>0</v>
      </c>
      <c r="C1086" s="213" t="s">
        <v>140</v>
      </c>
      <c r="D1086" s="213" t="s">
        <v>32</v>
      </c>
      <c r="E1086" s="292">
        <v>2098</v>
      </c>
      <c r="F1086" s="213" t="s">
        <v>103</v>
      </c>
    </row>
    <row r="1087" spans="1:6" x14ac:dyDescent="0.3">
      <c r="A1087" s="213">
        <v>2013</v>
      </c>
      <c r="B1087" s="213" t="s">
        <v>0</v>
      </c>
      <c r="C1087" s="213" t="s">
        <v>140</v>
      </c>
      <c r="D1087" s="213" t="s">
        <v>46</v>
      </c>
      <c r="E1087" s="292">
        <v>5331</v>
      </c>
      <c r="F1087" s="213" t="s">
        <v>103</v>
      </c>
    </row>
    <row r="1088" spans="1:6" x14ac:dyDescent="0.3">
      <c r="A1088" s="213">
        <v>2013</v>
      </c>
      <c r="B1088" s="213" t="s">
        <v>0</v>
      </c>
      <c r="C1088" s="213" t="s">
        <v>140</v>
      </c>
      <c r="D1088" s="213" t="s">
        <v>75</v>
      </c>
      <c r="E1088" s="292">
        <v>3373</v>
      </c>
      <c r="F1088" s="213" t="s">
        <v>103</v>
      </c>
    </row>
    <row r="1089" spans="1:6" x14ac:dyDescent="0.3">
      <c r="A1089" s="213">
        <v>2013</v>
      </c>
      <c r="B1089" s="213" t="s">
        <v>0</v>
      </c>
      <c r="C1089" s="213" t="s">
        <v>140</v>
      </c>
      <c r="D1089" s="213" t="s">
        <v>10</v>
      </c>
      <c r="E1089" s="292">
        <v>8696</v>
      </c>
      <c r="F1089" s="213" t="s">
        <v>103</v>
      </c>
    </row>
    <row r="1090" spans="1:6" x14ac:dyDescent="0.3">
      <c r="A1090" s="213">
        <v>2013</v>
      </c>
      <c r="B1090" s="213" t="s">
        <v>0</v>
      </c>
      <c r="C1090" s="213" t="s">
        <v>140</v>
      </c>
      <c r="D1090" s="213" t="s">
        <v>291</v>
      </c>
      <c r="E1090" s="213">
        <v>833</v>
      </c>
      <c r="F1090" s="213" t="s">
        <v>103</v>
      </c>
    </row>
    <row r="1091" spans="1:6" x14ac:dyDescent="0.3">
      <c r="A1091" s="213">
        <v>2013</v>
      </c>
      <c r="B1091" s="213" t="s">
        <v>0</v>
      </c>
      <c r="C1091" s="213" t="s">
        <v>140</v>
      </c>
      <c r="D1091" s="213" t="s">
        <v>15</v>
      </c>
      <c r="E1091" s="292">
        <v>7223</v>
      </c>
      <c r="F1091" s="213" t="s">
        <v>103</v>
      </c>
    </row>
    <row r="1092" spans="1:6" x14ac:dyDescent="0.3">
      <c r="A1092" s="213">
        <v>2013</v>
      </c>
      <c r="B1092" s="213" t="s">
        <v>0</v>
      </c>
      <c r="C1092" s="213" t="s">
        <v>140</v>
      </c>
      <c r="D1092" s="213" t="s">
        <v>18</v>
      </c>
      <c r="E1092" s="292">
        <v>7518</v>
      </c>
      <c r="F1092" s="213" t="s">
        <v>103</v>
      </c>
    </row>
    <row r="1093" spans="1:6" x14ac:dyDescent="0.3">
      <c r="A1093" s="213">
        <v>2013</v>
      </c>
      <c r="B1093" s="213" t="s">
        <v>0</v>
      </c>
      <c r="C1093" s="213" t="s">
        <v>140</v>
      </c>
      <c r="D1093" s="213" t="s">
        <v>77</v>
      </c>
      <c r="E1093" s="292">
        <v>2415</v>
      </c>
      <c r="F1093" s="213" t="s">
        <v>103</v>
      </c>
    </row>
    <row r="1094" spans="1:6" x14ac:dyDescent="0.3">
      <c r="A1094" s="213">
        <v>2013</v>
      </c>
      <c r="B1094" s="213" t="s">
        <v>0</v>
      </c>
      <c r="C1094" s="213" t="s">
        <v>140</v>
      </c>
      <c r="D1094" s="213" t="s">
        <v>44</v>
      </c>
      <c r="E1094" s="213">
        <v>591</v>
      </c>
      <c r="F1094" s="213" t="s">
        <v>103</v>
      </c>
    </row>
    <row r="1095" spans="1:6" x14ac:dyDescent="0.3">
      <c r="A1095" s="213">
        <v>2013</v>
      </c>
      <c r="B1095" s="213" t="s">
        <v>0</v>
      </c>
      <c r="C1095" s="213" t="s">
        <v>140</v>
      </c>
      <c r="D1095" s="213" t="s">
        <v>71</v>
      </c>
      <c r="E1095" s="292">
        <v>2738</v>
      </c>
      <c r="F1095" s="213" t="s">
        <v>103</v>
      </c>
    </row>
    <row r="1096" spans="1:6" x14ac:dyDescent="0.3">
      <c r="A1096" s="213">
        <v>2013</v>
      </c>
      <c r="B1096" s="213" t="s">
        <v>0</v>
      </c>
      <c r="C1096" s="213" t="s">
        <v>140</v>
      </c>
      <c r="D1096" s="213" t="s">
        <v>52</v>
      </c>
      <c r="E1096" s="213">
        <v>615</v>
      </c>
      <c r="F1096" s="213" t="s">
        <v>103</v>
      </c>
    </row>
    <row r="1097" spans="1:6" x14ac:dyDescent="0.3">
      <c r="A1097" s="213">
        <v>2013</v>
      </c>
      <c r="B1097" s="213" t="s">
        <v>0</v>
      </c>
      <c r="C1097" s="213" t="s">
        <v>140</v>
      </c>
      <c r="D1097" s="213" t="s">
        <v>20</v>
      </c>
      <c r="E1097" s="292">
        <v>4503</v>
      </c>
      <c r="F1097" s="213" t="s">
        <v>103</v>
      </c>
    </row>
    <row r="1098" spans="1:6" x14ac:dyDescent="0.3">
      <c r="A1098" s="213">
        <v>2013</v>
      </c>
      <c r="B1098" s="213" t="s">
        <v>0</v>
      </c>
      <c r="C1098" s="213" t="s">
        <v>140</v>
      </c>
      <c r="D1098" s="213" t="s">
        <v>95</v>
      </c>
      <c r="E1098" s="292">
        <v>7094</v>
      </c>
      <c r="F1098" s="213" t="s">
        <v>103</v>
      </c>
    </row>
    <row r="1099" spans="1:6" x14ac:dyDescent="0.3">
      <c r="A1099" s="213">
        <v>2013</v>
      </c>
      <c r="B1099" s="213" t="s">
        <v>0</v>
      </c>
      <c r="C1099" s="213" t="s">
        <v>140</v>
      </c>
      <c r="D1099" s="213" t="s">
        <v>30</v>
      </c>
      <c r="E1099" s="292">
        <v>1069</v>
      </c>
      <c r="F1099" s="213" t="s">
        <v>103</v>
      </c>
    </row>
    <row r="1100" spans="1:6" x14ac:dyDescent="0.3">
      <c r="A1100" s="213">
        <v>2013</v>
      </c>
      <c r="B1100" s="213" t="s">
        <v>0</v>
      </c>
      <c r="C1100" s="213" t="s">
        <v>140</v>
      </c>
      <c r="D1100" s="213" t="s">
        <v>58</v>
      </c>
      <c r="E1100" s="213">
        <v>298</v>
      </c>
      <c r="F1100" s="213" t="s">
        <v>103</v>
      </c>
    </row>
    <row r="1101" spans="1:6" x14ac:dyDescent="0.3">
      <c r="A1101" s="213">
        <v>2013</v>
      </c>
      <c r="B1101" s="213" t="s">
        <v>0</v>
      </c>
      <c r="C1101" s="213" t="s">
        <v>140</v>
      </c>
      <c r="D1101" s="213" t="s">
        <v>281</v>
      </c>
      <c r="E1101" s="292">
        <v>18593</v>
      </c>
      <c r="F1101" s="213" t="s">
        <v>103</v>
      </c>
    </row>
    <row r="1102" spans="1:6" x14ac:dyDescent="0.3">
      <c r="A1102" s="213">
        <v>2013</v>
      </c>
      <c r="B1102" s="213" t="s">
        <v>0</v>
      </c>
      <c r="C1102" s="213" t="s">
        <v>140</v>
      </c>
      <c r="D1102" s="213" t="s">
        <v>54</v>
      </c>
      <c r="E1102" s="213">
        <v>236</v>
      </c>
      <c r="F1102" s="213" t="s">
        <v>103</v>
      </c>
    </row>
    <row r="1103" spans="1:6" x14ac:dyDescent="0.3">
      <c r="A1103" s="213">
        <v>2013</v>
      </c>
      <c r="B1103" s="213" t="s">
        <v>0</v>
      </c>
      <c r="C1103" s="213" t="s">
        <v>140</v>
      </c>
      <c r="D1103" s="213" t="s">
        <v>282</v>
      </c>
      <c r="E1103" s="292">
        <v>1045</v>
      </c>
      <c r="F1103" s="213" t="s">
        <v>103</v>
      </c>
    </row>
    <row r="1104" spans="1:6" x14ac:dyDescent="0.3">
      <c r="A1104" s="213">
        <v>2013</v>
      </c>
      <c r="B1104" s="213" t="s">
        <v>0</v>
      </c>
      <c r="C1104" s="213" t="s">
        <v>140</v>
      </c>
      <c r="D1104" s="213" t="s">
        <v>145</v>
      </c>
      <c r="E1104" s="292">
        <v>83931</v>
      </c>
      <c r="F1104" s="213" t="s">
        <v>103</v>
      </c>
    </row>
    <row r="1105" spans="1:6" x14ac:dyDescent="0.3">
      <c r="A1105" s="213">
        <v>2013</v>
      </c>
      <c r="B1105" s="213" t="s">
        <v>0</v>
      </c>
      <c r="C1105" s="213" t="s">
        <v>140</v>
      </c>
      <c r="D1105" s="213" t="s">
        <v>146</v>
      </c>
      <c r="E1105" s="292">
        <v>45929</v>
      </c>
      <c r="F1105" s="213" t="s">
        <v>103</v>
      </c>
    </row>
    <row r="1106" spans="1:6" x14ac:dyDescent="0.3">
      <c r="A1106" s="213">
        <v>2013</v>
      </c>
      <c r="B1106" s="213" t="s">
        <v>0</v>
      </c>
      <c r="C1106" s="213" t="s">
        <v>140</v>
      </c>
      <c r="D1106" s="213" t="s">
        <v>147</v>
      </c>
      <c r="E1106" s="292">
        <v>101914</v>
      </c>
      <c r="F1106" s="213" t="s">
        <v>103</v>
      </c>
    </row>
    <row r="1107" spans="1:6" x14ac:dyDescent="0.3">
      <c r="A1107" s="213">
        <v>2013</v>
      </c>
      <c r="B1107" s="213" t="s">
        <v>92</v>
      </c>
      <c r="C1107" s="213" t="s">
        <v>83</v>
      </c>
      <c r="D1107" s="213" t="s">
        <v>79</v>
      </c>
      <c r="E1107" s="213">
        <v>203</v>
      </c>
      <c r="F1107" s="213" t="s">
        <v>104</v>
      </c>
    </row>
    <row r="1108" spans="1:6" x14ac:dyDescent="0.3">
      <c r="A1108" s="213">
        <v>2013</v>
      </c>
      <c r="B1108" s="213" t="s">
        <v>92</v>
      </c>
      <c r="C1108" s="213" t="s">
        <v>83</v>
      </c>
      <c r="D1108" s="213" t="s">
        <v>17</v>
      </c>
      <c r="E1108" s="213">
        <v>101</v>
      </c>
      <c r="F1108" s="213" t="s">
        <v>104</v>
      </c>
    </row>
    <row r="1109" spans="1:6" x14ac:dyDescent="0.3">
      <c r="A1109" s="213">
        <v>2013</v>
      </c>
      <c r="B1109" s="213" t="s">
        <v>92</v>
      </c>
      <c r="C1109" s="213" t="s">
        <v>83</v>
      </c>
      <c r="D1109" s="213" t="s">
        <v>66</v>
      </c>
      <c r="E1109" s="213">
        <v>33</v>
      </c>
      <c r="F1109" s="213" t="s">
        <v>104</v>
      </c>
    </row>
    <row r="1110" spans="1:6" x14ac:dyDescent="0.3">
      <c r="A1110" s="213">
        <v>2013</v>
      </c>
      <c r="B1110" s="213" t="s">
        <v>92</v>
      </c>
      <c r="C1110" s="213" t="s">
        <v>83</v>
      </c>
      <c r="D1110" s="213" t="s">
        <v>11</v>
      </c>
      <c r="E1110" s="213">
        <v>211</v>
      </c>
      <c r="F1110" s="213" t="s">
        <v>104</v>
      </c>
    </row>
    <row r="1111" spans="1:6" x14ac:dyDescent="0.3">
      <c r="A1111" s="213">
        <v>2013</v>
      </c>
      <c r="B1111" s="213" t="s">
        <v>92</v>
      </c>
      <c r="C1111" s="213" t="s">
        <v>83</v>
      </c>
      <c r="D1111" s="213" t="s">
        <v>56</v>
      </c>
      <c r="E1111" s="213">
        <v>77</v>
      </c>
      <c r="F1111" s="213" t="s">
        <v>104</v>
      </c>
    </row>
    <row r="1112" spans="1:6" x14ac:dyDescent="0.3">
      <c r="A1112" s="213">
        <v>2013</v>
      </c>
      <c r="B1112" s="213" t="s">
        <v>92</v>
      </c>
      <c r="C1112" s="213" t="s">
        <v>83</v>
      </c>
      <c r="D1112" s="213" t="s">
        <v>29</v>
      </c>
      <c r="E1112" s="213">
        <v>45</v>
      </c>
      <c r="F1112" s="213" t="s">
        <v>104</v>
      </c>
    </row>
    <row r="1113" spans="1:6" x14ac:dyDescent="0.3">
      <c r="A1113" s="213">
        <v>2013</v>
      </c>
      <c r="B1113" s="213" t="s">
        <v>92</v>
      </c>
      <c r="C1113" s="213" t="s">
        <v>83</v>
      </c>
      <c r="D1113" s="213" t="s">
        <v>47</v>
      </c>
      <c r="E1113" s="213">
        <v>131</v>
      </c>
      <c r="F1113" s="213" t="s">
        <v>104</v>
      </c>
    </row>
    <row r="1114" spans="1:6" x14ac:dyDescent="0.3">
      <c r="A1114" s="213">
        <v>2013</v>
      </c>
      <c r="B1114" s="213" t="s">
        <v>92</v>
      </c>
      <c r="C1114" s="213" t="s">
        <v>83</v>
      </c>
      <c r="D1114" s="213" t="s">
        <v>74</v>
      </c>
      <c r="E1114" s="213">
        <v>179</v>
      </c>
      <c r="F1114" s="213" t="s">
        <v>104</v>
      </c>
    </row>
    <row r="1115" spans="1:6" x14ac:dyDescent="0.3">
      <c r="A1115" s="213">
        <v>2013</v>
      </c>
      <c r="B1115" s="213" t="s">
        <v>92</v>
      </c>
      <c r="C1115" s="213" t="s">
        <v>83</v>
      </c>
      <c r="D1115" s="213" t="s">
        <v>60</v>
      </c>
      <c r="E1115" s="213">
        <v>31</v>
      </c>
      <c r="F1115" s="213" t="s">
        <v>104</v>
      </c>
    </row>
    <row r="1116" spans="1:6" x14ac:dyDescent="0.3">
      <c r="A1116" s="213">
        <v>2013</v>
      </c>
      <c r="B1116" s="213" t="s">
        <v>92</v>
      </c>
      <c r="C1116" s="213" t="s">
        <v>83</v>
      </c>
      <c r="D1116" s="213" t="s">
        <v>25</v>
      </c>
      <c r="E1116" s="213">
        <v>127</v>
      </c>
      <c r="F1116" s="213" t="s">
        <v>104</v>
      </c>
    </row>
    <row r="1117" spans="1:6" x14ac:dyDescent="0.3">
      <c r="A1117" s="213">
        <v>2013</v>
      </c>
      <c r="B1117" s="213" t="s">
        <v>92</v>
      </c>
      <c r="C1117" s="213" t="s">
        <v>83</v>
      </c>
      <c r="D1117" s="213" t="s">
        <v>7</v>
      </c>
      <c r="E1117" s="213">
        <v>162</v>
      </c>
      <c r="F1117" s="213" t="s">
        <v>104</v>
      </c>
    </row>
    <row r="1118" spans="1:6" x14ac:dyDescent="0.3">
      <c r="A1118" s="213">
        <v>2013</v>
      </c>
      <c r="B1118" s="213" t="s">
        <v>92</v>
      </c>
      <c r="C1118" s="213" t="s">
        <v>83</v>
      </c>
      <c r="D1118" s="213" t="s">
        <v>36</v>
      </c>
      <c r="E1118" s="213">
        <v>55</v>
      </c>
      <c r="F1118" s="213" t="s">
        <v>104</v>
      </c>
    </row>
    <row r="1119" spans="1:6" x14ac:dyDescent="0.3">
      <c r="A1119" s="213">
        <v>2013</v>
      </c>
      <c r="B1119" s="213" t="s">
        <v>92</v>
      </c>
      <c r="C1119" s="213" t="s">
        <v>83</v>
      </c>
      <c r="D1119" s="213" t="s">
        <v>21</v>
      </c>
      <c r="E1119" s="213">
        <v>35</v>
      </c>
      <c r="F1119" s="213" t="s">
        <v>104</v>
      </c>
    </row>
    <row r="1120" spans="1:6" x14ac:dyDescent="0.3">
      <c r="A1120" s="213">
        <v>2013</v>
      </c>
      <c r="B1120" s="213" t="s">
        <v>92</v>
      </c>
      <c r="C1120" s="213" t="s">
        <v>83</v>
      </c>
      <c r="D1120" s="213" t="s">
        <v>16</v>
      </c>
      <c r="E1120" s="213">
        <v>101</v>
      </c>
      <c r="F1120" s="213" t="s">
        <v>104</v>
      </c>
    </row>
    <row r="1121" spans="1:6" x14ac:dyDescent="0.3">
      <c r="A1121" s="213">
        <v>2013</v>
      </c>
      <c r="B1121" s="213" t="s">
        <v>92</v>
      </c>
      <c r="C1121" s="213" t="s">
        <v>83</v>
      </c>
      <c r="D1121" s="213" t="s">
        <v>2</v>
      </c>
      <c r="E1121" s="213">
        <v>292</v>
      </c>
      <c r="F1121" s="213" t="s">
        <v>104</v>
      </c>
    </row>
    <row r="1122" spans="1:6" x14ac:dyDescent="0.3">
      <c r="A1122" s="213">
        <v>2013</v>
      </c>
      <c r="B1122" s="213" t="s">
        <v>92</v>
      </c>
      <c r="C1122" s="213" t="s">
        <v>83</v>
      </c>
      <c r="D1122" s="213" t="s">
        <v>4</v>
      </c>
      <c r="E1122" s="213">
        <v>300</v>
      </c>
      <c r="F1122" s="213" t="s">
        <v>104</v>
      </c>
    </row>
    <row r="1123" spans="1:6" x14ac:dyDescent="0.3">
      <c r="A1123" s="213">
        <v>2013</v>
      </c>
      <c r="B1123" s="213" t="s">
        <v>92</v>
      </c>
      <c r="C1123" s="213" t="s">
        <v>83</v>
      </c>
      <c r="D1123" s="213" t="s">
        <v>8</v>
      </c>
      <c r="E1123" s="213">
        <v>80</v>
      </c>
      <c r="F1123" s="213" t="s">
        <v>104</v>
      </c>
    </row>
    <row r="1124" spans="1:6" x14ac:dyDescent="0.3">
      <c r="A1124" s="213">
        <v>2013</v>
      </c>
      <c r="B1124" s="213" t="s">
        <v>92</v>
      </c>
      <c r="C1124" s="213" t="s">
        <v>83</v>
      </c>
      <c r="D1124" s="213" t="s">
        <v>78</v>
      </c>
      <c r="E1124" s="213">
        <v>123</v>
      </c>
      <c r="F1124" s="213" t="s">
        <v>104</v>
      </c>
    </row>
    <row r="1125" spans="1:6" x14ac:dyDescent="0.3">
      <c r="A1125" s="213">
        <v>2013</v>
      </c>
      <c r="B1125" s="213" t="s">
        <v>92</v>
      </c>
      <c r="C1125" s="213" t="s">
        <v>83</v>
      </c>
      <c r="D1125" s="213" t="s">
        <v>27</v>
      </c>
      <c r="E1125" s="213">
        <v>90</v>
      </c>
      <c r="F1125" s="213" t="s">
        <v>104</v>
      </c>
    </row>
    <row r="1126" spans="1:6" x14ac:dyDescent="0.3">
      <c r="A1126" s="213">
        <v>2013</v>
      </c>
      <c r="B1126" s="213" t="s">
        <v>92</v>
      </c>
      <c r="C1126" s="213" t="s">
        <v>83</v>
      </c>
      <c r="D1126" s="213" t="s">
        <v>70</v>
      </c>
      <c r="E1126" s="213">
        <v>139</v>
      </c>
      <c r="F1126" s="213" t="s">
        <v>104</v>
      </c>
    </row>
    <row r="1127" spans="1:6" x14ac:dyDescent="0.3">
      <c r="A1127" s="213">
        <v>2013</v>
      </c>
      <c r="B1127" s="213" t="s">
        <v>92</v>
      </c>
      <c r="C1127" s="213" t="s">
        <v>83</v>
      </c>
      <c r="D1127" s="213" t="s">
        <v>72</v>
      </c>
      <c r="E1127" s="213">
        <v>38</v>
      </c>
      <c r="F1127" s="213" t="s">
        <v>104</v>
      </c>
    </row>
    <row r="1128" spans="1:6" x14ac:dyDescent="0.3">
      <c r="A1128" s="213">
        <v>2013</v>
      </c>
      <c r="B1128" s="213" t="s">
        <v>92</v>
      </c>
      <c r="C1128" s="213" t="s">
        <v>83</v>
      </c>
      <c r="D1128" s="213" t="s">
        <v>6</v>
      </c>
      <c r="E1128" s="213">
        <v>262</v>
      </c>
      <c r="F1128" s="213" t="s">
        <v>104</v>
      </c>
    </row>
    <row r="1129" spans="1:6" x14ac:dyDescent="0.3">
      <c r="A1129" s="213">
        <v>2013</v>
      </c>
      <c r="B1129" s="213" t="s">
        <v>92</v>
      </c>
      <c r="C1129" s="213" t="s">
        <v>83</v>
      </c>
      <c r="D1129" s="213" t="s">
        <v>62</v>
      </c>
      <c r="E1129" s="213">
        <v>77</v>
      </c>
      <c r="F1129" s="213" t="s">
        <v>104</v>
      </c>
    </row>
    <row r="1130" spans="1:6" x14ac:dyDescent="0.3">
      <c r="A1130" s="213">
        <v>2013</v>
      </c>
      <c r="B1130" s="213" t="s">
        <v>92</v>
      </c>
      <c r="C1130" s="213" t="s">
        <v>83</v>
      </c>
      <c r="D1130" s="213" t="s">
        <v>5</v>
      </c>
      <c r="E1130" s="213">
        <v>214</v>
      </c>
      <c r="F1130" s="213" t="s">
        <v>104</v>
      </c>
    </row>
    <row r="1131" spans="1:6" x14ac:dyDescent="0.3">
      <c r="A1131" s="213">
        <v>2013</v>
      </c>
      <c r="B1131" s="213" t="s">
        <v>92</v>
      </c>
      <c r="C1131" s="213" t="s">
        <v>83</v>
      </c>
      <c r="D1131" s="213" t="s">
        <v>76</v>
      </c>
      <c r="E1131" s="213">
        <v>110</v>
      </c>
      <c r="F1131" s="213" t="s">
        <v>104</v>
      </c>
    </row>
    <row r="1132" spans="1:6" x14ac:dyDescent="0.3">
      <c r="A1132" s="213">
        <v>2013</v>
      </c>
      <c r="B1132" s="213" t="s">
        <v>92</v>
      </c>
      <c r="C1132" s="213" t="s">
        <v>83</v>
      </c>
      <c r="D1132" s="213" t="s">
        <v>63</v>
      </c>
      <c r="E1132" s="213">
        <v>33</v>
      </c>
      <c r="F1132" s="213" t="s">
        <v>104</v>
      </c>
    </row>
    <row r="1133" spans="1:6" x14ac:dyDescent="0.3">
      <c r="A1133" s="213">
        <v>2013</v>
      </c>
      <c r="B1133" s="213" t="s">
        <v>92</v>
      </c>
      <c r="C1133" s="213" t="s">
        <v>83</v>
      </c>
      <c r="D1133" s="213" t="s">
        <v>65</v>
      </c>
      <c r="E1133" s="213">
        <v>35</v>
      </c>
      <c r="F1133" s="213" t="s">
        <v>104</v>
      </c>
    </row>
    <row r="1134" spans="1:6" x14ac:dyDescent="0.3">
      <c r="A1134" s="213">
        <v>2013</v>
      </c>
      <c r="B1134" s="213" t="s">
        <v>92</v>
      </c>
      <c r="C1134" s="213" t="s">
        <v>83</v>
      </c>
      <c r="D1134" s="213" t="s">
        <v>22</v>
      </c>
      <c r="E1134" s="213">
        <v>31</v>
      </c>
      <c r="F1134" s="213" t="s">
        <v>104</v>
      </c>
    </row>
    <row r="1135" spans="1:6" x14ac:dyDescent="0.3">
      <c r="A1135" s="213">
        <v>2013</v>
      </c>
      <c r="B1135" s="213" t="s">
        <v>92</v>
      </c>
      <c r="C1135" s="213" t="s">
        <v>83</v>
      </c>
      <c r="D1135" s="213" t="s">
        <v>23</v>
      </c>
      <c r="E1135" s="213">
        <v>45</v>
      </c>
      <c r="F1135" s="213" t="s">
        <v>104</v>
      </c>
    </row>
    <row r="1136" spans="1:6" x14ac:dyDescent="0.3">
      <c r="A1136" s="213">
        <v>2013</v>
      </c>
      <c r="B1136" s="213" t="s">
        <v>92</v>
      </c>
      <c r="C1136" s="213" t="s">
        <v>83</v>
      </c>
      <c r="D1136" s="213" t="s">
        <v>278</v>
      </c>
      <c r="E1136" s="213">
        <v>108</v>
      </c>
      <c r="F1136" s="213" t="s">
        <v>104</v>
      </c>
    </row>
    <row r="1137" spans="1:6" x14ac:dyDescent="0.3">
      <c r="A1137" s="213">
        <v>2013</v>
      </c>
      <c r="B1137" s="213" t="s">
        <v>92</v>
      </c>
      <c r="C1137" s="213" t="s">
        <v>83</v>
      </c>
      <c r="D1137" s="213" t="s">
        <v>19</v>
      </c>
      <c r="E1137" s="213">
        <v>47</v>
      </c>
      <c r="F1137" s="213" t="s">
        <v>104</v>
      </c>
    </row>
    <row r="1138" spans="1:6" x14ac:dyDescent="0.3">
      <c r="A1138" s="213">
        <v>2013</v>
      </c>
      <c r="B1138" s="213" t="s">
        <v>92</v>
      </c>
      <c r="C1138" s="213" t="s">
        <v>83</v>
      </c>
      <c r="D1138" s="213" t="s">
        <v>48</v>
      </c>
      <c r="E1138" s="213">
        <v>44</v>
      </c>
      <c r="F1138" s="213" t="s">
        <v>104</v>
      </c>
    </row>
    <row r="1139" spans="1:6" x14ac:dyDescent="0.3">
      <c r="A1139" s="213">
        <v>2013</v>
      </c>
      <c r="B1139" s="213" t="s">
        <v>92</v>
      </c>
      <c r="C1139" s="213" t="s">
        <v>83</v>
      </c>
      <c r="D1139" s="213" t="s">
        <v>3</v>
      </c>
      <c r="E1139" s="213">
        <v>258</v>
      </c>
      <c r="F1139" s="213" t="s">
        <v>104</v>
      </c>
    </row>
    <row r="1140" spans="1:6" x14ac:dyDescent="0.3">
      <c r="A1140" s="213">
        <v>2013</v>
      </c>
      <c r="B1140" s="213" t="s">
        <v>92</v>
      </c>
      <c r="C1140" s="213" t="s">
        <v>83</v>
      </c>
      <c r="D1140" s="213" t="s">
        <v>80</v>
      </c>
      <c r="E1140" s="213">
        <v>59</v>
      </c>
      <c r="F1140" s="213" t="s">
        <v>104</v>
      </c>
    </row>
    <row r="1141" spans="1:6" x14ac:dyDescent="0.3">
      <c r="A1141" s="213">
        <v>2013</v>
      </c>
      <c r="B1141" s="213" t="s">
        <v>92</v>
      </c>
      <c r="C1141" s="213" t="s">
        <v>83</v>
      </c>
      <c r="D1141" s="213" t="s">
        <v>39</v>
      </c>
      <c r="E1141" s="213">
        <v>56</v>
      </c>
      <c r="F1141" s="213" t="s">
        <v>104</v>
      </c>
    </row>
    <row r="1142" spans="1:6" x14ac:dyDescent="0.3">
      <c r="A1142" s="213">
        <v>2013</v>
      </c>
      <c r="B1142" s="213" t="s">
        <v>92</v>
      </c>
      <c r="C1142" s="213" t="s">
        <v>83</v>
      </c>
      <c r="D1142" s="213" t="s">
        <v>14</v>
      </c>
      <c r="E1142" s="213">
        <v>215</v>
      </c>
      <c r="F1142" s="213" t="s">
        <v>104</v>
      </c>
    </row>
    <row r="1143" spans="1:6" x14ac:dyDescent="0.3">
      <c r="A1143" s="213">
        <v>2013</v>
      </c>
      <c r="B1143" s="213" t="s">
        <v>92</v>
      </c>
      <c r="C1143" s="213" t="s">
        <v>83</v>
      </c>
      <c r="D1143" s="213" t="s">
        <v>68</v>
      </c>
      <c r="E1143" s="213">
        <v>33</v>
      </c>
      <c r="F1143" s="213" t="s">
        <v>104</v>
      </c>
    </row>
    <row r="1144" spans="1:6" x14ac:dyDescent="0.3">
      <c r="A1144" s="213">
        <v>2013</v>
      </c>
      <c r="B1144" s="213" t="s">
        <v>92</v>
      </c>
      <c r="C1144" s="213" t="s">
        <v>83</v>
      </c>
      <c r="D1144" s="213" t="s">
        <v>69</v>
      </c>
      <c r="E1144" s="213">
        <v>36</v>
      </c>
      <c r="F1144" s="213" t="s">
        <v>104</v>
      </c>
    </row>
    <row r="1145" spans="1:6" x14ac:dyDescent="0.3">
      <c r="A1145" s="213">
        <v>2013</v>
      </c>
      <c r="B1145" s="213" t="s">
        <v>92</v>
      </c>
      <c r="C1145" s="213" t="s">
        <v>83</v>
      </c>
      <c r="D1145" s="213" t="s">
        <v>24</v>
      </c>
      <c r="E1145" s="213">
        <v>165</v>
      </c>
      <c r="F1145" s="213" t="s">
        <v>104</v>
      </c>
    </row>
    <row r="1146" spans="1:6" x14ac:dyDescent="0.3">
      <c r="A1146" s="213">
        <v>2013</v>
      </c>
      <c r="B1146" s="213" t="s">
        <v>92</v>
      </c>
      <c r="C1146" s="213" t="s">
        <v>83</v>
      </c>
      <c r="D1146" s="213" t="s">
        <v>9</v>
      </c>
      <c r="E1146" s="213">
        <v>106</v>
      </c>
      <c r="F1146" s="213" t="s">
        <v>104</v>
      </c>
    </row>
    <row r="1147" spans="1:6" x14ac:dyDescent="0.3">
      <c r="A1147" s="213">
        <v>2013</v>
      </c>
      <c r="B1147" s="213" t="s">
        <v>92</v>
      </c>
      <c r="C1147" s="213" t="s">
        <v>83</v>
      </c>
      <c r="D1147" s="213" t="s">
        <v>67</v>
      </c>
      <c r="E1147" s="213">
        <v>56</v>
      </c>
      <c r="F1147" s="213" t="s">
        <v>104</v>
      </c>
    </row>
    <row r="1148" spans="1:6" x14ac:dyDescent="0.3">
      <c r="A1148" s="213">
        <v>2013</v>
      </c>
      <c r="B1148" s="213" t="s">
        <v>92</v>
      </c>
      <c r="C1148" s="213" t="s">
        <v>83</v>
      </c>
      <c r="D1148" s="213" t="s">
        <v>28</v>
      </c>
      <c r="E1148" s="213">
        <v>69</v>
      </c>
      <c r="F1148" s="213" t="s">
        <v>104</v>
      </c>
    </row>
    <row r="1149" spans="1:6" x14ac:dyDescent="0.3">
      <c r="A1149" s="213">
        <v>2013</v>
      </c>
      <c r="B1149" s="213" t="s">
        <v>92</v>
      </c>
      <c r="C1149" s="213" t="s">
        <v>83</v>
      </c>
      <c r="D1149" s="213" t="s">
        <v>31</v>
      </c>
      <c r="E1149" s="213">
        <v>76</v>
      </c>
      <c r="F1149" s="213" t="s">
        <v>104</v>
      </c>
    </row>
    <row r="1150" spans="1:6" x14ac:dyDescent="0.3">
      <c r="A1150" s="213">
        <v>2013</v>
      </c>
      <c r="B1150" s="213" t="s">
        <v>92</v>
      </c>
      <c r="C1150" s="213" t="s">
        <v>83</v>
      </c>
      <c r="D1150" s="213" t="s">
        <v>64</v>
      </c>
      <c r="E1150" s="213">
        <v>80</v>
      </c>
      <c r="F1150" s="213" t="s">
        <v>104</v>
      </c>
    </row>
    <row r="1151" spans="1:6" x14ac:dyDescent="0.3">
      <c r="A1151" s="213">
        <v>2013</v>
      </c>
      <c r="B1151" s="213" t="s">
        <v>92</v>
      </c>
      <c r="C1151" s="213" t="s">
        <v>83</v>
      </c>
      <c r="D1151" s="213" t="s">
        <v>73</v>
      </c>
      <c r="E1151" s="213">
        <v>156</v>
      </c>
      <c r="F1151" s="213" t="s">
        <v>104</v>
      </c>
    </row>
    <row r="1152" spans="1:6" x14ac:dyDescent="0.3">
      <c r="A1152" s="213">
        <v>2013</v>
      </c>
      <c r="B1152" s="213" t="s">
        <v>92</v>
      </c>
      <c r="C1152" s="213" t="s">
        <v>83</v>
      </c>
      <c r="D1152" s="213" t="s">
        <v>26</v>
      </c>
      <c r="E1152" s="213">
        <v>49</v>
      </c>
      <c r="F1152" s="213" t="s">
        <v>104</v>
      </c>
    </row>
    <row r="1153" spans="1:6" x14ac:dyDescent="0.3">
      <c r="A1153" s="213">
        <v>2013</v>
      </c>
      <c r="B1153" s="213" t="s">
        <v>92</v>
      </c>
      <c r="C1153" s="213" t="s">
        <v>83</v>
      </c>
      <c r="D1153" s="213" t="s">
        <v>32</v>
      </c>
      <c r="E1153" s="213">
        <v>48</v>
      </c>
      <c r="F1153" s="213" t="s">
        <v>104</v>
      </c>
    </row>
    <row r="1154" spans="1:6" x14ac:dyDescent="0.3">
      <c r="A1154" s="213">
        <v>2013</v>
      </c>
      <c r="B1154" s="213" t="s">
        <v>92</v>
      </c>
      <c r="C1154" s="213" t="s">
        <v>83</v>
      </c>
      <c r="D1154" s="213" t="s">
        <v>46</v>
      </c>
      <c r="E1154" s="213">
        <v>131</v>
      </c>
      <c r="F1154" s="213" t="s">
        <v>104</v>
      </c>
    </row>
    <row r="1155" spans="1:6" x14ac:dyDescent="0.3">
      <c r="A1155" s="213">
        <v>2013</v>
      </c>
      <c r="B1155" s="213" t="s">
        <v>92</v>
      </c>
      <c r="C1155" s="213" t="s">
        <v>83</v>
      </c>
      <c r="D1155" s="213" t="s">
        <v>75</v>
      </c>
      <c r="E1155" s="213">
        <v>92</v>
      </c>
      <c r="F1155" s="213" t="s">
        <v>104</v>
      </c>
    </row>
    <row r="1156" spans="1:6" x14ac:dyDescent="0.3">
      <c r="A1156" s="213">
        <v>2013</v>
      </c>
      <c r="B1156" s="213" t="s">
        <v>92</v>
      </c>
      <c r="C1156" s="213" t="s">
        <v>83</v>
      </c>
      <c r="D1156" s="213" t="s">
        <v>10</v>
      </c>
      <c r="E1156" s="213">
        <v>217</v>
      </c>
      <c r="F1156" s="213" t="s">
        <v>104</v>
      </c>
    </row>
    <row r="1157" spans="1:6" x14ac:dyDescent="0.3">
      <c r="A1157" s="213">
        <v>2013</v>
      </c>
      <c r="B1157" s="213" t="s">
        <v>92</v>
      </c>
      <c r="C1157" s="213" t="s">
        <v>83</v>
      </c>
      <c r="D1157" s="213" t="s">
        <v>15</v>
      </c>
      <c r="E1157" s="213">
        <v>177</v>
      </c>
      <c r="F1157" s="213" t="s">
        <v>104</v>
      </c>
    </row>
    <row r="1158" spans="1:6" x14ac:dyDescent="0.3">
      <c r="A1158" s="213">
        <v>2013</v>
      </c>
      <c r="B1158" s="213" t="s">
        <v>92</v>
      </c>
      <c r="C1158" s="213" t="s">
        <v>83</v>
      </c>
      <c r="D1158" s="213" t="s">
        <v>18</v>
      </c>
      <c r="E1158" s="213">
        <v>153</v>
      </c>
      <c r="F1158" s="213" t="s">
        <v>104</v>
      </c>
    </row>
    <row r="1159" spans="1:6" x14ac:dyDescent="0.3">
      <c r="A1159" s="213">
        <v>2013</v>
      </c>
      <c r="B1159" s="213" t="s">
        <v>92</v>
      </c>
      <c r="C1159" s="213" t="s">
        <v>83</v>
      </c>
      <c r="D1159" s="213" t="s">
        <v>77</v>
      </c>
      <c r="E1159" s="213">
        <v>65</v>
      </c>
      <c r="F1159" s="213" t="s">
        <v>104</v>
      </c>
    </row>
    <row r="1160" spans="1:6" x14ac:dyDescent="0.3">
      <c r="A1160" s="213">
        <v>2013</v>
      </c>
      <c r="B1160" s="213" t="s">
        <v>92</v>
      </c>
      <c r="C1160" s="213" t="s">
        <v>83</v>
      </c>
      <c r="D1160" s="213" t="s">
        <v>71</v>
      </c>
      <c r="E1160" s="213">
        <v>74</v>
      </c>
      <c r="F1160" s="213" t="s">
        <v>104</v>
      </c>
    </row>
    <row r="1161" spans="1:6" x14ac:dyDescent="0.3">
      <c r="A1161" s="213">
        <v>2013</v>
      </c>
      <c r="B1161" s="213" t="s">
        <v>92</v>
      </c>
      <c r="C1161" s="213" t="s">
        <v>83</v>
      </c>
      <c r="D1161" s="213" t="s">
        <v>20</v>
      </c>
      <c r="E1161" s="213">
        <v>117</v>
      </c>
      <c r="F1161" s="213" t="s">
        <v>104</v>
      </c>
    </row>
    <row r="1162" spans="1:6" x14ac:dyDescent="0.3">
      <c r="A1162" s="213">
        <v>2013</v>
      </c>
      <c r="B1162" s="213" t="s">
        <v>92</v>
      </c>
      <c r="C1162" s="213" t="s">
        <v>83</v>
      </c>
      <c r="D1162" s="213" t="s">
        <v>95</v>
      </c>
      <c r="E1162" s="213">
        <v>194</v>
      </c>
      <c r="F1162" s="213" t="s">
        <v>104</v>
      </c>
    </row>
    <row r="1163" spans="1:6" x14ac:dyDescent="0.3">
      <c r="A1163" s="213">
        <v>2013</v>
      </c>
      <c r="B1163" s="213" t="s">
        <v>92</v>
      </c>
      <c r="C1163" s="213" t="s">
        <v>83</v>
      </c>
      <c r="D1163" s="213" t="s">
        <v>30</v>
      </c>
      <c r="E1163" s="213">
        <v>30</v>
      </c>
      <c r="F1163" s="213" t="s">
        <v>104</v>
      </c>
    </row>
    <row r="1164" spans="1:6" x14ac:dyDescent="0.3">
      <c r="A1164" s="213">
        <v>2013</v>
      </c>
      <c r="B1164" s="213" t="s">
        <v>92</v>
      </c>
      <c r="C1164" s="213" t="s">
        <v>83</v>
      </c>
      <c r="D1164" s="213" t="s">
        <v>281</v>
      </c>
      <c r="E1164" s="213">
        <v>414</v>
      </c>
      <c r="F1164" s="213" t="s">
        <v>104</v>
      </c>
    </row>
    <row r="1165" spans="1:6" x14ac:dyDescent="0.3">
      <c r="A1165" s="213">
        <v>2013</v>
      </c>
      <c r="B1165" s="213" t="s">
        <v>92</v>
      </c>
      <c r="C1165" s="213" t="s">
        <v>83</v>
      </c>
      <c r="D1165" s="213" t="s">
        <v>145</v>
      </c>
      <c r="E1165" s="292">
        <v>1644</v>
      </c>
      <c r="F1165" s="213" t="s">
        <v>104</v>
      </c>
    </row>
    <row r="1166" spans="1:6" x14ac:dyDescent="0.3">
      <c r="A1166" s="213">
        <v>2013</v>
      </c>
      <c r="B1166" s="213" t="s">
        <v>92</v>
      </c>
      <c r="C1166" s="213" t="s">
        <v>83</v>
      </c>
      <c r="D1166" s="213" t="s">
        <v>146</v>
      </c>
      <c r="E1166" s="292">
        <v>1047</v>
      </c>
      <c r="F1166" s="213" t="s">
        <v>104</v>
      </c>
    </row>
    <row r="1167" spans="1:6" x14ac:dyDescent="0.3">
      <c r="A1167" s="213">
        <v>2013</v>
      </c>
      <c r="B1167" s="213" t="s">
        <v>92</v>
      </c>
      <c r="C1167" s="213" t="s">
        <v>83</v>
      </c>
      <c r="D1167" s="213" t="s">
        <v>147</v>
      </c>
      <c r="E1167" s="292">
        <v>2020</v>
      </c>
      <c r="F1167" s="213" t="s">
        <v>104</v>
      </c>
    </row>
    <row r="1168" spans="1:6" x14ac:dyDescent="0.3">
      <c r="A1168" s="213">
        <v>2013</v>
      </c>
      <c r="B1168" s="213" t="s">
        <v>92</v>
      </c>
      <c r="C1168" s="213" t="s">
        <v>85</v>
      </c>
      <c r="D1168" s="213" t="s">
        <v>35</v>
      </c>
      <c r="E1168" s="213">
        <v>41</v>
      </c>
      <c r="F1168" s="213" t="s">
        <v>104</v>
      </c>
    </row>
    <row r="1169" spans="1:6" x14ac:dyDescent="0.3">
      <c r="A1169" s="213">
        <v>2013</v>
      </c>
      <c r="B1169" s="213" t="s">
        <v>92</v>
      </c>
      <c r="C1169" s="213" t="s">
        <v>85</v>
      </c>
      <c r="D1169" s="213" t="s">
        <v>41</v>
      </c>
      <c r="E1169" s="213">
        <v>46</v>
      </c>
      <c r="F1169" s="213" t="s">
        <v>104</v>
      </c>
    </row>
    <row r="1170" spans="1:6" x14ac:dyDescent="0.3">
      <c r="A1170" s="213">
        <v>2013</v>
      </c>
      <c r="B1170" s="213" t="s">
        <v>92</v>
      </c>
      <c r="C1170" s="213" t="s">
        <v>85</v>
      </c>
      <c r="D1170" s="213" t="s">
        <v>59</v>
      </c>
      <c r="E1170" s="213">
        <v>76</v>
      </c>
      <c r="F1170" s="213" t="s">
        <v>104</v>
      </c>
    </row>
    <row r="1171" spans="1:6" x14ac:dyDescent="0.3">
      <c r="A1171" s="213">
        <v>2013</v>
      </c>
      <c r="B1171" s="213" t="s">
        <v>92</v>
      </c>
      <c r="C1171" s="213" t="s">
        <v>85</v>
      </c>
      <c r="D1171" s="213" t="s">
        <v>79</v>
      </c>
      <c r="E1171" s="213">
        <v>803</v>
      </c>
      <c r="F1171" s="213" t="s">
        <v>104</v>
      </c>
    </row>
    <row r="1172" spans="1:6" x14ac:dyDescent="0.3">
      <c r="A1172" s="213">
        <v>2013</v>
      </c>
      <c r="B1172" s="213" t="s">
        <v>92</v>
      </c>
      <c r="C1172" s="213" t="s">
        <v>85</v>
      </c>
      <c r="D1172" s="213" t="s">
        <v>17</v>
      </c>
      <c r="E1172" s="213">
        <v>453</v>
      </c>
      <c r="F1172" s="213" t="s">
        <v>104</v>
      </c>
    </row>
    <row r="1173" spans="1:6" x14ac:dyDescent="0.3">
      <c r="A1173" s="213">
        <v>2013</v>
      </c>
      <c r="B1173" s="213" t="s">
        <v>92</v>
      </c>
      <c r="C1173" s="213" t="s">
        <v>85</v>
      </c>
      <c r="D1173" s="213" t="s">
        <v>274</v>
      </c>
      <c r="E1173" s="213">
        <v>74</v>
      </c>
      <c r="F1173" s="213" t="s">
        <v>104</v>
      </c>
    </row>
    <row r="1174" spans="1:6" x14ac:dyDescent="0.3">
      <c r="A1174" s="213">
        <v>2013</v>
      </c>
      <c r="B1174" s="213" t="s">
        <v>92</v>
      </c>
      <c r="C1174" s="213" t="s">
        <v>85</v>
      </c>
      <c r="D1174" s="213" t="s">
        <v>66</v>
      </c>
      <c r="E1174" s="213">
        <v>153</v>
      </c>
      <c r="F1174" s="213" t="s">
        <v>104</v>
      </c>
    </row>
    <row r="1175" spans="1:6" x14ac:dyDescent="0.3">
      <c r="A1175" s="213">
        <v>2013</v>
      </c>
      <c r="B1175" s="213" t="s">
        <v>92</v>
      </c>
      <c r="C1175" s="213" t="s">
        <v>85</v>
      </c>
      <c r="D1175" s="213" t="s">
        <v>283</v>
      </c>
      <c r="E1175" s="213">
        <v>59</v>
      </c>
      <c r="F1175" s="213" t="s">
        <v>104</v>
      </c>
    </row>
    <row r="1176" spans="1:6" x14ac:dyDescent="0.3">
      <c r="A1176" s="213">
        <v>2013</v>
      </c>
      <c r="B1176" s="213" t="s">
        <v>92</v>
      </c>
      <c r="C1176" s="213" t="s">
        <v>85</v>
      </c>
      <c r="D1176" s="213" t="s">
        <v>11</v>
      </c>
      <c r="E1176" s="213">
        <v>834</v>
      </c>
      <c r="F1176" s="213" t="s">
        <v>104</v>
      </c>
    </row>
    <row r="1177" spans="1:6" x14ac:dyDescent="0.3">
      <c r="A1177" s="213">
        <v>2013</v>
      </c>
      <c r="B1177" s="213" t="s">
        <v>92</v>
      </c>
      <c r="C1177" s="213" t="s">
        <v>85</v>
      </c>
      <c r="D1177" s="213" t="s">
        <v>56</v>
      </c>
      <c r="E1177" s="213">
        <v>245</v>
      </c>
      <c r="F1177" s="213" t="s">
        <v>104</v>
      </c>
    </row>
    <row r="1178" spans="1:6" x14ac:dyDescent="0.3">
      <c r="A1178" s="213">
        <v>2013</v>
      </c>
      <c r="B1178" s="213" t="s">
        <v>92</v>
      </c>
      <c r="C1178" s="213" t="s">
        <v>85</v>
      </c>
      <c r="D1178" s="213" t="s">
        <v>29</v>
      </c>
      <c r="E1178" s="213">
        <v>240</v>
      </c>
      <c r="F1178" s="213" t="s">
        <v>104</v>
      </c>
    </row>
    <row r="1179" spans="1:6" x14ac:dyDescent="0.3">
      <c r="A1179" s="213">
        <v>2013</v>
      </c>
      <c r="B1179" s="213" t="s">
        <v>92</v>
      </c>
      <c r="C1179" s="213" t="s">
        <v>85</v>
      </c>
      <c r="D1179" s="213" t="s">
        <v>47</v>
      </c>
      <c r="E1179" s="213">
        <v>556</v>
      </c>
      <c r="F1179" s="213" t="s">
        <v>104</v>
      </c>
    </row>
    <row r="1180" spans="1:6" x14ac:dyDescent="0.3">
      <c r="A1180" s="213">
        <v>2013</v>
      </c>
      <c r="B1180" s="213" t="s">
        <v>92</v>
      </c>
      <c r="C1180" s="213" t="s">
        <v>85</v>
      </c>
      <c r="D1180" s="213" t="s">
        <v>57</v>
      </c>
      <c r="E1180" s="213">
        <v>111</v>
      </c>
      <c r="F1180" s="213" t="s">
        <v>104</v>
      </c>
    </row>
    <row r="1181" spans="1:6" x14ac:dyDescent="0.3">
      <c r="A1181" s="213">
        <v>2013</v>
      </c>
      <c r="B1181" s="213" t="s">
        <v>92</v>
      </c>
      <c r="C1181" s="213" t="s">
        <v>85</v>
      </c>
      <c r="D1181" s="213" t="s">
        <v>74</v>
      </c>
      <c r="E1181" s="213">
        <v>608</v>
      </c>
      <c r="F1181" s="213" t="s">
        <v>104</v>
      </c>
    </row>
    <row r="1182" spans="1:6" x14ac:dyDescent="0.3">
      <c r="A1182" s="213">
        <v>2013</v>
      </c>
      <c r="B1182" s="213" t="s">
        <v>92</v>
      </c>
      <c r="C1182" s="213" t="s">
        <v>85</v>
      </c>
      <c r="D1182" s="213" t="s">
        <v>53</v>
      </c>
      <c r="E1182" s="213">
        <v>92</v>
      </c>
      <c r="F1182" s="213" t="s">
        <v>104</v>
      </c>
    </row>
    <row r="1183" spans="1:6" x14ac:dyDescent="0.3">
      <c r="A1183" s="213">
        <v>2013</v>
      </c>
      <c r="B1183" s="213" t="s">
        <v>92</v>
      </c>
      <c r="C1183" s="213" t="s">
        <v>85</v>
      </c>
      <c r="D1183" s="213" t="s">
        <v>60</v>
      </c>
      <c r="E1183" s="213">
        <v>251</v>
      </c>
      <c r="F1183" s="213" t="s">
        <v>104</v>
      </c>
    </row>
    <row r="1184" spans="1:6" x14ac:dyDescent="0.3">
      <c r="A1184" s="213">
        <v>2013</v>
      </c>
      <c r="B1184" s="213" t="s">
        <v>92</v>
      </c>
      <c r="C1184" s="213" t="s">
        <v>85</v>
      </c>
      <c r="D1184" s="213" t="s">
        <v>25</v>
      </c>
      <c r="E1184" s="213">
        <v>555</v>
      </c>
      <c r="F1184" s="213" t="s">
        <v>104</v>
      </c>
    </row>
    <row r="1185" spans="1:6" x14ac:dyDescent="0.3">
      <c r="A1185" s="213">
        <v>2013</v>
      </c>
      <c r="B1185" s="213" t="s">
        <v>92</v>
      </c>
      <c r="C1185" s="213" t="s">
        <v>85</v>
      </c>
      <c r="D1185" s="213" t="s">
        <v>7</v>
      </c>
      <c r="E1185" s="213">
        <v>689</v>
      </c>
      <c r="F1185" s="213" t="s">
        <v>104</v>
      </c>
    </row>
    <row r="1186" spans="1:6" x14ac:dyDescent="0.3">
      <c r="A1186" s="213">
        <v>2013</v>
      </c>
      <c r="B1186" s="213" t="s">
        <v>92</v>
      </c>
      <c r="C1186" s="213" t="s">
        <v>85</v>
      </c>
      <c r="D1186" s="213" t="s">
        <v>51</v>
      </c>
      <c r="E1186" s="213">
        <v>37</v>
      </c>
      <c r="F1186" s="213" t="s">
        <v>104</v>
      </c>
    </row>
    <row r="1187" spans="1:6" x14ac:dyDescent="0.3">
      <c r="A1187" s="213">
        <v>2013</v>
      </c>
      <c r="B1187" s="213" t="s">
        <v>92</v>
      </c>
      <c r="C1187" s="213" t="s">
        <v>85</v>
      </c>
      <c r="D1187" s="213" t="s">
        <v>36</v>
      </c>
      <c r="E1187" s="213">
        <v>236</v>
      </c>
      <c r="F1187" s="213" t="s">
        <v>104</v>
      </c>
    </row>
    <row r="1188" spans="1:6" x14ac:dyDescent="0.3">
      <c r="A1188" s="213">
        <v>2013</v>
      </c>
      <c r="B1188" s="213" t="s">
        <v>92</v>
      </c>
      <c r="C1188" s="213" t="s">
        <v>85</v>
      </c>
      <c r="D1188" s="213" t="s">
        <v>21</v>
      </c>
      <c r="E1188" s="213">
        <v>215</v>
      </c>
      <c r="F1188" s="213" t="s">
        <v>104</v>
      </c>
    </row>
    <row r="1189" spans="1:6" x14ac:dyDescent="0.3">
      <c r="A1189" s="213">
        <v>2013</v>
      </c>
      <c r="B1189" s="213" t="s">
        <v>92</v>
      </c>
      <c r="C1189" s="213" t="s">
        <v>85</v>
      </c>
      <c r="D1189" s="213" t="s">
        <v>16</v>
      </c>
      <c r="E1189" s="213">
        <v>565</v>
      </c>
      <c r="F1189" s="213" t="s">
        <v>104</v>
      </c>
    </row>
    <row r="1190" spans="1:6" x14ac:dyDescent="0.3">
      <c r="A1190" s="213">
        <v>2013</v>
      </c>
      <c r="B1190" s="213" t="s">
        <v>92</v>
      </c>
      <c r="C1190" s="213" t="s">
        <v>85</v>
      </c>
      <c r="D1190" s="213" t="s">
        <v>2</v>
      </c>
      <c r="E1190" s="292">
        <v>1143</v>
      </c>
      <c r="F1190" s="213" t="s">
        <v>104</v>
      </c>
    </row>
    <row r="1191" spans="1:6" x14ac:dyDescent="0.3">
      <c r="A1191" s="213">
        <v>2013</v>
      </c>
      <c r="B1191" s="213" t="s">
        <v>92</v>
      </c>
      <c r="C1191" s="213" t="s">
        <v>85</v>
      </c>
      <c r="D1191" s="213" t="s">
        <v>287</v>
      </c>
      <c r="E1191" s="213">
        <v>42</v>
      </c>
      <c r="F1191" s="213" t="s">
        <v>104</v>
      </c>
    </row>
    <row r="1192" spans="1:6" x14ac:dyDescent="0.3">
      <c r="A1192" s="213">
        <v>2013</v>
      </c>
      <c r="B1192" s="213" t="s">
        <v>92</v>
      </c>
      <c r="C1192" s="213" t="s">
        <v>85</v>
      </c>
      <c r="D1192" s="213" t="s">
        <v>4</v>
      </c>
      <c r="E1192" s="292">
        <v>1228</v>
      </c>
      <c r="F1192" s="213" t="s">
        <v>104</v>
      </c>
    </row>
    <row r="1193" spans="1:6" x14ac:dyDescent="0.3">
      <c r="A1193" s="213">
        <v>2013</v>
      </c>
      <c r="B1193" s="213" t="s">
        <v>92</v>
      </c>
      <c r="C1193" s="213" t="s">
        <v>85</v>
      </c>
      <c r="D1193" s="213" t="s">
        <v>38</v>
      </c>
      <c r="E1193" s="213">
        <v>108</v>
      </c>
      <c r="F1193" s="213" t="s">
        <v>104</v>
      </c>
    </row>
    <row r="1194" spans="1:6" x14ac:dyDescent="0.3">
      <c r="A1194" s="213">
        <v>2013</v>
      </c>
      <c r="B1194" s="213" t="s">
        <v>92</v>
      </c>
      <c r="C1194" s="213" t="s">
        <v>85</v>
      </c>
      <c r="D1194" s="213" t="s">
        <v>275</v>
      </c>
      <c r="E1194" s="213">
        <v>156</v>
      </c>
      <c r="F1194" s="213" t="s">
        <v>104</v>
      </c>
    </row>
    <row r="1195" spans="1:6" x14ac:dyDescent="0.3">
      <c r="A1195" s="213">
        <v>2013</v>
      </c>
      <c r="B1195" s="213" t="s">
        <v>92</v>
      </c>
      <c r="C1195" s="213" t="s">
        <v>85</v>
      </c>
      <c r="D1195" s="213" t="s">
        <v>8</v>
      </c>
      <c r="E1195" s="213">
        <v>419</v>
      </c>
      <c r="F1195" s="213" t="s">
        <v>104</v>
      </c>
    </row>
    <row r="1196" spans="1:6" x14ac:dyDescent="0.3">
      <c r="A1196" s="213">
        <v>2013</v>
      </c>
      <c r="B1196" s="213" t="s">
        <v>92</v>
      </c>
      <c r="C1196" s="213" t="s">
        <v>85</v>
      </c>
      <c r="D1196" s="213" t="s">
        <v>78</v>
      </c>
      <c r="E1196" s="213">
        <v>564</v>
      </c>
      <c r="F1196" s="213" t="s">
        <v>104</v>
      </c>
    </row>
    <row r="1197" spans="1:6" x14ac:dyDescent="0.3">
      <c r="A1197" s="213">
        <v>2013</v>
      </c>
      <c r="B1197" s="213" t="s">
        <v>92</v>
      </c>
      <c r="C1197" s="213" t="s">
        <v>85</v>
      </c>
      <c r="D1197" s="213" t="s">
        <v>27</v>
      </c>
      <c r="E1197" s="213">
        <v>405</v>
      </c>
      <c r="F1197" s="213" t="s">
        <v>104</v>
      </c>
    </row>
    <row r="1198" spans="1:6" x14ac:dyDescent="0.3">
      <c r="A1198" s="213">
        <v>2013</v>
      </c>
      <c r="B1198" s="213" t="s">
        <v>92</v>
      </c>
      <c r="C1198" s="213" t="s">
        <v>85</v>
      </c>
      <c r="D1198" s="213" t="s">
        <v>13</v>
      </c>
      <c r="E1198" s="213">
        <v>192</v>
      </c>
      <c r="F1198" s="213" t="s">
        <v>104</v>
      </c>
    </row>
    <row r="1199" spans="1:6" x14ac:dyDescent="0.3">
      <c r="A1199" s="213">
        <v>2013</v>
      </c>
      <c r="B1199" s="213" t="s">
        <v>92</v>
      </c>
      <c r="C1199" s="213" t="s">
        <v>85</v>
      </c>
      <c r="D1199" s="213" t="s">
        <v>70</v>
      </c>
      <c r="E1199" s="213">
        <v>508</v>
      </c>
      <c r="F1199" s="213" t="s">
        <v>104</v>
      </c>
    </row>
    <row r="1200" spans="1:6" x14ac:dyDescent="0.3">
      <c r="A1200" s="213">
        <v>2013</v>
      </c>
      <c r="B1200" s="213" t="s">
        <v>92</v>
      </c>
      <c r="C1200" s="213" t="s">
        <v>85</v>
      </c>
      <c r="D1200" s="213" t="s">
        <v>72</v>
      </c>
      <c r="E1200" s="213">
        <v>176</v>
      </c>
      <c r="F1200" s="213" t="s">
        <v>104</v>
      </c>
    </row>
    <row r="1201" spans="1:6" x14ac:dyDescent="0.3">
      <c r="A1201" s="213">
        <v>2013</v>
      </c>
      <c r="B1201" s="213" t="s">
        <v>92</v>
      </c>
      <c r="C1201" s="213" t="s">
        <v>85</v>
      </c>
      <c r="D1201" s="213" t="s">
        <v>276</v>
      </c>
      <c r="E1201" s="213">
        <v>55</v>
      </c>
      <c r="F1201" s="213" t="s">
        <v>104</v>
      </c>
    </row>
    <row r="1202" spans="1:6" x14ac:dyDescent="0.3">
      <c r="A1202" s="213">
        <v>2013</v>
      </c>
      <c r="B1202" s="213" t="s">
        <v>92</v>
      </c>
      <c r="C1202" s="213" t="s">
        <v>85</v>
      </c>
      <c r="D1202" s="213" t="s">
        <v>6</v>
      </c>
      <c r="E1202" s="292">
        <v>1315</v>
      </c>
      <c r="F1202" s="213" t="s">
        <v>104</v>
      </c>
    </row>
    <row r="1203" spans="1:6" x14ac:dyDescent="0.3">
      <c r="A1203" s="213">
        <v>2013</v>
      </c>
      <c r="B1203" s="213" t="s">
        <v>92</v>
      </c>
      <c r="C1203" s="213" t="s">
        <v>85</v>
      </c>
      <c r="D1203" s="213" t="s">
        <v>62</v>
      </c>
      <c r="E1203" s="213">
        <v>367</v>
      </c>
      <c r="F1203" s="213" t="s">
        <v>104</v>
      </c>
    </row>
    <row r="1204" spans="1:6" x14ac:dyDescent="0.3">
      <c r="A1204" s="213">
        <v>2013</v>
      </c>
      <c r="B1204" s="213" t="s">
        <v>92</v>
      </c>
      <c r="C1204" s="213" t="s">
        <v>85</v>
      </c>
      <c r="D1204" s="213" t="s">
        <v>5</v>
      </c>
      <c r="E1204" s="213">
        <v>906</v>
      </c>
      <c r="F1204" s="213" t="s">
        <v>104</v>
      </c>
    </row>
    <row r="1205" spans="1:6" x14ac:dyDescent="0.3">
      <c r="A1205" s="213">
        <v>2013</v>
      </c>
      <c r="B1205" s="213" t="s">
        <v>92</v>
      </c>
      <c r="C1205" s="213" t="s">
        <v>85</v>
      </c>
      <c r="D1205" s="213" t="s">
        <v>76</v>
      </c>
      <c r="E1205" s="213">
        <v>432</v>
      </c>
      <c r="F1205" s="213" t="s">
        <v>104</v>
      </c>
    </row>
    <row r="1206" spans="1:6" x14ac:dyDescent="0.3">
      <c r="A1206" s="213">
        <v>2013</v>
      </c>
      <c r="B1206" s="213" t="s">
        <v>92</v>
      </c>
      <c r="C1206" s="213" t="s">
        <v>85</v>
      </c>
      <c r="D1206" s="213" t="s">
        <v>63</v>
      </c>
      <c r="E1206" s="213">
        <v>118</v>
      </c>
      <c r="F1206" s="213" t="s">
        <v>104</v>
      </c>
    </row>
    <row r="1207" spans="1:6" x14ac:dyDescent="0.3">
      <c r="A1207" s="213">
        <v>2013</v>
      </c>
      <c r="B1207" s="213" t="s">
        <v>92</v>
      </c>
      <c r="C1207" s="213" t="s">
        <v>85</v>
      </c>
      <c r="D1207" s="213" t="s">
        <v>277</v>
      </c>
      <c r="E1207" s="213">
        <v>62</v>
      </c>
      <c r="F1207" s="213" t="s">
        <v>104</v>
      </c>
    </row>
    <row r="1208" spans="1:6" x14ac:dyDescent="0.3">
      <c r="A1208" s="213">
        <v>2013</v>
      </c>
      <c r="B1208" s="213" t="s">
        <v>92</v>
      </c>
      <c r="C1208" s="213" t="s">
        <v>85</v>
      </c>
      <c r="D1208" s="213" t="s">
        <v>43</v>
      </c>
      <c r="E1208" s="213">
        <v>149</v>
      </c>
      <c r="F1208" s="213" t="s">
        <v>104</v>
      </c>
    </row>
    <row r="1209" spans="1:6" x14ac:dyDescent="0.3">
      <c r="A1209" s="213">
        <v>2013</v>
      </c>
      <c r="B1209" s="213" t="s">
        <v>92</v>
      </c>
      <c r="C1209" s="213" t="s">
        <v>85</v>
      </c>
      <c r="D1209" s="213" t="s">
        <v>65</v>
      </c>
      <c r="E1209" s="213">
        <v>148</v>
      </c>
      <c r="F1209" s="213" t="s">
        <v>104</v>
      </c>
    </row>
    <row r="1210" spans="1:6" x14ac:dyDescent="0.3">
      <c r="A1210" s="213">
        <v>2013</v>
      </c>
      <c r="B1210" s="213" t="s">
        <v>92</v>
      </c>
      <c r="C1210" s="213" t="s">
        <v>85</v>
      </c>
      <c r="D1210" s="213" t="s">
        <v>22</v>
      </c>
      <c r="E1210" s="213">
        <v>227</v>
      </c>
      <c r="F1210" s="213" t="s">
        <v>104</v>
      </c>
    </row>
    <row r="1211" spans="1:6" x14ac:dyDescent="0.3">
      <c r="A1211" s="213">
        <v>2013</v>
      </c>
      <c r="B1211" s="213" t="s">
        <v>92</v>
      </c>
      <c r="C1211" s="213" t="s">
        <v>85</v>
      </c>
      <c r="D1211" s="213" t="s">
        <v>61</v>
      </c>
      <c r="E1211" s="213">
        <v>120</v>
      </c>
      <c r="F1211" s="213" t="s">
        <v>104</v>
      </c>
    </row>
    <row r="1212" spans="1:6" x14ac:dyDescent="0.3">
      <c r="A1212" s="213">
        <v>2013</v>
      </c>
      <c r="B1212" s="213" t="s">
        <v>92</v>
      </c>
      <c r="C1212" s="213" t="s">
        <v>85</v>
      </c>
      <c r="D1212" s="213" t="s">
        <v>23</v>
      </c>
      <c r="E1212" s="213">
        <v>250</v>
      </c>
      <c r="F1212" s="213" t="s">
        <v>104</v>
      </c>
    </row>
    <row r="1213" spans="1:6" x14ac:dyDescent="0.3">
      <c r="A1213" s="213">
        <v>2013</v>
      </c>
      <c r="B1213" s="213" t="s">
        <v>92</v>
      </c>
      <c r="C1213" s="213" t="s">
        <v>85</v>
      </c>
      <c r="D1213" s="213" t="s">
        <v>12</v>
      </c>
      <c r="E1213" s="213">
        <v>140</v>
      </c>
      <c r="F1213" s="213" t="s">
        <v>104</v>
      </c>
    </row>
    <row r="1214" spans="1:6" x14ac:dyDescent="0.3">
      <c r="A1214" s="213">
        <v>2013</v>
      </c>
      <c r="B1214" s="213" t="s">
        <v>92</v>
      </c>
      <c r="C1214" s="213" t="s">
        <v>85</v>
      </c>
      <c r="D1214" s="213" t="s">
        <v>278</v>
      </c>
      <c r="E1214" s="213">
        <v>383</v>
      </c>
      <c r="F1214" s="213" t="s">
        <v>104</v>
      </c>
    </row>
    <row r="1215" spans="1:6" x14ac:dyDescent="0.3">
      <c r="A1215" s="213">
        <v>2013</v>
      </c>
      <c r="B1215" s="213" t="s">
        <v>92</v>
      </c>
      <c r="C1215" s="213" t="s">
        <v>85</v>
      </c>
      <c r="D1215" s="213" t="s">
        <v>19</v>
      </c>
      <c r="E1215" s="213">
        <v>337</v>
      </c>
      <c r="F1215" s="213" t="s">
        <v>104</v>
      </c>
    </row>
    <row r="1216" spans="1:6" x14ac:dyDescent="0.3">
      <c r="A1216" s="213">
        <v>2013</v>
      </c>
      <c r="B1216" s="213" t="s">
        <v>92</v>
      </c>
      <c r="C1216" s="213" t="s">
        <v>85</v>
      </c>
      <c r="D1216" s="213" t="s">
        <v>45</v>
      </c>
      <c r="E1216" s="213">
        <v>81</v>
      </c>
      <c r="F1216" s="213" t="s">
        <v>104</v>
      </c>
    </row>
    <row r="1217" spans="1:6" x14ac:dyDescent="0.3">
      <c r="A1217" s="213">
        <v>2013</v>
      </c>
      <c r="B1217" s="213" t="s">
        <v>92</v>
      </c>
      <c r="C1217" s="213" t="s">
        <v>85</v>
      </c>
      <c r="D1217" s="213" t="s">
        <v>48</v>
      </c>
      <c r="E1217" s="213">
        <v>192</v>
      </c>
      <c r="F1217" s="213" t="s">
        <v>104</v>
      </c>
    </row>
    <row r="1218" spans="1:6" x14ac:dyDescent="0.3">
      <c r="A1218" s="213">
        <v>2013</v>
      </c>
      <c r="B1218" s="213" t="s">
        <v>92</v>
      </c>
      <c r="C1218" s="213" t="s">
        <v>85</v>
      </c>
      <c r="D1218" s="213" t="s">
        <v>34</v>
      </c>
      <c r="E1218" s="213">
        <v>114</v>
      </c>
      <c r="F1218" s="213" t="s">
        <v>104</v>
      </c>
    </row>
    <row r="1219" spans="1:6" x14ac:dyDescent="0.3">
      <c r="A1219" s="213">
        <v>2013</v>
      </c>
      <c r="B1219" s="213" t="s">
        <v>92</v>
      </c>
      <c r="C1219" s="213" t="s">
        <v>85</v>
      </c>
      <c r="D1219" s="213" t="s">
        <v>3</v>
      </c>
      <c r="E1219" s="292">
        <v>1123</v>
      </c>
      <c r="F1219" s="213" t="s">
        <v>104</v>
      </c>
    </row>
    <row r="1220" spans="1:6" x14ac:dyDescent="0.3">
      <c r="A1220" s="213">
        <v>2013</v>
      </c>
      <c r="B1220" s="213" t="s">
        <v>92</v>
      </c>
      <c r="C1220" s="213" t="s">
        <v>85</v>
      </c>
      <c r="D1220" s="213" t="s">
        <v>80</v>
      </c>
      <c r="E1220" s="213">
        <v>342</v>
      </c>
      <c r="F1220" s="213" t="s">
        <v>104</v>
      </c>
    </row>
    <row r="1221" spans="1:6" x14ac:dyDescent="0.3">
      <c r="A1221" s="213">
        <v>2013</v>
      </c>
      <c r="B1221" s="213" t="s">
        <v>92</v>
      </c>
      <c r="C1221" s="213" t="s">
        <v>85</v>
      </c>
      <c r="D1221" s="213" t="s">
        <v>39</v>
      </c>
      <c r="E1221" s="213">
        <v>284</v>
      </c>
      <c r="F1221" s="213" t="s">
        <v>104</v>
      </c>
    </row>
    <row r="1222" spans="1:6" x14ac:dyDescent="0.3">
      <c r="A1222" s="213">
        <v>2013</v>
      </c>
      <c r="B1222" s="213" t="s">
        <v>92</v>
      </c>
      <c r="C1222" s="213" t="s">
        <v>85</v>
      </c>
      <c r="D1222" s="213" t="s">
        <v>14</v>
      </c>
      <c r="E1222" s="213">
        <v>755</v>
      </c>
      <c r="F1222" s="213" t="s">
        <v>104</v>
      </c>
    </row>
    <row r="1223" spans="1:6" x14ac:dyDescent="0.3">
      <c r="A1223" s="213">
        <v>2013</v>
      </c>
      <c r="B1223" s="213" t="s">
        <v>92</v>
      </c>
      <c r="C1223" s="213" t="s">
        <v>85</v>
      </c>
      <c r="D1223" s="213" t="s">
        <v>68</v>
      </c>
      <c r="E1223" s="213">
        <v>162</v>
      </c>
      <c r="F1223" s="213" t="s">
        <v>104</v>
      </c>
    </row>
    <row r="1224" spans="1:6" x14ac:dyDescent="0.3">
      <c r="A1224" s="213">
        <v>2013</v>
      </c>
      <c r="B1224" s="213" t="s">
        <v>92</v>
      </c>
      <c r="C1224" s="213" t="s">
        <v>85</v>
      </c>
      <c r="D1224" s="213" t="s">
        <v>69</v>
      </c>
      <c r="E1224" s="213">
        <v>186</v>
      </c>
      <c r="F1224" s="213" t="s">
        <v>104</v>
      </c>
    </row>
    <row r="1225" spans="1:6" x14ac:dyDescent="0.3">
      <c r="A1225" s="213">
        <v>2013</v>
      </c>
      <c r="B1225" s="213" t="s">
        <v>92</v>
      </c>
      <c r="C1225" s="213" t="s">
        <v>85</v>
      </c>
      <c r="D1225" s="213" t="s">
        <v>279</v>
      </c>
      <c r="E1225" s="213">
        <v>56</v>
      </c>
      <c r="F1225" s="213" t="s">
        <v>104</v>
      </c>
    </row>
    <row r="1226" spans="1:6" x14ac:dyDescent="0.3">
      <c r="A1226" s="213">
        <v>2013</v>
      </c>
      <c r="B1226" s="213" t="s">
        <v>92</v>
      </c>
      <c r="C1226" s="213" t="s">
        <v>85</v>
      </c>
      <c r="D1226" s="213" t="s">
        <v>24</v>
      </c>
      <c r="E1226" s="213">
        <v>754</v>
      </c>
      <c r="F1226" s="213" t="s">
        <v>104</v>
      </c>
    </row>
    <row r="1227" spans="1:6" x14ac:dyDescent="0.3">
      <c r="A1227" s="213">
        <v>2013</v>
      </c>
      <c r="B1227" s="213" t="s">
        <v>92</v>
      </c>
      <c r="C1227" s="213" t="s">
        <v>85</v>
      </c>
      <c r="D1227" s="213" t="s">
        <v>9</v>
      </c>
      <c r="E1227" s="213">
        <v>503</v>
      </c>
      <c r="F1227" s="213" t="s">
        <v>104</v>
      </c>
    </row>
    <row r="1228" spans="1:6" x14ac:dyDescent="0.3">
      <c r="A1228" s="213">
        <v>2013</v>
      </c>
      <c r="B1228" s="213" t="s">
        <v>92</v>
      </c>
      <c r="C1228" s="213" t="s">
        <v>85</v>
      </c>
      <c r="D1228" s="213" t="s">
        <v>67</v>
      </c>
      <c r="E1228" s="213">
        <v>214</v>
      </c>
      <c r="F1228" s="213" t="s">
        <v>104</v>
      </c>
    </row>
    <row r="1229" spans="1:6" x14ac:dyDescent="0.3">
      <c r="A1229" s="213">
        <v>2013</v>
      </c>
      <c r="B1229" s="213" t="s">
        <v>92</v>
      </c>
      <c r="C1229" s="213" t="s">
        <v>85</v>
      </c>
      <c r="D1229" s="213" t="s">
        <v>28</v>
      </c>
      <c r="E1229" s="213">
        <v>317</v>
      </c>
      <c r="F1229" s="213" t="s">
        <v>104</v>
      </c>
    </row>
    <row r="1230" spans="1:6" x14ac:dyDescent="0.3">
      <c r="A1230" s="213">
        <v>2013</v>
      </c>
      <c r="B1230" s="213" t="s">
        <v>92</v>
      </c>
      <c r="C1230" s="213" t="s">
        <v>85</v>
      </c>
      <c r="D1230" s="213" t="s">
        <v>31</v>
      </c>
      <c r="E1230" s="213">
        <v>309</v>
      </c>
      <c r="F1230" s="213" t="s">
        <v>104</v>
      </c>
    </row>
    <row r="1231" spans="1:6" x14ac:dyDescent="0.3">
      <c r="A1231" s="213">
        <v>2013</v>
      </c>
      <c r="B1231" s="213" t="s">
        <v>92</v>
      </c>
      <c r="C1231" s="213" t="s">
        <v>85</v>
      </c>
      <c r="D1231" s="213" t="s">
        <v>64</v>
      </c>
      <c r="E1231" s="213">
        <v>408</v>
      </c>
      <c r="F1231" s="213" t="s">
        <v>104</v>
      </c>
    </row>
    <row r="1232" spans="1:6" x14ac:dyDescent="0.3">
      <c r="A1232" s="213">
        <v>2013</v>
      </c>
      <c r="B1232" s="213" t="s">
        <v>92</v>
      </c>
      <c r="C1232" s="213" t="s">
        <v>85</v>
      </c>
      <c r="D1232" s="213" t="s">
        <v>280</v>
      </c>
      <c r="E1232" s="213">
        <v>98</v>
      </c>
      <c r="F1232" s="213" t="s">
        <v>104</v>
      </c>
    </row>
    <row r="1233" spans="1:6" x14ac:dyDescent="0.3">
      <c r="A1233" s="213">
        <v>2013</v>
      </c>
      <c r="B1233" s="213" t="s">
        <v>92</v>
      </c>
      <c r="C1233" s="213" t="s">
        <v>85</v>
      </c>
      <c r="D1233" s="213" t="s">
        <v>73</v>
      </c>
      <c r="E1233" s="213">
        <v>545</v>
      </c>
      <c r="F1233" s="213" t="s">
        <v>104</v>
      </c>
    </row>
    <row r="1234" spans="1:6" x14ac:dyDescent="0.3">
      <c r="A1234" s="213">
        <v>2013</v>
      </c>
      <c r="B1234" s="213" t="s">
        <v>92</v>
      </c>
      <c r="C1234" s="213" t="s">
        <v>85</v>
      </c>
      <c r="D1234" s="213" t="s">
        <v>26</v>
      </c>
      <c r="E1234" s="213">
        <v>264</v>
      </c>
      <c r="F1234" s="213" t="s">
        <v>104</v>
      </c>
    </row>
    <row r="1235" spans="1:6" x14ac:dyDescent="0.3">
      <c r="A1235" s="213">
        <v>2013</v>
      </c>
      <c r="B1235" s="213" t="s">
        <v>92</v>
      </c>
      <c r="C1235" s="213" t="s">
        <v>85</v>
      </c>
      <c r="D1235" s="213" t="s">
        <v>32</v>
      </c>
      <c r="E1235" s="213">
        <v>215</v>
      </c>
      <c r="F1235" s="213" t="s">
        <v>104</v>
      </c>
    </row>
    <row r="1236" spans="1:6" x14ac:dyDescent="0.3">
      <c r="A1236" s="213">
        <v>2013</v>
      </c>
      <c r="B1236" s="213" t="s">
        <v>92</v>
      </c>
      <c r="C1236" s="213" t="s">
        <v>85</v>
      </c>
      <c r="D1236" s="213" t="s">
        <v>46</v>
      </c>
      <c r="E1236" s="213">
        <v>596</v>
      </c>
      <c r="F1236" s="213" t="s">
        <v>104</v>
      </c>
    </row>
    <row r="1237" spans="1:6" x14ac:dyDescent="0.3">
      <c r="A1237" s="213">
        <v>2013</v>
      </c>
      <c r="B1237" s="213" t="s">
        <v>92</v>
      </c>
      <c r="C1237" s="213" t="s">
        <v>85</v>
      </c>
      <c r="D1237" s="213" t="s">
        <v>75</v>
      </c>
      <c r="E1237" s="213">
        <v>328</v>
      </c>
      <c r="F1237" s="213" t="s">
        <v>104</v>
      </c>
    </row>
    <row r="1238" spans="1:6" x14ac:dyDescent="0.3">
      <c r="A1238" s="213">
        <v>2013</v>
      </c>
      <c r="B1238" s="213" t="s">
        <v>92</v>
      </c>
      <c r="C1238" s="213" t="s">
        <v>85</v>
      </c>
      <c r="D1238" s="213" t="s">
        <v>10</v>
      </c>
      <c r="E1238" s="213">
        <v>930</v>
      </c>
      <c r="F1238" s="213" t="s">
        <v>104</v>
      </c>
    </row>
    <row r="1239" spans="1:6" x14ac:dyDescent="0.3">
      <c r="A1239" s="213">
        <v>2013</v>
      </c>
      <c r="B1239" s="213" t="s">
        <v>92</v>
      </c>
      <c r="C1239" s="213" t="s">
        <v>85</v>
      </c>
      <c r="D1239" s="213" t="s">
        <v>291</v>
      </c>
      <c r="E1239" s="213">
        <v>107</v>
      </c>
      <c r="F1239" s="213" t="s">
        <v>104</v>
      </c>
    </row>
    <row r="1240" spans="1:6" x14ac:dyDescent="0.3">
      <c r="A1240" s="213">
        <v>2013</v>
      </c>
      <c r="B1240" s="213" t="s">
        <v>92</v>
      </c>
      <c r="C1240" s="213" t="s">
        <v>85</v>
      </c>
      <c r="D1240" s="213" t="s">
        <v>15</v>
      </c>
      <c r="E1240" s="213">
        <v>793</v>
      </c>
      <c r="F1240" s="213" t="s">
        <v>104</v>
      </c>
    </row>
    <row r="1241" spans="1:6" x14ac:dyDescent="0.3">
      <c r="A1241" s="213">
        <v>2013</v>
      </c>
      <c r="B1241" s="213" t="s">
        <v>92</v>
      </c>
      <c r="C1241" s="213" t="s">
        <v>85</v>
      </c>
      <c r="D1241" s="213" t="s">
        <v>18</v>
      </c>
      <c r="E1241" s="213">
        <v>694</v>
      </c>
      <c r="F1241" s="213" t="s">
        <v>104</v>
      </c>
    </row>
    <row r="1242" spans="1:6" x14ac:dyDescent="0.3">
      <c r="A1242" s="213">
        <v>2013</v>
      </c>
      <c r="B1242" s="213" t="s">
        <v>92</v>
      </c>
      <c r="C1242" s="213" t="s">
        <v>85</v>
      </c>
      <c r="D1242" s="213" t="s">
        <v>77</v>
      </c>
      <c r="E1242" s="213">
        <v>269</v>
      </c>
      <c r="F1242" s="213" t="s">
        <v>104</v>
      </c>
    </row>
    <row r="1243" spans="1:6" x14ac:dyDescent="0.3">
      <c r="A1243" s="213">
        <v>2013</v>
      </c>
      <c r="B1243" s="213" t="s">
        <v>92</v>
      </c>
      <c r="C1243" s="213" t="s">
        <v>85</v>
      </c>
      <c r="D1243" s="213" t="s">
        <v>44</v>
      </c>
      <c r="E1243" s="213">
        <v>58</v>
      </c>
      <c r="F1243" s="213" t="s">
        <v>104</v>
      </c>
    </row>
    <row r="1244" spans="1:6" x14ac:dyDescent="0.3">
      <c r="A1244" s="213">
        <v>2013</v>
      </c>
      <c r="B1244" s="213" t="s">
        <v>92</v>
      </c>
      <c r="C1244" s="213" t="s">
        <v>85</v>
      </c>
      <c r="D1244" s="213" t="s">
        <v>71</v>
      </c>
      <c r="E1244" s="213">
        <v>322</v>
      </c>
      <c r="F1244" s="213" t="s">
        <v>104</v>
      </c>
    </row>
    <row r="1245" spans="1:6" x14ac:dyDescent="0.3">
      <c r="A1245" s="213">
        <v>2013</v>
      </c>
      <c r="B1245" s="213" t="s">
        <v>92</v>
      </c>
      <c r="C1245" s="213" t="s">
        <v>85</v>
      </c>
      <c r="D1245" s="213" t="s">
        <v>52</v>
      </c>
      <c r="E1245" s="213">
        <v>74</v>
      </c>
      <c r="F1245" s="213" t="s">
        <v>104</v>
      </c>
    </row>
    <row r="1246" spans="1:6" x14ac:dyDescent="0.3">
      <c r="A1246" s="213">
        <v>2013</v>
      </c>
      <c r="B1246" s="213" t="s">
        <v>92</v>
      </c>
      <c r="C1246" s="213" t="s">
        <v>85</v>
      </c>
      <c r="D1246" s="213" t="s">
        <v>20</v>
      </c>
      <c r="E1246" s="213">
        <v>532</v>
      </c>
      <c r="F1246" s="213" t="s">
        <v>104</v>
      </c>
    </row>
    <row r="1247" spans="1:6" x14ac:dyDescent="0.3">
      <c r="A1247" s="213">
        <v>2013</v>
      </c>
      <c r="B1247" s="213" t="s">
        <v>92</v>
      </c>
      <c r="C1247" s="213" t="s">
        <v>85</v>
      </c>
      <c r="D1247" s="213" t="s">
        <v>95</v>
      </c>
      <c r="E1247" s="213">
        <v>757</v>
      </c>
      <c r="F1247" s="213" t="s">
        <v>104</v>
      </c>
    </row>
    <row r="1248" spans="1:6" x14ac:dyDescent="0.3">
      <c r="A1248" s="213">
        <v>2013</v>
      </c>
      <c r="B1248" s="213" t="s">
        <v>92</v>
      </c>
      <c r="C1248" s="213" t="s">
        <v>85</v>
      </c>
      <c r="D1248" s="213" t="s">
        <v>30</v>
      </c>
      <c r="E1248" s="213">
        <v>126</v>
      </c>
      <c r="F1248" s="213" t="s">
        <v>104</v>
      </c>
    </row>
    <row r="1249" spans="1:6" x14ac:dyDescent="0.3">
      <c r="A1249" s="213">
        <v>2013</v>
      </c>
      <c r="B1249" s="213" t="s">
        <v>92</v>
      </c>
      <c r="C1249" s="213" t="s">
        <v>85</v>
      </c>
      <c r="D1249" s="213" t="s">
        <v>58</v>
      </c>
      <c r="E1249" s="213">
        <v>34</v>
      </c>
      <c r="F1249" s="213" t="s">
        <v>104</v>
      </c>
    </row>
    <row r="1250" spans="1:6" x14ac:dyDescent="0.3">
      <c r="A1250" s="213">
        <v>2013</v>
      </c>
      <c r="B1250" s="213" t="s">
        <v>92</v>
      </c>
      <c r="C1250" s="213" t="s">
        <v>85</v>
      </c>
      <c r="D1250" s="213" t="s">
        <v>281</v>
      </c>
      <c r="E1250" s="292">
        <v>1612</v>
      </c>
      <c r="F1250" s="213" t="s">
        <v>104</v>
      </c>
    </row>
    <row r="1251" spans="1:6" x14ac:dyDescent="0.3">
      <c r="A1251" s="213">
        <v>2013</v>
      </c>
      <c r="B1251" s="213" t="s">
        <v>92</v>
      </c>
      <c r="C1251" s="213" t="s">
        <v>85</v>
      </c>
      <c r="D1251" s="213" t="s">
        <v>282</v>
      </c>
      <c r="E1251" s="213">
        <v>125</v>
      </c>
      <c r="F1251" s="213" t="s">
        <v>104</v>
      </c>
    </row>
    <row r="1252" spans="1:6" x14ac:dyDescent="0.3">
      <c r="A1252" s="213">
        <v>2013</v>
      </c>
      <c r="B1252" s="213" t="s">
        <v>92</v>
      </c>
      <c r="C1252" s="213" t="s">
        <v>85</v>
      </c>
      <c r="D1252" s="213" t="s">
        <v>145</v>
      </c>
      <c r="E1252" s="292">
        <v>8170</v>
      </c>
      <c r="F1252" s="213" t="s">
        <v>104</v>
      </c>
    </row>
    <row r="1253" spans="1:6" x14ac:dyDescent="0.3">
      <c r="A1253" s="213">
        <v>2013</v>
      </c>
      <c r="B1253" s="213" t="s">
        <v>92</v>
      </c>
      <c r="C1253" s="213" t="s">
        <v>85</v>
      </c>
      <c r="D1253" s="213" t="s">
        <v>146</v>
      </c>
      <c r="E1253" s="292">
        <v>4408</v>
      </c>
      <c r="F1253" s="213" t="s">
        <v>104</v>
      </c>
    </row>
    <row r="1254" spans="1:6" x14ac:dyDescent="0.3">
      <c r="A1254" s="213">
        <v>2013</v>
      </c>
      <c r="B1254" s="213" t="s">
        <v>92</v>
      </c>
      <c r="C1254" s="213" t="s">
        <v>85</v>
      </c>
      <c r="D1254" s="213" t="s">
        <v>147</v>
      </c>
      <c r="E1254" s="292">
        <v>9632</v>
      </c>
      <c r="F1254" s="213" t="s">
        <v>104</v>
      </c>
    </row>
    <row r="1255" spans="1:6" x14ac:dyDescent="0.3">
      <c r="A1255" s="213">
        <v>2013</v>
      </c>
      <c r="B1255" s="213" t="s">
        <v>92</v>
      </c>
      <c r="C1255" s="213" t="s">
        <v>158</v>
      </c>
      <c r="D1255" s="213" t="s">
        <v>35</v>
      </c>
      <c r="E1255" s="213">
        <v>30</v>
      </c>
      <c r="F1255" s="213" t="s">
        <v>104</v>
      </c>
    </row>
    <row r="1256" spans="1:6" x14ac:dyDescent="0.3">
      <c r="A1256" s="213">
        <v>2013</v>
      </c>
      <c r="B1256" s="213" t="s">
        <v>92</v>
      </c>
      <c r="C1256" s="213" t="s">
        <v>158</v>
      </c>
      <c r="D1256" s="213" t="s">
        <v>41</v>
      </c>
      <c r="E1256" s="213">
        <v>37</v>
      </c>
      <c r="F1256" s="213" t="s">
        <v>104</v>
      </c>
    </row>
    <row r="1257" spans="1:6" x14ac:dyDescent="0.3">
      <c r="A1257" s="213">
        <v>2013</v>
      </c>
      <c r="B1257" s="213" t="s">
        <v>92</v>
      </c>
      <c r="C1257" s="213" t="s">
        <v>158</v>
      </c>
      <c r="D1257" s="213" t="s">
        <v>59</v>
      </c>
      <c r="E1257" s="213">
        <v>56</v>
      </c>
      <c r="F1257" s="213" t="s">
        <v>104</v>
      </c>
    </row>
    <row r="1258" spans="1:6" x14ac:dyDescent="0.3">
      <c r="A1258" s="213">
        <v>2013</v>
      </c>
      <c r="B1258" s="213" t="s">
        <v>92</v>
      </c>
      <c r="C1258" s="213" t="s">
        <v>158</v>
      </c>
      <c r="D1258" s="213" t="s">
        <v>79</v>
      </c>
      <c r="E1258" s="213">
        <v>705</v>
      </c>
      <c r="F1258" s="213" t="s">
        <v>104</v>
      </c>
    </row>
    <row r="1259" spans="1:6" x14ac:dyDescent="0.3">
      <c r="A1259" s="213">
        <v>2013</v>
      </c>
      <c r="B1259" s="213" t="s">
        <v>92</v>
      </c>
      <c r="C1259" s="213" t="s">
        <v>158</v>
      </c>
      <c r="D1259" s="213" t="s">
        <v>17</v>
      </c>
      <c r="E1259" s="213">
        <v>381</v>
      </c>
      <c r="F1259" s="213" t="s">
        <v>104</v>
      </c>
    </row>
    <row r="1260" spans="1:6" x14ac:dyDescent="0.3">
      <c r="A1260" s="213">
        <v>2013</v>
      </c>
      <c r="B1260" s="213" t="s">
        <v>92</v>
      </c>
      <c r="C1260" s="213" t="s">
        <v>158</v>
      </c>
      <c r="D1260" s="213" t="s">
        <v>274</v>
      </c>
      <c r="E1260" s="213">
        <v>60</v>
      </c>
      <c r="F1260" s="213" t="s">
        <v>104</v>
      </c>
    </row>
    <row r="1261" spans="1:6" x14ac:dyDescent="0.3">
      <c r="A1261" s="213">
        <v>2013</v>
      </c>
      <c r="B1261" s="213" t="s">
        <v>92</v>
      </c>
      <c r="C1261" s="213" t="s">
        <v>158</v>
      </c>
      <c r="D1261" s="213" t="s">
        <v>66</v>
      </c>
      <c r="E1261" s="213">
        <v>111</v>
      </c>
      <c r="F1261" s="213" t="s">
        <v>104</v>
      </c>
    </row>
    <row r="1262" spans="1:6" x14ac:dyDescent="0.3">
      <c r="A1262" s="213">
        <v>2013</v>
      </c>
      <c r="B1262" s="213" t="s">
        <v>92</v>
      </c>
      <c r="C1262" s="213" t="s">
        <v>158</v>
      </c>
      <c r="D1262" s="213" t="s">
        <v>283</v>
      </c>
      <c r="E1262" s="213">
        <v>54</v>
      </c>
      <c r="F1262" s="213" t="s">
        <v>104</v>
      </c>
    </row>
    <row r="1263" spans="1:6" x14ac:dyDescent="0.3">
      <c r="A1263" s="213">
        <v>2013</v>
      </c>
      <c r="B1263" s="213" t="s">
        <v>92</v>
      </c>
      <c r="C1263" s="213" t="s">
        <v>158</v>
      </c>
      <c r="D1263" s="213" t="s">
        <v>11</v>
      </c>
      <c r="E1263" s="213">
        <v>695</v>
      </c>
      <c r="F1263" s="213" t="s">
        <v>104</v>
      </c>
    </row>
    <row r="1264" spans="1:6" x14ac:dyDescent="0.3">
      <c r="A1264" s="213">
        <v>2013</v>
      </c>
      <c r="B1264" s="213" t="s">
        <v>92</v>
      </c>
      <c r="C1264" s="213" t="s">
        <v>158</v>
      </c>
      <c r="D1264" s="213" t="s">
        <v>56</v>
      </c>
      <c r="E1264" s="213">
        <v>201</v>
      </c>
      <c r="F1264" s="213" t="s">
        <v>104</v>
      </c>
    </row>
    <row r="1265" spans="1:6" x14ac:dyDescent="0.3">
      <c r="A1265" s="213">
        <v>2013</v>
      </c>
      <c r="B1265" s="213" t="s">
        <v>92</v>
      </c>
      <c r="C1265" s="213" t="s">
        <v>158</v>
      </c>
      <c r="D1265" s="213" t="s">
        <v>29</v>
      </c>
      <c r="E1265" s="213">
        <v>164</v>
      </c>
      <c r="F1265" s="213" t="s">
        <v>104</v>
      </c>
    </row>
    <row r="1266" spans="1:6" x14ac:dyDescent="0.3">
      <c r="A1266" s="213">
        <v>2013</v>
      </c>
      <c r="B1266" s="213" t="s">
        <v>92</v>
      </c>
      <c r="C1266" s="213" t="s">
        <v>158</v>
      </c>
      <c r="D1266" s="213" t="s">
        <v>47</v>
      </c>
      <c r="E1266" s="213">
        <v>481</v>
      </c>
      <c r="F1266" s="213" t="s">
        <v>104</v>
      </c>
    </row>
    <row r="1267" spans="1:6" x14ac:dyDescent="0.3">
      <c r="A1267" s="213">
        <v>2013</v>
      </c>
      <c r="B1267" s="213" t="s">
        <v>92</v>
      </c>
      <c r="C1267" s="213" t="s">
        <v>158</v>
      </c>
      <c r="D1267" s="213" t="s">
        <v>57</v>
      </c>
      <c r="E1267" s="213">
        <v>93</v>
      </c>
      <c r="F1267" s="213" t="s">
        <v>104</v>
      </c>
    </row>
    <row r="1268" spans="1:6" x14ac:dyDescent="0.3">
      <c r="A1268" s="213">
        <v>2013</v>
      </c>
      <c r="B1268" s="213" t="s">
        <v>92</v>
      </c>
      <c r="C1268" s="213" t="s">
        <v>158</v>
      </c>
      <c r="D1268" s="213" t="s">
        <v>74</v>
      </c>
      <c r="E1268" s="213">
        <v>462</v>
      </c>
      <c r="F1268" s="213" t="s">
        <v>104</v>
      </c>
    </row>
    <row r="1269" spans="1:6" x14ac:dyDescent="0.3">
      <c r="A1269" s="213">
        <v>2013</v>
      </c>
      <c r="B1269" s="213" t="s">
        <v>92</v>
      </c>
      <c r="C1269" s="213" t="s">
        <v>158</v>
      </c>
      <c r="D1269" s="213" t="s">
        <v>53</v>
      </c>
      <c r="E1269" s="213">
        <v>66</v>
      </c>
      <c r="F1269" s="213" t="s">
        <v>104</v>
      </c>
    </row>
    <row r="1270" spans="1:6" x14ac:dyDescent="0.3">
      <c r="A1270" s="213">
        <v>2013</v>
      </c>
      <c r="B1270" s="213" t="s">
        <v>92</v>
      </c>
      <c r="C1270" s="213" t="s">
        <v>158</v>
      </c>
      <c r="D1270" s="213" t="s">
        <v>60</v>
      </c>
      <c r="E1270" s="213">
        <v>180</v>
      </c>
      <c r="F1270" s="213" t="s">
        <v>104</v>
      </c>
    </row>
    <row r="1271" spans="1:6" x14ac:dyDescent="0.3">
      <c r="A1271" s="213">
        <v>2013</v>
      </c>
      <c r="B1271" s="213" t="s">
        <v>92</v>
      </c>
      <c r="C1271" s="213" t="s">
        <v>158</v>
      </c>
      <c r="D1271" s="213" t="s">
        <v>25</v>
      </c>
      <c r="E1271" s="213">
        <v>425</v>
      </c>
      <c r="F1271" s="213" t="s">
        <v>104</v>
      </c>
    </row>
    <row r="1272" spans="1:6" x14ac:dyDescent="0.3">
      <c r="A1272" s="213">
        <v>2013</v>
      </c>
      <c r="B1272" s="213" t="s">
        <v>92</v>
      </c>
      <c r="C1272" s="213" t="s">
        <v>158</v>
      </c>
      <c r="D1272" s="213" t="s">
        <v>7</v>
      </c>
      <c r="E1272" s="213">
        <v>540</v>
      </c>
      <c r="F1272" s="213" t="s">
        <v>104</v>
      </c>
    </row>
    <row r="1273" spans="1:6" x14ac:dyDescent="0.3">
      <c r="A1273" s="213">
        <v>2013</v>
      </c>
      <c r="B1273" s="213" t="s">
        <v>92</v>
      </c>
      <c r="C1273" s="213" t="s">
        <v>158</v>
      </c>
      <c r="D1273" s="213" t="s">
        <v>36</v>
      </c>
      <c r="E1273" s="213">
        <v>187</v>
      </c>
      <c r="F1273" s="213" t="s">
        <v>104</v>
      </c>
    </row>
    <row r="1274" spans="1:6" x14ac:dyDescent="0.3">
      <c r="A1274" s="213">
        <v>2013</v>
      </c>
      <c r="B1274" s="213" t="s">
        <v>92</v>
      </c>
      <c r="C1274" s="213" t="s">
        <v>158</v>
      </c>
      <c r="D1274" s="213" t="s">
        <v>21</v>
      </c>
      <c r="E1274" s="213">
        <v>167</v>
      </c>
      <c r="F1274" s="213" t="s">
        <v>104</v>
      </c>
    </row>
    <row r="1275" spans="1:6" x14ac:dyDescent="0.3">
      <c r="A1275" s="213">
        <v>2013</v>
      </c>
      <c r="B1275" s="213" t="s">
        <v>92</v>
      </c>
      <c r="C1275" s="213" t="s">
        <v>158</v>
      </c>
      <c r="D1275" s="213" t="s">
        <v>16</v>
      </c>
      <c r="E1275" s="213">
        <v>425</v>
      </c>
      <c r="F1275" s="213" t="s">
        <v>104</v>
      </c>
    </row>
    <row r="1276" spans="1:6" x14ac:dyDescent="0.3">
      <c r="A1276" s="213">
        <v>2013</v>
      </c>
      <c r="B1276" s="213" t="s">
        <v>92</v>
      </c>
      <c r="C1276" s="213" t="s">
        <v>158</v>
      </c>
      <c r="D1276" s="213" t="s">
        <v>2</v>
      </c>
      <c r="E1276" s="213">
        <v>911</v>
      </c>
      <c r="F1276" s="213" t="s">
        <v>104</v>
      </c>
    </row>
    <row r="1277" spans="1:6" x14ac:dyDescent="0.3">
      <c r="A1277" s="213">
        <v>2013</v>
      </c>
      <c r="B1277" s="213" t="s">
        <v>92</v>
      </c>
      <c r="C1277" s="213" t="s">
        <v>158</v>
      </c>
      <c r="D1277" s="213" t="s">
        <v>4</v>
      </c>
      <c r="E1277" s="213">
        <v>944</v>
      </c>
      <c r="F1277" s="213" t="s">
        <v>104</v>
      </c>
    </row>
    <row r="1278" spans="1:6" x14ac:dyDescent="0.3">
      <c r="A1278" s="213">
        <v>2013</v>
      </c>
      <c r="B1278" s="213" t="s">
        <v>92</v>
      </c>
      <c r="C1278" s="213" t="s">
        <v>158</v>
      </c>
      <c r="D1278" s="213" t="s">
        <v>38</v>
      </c>
      <c r="E1278" s="213">
        <v>89</v>
      </c>
      <c r="F1278" s="213" t="s">
        <v>104</v>
      </c>
    </row>
    <row r="1279" spans="1:6" x14ac:dyDescent="0.3">
      <c r="A1279" s="213">
        <v>2013</v>
      </c>
      <c r="B1279" s="213" t="s">
        <v>92</v>
      </c>
      <c r="C1279" s="213" t="s">
        <v>158</v>
      </c>
      <c r="D1279" s="213" t="s">
        <v>275</v>
      </c>
      <c r="E1279" s="213">
        <v>113</v>
      </c>
      <c r="F1279" s="213" t="s">
        <v>104</v>
      </c>
    </row>
    <row r="1280" spans="1:6" x14ac:dyDescent="0.3">
      <c r="A1280" s="213">
        <v>2013</v>
      </c>
      <c r="B1280" s="213" t="s">
        <v>92</v>
      </c>
      <c r="C1280" s="213" t="s">
        <v>158</v>
      </c>
      <c r="D1280" s="213" t="s">
        <v>8</v>
      </c>
      <c r="E1280" s="213">
        <v>306</v>
      </c>
      <c r="F1280" s="213" t="s">
        <v>104</v>
      </c>
    </row>
    <row r="1281" spans="1:6" x14ac:dyDescent="0.3">
      <c r="A1281" s="213">
        <v>2013</v>
      </c>
      <c r="B1281" s="213" t="s">
        <v>92</v>
      </c>
      <c r="C1281" s="213" t="s">
        <v>158</v>
      </c>
      <c r="D1281" s="213" t="s">
        <v>78</v>
      </c>
      <c r="E1281" s="213">
        <v>421</v>
      </c>
      <c r="F1281" s="213" t="s">
        <v>104</v>
      </c>
    </row>
    <row r="1282" spans="1:6" x14ac:dyDescent="0.3">
      <c r="A1282" s="213">
        <v>2013</v>
      </c>
      <c r="B1282" s="213" t="s">
        <v>92</v>
      </c>
      <c r="C1282" s="213" t="s">
        <v>158</v>
      </c>
      <c r="D1282" s="213" t="s">
        <v>27</v>
      </c>
      <c r="E1282" s="213">
        <v>315</v>
      </c>
      <c r="F1282" s="213" t="s">
        <v>104</v>
      </c>
    </row>
    <row r="1283" spans="1:6" x14ac:dyDescent="0.3">
      <c r="A1283" s="213">
        <v>2013</v>
      </c>
      <c r="B1283" s="213" t="s">
        <v>92</v>
      </c>
      <c r="C1283" s="213" t="s">
        <v>158</v>
      </c>
      <c r="D1283" s="213" t="s">
        <v>13</v>
      </c>
      <c r="E1283" s="213">
        <v>173</v>
      </c>
      <c r="F1283" s="213" t="s">
        <v>104</v>
      </c>
    </row>
    <row r="1284" spans="1:6" x14ac:dyDescent="0.3">
      <c r="A1284" s="213">
        <v>2013</v>
      </c>
      <c r="B1284" s="213" t="s">
        <v>92</v>
      </c>
      <c r="C1284" s="213" t="s">
        <v>158</v>
      </c>
      <c r="D1284" s="213" t="s">
        <v>70</v>
      </c>
      <c r="E1284" s="213">
        <v>424</v>
      </c>
      <c r="F1284" s="213" t="s">
        <v>104</v>
      </c>
    </row>
    <row r="1285" spans="1:6" x14ac:dyDescent="0.3">
      <c r="A1285" s="213">
        <v>2013</v>
      </c>
      <c r="B1285" s="213" t="s">
        <v>92</v>
      </c>
      <c r="C1285" s="213" t="s">
        <v>158</v>
      </c>
      <c r="D1285" s="213" t="s">
        <v>72</v>
      </c>
      <c r="E1285" s="213">
        <v>138</v>
      </c>
      <c r="F1285" s="213" t="s">
        <v>104</v>
      </c>
    </row>
    <row r="1286" spans="1:6" x14ac:dyDescent="0.3">
      <c r="A1286" s="213">
        <v>2013</v>
      </c>
      <c r="B1286" s="213" t="s">
        <v>92</v>
      </c>
      <c r="C1286" s="213" t="s">
        <v>158</v>
      </c>
      <c r="D1286" s="213" t="s">
        <v>276</v>
      </c>
      <c r="E1286" s="213">
        <v>50</v>
      </c>
      <c r="F1286" s="213" t="s">
        <v>104</v>
      </c>
    </row>
    <row r="1287" spans="1:6" x14ac:dyDescent="0.3">
      <c r="A1287" s="213">
        <v>2013</v>
      </c>
      <c r="B1287" s="213" t="s">
        <v>92</v>
      </c>
      <c r="C1287" s="213" t="s">
        <v>158</v>
      </c>
      <c r="D1287" s="213" t="s">
        <v>6</v>
      </c>
      <c r="E1287" s="292">
        <v>1013</v>
      </c>
      <c r="F1287" s="213" t="s">
        <v>104</v>
      </c>
    </row>
    <row r="1288" spans="1:6" x14ac:dyDescent="0.3">
      <c r="A1288" s="213">
        <v>2013</v>
      </c>
      <c r="B1288" s="213" t="s">
        <v>92</v>
      </c>
      <c r="C1288" s="213" t="s">
        <v>158</v>
      </c>
      <c r="D1288" s="213" t="s">
        <v>62</v>
      </c>
      <c r="E1288" s="213">
        <v>263</v>
      </c>
      <c r="F1288" s="213" t="s">
        <v>104</v>
      </c>
    </row>
    <row r="1289" spans="1:6" x14ac:dyDescent="0.3">
      <c r="A1289" s="213">
        <v>2013</v>
      </c>
      <c r="B1289" s="213" t="s">
        <v>92</v>
      </c>
      <c r="C1289" s="213" t="s">
        <v>158</v>
      </c>
      <c r="D1289" s="213" t="s">
        <v>5</v>
      </c>
      <c r="E1289" s="213">
        <v>731</v>
      </c>
      <c r="F1289" s="213" t="s">
        <v>104</v>
      </c>
    </row>
    <row r="1290" spans="1:6" x14ac:dyDescent="0.3">
      <c r="A1290" s="213">
        <v>2013</v>
      </c>
      <c r="B1290" s="213" t="s">
        <v>92</v>
      </c>
      <c r="C1290" s="213" t="s">
        <v>158</v>
      </c>
      <c r="D1290" s="213" t="s">
        <v>76</v>
      </c>
      <c r="E1290" s="213">
        <v>349</v>
      </c>
      <c r="F1290" s="213" t="s">
        <v>104</v>
      </c>
    </row>
    <row r="1291" spans="1:6" x14ac:dyDescent="0.3">
      <c r="A1291" s="213">
        <v>2013</v>
      </c>
      <c r="B1291" s="213" t="s">
        <v>92</v>
      </c>
      <c r="C1291" s="213" t="s">
        <v>158</v>
      </c>
      <c r="D1291" s="213" t="s">
        <v>63</v>
      </c>
      <c r="E1291" s="213">
        <v>87</v>
      </c>
      <c r="F1291" s="213" t="s">
        <v>104</v>
      </c>
    </row>
    <row r="1292" spans="1:6" x14ac:dyDescent="0.3">
      <c r="A1292" s="213">
        <v>2013</v>
      </c>
      <c r="B1292" s="213" t="s">
        <v>92</v>
      </c>
      <c r="C1292" s="213" t="s">
        <v>158</v>
      </c>
      <c r="D1292" s="213" t="s">
        <v>277</v>
      </c>
      <c r="E1292" s="213">
        <v>46</v>
      </c>
      <c r="F1292" s="213" t="s">
        <v>104</v>
      </c>
    </row>
    <row r="1293" spans="1:6" x14ac:dyDescent="0.3">
      <c r="A1293" s="213">
        <v>2013</v>
      </c>
      <c r="B1293" s="213" t="s">
        <v>92</v>
      </c>
      <c r="C1293" s="213" t="s">
        <v>158</v>
      </c>
      <c r="D1293" s="213" t="s">
        <v>43</v>
      </c>
      <c r="E1293" s="213">
        <v>115</v>
      </c>
      <c r="F1293" s="213" t="s">
        <v>104</v>
      </c>
    </row>
    <row r="1294" spans="1:6" x14ac:dyDescent="0.3">
      <c r="A1294" s="213">
        <v>2013</v>
      </c>
      <c r="B1294" s="213" t="s">
        <v>92</v>
      </c>
      <c r="C1294" s="213" t="s">
        <v>158</v>
      </c>
      <c r="D1294" s="213" t="s">
        <v>65</v>
      </c>
      <c r="E1294" s="213">
        <v>145</v>
      </c>
      <c r="F1294" s="213" t="s">
        <v>104</v>
      </c>
    </row>
    <row r="1295" spans="1:6" x14ac:dyDescent="0.3">
      <c r="A1295" s="213">
        <v>2013</v>
      </c>
      <c r="B1295" s="213" t="s">
        <v>92</v>
      </c>
      <c r="C1295" s="213" t="s">
        <v>158</v>
      </c>
      <c r="D1295" s="213" t="s">
        <v>22</v>
      </c>
      <c r="E1295" s="213">
        <v>140</v>
      </c>
      <c r="F1295" s="213" t="s">
        <v>104</v>
      </c>
    </row>
    <row r="1296" spans="1:6" x14ac:dyDescent="0.3">
      <c r="A1296" s="213">
        <v>2013</v>
      </c>
      <c r="B1296" s="213" t="s">
        <v>92</v>
      </c>
      <c r="C1296" s="213" t="s">
        <v>158</v>
      </c>
      <c r="D1296" s="213" t="s">
        <v>61</v>
      </c>
      <c r="E1296" s="213">
        <v>88</v>
      </c>
      <c r="F1296" s="213" t="s">
        <v>104</v>
      </c>
    </row>
    <row r="1297" spans="1:6" x14ac:dyDescent="0.3">
      <c r="A1297" s="213">
        <v>2013</v>
      </c>
      <c r="B1297" s="213" t="s">
        <v>92</v>
      </c>
      <c r="C1297" s="213" t="s">
        <v>158</v>
      </c>
      <c r="D1297" s="213" t="s">
        <v>23</v>
      </c>
      <c r="E1297" s="213">
        <v>213</v>
      </c>
      <c r="F1297" s="213" t="s">
        <v>104</v>
      </c>
    </row>
    <row r="1298" spans="1:6" x14ac:dyDescent="0.3">
      <c r="A1298" s="213">
        <v>2013</v>
      </c>
      <c r="B1298" s="213" t="s">
        <v>92</v>
      </c>
      <c r="C1298" s="213" t="s">
        <v>158</v>
      </c>
      <c r="D1298" s="213" t="s">
        <v>12</v>
      </c>
      <c r="E1298" s="213">
        <v>88</v>
      </c>
      <c r="F1298" s="213" t="s">
        <v>104</v>
      </c>
    </row>
    <row r="1299" spans="1:6" x14ac:dyDescent="0.3">
      <c r="A1299" s="213">
        <v>2013</v>
      </c>
      <c r="B1299" s="213" t="s">
        <v>92</v>
      </c>
      <c r="C1299" s="213" t="s">
        <v>158</v>
      </c>
      <c r="D1299" s="213" t="s">
        <v>278</v>
      </c>
      <c r="E1299" s="213">
        <v>287</v>
      </c>
      <c r="F1299" s="213" t="s">
        <v>104</v>
      </c>
    </row>
    <row r="1300" spans="1:6" x14ac:dyDescent="0.3">
      <c r="A1300" s="213">
        <v>2013</v>
      </c>
      <c r="B1300" s="213" t="s">
        <v>92</v>
      </c>
      <c r="C1300" s="213" t="s">
        <v>158</v>
      </c>
      <c r="D1300" s="213" t="s">
        <v>19</v>
      </c>
      <c r="E1300" s="213">
        <v>226</v>
      </c>
      <c r="F1300" s="213" t="s">
        <v>104</v>
      </c>
    </row>
    <row r="1301" spans="1:6" x14ac:dyDescent="0.3">
      <c r="A1301" s="213">
        <v>2013</v>
      </c>
      <c r="B1301" s="213" t="s">
        <v>92</v>
      </c>
      <c r="C1301" s="213" t="s">
        <v>158</v>
      </c>
      <c r="D1301" s="213" t="s">
        <v>45</v>
      </c>
      <c r="E1301" s="213">
        <v>64</v>
      </c>
      <c r="F1301" s="213" t="s">
        <v>104</v>
      </c>
    </row>
    <row r="1302" spans="1:6" x14ac:dyDescent="0.3">
      <c r="A1302" s="213">
        <v>2013</v>
      </c>
      <c r="B1302" s="213" t="s">
        <v>92</v>
      </c>
      <c r="C1302" s="213" t="s">
        <v>158</v>
      </c>
      <c r="D1302" s="213" t="s">
        <v>48</v>
      </c>
      <c r="E1302" s="213">
        <v>159</v>
      </c>
      <c r="F1302" s="213" t="s">
        <v>104</v>
      </c>
    </row>
    <row r="1303" spans="1:6" x14ac:dyDescent="0.3">
      <c r="A1303" s="213">
        <v>2013</v>
      </c>
      <c r="B1303" s="213" t="s">
        <v>92</v>
      </c>
      <c r="C1303" s="213" t="s">
        <v>158</v>
      </c>
      <c r="D1303" s="213" t="s">
        <v>34</v>
      </c>
      <c r="E1303" s="213">
        <v>82</v>
      </c>
      <c r="F1303" s="213" t="s">
        <v>104</v>
      </c>
    </row>
    <row r="1304" spans="1:6" x14ac:dyDescent="0.3">
      <c r="A1304" s="213">
        <v>2013</v>
      </c>
      <c r="B1304" s="213" t="s">
        <v>92</v>
      </c>
      <c r="C1304" s="213" t="s">
        <v>158</v>
      </c>
      <c r="D1304" s="213" t="s">
        <v>3</v>
      </c>
      <c r="E1304" s="213">
        <v>881</v>
      </c>
      <c r="F1304" s="213" t="s">
        <v>104</v>
      </c>
    </row>
    <row r="1305" spans="1:6" x14ac:dyDescent="0.3">
      <c r="A1305" s="213">
        <v>2013</v>
      </c>
      <c r="B1305" s="213" t="s">
        <v>92</v>
      </c>
      <c r="C1305" s="213" t="s">
        <v>158</v>
      </c>
      <c r="D1305" s="213" t="s">
        <v>80</v>
      </c>
      <c r="E1305" s="213">
        <v>296</v>
      </c>
      <c r="F1305" s="213" t="s">
        <v>104</v>
      </c>
    </row>
    <row r="1306" spans="1:6" x14ac:dyDescent="0.3">
      <c r="A1306" s="213">
        <v>2013</v>
      </c>
      <c r="B1306" s="213" t="s">
        <v>92</v>
      </c>
      <c r="C1306" s="213" t="s">
        <v>158</v>
      </c>
      <c r="D1306" s="213" t="s">
        <v>39</v>
      </c>
      <c r="E1306" s="213">
        <v>181</v>
      </c>
      <c r="F1306" s="213" t="s">
        <v>104</v>
      </c>
    </row>
    <row r="1307" spans="1:6" x14ac:dyDescent="0.3">
      <c r="A1307" s="213">
        <v>2013</v>
      </c>
      <c r="B1307" s="213" t="s">
        <v>92</v>
      </c>
      <c r="C1307" s="213" t="s">
        <v>158</v>
      </c>
      <c r="D1307" s="213" t="s">
        <v>14</v>
      </c>
      <c r="E1307" s="213">
        <v>596</v>
      </c>
      <c r="F1307" s="213" t="s">
        <v>104</v>
      </c>
    </row>
    <row r="1308" spans="1:6" x14ac:dyDescent="0.3">
      <c r="A1308" s="213">
        <v>2013</v>
      </c>
      <c r="B1308" s="213" t="s">
        <v>92</v>
      </c>
      <c r="C1308" s="213" t="s">
        <v>158</v>
      </c>
      <c r="D1308" s="213" t="s">
        <v>68</v>
      </c>
      <c r="E1308" s="213">
        <v>124</v>
      </c>
      <c r="F1308" s="213" t="s">
        <v>104</v>
      </c>
    </row>
    <row r="1309" spans="1:6" x14ac:dyDescent="0.3">
      <c r="A1309" s="213">
        <v>2013</v>
      </c>
      <c r="B1309" s="213" t="s">
        <v>92</v>
      </c>
      <c r="C1309" s="213" t="s">
        <v>158</v>
      </c>
      <c r="D1309" s="213" t="s">
        <v>69</v>
      </c>
      <c r="E1309" s="213">
        <v>115</v>
      </c>
      <c r="F1309" s="213" t="s">
        <v>104</v>
      </c>
    </row>
    <row r="1310" spans="1:6" x14ac:dyDescent="0.3">
      <c r="A1310" s="213">
        <v>2013</v>
      </c>
      <c r="B1310" s="213" t="s">
        <v>92</v>
      </c>
      <c r="C1310" s="213" t="s">
        <v>158</v>
      </c>
      <c r="D1310" s="213" t="s">
        <v>279</v>
      </c>
      <c r="E1310" s="213">
        <v>62</v>
      </c>
      <c r="F1310" s="213" t="s">
        <v>104</v>
      </c>
    </row>
    <row r="1311" spans="1:6" x14ac:dyDescent="0.3">
      <c r="A1311" s="213">
        <v>2013</v>
      </c>
      <c r="B1311" s="213" t="s">
        <v>92</v>
      </c>
      <c r="C1311" s="213" t="s">
        <v>158</v>
      </c>
      <c r="D1311" s="213" t="s">
        <v>24</v>
      </c>
      <c r="E1311" s="213">
        <v>566</v>
      </c>
      <c r="F1311" s="213" t="s">
        <v>104</v>
      </c>
    </row>
    <row r="1312" spans="1:6" x14ac:dyDescent="0.3">
      <c r="A1312" s="213">
        <v>2013</v>
      </c>
      <c r="B1312" s="213" t="s">
        <v>92</v>
      </c>
      <c r="C1312" s="213" t="s">
        <v>158</v>
      </c>
      <c r="D1312" s="213" t="s">
        <v>9</v>
      </c>
      <c r="E1312" s="213">
        <v>401</v>
      </c>
      <c r="F1312" s="213" t="s">
        <v>104</v>
      </c>
    </row>
    <row r="1313" spans="1:6" x14ac:dyDescent="0.3">
      <c r="A1313" s="213">
        <v>2013</v>
      </c>
      <c r="B1313" s="213" t="s">
        <v>92</v>
      </c>
      <c r="C1313" s="213" t="s">
        <v>158</v>
      </c>
      <c r="D1313" s="213" t="s">
        <v>67</v>
      </c>
      <c r="E1313" s="213">
        <v>155</v>
      </c>
      <c r="F1313" s="213" t="s">
        <v>104</v>
      </c>
    </row>
    <row r="1314" spans="1:6" x14ac:dyDescent="0.3">
      <c r="A1314" s="213">
        <v>2013</v>
      </c>
      <c r="B1314" s="213" t="s">
        <v>92</v>
      </c>
      <c r="C1314" s="213" t="s">
        <v>158</v>
      </c>
      <c r="D1314" s="213" t="s">
        <v>28</v>
      </c>
      <c r="E1314" s="213">
        <v>287</v>
      </c>
      <c r="F1314" s="213" t="s">
        <v>104</v>
      </c>
    </row>
    <row r="1315" spans="1:6" x14ac:dyDescent="0.3">
      <c r="A1315" s="213">
        <v>2013</v>
      </c>
      <c r="B1315" s="213" t="s">
        <v>92</v>
      </c>
      <c r="C1315" s="213" t="s">
        <v>158</v>
      </c>
      <c r="D1315" s="213" t="s">
        <v>31</v>
      </c>
      <c r="E1315" s="213">
        <v>243</v>
      </c>
      <c r="F1315" s="213" t="s">
        <v>104</v>
      </c>
    </row>
    <row r="1316" spans="1:6" x14ac:dyDescent="0.3">
      <c r="A1316" s="213">
        <v>2013</v>
      </c>
      <c r="B1316" s="213" t="s">
        <v>92</v>
      </c>
      <c r="C1316" s="213" t="s">
        <v>158</v>
      </c>
      <c r="D1316" s="213" t="s">
        <v>64</v>
      </c>
      <c r="E1316" s="213">
        <v>315</v>
      </c>
      <c r="F1316" s="213" t="s">
        <v>104</v>
      </c>
    </row>
    <row r="1317" spans="1:6" x14ac:dyDescent="0.3">
      <c r="A1317" s="213">
        <v>2013</v>
      </c>
      <c r="B1317" s="213" t="s">
        <v>92</v>
      </c>
      <c r="C1317" s="213" t="s">
        <v>158</v>
      </c>
      <c r="D1317" s="213" t="s">
        <v>280</v>
      </c>
      <c r="E1317" s="213">
        <v>69</v>
      </c>
      <c r="F1317" s="213" t="s">
        <v>104</v>
      </c>
    </row>
    <row r="1318" spans="1:6" x14ac:dyDescent="0.3">
      <c r="A1318" s="213">
        <v>2013</v>
      </c>
      <c r="B1318" s="213" t="s">
        <v>92</v>
      </c>
      <c r="C1318" s="213" t="s">
        <v>158</v>
      </c>
      <c r="D1318" s="213" t="s">
        <v>73</v>
      </c>
      <c r="E1318" s="213">
        <v>443</v>
      </c>
      <c r="F1318" s="213" t="s">
        <v>104</v>
      </c>
    </row>
    <row r="1319" spans="1:6" x14ac:dyDescent="0.3">
      <c r="A1319" s="213">
        <v>2013</v>
      </c>
      <c r="B1319" s="213" t="s">
        <v>92</v>
      </c>
      <c r="C1319" s="213" t="s">
        <v>158</v>
      </c>
      <c r="D1319" s="213" t="s">
        <v>26</v>
      </c>
      <c r="E1319" s="213">
        <v>194</v>
      </c>
      <c r="F1319" s="213" t="s">
        <v>104</v>
      </c>
    </row>
    <row r="1320" spans="1:6" x14ac:dyDescent="0.3">
      <c r="A1320" s="213">
        <v>2013</v>
      </c>
      <c r="B1320" s="213" t="s">
        <v>92</v>
      </c>
      <c r="C1320" s="213" t="s">
        <v>158</v>
      </c>
      <c r="D1320" s="213" t="s">
        <v>32</v>
      </c>
      <c r="E1320" s="213">
        <v>176</v>
      </c>
      <c r="F1320" s="213" t="s">
        <v>104</v>
      </c>
    </row>
    <row r="1321" spans="1:6" x14ac:dyDescent="0.3">
      <c r="A1321" s="213">
        <v>2013</v>
      </c>
      <c r="B1321" s="213" t="s">
        <v>92</v>
      </c>
      <c r="C1321" s="213" t="s">
        <v>158</v>
      </c>
      <c r="D1321" s="213" t="s">
        <v>46</v>
      </c>
      <c r="E1321" s="213">
        <v>486</v>
      </c>
      <c r="F1321" s="213" t="s">
        <v>104</v>
      </c>
    </row>
    <row r="1322" spans="1:6" x14ac:dyDescent="0.3">
      <c r="A1322" s="213">
        <v>2013</v>
      </c>
      <c r="B1322" s="213" t="s">
        <v>92</v>
      </c>
      <c r="C1322" s="213" t="s">
        <v>158</v>
      </c>
      <c r="D1322" s="213" t="s">
        <v>75</v>
      </c>
      <c r="E1322" s="213">
        <v>286</v>
      </c>
      <c r="F1322" s="213" t="s">
        <v>104</v>
      </c>
    </row>
    <row r="1323" spans="1:6" x14ac:dyDescent="0.3">
      <c r="A1323" s="213">
        <v>2013</v>
      </c>
      <c r="B1323" s="213" t="s">
        <v>92</v>
      </c>
      <c r="C1323" s="213" t="s">
        <v>158</v>
      </c>
      <c r="D1323" s="213" t="s">
        <v>10</v>
      </c>
      <c r="E1323" s="213">
        <v>733</v>
      </c>
      <c r="F1323" s="213" t="s">
        <v>104</v>
      </c>
    </row>
    <row r="1324" spans="1:6" x14ac:dyDescent="0.3">
      <c r="A1324" s="213">
        <v>2013</v>
      </c>
      <c r="B1324" s="213" t="s">
        <v>92</v>
      </c>
      <c r="C1324" s="213" t="s">
        <v>158</v>
      </c>
      <c r="D1324" s="213" t="s">
        <v>291</v>
      </c>
      <c r="E1324" s="213">
        <v>73</v>
      </c>
      <c r="F1324" s="213" t="s">
        <v>104</v>
      </c>
    </row>
    <row r="1325" spans="1:6" x14ac:dyDescent="0.3">
      <c r="A1325" s="213">
        <v>2013</v>
      </c>
      <c r="B1325" s="213" t="s">
        <v>92</v>
      </c>
      <c r="C1325" s="213" t="s">
        <v>158</v>
      </c>
      <c r="D1325" s="213" t="s">
        <v>15</v>
      </c>
      <c r="E1325" s="213">
        <v>628</v>
      </c>
      <c r="F1325" s="213" t="s">
        <v>104</v>
      </c>
    </row>
    <row r="1326" spans="1:6" x14ac:dyDescent="0.3">
      <c r="A1326" s="213">
        <v>2013</v>
      </c>
      <c r="B1326" s="213" t="s">
        <v>92</v>
      </c>
      <c r="C1326" s="213" t="s">
        <v>158</v>
      </c>
      <c r="D1326" s="213" t="s">
        <v>18</v>
      </c>
      <c r="E1326" s="213">
        <v>529</v>
      </c>
      <c r="F1326" s="213" t="s">
        <v>104</v>
      </c>
    </row>
    <row r="1327" spans="1:6" x14ac:dyDescent="0.3">
      <c r="A1327" s="213">
        <v>2013</v>
      </c>
      <c r="B1327" s="213" t="s">
        <v>92</v>
      </c>
      <c r="C1327" s="213" t="s">
        <v>158</v>
      </c>
      <c r="D1327" s="213" t="s">
        <v>77</v>
      </c>
      <c r="E1327" s="213">
        <v>181</v>
      </c>
      <c r="F1327" s="213" t="s">
        <v>104</v>
      </c>
    </row>
    <row r="1328" spans="1:6" x14ac:dyDescent="0.3">
      <c r="A1328" s="213">
        <v>2013</v>
      </c>
      <c r="B1328" s="213" t="s">
        <v>92</v>
      </c>
      <c r="C1328" s="213" t="s">
        <v>158</v>
      </c>
      <c r="D1328" s="213" t="s">
        <v>44</v>
      </c>
      <c r="E1328" s="213">
        <v>56</v>
      </c>
      <c r="F1328" s="213" t="s">
        <v>104</v>
      </c>
    </row>
    <row r="1329" spans="1:6" x14ac:dyDescent="0.3">
      <c r="A1329" s="213">
        <v>2013</v>
      </c>
      <c r="B1329" s="213" t="s">
        <v>92</v>
      </c>
      <c r="C1329" s="213" t="s">
        <v>158</v>
      </c>
      <c r="D1329" s="213" t="s">
        <v>71</v>
      </c>
      <c r="E1329" s="213">
        <v>232</v>
      </c>
      <c r="F1329" s="213" t="s">
        <v>104</v>
      </c>
    </row>
    <row r="1330" spans="1:6" x14ac:dyDescent="0.3">
      <c r="A1330" s="213">
        <v>2013</v>
      </c>
      <c r="B1330" s="213" t="s">
        <v>92</v>
      </c>
      <c r="C1330" s="213" t="s">
        <v>158</v>
      </c>
      <c r="D1330" s="213" t="s">
        <v>52</v>
      </c>
      <c r="E1330" s="213">
        <v>55</v>
      </c>
      <c r="F1330" s="213" t="s">
        <v>104</v>
      </c>
    </row>
    <row r="1331" spans="1:6" x14ac:dyDescent="0.3">
      <c r="A1331" s="213">
        <v>2013</v>
      </c>
      <c r="B1331" s="213" t="s">
        <v>92</v>
      </c>
      <c r="C1331" s="213" t="s">
        <v>158</v>
      </c>
      <c r="D1331" s="213" t="s">
        <v>20</v>
      </c>
      <c r="E1331" s="213">
        <v>384</v>
      </c>
      <c r="F1331" s="213" t="s">
        <v>104</v>
      </c>
    </row>
    <row r="1332" spans="1:6" x14ac:dyDescent="0.3">
      <c r="A1332" s="213">
        <v>2013</v>
      </c>
      <c r="B1332" s="213" t="s">
        <v>92</v>
      </c>
      <c r="C1332" s="213" t="s">
        <v>158</v>
      </c>
      <c r="D1332" s="213" t="s">
        <v>95</v>
      </c>
      <c r="E1332" s="213">
        <v>570</v>
      </c>
      <c r="F1332" s="213" t="s">
        <v>104</v>
      </c>
    </row>
    <row r="1333" spans="1:6" x14ac:dyDescent="0.3">
      <c r="A1333" s="213">
        <v>2013</v>
      </c>
      <c r="B1333" s="213" t="s">
        <v>92</v>
      </c>
      <c r="C1333" s="213" t="s">
        <v>158</v>
      </c>
      <c r="D1333" s="213" t="s">
        <v>30</v>
      </c>
      <c r="E1333" s="213">
        <v>113</v>
      </c>
      <c r="F1333" s="213" t="s">
        <v>104</v>
      </c>
    </row>
    <row r="1334" spans="1:6" x14ac:dyDescent="0.3">
      <c r="A1334" s="213">
        <v>2013</v>
      </c>
      <c r="B1334" s="213" t="s">
        <v>92</v>
      </c>
      <c r="C1334" s="213" t="s">
        <v>158</v>
      </c>
      <c r="D1334" s="213" t="s">
        <v>58</v>
      </c>
      <c r="E1334" s="213">
        <v>38</v>
      </c>
      <c r="F1334" s="213" t="s">
        <v>104</v>
      </c>
    </row>
    <row r="1335" spans="1:6" x14ac:dyDescent="0.3">
      <c r="A1335" s="213">
        <v>2013</v>
      </c>
      <c r="B1335" s="213" t="s">
        <v>92</v>
      </c>
      <c r="C1335" s="213" t="s">
        <v>158</v>
      </c>
      <c r="D1335" s="213" t="s">
        <v>281</v>
      </c>
      <c r="E1335" s="292">
        <v>1277</v>
      </c>
      <c r="F1335" s="213" t="s">
        <v>104</v>
      </c>
    </row>
    <row r="1336" spans="1:6" x14ac:dyDescent="0.3">
      <c r="A1336" s="213">
        <v>2013</v>
      </c>
      <c r="B1336" s="213" t="s">
        <v>92</v>
      </c>
      <c r="C1336" s="213" t="s">
        <v>158</v>
      </c>
      <c r="D1336" s="213" t="s">
        <v>282</v>
      </c>
      <c r="E1336" s="213">
        <v>110</v>
      </c>
      <c r="F1336" s="213" t="s">
        <v>104</v>
      </c>
    </row>
    <row r="1337" spans="1:6" x14ac:dyDescent="0.3">
      <c r="A1337" s="213">
        <v>2013</v>
      </c>
      <c r="B1337" s="213" t="s">
        <v>92</v>
      </c>
      <c r="C1337" s="213" t="s">
        <v>158</v>
      </c>
      <c r="D1337" s="213" t="s">
        <v>145</v>
      </c>
      <c r="E1337" s="292">
        <v>6162</v>
      </c>
      <c r="F1337" s="213" t="s">
        <v>104</v>
      </c>
    </row>
    <row r="1338" spans="1:6" x14ac:dyDescent="0.3">
      <c r="A1338" s="213">
        <v>2013</v>
      </c>
      <c r="B1338" s="213" t="s">
        <v>92</v>
      </c>
      <c r="C1338" s="213" t="s">
        <v>158</v>
      </c>
      <c r="D1338" s="213" t="s">
        <v>146</v>
      </c>
      <c r="E1338" s="292">
        <v>3362</v>
      </c>
      <c r="F1338" s="213" t="s">
        <v>104</v>
      </c>
    </row>
    <row r="1339" spans="1:6" x14ac:dyDescent="0.3">
      <c r="A1339" s="213">
        <v>2013</v>
      </c>
      <c r="B1339" s="213" t="s">
        <v>92</v>
      </c>
      <c r="C1339" s="213" t="s">
        <v>158</v>
      </c>
      <c r="D1339" s="213" t="s">
        <v>147</v>
      </c>
      <c r="E1339" s="292">
        <v>7179</v>
      </c>
      <c r="F1339" s="213" t="s">
        <v>104</v>
      </c>
    </row>
    <row r="1340" spans="1:6" x14ac:dyDescent="0.3">
      <c r="A1340" s="213">
        <v>2013</v>
      </c>
      <c r="B1340" s="213" t="s">
        <v>92</v>
      </c>
      <c r="C1340" s="213" t="s">
        <v>81</v>
      </c>
      <c r="D1340" s="213" t="s">
        <v>59</v>
      </c>
      <c r="E1340" s="213">
        <v>46</v>
      </c>
      <c r="F1340" s="213" t="s">
        <v>104</v>
      </c>
    </row>
    <row r="1341" spans="1:6" x14ac:dyDescent="0.3">
      <c r="A1341" s="213">
        <v>2013</v>
      </c>
      <c r="B1341" s="213" t="s">
        <v>92</v>
      </c>
      <c r="C1341" s="213" t="s">
        <v>81</v>
      </c>
      <c r="D1341" s="213" t="s">
        <v>79</v>
      </c>
      <c r="E1341" s="213">
        <v>660</v>
      </c>
      <c r="F1341" s="213" t="s">
        <v>104</v>
      </c>
    </row>
    <row r="1342" spans="1:6" x14ac:dyDescent="0.3">
      <c r="A1342" s="213">
        <v>2013</v>
      </c>
      <c r="B1342" s="213" t="s">
        <v>92</v>
      </c>
      <c r="C1342" s="213" t="s">
        <v>81</v>
      </c>
      <c r="D1342" s="213" t="s">
        <v>17</v>
      </c>
      <c r="E1342" s="213">
        <v>374</v>
      </c>
      <c r="F1342" s="213" t="s">
        <v>104</v>
      </c>
    </row>
    <row r="1343" spans="1:6" x14ac:dyDescent="0.3">
      <c r="A1343" s="213">
        <v>2013</v>
      </c>
      <c r="B1343" s="213" t="s">
        <v>92</v>
      </c>
      <c r="C1343" s="213" t="s">
        <v>81</v>
      </c>
      <c r="D1343" s="213" t="s">
        <v>274</v>
      </c>
      <c r="E1343" s="213">
        <v>30</v>
      </c>
      <c r="F1343" s="213" t="s">
        <v>104</v>
      </c>
    </row>
    <row r="1344" spans="1:6" x14ac:dyDescent="0.3">
      <c r="A1344" s="213">
        <v>2013</v>
      </c>
      <c r="B1344" s="213" t="s">
        <v>92</v>
      </c>
      <c r="C1344" s="213" t="s">
        <v>81</v>
      </c>
      <c r="D1344" s="213" t="s">
        <v>66</v>
      </c>
      <c r="E1344" s="213">
        <v>119</v>
      </c>
      <c r="F1344" s="213" t="s">
        <v>104</v>
      </c>
    </row>
    <row r="1345" spans="1:6" x14ac:dyDescent="0.3">
      <c r="A1345" s="213">
        <v>2013</v>
      </c>
      <c r="B1345" s="213" t="s">
        <v>92</v>
      </c>
      <c r="C1345" s="213" t="s">
        <v>81</v>
      </c>
      <c r="D1345" s="213" t="s">
        <v>283</v>
      </c>
      <c r="E1345" s="213">
        <v>46</v>
      </c>
      <c r="F1345" s="213" t="s">
        <v>104</v>
      </c>
    </row>
    <row r="1346" spans="1:6" x14ac:dyDescent="0.3">
      <c r="A1346" s="213">
        <v>2013</v>
      </c>
      <c r="B1346" s="213" t="s">
        <v>92</v>
      </c>
      <c r="C1346" s="213" t="s">
        <v>81</v>
      </c>
      <c r="D1346" s="213" t="s">
        <v>11</v>
      </c>
      <c r="E1346" s="213">
        <v>664</v>
      </c>
      <c r="F1346" s="213" t="s">
        <v>104</v>
      </c>
    </row>
    <row r="1347" spans="1:6" x14ac:dyDescent="0.3">
      <c r="A1347" s="213">
        <v>2013</v>
      </c>
      <c r="B1347" s="213" t="s">
        <v>92</v>
      </c>
      <c r="C1347" s="213" t="s">
        <v>81</v>
      </c>
      <c r="D1347" s="213" t="s">
        <v>56</v>
      </c>
      <c r="E1347" s="213">
        <v>166</v>
      </c>
      <c r="F1347" s="213" t="s">
        <v>104</v>
      </c>
    </row>
    <row r="1348" spans="1:6" x14ac:dyDescent="0.3">
      <c r="A1348" s="213">
        <v>2013</v>
      </c>
      <c r="B1348" s="213" t="s">
        <v>92</v>
      </c>
      <c r="C1348" s="213" t="s">
        <v>81</v>
      </c>
      <c r="D1348" s="213" t="s">
        <v>29</v>
      </c>
      <c r="E1348" s="213">
        <v>169</v>
      </c>
      <c r="F1348" s="213" t="s">
        <v>104</v>
      </c>
    </row>
    <row r="1349" spans="1:6" x14ac:dyDescent="0.3">
      <c r="A1349" s="213">
        <v>2013</v>
      </c>
      <c r="B1349" s="213" t="s">
        <v>92</v>
      </c>
      <c r="C1349" s="213" t="s">
        <v>81</v>
      </c>
      <c r="D1349" s="213" t="s">
        <v>47</v>
      </c>
      <c r="E1349" s="213">
        <v>473</v>
      </c>
      <c r="F1349" s="213" t="s">
        <v>104</v>
      </c>
    </row>
    <row r="1350" spans="1:6" x14ac:dyDescent="0.3">
      <c r="A1350" s="213">
        <v>2013</v>
      </c>
      <c r="B1350" s="213" t="s">
        <v>92</v>
      </c>
      <c r="C1350" s="213" t="s">
        <v>81</v>
      </c>
      <c r="D1350" s="213" t="s">
        <v>57</v>
      </c>
      <c r="E1350" s="213">
        <v>92</v>
      </c>
      <c r="F1350" s="213" t="s">
        <v>104</v>
      </c>
    </row>
    <row r="1351" spans="1:6" x14ac:dyDescent="0.3">
      <c r="A1351" s="213">
        <v>2013</v>
      </c>
      <c r="B1351" s="213" t="s">
        <v>92</v>
      </c>
      <c r="C1351" s="213" t="s">
        <v>81</v>
      </c>
      <c r="D1351" s="213" t="s">
        <v>74</v>
      </c>
      <c r="E1351" s="213">
        <v>451</v>
      </c>
      <c r="F1351" s="213" t="s">
        <v>104</v>
      </c>
    </row>
    <row r="1352" spans="1:6" x14ac:dyDescent="0.3">
      <c r="A1352" s="213">
        <v>2013</v>
      </c>
      <c r="B1352" s="213" t="s">
        <v>92</v>
      </c>
      <c r="C1352" s="213" t="s">
        <v>81</v>
      </c>
      <c r="D1352" s="213" t="s">
        <v>53</v>
      </c>
      <c r="E1352" s="213">
        <v>68</v>
      </c>
      <c r="F1352" s="213" t="s">
        <v>104</v>
      </c>
    </row>
    <row r="1353" spans="1:6" x14ac:dyDescent="0.3">
      <c r="A1353" s="213">
        <v>2013</v>
      </c>
      <c r="B1353" s="213" t="s">
        <v>92</v>
      </c>
      <c r="C1353" s="213" t="s">
        <v>81</v>
      </c>
      <c r="D1353" s="213" t="s">
        <v>60</v>
      </c>
      <c r="E1353" s="213">
        <v>160</v>
      </c>
      <c r="F1353" s="213" t="s">
        <v>104</v>
      </c>
    </row>
    <row r="1354" spans="1:6" x14ac:dyDescent="0.3">
      <c r="A1354" s="213">
        <v>2013</v>
      </c>
      <c r="B1354" s="213" t="s">
        <v>92</v>
      </c>
      <c r="C1354" s="213" t="s">
        <v>81</v>
      </c>
      <c r="D1354" s="213" t="s">
        <v>25</v>
      </c>
      <c r="E1354" s="213">
        <v>437</v>
      </c>
      <c r="F1354" s="213" t="s">
        <v>104</v>
      </c>
    </row>
    <row r="1355" spans="1:6" x14ac:dyDescent="0.3">
      <c r="A1355" s="213">
        <v>2013</v>
      </c>
      <c r="B1355" s="213" t="s">
        <v>92</v>
      </c>
      <c r="C1355" s="213" t="s">
        <v>81</v>
      </c>
      <c r="D1355" s="213" t="s">
        <v>7</v>
      </c>
      <c r="E1355" s="213">
        <v>534</v>
      </c>
      <c r="F1355" s="213" t="s">
        <v>104</v>
      </c>
    </row>
    <row r="1356" spans="1:6" x14ac:dyDescent="0.3">
      <c r="A1356" s="213">
        <v>2013</v>
      </c>
      <c r="B1356" s="213" t="s">
        <v>92</v>
      </c>
      <c r="C1356" s="213" t="s">
        <v>81</v>
      </c>
      <c r="D1356" s="213" t="s">
        <v>36</v>
      </c>
      <c r="E1356" s="213">
        <v>173</v>
      </c>
      <c r="F1356" s="213" t="s">
        <v>104</v>
      </c>
    </row>
    <row r="1357" spans="1:6" x14ac:dyDescent="0.3">
      <c r="A1357" s="213">
        <v>2013</v>
      </c>
      <c r="B1357" s="213" t="s">
        <v>92</v>
      </c>
      <c r="C1357" s="213" t="s">
        <v>81</v>
      </c>
      <c r="D1357" s="213" t="s">
        <v>21</v>
      </c>
      <c r="E1357" s="213">
        <v>165</v>
      </c>
      <c r="F1357" s="213" t="s">
        <v>104</v>
      </c>
    </row>
    <row r="1358" spans="1:6" x14ac:dyDescent="0.3">
      <c r="A1358" s="213">
        <v>2013</v>
      </c>
      <c r="B1358" s="213" t="s">
        <v>92</v>
      </c>
      <c r="C1358" s="213" t="s">
        <v>81</v>
      </c>
      <c r="D1358" s="213" t="s">
        <v>16</v>
      </c>
      <c r="E1358" s="213">
        <v>401</v>
      </c>
      <c r="F1358" s="213" t="s">
        <v>104</v>
      </c>
    </row>
    <row r="1359" spans="1:6" x14ac:dyDescent="0.3">
      <c r="A1359" s="213">
        <v>2013</v>
      </c>
      <c r="B1359" s="213" t="s">
        <v>92</v>
      </c>
      <c r="C1359" s="213" t="s">
        <v>81</v>
      </c>
      <c r="D1359" s="213" t="s">
        <v>2</v>
      </c>
      <c r="E1359" s="213">
        <v>915</v>
      </c>
      <c r="F1359" s="213" t="s">
        <v>104</v>
      </c>
    </row>
    <row r="1360" spans="1:6" x14ac:dyDescent="0.3">
      <c r="A1360" s="213">
        <v>2013</v>
      </c>
      <c r="B1360" s="213" t="s">
        <v>92</v>
      </c>
      <c r="C1360" s="213" t="s">
        <v>81</v>
      </c>
      <c r="D1360" s="213" t="s">
        <v>4</v>
      </c>
      <c r="E1360" s="213">
        <v>956</v>
      </c>
      <c r="F1360" s="213" t="s">
        <v>104</v>
      </c>
    </row>
    <row r="1361" spans="1:6" x14ac:dyDescent="0.3">
      <c r="A1361" s="213">
        <v>2013</v>
      </c>
      <c r="B1361" s="213" t="s">
        <v>92</v>
      </c>
      <c r="C1361" s="213" t="s">
        <v>81</v>
      </c>
      <c r="D1361" s="213" t="s">
        <v>38</v>
      </c>
      <c r="E1361" s="213">
        <v>92</v>
      </c>
      <c r="F1361" s="213" t="s">
        <v>104</v>
      </c>
    </row>
    <row r="1362" spans="1:6" x14ac:dyDescent="0.3">
      <c r="A1362" s="213">
        <v>2013</v>
      </c>
      <c r="B1362" s="213" t="s">
        <v>92</v>
      </c>
      <c r="C1362" s="213" t="s">
        <v>81</v>
      </c>
      <c r="D1362" s="213" t="s">
        <v>275</v>
      </c>
      <c r="E1362" s="213">
        <v>96</v>
      </c>
      <c r="F1362" s="213" t="s">
        <v>104</v>
      </c>
    </row>
    <row r="1363" spans="1:6" x14ac:dyDescent="0.3">
      <c r="A1363" s="213">
        <v>2013</v>
      </c>
      <c r="B1363" s="213" t="s">
        <v>92</v>
      </c>
      <c r="C1363" s="213" t="s">
        <v>81</v>
      </c>
      <c r="D1363" s="213" t="s">
        <v>8</v>
      </c>
      <c r="E1363" s="213">
        <v>328</v>
      </c>
      <c r="F1363" s="213" t="s">
        <v>104</v>
      </c>
    </row>
    <row r="1364" spans="1:6" x14ac:dyDescent="0.3">
      <c r="A1364" s="213">
        <v>2013</v>
      </c>
      <c r="B1364" s="213" t="s">
        <v>92</v>
      </c>
      <c r="C1364" s="213" t="s">
        <v>81</v>
      </c>
      <c r="D1364" s="213" t="s">
        <v>78</v>
      </c>
      <c r="E1364" s="213">
        <v>421</v>
      </c>
      <c r="F1364" s="213" t="s">
        <v>104</v>
      </c>
    </row>
    <row r="1365" spans="1:6" x14ac:dyDescent="0.3">
      <c r="A1365" s="213">
        <v>2013</v>
      </c>
      <c r="B1365" s="213" t="s">
        <v>92</v>
      </c>
      <c r="C1365" s="213" t="s">
        <v>81</v>
      </c>
      <c r="D1365" s="213" t="s">
        <v>27</v>
      </c>
      <c r="E1365" s="213">
        <v>316</v>
      </c>
      <c r="F1365" s="213" t="s">
        <v>104</v>
      </c>
    </row>
    <row r="1366" spans="1:6" x14ac:dyDescent="0.3">
      <c r="A1366" s="213">
        <v>2013</v>
      </c>
      <c r="B1366" s="213" t="s">
        <v>92</v>
      </c>
      <c r="C1366" s="213" t="s">
        <v>81</v>
      </c>
      <c r="D1366" s="213" t="s">
        <v>13</v>
      </c>
      <c r="E1366" s="213">
        <v>159</v>
      </c>
      <c r="F1366" s="213" t="s">
        <v>104</v>
      </c>
    </row>
    <row r="1367" spans="1:6" x14ac:dyDescent="0.3">
      <c r="A1367" s="213">
        <v>2013</v>
      </c>
      <c r="B1367" s="213" t="s">
        <v>92</v>
      </c>
      <c r="C1367" s="213" t="s">
        <v>81</v>
      </c>
      <c r="D1367" s="213" t="s">
        <v>70</v>
      </c>
      <c r="E1367" s="213">
        <v>404</v>
      </c>
      <c r="F1367" s="213" t="s">
        <v>104</v>
      </c>
    </row>
    <row r="1368" spans="1:6" x14ac:dyDescent="0.3">
      <c r="A1368" s="213">
        <v>2013</v>
      </c>
      <c r="B1368" s="213" t="s">
        <v>92</v>
      </c>
      <c r="C1368" s="213" t="s">
        <v>81</v>
      </c>
      <c r="D1368" s="213" t="s">
        <v>72</v>
      </c>
      <c r="E1368" s="213">
        <v>113</v>
      </c>
      <c r="F1368" s="213" t="s">
        <v>104</v>
      </c>
    </row>
    <row r="1369" spans="1:6" x14ac:dyDescent="0.3">
      <c r="A1369" s="213">
        <v>2013</v>
      </c>
      <c r="B1369" s="213" t="s">
        <v>92</v>
      </c>
      <c r="C1369" s="213" t="s">
        <v>81</v>
      </c>
      <c r="D1369" s="213" t="s">
        <v>276</v>
      </c>
      <c r="E1369" s="213">
        <v>49</v>
      </c>
      <c r="F1369" s="213" t="s">
        <v>104</v>
      </c>
    </row>
    <row r="1370" spans="1:6" x14ac:dyDescent="0.3">
      <c r="A1370" s="213">
        <v>2013</v>
      </c>
      <c r="B1370" s="213" t="s">
        <v>92</v>
      </c>
      <c r="C1370" s="213" t="s">
        <v>81</v>
      </c>
      <c r="D1370" s="213" t="s">
        <v>6</v>
      </c>
      <c r="E1370" s="213">
        <v>987</v>
      </c>
      <c r="F1370" s="213" t="s">
        <v>104</v>
      </c>
    </row>
    <row r="1371" spans="1:6" x14ac:dyDescent="0.3">
      <c r="A1371" s="213">
        <v>2013</v>
      </c>
      <c r="B1371" s="213" t="s">
        <v>92</v>
      </c>
      <c r="C1371" s="213" t="s">
        <v>81</v>
      </c>
      <c r="D1371" s="213" t="s">
        <v>62</v>
      </c>
      <c r="E1371" s="213">
        <v>239</v>
      </c>
      <c r="F1371" s="213" t="s">
        <v>104</v>
      </c>
    </row>
    <row r="1372" spans="1:6" x14ac:dyDescent="0.3">
      <c r="A1372" s="213">
        <v>2013</v>
      </c>
      <c r="B1372" s="213" t="s">
        <v>92</v>
      </c>
      <c r="C1372" s="213" t="s">
        <v>81</v>
      </c>
      <c r="D1372" s="213" t="s">
        <v>5</v>
      </c>
      <c r="E1372" s="213">
        <v>698</v>
      </c>
      <c r="F1372" s="213" t="s">
        <v>104</v>
      </c>
    </row>
    <row r="1373" spans="1:6" x14ac:dyDescent="0.3">
      <c r="A1373" s="213">
        <v>2013</v>
      </c>
      <c r="B1373" s="213" t="s">
        <v>92</v>
      </c>
      <c r="C1373" s="213" t="s">
        <v>81</v>
      </c>
      <c r="D1373" s="213" t="s">
        <v>76</v>
      </c>
      <c r="E1373" s="213">
        <v>351</v>
      </c>
      <c r="F1373" s="213" t="s">
        <v>104</v>
      </c>
    </row>
    <row r="1374" spans="1:6" x14ac:dyDescent="0.3">
      <c r="A1374" s="213">
        <v>2013</v>
      </c>
      <c r="B1374" s="213" t="s">
        <v>92</v>
      </c>
      <c r="C1374" s="213" t="s">
        <v>81</v>
      </c>
      <c r="D1374" s="213" t="s">
        <v>63</v>
      </c>
      <c r="E1374" s="213">
        <v>90</v>
      </c>
      <c r="F1374" s="213" t="s">
        <v>104</v>
      </c>
    </row>
    <row r="1375" spans="1:6" x14ac:dyDescent="0.3">
      <c r="A1375" s="213">
        <v>2013</v>
      </c>
      <c r="B1375" s="213" t="s">
        <v>92</v>
      </c>
      <c r="C1375" s="213" t="s">
        <v>81</v>
      </c>
      <c r="D1375" s="213" t="s">
        <v>277</v>
      </c>
      <c r="E1375" s="213">
        <v>44</v>
      </c>
      <c r="F1375" s="213" t="s">
        <v>104</v>
      </c>
    </row>
    <row r="1376" spans="1:6" x14ac:dyDescent="0.3">
      <c r="A1376" s="213">
        <v>2013</v>
      </c>
      <c r="B1376" s="213" t="s">
        <v>92</v>
      </c>
      <c r="C1376" s="213" t="s">
        <v>81</v>
      </c>
      <c r="D1376" s="213" t="s">
        <v>43</v>
      </c>
      <c r="E1376" s="213">
        <v>119</v>
      </c>
      <c r="F1376" s="213" t="s">
        <v>104</v>
      </c>
    </row>
    <row r="1377" spans="1:6" x14ac:dyDescent="0.3">
      <c r="A1377" s="213">
        <v>2013</v>
      </c>
      <c r="B1377" s="213" t="s">
        <v>92</v>
      </c>
      <c r="C1377" s="213" t="s">
        <v>81</v>
      </c>
      <c r="D1377" s="213" t="s">
        <v>65</v>
      </c>
      <c r="E1377" s="213">
        <v>115</v>
      </c>
      <c r="F1377" s="213" t="s">
        <v>104</v>
      </c>
    </row>
    <row r="1378" spans="1:6" x14ac:dyDescent="0.3">
      <c r="A1378" s="213">
        <v>2013</v>
      </c>
      <c r="B1378" s="213" t="s">
        <v>92</v>
      </c>
      <c r="C1378" s="213" t="s">
        <v>81</v>
      </c>
      <c r="D1378" s="213" t="s">
        <v>22</v>
      </c>
      <c r="E1378" s="213">
        <v>147</v>
      </c>
      <c r="F1378" s="213" t="s">
        <v>104</v>
      </c>
    </row>
    <row r="1379" spans="1:6" x14ac:dyDescent="0.3">
      <c r="A1379" s="213">
        <v>2013</v>
      </c>
      <c r="B1379" s="213" t="s">
        <v>92</v>
      </c>
      <c r="C1379" s="213" t="s">
        <v>81</v>
      </c>
      <c r="D1379" s="213" t="s">
        <v>61</v>
      </c>
      <c r="E1379" s="213">
        <v>87</v>
      </c>
      <c r="F1379" s="213" t="s">
        <v>104</v>
      </c>
    </row>
    <row r="1380" spans="1:6" x14ac:dyDescent="0.3">
      <c r="A1380" s="213">
        <v>2013</v>
      </c>
      <c r="B1380" s="213" t="s">
        <v>92</v>
      </c>
      <c r="C1380" s="213" t="s">
        <v>81</v>
      </c>
      <c r="D1380" s="213" t="s">
        <v>23</v>
      </c>
      <c r="E1380" s="213">
        <v>173</v>
      </c>
      <c r="F1380" s="213" t="s">
        <v>104</v>
      </c>
    </row>
    <row r="1381" spans="1:6" x14ac:dyDescent="0.3">
      <c r="A1381" s="213">
        <v>2013</v>
      </c>
      <c r="B1381" s="213" t="s">
        <v>92</v>
      </c>
      <c r="C1381" s="213" t="s">
        <v>81</v>
      </c>
      <c r="D1381" s="213" t="s">
        <v>12</v>
      </c>
      <c r="E1381" s="213">
        <v>109</v>
      </c>
      <c r="F1381" s="213" t="s">
        <v>104</v>
      </c>
    </row>
    <row r="1382" spans="1:6" x14ac:dyDescent="0.3">
      <c r="A1382" s="213">
        <v>2013</v>
      </c>
      <c r="B1382" s="213" t="s">
        <v>92</v>
      </c>
      <c r="C1382" s="213" t="s">
        <v>81</v>
      </c>
      <c r="D1382" s="213" t="s">
        <v>278</v>
      </c>
      <c r="E1382" s="213">
        <v>257</v>
      </c>
      <c r="F1382" s="213" t="s">
        <v>104</v>
      </c>
    </row>
    <row r="1383" spans="1:6" x14ac:dyDescent="0.3">
      <c r="A1383" s="213">
        <v>2013</v>
      </c>
      <c r="B1383" s="213" t="s">
        <v>92</v>
      </c>
      <c r="C1383" s="213" t="s">
        <v>81</v>
      </c>
      <c r="D1383" s="213" t="s">
        <v>19</v>
      </c>
      <c r="E1383" s="213">
        <v>218</v>
      </c>
      <c r="F1383" s="213" t="s">
        <v>104</v>
      </c>
    </row>
    <row r="1384" spans="1:6" x14ac:dyDescent="0.3">
      <c r="A1384" s="213">
        <v>2013</v>
      </c>
      <c r="B1384" s="213" t="s">
        <v>92</v>
      </c>
      <c r="C1384" s="213" t="s">
        <v>81</v>
      </c>
      <c r="D1384" s="213" t="s">
        <v>45</v>
      </c>
      <c r="E1384" s="213">
        <v>48</v>
      </c>
      <c r="F1384" s="213" t="s">
        <v>104</v>
      </c>
    </row>
    <row r="1385" spans="1:6" x14ac:dyDescent="0.3">
      <c r="A1385" s="213">
        <v>2013</v>
      </c>
      <c r="B1385" s="213" t="s">
        <v>92</v>
      </c>
      <c r="C1385" s="213" t="s">
        <v>81</v>
      </c>
      <c r="D1385" s="213" t="s">
        <v>48</v>
      </c>
      <c r="E1385" s="213">
        <v>139</v>
      </c>
      <c r="F1385" s="213" t="s">
        <v>104</v>
      </c>
    </row>
    <row r="1386" spans="1:6" x14ac:dyDescent="0.3">
      <c r="A1386" s="213">
        <v>2013</v>
      </c>
      <c r="B1386" s="213" t="s">
        <v>92</v>
      </c>
      <c r="C1386" s="213" t="s">
        <v>81</v>
      </c>
      <c r="D1386" s="213" t="s">
        <v>34</v>
      </c>
      <c r="E1386" s="213">
        <v>79</v>
      </c>
      <c r="F1386" s="213" t="s">
        <v>104</v>
      </c>
    </row>
    <row r="1387" spans="1:6" x14ac:dyDescent="0.3">
      <c r="A1387" s="213">
        <v>2013</v>
      </c>
      <c r="B1387" s="213" t="s">
        <v>92</v>
      </c>
      <c r="C1387" s="213" t="s">
        <v>81</v>
      </c>
      <c r="D1387" s="213" t="s">
        <v>3</v>
      </c>
      <c r="E1387" s="213">
        <v>852</v>
      </c>
      <c r="F1387" s="213" t="s">
        <v>104</v>
      </c>
    </row>
    <row r="1388" spans="1:6" x14ac:dyDescent="0.3">
      <c r="A1388" s="213">
        <v>2013</v>
      </c>
      <c r="B1388" s="213" t="s">
        <v>92</v>
      </c>
      <c r="C1388" s="213" t="s">
        <v>81</v>
      </c>
      <c r="D1388" s="213" t="s">
        <v>80</v>
      </c>
      <c r="E1388" s="213">
        <v>259</v>
      </c>
      <c r="F1388" s="213" t="s">
        <v>104</v>
      </c>
    </row>
    <row r="1389" spans="1:6" x14ac:dyDescent="0.3">
      <c r="A1389" s="213">
        <v>2013</v>
      </c>
      <c r="B1389" s="213" t="s">
        <v>92</v>
      </c>
      <c r="C1389" s="213" t="s">
        <v>81</v>
      </c>
      <c r="D1389" s="213" t="s">
        <v>39</v>
      </c>
      <c r="E1389" s="213">
        <v>222</v>
      </c>
      <c r="F1389" s="213" t="s">
        <v>104</v>
      </c>
    </row>
    <row r="1390" spans="1:6" x14ac:dyDescent="0.3">
      <c r="A1390" s="213">
        <v>2013</v>
      </c>
      <c r="B1390" s="213" t="s">
        <v>92</v>
      </c>
      <c r="C1390" s="213" t="s">
        <v>81</v>
      </c>
      <c r="D1390" s="213" t="s">
        <v>14</v>
      </c>
      <c r="E1390" s="213">
        <v>588</v>
      </c>
      <c r="F1390" s="213" t="s">
        <v>104</v>
      </c>
    </row>
    <row r="1391" spans="1:6" x14ac:dyDescent="0.3">
      <c r="A1391" s="213">
        <v>2013</v>
      </c>
      <c r="B1391" s="213" t="s">
        <v>92</v>
      </c>
      <c r="C1391" s="213" t="s">
        <v>81</v>
      </c>
      <c r="D1391" s="213" t="s">
        <v>68</v>
      </c>
      <c r="E1391" s="213">
        <v>108</v>
      </c>
      <c r="F1391" s="213" t="s">
        <v>104</v>
      </c>
    </row>
    <row r="1392" spans="1:6" x14ac:dyDescent="0.3">
      <c r="A1392" s="213">
        <v>2013</v>
      </c>
      <c r="B1392" s="213" t="s">
        <v>92</v>
      </c>
      <c r="C1392" s="213" t="s">
        <v>81</v>
      </c>
      <c r="D1392" s="213" t="s">
        <v>69</v>
      </c>
      <c r="E1392" s="213">
        <v>108</v>
      </c>
      <c r="F1392" s="213" t="s">
        <v>104</v>
      </c>
    </row>
    <row r="1393" spans="1:6" x14ac:dyDescent="0.3">
      <c r="A1393" s="213">
        <v>2013</v>
      </c>
      <c r="B1393" s="213" t="s">
        <v>92</v>
      </c>
      <c r="C1393" s="213" t="s">
        <v>81</v>
      </c>
      <c r="D1393" s="213" t="s">
        <v>279</v>
      </c>
      <c r="E1393" s="213">
        <v>54</v>
      </c>
      <c r="F1393" s="213" t="s">
        <v>104</v>
      </c>
    </row>
    <row r="1394" spans="1:6" x14ac:dyDescent="0.3">
      <c r="A1394" s="213">
        <v>2013</v>
      </c>
      <c r="B1394" s="213" t="s">
        <v>92</v>
      </c>
      <c r="C1394" s="213" t="s">
        <v>81</v>
      </c>
      <c r="D1394" s="213" t="s">
        <v>24</v>
      </c>
      <c r="E1394" s="213">
        <v>574</v>
      </c>
      <c r="F1394" s="213" t="s">
        <v>104</v>
      </c>
    </row>
    <row r="1395" spans="1:6" x14ac:dyDescent="0.3">
      <c r="A1395" s="213">
        <v>2013</v>
      </c>
      <c r="B1395" s="213" t="s">
        <v>92</v>
      </c>
      <c r="C1395" s="213" t="s">
        <v>81</v>
      </c>
      <c r="D1395" s="213" t="s">
        <v>9</v>
      </c>
      <c r="E1395" s="213">
        <v>381</v>
      </c>
      <c r="F1395" s="213" t="s">
        <v>104</v>
      </c>
    </row>
    <row r="1396" spans="1:6" x14ac:dyDescent="0.3">
      <c r="A1396" s="213">
        <v>2013</v>
      </c>
      <c r="B1396" s="213" t="s">
        <v>92</v>
      </c>
      <c r="C1396" s="213" t="s">
        <v>81</v>
      </c>
      <c r="D1396" s="213" t="s">
        <v>67</v>
      </c>
      <c r="E1396" s="213">
        <v>139</v>
      </c>
      <c r="F1396" s="213" t="s">
        <v>104</v>
      </c>
    </row>
    <row r="1397" spans="1:6" x14ac:dyDescent="0.3">
      <c r="A1397" s="213">
        <v>2013</v>
      </c>
      <c r="B1397" s="213" t="s">
        <v>92</v>
      </c>
      <c r="C1397" s="213" t="s">
        <v>81</v>
      </c>
      <c r="D1397" s="213" t="s">
        <v>28</v>
      </c>
      <c r="E1397" s="213">
        <v>262</v>
      </c>
      <c r="F1397" s="213" t="s">
        <v>104</v>
      </c>
    </row>
    <row r="1398" spans="1:6" x14ac:dyDescent="0.3">
      <c r="A1398" s="213">
        <v>2013</v>
      </c>
      <c r="B1398" s="213" t="s">
        <v>92</v>
      </c>
      <c r="C1398" s="213" t="s">
        <v>81</v>
      </c>
      <c r="D1398" s="213" t="s">
        <v>31</v>
      </c>
      <c r="E1398" s="213">
        <v>227</v>
      </c>
      <c r="F1398" s="213" t="s">
        <v>104</v>
      </c>
    </row>
    <row r="1399" spans="1:6" x14ac:dyDescent="0.3">
      <c r="A1399" s="213">
        <v>2013</v>
      </c>
      <c r="B1399" s="213" t="s">
        <v>92</v>
      </c>
      <c r="C1399" s="213" t="s">
        <v>81</v>
      </c>
      <c r="D1399" s="213" t="s">
        <v>64</v>
      </c>
      <c r="E1399" s="213">
        <v>263</v>
      </c>
      <c r="F1399" s="213" t="s">
        <v>104</v>
      </c>
    </row>
    <row r="1400" spans="1:6" x14ac:dyDescent="0.3">
      <c r="A1400" s="213">
        <v>2013</v>
      </c>
      <c r="B1400" s="213" t="s">
        <v>92</v>
      </c>
      <c r="C1400" s="213" t="s">
        <v>81</v>
      </c>
      <c r="D1400" s="213" t="s">
        <v>280</v>
      </c>
      <c r="E1400" s="213">
        <v>58</v>
      </c>
      <c r="F1400" s="213" t="s">
        <v>104</v>
      </c>
    </row>
    <row r="1401" spans="1:6" x14ac:dyDescent="0.3">
      <c r="A1401" s="213">
        <v>2013</v>
      </c>
      <c r="B1401" s="213" t="s">
        <v>92</v>
      </c>
      <c r="C1401" s="213" t="s">
        <v>81</v>
      </c>
      <c r="D1401" s="213" t="s">
        <v>73</v>
      </c>
      <c r="E1401" s="213">
        <v>436</v>
      </c>
      <c r="F1401" s="213" t="s">
        <v>104</v>
      </c>
    </row>
    <row r="1402" spans="1:6" x14ac:dyDescent="0.3">
      <c r="A1402" s="213">
        <v>2013</v>
      </c>
      <c r="B1402" s="213" t="s">
        <v>92</v>
      </c>
      <c r="C1402" s="213" t="s">
        <v>81</v>
      </c>
      <c r="D1402" s="213" t="s">
        <v>26</v>
      </c>
      <c r="E1402" s="213">
        <v>194</v>
      </c>
      <c r="F1402" s="213" t="s">
        <v>104</v>
      </c>
    </row>
    <row r="1403" spans="1:6" x14ac:dyDescent="0.3">
      <c r="A1403" s="213">
        <v>2013</v>
      </c>
      <c r="B1403" s="213" t="s">
        <v>92</v>
      </c>
      <c r="C1403" s="213" t="s">
        <v>81</v>
      </c>
      <c r="D1403" s="213" t="s">
        <v>32</v>
      </c>
      <c r="E1403" s="213">
        <v>178</v>
      </c>
      <c r="F1403" s="213" t="s">
        <v>104</v>
      </c>
    </row>
    <row r="1404" spans="1:6" x14ac:dyDescent="0.3">
      <c r="A1404" s="213">
        <v>2013</v>
      </c>
      <c r="B1404" s="213" t="s">
        <v>92</v>
      </c>
      <c r="C1404" s="213" t="s">
        <v>81</v>
      </c>
      <c r="D1404" s="213" t="s">
        <v>46</v>
      </c>
      <c r="E1404" s="213">
        <v>457</v>
      </c>
      <c r="F1404" s="213" t="s">
        <v>104</v>
      </c>
    </row>
    <row r="1405" spans="1:6" x14ac:dyDescent="0.3">
      <c r="A1405" s="213">
        <v>2013</v>
      </c>
      <c r="B1405" s="213" t="s">
        <v>92</v>
      </c>
      <c r="C1405" s="213" t="s">
        <v>81</v>
      </c>
      <c r="D1405" s="213" t="s">
        <v>75</v>
      </c>
      <c r="E1405" s="213">
        <v>259</v>
      </c>
      <c r="F1405" s="213" t="s">
        <v>104</v>
      </c>
    </row>
    <row r="1406" spans="1:6" x14ac:dyDescent="0.3">
      <c r="A1406" s="213">
        <v>2013</v>
      </c>
      <c r="B1406" s="213" t="s">
        <v>92</v>
      </c>
      <c r="C1406" s="213" t="s">
        <v>81</v>
      </c>
      <c r="D1406" s="213" t="s">
        <v>10</v>
      </c>
      <c r="E1406" s="213">
        <v>722</v>
      </c>
      <c r="F1406" s="213" t="s">
        <v>104</v>
      </c>
    </row>
    <row r="1407" spans="1:6" x14ac:dyDescent="0.3">
      <c r="A1407" s="213">
        <v>2013</v>
      </c>
      <c r="B1407" s="213" t="s">
        <v>92</v>
      </c>
      <c r="C1407" s="213" t="s">
        <v>81</v>
      </c>
      <c r="D1407" s="213" t="s">
        <v>291</v>
      </c>
      <c r="E1407" s="213">
        <v>84</v>
      </c>
      <c r="F1407" s="213" t="s">
        <v>104</v>
      </c>
    </row>
    <row r="1408" spans="1:6" x14ac:dyDescent="0.3">
      <c r="A1408" s="213">
        <v>2013</v>
      </c>
      <c r="B1408" s="213" t="s">
        <v>92</v>
      </c>
      <c r="C1408" s="213" t="s">
        <v>81</v>
      </c>
      <c r="D1408" s="213" t="s">
        <v>15</v>
      </c>
      <c r="E1408" s="213">
        <v>621</v>
      </c>
      <c r="F1408" s="213" t="s">
        <v>104</v>
      </c>
    </row>
    <row r="1409" spans="1:6" x14ac:dyDescent="0.3">
      <c r="A1409" s="213">
        <v>2013</v>
      </c>
      <c r="B1409" s="213" t="s">
        <v>92</v>
      </c>
      <c r="C1409" s="213" t="s">
        <v>81</v>
      </c>
      <c r="D1409" s="213" t="s">
        <v>18</v>
      </c>
      <c r="E1409" s="213">
        <v>544</v>
      </c>
      <c r="F1409" s="213" t="s">
        <v>104</v>
      </c>
    </row>
    <row r="1410" spans="1:6" x14ac:dyDescent="0.3">
      <c r="A1410" s="213">
        <v>2013</v>
      </c>
      <c r="B1410" s="213" t="s">
        <v>92</v>
      </c>
      <c r="C1410" s="213" t="s">
        <v>81</v>
      </c>
      <c r="D1410" s="213" t="s">
        <v>77</v>
      </c>
      <c r="E1410" s="213">
        <v>182</v>
      </c>
      <c r="F1410" s="213" t="s">
        <v>104</v>
      </c>
    </row>
    <row r="1411" spans="1:6" x14ac:dyDescent="0.3">
      <c r="A1411" s="213">
        <v>2013</v>
      </c>
      <c r="B1411" s="213" t="s">
        <v>92</v>
      </c>
      <c r="C1411" s="213" t="s">
        <v>81</v>
      </c>
      <c r="D1411" s="213" t="s">
        <v>44</v>
      </c>
      <c r="E1411" s="213">
        <v>61</v>
      </c>
      <c r="F1411" s="213" t="s">
        <v>104</v>
      </c>
    </row>
    <row r="1412" spans="1:6" x14ac:dyDescent="0.3">
      <c r="A1412" s="213">
        <v>2013</v>
      </c>
      <c r="B1412" s="213" t="s">
        <v>92</v>
      </c>
      <c r="C1412" s="213" t="s">
        <v>81</v>
      </c>
      <c r="D1412" s="213" t="s">
        <v>71</v>
      </c>
      <c r="E1412" s="213">
        <v>215</v>
      </c>
      <c r="F1412" s="213" t="s">
        <v>104</v>
      </c>
    </row>
    <row r="1413" spans="1:6" x14ac:dyDescent="0.3">
      <c r="A1413" s="213">
        <v>2013</v>
      </c>
      <c r="B1413" s="213" t="s">
        <v>92</v>
      </c>
      <c r="C1413" s="213" t="s">
        <v>81</v>
      </c>
      <c r="D1413" s="213" t="s">
        <v>52</v>
      </c>
      <c r="E1413" s="213">
        <v>48</v>
      </c>
      <c r="F1413" s="213" t="s">
        <v>104</v>
      </c>
    </row>
    <row r="1414" spans="1:6" x14ac:dyDescent="0.3">
      <c r="A1414" s="213">
        <v>2013</v>
      </c>
      <c r="B1414" s="213" t="s">
        <v>92</v>
      </c>
      <c r="C1414" s="213" t="s">
        <v>81</v>
      </c>
      <c r="D1414" s="213" t="s">
        <v>20</v>
      </c>
      <c r="E1414" s="213">
        <v>383</v>
      </c>
      <c r="F1414" s="213" t="s">
        <v>104</v>
      </c>
    </row>
    <row r="1415" spans="1:6" x14ac:dyDescent="0.3">
      <c r="A1415" s="213">
        <v>2013</v>
      </c>
      <c r="B1415" s="213" t="s">
        <v>92</v>
      </c>
      <c r="C1415" s="213" t="s">
        <v>81</v>
      </c>
      <c r="D1415" s="213" t="s">
        <v>95</v>
      </c>
      <c r="E1415" s="213">
        <v>535</v>
      </c>
      <c r="F1415" s="213" t="s">
        <v>104</v>
      </c>
    </row>
    <row r="1416" spans="1:6" x14ac:dyDescent="0.3">
      <c r="A1416" s="213">
        <v>2013</v>
      </c>
      <c r="B1416" s="213" t="s">
        <v>92</v>
      </c>
      <c r="C1416" s="213" t="s">
        <v>81</v>
      </c>
      <c r="D1416" s="213" t="s">
        <v>30</v>
      </c>
      <c r="E1416" s="213">
        <v>95</v>
      </c>
      <c r="F1416" s="213" t="s">
        <v>104</v>
      </c>
    </row>
    <row r="1417" spans="1:6" x14ac:dyDescent="0.3">
      <c r="A1417" s="213">
        <v>2013</v>
      </c>
      <c r="B1417" s="213" t="s">
        <v>92</v>
      </c>
      <c r="C1417" s="213" t="s">
        <v>81</v>
      </c>
      <c r="D1417" s="213" t="s">
        <v>281</v>
      </c>
      <c r="E1417" s="292">
        <v>1375</v>
      </c>
      <c r="F1417" s="213" t="s">
        <v>104</v>
      </c>
    </row>
    <row r="1418" spans="1:6" x14ac:dyDescent="0.3">
      <c r="A1418" s="213">
        <v>2013</v>
      </c>
      <c r="B1418" s="213" t="s">
        <v>92</v>
      </c>
      <c r="C1418" s="213" t="s">
        <v>81</v>
      </c>
      <c r="D1418" s="213" t="s">
        <v>282</v>
      </c>
      <c r="E1418" s="213">
        <v>80</v>
      </c>
      <c r="F1418" s="213" t="s">
        <v>104</v>
      </c>
    </row>
    <row r="1419" spans="1:6" x14ac:dyDescent="0.3">
      <c r="A1419" s="213">
        <v>2013</v>
      </c>
      <c r="B1419" s="213" t="s">
        <v>92</v>
      </c>
      <c r="C1419" s="213" t="s">
        <v>81</v>
      </c>
      <c r="D1419" s="213" t="s">
        <v>145</v>
      </c>
      <c r="E1419" s="292">
        <v>6791</v>
      </c>
      <c r="F1419" s="213" t="s">
        <v>104</v>
      </c>
    </row>
    <row r="1420" spans="1:6" x14ac:dyDescent="0.3">
      <c r="A1420" s="213">
        <v>2013</v>
      </c>
      <c r="B1420" s="213" t="s">
        <v>92</v>
      </c>
      <c r="C1420" s="213" t="s">
        <v>81</v>
      </c>
      <c r="D1420" s="213" t="s">
        <v>146</v>
      </c>
      <c r="E1420" s="292">
        <v>3613</v>
      </c>
      <c r="F1420" s="213" t="s">
        <v>104</v>
      </c>
    </row>
    <row r="1421" spans="1:6" x14ac:dyDescent="0.3">
      <c r="A1421" s="213">
        <v>2013</v>
      </c>
      <c r="B1421" s="213" t="s">
        <v>92</v>
      </c>
      <c r="C1421" s="213" t="s">
        <v>81</v>
      </c>
      <c r="D1421" s="213" t="s">
        <v>147</v>
      </c>
      <c r="E1421" s="292">
        <v>7906</v>
      </c>
      <c r="F1421" s="213" t="s">
        <v>104</v>
      </c>
    </row>
    <row r="1422" spans="1:6" x14ac:dyDescent="0.3">
      <c r="A1422" s="213">
        <v>2013</v>
      </c>
      <c r="B1422" s="213" t="s">
        <v>92</v>
      </c>
      <c r="C1422" s="213" t="s">
        <v>90</v>
      </c>
      <c r="D1422" s="213" t="s">
        <v>35</v>
      </c>
      <c r="E1422" s="213">
        <v>42</v>
      </c>
      <c r="F1422" s="213" t="s">
        <v>104</v>
      </c>
    </row>
    <row r="1423" spans="1:6" x14ac:dyDescent="0.3">
      <c r="A1423" s="213">
        <v>2013</v>
      </c>
      <c r="B1423" s="213" t="s">
        <v>92</v>
      </c>
      <c r="C1423" s="213" t="s">
        <v>90</v>
      </c>
      <c r="D1423" s="213" t="s">
        <v>41</v>
      </c>
      <c r="E1423" s="213">
        <v>40</v>
      </c>
      <c r="F1423" s="213" t="s">
        <v>104</v>
      </c>
    </row>
    <row r="1424" spans="1:6" x14ac:dyDescent="0.3">
      <c r="A1424" s="213">
        <v>2013</v>
      </c>
      <c r="B1424" s="213" t="s">
        <v>92</v>
      </c>
      <c r="C1424" s="213" t="s">
        <v>90</v>
      </c>
      <c r="D1424" s="213" t="s">
        <v>59</v>
      </c>
      <c r="E1424" s="213">
        <v>63</v>
      </c>
      <c r="F1424" s="213" t="s">
        <v>104</v>
      </c>
    </row>
    <row r="1425" spans="1:6" x14ac:dyDescent="0.3">
      <c r="A1425" s="213">
        <v>2013</v>
      </c>
      <c r="B1425" s="213" t="s">
        <v>92</v>
      </c>
      <c r="C1425" s="213" t="s">
        <v>90</v>
      </c>
      <c r="D1425" s="213" t="s">
        <v>79</v>
      </c>
      <c r="E1425" s="213">
        <v>800</v>
      </c>
      <c r="F1425" s="213" t="s">
        <v>104</v>
      </c>
    </row>
    <row r="1426" spans="1:6" x14ac:dyDescent="0.3">
      <c r="A1426" s="213">
        <v>2013</v>
      </c>
      <c r="B1426" s="213" t="s">
        <v>92</v>
      </c>
      <c r="C1426" s="213" t="s">
        <v>90</v>
      </c>
      <c r="D1426" s="213" t="s">
        <v>17</v>
      </c>
      <c r="E1426" s="213">
        <v>429</v>
      </c>
      <c r="F1426" s="213" t="s">
        <v>104</v>
      </c>
    </row>
    <row r="1427" spans="1:6" x14ac:dyDescent="0.3">
      <c r="A1427" s="213">
        <v>2013</v>
      </c>
      <c r="B1427" s="213" t="s">
        <v>92</v>
      </c>
      <c r="C1427" s="213" t="s">
        <v>90</v>
      </c>
      <c r="D1427" s="213" t="s">
        <v>274</v>
      </c>
      <c r="E1427" s="213">
        <v>61</v>
      </c>
      <c r="F1427" s="213" t="s">
        <v>104</v>
      </c>
    </row>
    <row r="1428" spans="1:6" x14ac:dyDescent="0.3">
      <c r="A1428" s="213">
        <v>2013</v>
      </c>
      <c r="B1428" s="213" t="s">
        <v>92</v>
      </c>
      <c r="C1428" s="213" t="s">
        <v>90</v>
      </c>
      <c r="D1428" s="213" t="s">
        <v>66</v>
      </c>
      <c r="E1428" s="213">
        <v>136</v>
      </c>
      <c r="F1428" s="213" t="s">
        <v>104</v>
      </c>
    </row>
    <row r="1429" spans="1:6" x14ac:dyDescent="0.3">
      <c r="A1429" s="213">
        <v>2013</v>
      </c>
      <c r="B1429" s="213" t="s">
        <v>92</v>
      </c>
      <c r="C1429" s="213" t="s">
        <v>90</v>
      </c>
      <c r="D1429" s="213" t="s">
        <v>283</v>
      </c>
      <c r="E1429" s="213">
        <v>34</v>
      </c>
      <c r="F1429" s="213" t="s">
        <v>104</v>
      </c>
    </row>
    <row r="1430" spans="1:6" x14ac:dyDescent="0.3">
      <c r="A1430" s="213">
        <v>2013</v>
      </c>
      <c r="B1430" s="213" t="s">
        <v>92</v>
      </c>
      <c r="C1430" s="213" t="s">
        <v>90</v>
      </c>
      <c r="D1430" s="213" t="s">
        <v>11</v>
      </c>
      <c r="E1430" s="213">
        <v>844</v>
      </c>
      <c r="F1430" s="213" t="s">
        <v>104</v>
      </c>
    </row>
    <row r="1431" spans="1:6" x14ac:dyDescent="0.3">
      <c r="A1431" s="213">
        <v>2013</v>
      </c>
      <c r="B1431" s="213" t="s">
        <v>92</v>
      </c>
      <c r="C1431" s="213" t="s">
        <v>90</v>
      </c>
      <c r="D1431" s="213" t="s">
        <v>56</v>
      </c>
      <c r="E1431" s="213">
        <v>263</v>
      </c>
      <c r="F1431" s="213" t="s">
        <v>104</v>
      </c>
    </row>
    <row r="1432" spans="1:6" x14ac:dyDescent="0.3">
      <c r="A1432" s="213">
        <v>2013</v>
      </c>
      <c r="B1432" s="213" t="s">
        <v>92</v>
      </c>
      <c r="C1432" s="213" t="s">
        <v>90</v>
      </c>
      <c r="D1432" s="213" t="s">
        <v>29</v>
      </c>
      <c r="E1432" s="213">
        <v>168</v>
      </c>
      <c r="F1432" s="213" t="s">
        <v>104</v>
      </c>
    </row>
    <row r="1433" spans="1:6" x14ac:dyDescent="0.3">
      <c r="A1433" s="213">
        <v>2013</v>
      </c>
      <c r="B1433" s="213" t="s">
        <v>92</v>
      </c>
      <c r="C1433" s="213" t="s">
        <v>90</v>
      </c>
      <c r="D1433" s="213" t="s">
        <v>47</v>
      </c>
      <c r="E1433" s="213">
        <v>584</v>
      </c>
      <c r="F1433" s="213" t="s">
        <v>104</v>
      </c>
    </row>
    <row r="1434" spans="1:6" x14ac:dyDescent="0.3">
      <c r="A1434" s="213">
        <v>2013</v>
      </c>
      <c r="B1434" s="213" t="s">
        <v>92</v>
      </c>
      <c r="C1434" s="213" t="s">
        <v>90</v>
      </c>
      <c r="D1434" s="213" t="s">
        <v>57</v>
      </c>
      <c r="E1434" s="213">
        <v>107</v>
      </c>
      <c r="F1434" s="213" t="s">
        <v>104</v>
      </c>
    </row>
    <row r="1435" spans="1:6" x14ac:dyDescent="0.3">
      <c r="A1435" s="213">
        <v>2013</v>
      </c>
      <c r="B1435" s="213" t="s">
        <v>92</v>
      </c>
      <c r="C1435" s="213" t="s">
        <v>90</v>
      </c>
      <c r="D1435" s="213" t="s">
        <v>74</v>
      </c>
      <c r="E1435" s="213">
        <v>559</v>
      </c>
      <c r="F1435" s="213" t="s">
        <v>104</v>
      </c>
    </row>
    <row r="1436" spans="1:6" x14ac:dyDescent="0.3">
      <c r="A1436" s="213">
        <v>2013</v>
      </c>
      <c r="B1436" s="213" t="s">
        <v>92</v>
      </c>
      <c r="C1436" s="213" t="s">
        <v>90</v>
      </c>
      <c r="D1436" s="213" t="s">
        <v>53</v>
      </c>
      <c r="E1436" s="213">
        <v>70</v>
      </c>
      <c r="F1436" s="213" t="s">
        <v>104</v>
      </c>
    </row>
    <row r="1437" spans="1:6" x14ac:dyDescent="0.3">
      <c r="A1437" s="213">
        <v>2013</v>
      </c>
      <c r="B1437" s="213" t="s">
        <v>92</v>
      </c>
      <c r="C1437" s="213" t="s">
        <v>90</v>
      </c>
      <c r="D1437" s="213" t="s">
        <v>60</v>
      </c>
      <c r="E1437" s="213">
        <v>181</v>
      </c>
      <c r="F1437" s="213" t="s">
        <v>104</v>
      </c>
    </row>
    <row r="1438" spans="1:6" x14ac:dyDescent="0.3">
      <c r="A1438" s="213">
        <v>2013</v>
      </c>
      <c r="B1438" s="213" t="s">
        <v>92</v>
      </c>
      <c r="C1438" s="213" t="s">
        <v>90</v>
      </c>
      <c r="D1438" s="213" t="s">
        <v>25</v>
      </c>
      <c r="E1438" s="213">
        <v>555</v>
      </c>
      <c r="F1438" s="213" t="s">
        <v>104</v>
      </c>
    </row>
    <row r="1439" spans="1:6" x14ac:dyDescent="0.3">
      <c r="A1439" s="213">
        <v>2013</v>
      </c>
      <c r="B1439" s="213" t="s">
        <v>92</v>
      </c>
      <c r="C1439" s="213" t="s">
        <v>90</v>
      </c>
      <c r="D1439" s="213" t="s">
        <v>7</v>
      </c>
      <c r="E1439" s="213">
        <v>640</v>
      </c>
      <c r="F1439" s="213" t="s">
        <v>104</v>
      </c>
    </row>
    <row r="1440" spans="1:6" x14ac:dyDescent="0.3">
      <c r="A1440" s="213">
        <v>2013</v>
      </c>
      <c r="B1440" s="213" t="s">
        <v>92</v>
      </c>
      <c r="C1440" s="213" t="s">
        <v>90</v>
      </c>
      <c r="D1440" s="213" t="s">
        <v>55</v>
      </c>
      <c r="E1440" s="213">
        <v>32</v>
      </c>
      <c r="F1440" s="213" t="s">
        <v>104</v>
      </c>
    </row>
    <row r="1441" spans="1:6" x14ac:dyDescent="0.3">
      <c r="A1441" s="213">
        <v>2013</v>
      </c>
      <c r="B1441" s="213" t="s">
        <v>92</v>
      </c>
      <c r="C1441" s="213" t="s">
        <v>90</v>
      </c>
      <c r="D1441" s="213" t="s">
        <v>36</v>
      </c>
      <c r="E1441" s="213">
        <v>197</v>
      </c>
      <c r="F1441" s="213" t="s">
        <v>104</v>
      </c>
    </row>
    <row r="1442" spans="1:6" x14ac:dyDescent="0.3">
      <c r="A1442" s="213">
        <v>2013</v>
      </c>
      <c r="B1442" s="213" t="s">
        <v>92</v>
      </c>
      <c r="C1442" s="213" t="s">
        <v>90</v>
      </c>
      <c r="D1442" s="213" t="s">
        <v>21</v>
      </c>
      <c r="E1442" s="213">
        <v>177</v>
      </c>
      <c r="F1442" s="213" t="s">
        <v>104</v>
      </c>
    </row>
    <row r="1443" spans="1:6" x14ac:dyDescent="0.3">
      <c r="A1443" s="213">
        <v>2013</v>
      </c>
      <c r="B1443" s="213" t="s">
        <v>92</v>
      </c>
      <c r="C1443" s="213" t="s">
        <v>90</v>
      </c>
      <c r="D1443" s="213" t="s">
        <v>16</v>
      </c>
      <c r="E1443" s="213">
        <v>501</v>
      </c>
      <c r="F1443" s="213" t="s">
        <v>104</v>
      </c>
    </row>
    <row r="1444" spans="1:6" x14ac:dyDescent="0.3">
      <c r="A1444" s="213">
        <v>2013</v>
      </c>
      <c r="B1444" s="213" t="s">
        <v>92</v>
      </c>
      <c r="C1444" s="213" t="s">
        <v>90</v>
      </c>
      <c r="D1444" s="213" t="s">
        <v>2</v>
      </c>
      <c r="E1444" s="292">
        <v>1139</v>
      </c>
      <c r="F1444" s="213" t="s">
        <v>104</v>
      </c>
    </row>
    <row r="1445" spans="1:6" x14ac:dyDescent="0.3">
      <c r="A1445" s="213">
        <v>2013</v>
      </c>
      <c r="B1445" s="213" t="s">
        <v>92</v>
      </c>
      <c r="C1445" s="213" t="s">
        <v>90</v>
      </c>
      <c r="D1445" s="213" t="s">
        <v>4</v>
      </c>
      <c r="E1445" s="292">
        <v>1226</v>
      </c>
      <c r="F1445" s="213" t="s">
        <v>104</v>
      </c>
    </row>
    <row r="1446" spans="1:6" x14ac:dyDescent="0.3">
      <c r="A1446" s="213">
        <v>2013</v>
      </c>
      <c r="B1446" s="213" t="s">
        <v>92</v>
      </c>
      <c r="C1446" s="213" t="s">
        <v>90</v>
      </c>
      <c r="D1446" s="213" t="s">
        <v>38</v>
      </c>
      <c r="E1446" s="213">
        <v>83</v>
      </c>
      <c r="F1446" s="213" t="s">
        <v>104</v>
      </c>
    </row>
    <row r="1447" spans="1:6" x14ac:dyDescent="0.3">
      <c r="A1447" s="213">
        <v>2013</v>
      </c>
      <c r="B1447" s="213" t="s">
        <v>92</v>
      </c>
      <c r="C1447" s="213" t="s">
        <v>90</v>
      </c>
      <c r="D1447" s="213" t="s">
        <v>275</v>
      </c>
      <c r="E1447" s="213">
        <v>112</v>
      </c>
      <c r="F1447" s="213" t="s">
        <v>104</v>
      </c>
    </row>
    <row r="1448" spans="1:6" x14ac:dyDescent="0.3">
      <c r="A1448" s="213">
        <v>2013</v>
      </c>
      <c r="B1448" s="213" t="s">
        <v>92</v>
      </c>
      <c r="C1448" s="213" t="s">
        <v>90</v>
      </c>
      <c r="D1448" s="213" t="s">
        <v>8</v>
      </c>
      <c r="E1448" s="213">
        <v>338</v>
      </c>
      <c r="F1448" s="213" t="s">
        <v>104</v>
      </c>
    </row>
    <row r="1449" spans="1:6" x14ac:dyDescent="0.3">
      <c r="A1449" s="213">
        <v>2013</v>
      </c>
      <c r="B1449" s="213" t="s">
        <v>92</v>
      </c>
      <c r="C1449" s="213" t="s">
        <v>90</v>
      </c>
      <c r="D1449" s="213" t="s">
        <v>78</v>
      </c>
      <c r="E1449" s="213">
        <v>510</v>
      </c>
      <c r="F1449" s="213" t="s">
        <v>104</v>
      </c>
    </row>
    <row r="1450" spans="1:6" x14ac:dyDescent="0.3">
      <c r="A1450" s="213">
        <v>2013</v>
      </c>
      <c r="B1450" s="213" t="s">
        <v>92</v>
      </c>
      <c r="C1450" s="213" t="s">
        <v>90</v>
      </c>
      <c r="D1450" s="213" t="s">
        <v>27</v>
      </c>
      <c r="E1450" s="213">
        <v>400</v>
      </c>
      <c r="F1450" s="213" t="s">
        <v>104</v>
      </c>
    </row>
    <row r="1451" spans="1:6" x14ac:dyDescent="0.3">
      <c r="A1451" s="213">
        <v>2013</v>
      </c>
      <c r="B1451" s="213" t="s">
        <v>92</v>
      </c>
      <c r="C1451" s="213" t="s">
        <v>90</v>
      </c>
      <c r="D1451" s="213" t="s">
        <v>13</v>
      </c>
      <c r="E1451" s="213">
        <v>147</v>
      </c>
      <c r="F1451" s="213" t="s">
        <v>104</v>
      </c>
    </row>
    <row r="1452" spans="1:6" x14ac:dyDescent="0.3">
      <c r="A1452" s="213">
        <v>2013</v>
      </c>
      <c r="B1452" s="213" t="s">
        <v>92</v>
      </c>
      <c r="C1452" s="213" t="s">
        <v>90</v>
      </c>
      <c r="D1452" s="213" t="s">
        <v>70</v>
      </c>
      <c r="E1452" s="213">
        <v>548</v>
      </c>
      <c r="F1452" s="213" t="s">
        <v>104</v>
      </c>
    </row>
    <row r="1453" spans="1:6" x14ac:dyDescent="0.3">
      <c r="A1453" s="213">
        <v>2013</v>
      </c>
      <c r="B1453" s="213" t="s">
        <v>92</v>
      </c>
      <c r="C1453" s="213" t="s">
        <v>90</v>
      </c>
      <c r="D1453" s="213" t="s">
        <v>72</v>
      </c>
      <c r="E1453" s="213">
        <v>142</v>
      </c>
      <c r="F1453" s="213" t="s">
        <v>104</v>
      </c>
    </row>
    <row r="1454" spans="1:6" x14ac:dyDescent="0.3">
      <c r="A1454" s="213">
        <v>2013</v>
      </c>
      <c r="B1454" s="213" t="s">
        <v>92</v>
      </c>
      <c r="C1454" s="213" t="s">
        <v>90</v>
      </c>
      <c r="D1454" s="213" t="s">
        <v>276</v>
      </c>
      <c r="E1454" s="213">
        <v>61</v>
      </c>
      <c r="F1454" s="213" t="s">
        <v>104</v>
      </c>
    </row>
    <row r="1455" spans="1:6" x14ac:dyDescent="0.3">
      <c r="A1455" s="213">
        <v>2013</v>
      </c>
      <c r="B1455" s="213" t="s">
        <v>92</v>
      </c>
      <c r="C1455" s="213" t="s">
        <v>90</v>
      </c>
      <c r="D1455" s="213" t="s">
        <v>6</v>
      </c>
      <c r="E1455" s="292">
        <v>1220</v>
      </c>
      <c r="F1455" s="213" t="s">
        <v>104</v>
      </c>
    </row>
    <row r="1456" spans="1:6" x14ac:dyDescent="0.3">
      <c r="A1456" s="213">
        <v>2013</v>
      </c>
      <c r="B1456" s="213" t="s">
        <v>92</v>
      </c>
      <c r="C1456" s="213" t="s">
        <v>90</v>
      </c>
      <c r="D1456" s="213" t="s">
        <v>62</v>
      </c>
      <c r="E1456" s="213">
        <v>320</v>
      </c>
      <c r="F1456" s="213" t="s">
        <v>104</v>
      </c>
    </row>
    <row r="1457" spans="1:6" x14ac:dyDescent="0.3">
      <c r="A1457" s="213">
        <v>2013</v>
      </c>
      <c r="B1457" s="213" t="s">
        <v>92</v>
      </c>
      <c r="C1457" s="213" t="s">
        <v>90</v>
      </c>
      <c r="D1457" s="213" t="s">
        <v>5</v>
      </c>
      <c r="E1457" s="213">
        <v>842</v>
      </c>
      <c r="F1457" s="213" t="s">
        <v>104</v>
      </c>
    </row>
    <row r="1458" spans="1:6" x14ac:dyDescent="0.3">
      <c r="A1458" s="213">
        <v>2013</v>
      </c>
      <c r="B1458" s="213" t="s">
        <v>92</v>
      </c>
      <c r="C1458" s="213" t="s">
        <v>90</v>
      </c>
      <c r="D1458" s="213" t="s">
        <v>76</v>
      </c>
      <c r="E1458" s="213">
        <v>428</v>
      </c>
      <c r="F1458" s="213" t="s">
        <v>104</v>
      </c>
    </row>
    <row r="1459" spans="1:6" x14ac:dyDescent="0.3">
      <c r="A1459" s="213">
        <v>2013</v>
      </c>
      <c r="B1459" s="213" t="s">
        <v>92</v>
      </c>
      <c r="C1459" s="213" t="s">
        <v>90</v>
      </c>
      <c r="D1459" s="213" t="s">
        <v>63</v>
      </c>
      <c r="E1459" s="213">
        <v>99</v>
      </c>
      <c r="F1459" s="213" t="s">
        <v>104</v>
      </c>
    </row>
    <row r="1460" spans="1:6" x14ac:dyDescent="0.3">
      <c r="A1460" s="213">
        <v>2013</v>
      </c>
      <c r="B1460" s="213" t="s">
        <v>92</v>
      </c>
      <c r="C1460" s="213" t="s">
        <v>90</v>
      </c>
      <c r="D1460" s="213" t="s">
        <v>277</v>
      </c>
      <c r="E1460" s="213">
        <v>59</v>
      </c>
      <c r="F1460" s="213" t="s">
        <v>104</v>
      </c>
    </row>
    <row r="1461" spans="1:6" x14ac:dyDescent="0.3">
      <c r="A1461" s="213">
        <v>2013</v>
      </c>
      <c r="B1461" s="213" t="s">
        <v>92</v>
      </c>
      <c r="C1461" s="213" t="s">
        <v>90</v>
      </c>
      <c r="D1461" s="213" t="s">
        <v>43</v>
      </c>
      <c r="E1461" s="213">
        <v>127</v>
      </c>
      <c r="F1461" s="213" t="s">
        <v>104</v>
      </c>
    </row>
    <row r="1462" spans="1:6" x14ac:dyDescent="0.3">
      <c r="A1462" s="213">
        <v>2013</v>
      </c>
      <c r="B1462" s="213" t="s">
        <v>92</v>
      </c>
      <c r="C1462" s="213" t="s">
        <v>90</v>
      </c>
      <c r="D1462" s="213" t="s">
        <v>65</v>
      </c>
      <c r="E1462" s="213">
        <v>135</v>
      </c>
      <c r="F1462" s="213" t="s">
        <v>104</v>
      </c>
    </row>
    <row r="1463" spans="1:6" x14ac:dyDescent="0.3">
      <c r="A1463" s="213">
        <v>2013</v>
      </c>
      <c r="B1463" s="213" t="s">
        <v>92</v>
      </c>
      <c r="C1463" s="213" t="s">
        <v>90</v>
      </c>
      <c r="D1463" s="213" t="s">
        <v>22</v>
      </c>
      <c r="E1463" s="213">
        <v>174</v>
      </c>
      <c r="F1463" s="213" t="s">
        <v>104</v>
      </c>
    </row>
    <row r="1464" spans="1:6" x14ac:dyDescent="0.3">
      <c r="A1464" s="213">
        <v>2013</v>
      </c>
      <c r="B1464" s="213" t="s">
        <v>92</v>
      </c>
      <c r="C1464" s="213" t="s">
        <v>90</v>
      </c>
      <c r="D1464" s="213" t="s">
        <v>61</v>
      </c>
      <c r="E1464" s="213">
        <v>102</v>
      </c>
      <c r="F1464" s="213" t="s">
        <v>104</v>
      </c>
    </row>
    <row r="1465" spans="1:6" x14ac:dyDescent="0.3">
      <c r="A1465" s="213">
        <v>2013</v>
      </c>
      <c r="B1465" s="213" t="s">
        <v>92</v>
      </c>
      <c r="C1465" s="213" t="s">
        <v>90</v>
      </c>
      <c r="D1465" s="213" t="s">
        <v>23</v>
      </c>
      <c r="E1465" s="213">
        <v>203</v>
      </c>
      <c r="F1465" s="213" t="s">
        <v>104</v>
      </c>
    </row>
    <row r="1466" spans="1:6" x14ac:dyDescent="0.3">
      <c r="A1466" s="213">
        <v>2013</v>
      </c>
      <c r="B1466" s="213" t="s">
        <v>92</v>
      </c>
      <c r="C1466" s="213" t="s">
        <v>90</v>
      </c>
      <c r="D1466" s="213" t="s">
        <v>12</v>
      </c>
      <c r="E1466" s="213">
        <v>140</v>
      </c>
      <c r="F1466" s="213" t="s">
        <v>104</v>
      </c>
    </row>
    <row r="1467" spans="1:6" x14ac:dyDescent="0.3">
      <c r="A1467" s="213">
        <v>2013</v>
      </c>
      <c r="B1467" s="213" t="s">
        <v>92</v>
      </c>
      <c r="C1467" s="213" t="s">
        <v>90</v>
      </c>
      <c r="D1467" s="213" t="s">
        <v>278</v>
      </c>
      <c r="E1467" s="213">
        <v>315</v>
      </c>
      <c r="F1467" s="213" t="s">
        <v>104</v>
      </c>
    </row>
    <row r="1468" spans="1:6" x14ac:dyDescent="0.3">
      <c r="A1468" s="213">
        <v>2013</v>
      </c>
      <c r="B1468" s="213" t="s">
        <v>92</v>
      </c>
      <c r="C1468" s="213" t="s">
        <v>90</v>
      </c>
      <c r="D1468" s="213" t="s">
        <v>19</v>
      </c>
      <c r="E1468" s="213">
        <v>262</v>
      </c>
      <c r="F1468" s="213" t="s">
        <v>104</v>
      </c>
    </row>
    <row r="1469" spans="1:6" x14ac:dyDescent="0.3">
      <c r="A1469" s="213">
        <v>2013</v>
      </c>
      <c r="B1469" s="213" t="s">
        <v>92</v>
      </c>
      <c r="C1469" s="213" t="s">
        <v>90</v>
      </c>
      <c r="D1469" s="213" t="s">
        <v>45</v>
      </c>
      <c r="E1469" s="213">
        <v>55</v>
      </c>
      <c r="F1469" s="213" t="s">
        <v>104</v>
      </c>
    </row>
    <row r="1470" spans="1:6" x14ac:dyDescent="0.3">
      <c r="A1470" s="213">
        <v>2013</v>
      </c>
      <c r="B1470" s="213" t="s">
        <v>92</v>
      </c>
      <c r="C1470" s="213" t="s">
        <v>90</v>
      </c>
      <c r="D1470" s="213" t="s">
        <v>48</v>
      </c>
      <c r="E1470" s="213">
        <v>185</v>
      </c>
      <c r="F1470" s="213" t="s">
        <v>104</v>
      </c>
    </row>
    <row r="1471" spans="1:6" x14ac:dyDescent="0.3">
      <c r="A1471" s="213">
        <v>2013</v>
      </c>
      <c r="B1471" s="213" t="s">
        <v>92</v>
      </c>
      <c r="C1471" s="213" t="s">
        <v>90</v>
      </c>
      <c r="D1471" s="213" t="s">
        <v>34</v>
      </c>
      <c r="E1471" s="213">
        <v>69</v>
      </c>
      <c r="F1471" s="213" t="s">
        <v>104</v>
      </c>
    </row>
    <row r="1472" spans="1:6" x14ac:dyDescent="0.3">
      <c r="A1472" s="213">
        <v>2013</v>
      </c>
      <c r="B1472" s="213" t="s">
        <v>92</v>
      </c>
      <c r="C1472" s="213" t="s">
        <v>90</v>
      </c>
      <c r="D1472" s="213" t="s">
        <v>3</v>
      </c>
      <c r="E1472" s="292">
        <v>1000</v>
      </c>
      <c r="F1472" s="213" t="s">
        <v>104</v>
      </c>
    </row>
    <row r="1473" spans="1:6" x14ac:dyDescent="0.3">
      <c r="A1473" s="213">
        <v>2013</v>
      </c>
      <c r="B1473" s="213" t="s">
        <v>92</v>
      </c>
      <c r="C1473" s="213" t="s">
        <v>90</v>
      </c>
      <c r="D1473" s="213" t="s">
        <v>80</v>
      </c>
      <c r="E1473" s="213">
        <v>345</v>
      </c>
      <c r="F1473" s="213" t="s">
        <v>104</v>
      </c>
    </row>
    <row r="1474" spans="1:6" x14ac:dyDescent="0.3">
      <c r="A1474" s="213">
        <v>2013</v>
      </c>
      <c r="B1474" s="213" t="s">
        <v>92</v>
      </c>
      <c r="C1474" s="213" t="s">
        <v>90</v>
      </c>
      <c r="D1474" s="213" t="s">
        <v>39</v>
      </c>
      <c r="E1474" s="213">
        <v>215</v>
      </c>
      <c r="F1474" s="213" t="s">
        <v>104</v>
      </c>
    </row>
    <row r="1475" spans="1:6" x14ac:dyDescent="0.3">
      <c r="A1475" s="213">
        <v>2013</v>
      </c>
      <c r="B1475" s="213" t="s">
        <v>92</v>
      </c>
      <c r="C1475" s="213" t="s">
        <v>90</v>
      </c>
      <c r="D1475" s="213" t="s">
        <v>14</v>
      </c>
      <c r="E1475" s="213">
        <v>719</v>
      </c>
      <c r="F1475" s="213" t="s">
        <v>104</v>
      </c>
    </row>
    <row r="1476" spans="1:6" x14ac:dyDescent="0.3">
      <c r="A1476" s="213">
        <v>2013</v>
      </c>
      <c r="B1476" s="213" t="s">
        <v>92</v>
      </c>
      <c r="C1476" s="213" t="s">
        <v>90</v>
      </c>
      <c r="D1476" s="213" t="s">
        <v>68</v>
      </c>
      <c r="E1476" s="213">
        <v>157</v>
      </c>
      <c r="F1476" s="213" t="s">
        <v>104</v>
      </c>
    </row>
    <row r="1477" spans="1:6" x14ac:dyDescent="0.3">
      <c r="A1477" s="213">
        <v>2013</v>
      </c>
      <c r="B1477" s="213" t="s">
        <v>92</v>
      </c>
      <c r="C1477" s="213" t="s">
        <v>90</v>
      </c>
      <c r="D1477" s="213" t="s">
        <v>69</v>
      </c>
      <c r="E1477" s="213">
        <v>120</v>
      </c>
      <c r="F1477" s="213" t="s">
        <v>104</v>
      </c>
    </row>
    <row r="1478" spans="1:6" x14ac:dyDescent="0.3">
      <c r="A1478" s="213">
        <v>2013</v>
      </c>
      <c r="B1478" s="213" t="s">
        <v>92</v>
      </c>
      <c r="C1478" s="213" t="s">
        <v>90</v>
      </c>
      <c r="D1478" s="213" t="s">
        <v>279</v>
      </c>
      <c r="E1478" s="213">
        <v>47</v>
      </c>
      <c r="F1478" s="213" t="s">
        <v>104</v>
      </c>
    </row>
    <row r="1479" spans="1:6" x14ac:dyDescent="0.3">
      <c r="A1479" s="213">
        <v>2013</v>
      </c>
      <c r="B1479" s="213" t="s">
        <v>92</v>
      </c>
      <c r="C1479" s="213" t="s">
        <v>90</v>
      </c>
      <c r="D1479" s="213" t="s">
        <v>24</v>
      </c>
      <c r="E1479" s="213">
        <v>694</v>
      </c>
      <c r="F1479" s="213" t="s">
        <v>104</v>
      </c>
    </row>
    <row r="1480" spans="1:6" x14ac:dyDescent="0.3">
      <c r="A1480" s="213">
        <v>2013</v>
      </c>
      <c r="B1480" s="213" t="s">
        <v>92</v>
      </c>
      <c r="C1480" s="213" t="s">
        <v>90</v>
      </c>
      <c r="D1480" s="213" t="s">
        <v>9</v>
      </c>
      <c r="E1480" s="213">
        <v>458</v>
      </c>
      <c r="F1480" s="213" t="s">
        <v>104</v>
      </c>
    </row>
    <row r="1481" spans="1:6" x14ac:dyDescent="0.3">
      <c r="A1481" s="213">
        <v>2013</v>
      </c>
      <c r="B1481" s="213" t="s">
        <v>92</v>
      </c>
      <c r="C1481" s="213" t="s">
        <v>90</v>
      </c>
      <c r="D1481" s="213" t="s">
        <v>67</v>
      </c>
      <c r="E1481" s="213">
        <v>205</v>
      </c>
      <c r="F1481" s="213" t="s">
        <v>104</v>
      </c>
    </row>
    <row r="1482" spans="1:6" x14ac:dyDescent="0.3">
      <c r="A1482" s="213">
        <v>2013</v>
      </c>
      <c r="B1482" s="213" t="s">
        <v>92</v>
      </c>
      <c r="C1482" s="213" t="s">
        <v>90</v>
      </c>
      <c r="D1482" s="213" t="s">
        <v>28</v>
      </c>
      <c r="E1482" s="213">
        <v>315</v>
      </c>
      <c r="F1482" s="213" t="s">
        <v>104</v>
      </c>
    </row>
    <row r="1483" spans="1:6" x14ac:dyDescent="0.3">
      <c r="A1483" s="213">
        <v>2013</v>
      </c>
      <c r="B1483" s="213" t="s">
        <v>92</v>
      </c>
      <c r="C1483" s="213" t="s">
        <v>90</v>
      </c>
      <c r="D1483" s="213" t="s">
        <v>31</v>
      </c>
      <c r="E1483" s="213">
        <v>237</v>
      </c>
      <c r="F1483" s="213" t="s">
        <v>104</v>
      </c>
    </row>
    <row r="1484" spans="1:6" x14ac:dyDescent="0.3">
      <c r="A1484" s="213">
        <v>2013</v>
      </c>
      <c r="B1484" s="213" t="s">
        <v>92</v>
      </c>
      <c r="C1484" s="213" t="s">
        <v>90</v>
      </c>
      <c r="D1484" s="213" t="s">
        <v>64</v>
      </c>
      <c r="E1484" s="213">
        <v>326</v>
      </c>
      <c r="F1484" s="213" t="s">
        <v>104</v>
      </c>
    </row>
    <row r="1485" spans="1:6" x14ac:dyDescent="0.3">
      <c r="A1485" s="213">
        <v>2013</v>
      </c>
      <c r="B1485" s="213" t="s">
        <v>92</v>
      </c>
      <c r="C1485" s="213" t="s">
        <v>90</v>
      </c>
      <c r="D1485" s="213" t="s">
        <v>280</v>
      </c>
      <c r="E1485" s="213">
        <v>78</v>
      </c>
      <c r="F1485" s="213" t="s">
        <v>104</v>
      </c>
    </row>
    <row r="1486" spans="1:6" x14ac:dyDescent="0.3">
      <c r="A1486" s="213">
        <v>2013</v>
      </c>
      <c r="B1486" s="213" t="s">
        <v>92</v>
      </c>
      <c r="C1486" s="213" t="s">
        <v>90</v>
      </c>
      <c r="D1486" s="213" t="s">
        <v>73</v>
      </c>
      <c r="E1486" s="213">
        <v>498</v>
      </c>
      <c r="F1486" s="213" t="s">
        <v>104</v>
      </c>
    </row>
    <row r="1487" spans="1:6" x14ac:dyDescent="0.3">
      <c r="A1487" s="213">
        <v>2013</v>
      </c>
      <c r="B1487" s="213" t="s">
        <v>92</v>
      </c>
      <c r="C1487" s="213" t="s">
        <v>90</v>
      </c>
      <c r="D1487" s="213" t="s">
        <v>26</v>
      </c>
      <c r="E1487" s="213">
        <v>249</v>
      </c>
      <c r="F1487" s="213" t="s">
        <v>104</v>
      </c>
    </row>
    <row r="1488" spans="1:6" x14ac:dyDescent="0.3">
      <c r="A1488" s="213">
        <v>2013</v>
      </c>
      <c r="B1488" s="213" t="s">
        <v>92</v>
      </c>
      <c r="C1488" s="213" t="s">
        <v>90</v>
      </c>
      <c r="D1488" s="213" t="s">
        <v>32</v>
      </c>
      <c r="E1488" s="213">
        <v>196</v>
      </c>
      <c r="F1488" s="213" t="s">
        <v>104</v>
      </c>
    </row>
    <row r="1489" spans="1:6" x14ac:dyDescent="0.3">
      <c r="A1489" s="213">
        <v>2013</v>
      </c>
      <c r="B1489" s="213" t="s">
        <v>92</v>
      </c>
      <c r="C1489" s="213" t="s">
        <v>90</v>
      </c>
      <c r="D1489" s="213" t="s">
        <v>46</v>
      </c>
      <c r="E1489" s="213">
        <v>550</v>
      </c>
      <c r="F1489" s="213" t="s">
        <v>104</v>
      </c>
    </row>
    <row r="1490" spans="1:6" x14ac:dyDescent="0.3">
      <c r="A1490" s="213">
        <v>2013</v>
      </c>
      <c r="B1490" s="213" t="s">
        <v>92</v>
      </c>
      <c r="C1490" s="213" t="s">
        <v>90</v>
      </c>
      <c r="D1490" s="213" t="s">
        <v>75</v>
      </c>
      <c r="E1490" s="213">
        <v>308</v>
      </c>
      <c r="F1490" s="213" t="s">
        <v>104</v>
      </c>
    </row>
    <row r="1491" spans="1:6" x14ac:dyDescent="0.3">
      <c r="A1491" s="213">
        <v>2013</v>
      </c>
      <c r="B1491" s="213" t="s">
        <v>92</v>
      </c>
      <c r="C1491" s="213" t="s">
        <v>90</v>
      </c>
      <c r="D1491" s="213" t="s">
        <v>10</v>
      </c>
      <c r="E1491" s="213">
        <v>868</v>
      </c>
      <c r="F1491" s="213" t="s">
        <v>104</v>
      </c>
    </row>
    <row r="1492" spans="1:6" x14ac:dyDescent="0.3">
      <c r="A1492" s="213">
        <v>2013</v>
      </c>
      <c r="B1492" s="213" t="s">
        <v>92</v>
      </c>
      <c r="C1492" s="213" t="s">
        <v>90</v>
      </c>
      <c r="D1492" s="213" t="s">
        <v>291</v>
      </c>
      <c r="E1492" s="213">
        <v>72</v>
      </c>
      <c r="F1492" s="213" t="s">
        <v>104</v>
      </c>
    </row>
    <row r="1493" spans="1:6" x14ac:dyDescent="0.3">
      <c r="A1493" s="213">
        <v>2013</v>
      </c>
      <c r="B1493" s="213" t="s">
        <v>92</v>
      </c>
      <c r="C1493" s="213" t="s">
        <v>90</v>
      </c>
      <c r="D1493" s="213" t="s">
        <v>15</v>
      </c>
      <c r="E1493" s="213">
        <v>750</v>
      </c>
      <c r="F1493" s="213" t="s">
        <v>104</v>
      </c>
    </row>
    <row r="1494" spans="1:6" x14ac:dyDescent="0.3">
      <c r="A1494" s="213">
        <v>2013</v>
      </c>
      <c r="B1494" s="213" t="s">
        <v>92</v>
      </c>
      <c r="C1494" s="213" t="s">
        <v>90</v>
      </c>
      <c r="D1494" s="213" t="s">
        <v>18</v>
      </c>
      <c r="E1494" s="213">
        <v>679</v>
      </c>
      <c r="F1494" s="213" t="s">
        <v>104</v>
      </c>
    </row>
    <row r="1495" spans="1:6" x14ac:dyDescent="0.3">
      <c r="A1495" s="213">
        <v>2013</v>
      </c>
      <c r="B1495" s="213" t="s">
        <v>92</v>
      </c>
      <c r="C1495" s="213" t="s">
        <v>90</v>
      </c>
      <c r="D1495" s="213" t="s">
        <v>77</v>
      </c>
      <c r="E1495" s="213">
        <v>230</v>
      </c>
      <c r="F1495" s="213" t="s">
        <v>104</v>
      </c>
    </row>
    <row r="1496" spans="1:6" x14ac:dyDescent="0.3">
      <c r="A1496" s="213">
        <v>2013</v>
      </c>
      <c r="B1496" s="213" t="s">
        <v>92</v>
      </c>
      <c r="C1496" s="213" t="s">
        <v>90</v>
      </c>
      <c r="D1496" s="213" t="s">
        <v>44</v>
      </c>
      <c r="E1496" s="213">
        <v>45</v>
      </c>
      <c r="F1496" s="213" t="s">
        <v>104</v>
      </c>
    </row>
    <row r="1497" spans="1:6" x14ac:dyDescent="0.3">
      <c r="A1497" s="213">
        <v>2013</v>
      </c>
      <c r="B1497" s="213" t="s">
        <v>92</v>
      </c>
      <c r="C1497" s="213" t="s">
        <v>90</v>
      </c>
      <c r="D1497" s="213" t="s">
        <v>71</v>
      </c>
      <c r="E1497" s="213">
        <v>269</v>
      </c>
      <c r="F1497" s="213" t="s">
        <v>104</v>
      </c>
    </row>
    <row r="1498" spans="1:6" x14ac:dyDescent="0.3">
      <c r="A1498" s="213">
        <v>2013</v>
      </c>
      <c r="B1498" s="213" t="s">
        <v>92</v>
      </c>
      <c r="C1498" s="213" t="s">
        <v>90</v>
      </c>
      <c r="D1498" s="213" t="s">
        <v>52</v>
      </c>
      <c r="E1498" s="213">
        <v>78</v>
      </c>
      <c r="F1498" s="213" t="s">
        <v>104</v>
      </c>
    </row>
    <row r="1499" spans="1:6" x14ac:dyDescent="0.3">
      <c r="A1499" s="213">
        <v>2013</v>
      </c>
      <c r="B1499" s="213" t="s">
        <v>92</v>
      </c>
      <c r="C1499" s="213" t="s">
        <v>90</v>
      </c>
      <c r="D1499" s="213" t="s">
        <v>20</v>
      </c>
      <c r="E1499" s="213">
        <v>488</v>
      </c>
      <c r="F1499" s="213" t="s">
        <v>104</v>
      </c>
    </row>
    <row r="1500" spans="1:6" x14ac:dyDescent="0.3">
      <c r="A1500" s="213">
        <v>2013</v>
      </c>
      <c r="B1500" s="213" t="s">
        <v>92</v>
      </c>
      <c r="C1500" s="213" t="s">
        <v>90</v>
      </c>
      <c r="D1500" s="213" t="s">
        <v>95</v>
      </c>
      <c r="E1500" s="213">
        <v>663</v>
      </c>
      <c r="F1500" s="213" t="s">
        <v>104</v>
      </c>
    </row>
    <row r="1501" spans="1:6" x14ac:dyDescent="0.3">
      <c r="A1501" s="213">
        <v>2013</v>
      </c>
      <c r="B1501" s="213" t="s">
        <v>92</v>
      </c>
      <c r="C1501" s="213" t="s">
        <v>90</v>
      </c>
      <c r="D1501" s="213" t="s">
        <v>30</v>
      </c>
      <c r="E1501" s="213">
        <v>93</v>
      </c>
      <c r="F1501" s="213" t="s">
        <v>104</v>
      </c>
    </row>
    <row r="1502" spans="1:6" x14ac:dyDescent="0.3">
      <c r="A1502" s="213">
        <v>2013</v>
      </c>
      <c r="B1502" s="213" t="s">
        <v>92</v>
      </c>
      <c r="C1502" s="213" t="s">
        <v>90</v>
      </c>
      <c r="D1502" s="213" t="s">
        <v>281</v>
      </c>
      <c r="E1502" s="292">
        <v>1710</v>
      </c>
      <c r="F1502" s="213" t="s">
        <v>104</v>
      </c>
    </row>
    <row r="1503" spans="1:6" x14ac:dyDescent="0.3">
      <c r="A1503" s="213">
        <v>2013</v>
      </c>
      <c r="B1503" s="213" t="s">
        <v>92</v>
      </c>
      <c r="C1503" s="213" t="s">
        <v>90</v>
      </c>
      <c r="D1503" s="213" t="s">
        <v>282</v>
      </c>
      <c r="E1503" s="213">
        <v>99</v>
      </c>
      <c r="F1503" s="213" t="s">
        <v>104</v>
      </c>
    </row>
    <row r="1504" spans="1:6" x14ac:dyDescent="0.3">
      <c r="A1504" s="213">
        <v>2013</v>
      </c>
      <c r="B1504" s="213" t="s">
        <v>92</v>
      </c>
      <c r="C1504" s="213" t="s">
        <v>90</v>
      </c>
      <c r="D1504" s="213" t="s">
        <v>145</v>
      </c>
      <c r="E1504" s="292">
        <v>8238</v>
      </c>
      <c r="F1504" s="213" t="s">
        <v>104</v>
      </c>
    </row>
    <row r="1505" spans="1:6" x14ac:dyDescent="0.3">
      <c r="A1505" s="213">
        <v>2013</v>
      </c>
      <c r="B1505" s="213" t="s">
        <v>92</v>
      </c>
      <c r="C1505" s="213" t="s">
        <v>90</v>
      </c>
      <c r="D1505" s="213" t="s">
        <v>146</v>
      </c>
      <c r="E1505" s="292">
        <v>4348</v>
      </c>
      <c r="F1505" s="213" t="s">
        <v>104</v>
      </c>
    </row>
    <row r="1506" spans="1:6" x14ac:dyDescent="0.3">
      <c r="A1506" s="213">
        <v>2013</v>
      </c>
      <c r="B1506" s="213" t="s">
        <v>92</v>
      </c>
      <c r="C1506" s="213" t="s">
        <v>90</v>
      </c>
      <c r="D1506" s="213" t="s">
        <v>147</v>
      </c>
      <c r="E1506" s="292">
        <v>9508</v>
      </c>
      <c r="F1506" s="213" t="s">
        <v>104</v>
      </c>
    </row>
    <row r="1507" spans="1:6" x14ac:dyDescent="0.3">
      <c r="A1507" s="213">
        <v>2013</v>
      </c>
      <c r="B1507" s="213" t="s">
        <v>92</v>
      </c>
      <c r="C1507" s="213" t="s">
        <v>1</v>
      </c>
      <c r="D1507" s="213" t="s">
        <v>35</v>
      </c>
      <c r="E1507" s="213">
        <v>55</v>
      </c>
      <c r="F1507" s="213" t="s">
        <v>104</v>
      </c>
    </row>
    <row r="1508" spans="1:6" x14ac:dyDescent="0.3">
      <c r="A1508" s="213">
        <v>2013</v>
      </c>
      <c r="B1508" s="213" t="s">
        <v>92</v>
      </c>
      <c r="C1508" s="213" t="s">
        <v>1</v>
      </c>
      <c r="D1508" s="213" t="s">
        <v>41</v>
      </c>
      <c r="E1508" s="213">
        <v>49</v>
      </c>
      <c r="F1508" s="213" t="s">
        <v>104</v>
      </c>
    </row>
    <row r="1509" spans="1:6" x14ac:dyDescent="0.3">
      <c r="A1509" s="213">
        <v>2013</v>
      </c>
      <c r="B1509" s="213" t="s">
        <v>92</v>
      </c>
      <c r="C1509" s="213" t="s">
        <v>1</v>
      </c>
      <c r="D1509" s="213" t="s">
        <v>59</v>
      </c>
      <c r="E1509" s="213">
        <v>86</v>
      </c>
      <c r="F1509" s="213" t="s">
        <v>104</v>
      </c>
    </row>
    <row r="1510" spans="1:6" x14ac:dyDescent="0.3">
      <c r="A1510" s="213">
        <v>2013</v>
      </c>
      <c r="B1510" s="213" t="s">
        <v>92</v>
      </c>
      <c r="C1510" s="213" t="s">
        <v>1</v>
      </c>
      <c r="D1510" s="213" t="s">
        <v>79</v>
      </c>
      <c r="E1510" s="213">
        <v>967</v>
      </c>
      <c r="F1510" s="213" t="s">
        <v>104</v>
      </c>
    </row>
    <row r="1511" spans="1:6" x14ac:dyDescent="0.3">
      <c r="A1511" s="213">
        <v>2013</v>
      </c>
      <c r="B1511" s="213" t="s">
        <v>92</v>
      </c>
      <c r="C1511" s="213" t="s">
        <v>1</v>
      </c>
      <c r="D1511" s="213" t="s">
        <v>17</v>
      </c>
      <c r="E1511" s="213">
        <v>522</v>
      </c>
      <c r="F1511" s="213" t="s">
        <v>104</v>
      </c>
    </row>
    <row r="1512" spans="1:6" x14ac:dyDescent="0.3">
      <c r="A1512" s="213">
        <v>2013</v>
      </c>
      <c r="B1512" s="213" t="s">
        <v>92</v>
      </c>
      <c r="C1512" s="213" t="s">
        <v>1</v>
      </c>
      <c r="D1512" s="213" t="s">
        <v>274</v>
      </c>
      <c r="E1512" s="213">
        <v>73</v>
      </c>
      <c r="F1512" s="213" t="s">
        <v>104</v>
      </c>
    </row>
    <row r="1513" spans="1:6" x14ac:dyDescent="0.3">
      <c r="A1513" s="213">
        <v>2013</v>
      </c>
      <c r="B1513" s="213" t="s">
        <v>92</v>
      </c>
      <c r="C1513" s="213" t="s">
        <v>1</v>
      </c>
      <c r="D1513" s="213" t="s">
        <v>66</v>
      </c>
      <c r="E1513" s="213">
        <v>162</v>
      </c>
      <c r="F1513" s="213" t="s">
        <v>104</v>
      </c>
    </row>
    <row r="1514" spans="1:6" x14ac:dyDescent="0.3">
      <c r="A1514" s="213">
        <v>2013</v>
      </c>
      <c r="B1514" s="213" t="s">
        <v>92</v>
      </c>
      <c r="C1514" s="213" t="s">
        <v>1</v>
      </c>
      <c r="D1514" s="213" t="s">
        <v>283</v>
      </c>
      <c r="E1514" s="213">
        <v>45</v>
      </c>
      <c r="F1514" s="213" t="s">
        <v>104</v>
      </c>
    </row>
    <row r="1515" spans="1:6" x14ac:dyDescent="0.3">
      <c r="A1515" s="213">
        <v>2013</v>
      </c>
      <c r="B1515" s="213" t="s">
        <v>92</v>
      </c>
      <c r="C1515" s="213" t="s">
        <v>1</v>
      </c>
      <c r="D1515" s="213" t="s">
        <v>11</v>
      </c>
      <c r="E1515" s="213">
        <v>887</v>
      </c>
      <c r="F1515" s="213" t="s">
        <v>104</v>
      </c>
    </row>
    <row r="1516" spans="1:6" x14ac:dyDescent="0.3">
      <c r="A1516" s="213">
        <v>2013</v>
      </c>
      <c r="B1516" s="213" t="s">
        <v>92</v>
      </c>
      <c r="C1516" s="213" t="s">
        <v>1</v>
      </c>
      <c r="D1516" s="213" t="s">
        <v>56</v>
      </c>
      <c r="E1516" s="213">
        <v>253</v>
      </c>
      <c r="F1516" s="213" t="s">
        <v>104</v>
      </c>
    </row>
    <row r="1517" spans="1:6" x14ac:dyDescent="0.3">
      <c r="A1517" s="213">
        <v>2013</v>
      </c>
      <c r="B1517" s="213" t="s">
        <v>92</v>
      </c>
      <c r="C1517" s="213" t="s">
        <v>1</v>
      </c>
      <c r="D1517" s="213" t="s">
        <v>29</v>
      </c>
      <c r="E1517" s="213">
        <v>247</v>
      </c>
      <c r="F1517" s="213" t="s">
        <v>104</v>
      </c>
    </row>
    <row r="1518" spans="1:6" x14ac:dyDescent="0.3">
      <c r="A1518" s="213">
        <v>2013</v>
      </c>
      <c r="B1518" s="213" t="s">
        <v>92</v>
      </c>
      <c r="C1518" s="213" t="s">
        <v>1</v>
      </c>
      <c r="D1518" s="213" t="s">
        <v>47</v>
      </c>
      <c r="E1518" s="213">
        <v>651</v>
      </c>
      <c r="F1518" s="213" t="s">
        <v>104</v>
      </c>
    </row>
    <row r="1519" spans="1:6" x14ac:dyDescent="0.3">
      <c r="A1519" s="213">
        <v>2013</v>
      </c>
      <c r="B1519" s="213" t="s">
        <v>92</v>
      </c>
      <c r="C1519" s="213" t="s">
        <v>1</v>
      </c>
      <c r="D1519" s="213" t="s">
        <v>57</v>
      </c>
      <c r="E1519" s="213">
        <v>123</v>
      </c>
      <c r="F1519" s="213" t="s">
        <v>104</v>
      </c>
    </row>
    <row r="1520" spans="1:6" x14ac:dyDescent="0.3">
      <c r="A1520" s="213">
        <v>2013</v>
      </c>
      <c r="B1520" s="213" t="s">
        <v>92</v>
      </c>
      <c r="C1520" s="213" t="s">
        <v>1</v>
      </c>
      <c r="D1520" s="213" t="s">
        <v>74</v>
      </c>
      <c r="E1520" s="213">
        <v>604</v>
      </c>
      <c r="F1520" s="213" t="s">
        <v>104</v>
      </c>
    </row>
    <row r="1521" spans="1:6" x14ac:dyDescent="0.3">
      <c r="A1521" s="213">
        <v>2013</v>
      </c>
      <c r="B1521" s="213" t="s">
        <v>92</v>
      </c>
      <c r="C1521" s="213" t="s">
        <v>1</v>
      </c>
      <c r="D1521" s="213" t="s">
        <v>53</v>
      </c>
      <c r="E1521" s="213">
        <v>90</v>
      </c>
      <c r="F1521" s="213" t="s">
        <v>104</v>
      </c>
    </row>
    <row r="1522" spans="1:6" x14ac:dyDescent="0.3">
      <c r="A1522" s="213">
        <v>2013</v>
      </c>
      <c r="B1522" s="213" t="s">
        <v>92</v>
      </c>
      <c r="C1522" s="213" t="s">
        <v>1</v>
      </c>
      <c r="D1522" s="213" t="s">
        <v>49</v>
      </c>
      <c r="E1522" s="213">
        <v>33</v>
      </c>
      <c r="F1522" s="213" t="s">
        <v>104</v>
      </c>
    </row>
    <row r="1523" spans="1:6" x14ac:dyDescent="0.3">
      <c r="A1523" s="213">
        <v>2013</v>
      </c>
      <c r="B1523" s="213" t="s">
        <v>92</v>
      </c>
      <c r="C1523" s="213" t="s">
        <v>1</v>
      </c>
      <c r="D1523" s="213" t="s">
        <v>60</v>
      </c>
      <c r="E1523" s="213">
        <v>272</v>
      </c>
      <c r="F1523" s="213" t="s">
        <v>104</v>
      </c>
    </row>
    <row r="1524" spans="1:6" x14ac:dyDescent="0.3">
      <c r="A1524" s="213">
        <v>2013</v>
      </c>
      <c r="B1524" s="213" t="s">
        <v>92</v>
      </c>
      <c r="C1524" s="213" t="s">
        <v>1</v>
      </c>
      <c r="D1524" s="213" t="s">
        <v>25</v>
      </c>
      <c r="E1524" s="213">
        <v>592</v>
      </c>
      <c r="F1524" s="213" t="s">
        <v>104</v>
      </c>
    </row>
    <row r="1525" spans="1:6" x14ac:dyDescent="0.3">
      <c r="A1525" s="213">
        <v>2013</v>
      </c>
      <c r="B1525" s="213" t="s">
        <v>92</v>
      </c>
      <c r="C1525" s="213" t="s">
        <v>1</v>
      </c>
      <c r="D1525" s="213" t="s">
        <v>7</v>
      </c>
      <c r="E1525" s="213">
        <v>725</v>
      </c>
      <c r="F1525" s="213" t="s">
        <v>104</v>
      </c>
    </row>
    <row r="1526" spans="1:6" x14ac:dyDescent="0.3">
      <c r="A1526" s="213">
        <v>2013</v>
      </c>
      <c r="B1526" s="213" t="s">
        <v>92</v>
      </c>
      <c r="C1526" s="213" t="s">
        <v>1</v>
      </c>
      <c r="D1526" s="213" t="s">
        <v>55</v>
      </c>
      <c r="E1526" s="213">
        <v>35</v>
      </c>
      <c r="F1526" s="213" t="s">
        <v>104</v>
      </c>
    </row>
    <row r="1527" spans="1:6" x14ac:dyDescent="0.3">
      <c r="A1527" s="213">
        <v>2013</v>
      </c>
      <c r="B1527" s="213" t="s">
        <v>92</v>
      </c>
      <c r="C1527" s="213" t="s">
        <v>1</v>
      </c>
      <c r="D1527" s="213" t="s">
        <v>36</v>
      </c>
      <c r="E1527" s="213">
        <v>230</v>
      </c>
      <c r="F1527" s="213" t="s">
        <v>104</v>
      </c>
    </row>
    <row r="1528" spans="1:6" x14ac:dyDescent="0.3">
      <c r="A1528" s="213">
        <v>2013</v>
      </c>
      <c r="B1528" s="213" t="s">
        <v>92</v>
      </c>
      <c r="C1528" s="213" t="s">
        <v>1</v>
      </c>
      <c r="D1528" s="213" t="s">
        <v>21</v>
      </c>
      <c r="E1528" s="213">
        <v>227</v>
      </c>
      <c r="F1528" s="213" t="s">
        <v>104</v>
      </c>
    </row>
    <row r="1529" spans="1:6" x14ac:dyDescent="0.3">
      <c r="A1529" s="213">
        <v>2013</v>
      </c>
      <c r="B1529" s="213" t="s">
        <v>92</v>
      </c>
      <c r="C1529" s="213" t="s">
        <v>1</v>
      </c>
      <c r="D1529" s="213" t="s">
        <v>42</v>
      </c>
      <c r="E1529" s="213">
        <v>31</v>
      </c>
      <c r="F1529" s="213" t="s">
        <v>104</v>
      </c>
    </row>
    <row r="1530" spans="1:6" x14ac:dyDescent="0.3">
      <c r="A1530" s="213">
        <v>2013</v>
      </c>
      <c r="B1530" s="213" t="s">
        <v>92</v>
      </c>
      <c r="C1530" s="213" t="s">
        <v>1</v>
      </c>
      <c r="D1530" s="213" t="s">
        <v>16</v>
      </c>
      <c r="E1530" s="213">
        <v>603</v>
      </c>
      <c r="F1530" s="213" t="s">
        <v>104</v>
      </c>
    </row>
    <row r="1531" spans="1:6" x14ac:dyDescent="0.3">
      <c r="A1531" s="213">
        <v>2013</v>
      </c>
      <c r="B1531" s="213" t="s">
        <v>92</v>
      </c>
      <c r="C1531" s="213" t="s">
        <v>1</v>
      </c>
      <c r="D1531" s="213" t="s">
        <v>2</v>
      </c>
      <c r="E1531" s="292">
        <v>1227</v>
      </c>
      <c r="F1531" s="213" t="s">
        <v>104</v>
      </c>
    </row>
    <row r="1532" spans="1:6" x14ac:dyDescent="0.3">
      <c r="A1532" s="213">
        <v>2013</v>
      </c>
      <c r="B1532" s="213" t="s">
        <v>92</v>
      </c>
      <c r="C1532" s="213" t="s">
        <v>1</v>
      </c>
      <c r="D1532" s="213" t="s">
        <v>287</v>
      </c>
      <c r="E1532" s="213">
        <v>33</v>
      </c>
      <c r="F1532" s="213" t="s">
        <v>104</v>
      </c>
    </row>
    <row r="1533" spans="1:6" x14ac:dyDescent="0.3">
      <c r="A1533" s="213">
        <v>2013</v>
      </c>
      <c r="B1533" s="213" t="s">
        <v>92</v>
      </c>
      <c r="C1533" s="213" t="s">
        <v>1</v>
      </c>
      <c r="D1533" s="213" t="s">
        <v>4</v>
      </c>
      <c r="E1533" s="292">
        <v>1270</v>
      </c>
      <c r="F1533" s="213" t="s">
        <v>104</v>
      </c>
    </row>
    <row r="1534" spans="1:6" x14ac:dyDescent="0.3">
      <c r="A1534" s="213">
        <v>2013</v>
      </c>
      <c r="B1534" s="213" t="s">
        <v>92</v>
      </c>
      <c r="C1534" s="213" t="s">
        <v>1</v>
      </c>
      <c r="D1534" s="213" t="s">
        <v>38</v>
      </c>
      <c r="E1534" s="213">
        <v>106</v>
      </c>
      <c r="F1534" s="213" t="s">
        <v>104</v>
      </c>
    </row>
    <row r="1535" spans="1:6" x14ac:dyDescent="0.3">
      <c r="A1535" s="213">
        <v>2013</v>
      </c>
      <c r="B1535" s="213" t="s">
        <v>92</v>
      </c>
      <c r="C1535" s="213" t="s">
        <v>1</v>
      </c>
      <c r="D1535" s="213" t="s">
        <v>275</v>
      </c>
      <c r="E1535" s="213">
        <v>154</v>
      </c>
      <c r="F1535" s="213" t="s">
        <v>104</v>
      </c>
    </row>
    <row r="1536" spans="1:6" x14ac:dyDescent="0.3">
      <c r="A1536" s="213">
        <v>2013</v>
      </c>
      <c r="B1536" s="213" t="s">
        <v>92</v>
      </c>
      <c r="C1536" s="213" t="s">
        <v>1</v>
      </c>
      <c r="D1536" s="213" t="s">
        <v>8</v>
      </c>
      <c r="E1536" s="213">
        <v>476</v>
      </c>
      <c r="F1536" s="213" t="s">
        <v>104</v>
      </c>
    </row>
    <row r="1537" spans="1:6" x14ac:dyDescent="0.3">
      <c r="A1537" s="213">
        <v>2013</v>
      </c>
      <c r="B1537" s="213" t="s">
        <v>92</v>
      </c>
      <c r="C1537" s="213" t="s">
        <v>1</v>
      </c>
      <c r="D1537" s="213" t="s">
        <v>78</v>
      </c>
      <c r="E1537" s="213">
        <v>697</v>
      </c>
      <c r="F1537" s="213" t="s">
        <v>104</v>
      </c>
    </row>
    <row r="1538" spans="1:6" x14ac:dyDescent="0.3">
      <c r="A1538" s="213">
        <v>2013</v>
      </c>
      <c r="B1538" s="213" t="s">
        <v>92</v>
      </c>
      <c r="C1538" s="213" t="s">
        <v>1</v>
      </c>
      <c r="D1538" s="213" t="s">
        <v>27</v>
      </c>
      <c r="E1538" s="213">
        <v>453</v>
      </c>
      <c r="F1538" s="213" t="s">
        <v>104</v>
      </c>
    </row>
    <row r="1539" spans="1:6" x14ac:dyDescent="0.3">
      <c r="A1539" s="213">
        <v>2013</v>
      </c>
      <c r="B1539" s="213" t="s">
        <v>92</v>
      </c>
      <c r="C1539" s="213" t="s">
        <v>1</v>
      </c>
      <c r="D1539" s="213" t="s">
        <v>13</v>
      </c>
      <c r="E1539" s="213">
        <v>198</v>
      </c>
      <c r="F1539" s="213" t="s">
        <v>104</v>
      </c>
    </row>
    <row r="1540" spans="1:6" x14ac:dyDescent="0.3">
      <c r="A1540" s="213">
        <v>2013</v>
      </c>
      <c r="B1540" s="213" t="s">
        <v>92</v>
      </c>
      <c r="C1540" s="213" t="s">
        <v>1</v>
      </c>
      <c r="D1540" s="213" t="s">
        <v>70</v>
      </c>
      <c r="E1540" s="213">
        <v>587</v>
      </c>
      <c r="F1540" s="213" t="s">
        <v>104</v>
      </c>
    </row>
    <row r="1541" spans="1:6" x14ac:dyDescent="0.3">
      <c r="A1541" s="213">
        <v>2013</v>
      </c>
      <c r="B1541" s="213" t="s">
        <v>92</v>
      </c>
      <c r="C1541" s="213" t="s">
        <v>1</v>
      </c>
      <c r="D1541" s="213" t="s">
        <v>72</v>
      </c>
      <c r="E1541" s="213">
        <v>160</v>
      </c>
      <c r="F1541" s="213" t="s">
        <v>104</v>
      </c>
    </row>
    <row r="1542" spans="1:6" x14ac:dyDescent="0.3">
      <c r="A1542" s="213">
        <v>2013</v>
      </c>
      <c r="B1542" s="213" t="s">
        <v>92</v>
      </c>
      <c r="C1542" s="213" t="s">
        <v>1</v>
      </c>
      <c r="D1542" s="213" t="s">
        <v>276</v>
      </c>
      <c r="E1542" s="213">
        <v>87</v>
      </c>
      <c r="F1542" s="213" t="s">
        <v>104</v>
      </c>
    </row>
    <row r="1543" spans="1:6" x14ac:dyDescent="0.3">
      <c r="A1543" s="213">
        <v>2013</v>
      </c>
      <c r="B1543" s="213" t="s">
        <v>92</v>
      </c>
      <c r="C1543" s="213" t="s">
        <v>1</v>
      </c>
      <c r="D1543" s="213" t="s">
        <v>6</v>
      </c>
      <c r="E1543" s="292">
        <v>1211</v>
      </c>
      <c r="F1543" s="213" t="s">
        <v>104</v>
      </c>
    </row>
    <row r="1544" spans="1:6" x14ac:dyDescent="0.3">
      <c r="A1544" s="213">
        <v>2013</v>
      </c>
      <c r="B1544" s="213" t="s">
        <v>92</v>
      </c>
      <c r="C1544" s="213" t="s">
        <v>1</v>
      </c>
      <c r="D1544" s="213" t="s">
        <v>62</v>
      </c>
      <c r="E1544" s="213">
        <v>423</v>
      </c>
      <c r="F1544" s="213" t="s">
        <v>104</v>
      </c>
    </row>
    <row r="1545" spans="1:6" x14ac:dyDescent="0.3">
      <c r="A1545" s="213">
        <v>2013</v>
      </c>
      <c r="B1545" s="213" t="s">
        <v>92</v>
      </c>
      <c r="C1545" s="213" t="s">
        <v>1</v>
      </c>
      <c r="D1545" s="213" t="s">
        <v>5</v>
      </c>
      <c r="E1545" s="213">
        <v>961</v>
      </c>
      <c r="F1545" s="213" t="s">
        <v>104</v>
      </c>
    </row>
    <row r="1546" spans="1:6" x14ac:dyDescent="0.3">
      <c r="A1546" s="213">
        <v>2013</v>
      </c>
      <c r="B1546" s="213" t="s">
        <v>92</v>
      </c>
      <c r="C1546" s="213" t="s">
        <v>1</v>
      </c>
      <c r="D1546" s="213" t="s">
        <v>37</v>
      </c>
      <c r="E1546" s="213">
        <v>30</v>
      </c>
      <c r="F1546" s="213" t="s">
        <v>104</v>
      </c>
    </row>
    <row r="1547" spans="1:6" x14ac:dyDescent="0.3">
      <c r="A1547" s="213">
        <v>2013</v>
      </c>
      <c r="B1547" s="213" t="s">
        <v>92</v>
      </c>
      <c r="C1547" s="213" t="s">
        <v>1</v>
      </c>
      <c r="D1547" s="213" t="s">
        <v>76</v>
      </c>
      <c r="E1547" s="213">
        <v>555</v>
      </c>
      <c r="F1547" s="213" t="s">
        <v>104</v>
      </c>
    </row>
    <row r="1548" spans="1:6" x14ac:dyDescent="0.3">
      <c r="A1548" s="213">
        <v>2013</v>
      </c>
      <c r="B1548" s="213" t="s">
        <v>92</v>
      </c>
      <c r="C1548" s="213" t="s">
        <v>1</v>
      </c>
      <c r="D1548" s="213" t="s">
        <v>63</v>
      </c>
      <c r="E1548" s="213">
        <v>150</v>
      </c>
      <c r="F1548" s="213" t="s">
        <v>104</v>
      </c>
    </row>
    <row r="1549" spans="1:6" x14ac:dyDescent="0.3">
      <c r="A1549" s="213">
        <v>2013</v>
      </c>
      <c r="B1549" s="213" t="s">
        <v>92</v>
      </c>
      <c r="C1549" s="213" t="s">
        <v>1</v>
      </c>
      <c r="D1549" s="213" t="s">
        <v>277</v>
      </c>
      <c r="E1549" s="213">
        <v>72</v>
      </c>
      <c r="F1549" s="213" t="s">
        <v>104</v>
      </c>
    </row>
    <row r="1550" spans="1:6" x14ac:dyDescent="0.3">
      <c r="A1550" s="213">
        <v>2013</v>
      </c>
      <c r="B1550" s="213" t="s">
        <v>92</v>
      </c>
      <c r="C1550" s="213" t="s">
        <v>1</v>
      </c>
      <c r="D1550" s="213" t="s">
        <v>43</v>
      </c>
      <c r="E1550" s="213">
        <v>180</v>
      </c>
      <c r="F1550" s="213" t="s">
        <v>104</v>
      </c>
    </row>
    <row r="1551" spans="1:6" x14ac:dyDescent="0.3">
      <c r="A1551" s="213">
        <v>2013</v>
      </c>
      <c r="B1551" s="213" t="s">
        <v>92</v>
      </c>
      <c r="C1551" s="213" t="s">
        <v>1</v>
      </c>
      <c r="D1551" s="213" t="s">
        <v>65</v>
      </c>
      <c r="E1551" s="213">
        <v>166</v>
      </c>
      <c r="F1551" s="213" t="s">
        <v>104</v>
      </c>
    </row>
    <row r="1552" spans="1:6" x14ac:dyDescent="0.3">
      <c r="A1552" s="213">
        <v>2013</v>
      </c>
      <c r="B1552" s="213" t="s">
        <v>92</v>
      </c>
      <c r="C1552" s="213" t="s">
        <v>1</v>
      </c>
      <c r="D1552" s="213" t="s">
        <v>22</v>
      </c>
      <c r="E1552" s="213">
        <v>233</v>
      </c>
      <c r="F1552" s="213" t="s">
        <v>104</v>
      </c>
    </row>
    <row r="1553" spans="1:6" x14ac:dyDescent="0.3">
      <c r="A1553" s="213">
        <v>2013</v>
      </c>
      <c r="B1553" s="213" t="s">
        <v>92</v>
      </c>
      <c r="C1553" s="213" t="s">
        <v>1</v>
      </c>
      <c r="D1553" s="213" t="s">
        <v>61</v>
      </c>
      <c r="E1553" s="213">
        <v>116</v>
      </c>
      <c r="F1553" s="213" t="s">
        <v>104</v>
      </c>
    </row>
    <row r="1554" spans="1:6" x14ac:dyDescent="0.3">
      <c r="A1554" s="213">
        <v>2013</v>
      </c>
      <c r="B1554" s="213" t="s">
        <v>92</v>
      </c>
      <c r="C1554" s="213" t="s">
        <v>1</v>
      </c>
      <c r="D1554" s="213" t="s">
        <v>23</v>
      </c>
      <c r="E1554" s="213">
        <v>283</v>
      </c>
      <c r="F1554" s="213" t="s">
        <v>104</v>
      </c>
    </row>
    <row r="1555" spans="1:6" x14ac:dyDescent="0.3">
      <c r="A1555" s="213">
        <v>2013</v>
      </c>
      <c r="B1555" s="213" t="s">
        <v>92</v>
      </c>
      <c r="C1555" s="213" t="s">
        <v>1</v>
      </c>
      <c r="D1555" s="213" t="s">
        <v>12</v>
      </c>
      <c r="E1555" s="213">
        <v>163</v>
      </c>
      <c r="F1555" s="213" t="s">
        <v>104</v>
      </c>
    </row>
    <row r="1556" spans="1:6" x14ac:dyDescent="0.3">
      <c r="A1556" s="213">
        <v>2013</v>
      </c>
      <c r="B1556" s="213" t="s">
        <v>92</v>
      </c>
      <c r="C1556" s="213" t="s">
        <v>1</v>
      </c>
      <c r="D1556" s="213" t="s">
        <v>278</v>
      </c>
      <c r="E1556" s="213">
        <v>401</v>
      </c>
      <c r="F1556" s="213" t="s">
        <v>104</v>
      </c>
    </row>
    <row r="1557" spans="1:6" x14ac:dyDescent="0.3">
      <c r="A1557" s="213">
        <v>2013</v>
      </c>
      <c r="B1557" s="213" t="s">
        <v>92</v>
      </c>
      <c r="C1557" s="213" t="s">
        <v>1</v>
      </c>
      <c r="D1557" s="213" t="s">
        <v>19</v>
      </c>
      <c r="E1557" s="213">
        <v>338</v>
      </c>
      <c r="F1557" s="213" t="s">
        <v>104</v>
      </c>
    </row>
    <row r="1558" spans="1:6" x14ac:dyDescent="0.3">
      <c r="A1558" s="213">
        <v>2013</v>
      </c>
      <c r="B1558" s="213" t="s">
        <v>92</v>
      </c>
      <c r="C1558" s="213" t="s">
        <v>1</v>
      </c>
      <c r="D1558" s="213" t="s">
        <v>45</v>
      </c>
      <c r="E1558" s="213">
        <v>77</v>
      </c>
      <c r="F1558" s="213" t="s">
        <v>104</v>
      </c>
    </row>
    <row r="1559" spans="1:6" x14ac:dyDescent="0.3">
      <c r="A1559" s="213">
        <v>2013</v>
      </c>
      <c r="B1559" s="213" t="s">
        <v>92</v>
      </c>
      <c r="C1559" s="213" t="s">
        <v>1</v>
      </c>
      <c r="D1559" s="213" t="s">
        <v>48</v>
      </c>
      <c r="E1559" s="213">
        <v>196</v>
      </c>
      <c r="F1559" s="213" t="s">
        <v>104</v>
      </c>
    </row>
    <row r="1560" spans="1:6" x14ac:dyDescent="0.3">
      <c r="A1560" s="213">
        <v>2013</v>
      </c>
      <c r="B1560" s="213" t="s">
        <v>92</v>
      </c>
      <c r="C1560" s="213" t="s">
        <v>1</v>
      </c>
      <c r="D1560" s="213" t="s">
        <v>34</v>
      </c>
      <c r="E1560" s="213">
        <v>86</v>
      </c>
      <c r="F1560" s="213" t="s">
        <v>104</v>
      </c>
    </row>
    <row r="1561" spans="1:6" x14ac:dyDescent="0.3">
      <c r="A1561" s="213">
        <v>2013</v>
      </c>
      <c r="B1561" s="213" t="s">
        <v>92</v>
      </c>
      <c r="C1561" s="213" t="s">
        <v>1</v>
      </c>
      <c r="D1561" s="213" t="s">
        <v>3</v>
      </c>
      <c r="E1561" s="292">
        <v>1155</v>
      </c>
      <c r="F1561" s="213" t="s">
        <v>104</v>
      </c>
    </row>
    <row r="1562" spans="1:6" x14ac:dyDescent="0.3">
      <c r="A1562" s="213">
        <v>2013</v>
      </c>
      <c r="B1562" s="213" t="s">
        <v>92</v>
      </c>
      <c r="C1562" s="213" t="s">
        <v>1</v>
      </c>
      <c r="D1562" s="213" t="s">
        <v>80</v>
      </c>
      <c r="E1562" s="213">
        <v>377</v>
      </c>
      <c r="F1562" s="213" t="s">
        <v>104</v>
      </c>
    </row>
    <row r="1563" spans="1:6" x14ac:dyDescent="0.3">
      <c r="A1563" s="213">
        <v>2013</v>
      </c>
      <c r="B1563" s="213" t="s">
        <v>92</v>
      </c>
      <c r="C1563" s="213" t="s">
        <v>1</v>
      </c>
      <c r="D1563" s="213" t="s">
        <v>39</v>
      </c>
      <c r="E1563" s="213">
        <v>316</v>
      </c>
      <c r="F1563" s="213" t="s">
        <v>104</v>
      </c>
    </row>
    <row r="1564" spans="1:6" x14ac:dyDescent="0.3">
      <c r="A1564" s="213">
        <v>2013</v>
      </c>
      <c r="B1564" s="213" t="s">
        <v>92</v>
      </c>
      <c r="C1564" s="213" t="s">
        <v>1</v>
      </c>
      <c r="D1564" s="213" t="s">
        <v>14</v>
      </c>
      <c r="E1564" s="213">
        <v>820</v>
      </c>
      <c r="F1564" s="213" t="s">
        <v>104</v>
      </c>
    </row>
    <row r="1565" spans="1:6" x14ac:dyDescent="0.3">
      <c r="A1565" s="213">
        <v>2013</v>
      </c>
      <c r="B1565" s="213" t="s">
        <v>92</v>
      </c>
      <c r="C1565" s="213" t="s">
        <v>1</v>
      </c>
      <c r="D1565" s="213" t="s">
        <v>68</v>
      </c>
      <c r="E1565" s="213">
        <v>163</v>
      </c>
      <c r="F1565" s="213" t="s">
        <v>104</v>
      </c>
    </row>
    <row r="1566" spans="1:6" x14ac:dyDescent="0.3">
      <c r="A1566" s="213">
        <v>2013</v>
      </c>
      <c r="B1566" s="213" t="s">
        <v>92</v>
      </c>
      <c r="C1566" s="213" t="s">
        <v>1</v>
      </c>
      <c r="D1566" s="213" t="s">
        <v>69</v>
      </c>
      <c r="E1566" s="213">
        <v>156</v>
      </c>
      <c r="F1566" s="213" t="s">
        <v>104</v>
      </c>
    </row>
    <row r="1567" spans="1:6" x14ac:dyDescent="0.3">
      <c r="A1567" s="213">
        <v>2013</v>
      </c>
      <c r="B1567" s="213" t="s">
        <v>92</v>
      </c>
      <c r="C1567" s="213" t="s">
        <v>1</v>
      </c>
      <c r="D1567" s="213" t="s">
        <v>279</v>
      </c>
      <c r="E1567" s="213">
        <v>58</v>
      </c>
      <c r="F1567" s="213" t="s">
        <v>104</v>
      </c>
    </row>
    <row r="1568" spans="1:6" x14ac:dyDescent="0.3">
      <c r="A1568" s="213">
        <v>2013</v>
      </c>
      <c r="B1568" s="213" t="s">
        <v>92</v>
      </c>
      <c r="C1568" s="213" t="s">
        <v>1</v>
      </c>
      <c r="D1568" s="213" t="s">
        <v>24</v>
      </c>
      <c r="E1568" s="213">
        <v>774</v>
      </c>
      <c r="F1568" s="213" t="s">
        <v>104</v>
      </c>
    </row>
    <row r="1569" spans="1:6" x14ac:dyDescent="0.3">
      <c r="A1569" s="213">
        <v>2013</v>
      </c>
      <c r="B1569" s="213" t="s">
        <v>92</v>
      </c>
      <c r="C1569" s="213" t="s">
        <v>1</v>
      </c>
      <c r="D1569" s="213" t="s">
        <v>9</v>
      </c>
      <c r="E1569" s="213">
        <v>558</v>
      </c>
      <c r="F1569" s="213" t="s">
        <v>104</v>
      </c>
    </row>
    <row r="1570" spans="1:6" x14ac:dyDescent="0.3">
      <c r="A1570" s="213">
        <v>2013</v>
      </c>
      <c r="B1570" s="213" t="s">
        <v>92</v>
      </c>
      <c r="C1570" s="213" t="s">
        <v>1</v>
      </c>
      <c r="D1570" s="213" t="s">
        <v>67</v>
      </c>
      <c r="E1570" s="213">
        <v>218</v>
      </c>
      <c r="F1570" s="213" t="s">
        <v>104</v>
      </c>
    </row>
    <row r="1571" spans="1:6" x14ac:dyDescent="0.3">
      <c r="A1571" s="213">
        <v>2013</v>
      </c>
      <c r="B1571" s="213" t="s">
        <v>92</v>
      </c>
      <c r="C1571" s="213" t="s">
        <v>1</v>
      </c>
      <c r="D1571" s="213" t="s">
        <v>28</v>
      </c>
      <c r="E1571" s="213">
        <v>365</v>
      </c>
      <c r="F1571" s="213" t="s">
        <v>104</v>
      </c>
    </row>
    <row r="1572" spans="1:6" x14ac:dyDescent="0.3">
      <c r="A1572" s="213">
        <v>2013</v>
      </c>
      <c r="B1572" s="213" t="s">
        <v>92</v>
      </c>
      <c r="C1572" s="213" t="s">
        <v>1</v>
      </c>
      <c r="D1572" s="213" t="s">
        <v>31</v>
      </c>
      <c r="E1572" s="213">
        <v>355</v>
      </c>
      <c r="F1572" s="213" t="s">
        <v>104</v>
      </c>
    </row>
    <row r="1573" spans="1:6" x14ac:dyDescent="0.3">
      <c r="A1573" s="213">
        <v>2013</v>
      </c>
      <c r="B1573" s="213" t="s">
        <v>92</v>
      </c>
      <c r="C1573" s="213" t="s">
        <v>1</v>
      </c>
      <c r="D1573" s="213" t="s">
        <v>64</v>
      </c>
      <c r="E1573" s="213">
        <v>411</v>
      </c>
      <c r="F1573" s="213" t="s">
        <v>104</v>
      </c>
    </row>
    <row r="1574" spans="1:6" x14ac:dyDescent="0.3">
      <c r="A1574" s="213">
        <v>2013</v>
      </c>
      <c r="B1574" s="213" t="s">
        <v>92</v>
      </c>
      <c r="C1574" s="213" t="s">
        <v>1</v>
      </c>
      <c r="D1574" s="213" t="s">
        <v>280</v>
      </c>
      <c r="E1574" s="213">
        <v>104</v>
      </c>
      <c r="F1574" s="213" t="s">
        <v>104</v>
      </c>
    </row>
    <row r="1575" spans="1:6" x14ac:dyDescent="0.3">
      <c r="A1575" s="213">
        <v>2013</v>
      </c>
      <c r="B1575" s="213" t="s">
        <v>92</v>
      </c>
      <c r="C1575" s="213" t="s">
        <v>1</v>
      </c>
      <c r="D1575" s="213" t="s">
        <v>73</v>
      </c>
      <c r="E1575" s="213">
        <v>641</v>
      </c>
      <c r="F1575" s="213" t="s">
        <v>104</v>
      </c>
    </row>
    <row r="1576" spans="1:6" x14ac:dyDescent="0.3">
      <c r="A1576" s="213">
        <v>2013</v>
      </c>
      <c r="B1576" s="213" t="s">
        <v>92</v>
      </c>
      <c r="C1576" s="213" t="s">
        <v>1</v>
      </c>
      <c r="D1576" s="213" t="s">
        <v>26</v>
      </c>
      <c r="E1576" s="213">
        <v>277</v>
      </c>
      <c r="F1576" s="213" t="s">
        <v>104</v>
      </c>
    </row>
    <row r="1577" spans="1:6" x14ac:dyDescent="0.3">
      <c r="A1577" s="213">
        <v>2013</v>
      </c>
      <c r="B1577" s="213" t="s">
        <v>92</v>
      </c>
      <c r="C1577" s="213" t="s">
        <v>1</v>
      </c>
      <c r="D1577" s="213" t="s">
        <v>32</v>
      </c>
      <c r="E1577" s="213">
        <v>249</v>
      </c>
      <c r="F1577" s="213" t="s">
        <v>104</v>
      </c>
    </row>
    <row r="1578" spans="1:6" x14ac:dyDescent="0.3">
      <c r="A1578" s="213">
        <v>2013</v>
      </c>
      <c r="B1578" s="213" t="s">
        <v>92</v>
      </c>
      <c r="C1578" s="213" t="s">
        <v>1</v>
      </c>
      <c r="D1578" s="213" t="s">
        <v>46</v>
      </c>
      <c r="E1578" s="213">
        <v>585</v>
      </c>
      <c r="F1578" s="213" t="s">
        <v>104</v>
      </c>
    </row>
    <row r="1579" spans="1:6" x14ac:dyDescent="0.3">
      <c r="A1579" s="213">
        <v>2013</v>
      </c>
      <c r="B1579" s="213" t="s">
        <v>92</v>
      </c>
      <c r="C1579" s="213" t="s">
        <v>1</v>
      </c>
      <c r="D1579" s="213" t="s">
        <v>75</v>
      </c>
      <c r="E1579" s="213">
        <v>419</v>
      </c>
      <c r="F1579" s="213" t="s">
        <v>104</v>
      </c>
    </row>
    <row r="1580" spans="1:6" x14ac:dyDescent="0.3">
      <c r="A1580" s="213">
        <v>2013</v>
      </c>
      <c r="B1580" s="213" t="s">
        <v>92</v>
      </c>
      <c r="C1580" s="213" t="s">
        <v>1</v>
      </c>
      <c r="D1580" s="213" t="s">
        <v>10</v>
      </c>
      <c r="E1580" s="213">
        <v>963</v>
      </c>
      <c r="F1580" s="213" t="s">
        <v>104</v>
      </c>
    </row>
    <row r="1581" spans="1:6" x14ac:dyDescent="0.3">
      <c r="A1581" s="213">
        <v>2013</v>
      </c>
      <c r="B1581" s="213" t="s">
        <v>92</v>
      </c>
      <c r="C1581" s="213" t="s">
        <v>1</v>
      </c>
      <c r="D1581" s="213" t="s">
        <v>291</v>
      </c>
      <c r="E1581" s="213">
        <v>88</v>
      </c>
      <c r="F1581" s="213" t="s">
        <v>104</v>
      </c>
    </row>
    <row r="1582" spans="1:6" x14ac:dyDescent="0.3">
      <c r="A1582" s="213">
        <v>2013</v>
      </c>
      <c r="B1582" s="213" t="s">
        <v>92</v>
      </c>
      <c r="C1582" s="213" t="s">
        <v>1</v>
      </c>
      <c r="D1582" s="213" t="s">
        <v>15</v>
      </c>
      <c r="E1582" s="213">
        <v>824</v>
      </c>
      <c r="F1582" s="213" t="s">
        <v>104</v>
      </c>
    </row>
    <row r="1583" spans="1:6" x14ac:dyDescent="0.3">
      <c r="A1583" s="213">
        <v>2013</v>
      </c>
      <c r="B1583" s="213" t="s">
        <v>92</v>
      </c>
      <c r="C1583" s="213" t="s">
        <v>1</v>
      </c>
      <c r="D1583" s="213" t="s">
        <v>18</v>
      </c>
      <c r="E1583" s="213">
        <v>879</v>
      </c>
      <c r="F1583" s="213" t="s">
        <v>104</v>
      </c>
    </row>
    <row r="1584" spans="1:6" x14ac:dyDescent="0.3">
      <c r="A1584" s="213">
        <v>2013</v>
      </c>
      <c r="B1584" s="213" t="s">
        <v>92</v>
      </c>
      <c r="C1584" s="213" t="s">
        <v>1</v>
      </c>
      <c r="D1584" s="213" t="s">
        <v>77</v>
      </c>
      <c r="E1584" s="213">
        <v>331</v>
      </c>
      <c r="F1584" s="213" t="s">
        <v>104</v>
      </c>
    </row>
    <row r="1585" spans="1:6" x14ac:dyDescent="0.3">
      <c r="A1585" s="213">
        <v>2013</v>
      </c>
      <c r="B1585" s="213" t="s">
        <v>92</v>
      </c>
      <c r="C1585" s="213" t="s">
        <v>1</v>
      </c>
      <c r="D1585" s="213" t="s">
        <v>44</v>
      </c>
      <c r="E1585" s="213">
        <v>71</v>
      </c>
      <c r="F1585" s="213" t="s">
        <v>104</v>
      </c>
    </row>
    <row r="1586" spans="1:6" x14ac:dyDescent="0.3">
      <c r="A1586" s="213">
        <v>2013</v>
      </c>
      <c r="B1586" s="213" t="s">
        <v>92</v>
      </c>
      <c r="C1586" s="213" t="s">
        <v>1</v>
      </c>
      <c r="D1586" s="213" t="s">
        <v>71</v>
      </c>
      <c r="E1586" s="213">
        <v>328</v>
      </c>
      <c r="F1586" s="213" t="s">
        <v>104</v>
      </c>
    </row>
    <row r="1587" spans="1:6" x14ac:dyDescent="0.3">
      <c r="A1587" s="213">
        <v>2013</v>
      </c>
      <c r="B1587" s="213" t="s">
        <v>92</v>
      </c>
      <c r="C1587" s="213" t="s">
        <v>1</v>
      </c>
      <c r="D1587" s="213" t="s">
        <v>52</v>
      </c>
      <c r="E1587" s="213">
        <v>77</v>
      </c>
      <c r="F1587" s="213" t="s">
        <v>104</v>
      </c>
    </row>
    <row r="1588" spans="1:6" x14ac:dyDescent="0.3">
      <c r="A1588" s="213">
        <v>2013</v>
      </c>
      <c r="B1588" s="213" t="s">
        <v>92</v>
      </c>
      <c r="C1588" s="213" t="s">
        <v>1</v>
      </c>
      <c r="D1588" s="213" t="s">
        <v>20</v>
      </c>
      <c r="E1588" s="213">
        <v>533</v>
      </c>
      <c r="F1588" s="213" t="s">
        <v>104</v>
      </c>
    </row>
    <row r="1589" spans="1:6" x14ac:dyDescent="0.3">
      <c r="A1589" s="213">
        <v>2013</v>
      </c>
      <c r="B1589" s="213" t="s">
        <v>92</v>
      </c>
      <c r="C1589" s="213" t="s">
        <v>1</v>
      </c>
      <c r="D1589" s="213" t="s">
        <v>95</v>
      </c>
      <c r="E1589" s="213">
        <v>782</v>
      </c>
      <c r="F1589" s="213" t="s">
        <v>104</v>
      </c>
    </row>
    <row r="1590" spans="1:6" x14ac:dyDescent="0.3">
      <c r="A1590" s="213">
        <v>2013</v>
      </c>
      <c r="B1590" s="213" t="s">
        <v>92</v>
      </c>
      <c r="C1590" s="213" t="s">
        <v>1</v>
      </c>
      <c r="D1590" s="213" t="s">
        <v>30</v>
      </c>
      <c r="E1590" s="213">
        <v>149</v>
      </c>
      <c r="F1590" s="213" t="s">
        <v>104</v>
      </c>
    </row>
    <row r="1591" spans="1:6" x14ac:dyDescent="0.3">
      <c r="A1591" s="213">
        <v>2013</v>
      </c>
      <c r="B1591" s="213" t="s">
        <v>92</v>
      </c>
      <c r="C1591" s="213" t="s">
        <v>1</v>
      </c>
      <c r="D1591" s="213" t="s">
        <v>58</v>
      </c>
      <c r="E1591" s="213">
        <v>31</v>
      </c>
      <c r="F1591" s="213" t="s">
        <v>104</v>
      </c>
    </row>
    <row r="1592" spans="1:6" x14ac:dyDescent="0.3">
      <c r="A1592" s="213">
        <v>2013</v>
      </c>
      <c r="B1592" s="213" t="s">
        <v>92</v>
      </c>
      <c r="C1592" s="213" t="s">
        <v>1</v>
      </c>
      <c r="D1592" s="213" t="s">
        <v>281</v>
      </c>
      <c r="E1592" s="292">
        <v>2135</v>
      </c>
      <c r="F1592" s="213" t="s">
        <v>104</v>
      </c>
    </row>
    <row r="1593" spans="1:6" x14ac:dyDescent="0.3">
      <c r="A1593" s="213">
        <v>2013</v>
      </c>
      <c r="B1593" s="213" t="s">
        <v>92</v>
      </c>
      <c r="C1593" s="213" t="s">
        <v>1</v>
      </c>
      <c r="D1593" s="213" t="s">
        <v>54</v>
      </c>
      <c r="E1593" s="213">
        <v>41</v>
      </c>
      <c r="F1593" s="213" t="s">
        <v>104</v>
      </c>
    </row>
    <row r="1594" spans="1:6" x14ac:dyDescent="0.3">
      <c r="A1594" s="213">
        <v>2013</v>
      </c>
      <c r="B1594" s="213" t="s">
        <v>92</v>
      </c>
      <c r="C1594" s="213" t="s">
        <v>1</v>
      </c>
      <c r="D1594" s="213" t="s">
        <v>282</v>
      </c>
      <c r="E1594" s="213">
        <v>136</v>
      </c>
      <c r="F1594" s="213" t="s">
        <v>104</v>
      </c>
    </row>
    <row r="1595" spans="1:6" x14ac:dyDescent="0.3">
      <c r="A1595" s="213">
        <v>2013</v>
      </c>
      <c r="B1595" s="213" t="s">
        <v>92</v>
      </c>
      <c r="C1595" s="213" t="s">
        <v>1</v>
      </c>
      <c r="D1595" s="213" t="s">
        <v>145</v>
      </c>
      <c r="E1595" s="292">
        <v>9126</v>
      </c>
      <c r="F1595" s="213" t="s">
        <v>104</v>
      </c>
    </row>
    <row r="1596" spans="1:6" x14ac:dyDescent="0.3">
      <c r="A1596" s="213">
        <v>2013</v>
      </c>
      <c r="B1596" s="213" t="s">
        <v>92</v>
      </c>
      <c r="C1596" s="213" t="s">
        <v>1</v>
      </c>
      <c r="D1596" s="213" t="s">
        <v>146</v>
      </c>
      <c r="E1596" s="292">
        <v>5034</v>
      </c>
      <c r="F1596" s="213" t="s">
        <v>104</v>
      </c>
    </row>
    <row r="1597" spans="1:6" x14ac:dyDescent="0.3">
      <c r="A1597" s="213">
        <v>2013</v>
      </c>
      <c r="B1597" s="213" t="s">
        <v>92</v>
      </c>
      <c r="C1597" s="213" t="s">
        <v>1</v>
      </c>
      <c r="D1597" s="213" t="s">
        <v>147</v>
      </c>
      <c r="E1597" s="292">
        <v>10821</v>
      </c>
      <c r="F1597" s="213" t="s">
        <v>104</v>
      </c>
    </row>
    <row r="1598" spans="1:6" x14ac:dyDescent="0.3">
      <c r="A1598" s="213">
        <v>2013</v>
      </c>
      <c r="B1598" s="213" t="s">
        <v>92</v>
      </c>
      <c r="C1598" s="213" t="s">
        <v>82</v>
      </c>
      <c r="D1598" s="213" t="s">
        <v>35</v>
      </c>
      <c r="E1598" s="213">
        <v>63</v>
      </c>
      <c r="F1598" s="213" t="s">
        <v>104</v>
      </c>
    </row>
    <row r="1599" spans="1:6" x14ac:dyDescent="0.3">
      <c r="A1599" s="213">
        <v>2013</v>
      </c>
      <c r="B1599" s="213" t="s">
        <v>92</v>
      </c>
      <c r="C1599" s="213" t="s">
        <v>82</v>
      </c>
      <c r="D1599" s="213" t="s">
        <v>41</v>
      </c>
      <c r="E1599" s="213">
        <v>32</v>
      </c>
      <c r="F1599" s="213" t="s">
        <v>104</v>
      </c>
    </row>
    <row r="1600" spans="1:6" x14ac:dyDescent="0.3">
      <c r="A1600" s="213">
        <v>2013</v>
      </c>
      <c r="B1600" s="213" t="s">
        <v>92</v>
      </c>
      <c r="C1600" s="213" t="s">
        <v>82</v>
      </c>
      <c r="D1600" s="213" t="s">
        <v>59</v>
      </c>
      <c r="E1600" s="213">
        <v>64</v>
      </c>
      <c r="F1600" s="213" t="s">
        <v>104</v>
      </c>
    </row>
    <row r="1601" spans="1:6" x14ac:dyDescent="0.3">
      <c r="A1601" s="213">
        <v>2013</v>
      </c>
      <c r="B1601" s="213" t="s">
        <v>92</v>
      </c>
      <c r="C1601" s="213" t="s">
        <v>82</v>
      </c>
      <c r="D1601" s="213" t="s">
        <v>79</v>
      </c>
      <c r="E1601" s="292">
        <v>1094</v>
      </c>
      <c r="F1601" s="213" t="s">
        <v>104</v>
      </c>
    </row>
    <row r="1602" spans="1:6" x14ac:dyDescent="0.3">
      <c r="A1602" s="213">
        <v>2013</v>
      </c>
      <c r="B1602" s="213" t="s">
        <v>92</v>
      </c>
      <c r="C1602" s="213" t="s">
        <v>82</v>
      </c>
      <c r="D1602" s="213" t="s">
        <v>17</v>
      </c>
      <c r="E1602" s="213">
        <v>566</v>
      </c>
      <c r="F1602" s="213" t="s">
        <v>104</v>
      </c>
    </row>
    <row r="1603" spans="1:6" x14ac:dyDescent="0.3">
      <c r="A1603" s="213">
        <v>2013</v>
      </c>
      <c r="B1603" s="213" t="s">
        <v>92</v>
      </c>
      <c r="C1603" s="213" t="s">
        <v>82</v>
      </c>
      <c r="D1603" s="213" t="s">
        <v>274</v>
      </c>
      <c r="E1603" s="213">
        <v>107</v>
      </c>
      <c r="F1603" s="213" t="s">
        <v>104</v>
      </c>
    </row>
    <row r="1604" spans="1:6" x14ac:dyDescent="0.3">
      <c r="A1604" s="213">
        <v>2013</v>
      </c>
      <c r="B1604" s="213" t="s">
        <v>92</v>
      </c>
      <c r="C1604" s="213" t="s">
        <v>82</v>
      </c>
      <c r="D1604" s="213" t="s">
        <v>66</v>
      </c>
      <c r="E1604" s="213">
        <v>242</v>
      </c>
      <c r="F1604" s="213" t="s">
        <v>104</v>
      </c>
    </row>
    <row r="1605" spans="1:6" x14ac:dyDescent="0.3">
      <c r="A1605" s="213">
        <v>2013</v>
      </c>
      <c r="B1605" s="213" t="s">
        <v>92</v>
      </c>
      <c r="C1605" s="213" t="s">
        <v>82</v>
      </c>
      <c r="D1605" s="213" t="s">
        <v>283</v>
      </c>
      <c r="E1605" s="213">
        <v>44</v>
      </c>
      <c r="F1605" s="213" t="s">
        <v>104</v>
      </c>
    </row>
    <row r="1606" spans="1:6" x14ac:dyDescent="0.3">
      <c r="A1606" s="213">
        <v>2013</v>
      </c>
      <c r="B1606" s="213" t="s">
        <v>92</v>
      </c>
      <c r="C1606" s="213" t="s">
        <v>82</v>
      </c>
      <c r="D1606" s="213" t="s">
        <v>11</v>
      </c>
      <c r="E1606" s="213">
        <v>927</v>
      </c>
      <c r="F1606" s="213" t="s">
        <v>104</v>
      </c>
    </row>
    <row r="1607" spans="1:6" x14ac:dyDescent="0.3">
      <c r="A1607" s="213">
        <v>2013</v>
      </c>
      <c r="B1607" s="213" t="s">
        <v>92</v>
      </c>
      <c r="C1607" s="213" t="s">
        <v>82</v>
      </c>
      <c r="D1607" s="213" t="s">
        <v>56</v>
      </c>
      <c r="E1607" s="213">
        <v>210</v>
      </c>
      <c r="F1607" s="213" t="s">
        <v>104</v>
      </c>
    </row>
    <row r="1608" spans="1:6" x14ac:dyDescent="0.3">
      <c r="A1608" s="213">
        <v>2013</v>
      </c>
      <c r="B1608" s="213" t="s">
        <v>92</v>
      </c>
      <c r="C1608" s="213" t="s">
        <v>82</v>
      </c>
      <c r="D1608" s="213" t="s">
        <v>29</v>
      </c>
      <c r="E1608" s="213">
        <v>264</v>
      </c>
      <c r="F1608" s="213" t="s">
        <v>104</v>
      </c>
    </row>
    <row r="1609" spans="1:6" x14ac:dyDescent="0.3">
      <c r="A1609" s="213">
        <v>2013</v>
      </c>
      <c r="B1609" s="213" t="s">
        <v>92</v>
      </c>
      <c r="C1609" s="213" t="s">
        <v>82</v>
      </c>
      <c r="D1609" s="213" t="s">
        <v>40</v>
      </c>
      <c r="E1609" s="213">
        <v>38</v>
      </c>
      <c r="F1609" s="213" t="s">
        <v>104</v>
      </c>
    </row>
    <row r="1610" spans="1:6" x14ac:dyDescent="0.3">
      <c r="A1610" s="213">
        <v>2013</v>
      </c>
      <c r="B1610" s="213" t="s">
        <v>92</v>
      </c>
      <c r="C1610" s="213" t="s">
        <v>82</v>
      </c>
      <c r="D1610" s="213" t="s">
        <v>47</v>
      </c>
      <c r="E1610" s="213">
        <v>767</v>
      </c>
      <c r="F1610" s="213" t="s">
        <v>104</v>
      </c>
    </row>
    <row r="1611" spans="1:6" x14ac:dyDescent="0.3">
      <c r="A1611" s="213">
        <v>2013</v>
      </c>
      <c r="B1611" s="213" t="s">
        <v>92</v>
      </c>
      <c r="C1611" s="213" t="s">
        <v>82</v>
      </c>
      <c r="D1611" s="213" t="s">
        <v>57</v>
      </c>
      <c r="E1611" s="213">
        <v>103</v>
      </c>
      <c r="F1611" s="213" t="s">
        <v>104</v>
      </c>
    </row>
    <row r="1612" spans="1:6" x14ac:dyDescent="0.3">
      <c r="A1612" s="213">
        <v>2013</v>
      </c>
      <c r="B1612" s="213" t="s">
        <v>92</v>
      </c>
      <c r="C1612" s="213" t="s">
        <v>82</v>
      </c>
      <c r="D1612" s="213" t="s">
        <v>74</v>
      </c>
      <c r="E1612" s="213">
        <v>529</v>
      </c>
      <c r="F1612" s="213" t="s">
        <v>104</v>
      </c>
    </row>
    <row r="1613" spans="1:6" x14ac:dyDescent="0.3">
      <c r="A1613" s="213">
        <v>2013</v>
      </c>
      <c r="B1613" s="213" t="s">
        <v>92</v>
      </c>
      <c r="C1613" s="213" t="s">
        <v>82</v>
      </c>
      <c r="D1613" s="213" t="s">
        <v>53</v>
      </c>
      <c r="E1613" s="213">
        <v>71</v>
      </c>
      <c r="F1613" s="213" t="s">
        <v>104</v>
      </c>
    </row>
    <row r="1614" spans="1:6" x14ac:dyDescent="0.3">
      <c r="A1614" s="213">
        <v>2013</v>
      </c>
      <c r="B1614" s="213" t="s">
        <v>92</v>
      </c>
      <c r="C1614" s="213" t="s">
        <v>82</v>
      </c>
      <c r="D1614" s="213" t="s">
        <v>60</v>
      </c>
      <c r="E1614" s="213">
        <v>344</v>
      </c>
      <c r="F1614" s="213" t="s">
        <v>104</v>
      </c>
    </row>
    <row r="1615" spans="1:6" x14ac:dyDescent="0.3">
      <c r="A1615" s="213">
        <v>2013</v>
      </c>
      <c r="B1615" s="213" t="s">
        <v>92</v>
      </c>
      <c r="C1615" s="213" t="s">
        <v>82</v>
      </c>
      <c r="D1615" s="213" t="s">
        <v>25</v>
      </c>
      <c r="E1615" s="213">
        <v>536</v>
      </c>
      <c r="F1615" s="213" t="s">
        <v>104</v>
      </c>
    </row>
    <row r="1616" spans="1:6" x14ac:dyDescent="0.3">
      <c r="A1616" s="213">
        <v>2013</v>
      </c>
      <c r="B1616" s="213" t="s">
        <v>92</v>
      </c>
      <c r="C1616" s="213" t="s">
        <v>82</v>
      </c>
      <c r="D1616" s="213" t="s">
        <v>7</v>
      </c>
      <c r="E1616" s="213">
        <v>767</v>
      </c>
      <c r="F1616" s="213" t="s">
        <v>104</v>
      </c>
    </row>
    <row r="1617" spans="1:6" x14ac:dyDescent="0.3">
      <c r="A1617" s="213">
        <v>2013</v>
      </c>
      <c r="B1617" s="213" t="s">
        <v>92</v>
      </c>
      <c r="C1617" s="213" t="s">
        <v>82</v>
      </c>
      <c r="D1617" s="213" t="s">
        <v>36</v>
      </c>
      <c r="E1617" s="213">
        <v>180</v>
      </c>
      <c r="F1617" s="213" t="s">
        <v>104</v>
      </c>
    </row>
    <row r="1618" spans="1:6" x14ac:dyDescent="0.3">
      <c r="A1618" s="213">
        <v>2013</v>
      </c>
      <c r="B1618" s="213" t="s">
        <v>92</v>
      </c>
      <c r="C1618" s="213" t="s">
        <v>82</v>
      </c>
      <c r="D1618" s="213" t="s">
        <v>21</v>
      </c>
      <c r="E1618" s="213">
        <v>269</v>
      </c>
      <c r="F1618" s="213" t="s">
        <v>104</v>
      </c>
    </row>
    <row r="1619" spans="1:6" x14ac:dyDescent="0.3">
      <c r="A1619" s="213">
        <v>2013</v>
      </c>
      <c r="B1619" s="213" t="s">
        <v>92</v>
      </c>
      <c r="C1619" s="213" t="s">
        <v>82</v>
      </c>
      <c r="D1619" s="213" t="s">
        <v>42</v>
      </c>
      <c r="E1619" s="213">
        <v>50</v>
      </c>
      <c r="F1619" s="213" t="s">
        <v>104</v>
      </c>
    </row>
    <row r="1620" spans="1:6" x14ac:dyDescent="0.3">
      <c r="A1620" s="213">
        <v>2013</v>
      </c>
      <c r="B1620" s="213" t="s">
        <v>92</v>
      </c>
      <c r="C1620" s="213" t="s">
        <v>82</v>
      </c>
      <c r="D1620" s="213" t="s">
        <v>16</v>
      </c>
      <c r="E1620" s="213">
        <v>574</v>
      </c>
      <c r="F1620" s="213" t="s">
        <v>104</v>
      </c>
    </row>
    <row r="1621" spans="1:6" x14ac:dyDescent="0.3">
      <c r="A1621" s="213">
        <v>2013</v>
      </c>
      <c r="B1621" s="213" t="s">
        <v>92</v>
      </c>
      <c r="C1621" s="213" t="s">
        <v>82</v>
      </c>
      <c r="D1621" s="213" t="s">
        <v>2</v>
      </c>
      <c r="E1621" s="292">
        <v>1258</v>
      </c>
      <c r="F1621" s="213" t="s">
        <v>104</v>
      </c>
    </row>
    <row r="1622" spans="1:6" x14ac:dyDescent="0.3">
      <c r="A1622" s="213">
        <v>2013</v>
      </c>
      <c r="B1622" s="213" t="s">
        <v>92</v>
      </c>
      <c r="C1622" s="213" t="s">
        <v>82</v>
      </c>
      <c r="D1622" s="213" t="s">
        <v>288</v>
      </c>
      <c r="E1622" s="213">
        <v>41</v>
      </c>
      <c r="F1622" s="213" t="s">
        <v>104</v>
      </c>
    </row>
    <row r="1623" spans="1:6" x14ac:dyDescent="0.3">
      <c r="A1623" s="213">
        <v>2013</v>
      </c>
      <c r="B1623" s="213" t="s">
        <v>92</v>
      </c>
      <c r="C1623" s="213" t="s">
        <v>82</v>
      </c>
      <c r="D1623" s="213" t="s">
        <v>4</v>
      </c>
      <c r="E1623" s="292">
        <v>1350</v>
      </c>
      <c r="F1623" s="213" t="s">
        <v>104</v>
      </c>
    </row>
    <row r="1624" spans="1:6" x14ac:dyDescent="0.3">
      <c r="A1624" s="213">
        <v>2013</v>
      </c>
      <c r="B1624" s="213" t="s">
        <v>92</v>
      </c>
      <c r="C1624" s="213" t="s">
        <v>82</v>
      </c>
      <c r="D1624" s="213" t="s">
        <v>38</v>
      </c>
      <c r="E1624" s="213">
        <v>189</v>
      </c>
      <c r="F1624" s="213" t="s">
        <v>104</v>
      </c>
    </row>
    <row r="1625" spans="1:6" x14ac:dyDescent="0.3">
      <c r="A1625" s="213">
        <v>2013</v>
      </c>
      <c r="B1625" s="213" t="s">
        <v>92</v>
      </c>
      <c r="C1625" s="213" t="s">
        <v>82</v>
      </c>
      <c r="D1625" s="213" t="s">
        <v>275</v>
      </c>
      <c r="E1625" s="213">
        <v>217</v>
      </c>
      <c r="F1625" s="213" t="s">
        <v>104</v>
      </c>
    </row>
    <row r="1626" spans="1:6" x14ac:dyDescent="0.3">
      <c r="A1626" s="213">
        <v>2013</v>
      </c>
      <c r="B1626" s="213" t="s">
        <v>92</v>
      </c>
      <c r="C1626" s="213" t="s">
        <v>82</v>
      </c>
      <c r="D1626" s="213" t="s">
        <v>8</v>
      </c>
      <c r="E1626" s="213">
        <v>570</v>
      </c>
      <c r="F1626" s="213" t="s">
        <v>104</v>
      </c>
    </row>
    <row r="1627" spans="1:6" x14ac:dyDescent="0.3">
      <c r="A1627" s="213">
        <v>2013</v>
      </c>
      <c r="B1627" s="213" t="s">
        <v>92</v>
      </c>
      <c r="C1627" s="213" t="s">
        <v>82</v>
      </c>
      <c r="D1627" s="213" t="s">
        <v>78</v>
      </c>
      <c r="E1627" s="292">
        <v>1297</v>
      </c>
      <c r="F1627" s="213" t="s">
        <v>104</v>
      </c>
    </row>
    <row r="1628" spans="1:6" x14ac:dyDescent="0.3">
      <c r="A1628" s="213">
        <v>2013</v>
      </c>
      <c r="B1628" s="213" t="s">
        <v>92</v>
      </c>
      <c r="C1628" s="213" t="s">
        <v>82</v>
      </c>
      <c r="D1628" s="213" t="s">
        <v>27</v>
      </c>
      <c r="E1628" s="213">
        <v>407</v>
      </c>
      <c r="F1628" s="213" t="s">
        <v>104</v>
      </c>
    </row>
    <row r="1629" spans="1:6" x14ac:dyDescent="0.3">
      <c r="A1629" s="213">
        <v>2013</v>
      </c>
      <c r="B1629" s="213" t="s">
        <v>92</v>
      </c>
      <c r="C1629" s="213" t="s">
        <v>82</v>
      </c>
      <c r="D1629" s="213" t="s">
        <v>13</v>
      </c>
      <c r="E1629" s="213">
        <v>240</v>
      </c>
      <c r="F1629" s="213" t="s">
        <v>104</v>
      </c>
    </row>
    <row r="1630" spans="1:6" x14ac:dyDescent="0.3">
      <c r="A1630" s="213">
        <v>2013</v>
      </c>
      <c r="B1630" s="213" t="s">
        <v>92</v>
      </c>
      <c r="C1630" s="213" t="s">
        <v>82</v>
      </c>
      <c r="D1630" s="213" t="s">
        <v>70</v>
      </c>
      <c r="E1630" s="213">
        <v>598</v>
      </c>
      <c r="F1630" s="213" t="s">
        <v>104</v>
      </c>
    </row>
    <row r="1631" spans="1:6" x14ac:dyDescent="0.3">
      <c r="A1631" s="213">
        <v>2013</v>
      </c>
      <c r="B1631" s="213" t="s">
        <v>92</v>
      </c>
      <c r="C1631" s="213" t="s">
        <v>82</v>
      </c>
      <c r="D1631" s="213" t="s">
        <v>72</v>
      </c>
      <c r="E1631" s="213">
        <v>129</v>
      </c>
      <c r="F1631" s="213" t="s">
        <v>104</v>
      </c>
    </row>
    <row r="1632" spans="1:6" x14ac:dyDescent="0.3">
      <c r="A1632" s="213">
        <v>2013</v>
      </c>
      <c r="B1632" s="213" t="s">
        <v>92</v>
      </c>
      <c r="C1632" s="213" t="s">
        <v>82</v>
      </c>
      <c r="D1632" s="213" t="s">
        <v>276</v>
      </c>
      <c r="E1632" s="213">
        <v>70</v>
      </c>
      <c r="F1632" s="213" t="s">
        <v>104</v>
      </c>
    </row>
    <row r="1633" spans="1:6" x14ac:dyDescent="0.3">
      <c r="A1633" s="213">
        <v>2013</v>
      </c>
      <c r="B1633" s="213" t="s">
        <v>92</v>
      </c>
      <c r="C1633" s="213" t="s">
        <v>82</v>
      </c>
      <c r="D1633" s="213" t="s">
        <v>6</v>
      </c>
      <c r="E1633" s="292">
        <v>1283</v>
      </c>
      <c r="F1633" s="213" t="s">
        <v>104</v>
      </c>
    </row>
    <row r="1634" spans="1:6" x14ac:dyDescent="0.3">
      <c r="A1634" s="213">
        <v>2013</v>
      </c>
      <c r="B1634" s="213" t="s">
        <v>92</v>
      </c>
      <c r="C1634" s="213" t="s">
        <v>82</v>
      </c>
      <c r="D1634" s="213" t="s">
        <v>62</v>
      </c>
      <c r="E1634" s="213">
        <v>430</v>
      </c>
      <c r="F1634" s="213" t="s">
        <v>104</v>
      </c>
    </row>
    <row r="1635" spans="1:6" x14ac:dyDescent="0.3">
      <c r="A1635" s="213">
        <v>2013</v>
      </c>
      <c r="B1635" s="213" t="s">
        <v>92</v>
      </c>
      <c r="C1635" s="213" t="s">
        <v>82</v>
      </c>
      <c r="D1635" s="213" t="s">
        <v>5</v>
      </c>
      <c r="E1635" s="292">
        <v>1060</v>
      </c>
      <c r="F1635" s="213" t="s">
        <v>104</v>
      </c>
    </row>
    <row r="1636" spans="1:6" x14ac:dyDescent="0.3">
      <c r="A1636" s="213">
        <v>2013</v>
      </c>
      <c r="B1636" s="213" t="s">
        <v>92</v>
      </c>
      <c r="C1636" s="213" t="s">
        <v>82</v>
      </c>
      <c r="D1636" s="213" t="s">
        <v>37</v>
      </c>
      <c r="E1636" s="213">
        <v>35</v>
      </c>
      <c r="F1636" s="213" t="s">
        <v>104</v>
      </c>
    </row>
    <row r="1637" spans="1:6" x14ac:dyDescent="0.3">
      <c r="A1637" s="213">
        <v>2013</v>
      </c>
      <c r="B1637" s="213" t="s">
        <v>92</v>
      </c>
      <c r="C1637" s="213" t="s">
        <v>82</v>
      </c>
      <c r="D1637" s="213" t="s">
        <v>76</v>
      </c>
      <c r="E1637" s="213">
        <v>931</v>
      </c>
      <c r="F1637" s="213" t="s">
        <v>104</v>
      </c>
    </row>
    <row r="1638" spans="1:6" x14ac:dyDescent="0.3">
      <c r="A1638" s="213">
        <v>2013</v>
      </c>
      <c r="B1638" s="213" t="s">
        <v>92</v>
      </c>
      <c r="C1638" s="213" t="s">
        <v>82</v>
      </c>
      <c r="D1638" s="213" t="s">
        <v>63</v>
      </c>
      <c r="E1638" s="213">
        <v>128</v>
      </c>
      <c r="F1638" s="213" t="s">
        <v>104</v>
      </c>
    </row>
    <row r="1639" spans="1:6" x14ac:dyDescent="0.3">
      <c r="A1639" s="213">
        <v>2013</v>
      </c>
      <c r="B1639" s="213" t="s">
        <v>92</v>
      </c>
      <c r="C1639" s="213" t="s">
        <v>82</v>
      </c>
      <c r="D1639" s="213" t="s">
        <v>277</v>
      </c>
      <c r="E1639" s="213">
        <v>96</v>
      </c>
      <c r="F1639" s="213" t="s">
        <v>104</v>
      </c>
    </row>
    <row r="1640" spans="1:6" x14ac:dyDescent="0.3">
      <c r="A1640" s="213">
        <v>2013</v>
      </c>
      <c r="B1640" s="213" t="s">
        <v>92</v>
      </c>
      <c r="C1640" s="213" t="s">
        <v>82</v>
      </c>
      <c r="D1640" s="213" t="s">
        <v>43</v>
      </c>
      <c r="E1640" s="213">
        <v>248</v>
      </c>
      <c r="F1640" s="213" t="s">
        <v>104</v>
      </c>
    </row>
    <row r="1641" spans="1:6" x14ac:dyDescent="0.3">
      <c r="A1641" s="213">
        <v>2013</v>
      </c>
      <c r="B1641" s="213" t="s">
        <v>92</v>
      </c>
      <c r="C1641" s="213" t="s">
        <v>82</v>
      </c>
      <c r="D1641" s="213" t="s">
        <v>65</v>
      </c>
      <c r="E1641" s="213">
        <v>284</v>
      </c>
      <c r="F1641" s="213" t="s">
        <v>104</v>
      </c>
    </row>
    <row r="1642" spans="1:6" x14ac:dyDescent="0.3">
      <c r="A1642" s="213">
        <v>2013</v>
      </c>
      <c r="B1642" s="213" t="s">
        <v>92</v>
      </c>
      <c r="C1642" s="213" t="s">
        <v>82</v>
      </c>
      <c r="D1642" s="213" t="s">
        <v>22</v>
      </c>
      <c r="E1642" s="213">
        <v>242</v>
      </c>
      <c r="F1642" s="213" t="s">
        <v>104</v>
      </c>
    </row>
    <row r="1643" spans="1:6" x14ac:dyDescent="0.3">
      <c r="A1643" s="213">
        <v>2013</v>
      </c>
      <c r="B1643" s="213" t="s">
        <v>92</v>
      </c>
      <c r="C1643" s="213" t="s">
        <v>82</v>
      </c>
      <c r="D1643" s="213" t="s">
        <v>61</v>
      </c>
      <c r="E1643" s="213">
        <v>198</v>
      </c>
      <c r="F1643" s="213" t="s">
        <v>104</v>
      </c>
    </row>
    <row r="1644" spans="1:6" x14ac:dyDescent="0.3">
      <c r="A1644" s="213">
        <v>2013</v>
      </c>
      <c r="B1644" s="213" t="s">
        <v>92</v>
      </c>
      <c r="C1644" s="213" t="s">
        <v>82</v>
      </c>
      <c r="D1644" s="213" t="s">
        <v>23</v>
      </c>
      <c r="E1644" s="213">
        <v>276</v>
      </c>
      <c r="F1644" s="213" t="s">
        <v>104</v>
      </c>
    </row>
    <row r="1645" spans="1:6" x14ac:dyDescent="0.3">
      <c r="A1645" s="213">
        <v>2013</v>
      </c>
      <c r="B1645" s="213" t="s">
        <v>92</v>
      </c>
      <c r="C1645" s="213" t="s">
        <v>82</v>
      </c>
      <c r="D1645" s="213" t="s">
        <v>12</v>
      </c>
      <c r="E1645" s="213">
        <v>215</v>
      </c>
      <c r="F1645" s="213" t="s">
        <v>104</v>
      </c>
    </row>
    <row r="1646" spans="1:6" x14ac:dyDescent="0.3">
      <c r="A1646" s="213">
        <v>2013</v>
      </c>
      <c r="B1646" s="213" t="s">
        <v>92</v>
      </c>
      <c r="C1646" s="213" t="s">
        <v>82</v>
      </c>
      <c r="D1646" s="213" t="s">
        <v>278</v>
      </c>
      <c r="E1646" s="213">
        <v>339</v>
      </c>
      <c r="F1646" s="213" t="s">
        <v>104</v>
      </c>
    </row>
    <row r="1647" spans="1:6" x14ac:dyDescent="0.3">
      <c r="A1647" s="213">
        <v>2013</v>
      </c>
      <c r="B1647" s="213" t="s">
        <v>92</v>
      </c>
      <c r="C1647" s="213" t="s">
        <v>82</v>
      </c>
      <c r="D1647" s="213" t="s">
        <v>19</v>
      </c>
      <c r="E1647" s="213">
        <v>359</v>
      </c>
      <c r="F1647" s="213" t="s">
        <v>104</v>
      </c>
    </row>
    <row r="1648" spans="1:6" x14ac:dyDescent="0.3">
      <c r="A1648" s="213">
        <v>2013</v>
      </c>
      <c r="B1648" s="213" t="s">
        <v>92</v>
      </c>
      <c r="C1648" s="213" t="s">
        <v>82</v>
      </c>
      <c r="D1648" s="213" t="s">
        <v>45</v>
      </c>
      <c r="E1648" s="213">
        <v>101</v>
      </c>
      <c r="F1648" s="213" t="s">
        <v>104</v>
      </c>
    </row>
    <row r="1649" spans="1:6" x14ac:dyDescent="0.3">
      <c r="A1649" s="213">
        <v>2013</v>
      </c>
      <c r="B1649" s="213" t="s">
        <v>92</v>
      </c>
      <c r="C1649" s="213" t="s">
        <v>82</v>
      </c>
      <c r="D1649" s="213" t="s">
        <v>48</v>
      </c>
      <c r="E1649" s="213">
        <v>147</v>
      </c>
      <c r="F1649" s="213" t="s">
        <v>104</v>
      </c>
    </row>
    <row r="1650" spans="1:6" x14ac:dyDescent="0.3">
      <c r="A1650" s="213">
        <v>2013</v>
      </c>
      <c r="B1650" s="213" t="s">
        <v>92</v>
      </c>
      <c r="C1650" s="213" t="s">
        <v>82</v>
      </c>
      <c r="D1650" s="213" t="s">
        <v>34</v>
      </c>
      <c r="E1650" s="213">
        <v>105</v>
      </c>
      <c r="F1650" s="213" t="s">
        <v>104</v>
      </c>
    </row>
    <row r="1651" spans="1:6" x14ac:dyDescent="0.3">
      <c r="A1651" s="213">
        <v>2013</v>
      </c>
      <c r="B1651" s="213" t="s">
        <v>92</v>
      </c>
      <c r="C1651" s="213" t="s">
        <v>82</v>
      </c>
      <c r="D1651" s="213" t="s">
        <v>3</v>
      </c>
      <c r="E1651" s="292">
        <v>1134</v>
      </c>
      <c r="F1651" s="213" t="s">
        <v>104</v>
      </c>
    </row>
    <row r="1652" spans="1:6" x14ac:dyDescent="0.3">
      <c r="A1652" s="213">
        <v>2013</v>
      </c>
      <c r="B1652" s="213" t="s">
        <v>92</v>
      </c>
      <c r="C1652" s="213" t="s">
        <v>82</v>
      </c>
      <c r="D1652" s="213" t="s">
        <v>80</v>
      </c>
      <c r="E1652" s="213">
        <v>370</v>
      </c>
      <c r="F1652" s="213" t="s">
        <v>104</v>
      </c>
    </row>
    <row r="1653" spans="1:6" x14ac:dyDescent="0.3">
      <c r="A1653" s="213">
        <v>2013</v>
      </c>
      <c r="B1653" s="213" t="s">
        <v>92</v>
      </c>
      <c r="C1653" s="213" t="s">
        <v>82</v>
      </c>
      <c r="D1653" s="213" t="s">
        <v>39</v>
      </c>
      <c r="E1653" s="213">
        <v>550</v>
      </c>
      <c r="F1653" s="213" t="s">
        <v>104</v>
      </c>
    </row>
    <row r="1654" spans="1:6" x14ac:dyDescent="0.3">
      <c r="A1654" s="213">
        <v>2013</v>
      </c>
      <c r="B1654" s="213" t="s">
        <v>92</v>
      </c>
      <c r="C1654" s="213" t="s">
        <v>82</v>
      </c>
      <c r="D1654" s="213" t="s">
        <v>14</v>
      </c>
      <c r="E1654" s="213">
        <v>857</v>
      </c>
      <c r="F1654" s="213" t="s">
        <v>104</v>
      </c>
    </row>
    <row r="1655" spans="1:6" x14ac:dyDescent="0.3">
      <c r="A1655" s="213">
        <v>2013</v>
      </c>
      <c r="B1655" s="213" t="s">
        <v>92</v>
      </c>
      <c r="C1655" s="213" t="s">
        <v>82</v>
      </c>
      <c r="D1655" s="213" t="s">
        <v>68</v>
      </c>
      <c r="E1655" s="213">
        <v>137</v>
      </c>
      <c r="F1655" s="213" t="s">
        <v>104</v>
      </c>
    </row>
    <row r="1656" spans="1:6" x14ac:dyDescent="0.3">
      <c r="A1656" s="213">
        <v>2013</v>
      </c>
      <c r="B1656" s="213" t="s">
        <v>92</v>
      </c>
      <c r="C1656" s="213" t="s">
        <v>82</v>
      </c>
      <c r="D1656" s="213" t="s">
        <v>69</v>
      </c>
      <c r="E1656" s="213">
        <v>165</v>
      </c>
      <c r="F1656" s="213" t="s">
        <v>104</v>
      </c>
    </row>
    <row r="1657" spans="1:6" x14ac:dyDescent="0.3">
      <c r="A1657" s="213">
        <v>2013</v>
      </c>
      <c r="B1657" s="213" t="s">
        <v>92</v>
      </c>
      <c r="C1657" s="213" t="s">
        <v>82</v>
      </c>
      <c r="D1657" s="213" t="s">
        <v>50</v>
      </c>
      <c r="E1657" s="213">
        <v>31</v>
      </c>
      <c r="F1657" s="213" t="s">
        <v>104</v>
      </c>
    </row>
    <row r="1658" spans="1:6" x14ac:dyDescent="0.3">
      <c r="A1658" s="213">
        <v>2013</v>
      </c>
      <c r="B1658" s="213" t="s">
        <v>92</v>
      </c>
      <c r="C1658" s="213" t="s">
        <v>82</v>
      </c>
      <c r="D1658" s="213" t="s">
        <v>279</v>
      </c>
      <c r="E1658" s="213">
        <v>50</v>
      </c>
      <c r="F1658" s="213" t="s">
        <v>104</v>
      </c>
    </row>
    <row r="1659" spans="1:6" x14ac:dyDescent="0.3">
      <c r="A1659" s="213">
        <v>2013</v>
      </c>
      <c r="B1659" s="213" t="s">
        <v>92</v>
      </c>
      <c r="C1659" s="213" t="s">
        <v>82</v>
      </c>
      <c r="D1659" s="213" t="s">
        <v>24</v>
      </c>
      <c r="E1659" s="213">
        <v>681</v>
      </c>
      <c r="F1659" s="213" t="s">
        <v>104</v>
      </c>
    </row>
    <row r="1660" spans="1:6" x14ac:dyDescent="0.3">
      <c r="A1660" s="213">
        <v>2013</v>
      </c>
      <c r="B1660" s="213" t="s">
        <v>92</v>
      </c>
      <c r="C1660" s="213" t="s">
        <v>82</v>
      </c>
      <c r="D1660" s="213" t="s">
        <v>9</v>
      </c>
      <c r="E1660" s="213">
        <v>592</v>
      </c>
      <c r="F1660" s="213" t="s">
        <v>104</v>
      </c>
    </row>
    <row r="1661" spans="1:6" x14ac:dyDescent="0.3">
      <c r="A1661" s="213">
        <v>2013</v>
      </c>
      <c r="B1661" s="213" t="s">
        <v>92</v>
      </c>
      <c r="C1661" s="213" t="s">
        <v>82</v>
      </c>
      <c r="D1661" s="213" t="s">
        <v>67</v>
      </c>
      <c r="E1661" s="213">
        <v>331</v>
      </c>
      <c r="F1661" s="213" t="s">
        <v>104</v>
      </c>
    </row>
    <row r="1662" spans="1:6" x14ac:dyDescent="0.3">
      <c r="A1662" s="213">
        <v>2013</v>
      </c>
      <c r="B1662" s="213" t="s">
        <v>92</v>
      </c>
      <c r="C1662" s="213" t="s">
        <v>82</v>
      </c>
      <c r="D1662" s="213" t="s">
        <v>28</v>
      </c>
      <c r="E1662" s="213">
        <v>374</v>
      </c>
      <c r="F1662" s="213" t="s">
        <v>104</v>
      </c>
    </row>
    <row r="1663" spans="1:6" x14ac:dyDescent="0.3">
      <c r="A1663" s="213">
        <v>2013</v>
      </c>
      <c r="B1663" s="213" t="s">
        <v>92</v>
      </c>
      <c r="C1663" s="213" t="s">
        <v>82</v>
      </c>
      <c r="D1663" s="213" t="s">
        <v>31</v>
      </c>
      <c r="E1663" s="213">
        <v>413</v>
      </c>
      <c r="F1663" s="213" t="s">
        <v>104</v>
      </c>
    </row>
    <row r="1664" spans="1:6" x14ac:dyDescent="0.3">
      <c r="A1664" s="213">
        <v>2013</v>
      </c>
      <c r="B1664" s="213" t="s">
        <v>92</v>
      </c>
      <c r="C1664" s="213" t="s">
        <v>82</v>
      </c>
      <c r="D1664" s="213" t="s">
        <v>64</v>
      </c>
      <c r="E1664" s="213">
        <v>490</v>
      </c>
      <c r="F1664" s="213" t="s">
        <v>104</v>
      </c>
    </row>
    <row r="1665" spans="1:6" x14ac:dyDescent="0.3">
      <c r="A1665" s="213">
        <v>2013</v>
      </c>
      <c r="B1665" s="213" t="s">
        <v>92</v>
      </c>
      <c r="C1665" s="213" t="s">
        <v>82</v>
      </c>
      <c r="D1665" s="213" t="s">
        <v>280</v>
      </c>
      <c r="E1665" s="213">
        <v>107</v>
      </c>
      <c r="F1665" s="213" t="s">
        <v>104</v>
      </c>
    </row>
    <row r="1666" spans="1:6" x14ac:dyDescent="0.3">
      <c r="A1666" s="213">
        <v>2013</v>
      </c>
      <c r="B1666" s="213" t="s">
        <v>92</v>
      </c>
      <c r="C1666" s="213" t="s">
        <v>82</v>
      </c>
      <c r="D1666" s="213" t="s">
        <v>73</v>
      </c>
      <c r="E1666" s="213">
        <v>801</v>
      </c>
      <c r="F1666" s="213" t="s">
        <v>104</v>
      </c>
    </row>
    <row r="1667" spans="1:6" x14ac:dyDescent="0.3">
      <c r="A1667" s="213">
        <v>2013</v>
      </c>
      <c r="B1667" s="213" t="s">
        <v>92</v>
      </c>
      <c r="C1667" s="213" t="s">
        <v>82</v>
      </c>
      <c r="D1667" s="213" t="s">
        <v>26</v>
      </c>
      <c r="E1667" s="213">
        <v>262</v>
      </c>
      <c r="F1667" s="213" t="s">
        <v>104</v>
      </c>
    </row>
    <row r="1668" spans="1:6" x14ac:dyDescent="0.3">
      <c r="A1668" s="213">
        <v>2013</v>
      </c>
      <c r="B1668" s="213" t="s">
        <v>92</v>
      </c>
      <c r="C1668" s="213" t="s">
        <v>82</v>
      </c>
      <c r="D1668" s="213" t="s">
        <v>32</v>
      </c>
      <c r="E1668" s="213">
        <v>258</v>
      </c>
      <c r="F1668" s="213" t="s">
        <v>104</v>
      </c>
    </row>
    <row r="1669" spans="1:6" x14ac:dyDescent="0.3">
      <c r="A1669" s="213">
        <v>2013</v>
      </c>
      <c r="B1669" s="213" t="s">
        <v>92</v>
      </c>
      <c r="C1669" s="213" t="s">
        <v>82</v>
      </c>
      <c r="D1669" s="213" t="s">
        <v>46</v>
      </c>
      <c r="E1669" s="213">
        <v>620</v>
      </c>
      <c r="F1669" s="213" t="s">
        <v>104</v>
      </c>
    </row>
    <row r="1670" spans="1:6" x14ac:dyDescent="0.3">
      <c r="A1670" s="213">
        <v>2013</v>
      </c>
      <c r="B1670" s="213" t="s">
        <v>92</v>
      </c>
      <c r="C1670" s="213" t="s">
        <v>82</v>
      </c>
      <c r="D1670" s="213" t="s">
        <v>75</v>
      </c>
      <c r="E1670" s="213">
        <v>456</v>
      </c>
      <c r="F1670" s="213" t="s">
        <v>104</v>
      </c>
    </row>
    <row r="1671" spans="1:6" x14ac:dyDescent="0.3">
      <c r="A1671" s="213">
        <v>2013</v>
      </c>
      <c r="B1671" s="213" t="s">
        <v>92</v>
      </c>
      <c r="C1671" s="213" t="s">
        <v>82</v>
      </c>
      <c r="D1671" s="213" t="s">
        <v>10</v>
      </c>
      <c r="E1671" s="292">
        <v>1071</v>
      </c>
      <c r="F1671" s="213" t="s">
        <v>104</v>
      </c>
    </row>
    <row r="1672" spans="1:6" x14ac:dyDescent="0.3">
      <c r="A1672" s="213">
        <v>2013</v>
      </c>
      <c r="B1672" s="213" t="s">
        <v>92</v>
      </c>
      <c r="C1672" s="213" t="s">
        <v>82</v>
      </c>
      <c r="D1672" s="213" t="s">
        <v>291</v>
      </c>
      <c r="E1672" s="213">
        <v>93</v>
      </c>
      <c r="F1672" s="213" t="s">
        <v>104</v>
      </c>
    </row>
    <row r="1673" spans="1:6" x14ac:dyDescent="0.3">
      <c r="A1673" s="213">
        <v>2013</v>
      </c>
      <c r="B1673" s="213" t="s">
        <v>92</v>
      </c>
      <c r="C1673" s="213" t="s">
        <v>82</v>
      </c>
      <c r="D1673" s="213" t="s">
        <v>15</v>
      </c>
      <c r="E1673" s="213">
        <v>837</v>
      </c>
      <c r="F1673" s="213" t="s">
        <v>104</v>
      </c>
    </row>
    <row r="1674" spans="1:6" x14ac:dyDescent="0.3">
      <c r="A1674" s="213">
        <v>2013</v>
      </c>
      <c r="B1674" s="213" t="s">
        <v>92</v>
      </c>
      <c r="C1674" s="213" t="s">
        <v>82</v>
      </c>
      <c r="D1674" s="213" t="s">
        <v>18</v>
      </c>
      <c r="E1674" s="292">
        <v>1526</v>
      </c>
      <c r="F1674" s="213" t="s">
        <v>104</v>
      </c>
    </row>
    <row r="1675" spans="1:6" x14ac:dyDescent="0.3">
      <c r="A1675" s="213">
        <v>2013</v>
      </c>
      <c r="B1675" s="213" t="s">
        <v>92</v>
      </c>
      <c r="C1675" s="213" t="s">
        <v>82</v>
      </c>
      <c r="D1675" s="213" t="s">
        <v>77</v>
      </c>
      <c r="E1675" s="213">
        <v>319</v>
      </c>
      <c r="F1675" s="213" t="s">
        <v>104</v>
      </c>
    </row>
    <row r="1676" spans="1:6" x14ac:dyDescent="0.3">
      <c r="A1676" s="213">
        <v>2013</v>
      </c>
      <c r="B1676" s="213" t="s">
        <v>92</v>
      </c>
      <c r="C1676" s="213" t="s">
        <v>82</v>
      </c>
      <c r="D1676" s="213" t="s">
        <v>44</v>
      </c>
      <c r="E1676" s="213">
        <v>94</v>
      </c>
      <c r="F1676" s="213" t="s">
        <v>104</v>
      </c>
    </row>
    <row r="1677" spans="1:6" x14ac:dyDescent="0.3">
      <c r="A1677" s="213">
        <v>2013</v>
      </c>
      <c r="B1677" s="213" t="s">
        <v>92</v>
      </c>
      <c r="C1677" s="213" t="s">
        <v>82</v>
      </c>
      <c r="D1677" s="213" t="s">
        <v>71</v>
      </c>
      <c r="E1677" s="213">
        <v>314</v>
      </c>
      <c r="F1677" s="213" t="s">
        <v>104</v>
      </c>
    </row>
    <row r="1678" spans="1:6" x14ac:dyDescent="0.3">
      <c r="A1678" s="213">
        <v>2013</v>
      </c>
      <c r="B1678" s="213" t="s">
        <v>92</v>
      </c>
      <c r="C1678" s="213" t="s">
        <v>82</v>
      </c>
      <c r="D1678" s="213" t="s">
        <v>52</v>
      </c>
      <c r="E1678" s="213">
        <v>86</v>
      </c>
      <c r="F1678" s="213" t="s">
        <v>104</v>
      </c>
    </row>
    <row r="1679" spans="1:6" x14ac:dyDescent="0.3">
      <c r="A1679" s="213">
        <v>2013</v>
      </c>
      <c r="B1679" s="213" t="s">
        <v>92</v>
      </c>
      <c r="C1679" s="213" t="s">
        <v>82</v>
      </c>
      <c r="D1679" s="213" t="s">
        <v>20</v>
      </c>
      <c r="E1679" s="213">
        <v>603</v>
      </c>
      <c r="F1679" s="213" t="s">
        <v>104</v>
      </c>
    </row>
    <row r="1680" spans="1:6" x14ac:dyDescent="0.3">
      <c r="A1680" s="213">
        <v>2013</v>
      </c>
      <c r="B1680" s="213" t="s">
        <v>92</v>
      </c>
      <c r="C1680" s="213" t="s">
        <v>82</v>
      </c>
      <c r="D1680" s="213" t="s">
        <v>95</v>
      </c>
      <c r="E1680" s="292">
        <v>1218</v>
      </c>
      <c r="F1680" s="213" t="s">
        <v>104</v>
      </c>
    </row>
    <row r="1681" spans="1:6" x14ac:dyDescent="0.3">
      <c r="A1681" s="213">
        <v>2013</v>
      </c>
      <c r="B1681" s="213" t="s">
        <v>92</v>
      </c>
      <c r="C1681" s="213" t="s">
        <v>82</v>
      </c>
      <c r="D1681" s="213" t="s">
        <v>30</v>
      </c>
      <c r="E1681" s="213">
        <v>151</v>
      </c>
      <c r="F1681" s="213" t="s">
        <v>104</v>
      </c>
    </row>
    <row r="1682" spans="1:6" x14ac:dyDescent="0.3">
      <c r="A1682" s="213">
        <v>2013</v>
      </c>
      <c r="B1682" s="213" t="s">
        <v>92</v>
      </c>
      <c r="C1682" s="213" t="s">
        <v>82</v>
      </c>
      <c r="D1682" s="213" t="s">
        <v>58</v>
      </c>
      <c r="E1682" s="213">
        <v>37</v>
      </c>
      <c r="F1682" s="213" t="s">
        <v>104</v>
      </c>
    </row>
    <row r="1683" spans="1:6" x14ac:dyDescent="0.3">
      <c r="A1683" s="213">
        <v>2013</v>
      </c>
      <c r="B1683" s="213" t="s">
        <v>92</v>
      </c>
      <c r="C1683" s="213" t="s">
        <v>82</v>
      </c>
      <c r="D1683" s="213" t="s">
        <v>281</v>
      </c>
      <c r="E1683" s="292">
        <v>3344</v>
      </c>
      <c r="F1683" s="213" t="s">
        <v>104</v>
      </c>
    </row>
    <row r="1684" spans="1:6" x14ac:dyDescent="0.3">
      <c r="A1684" s="213">
        <v>2013</v>
      </c>
      <c r="B1684" s="213" t="s">
        <v>92</v>
      </c>
      <c r="C1684" s="213" t="s">
        <v>82</v>
      </c>
      <c r="D1684" s="213" t="s">
        <v>282</v>
      </c>
      <c r="E1684" s="213">
        <v>91</v>
      </c>
      <c r="F1684" s="213" t="s">
        <v>104</v>
      </c>
    </row>
    <row r="1685" spans="1:6" x14ac:dyDescent="0.3">
      <c r="A1685" s="213">
        <v>2013</v>
      </c>
      <c r="B1685" s="213" t="s">
        <v>92</v>
      </c>
      <c r="C1685" s="213" t="s">
        <v>82</v>
      </c>
      <c r="D1685" s="213" t="s">
        <v>145</v>
      </c>
      <c r="E1685" s="292">
        <v>12878</v>
      </c>
      <c r="F1685" s="213" t="s">
        <v>104</v>
      </c>
    </row>
    <row r="1686" spans="1:6" x14ac:dyDescent="0.3">
      <c r="A1686" s="213">
        <v>2013</v>
      </c>
      <c r="B1686" s="213" t="s">
        <v>92</v>
      </c>
      <c r="C1686" s="213" t="s">
        <v>82</v>
      </c>
      <c r="D1686" s="213" t="s">
        <v>146</v>
      </c>
      <c r="E1686" s="292">
        <v>8231</v>
      </c>
      <c r="F1686" s="213" t="s">
        <v>104</v>
      </c>
    </row>
    <row r="1687" spans="1:6" x14ac:dyDescent="0.3">
      <c r="A1687" s="213">
        <v>2013</v>
      </c>
      <c r="B1687" s="213" t="s">
        <v>92</v>
      </c>
      <c r="C1687" s="213" t="s">
        <v>82</v>
      </c>
      <c r="D1687" s="213" t="s">
        <v>147</v>
      </c>
      <c r="E1687" s="292">
        <v>17365</v>
      </c>
      <c r="F1687" s="213" t="s">
        <v>104</v>
      </c>
    </row>
    <row r="1688" spans="1:6" x14ac:dyDescent="0.3">
      <c r="A1688" s="213">
        <v>2013</v>
      </c>
      <c r="B1688" s="213" t="s">
        <v>92</v>
      </c>
      <c r="C1688" s="213" t="s">
        <v>87</v>
      </c>
      <c r="D1688" s="213" t="s">
        <v>35</v>
      </c>
      <c r="E1688" s="213">
        <v>91</v>
      </c>
      <c r="F1688" s="213" t="s">
        <v>104</v>
      </c>
    </row>
    <row r="1689" spans="1:6" x14ac:dyDescent="0.3">
      <c r="A1689" s="213">
        <v>2013</v>
      </c>
      <c r="B1689" s="213" t="s">
        <v>92</v>
      </c>
      <c r="C1689" s="213" t="s">
        <v>87</v>
      </c>
      <c r="D1689" s="213" t="s">
        <v>41</v>
      </c>
      <c r="E1689" s="213">
        <v>69</v>
      </c>
      <c r="F1689" s="213" t="s">
        <v>104</v>
      </c>
    </row>
    <row r="1690" spans="1:6" x14ac:dyDescent="0.3">
      <c r="A1690" s="213">
        <v>2013</v>
      </c>
      <c r="B1690" s="213" t="s">
        <v>92</v>
      </c>
      <c r="C1690" s="213" t="s">
        <v>87</v>
      </c>
      <c r="D1690" s="213" t="s">
        <v>59</v>
      </c>
      <c r="E1690" s="213">
        <v>128</v>
      </c>
      <c r="F1690" s="213" t="s">
        <v>104</v>
      </c>
    </row>
    <row r="1691" spans="1:6" x14ac:dyDescent="0.3">
      <c r="A1691" s="213">
        <v>2013</v>
      </c>
      <c r="B1691" s="213" t="s">
        <v>92</v>
      </c>
      <c r="C1691" s="213" t="s">
        <v>87</v>
      </c>
      <c r="D1691" s="213" t="s">
        <v>79</v>
      </c>
      <c r="E1691" s="292">
        <v>1489</v>
      </c>
      <c r="F1691" s="213" t="s">
        <v>104</v>
      </c>
    </row>
    <row r="1692" spans="1:6" x14ac:dyDescent="0.3">
      <c r="A1692" s="213">
        <v>2013</v>
      </c>
      <c r="B1692" s="213" t="s">
        <v>92</v>
      </c>
      <c r="C1692" s="213" t="s">
        <v>87</v>
      </c>
      <c r="D1692" s="213" t="s">
        <v>17</v>
      </c>
      <c r="E1692" s="213">
        <v>844</v>
      </c>
      <c r="F1692" s="213" t="s">
        <v>104</v>
      </c>
    </row>
    <row r="1693" spans="1:6" x14ac:dyDescent="0.3">
      <c r="A1693" s="213">
        <v>2013</v>
      </c>
      <c r="B1693" s="213" t="s">
        <v>92</v>
      </c>
      <c r="C1693" s="213" t="s">
        <v>87</v>
      </c>
      <c r="D1693" s="213" t="s">
        <v>274</v>
      </c>
      <c r="E1693" s="213">
        <v>103</v>
      </c>
      <c r="F1693" s="213" t="s">
        <v>104</v>
      </c>
    </row>
    <row r="1694" spans="1:6" x14ac:dyDescent="0.3">
      <c r="A1694" s="213">
        <v>2013</v>
      </c>
      <c r="B1694" s="213" t="s">
        <v>92</v>
      </c>
      <c r="C1694" s="213" t="s">
        <v>87</v>
      </c>
      <c r="D1694" s="213" t="s">
        <v>66</v>
      </c>
      <c r="E1694" s="213">
        <v>265</v>
      </c>
      <c r="F1694" s="213" t="s">
        <v>104</v>
      </c>
    </row>
    <row r="1695" spans="1:6" x14ac:dyDescent="0.3">
      <c r="A1695" s="213">
        <v>2013</v>
      </c>
      <c r="B1695" s="213" t="s">
        <v>92</v>
      </c>
      <c r="C1695" s="213" t="s">
        <v>87</v>
      </c>
      <c r="D1695" s="213" t="s">
        <v>283</v>
      </c>
      <c r="E1695" s="213">
        <v>76</v>
      </c>
      <c r="F1695" s="213" t="s">
        <v>104</v>
      </c>
    </row>
    <row r="1696" spans="1:6" x14ac:dyDescent="0.3">
      <c r="A1696" s="213">
        <v>2013</v>
      </c>
      <c r="B1696" s="213" t="s">
        <v>92</v>
      </c>
      <c r="C1696" s="213" t="s">
        <v>87</v>
      </c>
      <c r="D1696" s="213" t="s">
        <v>11</v>
      </c>
      <c r="E1696" s="292">
        <v>1342</v>
      </c>
      <c r="F1696" s="213" t="s">
        <v>104</v>
      </c>
    </row>
    <row r="1697" spans="1:6" x14ac:dyDescent="0.3">
      <c r="A1697" s="213">
        <v>2013</v>
      </c>
      <c r="B1697" s="213" t="s">
        <v>92</v>
      </c>
      <c r="C1697" s="213" t="s">
        <v>87</v>
      </c>
      <c r="D1697" s="213" t="s">
        <v>56</v>
      </c>
      <c r="E1697" s="213">
        <v>397</v>
      </c>
      <c r="F1697" s="213" t="s">
        <v>104</v>
      </c>
    </row>
    <row r="1698" spans="1:6" x14ac:dyDescent="0.3">
      <c r="A1698" s="213">
        <v>2013</v>
      </c>
      <c r="B1698" s="213" t="s">
        <v>92</v>
      </c>
      <c r="C1698" s="213" t="s">
        <v>87</v>
      </c>
      <c r="D1698" s="213" t="s">
        <v>29</v>
      </c>
      <c r="E1698" s="213">
        <v>369</v>
      </c>
      <c r="F1698" s="213" t="s">
        <v>104</v>
      </c>
    </row>
    <row r="1699" spans="1:6" x14ac:dyDescent="0.3">
      <c r="A1699" s="213">
        <v>2013</v>
      </c>
      <c r="B1699" s="213" t="s">
        <v>92</v>
      </c>
      <c r="C1699" s="213" t="s">
        <v>87</v>
      </c>
      <c r="D1699" s="213" t="s">
        <v>47</v>
      </c>
      <c r="E1699" s="292">
        <v>1015</v>
      </c>
      <c r="F1699" s="213" t="s">
        <v>104</v>
      </c>
    </row>
    <row r="1700" spans="1:6" x14ac:dyDescent="0.3">
      <c r="A1700" s="213">
        <v>2013</v>
      </c>
      <c r="B1700" s="213" t="s">
        <v>92</v>
      </c>
      <c r="C1700" s="213" t="s">
        <v>87</v>
      </c>
      <c r="D1700" s="213" t="s">
        <v>57</v>
      </c>
      <c r="E1700" s="213">
        <v>190</v>
      </c>
      <c r="F1700" s="213" t="s">
        <v>104</v>
      </c>
    </row>
    <row r="1701" spans="1:6" x14ac:dyDescent="0.3">
      <c r="A1701" s="213">
        <v>2013</v>
      </c>
      <c r="B1701" s="213" t="s">
        <v>92</v>
      </c>
      <c r="C1701" s="213" t="s">
        <v>87</v>
      </c>
      <c r="D1701" s="213" t="s">
        <v>74</v>
      </c>
      <c r="E1701" s="213">
        <v>957</v>
      </c>
      <c r="F1701" s="213" t="s">
        <v>104</v>
      </c>
    </row>
    <row r="1702" spans="1:6" x14ac:dyDescent="0.3">
      <c r="A1702" s="213">
        <v>2013</v>
      </c>
      <c r="B1702" s="213" t="s">
        <v>92</v>
      </c>
      <c r="C1702" s="213" t="s">
        <v>87</v>
      </c>
      <c r="D1702" s="213" t="s">
        <v>53</v>
      </c>
      <c r="E1702" s="213">
        <v>136</v>
      </c>
      <c r="F1702" s="213" t="s">
        <v>104</v>
      </c>
    </row>
    <row r="1703" spans="1:6" x14ac:dyDescent="0.3">
      <c r="A1703" s="213">
        <v>2013</v>
      </c>
      <c r="B1703" s="213" t="s">
        <v>92</v>
      </c>
      <c r="C1703" s="213" t="s">
        <v>87</v>
      </c>
      <c r="D1703" s="213" t="s">
        <v>49</v>
      </c>
      <c r="E1703" s="213">
        <v>30</v>
      </c>
      <c r="F1703" s="213" t="s">
        <v>104</v>
      </c>
    </row>
    <row r="1704" spans="1:6" x14ac:dyDescent="0.3">
      <c r="A1704" s="213">
        <v>2013</v>
      </c>
      <c r="B1704" s="213" t="s">
        <v>92</v>
      </c>
      <c r="C1704" s="213" t="s">
        <v>87</v>
      </c>
      <c r="D1704" s="213" t="s">
        <v>60</v>
      </c>
      <c r="E1704" s="213">
        <v>348</v>
      </c>
      <c r="F1704" s="213" t="s">
        <v>104</v>
      </c>
    </row>
    <row r="1705" spans="1:6" x14ac:dyDescent="0.3">
      <c r="A1705" s="213">
        <v>2013</v>
      </c>
      <c r="B1705" s="213" t="s">
        <v>92</v>
      </c>
      <c r="C1705" s="213" t="s">
        <v>87</v>
      </c>
      <c r="D1705" s="213" t="s">
        <v>25</v>
      </c>
      <c r="E1705" s="213">
        <v>893</v>
      </c>
      <c r="F1705" s="213" t="s">
        <v>104</v>
      </c>
    </row>
    <row r="1706" spans="1:6" x14ac:dyDescent="0.3">
      <c r="A1706" s="213">
        <v>2013</v>
      </c>
      <c r="B1706" s="213" t="s">
        <v>92</v>
      </c>
      <c r="C1706" s="213" t="s">
        <v>87</v>
      </c>
      <c r="D1706" s="213" t="s">
        <v>7</v>
      </c>
      <c r="E1706" s="292">
        <v>1117</v>
      </c>
      <c r="F1706" s="213" t="s">
        <v>104</v>
      </c>
    </row>
    <row r="1707" spans="1:6" x14ac:dyDescent="0.3">
      <c r="A1707" s="213">
        <v>2013</v>
      </c>
      <c r="B1707" s="213" t="s">
        <v>92</v>
      </c>
      <c r="C1707" s="213" t="s">
        <v>87</v>
      </c>
      <c r="D1707" s="213" t="s">
        <v>51</v>
      </c>
      <c r="E1707" s="213">
        <v>36</v>
      </c>
      <c r="F1707" s="213" t="s">
        <v>104</v>
      </c>
    </row>
    <row r="1708" spans="1:6" x14ac:dyDescent="0.3">
      <c r="A1708" s="213">
        <v>2013</v>
      </c>
      <c r="B1708" s="213" t="s">
        <v>92</v>
      </c>
      <c r="C1708" s="213" t="s">
        <v>87</v>
      </c>
      <c r="D1708" s="213" t="s">
        <v>55</v>
      </c>
      <c r="E1708" s="213">
        <v>47</v>
      </c>
      <c r="F1708" s="213" t="s">
        <v>104</v>
      </c>
    </row>
    <row r="1709" spans="1:6" x14ac:dyDescent="0.3">
      <c r="A1709" s="213">
        <v>2013</v>
      </c>
      <c r="B1709" s="213" t="s">
        <v>92</v>
      </c>
      <c r="C1709" s="213" t="s">
        <v>87</v>
      </c>
      <c r="D1709" s="213" t="s">
        <v>36</v>
      </c>
      <c r="E1709" s="213">
        <v>383</v>
      </c>
      <c r="F1709" s="213" t="s">
        <v>104</v>
      </c>
    </row>
    <row r="1710" spans="1:6" x14ac:dyDescent="0.3">
      <c r="A1710" s="213">
        <v>2013</v>
      </c>
      <c r="B1710" s="213" t="s">
        <v>92</v>
      </c>
      <c r="C1710" s="213" t="s">
        <v>87</v>
      </c>
      <c r="D1710" s="213" t="s">
        <v>21</v>
      </c>
      <c r="E1710" s="213">
        <v>364</v>
      </c>
      <c r="F1710" s="213" t="s">
        <v>104</v>
      </c>
    </row>
    <row r="1711" spans="1:6" x14ac:dyDescent="0.3">
      <c r="A1711" s="213">
        <v>2013</v>
      </c>
      <c r="B1711" s="213" t="s">
        <v>92</v>
      </c>
      <c r="C1711" s="213" t="s">
        <v>87</v>
      </c>
      <c r="D1711" s="213" t="s">
        <v>42</v>
      </c>
      <c r="E1711" s="213">
        <v>65</v>
      </c>
      <c r="F1711" s="213" t="s">
        <v>104</v>
      </c>
    </row>
    <row r="1712" spans="1:6" x14ac:dyDescent="0.3">
      <c r="A1712" s="213">
        <v>2013</v>
      </c>
      <c r="B1712" s="213" t="s">
        <v>92</v>
      </c>
      <c r="C1712" s="213" t="s">
        <v>87</v>
      </c>
      <c r="D1712" s="213" t="s">
        <v>286</v>
      </c>
      <c r="E1712" s="213">
        <v>53</v>
      </c>
      <c r="F1712" s="213" t="s">
        <v>104</v>
      </c>
    </row>
    <row r="1713" spans="1:6" x14ac:dyDescent="0.3">
      <c r="A1713" s="213">
        <v>2013</v>
      </c>
      <c r="B1713" s="213" t="s">
        <v>92</v>
      </c>
      <c r="C1713" s="213" t="s">
        <v>87</v>
      </c>
      <c r="D1713" s="213" t="s">
        <v>16</v>
      </c>
      <c r="E1713" s="213">
        <v>869</v>
      </c>
      <c r="F1713" s="213" t="s">
        <v>104</v>
      </c>
    </row>
    <row r="1714" spans="1:6" x14ac:dyDescent="0.3">
      <c r="A1714" s="213">
        <v>2013</v>
      </c>
      <c r="B1714" s="213" t="s">
        <v>92</v>
      </c>
      <c r="C1714" s="213" t="s">
        <v>87</v>
      </c>
      <c r="D1714" s="213" t="s">
        <v>2</v>
      </c>
      <c r="E1714" s="292">
        <v>1848</v>
      </c>
      <c r="F1714" s="213" t="s">
        <v>104</v>
      </c>
    </row>
    <row r="1715" spans="1:6" x14ac:dyDescent="0.3">
      <c r="A1715" s="213">
        <v>2013</v>
      </c>
      <c r="B1715" s="213" t="s">
        <v>92</v>
      </c>
      <c r="C1715" s="213" t="s">
        <v>87</v>
      </c>
      <c r="D1715" s="213" t="s">
        <v>287</v>
      </c>
      <c r="E1715" s="213">
        <v>42</v>
      </c>
      <c r="F1715" s="213" t="s">
        <v>104</v>
      </c>
    </row>
    <row r="1716" spans="1:6" x14ac:dyDescent="0.3">
      <c r="A1716" s="213">
        <v>2013</v>
      </c>
      <c r="B1716" s="213" t="s">
        <v>92</v>
      </c>
      <c r="C1716" s="213" t="s">
        <v>87</v>
      </c>
      <c r="D1716" s="213" t="s">
        <v>288</v>
      </c>
      <c r="E1716" s="213">
        <v>57</v>
      </c>
      <c r="F1716" s="213" t="s">
        <v>104</v>
      </c>
    </row>
    <row r="1717" spans="1:6" x14ac:dyDescent="0.3">
      <c r="A1717" s="213">
        <v>2013</v>
      </c>
      <c r="B1717" s="213" t="s">
        <v>92</v>
      </c>
      <c r="C1717" s="213" t="s">
        <v>87</v>
      </c>
      <c r="D1717" s="213" t="s">
        <v>4</v>
      </c>
      <c r="E1717" s="292">
        <v>1962</v>
      </c>
      <c r="F1717" s="213" t="s">
        <v>104</v>
      </c>
    </row>
    <row r="1718" spans="1:6" x14ac:dyDescent="0.3">
      <c r="A1718" s="213">
        <v>2013</v>
      </c>
      <c r="B1718" s="213" t="s">
        <v>92</v>
      </c>
      <c r="C1718" s="213" t="s">
        <v>87</v>
      </c>
      <c r="D1718" s="213" t="s">
        <v>38</v>
      </c>
      <c r="E1718" s="213">
        <v>157</v>
      </c>
      <c r="F1718" s="213" t="s">
        <v>104</v>
      </c>
    </row>
    <row r="1719" spans="1:6" x14ac:dyDescent="0.3">
      <c r="A1719" s="213">
        <v>2013</v>
      </c>
      <c r="B1719" s="213" t="s">
        <v>92</v>
      </c>
      <c r="C1719" s="213" t="s">
        <v>87</v>
      </c>
      <c r="D1719" s="213" t="s">
        <v>275</v>
      </c>
      <c r="E1719" s="213">
        <v>207</v>
      </c>
      <c r="F1719" s="213" t="s">
        <v>104</v>
      </c>
    </row>
    <row r="1720" spans="1:6" x14ac:dyDescent="0.3">
      <c r="A1720" s="213">
        <v>2013</v>
      </c>
      <c r="B1720" s="213" t="s">
        <v>92</v>
      </c>
      <c r="C1720" s="213" t="s">
        <v>87</v>
      </c>
      <c r="D1720" s="213" t="s">
        <v>8</v>
      </c>
      <c r="E1720" s="213">
        <v>727</v>
      </c>
      <c r="F1720" s="213" t="s">
        <v>104</v>
      </c>
    </row>
    <row r="1721" spans="1:6" x14ac:dyDescent="0.3">
      <c r="A1721" s="213">
        <v>2013</v>
      </c>
      <c r="B1721" s="213" t="s">
        <v>92</v>
      </c>
      <c r="C1721" s="213" t="s">
        <v>87</v>
      </c>
      <c r="D1721" s="213" t="s">
        <v>289</v>
      </c>
      <c r="E1721" s="213">
        <v>30</v>
      </c>
      <c r="F1721" s="213" t="s">
        <v>104</v>
      </c>
    </row>
    <row r="1722" spans="1:6" x14ac:dyDescent="0.3">
      <c r="A1722" s="213">
        <v>2013</v>
      </c>
      <c r="B1722" s="213" t="s">
        <v>92</v>
      </c>
      <c r="C1722" s="213" t="s">
        <v>87</v>
      </c>
      <c r="D1722" s="213" t="s">
        <v>78</v>
      </c>
      <c r="E1722" s="292">
        <v>1105</v>
      </c>
      <c r="F1722" s="213" t="s">
        <v>104</v>
      </c>
    </row>
    <row r="1723" spans="1:6" x14ac:dyDescent="0.3">
      <c r="A1723" s="213">
        <v>2013</v>
      </c>
      <c r="B1723" s="213" t="s">
        <v>92</v>
      </c>
      <c r="C1723" s="213" t="s">
        <v>87</v>
      </c>
      <c r="D1723" s="213" t="s">
        <v>27</v>
      </c>
      <c r="E1723" s="213">
        <v>676</v>
      </c>
      <c r="F1723" s="213" t="s">
        <v>104</v>
      </c>
    </row>
    <row r="1724" spans="1:6" x14ac:dyDescent="0.3">
      <c r="A1724" s="213">
        <v>2013</v>
      </c>
      <c r="B1724" s="213" t="s">
        <v>92</v>
      </c>
      <c r="C1724" s="213" t="s">
        <v>87</v>
      </c>
      <c r="D1724" s="213" t="s">
        <v>13</v>
      </c>
      <c r="E1724" s="213">
        <v>310</v>
      </c>
      <c r="F1724" s="213" t="s">
        <v>104</v>
      </c>
    </row>
    <row r="1725" spans="1:6" x14ac:dyDescent="0.3">
      <c r="A1725" s="213">
        <v>2013</v>
      </c>
      <c r="B1725" s="213" t="s">
        <v>92</v>
      </c>
      <c r="C1725" s="213" t="s">
        <v>87</v>
      </c>
      <c r="D1725" s="213" t="s">
        <v>70</v>
      </c>
      <c r="E1725" s="213">
        <v>845</v>
      </c>
      <c r="F1725" s="213" t="s">
        <v>104</v>
      </c>
    </row>
    <row r="1726" spans="1:6" x14ac:dyDescent="0.3">
      <c r="A1726" s="213">
        <v>2013</v>
      </c>
      <c r="B1726" s="213" t="s">
        <v>92</v>
      </c>
      <c r="C1726" s="213" t="s">
        <v>87</v>
      </c>
      <c r="D1726" s="213" t="s">
        <v>72</v>
      </c>
      <c r="E1726" s="213">
        <v>235</v>
      </c>
      <c r="F1726" s="213" t="s">
        <v>104</v>
      </c>
    </row>
    <row r="1727" spans="1:6" x14ac:dyDescent="0.3">
      <c r="A1727" s="213">
        <v>2013</v>
      </c>
      <c r="B1727" s="213" t="s">
        <v>92</v>
      </c>
      <c r="C1727" s="213" t="s">
        <v>87</v>
      </c>
      <c r="D1727" s="213" t="s">
        <v>276</v>
      </c>
      <c r="E1727" s="213">
        <v>101</v>
      </c>
      <c r="F1727" s="213" t="s">
        <v>104</v>
      </c>
    </row>
    <row r="1728" spans="1:6" x14ac:dyDescent="0.3">
      <c r="A1728" s="213">
        <v>2013</v>
      </c>
      <c r="B1728" s="213" t="s">
        <v>92</v>
      </c>
      <c r="C1728" s="213" t="s">
        <v>87</v>
      </c>
      <c r="D1728" s="213" t="s">
        <v>6</v>
      </c>
      <c r="E1728" s="292">
        <v>1836</v>
      </c>
      <c r="F1728" s="213" t="s">
        <v>104</v>
      </c>
    </row>
    <row r="1729" spans="1:6" x14ac:dyDescent="0.3">
      <c r="A1729" s="213">
        <v>2013</v>
      </c>
      <c r="B1729" s="213" t="s">
        <v>92</v>
      </c>
      <c r="C1729" s="213" t="s">
        <v>87</v>
      </c>
      <c r="D1729" s="213" t="s">
        <v>62</v>
      </c>
      <c r="E1729" s="213">
        <v>639</v>
      </c>
      <c r="F1729" s="213" t="s">
        <v>104</v>
      </c>
    </row>
    <row r="1730" spans="1:6" x14ac:dyDescent="0.3">
      <c r="A1730" s="213">
        <v>2013</v>
      </c>
      <c r="B1730" s="213" t="s">
        <v>92</v>
      </c>
      <c r="C1730" s="213" t="s">
        <v>87</v>
      </c>
      <c r="D1730" s="213" t="s">
        <v>5</v>
      </c>
      <c r="E1730" s="292">
        <v>1437</v>
      </c>
      <c r="F1730" s="213" t="s">
        <v>104</v>
      </c>
    </row>
    <row r="1731" spans="1:6" x14ac:dyDescent="0.3">
      <c r="A1731" s="213">
        <v>2013</v>
      </c>
      <c r="B1731" s="213" t="s">
        <v>92</v>
      </c>
      <c r="C1731" s="213" t="s">
        <v>87</v>
      </c>
      <c r="D1731" s="213" t="s">
        <v>37</v>
      </c>
      <c r="E1731" s="213">
        <v>40</v>
      </c>
      <c r="F1731" s="213" t="s">
        <v>104</v>
      </c>
    </row>
    <row r="1732" spans="1:6" x14ac:dyDescent="0.3">
      <c r="A1732" s="213">
        <v>2013</v>
      </c>
      <c r="B1732" s="213" t="s">
        <v>92</v>
      </c>
      <c r="C1732" s="213" t="s">
        <v>87</v>
      </c>
      <c r="D1732" s="213" t="s">
        <v>76</v>
      </c>
      <c r="E1732" s="213">
        <v>907</v>
      </c>
      <c r="F1732" s="213" t="s">
        <v>104</v>
      </c>
    </row>
    <row r="1733" spans="1:6" x14ac:dyDescent="0.3">
      <c r="A1733" s="213">
        <v>2013</v>
      </c>
      <c r="B1733" s="213" t="s">
        <v>92</v>
      </c>
      <c r="C1733" s="213" t="s">
        <v>87</v>
      </c>
      <c r="D1733" s="213" t="s">
        <v>63</v>
      </c>
      <c r="E1733" s="213">
        <v>183</v>
      </c>
      <c r="F1733" s="213" t="s">
        <v>104</v>
      </c>
    </row>
    <row r="1734" spans="1:6" x14ac:dyDescent="0.3">
      <c r="A1734" s="213">
        <v>2013</v>
      </c>
      <c r="B1734" s="213" t="s">
        <v>92</v>
      </c>
      <c r="C1734" s="213" t="s">
        <v>87</v>
      </c>
      <c r="D1734" s="213" t="s">
        <v>277</v>
      </c>
      <c r="E1734" s="213">
        <v>142</v>
      </c>
      <c r="F1734" s="213" t="s">
        <v>104</v>
      </c>
    </row>
    <row r="1735" spans="1:6" x14ac:dyDescent="0.3">
      <c r="A1735" s="213">
        <v>2013</v>
      </c>
      <c r="B1735" s="213" t="s">
        <v>92</v>
      </c>
      <c r="C1735" s="213" t="s">
        <v>87</v>
      </c>
      <c r="D1735" s="213" t="s">
        <v>43</v>
      </c>
      <c r="E1735" s="213">
        <v>273</v>
      </c>
      <c r="F1735" s="213" t="s">
        <v>104</v>
      </c>
    </row>
    <row r="1736" spans="1:6" x14ac:dyDescent="0.3">
      <c r="A1736" s="213">
        <v>2013</v>
      </c>
      <c r="B1736" s="213" t="s">
        <v>92</v>
      </c>
      <c r="C1736" s="213" t="s">
        <v>87</v>
      </c>
      <c r="D1736" s="213" t="s">
        <v>65</v>
      </c>
      <c r="E1736" s="213">
        <v>275</v>
      </c>
      <c r="F1736" s="213" t="s">
        <v>104</v>
      </c>
    </row>
    <row r="1737" spans="1:6" x14ac:dyDescent="0.3">
      <c r="A1737" s="213">
        <v>2013</v>
      </c>
      <c r="B1737" s="213" t="s">
        <v>92</v>
      </c>
      <c r="C1737" s="213" t="s">
        <v>87</v>
      </c>
      <c r="D1737" s="213" t="s">
        <v>22</v>
      </c>
      <c r="E1737" s="213">
        <v>329</v>
      </c>
      <c r="F1737" s="213" t="s">
        <v>104</v>
      </c>
    </row>
    <row r="1738" spans="1:6" x14ac:dyDescent="0.3">
      <c r="A1738" s="213">
        <v>2013</v>
      </c>
      <c r="B1738" s="213" t="s">
        <v>92</v>
      </c>
      <c r="C1738" s="213" t="s">
        <v>87</v>
      </c>
      <c r="D1738" s="213" t="s">
        <v>61</v>
      </c>
      <c r="E1738" s="213">
        <v>197</v>
      </c>
      <c r="F1738" s="213" t="s">
        <v>104</v>
      </c>
    </row>
    <row r="1739" spans="1:6" x14ac:dyDescent="0.3">
      <c r="A1739" s="213">
        <v>2013</v>
      </c>
      <c r="B1739" s="213" t="s">
        <v>92</v>
      </c>
      <c r="C1739" s="213" t="s">
        <v>87</v>
      </c>
      <c r="D1739" s="213" t="s">
        <v>23</v>
      </c>
      <c r="E1739" s="213">
        <v>378</v>
      </c>
      <c r="F1739" s="213" t="s">
        <v>104</v>
      </c>
    </row>
    <row r="1740" spans="1:6" x14ac:dyDescent="0.3">
      <c r="A1740" s="213">
        <v>2013</v>
      </c>
      <c r="B1740" s="213" t="s">
        <v>92</v>
      </c>
      <c r="C1740" s="213" t="s">
        <v>87</v>
      </c>
      <c r="D1740" s="213" t="s">
        <v>12</v>
      </c>
      <c r="E1740" s="213">
        <v>248</v>
      </c>
      <c r="F1740" s="213" t="s">
        <v>104</v>
      </c>
    </row>
    <row r="1741" spans="1:6" x14ac:dyDescent="0.3">
      <c r="A1741" s="213">
        <v>2013</v>
      </c>
      <c r="B1741" s="213" t="s">
        <v>92</v>
      </c>
      <c r="C1741" s="213" t="s">
        <v>87</v>
      </c>
      <c r="D1741" s="213" t="s">
        <v>278</v>
      </c>
      <c r="E1741" s="213">
        <v>629</v>
      </c>
      <c r="F1741" s="213" t="s">
        <v>104</v>
      </c>
    </row>
    <row r="1742" spans="1:6" x14ac:dyDescent="0.3">
      <c r="A1742" s="213">
        <v>2013</v>
      </c>
      <c r="B1742" s="213" t="s">
        <v>92</v>
      </c>
      <c r="C1742" s="213" t="s">
        <v>87</v>
      </c>
      <c r="D1742" s="213" t="s">
        <v>19</v>
      </c>
      <c r="E1742" s="213">
        <v>489</v>
      </c>
      <c r="F1742" s="213" t="s">
        <v>104</v>
      </c>
    </row>
    <row r="1743" spans="1:6" x14ac:dyDescent="0.3">
      <c r="A1743" s="213">
        <v>2013</v>
      </c>
      <c r="B1743" s="213" t="s">
        <v>92</v>
      </c>
      <c r="C1743" s="213" t="s">
        <v>87</v>
      </c>
      <c r="D1743" s="213" t="s">
        <v>45</v>
      </c>
      <c r="E1743" s="213">
        <v>115</v>
      </c>
      <c r="F1743" s="213" t="s">
        <v>104</v>
      </c>
    </row>
    <row r="1744" spans="1:6" x14ac:dyDescent="0.3">
      <c r="A1744" s="213">
        <v>2013</v>
      </c>
      <c r="B1744" s="213" t="s">
        <v>92</v>
      </c>
      <c r="C1744" s="213" t="s">
        <v>87</v>
      </c>
      <c r="D1744" s="213" t="s">
        <v>48</v>
      </c>
      <c r="E1744" s="213">
        <v>269</v>
      </c>
      <c r="F1744" s="213" t="s">
        <v>104</v>
      </c>
    </row>
    <row r="1745" spans="1:6" x14ac:dyDescent="0.3">
      <c r="A1745" s="213">
        <v>2013</v>
      </c>
      <c r="B1745" s="213" t="s">
        <v>92</v>
      </c>
      <c r="C1745" s="213" t="s">
        <v>87</v>
      </c>
      <c r="D1745" s="213" t="s">
        <v>34</v>
      </c>
      <c r="E1745" s="213">
        <v>156</v>
      </c>
      <c r="F1745" s="213" t="s">
        <v>104</v>
      </c>
    </row>
    <row r="1746" spans="1:6" x14ac:dyDescent="0.3">
      <c r="A1746" s="213">
        <v>2013</v>
      </c>
      <c r="B1746" s="213" t="s">
        <v>92</v>
      </c>
      <c r="C1746" s="213" t="s">
        <v>87</v>
      </c>
      <c r="D1746" s="213" t="s">
        <v>3</v>
      </c>
      <c r="E1746" s="292">
        <v>1750</v>
      </c>
      <c r="F1746" s="213" t="s">
        <v>104</v>
      </c>
    </row>
    <row r="1747" spans="1:6" x14ac:dyDescent="0.3">
      <c r="A1747" s="213">
        <v>2013</v>
      </c>
      <c r="B1747" s="213" t="s">
        <v>92</v>
      </c>
      <c r="C1747" s="213" t="s">
        <v>87</v>
      </c>
      <c r="D1747" s="213" t="s">
        <v>80</v>
      </c>
      <c r="E1747" s="213">
        <v>563</v>
      </c>
      <c r="F1747" s="213" t="s">
        <v>104</v>
      </c>
    </row>
    <row r="1748" spans="1:6" x14ac:dyDescent="0.3">
      <c r="A1748" s="213">
        <v>2013</v>
      </c>
      <c r="B1748" s="213" t="s">
        <v>92</v>
      </c>
      <c r="C1748" s="213" t="s">
        <v>87</v>
      </c>
      <c r="D1748" s="213" t="s">
        <v>39</v>
      </c>
      <c r="E1748" s="213">
        <v>456</v>
      </c>
      <c r="F1748" s="213" t="s">
        <v>104</v>
      </c>
    </row>
    <row r="1749" spans="1:6" x14ac:dyDescent="0.3">
      <c r="A1749" s="213">
        <v>2013</v>
      </c>
      <c r="B1749" s="213" t="s">
        <v>92</v>
      </c>
      <c r="C1749" s="213" t="s">
        <v>87</v>
      </c>
      <c r="D1749" s="213" t="s">
        <v>14</v>
      </c>
      <c r="E1749" s="292">
        <v>1288</v>
      </c>
      <c r="F1749" s="213" t="s">
        <v>104</v>
      </c>
    </row>
    <row r="1750" spans="1:6" x14ac:dyDescent="0.3">
      <c r="A1750" s="213">
        <v>2013</v>
      </c>
      <c r="B1750" s="213" t="s">
        <v>92</v>
      </c>
      <c r="C1750" s="213" t="s">
        <v>87</v>
      </c>
      <c r="D1750" s="213" t="s">
        <v>68</v>
      </c>
      <c r="E1750" s="213">
        <v>268</v>
      </c>
      <c r="F1750" s="213" t="s">
        <v>104</v>
      </c>
    </row>
    <row r="1751" spans="1:6" x14ac:dyDescent="0.3">
      <c r="A1751" s="213">
        <v>2013</v>
      </c>
      <c r="B1751" s="213" t="s">
        <v>92</v>
      </c>
      <c r="C1751" s="213" t="s">
        <v>87</v>
      </c>
      <c r="D1751" s="213" t="s">
        <v>69</v>
      </c>
      <c r="E1751" s="213">
        <v>199</v>
      </c>
      <c r="F1751" s="213" t="s">
        <v>104</v>
      </c>
    </row>
    <row r="1752" spans="1:6" x14ac:dyDescent="0.3">
      <c r="A1752" s="213">
        <v>2013</v>
      </c>
      <c r="B1752" s="213" t="s">
        <v>92</v>
      </c>
      <c r="C1752" s="213" t="s">
        <v>87</v>
      </c>
      <c r="D1752" s="213" t="s">
        <v>50</v>
      </c>
      <c r="E1752" s="213">
        <v>53</v>
      </c>
      <c r="F1752" s="213" t="s">
        <v>104</v>
      </c>
    </row>
    <row r="1753" spans="1:6" x14ac:dyDescent="0.3">
      <c r="A1753" s="213">
        <v>2013</v>
      </c>
      <c r="B1753" s="213" t="s">
        <v>92</v>
      </c>
      <c r="C1753" s="213" t="s">
        <v>87</v>
      </c>
      <c r="D1753" s="213" t="s">
        <v>279</v>
      </c>
      <c r="E1753" s="213">
        <v>86</v>
      </c>
      <c r="F1753" s="213" t="s">
        <v>104</v>
      </c>
    </row>
    <row r="1754" spans="1:6" x14ac:dyDescent="0.3">
      <c r="A1754" s="213">
        <v>2013</v>
      </c>
      <c r="B1754" s="213" t="s">
        <v>92</v>
      </c>
      <c r="C1754" s="213" t="s">
        <v>87</v>
      </c>
      <c r="D1754" s="213" t="s">
        <v>24</v>
      </c>
      <c r="E1754" s="292">
        <v>1064</v>
      </c>
      <c r="F1754" s="213" t="s">
        <v>104</v>
      </c>
    </row>
    <row r="1755" spans="1:6" x14ac:dyDescent="0.3">
      <c r="A1755" s="213">
        <v>2013</v>
      </c>
      <c r="B1755" s="213" t="s">
        <v>92</v>
      </c>
      <c r="C1755" s="213" t="s">
        <v>87</v>
      </c>
      <c r="D1755" s="213" t="s">
        <v>9</v>
      </c>
      <c r="E1755" s="213">
        <v>844</v>
      </c>
      <c r="F1755" s="213" t="s">
        <v>104</v>
      </c>
    </row>
    <row r="1756" spans="1:6" x14ac:dyDescent="0.3">
      <c r="A1756" s="213">
        <v>2013</v>
      </c>
      <c r="B1756" s="213" t="s">
        <v>92</v>
      </c>
      <c r="C1756" s="213" t="s">
        <v>87</v>
      </c>
      <c r="D1756" s="213" t="s">
        <v>67</v>
      </c>
      <c r="E1756" s="213">
        <v>377</v>
      </c>
      <c r="F1756" s="213" t="s">
        <v>104</v>
      </c>
    </row>
    <row r="1757" spans="1:6" x14ac:dyDescent="0.3">
      <c r="A1757" s="213">
        <v>2013</v>
      </c>
      <c r="B1757" s="213" t="s">
        <v>92</v>
      </c>
      <c r="C1757" s="213" t="s">
        <v>87</v>
      </c>
      <c r="D1757" s="213" t="s">
        <v>28</v>
      </c>
      <c r="E1757" s="213">
        <v>517</v>
      </c>
      <c r="F1757" s="213" t="s">
        <v>104</v>
      </c>
    </row>
    <row r="1758" spans="1:6" x14ac:dyDescent="0.3">
      <c r="A1758" s="213">
        <v>2013</v>
      </c>
      <c r="B1758" s="213" t="s">
        <v>92</v>
      </c>
      <c r="C1758" s="213" t="s">
        <v>87</v>
      </c>
      <c r="D1758" s="213" t="s">
        <v>31</v>
      </c>
      <c r="E1758" s="213">
        <v>559</v>
      </c>
      <c r="F1758" s="213" t="s">
        <v>104</v>
      </c>
    </row>
    <row r="1759" spans="1:6" x14ac:dyDescent="0.3">
      <c r="A1759" s="213">
        <v>2013</v>
      </c>
      <c r="B1759" s="213" t="s">
        <v>92</v>
      </c>
      <c r="C1759" s="213" t="s">
        <v>87</v>
      </c>
      <c r="D1759" s="213" t="s">
        <v>64</v>
      </c>
      <c r="E1759" s="213">
        <v>594</v>
      </c>
      <c r="F1759" s="213" t="s">
        <v>104</v>
      </c>
    </row>
    <row r="1760" spans="1:6" x14ac:dyDescent="0.3">
      <c r="A1760" s="213">
        <v>2013</v>
      </c>
      <c r="B1760" s="213" t="s">
        <v>92</v>
      </c>
      <c r="C1760" s="213" t="s">
        <v>87</v>
      </c>
      <c r="D1760" s="213" t="s">
        <v>290</v>
      </c>
      <c r="E1760" s="213">
        <v>37</v>
      </c>
      <c r="F1760" s="213" t="s">
        <v>104</v>
      </c>
    </row>
    <row r="1761" spans="1:6" x14ac:dyDescent="0.3">
      <c r="A1761" s="213">
        <v>2013</v>
      </c>
      <c r="B1761" s="213" t="s">
        <v>92</v>
      </c>
      <c r="C1761" s="213" t="s">
        <v>87</v>
      </c>
      <c r="D1761" s="213" t="s">
        <v>280</v>
      </c>
      <c r="E1761" s="213">
        <v>165</v>
      </c>
      <c r="F1761" s="213" t="s">
        <v>104</v>
      </c>
    </row>
    <row r="1762" spans="1:6" x14ac:dyDescent="0.3">
      <c r="A1762" s="213">
        <v>2013</v>
      </c>
      <c r="B1762" s="213" t="s">
        <v>92</v>
      </c>
      <c r="C1762" s="213" t="s">
        <v>87</v>
      </c>
      <c r="D1762" s="213" t="s">
        <v>73</v>
      </c>
      <c r="E1762" s="292">
        <v>1019</v>
      </c>
      <c r="F1762" s="213" t="s">
        <v>104</v>
      </c>
    </row>
    <row r="1763" spans="1:6" x14ac:dyDescent="0.3">
      <c r="A1763" s="213">
        <v>2013</v>
      </c>
      <c r="B1763" s="213" t="s">
        <v>92</v>
      </c>
      <c r="C1763" s="213" t="s">
        <v>87</v>
      </c>
      <c r="D1763" s="213" t="s">
        <v>26</v>
      </c>
      <c r="E1763" s="213">
        <v>399</v>
      </c>
      <c r="F1763" s="213" t="s">
        <v>104</v>
      </c>
    </row>
    <row r="1764" spans="1:6" x14ac:dyDescent="0.3">
      <c r="A1764" s="213">
        <v>2013</v>
      </c>
      <c r="B1764" s="213" t="s">
        <v>92</v>
      </c>
      <c r="C1764" s="213" t="s">
        <v>87</v>
      </c>
      <c r="D1764" s="213" t="s">
        <v>32</v>
      </c>
      <c r="E1764" s="213">
        <v>406</v>
      </c>
      <c r="F1764" s="213" t="s">
        <v>104</v>
      </c>
    </row>
    <row r="1765" spans="1:6" x14ac:dyDescent="0.3">
      <c r="A1765" s="213">
        <v>2013</v>
      </c>
      <c r="B1765" s="213" t="s">
        <v>92</v>
      </c>
      <c r="C1765" s="213" t="s">
        <v>87</v>
      </c>
      <c r="D1765" s="213" t="s">
        <v>46</v>
      </c>
      <c r="E1765" s="292">
        <v>1057</v>
      </c>
      <c r="F1765" s="213" t="s">
        <v>104</v>
      </c>
    </row>
    <row r="1766" spans="1:6" x14ac:dyDescent="0.3">
      <c r="A1766" s="213">
        <v>2013</v>
      </c>
      <c r="B1766" s="213" t="s">
        <v>92</v>
      </c>
      <c r="C1766" s="213" t="s">
        <v>87</v>
      </c>
      <c r="D1766" s="213" t="s">
        <v>75</v>
      </c>
      <c r="E1766" s="213">
        <v>623</v>
      </c>
      <c r="F1766" s="213" t="s">
        <v>104</v>
      </c>
    </row>
    <row r="1767" spans="1:6" x14ac:dyDescent="0.3">
      <c r="A1767" s="213">
        <v>2013</v>
      </c>
      <c r="B1767" s="213" t="s">
        <v>92</v>
      </c>
      <c r="C1767" s="213" t="s">
        <v>87</v>
      </c>
      <c r="D1767" s="213" t="s">
        <v>10</v>
      </c>
      <c r="E1767" s="292">
        <v>1494</v>
      </c>
      <c r="F1767" s="213" t="s">
        <v>104</v>
      </c>
    </row>
    <row r="1768" spans="1:6" x14ac:dyDescent="0.3">
      <c r="A1768" s="213">
        <v>2013</v>
      </c>
      <c r="B1768" s="213" t="s">
        <v>92</v>
      </c>
      <c r="C1768" s="213" t="s">
        <v>87</v>
      </c>
      <c r="D1768" s="213" t="s">
        <v>291</v>
      </c>
      <c r="E1768" s="213">
        <v>150</v>
      </c>
      <c r="F1768" s="213" t="s">
        <v>104</v>
      </c>
    </row>
    <row r="1769" spans="1:6" x14ac:dyDescent="0.3">
      <c r="A1769" s="213">
        <v>2013</v>
      </c>
      <c r="B1769" s="213" t="s">
        <v>92</v>
      </c>
      <c r="C1769" s="213" t="s">
        <v>87</v>
      </c>
      <c r="D1769" s="213" t="s">
        <v>15</v>
      </c>
      <c r="E1769" s="292">
        <v>1239</v>
      </c>
      <c r="F1769" s="213" t="s">
        <v>104</v>
      </c>
    </row>
    <row r="1770" spans="1:6" x14ac:dyDescent="0.3">
      <c r="A1770" s="213">
        <v>2013</v>
      </c>
      <c r="B1770" s="213" t="s">
        <v>92</v>
      </c>
      <c r="C1770" s="213" t="s">
        <v>87</v>
      </c>
      <c r="D1770" s="213" t="s">
        <v>18</v>
      </c>
      <c r="E1770" s="292">
        <v>1447</v>
      </c>
      <c r="F1770" s="213" t="s">
        <v>104</v>
      </c>
    </row>
    <row r="1771" spans="1:6" x14ac:dyDescent="0.3">
      <c r="A1771" s="213">
        <v>2013</v>
      </c>
      <c r="B1771" s="213" t="s">
        <v>92</v>
      </c>
      <c r="C1771" s="213" t="s">
        <v>87</v>
      </c>
      <c r="D1771" s="213" t="s">
        <v>77</v>
      </c>
      <c r="E1771" s="213">
        <v>478</v>
      </c>
      <c r="F1771" s="213" t="s">
        <v>104</v>
      </c>
    </row>
    <row r="1772" spans="1:6" x14ac:dyDescent="0.3">
      <c r="A1772" s="213">
        <v>2013</v>
      </c>
      <c r="B1772" s="213" t="s">
        <v>92</v>
      </c>
      <c r="C1772" s="213" t="s">
        <v>87</v>
      </c>
      <c r="D1772" s="213" t="s">
        <v>44</v>
      </c>
      <c r="E1772" s="213">
        <v>98</v>
      </c>
      <c r="F1772" s="213" t="s">
        <v>104</v>
      </c>
    </row>
    <row r="1773" spans="1:6" x14ac:dyDescent="0.3">
      <c r="A1773" s="213">
        <v>2013</v>
      </c>
      <c r="B1773" s="213" t="s">
        <v>92</v>
      </c>
      <c r="C1773" s="213" t="s">
        <v>87</v>
      </c>
      <c r="D1773" s="213" t="s">
        <v>71</v>
      </c>
      <c r="E1773" s="213">
        <v>478</v>
      </c>
      <c r="F1773" s="213" t="s">
        <v>104</v>
      </c>
    </row>
    <row r="1774" spans="1:6" x14ac:dyDescent="0.3">
      <c r="A1774" s="213">
        <v>2013</v>
      </c>
      <c r="B1774" s="213" t="s">
        <v>92</v>
      </c>
      <c r="C1774" s="213" t="s">
        <v>87</v>
      </c>
      <c r="D1774" s="213" t="s">
        <v>52</v>
      </c>
      <c r="E1774" s="213">
        <v>92</v>
      </c>
      <c r="F1774" s="213" t="s">
        <v>104</v>
      </c>
    </row>
    <row r="1775" spans="1:6" x14ac:dyDescent="0.3">
      <c r="A1775" s="213">
        <v>2013</v>
      </c>
      <c r="B1775" s="213" t="s">
        <v>92</v>
      </c>
      <c r="C1775" s="213" t="s">
        <v>87</v>
      </c>
      <c r="D1775" s="213" t="s">
        <v>20</v>
      </c>
      <c r="E1775" s="213">
        <v>861</v>
      </c>
      <c r="F1775" s="213" t="s">
        <v>104</v>
      </c>
    </row>
    <row r="1776" spans="1:6" x14ac:dyDescent="0.3">
      <c r="A1776" s="213">
        <v>2013</v>
      </c>
      <c r="B1776" s="213" t="s">
        <v>92</v>
      </c>
      <c r="C1776" s="213" t="s">
        <v>87</v>
      </c>
      <c r="D1776" s="213" t="s">
        <v>95</v>
      </c>
      <c r="E1776" s="292">
        <v>1218</v>
      </c>
      <c r="F1776" s="213" t="s">
        <v>104</v>
      </c>
    </row>
    <row r="1777" spans="1:6" x14ac:dyDescent="0.3">
      <c r="A1777" s="213">
        <v>2013</v>
      </c>
      <c r="B1777" s="213" t="s">
        <v>92</v>
      </c>
      <c r="C1777" s="213" t="s">
        <v>87</v>
      </c>
      <c r="D1777" s="213" t="s">
        <v>30</v>
      </c>
      <c r="E1777" s="213">
        <v>215</v>
      </c>
      <c r="F1777" s="213" t="s">
        <v>104</v>
      </c>
    </row>
    <row r="1778" spans="1:6" x14ac:dyDescent="0.3">
      <c r="A1778" s="213">
        <v>2013</v>
      </c>
      <c r="B1778" s="213" t="s">
        <v>92</v>
      </c>
      <c r="C1778" s="213" t="s">
        <v>87</v>
      </c>
      <c r="D1778" s="213" t="s">
        <v>58</v>
      </c>
      <c r="E1778" s="213">
        <v>48</v>
      </c>
      <c r="F1778" s="213" t="s">
        <v>104</v>
      </c>
    </row>
    <row r="1779" spans="1:6" x14ac:dyDescent="0.3">
      <c r="A1779" s="213">
        <v>2013</v>
      </c>
      <c r="B1779" s="213" t="s">
        <v>92</v>
      </c>
      <c r="C1779" s="213" t="s">
        <v>87</v>
      </c>
      <c r="D1779" s="213" t="s">
        <v>281</v>
      </c>
      <c r="E1779" s="292">
        <v>3419</v>
      </c>
      <c r="F1779" s="213" t="s">
        <v>104</v>
      </c>
    </row>
    <row r="1780" spans="1:6" x14ac:dyDescent="0.3">
      <c r="A1780" s="213">
        <v>2013</v>
      </c>
      <c r="B1780" s="213" t="s">
        <v>92</v>
      </c>
      <c r="C1780" s="213" t="s">
        <v>87</v>
      </c>
      <c r="D1780" s="213" t="s">
        <v>54</v>
      </c>
      <c r="E1780" s="213">
        <v>39</v>
      </c>
      <c r="F1780" s="213" t="s">
        <v>104</v>
      </c>
    </row>
    <row r="1781" spans="1:6" x14ac:dyDescent="0.3">
      <c r="A1781" s="213">
        <v>2013</v>
      </c>
      <c r="B1781" s="213" t="s">
        <v>92</v>
      </c>
      <c r="C1781" s="213" t="s">
        <v>87</v>
      </c>
      <c r="D1781" s="213" t="s">
        <v>282</v>
      </c>
      <c r="E1781" s="213">
        <v>196</v>
      </c>
      <c r="F1781" s="213" t="s">
        <v>104</v>
      </c>
    </row>
    <row r="1782" spans="1:6" x14ac:dyDescent="0.3">
      <c r="A1782" s="213">
        <v>2013</v>
      </c>
      <c r="B1782" s="213" t="s">
        <v>92</v>
      </c>
      <c r="C1782" s="213" t="s">
        <v>87</v>
      </c>
      <c r="D1782" s="213" t="s">
        <v>145</v>
      </c>
      <c r="E1782" s="292">
        <v>14478</v>
      </c>
      <c r="F1782" s="213" t="s">
        <v>104</v>
      </c>
    </row>
    <row r="1783" spans="1:6" x14ac:dyDescent="0.3">
      <c r="A1783" s="213">
        <v>2013</v>
      </c>
      <c r="B1783" s="213" t="s">
        <v>92</v>
      </c>
      <c r="C1783" s="213" t="s">
        <v>87</v>
      </c>
      <c r="D1783" s="213" t="s">
        <v>146</v>
      </c>
      <c r="E1783" s="292">
        <v>7907</v>
      </c>
      <c r="F1783" s="213" t="s">
        <v>104</v>
      </c>
    </row>
    <row r="1784" spans="1:6" x14ac:dyDescent="0.3">
      <c r="A1784" s="213">
        <v>2013</v>
      </c>
      <c r="B1784" s="213" t="s">
        <v>92</v>
      </c>
      <c r="C1784" s="213" t="s">
        <v>87</v>
      </c>
      <c r="D1784" s="213" t="s">
        <v>147</v>
      </c>
      <c r="E1784" s="292">
        <v>17407</v>
      </c>
      <c r="F1784" s="213" t="s">
        <v>104</v>
      </c>
    </row>
    <row r="1785" spans="1:6" x14ac:dyDescent="0.3">
      <c r="A1785" s="213">
        <v>2013</v>
      </c>
      <c r="B1785" s="213" t="s">
        <v>92</v>
      </c>
      <c r="C1785" s="213" t="s">
        <v>88</v>
      </c>
      <c r="D1785" s="213" t="s">
        <v>59</v>
      </c>
      <c r="E1785" s="213">
        <v>48</v>
      </c>
      <c r="F1785" s="213" t="s">
        <v>104</v>
      </c>
    </row>
    <row r="1786" spans="1:6" x14ac:dyDescent="0.3">
      <c r="A1786" s="213">
        <v>2013</v>
      </c>
      <c r="B1786" s="213" t="s">
        <v>92</v>
      </c>
      <c r="C1786" s="213" t="s">
        <v>88</v>
      </c>
      <c r="D1786" s="213" t="s">
        <v>79</v>
      </c>
      <c r="E1786" s="213">
        <v>731</v>
      </c>
      <c r="F1786" s="213" t="s">
        <v>104</v>
      </c>
    </row>
    <row r="1787" spans="1:6" x14ac:dyDescent="0.3">
      <c r="A1787" s="213">
        <v>2013</v>
      </c>
      <c r="B1787" s="213" t="s">
        <v>92</v>
      </c>
      <c r="C1787" s="213" t="s">
        <v>88</v>
      </c>
      <c r="D1787" s="213" t="s">
        <v>17</v>
      </c>
      <c r="E1787" s="213">
        <v>352</v>
      </c>
      <c r="F1787" s="213" t="s">
        <v>104</v>
      </c>
    </row>
    <row r="1788" spans="1:6" x14ac:dyDescent="0.3">
      <c r="A1788" s="213">
        <v>2013</v>
      </c>
      <c r="B1788" s="213" t="s">
        <v>92</v>
      </c>
      <c r="C1788" s="213" t="s">
        <v>88</v>
      </c>
      <c r="D1788" s="213" t="s">
        <v>274</v>
      </c>
      <c r="E1788" s="213">
        <v>45</v>
      </c>
      <c r="F1788" s="213" t="s">
        <v>104</v>
      </c>
    </row>
    <row r="1789" spans="1:6" x14ac:dyDescent="0.3">
      <c r="A1789" s="213">
        <v>2013</v>
      </c>
      <c r="B1789" s="213" t="s">
        <v>92</v>
      </c>
      <c r="C1789" s="213" t="s">
        <v>88</v>
      </c>
      <c r="D1789" s="213" t="s">
        <v>66</v>
      </c>
      <c r="E1789" s="213">
        <v>114</v>
      </c>
      <c r="F1789" s="213" t="s">
        <v>104</v>
      </c>
    </row>
    <row r="1790" spans="1:6" x14ac:dyDescent="0.3">
      <c r="A1790" s="213">
        <v>2013</v>
      </c>
      <c r="B1790" s="213" t="s">
        <v>92</v>
      </c>
      <c r="C1790" s="213" t="s">
        <v>88</v>
      </c>
      <c r="D1790" s="213" t="s">
        <v>11</v>
      </c>
      <c r="E1790" s="213">
        <v>578</v>
      </c>
      <c r="F1790" s="213" t="s">
        <v>104</v>
      </c>
    </row>
    <row r="1791" spans="1:6" x14ac:dyDescent="0.3">
      <c r="A1791" s="213">
        <v>2013</v>
      </c>
      <c r="B1791" s="213" t="s">
        <v>92</v>
      </c>
      <c r="C1791" s="213" t="s">
        <v>88</v>
      </c>
      <c r="D1791" s="213" t="s">
        <v>56</v>
      </c>
      <c r="E1791" s="213">
        <v>177</v>
      </c>
      <c r="F1791" s="213" t="s">
        <v>104</v>
      </c>
    </row>
    <row r="1792" spans="1:6" x14ac:dyDescent="0.3">
      <c r="A1792" s="213">
        <v>2013</v>
      </c>
      <c r="B1792" s="213" t="s">
        <v>92</v>
      </c>
      <c r="C1792" s="213" t="s">
        <v>88</v>
      </c>
      <c r="D1792" s="213" t="s">
        <v>29</v>
      </c>
      <c r="E1792" s="213">
        <v>172</v>
      </c>
      <c r="F1792" s="213" t="s">
        <v>104</v>
      </c>
    </row>
    <row r="1793" spans="1:6" x14ac:dyDescent="0.3">
      <c r="A1793" s="213">
        <v>2013</v>
      </c>
      <c r="B1793" s="213" t="s">
        <v>92</v>
      </c>
      <c r="C1793" s="213" t="s">
        <v>88</v>
      </c>
      <c r="D1793" s="213" t="s">
        <v>47</v>
      </c>
      <c r="E1793" s="213">
        <v>525</v>
      </c>
      <c r="F1793" s="213" t="s">
        <v>104</v>
      </c>
    </row>
    <row r="1794" spans="1:6" x14ac:dyDescent="0.3">
      <c r="A1794" s="213">
        <v>2013</v>
      </c>
      <c r="B1794" s="213" t="s">
        <v>92</v>
      </c>
      <c r="C1794" s="213" t="s">
        <v>88</v>
      </c>
      <c r="D1794" s="213" t="s">
        <v>57</v>
      </c>
      <c r="E1794" s="213">
        <v>80</v>
      </c>
      <c r="F1794" s="213" t="s">
        <v>104</v>
      </c>
    </row>
    <row r="1795" spans="1:6" x14ac:dyDescent="0.3">
      <c r="A1795" s="213">
        <v>2013</v>
      </c>
      <c r="B1795" s="213" t="s">
        <v>92</v>
      </c>
      <c r="C1795" s="213" t="s">
        <v>88</v>
      </c>
      <c r="D1795" s="213" t="s">
        <v>74</v>
      </c>
      <c r="E1795" s="213">
        <v>430</v>
      </c>
      <c r="F1795" s="213" t="s">
        <v>104</v>
      </c>
    </row>
    <row r="1796" spans="1:6" x14ac:dyDescent="0.3">
      <c r="A1796" s="213">
        <v>2013</v>
      </c>
      <c r="B1796" s="213" t="s">
        <v>92</v>
      </c>
      <c r="C1796" s="213" t="s">
        <v>88</v>
      </c>
      <c r="D1796" s="213" t="s">
        <v>53</v>
      </c>
      <c r="E1796" s="213">
        <v>50</v>
      </c>
      <c r="F1796" s="213" t="s">
        <v>104</v>
      </c>
    </row>
    <row r="1797" spans="1:6" x14ac:dyDescent="0.3">
      <c r="A1797" s="213">
        <v>2013</v>
      </c>
      <c r="B1797" s="213" t="s">
        <v>92</v>
      </c>
      <c r="C1797" s="213" t="s">
        <v>88</v>
      </c>
      <c r="D1797" s="213" t="s">
        <v>60</v>
      </c>
      <c r="E1797" s="213">
        <v>165</v>
      </c>
      <c r="F1797" s="213" t="s">
        <v>104</v>
      </c>
    </row>
    <row r="1798" spans="1:6" x14ac:dyDescent="0.3">
      <c r="A1798" s="213">
        <v>2013</v>
      </c>
      <c r="B1798" s="213" t="s">
        <v>92</v>
      </c>
      <c r="C1798" s="213" t="s">
        <v>88</v>
      </c>
      <c r="D1798" s="213" t="s">
        <v>25</v>
      </c>
      <c r="E1798" s="213">
        <v>409</v>
      </c>
      <c r="F1798" s="213" t="s">
        <v>104</v>
      </c>
    </row>
    <row r="1799" spans="1:6" x14ac:dyDescent="0.3">
      <c r="A1799" s="213">
        <v>2013</v>
      </c>
      <c r="B1799" s="213" t="s">
        <v>92</v>
      </c>
      <c r="C1799" s="213" t="s">
        <v>88</v>
      </c>
      <c r="D1799" s="213" t="s">
        <v>7</v>
      </c>
      <c r="E1799" s="213">
        <v>508</v>
      </c>
      <c r="F1799" s="213" t="s">
        <v>104</v>
      </c>
    </row>
    <row r="1800" spans="1:6" x14ac:dyDescent="0.3">
      <c r="A1800" s="213">
        <v>2013</v>
      </c>
      <c r="B1800" s="213" t="s">
        <v>92</v>
      </c>
      <c r="C1800" s="213" t="s">
        <v>88</v>
      </c>
      <c r="D1800" s="213" t="s">
        <v>36</v>
      </c>
      <c r="E1800" s="213">
        <v>131</v>
      </c>
      <c r="F1800" s="213" t="s">
        <v>104</v>
      </c>
    </row>
    <row r="1801" spans="1:6" x14ac:dyDescent="0.3">
      <c r="A1801" s="213">
        <v>2013</v>
      </c>
      <c r="B1801" s="213" t="s">
        <v>92</v>
      </c>
      <c r="C1801" s="213" t="s">
        <v>88</v>
      </c>
      <c r="D1801" s="213" t="s">
        <v>21</v>
      </c>
      <c r="E1801" s="213">
        <v>169</v>
      </c>
      <c r="F1801" s="213" t="s">
        <v>104</v>
      </c>
    </row>
    <row r="1802" spans="1:6" x14ac:dyDescent="0.3">
      <c r="A1802" s="213">
        <v>2013</v>
      </c>
      <c r="B1802" s="213" t="s">
        <v>92</v>
      </c>
      <c r="C1802" s="213" t="s">
        <v>88</v>
      </c>
      <c r="D1802" s="213" t="s">
        <v>16</v>
      </c>
      <c r="E1802" s="213">
        <v>387</v>
      </c>
      <c r="F1802" s="213" t="s">
        <v>104</v>
      </c>
    </row>
    <row r="1803" spans="1:6" x14ac:dyDescent="0.3">
      <c r="A1803" s="213">
        <v>2013</v>
      </c>
      <c r="B1803" s="213" t="s">
        <v>92</v>
      </c>
      <c r="C1803" s="213" t="s">
        <v>88</v>
      </c>
      <c r="D1803" s="213" t="s">
        <v>2</v>
      </c>
      <c r="E1803" s="213">
        <v>837</v>
      </c>
      <c r="F1803" s="213" t="s">
        <v>104</v>
      </c>
    </row>
    <row r="1804" spans="1:6" x14ac:dyDescent="0.3">
      <c r="A1804" s="213">
        <v>2013</v>
      </c>
      <c r="B1804" s="213" t="s">
        <v>92</v>
      </c>
      <c r="C1804" s="213" t="s">
        <v>88</v>
      </c>
      <c r="D1804" s="213" t="s">
        <v>4</v>
      </c>
      <c r="E1804" s="213">
        <v>847</v>
      </c>
      <c r="F1804" s="213" t="s">
        <v>104</v>
      </c>
    </row>
    <row r="1805" spans="1:6" x14ac:dyDescent="0.3">
      <c r="A1805" s="213">
        <v>2013</v>
      </c>
      <c r="B1805" s="213" t="s">
        <v>92</v>
      </c>
      <c r="C1805" s="213" t="s">
        <v>88</v>
      </c>
      <c r="D1805" s="213" t="s">
        <v>38</v>
      </c>
      <c r="E1805" s="213">
        <v>61</v>
      </c>
      <c r="F1805" s="213" t="s">
        <v>104</v>
      </c>
    </row>
    <row r="1806" spans="1:6" x14ac:dyDescent="0.3">
      <c r="A1806" s="213">
        <v>2013</v>
      </c>
      <c r="B1806" s="213" t="s">
        <v>92</v>
      </c>
      <c r="C1806" s="213" t="s">
        <v>88</v>
      </c>
      <c r="D1806" s="213" t="s">
        <v>275</v>
      </c>
      <c r="E1806" s="213">
        <v>86</v>
      </c>
      <c r="F1806" s="213" t="s">
        <v>104</v>
      </c>
    </row>
    <row r="1807" spans="1:6" x14ac:dyDescent="0.3">
      <c r="A1807" s="213">
        <v>2013</v>
      </c>
      <c r="B1807" s="213" t="s">
        <v>92</v>
      </c>
      <c r="C1807" s="213" t="s">
        <v>88</v>
      </c>
      <c r="D1807" s="213" t="s">
        <v>8</v>
      </c>
      <c r="E1807" s="213">
        <v>312</v>
      </c>
      <c r="F1807" s="213" t="s">
        <v>104</v>
      </c>
    </row>
    <row r="1808" spans="1:6" x14ac:dyDescent="0.3">
      <c r="A1808" s="213">
        <v>2013</v>
      </c>
      <c r="B1808" s="213" t="s">
        <v>92</v>
      </c>
      <c r="C1808" s="213" t="s">
        <v>88</v>
      </c>
      <c r="D1808" s="213" t="s">
        <v>78</v>
      </c>
      <c r="E1808" s="213">
        <v>466</v>
      </c>
      <c r="F1808" s="213" t="s">
        <v>104</v>
      </c>
    </row>
    <row r="1809" spans="1:6" x14ac:dyDescent="0.3">
      <c r="A1809" s="213">
        <v>2013</v>
      </c>
      <c r="B1809" s="213" t="s">
        <v>92</v>
      </c>
      <c r="C1809" s="213" t="s">
        <v>88</v>
      </c>
      <c r="D1809" s="213" t="s">
        <v>27</v>
      </c>
      <c r="E1809" s="213">
        <v>321</v>
      </c>
      <c r="F1809" s="213" t="s">
        <v>104</v>
      </c>
    </row>
    <row r="1810" spans="1:6" x14ac:dyDescent="0.3">
      <c r="A1810" s="213">
        <v>2013</v>
      </c>
      <c r="B1810" s="213" t="s">
        <v>92</v>
      </c>
      <c r="C1810" s="213" t="s">
        <v>88</v>
      </c>
      <c r="D1810" s="213" t="s">
        <v>13</v>
      </c>
      <c r="E1810" s="213">
        <v>131</v>
      </c>
      <c r="F1810" s="213" t="s">
        <v>104</v>
      </c>
    </row>
    <row r="1811" spans="1:6" x14ac:dyDescent="0.3">
      <c r="A1811" s="213">
        <v>2013</v>
      </c>
      <c r="B1811" s="213" t="s">
        <v>92</v>
      </c>
      <c r="C1811" s="213" t="s">
        <v>88</v>
      </c>
      <c r="D1811" s="213" t="s">
        <v>70</v>
      </c>
      <c r="E1811" s="213">
        <v>371</v>
      </c>
      <c r="F1811" s="213" t="s">
        <v>104</v>
      </c>
    </row>
    <row r="1812" spans="1:6" x14ac:dyDescent="0.3">
      <c r="A1812" s="213">
        <v>2013</v>
      </c>
      <c r="B1812" s="213" t="s">
        <v>92</v>
      </c>
      <c r="C1812" s="213" t="s">
        <v>88</v>
      </c>
      <c r="D1812" s="213" t="s">
        <v>72</v>
      </c>
      <c r="E1812" s="213">
        <v>108</v>
      </c>
      <c r="F1812" s="213" t="s">
        <v>104</v>
      </c>
    </row>
    <row r="1813" spans="1:6" x14ac:dyDescent="0.3">
      <c r="A1813" s="213">
        <v>2013</v>
      </c>
      <c r="B1813" s="213" t="s">
        <v>92</v>
      </c>
      <c r="C1813" s="213" t="s">
        <v>88</v>
      </c>
      <c r="D1813" s="213" t="s">
        <v>276</v>
      </c>
      <c r="E1813" s="213">
        <v>45</v>
      </c>
      <c r="F1813" s="213" t="s">
        <v>104</v>
      </c>
    </row>
    <row r="1814" spans="1:6" x14ac:dyDescent="0.3">
      <c r="A1814" s="213">
        <v>2013</v>
      </c>
      <c r="B1814" s="213" t="s">
        <v>92</v>
      </c>
      <c r="C1814" s="213" t="s">
        <v>88</v>
      </c>
      <c r="D1814" s="213" t="s">
        <v>6</v>
      </c>
      <c r="E1814" s="213">
        <v>817</v>
      </c>
      <c r="F1814" s="213" t="s">
        <v>104</v>
      </c>
    </row>
    <row r="1815" spans="1:6" x14ac:dyDescent="0.3">
      <c r="A1815" s="213">
        <v>2013</v>
      </c>
      <c r="B1815" s="213" t="s">
        <v>92</v>
      </c>
      <c r="C1815" s="213" t="s">
        <v>88</v>
      </c>
      <c r="D1815" s="213" t="s">
        <v>62</v>
      </c>
      <c r="E1815" s="213">
        <v>257</v>
      </c>
      <c r="F1815" s="213" t="s">
        <v>104</v>
      </c>
    </row>
    <row r="1816" spans="1:6" x14ac:dyDescent="0.3">
      <c r="A1816" s="213">
        <v>2013</v>
      </c>
      <c r="B1816" s="213" t="s">
        <v>92</v>
      </c>
      <c r="C1816" s="213" t="s">
        <v>88</v>
      </c>
      <c r="D1816" s="213" t="s">
        <v>5</v>
      </c>
      <c r="E1816" s="213">
        <v>665</v>
      </c>
      <c r="F1816" s="213" t="s">
        <v>104</v>
      </c>
    </row>
    <row r="1817" spans="1:6" x14ac:dyDescent="0.3">
      <c r="A1817" s="213">
        <v>2013</v>
      </c>
      <c r="B1817" s="213" t="s">
        <v>92</v>
      </c>
      <c r="C1817" s="213" t="s">
        <v>88</v>
      </c>
      <c r="D1817" s="213" t="s">
        <v>76</v>
      </c>
      <c r="E1817" s="213">
        <v>406</v>
      </c>
      <c r="F1817" s="213" t="s">
        <v>104</v>
      </c>
    </row>
    <row r="1818" spans="1:6" x14ac:dyDescent="0.3">
      <c r="A1818" s="213">
        <v>2013</v>
      </c>
      <c r="B1818" s="213" t="s">
        <v>92</v>
      </c>
      <c r="C1818" s="213" t="s">
        <v>88</v>
      </c>
      <c r="D1818" s="213" t="s">
        <v>63</v>
      </c>
      <c r="E1818" s="213">
        <v>83</v>
      </c>
      <c r="F1818" s="213" t="s">
        <v>104</v>
      </c>
    </row>
    <row r="1819" spans="1:6" x14ac:dyDescent="0.3">
      <c r="A1819" s="213">
        <v>2013</v>
      </c>
      <c r="B1819" s="213" t="s">
        <v>92</v>
      </c>
      <c r="C1819" s="213" t="s">
        <v>88</v>
      </c>
      <c r="D1819" s="213" t="s">
        <v>277</v>
      </c>
      <c r="E1819" s="213">
        <v>47</v>
      </c>
      <c r="F1819" s="213" t="s">
        <v>104</v>
      </c>
    </row>
    <row r="1820" spans="1:6" x14ac:dyDescent="0.3">
      <c r="A1820" s="213">
        <v>2013</v>
      </c>
      <c r="B1820" s="213" t="s">
        <v>92</v>
      </c>
      <c r="C1820" s="213" t="s">
        <v>88</v>
      </c>
      <c r="D1820" s="213" t="s">
        <v>43</v>
      </c>
      <c r="E1820" s="213">
        <v>100</v>
      </c>
      <c r="F1820" s="213" t="s">
        <v>104</v>
      </c>
    </row>
    <row r="1821" spans="1:6" x14ac:dyDescent="0.3">
      <c r="A1821" s="213">
        <v>2013</v>
      </c>
      <c r="B1821" s="213" t="s">
        <v>92</v>
      </c>
      <c r="C1821" s="213" t="s">
        <v>88</v>
      </c>
      <c r="D1821" s="213" t="s">
        <v>65</v>
      </c>
      <c r="E1821" s="213">
        <v>122</v>
      </c>
      <c r="F1821" s="213" t="s">
        <v>104</v>
      </c>
    </row>
    <row r="1822" spans="1:6" x14ac:dyDescent="0.3">
      <c r="A1822" s="213">
        <v>2013</v>
      </c>
      <c r="B1822" s="213" t="s">
        <v>92</v>
      </c>
      <c r="C1822" s="213" t="s">
        <v>88</v>
      </c>
      <c r="D1822" s="213" t="s">
        <v>22</v>
      </c>
      <c r="E1822" s="213">
        <v>153</v>
      </c>
      <c r="F1822" s="213" t="s">
        <v>104</v>
      </c>
    </row>
    <row r="1823" spans="1:6" x14ac:dyDescent="0.3">
      <c r="A1823" s="213">
        <v>2013</v>
      </c>
      <c r="B1823" s="213" t="s">
        <v>92</v>
      </c>
      <c r="C1823" s="213" t="s">
        <v>88</v>
      </c>
      <c r="D1823" s="213" t="s">
        <v>61</v>
      </c>
      <c r="E1823" s="213">
        <v>70</v>
      </c>
      <c r="F1823" s="213" t="s">
        <v>104</v>
      </c>
    </row>
    <row r="1824" spans="1:6" x14ac:dyDescent="0.3">
      <c r="A1824" s="213">
        <v>2013</v>
      </c>
      <c r="B1824" s="213" t="s">
        <v>92</v>
      </c>
      <c r="C1824" s="213" t="s">
        <v>88</v>
      </c>
      <c r="D1824" s="213" t="s">
        <v>23</v>
      </c>
      <c r="E1824" s="213">
        <v>173</v>
      </c>
      <c r="F1824" s="213" t="s">
        <v>104</v>
      </c>
    </row>
    <row r="1825" spans="1:6" x14ac:dyDescent="0.3">
      <c r="A1825" s="213">
        <v>2013</v>
      </c>
      <c r="B1825" s="213" t="s">
        <v>92</v>
      </c>
      <c r="C1825" s="213" t="s">
        <v>88</v>
      </c>
      <c r="D1825" s="213" t="s">
        <v>12</v>
      </c>
      <c r="E1825" s="213">
        <v>118</v>
      </c>
      <c r="F1825" s="213" t="s">
        <v>104</v>
      </c>
    </row>
    <row r="1826" spans="1:6" x14ac:dyDescent="0.3">
      <c r="A1826" s="213">
        <v>2013</v>
      </c>
      <c r="B1826" s="213" t="s">
        <v>92</v>
      </c>
      <c r="C1826" s="213" t="s">
        <v>88</v>
      </c>
      <c r="D1826" s="213" t="s">
        <v>278</v>
      </c>
      <c r="E1826" s="213">
        <v>280</v>
      </c>
      <c r="F1826" s="213" t="s">
        <v>104</v>
      </c>
    </row>
    <row r="1827" spans="1:6" x14ac:dyDescent="0.3">
      <c r="A1827" s="213">
        <v>2013</v>
      </c>
      <c r="B1827" s="213" t="s">
        <v>92</v>
      </c>
      <c r="C1827" s="213" t="s">
        <v>88</v>
      </c>
      <c r="D1827" s="213" t="s">
        <v>19</v>
      </c>
      <c r="E1827" s="213">
        <v>198</v>
      </c>
      <c r="F1827" s="213" t="s">
        <v>104</v>
      </c>
    </row>
    <row r="1828" spans="1:6" x14ac:dyDescent="0.3">
      <c r="A1828" s="213">
        <v>2013</v>
      </c>
      <c r="B1828" s="213" t="s">
        <v>92</v>
      </c>
      <c r="C1828" s="213" t="s">
        <v>88</v>
      </c>
      <c r="D1828" s="213" t="s">
        <v>45</v>
      </c>
      <c r="E1828" s="213">
        <v>43</v>
      </c>
      <c r="F1828" s="213" t="s">
        <v>104</v>
      </c>
    </row>
    <row r="1829" spans="1:6" x14ac:dyDescent="0.3">
      <c r="A1829" s="213">
        <v>2013</v>
      </c>
      <c r="B1829" s="213" t="s">
        <v>92</v>
      </c>
      <c r="C1829" s="213" t="s">
        <v>88</v>
      </c>
      <c r="D1829" s="213" t="s">
        <v>48</v>
      </c>
      <c r="E1829" s="213">
        <v>125</v>
      </c>
      <c r="F1829" s="213" t="s">
        <v>104</v>
      </c>
    </row>
    <row r="1830" spans="1:6" x14ac:dyDescent="0.3">
      <c r="A1830" s="213">
        <v>2013</v>
      </c>
      <c r="B1830" s="213" t="s">
        <v>92</v>
      </c>
      <c r="C1830" s="213" t="s">
        <v>88</v>
      </c>
      <c r="D1830" s="213" t="s">
        <v>34</v>
      </c>
      <c r="E1830" s="213">
        <v>54</v>
      </c>
      <c r="F1830" s="213" t="s">
        <v>104</v>
      </c>
    </row>
    <row r="1831" spans="1:6" x14ac:dyDescent="0.3">
      <c r="A1831" s="213">
        <v>2013</v>
      </c>
      <c r="B1831" s="213" t="s">
        <v>92</v>
      </c>
      <c r="C1831" s="213" t="s">
        <v>88</v>
      </c>
      <c r="D1831" s="213" t="s">
        <v>3</v>
      </c>
      <c r="E1831" s="213">
        <v>760</v>
      </c>
      <c r="F1831" s="213" t="s">
        <v>104</v>
      </c>
    </row>
    <row r="1832" spans="1:6" x14ac:dyDescent="0.3">
      <c r="A1832" s="213">
        <v>2013</v>
      </c>
      <c r="B1832" s="213" t="s">
        <v>92</v>
      </c>
      <c r="C1832" s="213" t="s">
        <v>88</v>
      </c>
      <c r="D1832" s="213" t="s">
        <v>80</v>
      </c>
      <c r="E1832" s="213">
        <v>284</v>
      </c>
      <c r="F1832" s="213" t="s">
        <v>104</v>
      </c>
    </row>
    <row r="1833" spans="1:6" x14ac:dyDescent="0.3">
      <c r="A1833" s="213">
        <v>2013</v>
      </c>
      <c r="B1833" s="213" t="s">
        <v>92</v>
      </c>
      <c r="C1833" s="213" t="s">
        <v>88</v>
      </c>
      <c r="D1833" s="213" t="s">
        <v>39</v>
      </c>
      <c r="E1833" s="213">
        <v>182</v>
      </c>
      <c r="F1833" s="213" t="s">
        <v>104</v>
      </c>
    </row>
    <row r="1834" spans="1:6" x14ac:dyDescent="0.3">
      <c r="A1834" s="213">
        <v>2013</v>
      </c>
      <c r="B1834" s="213" t="s">
        <v>92</v>
      </c>
      <c r="C1834" s="213" t="s">
        <v>88</v>
      </c>
      <c r="D1834" s="213" t="s">
        <v>14</v>
      </c>
      <c r="E1834" s="213">
        <v>610</v>
      </c>
      <c r="F1834" s="213" t="s">
        <v>104</v>
      </c>
    </row>
    <row r="1835" spans="1:6" x14ac:dyDescent="0.3">
      <c r="A1835" s="213">
        <v>2013</v>
      </c>
      <c r="B1835" s="213" t="s">
        <v>92</v>
      </c>
      <c r="C1835" s="213" t="s">
        <v>88</v>
      </c>
      <c r="D1835" s="213" t="s">
        <v>68</v>
      </c>
      <c r="E1835" s="213">
        <v>122</v>
      </c>
      <c r="F1835" s="213" t="s">
        <v>104</v>
      </c>
    </row>
    <row r="1836" spans="1:6" x14ac:dyDescent="0.3">
      <c r="A1836" s="213">
        <v>2013</v>
      </c>
      <c r="B1836" s="213" t="s">
        <v>92</v>
      </c>
      <c r="C1836" s="213" t="s">
        <v>88</v>
      </c>
      <c r="D1836" s="213" t="s">
        <v>69</v>
      </c>
      <c r="E1836" s="213">
        <v>90</v>
      </c>
      <c r="F1836" s="213" t="s">
        <v>104</v>
      </c>
    </row>
    <row r="1837" spans="1:6" x14ac:dyDescent="0.3">
      <c r="A1837" s="213">
        <v>2013</v>
      </c>
      <c r="B1837" s="213" t="s">
        <v>92</v>
      </c>
      <c r="C1837" s="213" t="s">
        <v>88</v>
      </c>
      <c r="D1837" s="213" t="s">
        <v>279</v>
      </c>
      <c r="E1837" s="213">
        <v>39</v>
      </c>
      <c r="F1837" s="213" t="s">
        <v>104</v>
      </c>
    </row>
    <row r="1838" spans="1:6" x14ac:dyDescent="0.3">
      <c r="A1838" s="213">
        <v>2013</v>
      </c>
      <c r="B1838" s="213" t="s">
        <v>92</v>
      </c>
      <c r="C1838" s="213" t="s">
        <v>88</v>
      </c>
      <c r="D1838" s="213" t="s">
        <v>24</v>
      </c>
      <c r="E1838" s="213">
        <v>508</v>
      </c>
      <c r="F1838" s="213" t="s">
        <v>104</v>
      </c>
    </row>
    <row r="1839" spans="1:6" x14ac:dyDescent="0.3">
      <c r="A1839" s="213">
        <v>2013</v>
      </c>
      <c r="B1839" s="213" t="s">
        <v>92</v>
      </c>
      <c r="C1839" s="213" t="s">
        <v>88</v>
      </c>
      <c r="D1839" s="213" t="s">
        <v>9</v>
      </c>
      <c r="E1839" s="213">
        <v>383</v>
      </c>
      <c r="F1839" s="213" t="s">
        <v>104</v>
      </c>
    </row>
    <row r="1840" spans="1:6" x14ac:dyDescent="0.3">
      <c r="A1840" s="213">
        <v>2013</v>
      </c>
      <c r="B1840" s="213" t="s">
        <v>92</v>
      </c>
      <c r="C1840" s="213" t="s">
        <v>88</v>
      </c>
      <c r="D1840" s="213" t="s">
        <v>67</v>
      </c>
      <c r="E1840" s="213">
        <v>149</v>
      </c>
      <c r="F1840" s="213" t="s">
        <v>104</v>
      </c>
    </row>
    <row r="1841" spans="1:6" x14ac:dyDescent="0.3">
      <c r="A1841" s="213">
        <v>2013</v>
      </c>
      <c r="B1841" s="213" t="s">
        <v>92</v>
      </c>
      <c r="C1841" s="213" t="s">
        <v>88</v>
      </c>
      <c r="D1841" s="213" t="s">
        <v>28</v>
      </c>
      <c r="E1841" s="213">
        <v>246</v>
      </c>
      <c r="F1841" s="213" t="s">
        <v>104</v>
      </c>
    </row>
    <row r="1842" spans="1:6" x14ac:dyDescent="0.3">
      <c r="A1842" s="213">
        <v>2013</v>
      </c>
      <c r="B1842" s="213" t="s">
        <v>92</v>
      </c>
      <c r="C1842" s="213" t="s">
        <v>88</v>
      </c>
      <c r="D1842" s="213" t="s">
        <v>31</v>
      </c>
      <c r="E1842" s="213">
        <v>248</v>
      </c>
      <c r="F1842" s="213" t="s">
        <v>104</v>
      </c>
    </row>
    <row r="1843" spans="1:6" x14ac:dyDescent="0.3">
      <c r="A1843" s="213">
        <v>2013</v>
      </c>
      <c r="B1843" s="213" t="s">
        <v>92</v>
      </c>
      <c r="C1843" s="213" t="s">
        <v>88</v>
      </c>
      <c r="D1843" s="213" t="s">
        <v>64</v>
      </c>
      <c r="E1843" s="213">
        <v>252</v>
      </c>
      <c r="F1843" s="213" t="s">
        <v>104</v>
      </c>
    </row>
    <row r="1844" spans="1:6" x14ac:dyDescent="0.3">
      <c r="A1844" s="213">
        <v>2013</v>
      </c>
      <c r="B1844" s="213" t="s">
        <v>92</v>
      </c>
      <c r="C1844" s="213" t="s">
        <v>88</v>
      </c>
      <c r="D1844" s="213" t="s">
        <v>280</v>
      </c>
      <c r="E1844" s="213">
        <v>62</v>
      </c>
      <c r="F1844" s="213" t="s">
        <v>104</v>
      </c>
    </row>
    <row r="1845" spans="1:6" x14ac:dyDescent="0.3">
      <c r="A1845" s="213">
        <v>2013</v>
      </c>
      <c r="B1845" s="213" t="s">
        <v>92</v>
      </c>
      <c r="C1845" s="213" t="s">
        <v>88</v>
      </c>
      <c r="D1845" s="213" t="s">
        <v>73</v>
      </c>
      <c r="E1845" s="213">
        <v>470</v>
      </c>
      <c r="F1845" s="213" t="s">
        <v>104</v>
      </c>
    </row>
    <row r="1846" spans="1:6" x14ac:dyDescent="0.3">
      <c r="A1846" s="213">
        <v>2013</v>
      </c>
      <c r="B1846" s="213" t="s">
        <v>92</v>
      </c>
      <c r="C1846" s="213" t="s">
        <v>88</v>
      </c>
      <c r="D1846" s="213" t="s">
        <v>26</v>
      </c>
      <c r="E1846" s="213">
        <v>168</v>
      </c>
      <c r="F1846" s="213" t="s">
        <v>104</v>
      </c>
    </row>
    <row r="1847" spans="1:6" x14ac:dyDescent="0.3">
      <c r="A1847" s="213">
        <v>2013</v>
      </c>
      <c r="B1847" s="213" t="s">
        <v>92</v>
      </c>
      <c r="C1847" s="213" t="s">
        <v>88</v>
      </c>
      <c r="D1847" s="213" t="s">
        <v>32</v>
      </c>
      <c r="E1847" s="213">
        <v>191</v>
      </c>
      <c r="F1847" s="213" t="s">
        <v>104</v>
      </c>
    </row>
    <row r="1848" spans="1:6" x14ac:dyDescent="0.3">
      <c r="A1848" s="213">
        <v>2013</v>
      </c>
      <c r="B1848" s="213" t="s">
        <v>92</v>
      </c>
      <c r="C1848" s="213" t="s">
        <v>88</v>
      </c>
      <c r="D1848" s="213" t="s">
        <v>46</v>
      </c>
      <c r="E1848" s="213">
        <v>456</v>
      </c>
      <c r="F1848" s="213" t="s">
        <v>104</v>
      </c>
    </row>
    <row r="1849" spans="1:6" x14ac:dyDescent="0.3">
      <c r="A1849" s="213">
        <v>2013</v>
      </c>
      <c r="B1849" s="213" t="s">
        <v>92</v>
      </c>
      <c r="C1849" s="213" t="s">
        <v>88</v>
      </c>
      <c r="D1849" s="213" t="s">
        <v>75</v>
      </c>
      <c r="E1849" s="213">
        <v>296</v>
      </c>
      <c r="F1849" s="213" t="s">
        <v>104</v>
      </c>
    </row>
    <row r="1850" spans="1:6" x14ac:dyDescent="0.3">
      <c r="A1850" s="213">
        <v>2013</v>
      </c>
      <c r="B1850" s="213" t="s">
        <v>92</v>
      </c>
      <c r="C1850" s="213" t="s">
        <v>88</v>
      </c>
      <c r="D1850" s="213" t="s">
        <v>10</v>
      </c>
      <c r="E1850" s="213">
        <v>706</v>
      </c>
      <c r="F1850" s="213" t="s">
        <v>104</v>
      </c>
    </row>
    <row r="1851" spans="1:6" x14ac:dyDescent="0.3">
      <c r="A1851" s="213">
        <v>2013</v>
      </c>
      <c r="B1851" s="213" t="s">
        <v>92</v>
      </c>
      <c r="C1851" s="213" t="s">
        <v>88</v>
      </c>
      <c r="D1851" s="213" t="s">
        <v>291</v>
      </c>
      <c r="E1851" s="213">
        <v>65</v>
      </c>
      <c r="F1851" s="213" t="s">
        <v>104</v>
      </c>
    </row>
    <row r="1852" spans="1:6" x14ac:dyDescent="0.3">
      <c r="A1852" s="213">
        <v>2013</v>
      </c>
      <c r="B1852" s="213" t="s">
        <v>92</v>
      </c>
      <c r="C1852" s="213" t="s">
        <v>88</v>
      </c>
      <c r="D1852" s="213" t="s">
        <v>15</v>
      </c>
      <c r="E1852" s="213">
        <v>579</v>
      </c>
      <c r="F1852" s="213" t="s">
        <v>104</v>
      </c>
    </row>
    <row r="1853" spans="1:6" x14ac:dyDescent="0.3">
      <c r="A1853" s="213">
        <v>2013</v>
      </c>
      <c r="B1853" s="213" t="s">
        <v>92</v>
      </c>
      <c r="C1853" s="213" t="s">
        <v>88</v>
      </c>
      <c r="D1853" s="213" t="s">
        <v>18</v>
      </c>
      <c r="E1853" s="213">
        <v>626</v>
      </c>
      <c r="F1853" s="213" t="s">
        <v>104</v>
      </c>
    </row>
    <row r="1854" spans="1:6" x14ac:dyDescent="0.3">
      <c r="A1854" s="213">
        <v>2013</v>
      </c>
      <c r="B1854" s="213" t="s">
        <v>92</v>
      </c>
      <c r="C1854" s="213" t="s">
        <v>88</v>
      </c>
      <c r="D1854" s="213" t="s">
        <v>77</v>
      </c>
      <c r="E1854" s="213">
        <v>194</v>
      </c>
      <c r="F1854" s="213" t="s">
        <v>104</v>
      </c>
    </row>
    <row r="1855" spans="1:6" x14ac:dyDescent="0.3">
      <c r="A1855" s="213">
        <v>2013</v>
      </c>
      <c r="B1855" s="213" t="s">
        <v>92</v>
      </c>
      <c r="C1855" s="213" t="s">
        <v>88</v>
      </c>
      <c r="D1855" s="213" t="s">
        <v>44</v>
      </c>
      <c r="E1855" s="213">
        <v>40</v>
      </c>
      <c r="F1855" s="213" t="s">
        <v>104</v>
      </c>
    </row>
    <row r="1856" spans="1:6" x14ac:dyDescent="0.3">
      <c r="A1856" s="213">
        <v>2013</v>
      </c>
      <c r="B1856" s="213" t="s">
        <v>92</v>
      </c>
      <c r="C1856" s="213" t="s">
        <v>88</v>
      </c>
      <c r="D1856" s="213" t="s">
        <v>71</v>
      </c>
      <c r="E1856" s="213">
        <v>222</v>
      </c>
      <c r="F1856" s="213" t="s">
        <v>104</v>
      </c>
    </row>
    <row r="1857" spans="1:6" x14ac:dyDescent="0.3">
      <c r="A1857" s="213">
        <v>2013</v>
      </c>
      <c r="B1857" s="213" t="s">
        <v>92</v>
      </c>
      <c r="C1857" s="213" t="s">
        <v>88</v>
      </c>
      <c r="D1857" s="213" t="s">
        <v>52</v>
      </c>
      <c r="E1857" s="213">
        <v>38</v>
      </c>
      <c r="F1857" s="213" t="s">
        <v>104</v>
      </c>
    </row>
    <row r="1858" spans="1:6" x14ac:dyDescent="0.3">
      <c r="A1858" s="213">
        <v>2013</v>
      </c>
      <c r="B1858" s="213" t="s">
        <v>92</v>
      </c>
      <c r="C1858" s="213" t="s">
        <v>88</v>
      </c>
      <c r="D1858" s="213" t="s">
        <v>20</v>
      </c>
      <c r="E1858" s="213">
        <v>354</v>
      </c>
      <c r="F1858" s="213" t="s">
        <v>104</v>
      </c>
    </row>
    <row r="1859" spans="1:6" x14ac:dyDescent="0.3">
      <c r="A1859" s="213">
        <v>2013</v>
      </c>
      <c r="B1859" s="213" t="s">
        <v>92</v>
      </c>
      <c r="C1859" s="213" t="s">
        <v>88</v>
      </c>
      <c r="D1859" s="213" t="s">
        <v>95</v>
      </c>
      <c r="E1859" s="213">
        <v>518</v>
      </c>
      <c r="F1859" s="213" t="s">
        <v>104</v>
      </c>
    </row>
    <row r="1860" spans="1:6" x14ac:dyDescent="0.3">
      <c r="A1860" s="213">
        <v>2013</v>
      </c>
      <c r="B1860" s="213" t="s">
        <v>92</v>
      </c>
      <c r="C1860" s="213" t="s">
        <v>88</v>
      </c>
      <c r="D1860" s="213" t="s">
        <v>30</v>
      </c>
      <c r="E1860" s="213">
        <v>79</v>
      </c>
      <c r="F1860" s="213" t="s">
        <v>104</v>
      </c>
    </row>
    <row r="1861" spans="1:6" x14ac:dyDescent="0.3">
      <c r="A1861" s="213">
        <v>2013</v>
      </c>
      <c r="B1861" s="213" t="s">
        <v>92</v>
      </c>
      <c r="C1861" s="213" t="s">
        <v>88</v>
      </c>
      <c r="D1861" s="213" t="s">
        <v>281</v>
      </c>
      <c r="E1861" s="292">
        <v>1647</v>
      </c>
      <c r="F1861" s="213" t="s">
        <v>104</v>
      </c>
    </row>
    <row r="1862" spans="1:6" x14ac:dyDescent="0.3">
      <c r="A1862" s="213">
        <v>2013</v>
      </c>
      <c r="B1862" s="213" t="s">
        <v>92</v>
      </c>
      <c r="C1862" s="213" t="s">
        <v>88</v>
      </c>
      <c r="D1862" s="213" t="s">
        <v>282</v>
      </c>
      <c r="E1862" s="213">
        <v>85</v>
      </c>
      <c r="F1862" s="213" t="s">
        <v>104</v>
      </c>
    </row>
    <row r="1863" spans="1:6" x14ac:dyDescent="0.3">
      <c r="A1863" s="213">
        <v>2013</v>
      </c>
      <c r="B1863" s="213" t="s">
        <v>92</v>
      </c>
      <c r="C1863" s="213" t="s">
        <v>88</v>
      </c>
      <c r="D1863" s="213" t="s">
        <v>145</v>
      </c>
      <c r="E1863" s="292">
        <v>6883</v>
      </c>
      <c r="F1863" s="213" t="s">
        <v>104</v>
      </c>
    </row>
    <row r="1864" spans="1:6" x14ac:dyDescent="0.3">
      <c r="A1864" s="213">
        <v>2013</v>
      </c>
      <c r="B1864" s="213" t="s">
        <v>92</v>
      </c>
      <c r="C1864" s="213" t="s">
        <v>88</v>
      </c>
      <c r="D1864" s="213" t="s">
        <v>146</v>
      </c>
      <c r="E1864" s="292">
        <v>3651</v>
      </c>
      <c r="F1864" s="213" t="s">
        <v>104</v>
      </c>
    </row>
    <row r="1865" spans="1:6" x14ac:dyDescent="0.3">
      <c r="A1865" s="213">
        <v>2013</v>
      </c>
      <c r="B1865" s="213" t="s">
        <v>92</v>
      </c>
      <c r="C1865" s="213" t="s">
        <v>88</v>
      </c>
      <c r="D1865" s="213" t="s">
        <v>147</v>
      </c>
      <c r="E1865" s="292">
        <v>8106</v>
      </c>
      <c r="F1865" s="213" t="s">
        <v>104</v>
      </c>
    </row>
    <row r="1866" spans="1:6" x14ac:dyDescent="0.3">
      <c r="A1866" s="213">
        <v>2013</v>
      </c>
      <c r="B1866" s="213" t="s">
        <v>92</v>
      </c>
      <c r="C1866" s="213" t="s">
        <v>89</v>
      </c>
      <c r="D1866" s="213" t="s">
        <v>79</v>
      </c>
      <c r="E1866" s="213">
        <v>258</v>
      </c>
      <c r="F1866" s="213" t="s">
        <v>104</v>
      </c>
    </row>
    <row r="1867" spans="1:6" x14ac:dyDescent="0.3">
      <c r="A1867" s="213">
        <v>2013</v>
      </c>
      <c r="B1867" s="213" t="s">
        <v>92</v>
      </c>
      <c r="C1867" s="213" t="s">
        <v>89</v>
      </c>
      <c r="D1867" s="213" t="s">
        <v>17</v>
      </c>
      <c r="E1867" s="213">
        <v>144</v>
      </c>
      <c r="F1867" s="213" t="s">
        <v>104</v>
      </c>
    </row>
    <row r="1868" spans="1:6" x14ac:dyDescent="0.3">
      <c r="A1868" s="213">
        <v>2013</v>
      </c>
      <c r="B1868" s="213" t="s">
        <v>92</v>
      </c>
      <c r="C1868" s="213" t="s">
        <v>89</v>
      </c>
      <c r="D1868" s="213" t="s">
        <v>66</v>
      </c>
      <c r="E1868" s="213">
        <v>36</v>
      </c>
      <c r="F1868" s="213" t="s">
        <v>104</v>
      </c>
    </row>
    <row r="1869" spans="1:6" x14ac:dyDescent="0.3">
      <c r="A1869" s="213">
        <v>2013</v>
      </c>
      <c r="B1869" s="213" t="s">
        <v>92</v>
      </c>
      <c r="C1869" s="213" t="s">
        <v>89</v>
      </c>
      <c r="D1869" s="213" t="s">
        <v>11</v>
      </c>
      <c r="E1869" s="213">
        <v>272</v>
      </c>
      <c r="F1869" s="213" t="s">
        <v>104</v>
      </c>
    </row>
    <row r="1870" spans="1:6" x14ac:dyDescent="0.3">
      <c r="A1870" s="213">
        <v>2013</v>
      </c>
      <c r="B1870" s="213" t="s">
        <v>92</v>
      </c>
      <c r="C1870" s="213" t="s">
        <v>89</v>
      </c>
      <c r="D1870" s="213" t="s">
        <v>56</v>
      </c>
      <c r="E1870" s="213">
        <v>70</v>
      </c>
      <c r="F1870" s="213" t="s">
        <v>104</v>
      </c>
    </row>
    <row r="1871" spans="1:6" x14ac:dyDescent="0.3">
      <c r="A1871" s="213">
        <v>2013</v>
      </c>
      <c r="B1871" s="213" t="s">
        <v>92</v>
      </c>
      <c r="C1871" s="213" t="s">
        <v>89</v>
      </c>
      <c r="D1871" s="213" t="s">
        <v>29</v>
      </c>
      <c r="E1871" s="213">
        <v>53</v>
      </c>
      <c r="F1871" s="213" t="s">
        <v>104</v>
      </c>
    </row>
    <row r="1872" spans="1:6" x14ac:dyDescent="0.3">
      <c r="A1872" s="213">
        <v>2013</v>
      </c>
      <c r="B1872" s="213" t="s">
        <v>92</v>
      </c>
      <c r="C1872" s="213" t="s">
        <v>89</v>
      </c>
      <c r="D1872" s="213" t="s">
        <v>47</v>
      </c>
      <c r="E1872" s="213">
        <v>173</v>
      </c>
      <c r="F1872" s="213" t="s">
        <v>104</v>
      </c>
    </row>
    <row r="1873" spans="1:6" x14ac:dyDescent="0.3">
      <c r="A1873" s="213">
        <v>2013</v>
      </c>
      <c r="B1873" s="213" t="s">
        <v>92</v>
      </c>
      <c r="C1873" s="213" t="s">
        <v>89</v>
      </c>
      <c r="D1873" s="213" t="s">
        <v>57</v>
      </c>
      <c r="E1873" s="213">
        <v>36</v>
      </c>
      <c r="F1873" s="213" t="s">
        <v>104</v>
      </c>
    </row>
    <row r="1874" spans="1:6" x14ac:dyDescent="0.3">
      <c r="A1874" s="213">
        <v>2013</v>
      </c>
      <c r="B1874" s="213" t="s">
        <v>92</v>
      </c>
      <c r="C1874" s="213" t="s">
        <v>89</v>
      </c>
      <c r="D1874" s="213" t="s">
        <v>74</v>
      </c>
      <c r="E1874" s="213">
        <v>201</v>
      </c>
      <c r="F1874" s="213" t="s">
        <v>104</v>
      </c>
    </row>
    <row r="1875" spans="1:6" x14ac:dyDescent="0.3">
      <c r="A1875" s="213">
        <v>2013</v>
      </c>
      <c r="B1875" s="213" t="s">
        <v>92</v>
      </c>
      <c r="C1875" s="213" t="s">
        <v>89</v>
      </c>
      <c r="D1875" s="213" t="s">
        <v>60</v>
      </c>
      <c r="E1875" s="213">
        <v>52</v>
      </c>
      <c r="F1875" s="213" t="s">
        <v>104</v>
      </c>
    </row>
    <row r="1876" spans="1:6" x14ac:dyDescent="0.3">
      <c r="A1876" s="213">
        <v>2013</v>
      </c>
      <c r="B1876" s="213" t="s">
        <v>92</v>
      </c>
      <c r="C1876" s="213" t="s">
        <v>89</v>
      </c>
      <c r="D1876" s="213" t="s">
        <v>25</v>
      </c>
      <c r="E1876" s="213">
        <v>167</v>
      </c>
      <c r="F1876" s="213" t="s">
        <v>104</v>
      </c>
    </row>
    <row r="1877" spans="1:6" x14ac:dyDescent="0.3">
      <c r="A1877" s="213">
        <v>2013</v>
      </c>
      <c r="B1877" s="213" t="s">
        <v>92</v>
      </c>
      <c r="C1877" s="213" t="s">
        <v>89</v>
      </c>
      <c r="D1877" s="213" t="s">
        <v>7</v>
      </c>
      <c r="E1877" s="213">
        <v>201</v>
      </c>
      <c r="F1877" s="213" t="s">
        <v>104</v>
      </c>
    </row>
    <row r="1878" spans="1:6" x14ac:dyDescent="0.3">
      <c r="A1878" s="213">
        <v>2013</v>
      </c>
      <c r="B1878" s="213" t="s">
        <v>92</v>
      </c>
      <c r="C1878" s="213" t="s">
        <v>89</v>
      </c>
      <c r="D1878" s="213" t="s">
        <v>36</v>
      </c>
      <c r="E1878" s="213">
        <v>57</v>
      </c>
      <c r="F1878" s="213" t="s">
        <v>104</v>
      </c>
    </row>
    <row r="1879" spans="1:6" x14ac:dyDescent="0.3">
      <c r="A1879" s="213">
        <v>2013</v>
      </c>
      <c r="B1879" s="213" t="s">
        <v>92</v>
      </c>
      <c r="C1879" s="213" t="s">
        <v>89</v>
      </c>
      <c r="D1879" s="213" t="s">
        <v>21</v>
      </c>
      <c r="E1879" s="213">
        <v>47</v>
      </c>
      <c r="F1879" s="213" t="s">
        <v>104</v>
      </c>
    </row>
    <row r="1880" spans="1:6" x14ac:dyDescent="0.3">
      <c r="A1880" s="213">
        <v>2013</v>
      </c>
      <c r="B1880" s="213" t="s">
        <v>92</v>
      </c>
      <c r="C1880" s="213" t="s">
        <v>89</v>
      </c>
      <c r="D1880" s="213" t="s">
        <v>16</v>
      </c>
      <c r="E1880" s="213">
        <v>148</v>
      </c>
      <c r="F1880" s="213" t="s">
        <v>104</v>
      </c>
    </row>
    <row r="1881" spans="1:6" x14ac:dyDescent="0.3">
      <c r="A1881" s="213">
        <v>2013</v>
      </c>
      <c r="B1881" s="213" t="s">
        <v>92</v>
      </c>
      <c r="C1881" s="213" t="s">
        <v>89</v>
      </c>
      <c r="D1881" s="213" t="s">
        <v>2</v>
      </c>
      <c r="E1881" s="213">
        <v>364</v>
      </c>
      <c r="F1881" s="213" t="s">
        <v>104</v>
      </c>
    </row>
    <row r="1882" spans="1:6" x14ac:dyDescent="0.3">
      <c r="A1882" s="213">
        <v>2013</v>
      </c>
      <c r="B1882" s="213" t="s">
        <v>92</v>
      </c>
      <c r="C1882" s="213" t="s">
        <v>89</v>
      </c>
      <c r="D1882" s="213" t="s">
        <v>4</v>
      </c>
      <c r="E1882" s="213">
        <v>376</v>
      </c>
      <c r="F1882" s="213" t="s">
        <v>104</v>
      </c>
    </row>
    <row r="1883" spans="1:6" x14ac:dyDescent="0.3">
      <c r="A1883" s="213">
        <v>2013</v>
      </c>
      <c r="B1883" s="213" t="s">
        <v>92</v>
      </c>
      <c r="C1883" s="213" t="s">
        <v>89</v>
      </c>
      <c r="D1883" s="213" t="s">
        <v>275</v>
      </c>
      <c r="E1883" s="213">
        <v>36</v>
      </c>
      <c r="F1883" s="213" t="s">
        <v>104</v>
      </c>
    </row>
    <row r="1884" spans="1:6" x14ac:dyDescent="0.3">
      <c r="A1884" s="213">
        <v>2013</v>
      </c>
      <c r="B1884" s="213" t="s">
        <v>92</v>
      </c>
      <c r="C1884" s="213" t="s">
        <v>89</v>
      </c>
      <c r="D1884" s="213" t="s">
        <v>8</v>
      </c>
      <c r="E1884" s="213">
        <v>105</v>
      </c>
      <c r="F1884" s="213" t="s">
        <v>104</v>
      </c>
    </row>
    <row r="1885" spans="1:6" x14ac:dyDescent="0.3">
      <c r="A1885" s="213">
        <v>2013</v>
      </c>
      <c r="B1885" s="213" t="s">
        <v>92</v>
      </c>
      <c r="C1885" s="213" t="s">
        <v>89</v>
      </c>
      <c r="D1885" s="213" t="s">
        <v>78</v>
      </c>
      <c r="E1885" s="213">
        <v>147</v>
      </c>
      <c r="F1885" s="213" t="s">
        <v>104</v>
      </c>
    </row>
    <row r="1886" spans="1:6" x14ac:dyDescent="0.3">
      <c r="A1886" s="213">
        <v>2013</v>
      </c>
      <c r="B1886" s="213" t="s">
        <v>92</v>
      </c>
      <c r="C1886" s="213" t="s">
        <v>89</v>
      </c>
      <c r="D1886" s="213" t="s">
        <v>27</v>
      </c>
      <c r="E1886" s="213">
        <v>103</v>
      </c>
      <c r="F1886" s="213" t="s">
        <v>104</v>
      </c>
    </row>
    <row r="1887" spans="1:6" x14ac:dyDescent="0.3">
      <c r="A1887" s="213">
        <v>2013</v>
      </c>
      <c r="B1887" s="213" t="s">
        <v>92</v>
      </c>
      <c r="C1887" s="213" t="s">
        <v>89</v>
      </c>
      <c r="D1887" s="213" t="s">
        <v>13</v>
      </c>
      <c r="E1887" s="213">
        <v>53</v>
      </c>
      <c r="F1887" s="213" t="s">
        <v>104</v>
      </c>
    </row>
    <row r="1888" spans="1:6" x14ac:dyDescent="0.3">
      <c r="A1888" s="213">
        <v>2013</v>
      </c>
      <c r="B1888" s="213" t="s">
        <v>92</v>
      </c>
      <c r="C1888" s="213" t="s">
        <v>89</v>
      </c>
      <c r="D1888" s="213" t="s">
        <v>70</v>
      </c>
      <c r="E1888" s="213">
        <v>157</v>
      </c>
      <c r="F1888" s="213" t="s">
        <v>104</v>
      </c>
    </row>
    <row r="1889" spans="1:6" x14ac:dyDescent="0.3">
      <c r="A1889" s="213">
        <v>2013</v>
      </c>
      <c r="B1889" s="213" t="s">
        <v>92</v>
      </c>
      <c r="C1889" s="213" t="s">
        <v>89</v>
      </c>
      <c r="D1889" s="213" t="s">
        <v>72</v>
      </c>
      <c r="E1889" s="213">
        <v>40</v>
      </c>
      <c r="F1889" s="213" t="s">
        <v>104</v>
      </c>
    </row>
    <row r="1890" spans="1:6" x14ac:dyDescent="0.3">
      <c r="A1890" s="213">
        <v>2013</v>
      </c>
      <c r="B1890" s="213" t="s">
        <v>92</v>
      </c>
      <c r="C1890" s="213" t="s">
        <v>89</v>
      </c>
      <c r="D1890" s="213" t="s">
        <v>6</v>
      </c>
      <c r="E1890" s="213">
        <v>358</v>
      </c>
      <c r="F1890" s="213" t="s">
        <v>104</v>
      </c>
    </row>
    <row r="1891" spans="1:6" x14ac:dyDescent="0.3">
      <c r="A1891" s="213">
        <v>2013</v>
      </c>
      <c r="B1891" s="213" t="s">
        <v>92</v>
      </c>
      <c r="C1891" s="213" t="s">
        <v>89</v>
      </c>
      <c r="D1891" s="213" t="s">
        <v>62</v>
      </c>
      <c r="E1891" s="213">
        <v>103</v>
      </c>
      <c r="F1891" s="213" t="s">
        <v>104</v>
      </c>
    </row>
    <row r="1892" spans="1:6" x14ac:dyDescent="0.3">
      <c r="A1892" s="213">
        <v>2013</v>
      </c>
      <c r="B1892" s="213" t="s">
        <v>92</v>
      </c>
      <c r="C1892" s="213" t="s">
        <v>89</v>
      </c>
      <c r="D1892" s="213" t="s">
        <v>5</v>
      </c>
      <c r="E1892" s="213">
        <v>257</v>
      </c>
      <c r="F1892" s="213" t="s">
        <v>104</v>
      </c>
    </row>
    <row r="1893" spans="1:6" x14ac:dyDescent="0.3">
      <c r="A1893" s="213">
        <v>2013</v>
      </c>
      <c r="B1893" s="213" t="s">
        <v>92</v>
      </c>
      <c r="C1893" s="213" t="s">
        <v>89</v>
      </c>
      <c r="D1893" s="213" t="s">
        <v>76</v>
      </c>
      <c r="E1893" s="213">
        <v>152</v>
      </c>
      <c r="F1893" s="213" t="s">
        <v>104</v>
      </c>
    </row>
    <row r="1894" spans="1:6" x14ac:dyDescent="0.3">
      <c r="A1894" s="213">
        <v>2013</v>
      </c>
      <c r="B1894" s="213" t="s">
        <v>92</v>
      </c>
      <c r="C1894" s="213" t="s">
        <v>89</v>
      </c>
      <c r="D1894" s="213" t="s">
        <v>63</v>
      </c>
      <c r="E1894" s="213">
        <v>36</v>
      </c>
      <c r="F1894" s="213" t="s">
        <v>104</v>
      </c>
    </row>
    <row r="1895" spans="1:6" x14ac:dyDescent="0.3">
      <c r="A1895" s="213">
        <v>2013</v>
      </c>
      <c r="B1895" s="213" t="s">
        <v>92</v>
      </c>
      <c r="C1895" s="213" t="s">
        <v>89</v>
      </c>
      <c r="D1895" s="213" t="s">
        <v>43</v>
      </c>
      <c r="E1895" s="213">
        <v>39</v>
      </c>
      <c r="F1895" s="213" t="s">
        <v>104</v>
      </c>
    </row>
    <row r="1896" spans="1:6" x14ac:dyDescent="0.3">
      <c r="A1896" s="213">
        <v>2013</v>
      </c>
      <c r="B1896" s="213" t="s">
        <v>92</v>
      </c>
      <c r="C1896" s="213" t="s">
        <v>89</v>
      </c>
      <c r="D1896" s="213" t="s">
        <v>65</v>
      </c>
      <c r="E1896" s="213">
        <v>42</v>
      </c>
      <c r="F1896" s="213" t="s">
        <v>104</v>
      </c>
    </row>
    <row r="1897" spans="1:6" x14ac:dyDescent="0.3">
      <c r="A1897" s="213">
        <v>2013</v>
      </c>
      <c r="B1897" s="213" t="s">
        <v>92</v>
      </c>
      <c r="C1897" s="213" t="s">
        <v>89</v>
      </c>
      <c r="D1897" s="213" t="s">
        <v>22</v>
      </c>
      <c r="E1897" s="213">
        <v>54</v>
      </c>
      <c r="F1897" s="213" t="s">
        <v>104</v>
      </c>
    </row>
    <row r="1898" spans="1:6" x14ac:dyDescent="0.3">
      <c r="A1898" s="213">
        <v>2013</v>
      </c>
      <c r="B1898" s="213" t="s">
        <v>92</v>
      </c>
      <c r="C1898" s="213" t="s">
        <v>89</v>
      </c>
      <c r="D1898" s="213" t="s">
        <v>23</v>
      </c>
      <c r="E1898" s="213">
        <v>62</v>
      </c>
      <c r="F1898" s="213" t="s">
        <v>104</v>
      </c>
    </row>
    <row r="1899" spans="1:6" x14ac:dyDescent="0.3">
      <c r="A1899" s="213">
        <v>2013</v>
      </c>
      <c r="B1899" s="213" t="s">
        <v>92</v>
      </c>
      <c r="C1899" s="213" t="s">
        <v>89</v>
      </c>
      <c r="D1899" s="213" t="s">
        <v>12</v>
      </c>
      <c r="E1899" s="213">
        <v>37</v>
      </c>
      <c r="F1899" s="213" t="s">
        <v>104</v>
      </c>
    </row>
    <row r="1900" spans="1:6" x14ac:dyDescent="0.3">
      <c r="A1900" s="213">
        <v>2013</v>
      </c>
      <c r="B1900" s="213" t="s">
        <v>92</v>
      </c>
      <c r="C1900" s="213" t="s">
        <v>89</v>
      </c>
      <c r="D1900" s="213" t="s">
        <v>278</v>
      </c>
      <c r="E1900" s="213">
        <v>102</v>
      </c>
      <c r="F1900" s="213" t="s">
        <v>104</v>
      </c>
    </row>
    <row r="1901" spans="1:6" x14ac:dyDescent="0.3">
      <c r="A1901" s="213">
        <v>2013</v>
      </c>
      <c r="B1901" s="213" t="s">
        <v>92</v>
      </c>
      <c r="C1901" s="213" t="s">
        <v>89</v>
      </c>
      <c r="D1901" s="213" t="s">
        <v>19</v>
      </c>
      <c r="E1901" s="213">
        <v>70</v>
      </c>
      <c r="F1901" s="213" t="s">
        <v>104</v>
      </c>
    </row>
    <row r="1902" spans="1:6" x14ac:dyDescent="0.3">
      <c r="A1902" s="213">
        <v>2013</v>
      </c>
      <c r="B1902" s="213" t="s">
        <v>92</v>
      </c>
      <c r="C1902" s="213" t="s">
        <v>89</v>
      </c>
      <c r="D1902" s="213" t="s">
        <v>48</v>
      </c>
      <c r="E1902" s="213">
        <v>50</v>
      </c>
      <c r="F1902" s="213" t="s">
        <v>104</v>
      </c>
    </row>
    <row r="1903" spans="1:6" x14ac:dyDescent="0.3">
      <c r="A1903" s="213">
        <v>2013</v>
      </c>
      <c r="B1903" s="213" t="s">
        <v>92</v>
      </c>
      <c r="C1903" s="213" t="s">
        <v>89</v>
      </c>
      <c r="D1903" s="213" t="s">
        <v>34</v>
      </c>
      <c r="E1903" s="213">
        <v>33</v>
      </c>
      <c r="F1903" s="213" t="s">
        <v>104</v>
      </c>
    </row>
    <row r="1904" spans="1:6" x14ac:dyDescent="0.3">
      <c r="A1904" s="213">
        <v>2013</v>
      </c>
      <c r="B1904" s="213" t="s">
        <v>92</v>
      </c>
      <c r="C1904" s="213" t="s">
        <v>89</v>
      </c>
      <c r="D1904" s="213" t="s">
        <v>3</v>
      </c>
      <c r="E1904" s="213">
        <v>328</v>
      </c>
      <c r="F1904" s="213" t="s">
        <v>104</v>
      </c>
    </row>
    <row r="1905" spans="1:6" x14ac:dyDescent="0.3">
      <c r="A1905" s="213">
        <v>2013</v>
      </c>
      <c r="B1905" s="213" t="s">
        <v>92</v>
      </c>
      <c r="C1905" s="213" t="s">
        <v>89</v>
      </c>
      <c r="D1905" s="213" t="s">
        <v>80</v>
      </c>
      <c r="E1905" s="213">
        <v>100</v>
      </c>
      <c r="F1905" s="213" t="s">
        <v>104</v>
      </c>
    </row>
    <row r="1906" spans="1:6" x14ac:dyDescent="0.3">
      <c r="A1906" s="213">
        <v>2013</v>
      </c>
      <c r="B1906" s="213" t="s">
        <v>92</v>
      </c>
      <c r="C1906" s="213" t="s">
        <v>89</v>
      </c>
      <c r="D1906" s="213" t="s">
        <v>39</v>
      </c>
      <c r="E1906" s="213">
        <v>65</v>
      </c>
      <c r="F1906" s="213" t="s">
        <v>104</v>
      </c>
    </row>
    <row r="1907" spans="1:6" x14ac:dyDescent="0.3">
      <c r="A1907" s="213">
        <v>2013</v>
      </c>
      <c r="B1907" s="213" t="s">
        <v>92</v>
      </c>
      <c r="C1907" s="213" t="s">
        <v>89</v>
      </c>
      <c r="D1907" s="213" t="s">
        <v>14</v>
      </c>
      <c r="E1907" s="213">
        <v>205</v>
      </c>
      <c r="F1907" s="213" t="s">
        <v>104</v>
      </c>
    </row>
    <row r="1908" spans="1:6" x14ac:dyDescent="0.3">
      <c r="A1908" s="213">
        <v>2013</v>
      </c>
      <c r="B1908" s="213" t="s">
        <v>92</v>
      </c>
      <c r="C1908" s="213" t="s">
        <v>89</v>
      </c>
      <c r="D1908" s="213" t="s">
        <v>68</v>
      </c>
      <c r="E1908" s="213">
        <v>36</v>
      </c>
      <c r="F1908" s="213" t="s">
        <v>104</v>
      </c>
    </row>
    <row r="1909" spans="1:6" x14ac:dyDescent="0.3">
      <c r="A1909" s="213">
        <v>2013</v>
      </c>
      <c r="B1909" s="213" t="s">
        <v>92</v>
      </c>
      <c r="C1909" s="213" t="s">
        <v>89</v>
      </c>
      <c r="D1909" s="213" t="s">
        <v>69</v>
      </c>
      <c r="E1909" s="213">
        <v>37</v>
      </c>
      <c r="F1909" s="213" t="s">
        <v>104</v>
      </c>
    </row>
    <row r="1910" spans="1:6" x14ac:dyDescent="0.3">
      <c r="A1910" s="213">
        <v>2013</v>
      </c>
      <c r="B1910" s="213" t="s">
        <v>92</v>
      </c>
      <c r="C1910" s="213" t="s">
        <v>89</v>
      </c>
      <c r="D1910" s="213" t="s">
        <v>24</v>
      </c>
      <c r="E1910" s="213">
        <v>208</v>
      </c>
      <c r="F1910" s="213" t="s">
        <v>104</v>
      </c>
    </row>
    <row r="1911" spans="1:6" x14ac:dyDescent="0.3">
      <c r="A1911" s="213">
        <v>2013</v>
      </c>
      <c r="B1911" s="213" t="s">
        <v>92</v>
      </c>
      <c r="C1911" s="213" t="s">
        <v>89</v>
      </c>
      <c r="D1911" s="213" t="s">
        <v>9</v>
      </c>
      <c r="E1911" s="213">
        <v>137</v>
      </c>
      <c r="F1911" s="213" t="s">
        <v>104</v>
      </c>
    </row>
    <row r="1912" spans="1:6" x14ac:dyDescent="0.3">
      <c r="A1912" s="213">
        <v>2013</v>
      </c>
      <c r="B1912" s="213" t="s">
        <v>92</v>
      </c>
      <c r="C1912" s="213" t="s">
        <v>89</v>
      </c>
      <c r="D1912" s="213" t="s">
        <v>67</v>
      </c>
      <c r="E1912" s="213">
        <v>57</v>
      </c>
      <c r="F1912" s="213" t="s">
        <v>104</v>
      </c>
    </row>
    <row r="1913" spans="1:6" x14ac:dyDescent="0.3">
      <c r="A1913" s="213">
        <v>2013</v>
      </c>
      <c r="B1913" s="213" t="s">
        <v>92</v>
      </c>
      <c r="C1913" s="213" t="s">
        <v>89</v>
      </c>
      <c r="D1913" s="213" t="s">
        <v>28</v>
      </c>
      <c r="E1913" s="213">
        <v>87</v>
      </c>
      <c r="F1913" s="213" t="s">
        <v>104</v>
      </c>
    </row>
    <row r="1914" spans="1:6" x14ac:dyDescent="0.3">
      <c r="A1914" s="213">
        <v>2013</v>
      </c>
      <c r="B1914" s="213" t="s">
        <v>92</v>
      </c>
      <c r="C1914" s="213" t="s">
        <v>89</v>
      </c>
      <c r="D1914" s="213" t="s">
        <v>31</v>
      </c>
      <c r="E1914" s="213">
        <v>93</v>
      </c>
      <c r="F1914" s="213" t="s">
        <v>104</v>
      </c>
    </row>
    <row r="1915" spans="1:6" x14ac:dyDescent="0.3">
      <c r="A1915" s="213">
        <v>2013</v>
      </c>
      <c r="B1915" s="213" t="s">
        <v>92</v>
      </c>
      <c r="C1915" s="213" t="s">
        <v>89</v>
      </c>
      <c r="D1915" s="213" t="s">
        <v>64</v>
      </c>
      <c r="E1915" s="213">
        <v>108</v>
      </c>
      <c r="F1915" s="213" t="s">
        <v>104</v>
      </c>
    </row>
    <row r="1916" spans="1:6" x14ac:dyDescent="0.3">
      <c r="A1916" s="213">
        <v>2013</v>
      </c>
      <c r="B1916" s="213" t="s">
        <v>92</v>
      </c>
      <c r="C1916" s="213" t="s">
        <v>89</v>
      </c>
      <c r="D1916" s="213" t="s">
        <v>73</v>
      </c>
      <c r="E1916" s="213">
        <v>162</v>
      </c>
      <c r="F1916" s="213" t="s">
        <v>104</v>
      </c>
    </row>
    <row r="1917" spans="1:6" x14ac:dyDescent="0.3">
      <c r="A1917" s="213">
        <v>2013</v>
      </c>
      <c r="B1917" s="213" t="s">
        <v>92</v>
      </c>
      <c r="C1917" s="213" t="s">
        <v>89</v>
      </c>
      <c r="D1917" s="213" t="s">
        <v>26</v>
      </c>
      <c r="E1917" s="213">
        <v>61</v>
      </c>
      <c r="F1917" s="213" t="s">
        <v>104</v>
      </c>
    </row>
    <row r="1918" spans="1:6" x14ac:dyDescent="0.3">
      <c r="A1918" s="213">
        <v>2013</v>
      </c>
      <c r="B1918" s="213" t="s">
        <v>92</v>
      </c>
      <c r="C1918" s="213" t="s">
        <v>89</v>
      </c>
      <c r="D1918" s="213" t="s">
        <v>32</v>
      </c>
      <c r="E1918" s="213">
        <v>63</v>
      </c>
      <c r="F1918" s="213" t="s">
        <v>104</v>
      </c>
    </row>
    <row r="1919" spans="1:6" x14ac:dyDescent="0.3">
      <c r="A1919" s="213">
        <v>2013</v>
      </c>
      <c r="B1919" s="213" t="s">
        <v>92</v>
      </c>
      <c r="C1919" s="213" t="s">
        <v>89</v>
      </c>
      <c r="D1919" s="213" t="s">
        <v>46</v>
      </c>
      <c r="E1919" s="213">
        <v>163</v>
      </c>
      <c r="F1919" s="213" t="s">
        <v>104</v>
      </c>
    </row>
    <row r="1920" spans="1:6" x14ac:dyDescent="0.3">
      <c r="A1920" s="213">
        <v>2013</v>
      </c>
      <c r="B1920" s="213" t="s">
        <v>92</v>
      </c>
      <c r="C1920" s="213" t="s">
        <v>89</v>
      </c>
      <c r="D1920" s="213" t="s">
        <v>75</v>
      </c>
      <c r="E1920" s="213">
        <v>114</v>
      </c>
      <c r="F1920" s="213" t="s">
        <v>104</v>
      </c>
    </row>
    <row r="1921" spans="1:6" x14ac:dyDescent="0.3">
      <c r="A1921" s="213">
        <v>2013</v>
      </c>
      <c r="B1921" s="213" t="s">
        <v>92</v>
      </c>
      <c r="C1921" s="213" t="s">
        <v>89</v>
      </c>
      <c r="D1921" s="213" t="s">
        <v>10</v>
      </c>
      <c r="E1921" s="213">
        <v>290</v>
      </c>
      <c r="F1921" s="213" t="s">
        <v>104</v>
      </c>
    </row>
    <row r="1922" spans="1:6" x14ac:dyDescent="0.3">
      <c r="A1922" s="213">
        <v>2013</v>
      </c>
      <c r="B1922" s="213" t="s">
        <v>92</v>
      </c>
      <c r="C1922" s="213" t="s">
        <v>89</v>
      </c>
      <c r="D1922" s="213" t="s">
        <v>15</v>
      </c>
      <c r="E1922" s="213">
        <v>237</v>
      </c>
      <c r="F1922" s="213" t="s">
        <v>104</v>
      </c>
    </row>
    <row r="1923" spans="1:6" x14ac:dyDescent="0.3">
      <c r="A1923" s="213">
        <v>2013</v>
      </c>
      <c r="B1923" s="213" t="s">
        <v>92</v>
      </c>
      <c r="C1923" s="213" t="s">
        <v>89</v>
      </c>
      <c r="D1923" s="213" t="s">
        <v>18</v>
      </c>
      <c r="E1923" s="213">
        <v>235</v>
      </c>
      <c r="F1923" s="213" t="s">
        <v>104</v>
      </c>
    </row>
    <row r="1924" spans="1:6" x14ac:dyDescent="0.3">
      <c r="A1924" s="213">
        <v>2013</v>
      </c>
      <c r="B1924" s="213" t="s">
        <v>92</v>
      </c>
      <c r="C1924" s="213" t="s">
        <v>89</v>
      </c>
      <c r="D1924" s="213" t="s">
        <v>77</v>
      </c>
      <c r="E1924" s="213">
        <v>87</v>
      </c>
      <c r="F1924" s="213" t="s">
        <v>104</v>
      </c>
    </row>
    <row r="1925" spans="1:6" x14ac:dyDescent="0.3">
      <c r="A1925" s="213">
        <v>2013</v>
      </c>
      <c r="B1925" s="213" t="s">
        <v>92</v>
      </c>
      <c r="C1925" s="213" t="s">
        <v>89</v>
      </c>
      <c r="D1925" s="213" t="s">
        <v>71</v>
      </c>
      <c r="E1925" s="213">
        <v>85</v>
      </c>
      <c r="F1925" s="213" t="s">
        <v>104</v>
      </c>
    </row>
    <row r="1926" spans="1:6" x14ac:dyDescent="0.3">
      <c r="A1926" s="213">
        <v>2013</v>
      </c>
      <c r="B1926" s="213" t="s">
        <v>92</v>
      </c>
      <c r="C1926" s="213" t="s">
        <v>89</v>
      </c>
      <c r="D1926" s="213" t="s">
        <v>20</v>
      </c>
      <c r="E1926" s="213">
        <v>154</v>
      </c>
      <c r="F1926" s="213" t="s">
        <v>104</v>
      </c>
    </row>
    <row r="1927" spans="1:6" x14ac:dyDescent="0.3">
      <c r="A1927" s="213">
        <v>2013</v>
      </c>
      <c r="B1927" s="213" t="s">
        <v>92</v>
      </c>
      <c r="C1927" s="213" t="s">
        <v>89</v>
      </c>
      <c r="D1927" s="213" t="s">
        <v>95</v>
      </c>
      <c r="E1927" s="213">
        <v>182</v>
      </c>
      <c r="F1927" s="213" t="s">
        <v>104</v>
      </c>
    </row>
    <row r="1928" spans="1:6" x14ac:dyDescent="0.3">
      <c r="A1928" s="213">
        <v>2013</v>
      </c>
      <c r="B1928" s="213" t="s">
        <v>92</v>
      </c>
      <c r="C1928" s="213" t="s">
        <v>89</v>
      </c>
      <c r="D1928" s="213" t="s">
        <v>30</v>
      </c>
      <c r="E1928" s="213">
        <v>35</v>
      </c>
      <c r="F1928" s="213" t="s">
        <v>104</v>
      </c>
    </row>
    <row r="1929" spans="1:6" x14ac:dyDescent="0.3">
      <c r="A1929" s="213">
        <v>2013</v>
      </c>
      <c r="B1929" s="213" t="s">
        <v>92</v>
      </c>
      <c r="C1929" s="213" t="s">
        <v>89</v>
      </c>
      <c r="D1929" s="213" t="s">
        <v>281</v>
      </c>
      <c r="E1929" s="213">
        <v>507</v>
      </c>
      <c r="F1929" s="213" t="s">
        <v>104</v>
      </c>
    </row>
    <row r="1930" spans="1:6" x14ac:dyDescent="0.3">
      <c r="A1930" s="213">
        <v>2013</v>
      </c>
      <c r="B1930" s="213" t="s">
        <v>92</v>
      </c>
      <c r="C1930" s="213" t="s">
        <v>89</v>
      </c>
      <c r="D1930" s="213" t="s">
        <v>145</v>
      </c>
      <c r="E1930" s="292">
        <v>2291</v>
      </c>
      <c r="F1930" s="213" t="s">
        <v>104</v>
      </c>
    </row>
    <row r="1931" spans="1:6" x14ac:dyDescent="0.3">
      <c r="A1931" s="213">
        <v>2013</v>
      </c>
      <c r="B1931" s="213" t="s">
        <v>92</v>
      </c>
      <c r="C1931" s="213" t="s">
        <v>89</v>
      </c>
      <c r="D1931" s="213" t="s">
        <v>146</v>
      </c>
      <c r="E1931" s="292">
        <v>1199</v>
      </c>
      <c r="F1931" s="213" t="s">
        <v>104</v>
      </c>
    </row>
    <row r="1932" spans="1:6" x14ac:dyDescent="0.3">
      <c r="A1932" s="213">
        <v>2013</v>
      </c>
      <c r="B1932" s="213" t="s">
        <v>92</v>
      </c>
      <c r="C1932" s="213" t="s">
        <v>89</v>
      </c>
      <c r="D1932" s="213" t="s">
        <v>147</v>
      </c>
      <c r="E1932" s="292">
        <v>2677</v>
      </c>
      <c r="F1932" s="213" t="s">
        <v>104</v>
      </c>
    </row>
    <row r="1933" spans="1:6" x14ac:dyDescent="0.3">
      <c r="A1933" s="213">
        <v>2013</v>
      </c>
      <c r="B1933" s="213" t="s">
        <v>92</v>
      </c>
      <c r="C1933" s="213" t="s">
        <v>86</v>
      </c>
      <c r="D1933" s="213" t="s">
        <v>35</v>
      </c>
      <c r="E1933" s="213">
        <v>53</v>
      </c>
      <c r="F1933" s="213" t="s">
        <v>104</v>
      </c>
    </row>
    <row r="1934" spans="1:6" x14ac:dyDescent="0.3">
      <c r="A1934" s="213">
        <v>2013</v>
      </c>
      <c r="B1934" s="213" t="s">
        <v>92</v>
      </c>
      <c r="C1934" s="213" t="s">
        <v>86</v>
      </c>
      <c r="D1934" s="213" t="s">
        <v>41</v>
      </c>
      <c r="E1934" s="213">
        <v>146</v>
      </c>
      <c r="F1934" s="213" t="s">
        <v>104</v>
      </c>
    </row>
    <row r="1935" spans="1:6" x14ac:dyDescent="0.3">
      <c r="A1935" s="213">
        <v>2013</v>
      </c>
      <c r="B1935" s="213" t="s">
        <v>92</v>
      </c>
      <c r="C1935" s="213" t="s">
        <v>86</v>
      </c>
      <c r="D1935" s="213" t="s">
        <v>59</v>
      </c>
      <c r="E1935" s="213">
        <v>46</v>
      </c>
      <c r="F1935" s="213" t="s">
        <v>104</v>
      </c>
    </row>
    <row r="1936" spans="1:6" x14ac:dyDescent="0.3">
      <c r="A1936" s="213">
        <v>2013</v>
      </c>
      <c r="B1936" s="213" t="s">
        <v>92</v>
      </c>
      <c r="C1936" s="213" t="s">
        <v>86</v>
      </c>
      <c r="D1936" s="213" t="s">
        <v>79</v>
      </c>
      <c r="E1936" s="213">
        <v>454</v>
      </c>
      <c r="F1936" s="213" t="s">
        <v>104</v>
      </c>
    </row>
    <row r="1937" spans="1:6" x14ac:dyDescent="0.3">
      <c r="A1937" s="213">
        <v>2013</v>
      </c>
      <c r="B1937" s="213" t="s">
        <v>92</v>
      </c>
      <c r="C1937" s="213" t="s">
        <v>86</v>
      </c>
      <c r="D1937" s="213" t="s">
        <v>17</v>
      </c>
      <c r="E1937" s="213">
        <v>218</v>
      </c>
      <c r="F1937" s="213" t="s">
        <v>104</v>
      </c>
    </row>
    <row r="1938" spans="1:6" x14ac:dyDescent="0.3">
      <c r="A1938" s="213">
        <v>2013</v>
      </c>
      <c r="B1938" s="213" t="s">
        <v>92</v>
      </c>
      <c r="C1938" s="213" t="s">
        <v>86</v>
      </c>
      <c r="D1938" s="213" t="s">
        <v>274</v>
      </c>
      <c r="E1938" s="213">
        <v>141</v>
      </c>
      <c r="F1938" s="213" t="s">
        <v>104</v>
      </c>
    </row>
    <row r="1939" spans="1:6" x14ac:dyDescent="0.3">
      <c r="A1939" s="213">
        <v>2013</v>
      </c>
      <c r="B1939" s="213" t="s">
        <v>92</v>
      </c>
      <c r="C1939" s="213" t="s">
        <v>86</v>
      </c>
      <c r="D1939" s="213" t="s">
        <v>66</v>
      </c>
      <c r="E1939" s="213">
        <v>74</v>
      </c>
      <c r="F1939" s="213" t="s">
        <v>104</v>
      </c>
    </row>
    <row r="1940" spans="1:6" x14ac:dyDescent="0.3">
      <c r="A1940" s="213">
        <v>2013</v>
      </c>
      <c r="B1940" s="213" t="s">
        <v>92</v>
      </c>
      <c r="C1940" s="213" t="s">
        <v>86</v>
      </c>
      <c r="D1940" s="213" t="s">
        <v>11</v>
      </c>
      <c r="E1940" s="213">
        <v>361</v>
      </c>
      <c r="F1940" s="213" t="s">
        <v>104</v>
      </c>
    </row>
    <row r="1941" spans="1:6" x14ac:dyDescent="0.3">
      <c r="A1941" s="213">
        <v>2013</v>
      </c>
      <c r="B1941" s="213" t="s">
        <v>92</v>
      </c>
      <c r="C1941" s="213" t="s">
        <v>86</v>
      </c>
      <c r="D1941" s="213" t="s">
        <v>56</v>
      </c>
      <c r="E1941" s="213">
        <v>202</v>
      </c>
      <c r="F1941" s="213" t="s">
        <v>104</v>
      </c>
    </row>
    <row r="1942" spans="1:6" x14ac:dyDescent="0.3">
      <c r="A1942" s="213">
        <v>2013</v>
      </c>
      <c r="B1942" s="213" t="s">
        <v>92</v>
      </c>
      <c r="C1942" s="213" t="s">
        <v>86</v>
      </c>
      <c r="D1942" s="213" t="s">
        <v>29</v>
      </c>
      <c r="E1942" s="213">
        <v>120</v>
      </c>
      <c r="F1942" s="213" t="s">
        <v>104</v>
      </c>
    </row>
    <row r="1943" spans="1:6" x14ac:dyDescent="0.3">
      <c r="A1943" s="213">
        <v>2013</v>
      </c>
      <c r="B1943" s="213" t="s">
        <v>92</v>
      </c>
      <c r="C1943" s="213" t="s">
        <v>86</v>
      </c>
      <c r="D1943" s="213" t="s">
        <v>40</v>
      </c>
      <c r="E1943" s="213">
        <v>41</v>
      </c>
      <c r="F1943" s="213" t="s">
        <v>104</v>
      </c>
    </row>
    <row r="1944" spans="1:6" x14ac:dyDescent="0.3">
      <c r="A1944" s="213">
        <v>2013</v>
      </c>
      <c r="B1944" s="213" t="s">
        <v>92</v>
      </c>
      <c r="C1944" s="213" t="s">
        <v>86</v>
      </c>
      <c r="D1944" s="213" t="s">
        <v>47</v>
      </c>
      <c r="E1944" s="213">
        <v>415</v>
      </c>
      <c r="F1944" s="213" t="s">
        <v>104</v>
      </c>
    </row>
    <row r="1945" spans="1:6" x14ac:dyDescent="0.3">
      <c r="A1945" s="213">
        <v>2013</v>
      </c>
      <c r="B1945" s="213" t="s">
        <v>92</v>
      </c>
      <c r="C1945" s="213" t="s">
        <v>86</v>
      </c>
      <c r="D1945" s="213" t="s">
        <v>57</v>
      </c>
      <c r="E1945" s="213">
        <v>65</v>
      </c>
      <c r="F1945" s="213" t="s">
        <v>104</v>
      </c>
    </row>
    <row r="1946" spans="1:6" x14ac:dyDescent="0.3">
      <c r="A1946" s="213">
        <v>2013</v>
      </c>
      <c r="B1946" s="213" t="s">
        <v>92</v>
      </c>
      <c r="C1946" s="213" t="s">
        <v>86</v>
      </c>
      <c r="D1946" s="213" t="s">
        <v>74</v>
      </c>
      <c r="E1946" s="213">
        <v>318</v>
      </c>
      <c r="F1946" s="213" t="s">
        <v>104</v>
      </c>
    </row>
    <row r="1947" spans="1:6" x14ac:dyDescent="0.3">
      <c r="A1947" s="213">
        <v>2013</v>
      </c>
      <c r="B1947" s="213" t="s">
        <v>92</v>
      </c>
      <c r="C1947" s="213" t="s">
        <v>86</v>
      </c>
      <c r="D1947" s="213" t="s">
        <v>53</v>
      </c>
      <c r="E1947" s="213">
        <v>53</v>
      </c>
      <c r="F1947" s="213" t="s">
        <v>104</v>
      </c>
    </row>
    <row r="1948" spans="1:6" x14ac:dyDescent="0.3">
      <c r="A1948" s="213">
        <v>2013</v>
      </c>
      <c r="B1948" s="213" t="s">
        <v>92</v>
      </c>
      <c r="C1948" s="213" t="s">
        <v>86</v>
      </c>
      <c r="D1948" s="213" t="s">
        <v>284</v>
      </c>
      <c r="E1948" s="213">
        <v>48</v>
      </c>
      <c r="F1948" s="213" t="s">
        <v>104</v>
      </c>
    </row>
    <row r="1949" spans="1:6" x14ac:dyDescent="0.3">
      <c r="A1949" s="213">
        <v>2013</v>
      </c>
      <c r="B1949" s="213" t="s">
        <v>92</v>
      </c>
      <c r="C1949" s="213" t="s">
        <v>86</v>
      </c>
      <c r="D1949" s="213" t="s">
        <v>60</v>
      </c>
      <c r="E1949" s="213">
        <v>97</v>
      </c>
      <c r="F1949" s="213" t="s">
        <v>104</v>
      </c>
    </row>
    <row r="1950" spans="1:6" x14ac:dyDescent="0.3">
      <c r="A1950" s="213">
        <v>2013</v>
      </c>
      <c r="B1950" s="213" t="s">
        <v>92</v>
      </c>
      <c r="C1950" s="213" t="s">
        <v>86</v>
      </c>
      <c r="D1950" s="213" t="s">
        <v>25</v>
      </c>
      <c r="E1950" s="213">
        <v>222</v>
      </c>
      <c r="F1950" s="213" t="s">
        <v>104</v>
      </c>
    </row>
    <row r="1951" spans="1:6" x14ac:dyDescent="0.3">
      <c r="A1951" s="213">
        <v>2013</v>
      </c>
      <c r="B1951" s="213" t="s">
        <v>92</v>
      </c>
      <c r="C1951" s="213" t="s">
        <v>86</v>
      </c>
      <c r="D1951" s="213" t="s">
        <v>7</v>
      </c>
      <c r="E1951" s="213">
        <v>361</v>
      </c>
      <c r="F1951" s="213" t="s">
        <v>104</v>
      </c>
    </row>
    <row r="1952" spans="1:6" x14ac:dyDescent="0.3">
      <c r="A1952" s="213">
        <v>2013</v>
      </c>
      <c r="B1952" s="213" t="s">
        <v>92</v>
      </c>
      <c r="C1952" s="213" t="s">
        <v>86</v>
      </c>
      <c r="D1952" s="213" t="s">
        <v>36</v>
      </c>
      <c r="E1952" s="213">
        <v>149</v>
      </c>
      <c r="F1952" s="213" t="s">
        <v>104</v>
      </c>
    </row>
    <row r="1953" spans="1:6" x14ac:dyDescent="0.3">
      <c r="A1953" s="213">
        <v>2013</v>
      </c>
      <c r="B1953" s="213" t="s">
        <v>92</v>
      </c>
      <c r="C1953" s="213" t="s">
        <v>86</v>
      </c>
      <c r="D1953" s="213" t="s">
        <v>285</v>
      </c>
      <c r="E1953" s="213">
        <v>69</v>
      </c>
      <c r="F1953" s="213" t="s">
        <v>104</v>
      </c>
    </row>
    <row r="1954" spans="1:6" x14ac:dyDescent="0.3">
      <c r="A1954" s="213">
        <v>2013</v>
      </c>
      <c r="B1954" s="213" t="s">
        <v>92</v>
      </c>
      <c r="C1954" s="213" t="s">
        <v>86</v>
      </c>
      <c r="D1954" s="213" t="s">
        <v>21</v>
      </c>
      <c r="E1954" s="213">
        <v>100</v>
      </c>
      <c r="F1954" s="213" t="s">
        <v>104</v>
      </c>
    </row>
    <row r="1955" spans="1:6" x14ac:dyDescent="0.3">
      <c r="A1955" s="213">
        <v>2013</v>
      </c>
      <c r="B1955" s="213" t="s">
        <v>92</v>
      </c>
      <c r="C1955" s="213" t="s">
        <v>86</v>
      </c>
      <c r="D1955" s="213" t="s">
        <v>16</v>
      </c>
      <c r="E1955" s="213">
        <v>239</v>
      </c>
      <c r="F1955" s="213" t="s">
        <v>104</v>
      </c>
    </row>
    <row r="1956" spans="1:6" x14ac:dyDescent="0.3">
      <c r="A1956" s="213">
        <v>2013</v>
      </c>
      <c r="B1956" s="213" t="s">
        <v>92</v>
      </c>
      <c r="C1956" s="213" t="s">
        <v>86</v>
      </c>
      <c r="D1956" s="213" t="s">
        <v>2</v>
      </c>
      <c r="E1956" s="213">
        <v>597</v>
      </c>
      <c r="F1956" s="213" t="s">
        <v>104</v>
      </c>
    </row>
    <row r="1957" spans="1:6" x14ac:dyDescent="0.3">
      <c r="A1957" s="213">
        <v>2013</v>
      </c>
      <c r="B1957" s="213" t="s">
        <v>92</v>
      </c>
      <c r="C1957" s="213" t="s">
        <v>86</v>
      </c>
      <c r="D1957" s="213" t="s">
        <v>4</v>
      </c>
      <c r="E1957" s="213">
        <v>569</v>
      </c>
      <c r="F1957" s="213" t="s">
        <v>104</v>
      </c>
    </row>
    <row r="1958" spans="1:6" x14ac:dyDescent="0.3">
      <c r="A1958" s="213">
        <v>2013</v>
      </c>
      <c r="B1958" s="213" t="s">
        <v>92</v>
      </c>
      <c r="C1958" s="213" t="s">
        <v>86</v>
      </c>
      <c r="D1958" s="213" t="s">
        <v>38</v>
      </c>
      <c r="E1958" s="213">
        <v>78</v>
      </c>
      <c r="F1958" s="213" t="s">
        <v>104</v>
      </c>
    </row>
    <row r="1959" spans="1:6" x14ac:dyDescent="0.3">
      <c r="A1959" s="213">
        <v>2013</v>
      </c>
      <c r="B1959" s="213" t="s">
        <v>92</v>
      </c>
      <c r="C1959" s="213" t="s">
        <v>86</v>
      </c>
      <c r="D1959" s="213" t="s">
        <v>275</v>
      </c>
      <c r="E1959" s="213">
        <v>53</v>
      </c>
      <c r="F1959" s="213" t="s">
        <v>104</v>
      </c>
    </row>
    <row r="1960" spans="1:6" x14ac:dyDescent="0.3">
      <c r="A1960" s="213">
        <v>2013</v>
      </c>
      <c r="B1960" s="213" t="s">
        <v>92</v>
      </c>
      <c r="C1960" s="213" t="s">
        <v>86</v>
      </c>
      <c r="D1960" s="213" t="s">
        <v>8</v>
      </c>
      <c r="E1960" s="213">
        <v>154</v>
      </c>
      <c r="F1960" s="213" t="s">
        <v>104</v>
      </c>
    </row>
    <row r="1961" spans="1:6" x14ac:dyDescent="0.3">
      <c r="A1961" s="213">
        <v>2013</v>
      </c>
      <c r="B1961" s="213" t="s">
        <v>92</v>
      </c>
      <c r="C1961" s="213" t="s">
        <v>86</v>
      </c>
      <c r="D1961" s="213" t="s">
        <v>78</v>
      </c>
      <c r="E1961" s="213">
        <v>316</v>
      </c>
      <c r="F1961" s="213" t="s">
        <v>104</v>
      </c>
    </row>
    <row r="1962" spans="1:6" x14ac:dyDescent="0.3">
      <c r="A1962" s="213">
        <v>2013</v>
      </c>
      <c r="B1962" s="213" t="s">
        <v>92</v>
      </c>
      <c r="C1962" s="213" t="s">
        <v>86</v>
      </c>
      <c r="D1962" s="213" t="s">
        <v>27</v>
      </c>
      <c r="E1962" s="213">
        <v>186</v>
      </c>
      <c r="F1962" s="213" t="s">
        <v>104</v>
      </c>
    </row>
    <row r="1963" spans="1:6" x14ac:dyDescent="0.3">
      <c r="A1963" s="213">
        <v>2013</v>
      </c>
      <c r="B1963" s="213" t="s">
        <v>92</v>
      </c>
      <c r="C1963" s="213" t="s">
        <v>86</v>
      </c>
      <c r="D1963" s="213" t="s">
        <v>13</v>
      </c>
      <c r="E1963" s="213">
        <v>87</v>
      </c>
      <c r="F1963" s="213" t="s">
        <v>104</v>
      </c>
    </row>
    <row r="1964" spans="1:6" x14ac:dyDescent="0.3">
      <c r="A1964" s="213">
        <v>2013</v>
      </c>
      <c r="B1964" s="213" t="s">
        <v>92</v>
      </c>
      <c r="C1964" s="213" t="s">
        <v>86</v>
      </c>
      <c r="D1964" s="213" t="s">
        <v>70</v>
      </c>
      <c r="E1964" s="213">
        <v>232</v>
      </c>
      <c r="F1964" s="213" t="s">
        <v>104</v>
      </c>
    </row>
    <row r="1965" spans="1:6" x14ac:dyDescent="0.3">
      <c r="A1965" s="213">
        <v>2013</v>
      </c>
      <c r="B1965" s="213" t="s">
        <v>92</v>
      </c>
      <c r="C1965" s="213" t="s">
        <v>86</v>
      </c>
      <c r="D1965" s="213" t="s">
        <v>72</v>
      </c>
      <c r="E1965" s="213">
        <v>94</v>
      </c>
      <c r="F1965" s="213" t="s">
        <v>104</v>
      </c>
    </row>
    <row r="1966" spans="1:6" x14ac:dyDescent="0.3">
      <c r="A1966" s="213">
        <v>2013</v>
      </c>
      <c r="B1966" s="213" t="s">
        <v>92</v>
      </c>
      <c r="C1966" s="213" t="s">
        <v>86</v>
      </c>
      <c r="D1966" s="213" t="s">
        <v>276</v>
      </c>
      <c r="E1966" s="213">
        <v>58</v>
      </c>
      <c r="F1966" s="213" t="s">
        <v>104</v>
      </c>
    </row>
    <row r="1967" spans="1:6" x14ac:dyDescent="0.3">
      <c r="A1967" s="213">
        <v>2013</v>
      </c>
      <c r="B1967" s="213" t="s">
        <v>92</v>
      </c>
      <c r="C1967" s="213" t="s">
        <v>86</v>
      </c>
      <c r="D1967" s="213" t="s">
        <v>6</v>
      </c>
      <c r="E1967" s="213">
        <v>530</v>
      </c>
      <c r="F1967" s="213" t="s">
        <v>104</v>
      </c>
    </row>
    <row r="1968" spans="1:6" x14ac:dyDescent="0.3">
      <c r="A1968" s="213">
        <v>2013</v>
      </c>
      <c r="B1968" s="213" t="s">
        <v>92</v>
      </c>
      <c r="C1968" s="213" t="s">
        <v>86</v>
      </c>
      <c r="D1968" s="213" t="s">
        <v>62</v>
      </c>
      <c r="E1968" s="213">
        <v>173</v>
      </c>
      <c r="F1968" s="213" t="s">
        <v>104</v>
      </c>
    </row>
    <row r="1969" spans="1:6" x14ac:dyDescent="0.3">
      <c r="A1969" s="213">
        <v>2013</v>
      </c>
      <c r="B1969" s="213" t="s">
        <v>92</v>
      </c>
      <c r="C1969" s="213" t="s">
        <v>86</v>
      </c>
      <c r="D1969" s="213" t="s">
        <v>5</v>
      </c>
      <c r="E1969" s="213">
        <v>446</v>
      </c>
      <c r="F1969" s="213" t="s">
        <v>104</v>
      </c>
    </row>
    <row r="1970" spans="1:6" x14ac:dyDescent="0.3">
      <c r="A1970" s="213">
        <v>2013</v>
      </c>
      <c r="B1970" s="213" t="s">
        <v>92</v>
      </c>
      <c r="C1970" s="213" t="s">
        <v>86</v>
      </c>
      <c r="D1970" s="213" t="s">
        <v>37</v>
      </c>
      <c r="E1970" s="213">
        <v>48</v>
      </c>
      <c r="F1970" s="213" t="s">
        <v>104</v>
      </c>
    </row>
    <row r="1971" spans="1:6" x14ac:dyDescent="0.3">
      <c r="A1971" s="213">
        <v>2013</v>
      </c>
      <c r="B1971" s="213" t="s">
        <v>92</v>
      </c>
      <c r="C1971" s="213" t="s">
        <v>86</v>
      </c>
      <c r="D1971" s="213" t="s">
        <v>76</v>
      </c>
      <c r="E1971" s="213">
        <v>307</v>
      </c>
      <c r="F1971" s="213" t="s">
        <v>104</v>
      </c>
    </row>
    <row r="1972" spans="1:6" x14ac:dyDescent="0.3">
      <c r="A1972" s="213">
        <v>2013</v>
      </c>
      <c r="B1972" s="213" t="s">
        <v>92</v>
      </c>
      <c r="C1972" s="213" t="s">
        <v>86</v>
      </c>
      <c r="D1972" s="213" t="s">
        <v>63</v>
      </c>
      <c r="E1972" s="213">
        <v>60</v>
      </c>
      <c r="F1972" s="213" t="s">
        <v>104</v>
      </c>
    </row>
    <row r="1973" spans="1:6" x14ac:dyDescent="0.3">
      <c r="A1973" s="213">
        <v>2013</v>
      </c>
      <c r="B1973" s="213" t="s">
        <v>92</v>
      </c>
      <c r="C1973" s="213" t="s">
        <v>86</v>
      </c>
      <c r="D1973" s="213" t="s">
        <v>277</v>
      </c>
      <c r="E1973" s="213">
        <v>72</v>
      </c>
      <c r="F1973" s="213" t="s">
        <v>104</v>
      </c>
    </row>
    <row r="1974" spans="1:6" x14ac:dyDescent="0.3">
      <c r="A1974" s="213">
        <v>2013</v>
      </c>
      <c r="B1974" s="213" t="s">
        <v>92</v>
      </c>
      <c r="C1974" s="213" t="s">
        <v>86</v>
      </c>
      <c r="D1974" s="213" t="s">
        <v>43</v>
      </c>
      <c r="E1974" s="213">
        <v>66</v>
      </c>
      <c r="F1974" s="213" t="s">
        <v>104</v>
      </c>
    </row>
    <row r="1975" spans="1:6" x14ac:dyDescent="0.3">
      <c r="A1975" s="213">
        <v>2013</v>
      </c>
      <c r="B1975" s="213" t="s">
        <v>92</v>
      </c>
      <c r="C1975" s="213" t="s">
        <v>86</v>
      </c>
      <c r="D1975" s="213" t="s">
        <v>65</v>
      </c>
      <c r="E1975" s="213">
        <v>73</v>
      </c>
      <c r="F1975" s="213" t="s">
        <v>104</v>
      </c>
    </row>
    <row r="1976" spans="1:6" x14ac:dyDescent="0.3">
      <c r="A1976" s="213">
        <v>2013</v>
      </c>
      <c r="B1976" s="213" t="s">
        <v>92</v>
      </c>
      <c r="C1976" s="213" t="s">
        <v>86</v>
      </c>
      <c r="D1976" s="213" t="s">
        <v>22</v>
      </c>
      <c r="E1976" s="213">
        <v>98</v>
      </c>
      <c r="F1976" s="213" t="s">
        <v>104</v>
      </c>
    </row>
    <row r="1977" spans="1:6" x14ac:dyDescent="0.3">
      <c r="A1977" s="213">
        <v>2013</v>
      </c>
      <c r="B1977" s="213" t="s">
        <v>92</v>
      </c>
      <c r="C1977" s="213" t="s">
        <v>86</v>
      </c>
      <c r="D1977" s="213" t="s">
        <v>61</v>
      </c>
      <c r="E1977" s="213">
        <v>53</v>
      </c>
      <c r="F1977" s="213" t="s">
        <v>104</v>
      </c>
    </row>
    <row r="1978" spans="1:6" x14ac:dyDescent="0.3">
      <c r="A1978" s="213">
        <v>2013</v>
      </c>
      <c r="B1978" s="213" t="s">
        <v>92</v>
      </c>
      <c r="C1978" s="213" t="s">
        <v>86</v>
      </c>
      <c r="D1978" s="213" t="s">
        <v>23</v>
      </c>
      <c r="E1978" s="213">
        <v>108</v>
      </c>
      <c r="F1978" s="213" t="s">
        <v>104</v>
      </c>
    </row>
    <row r="1979" spans="1:6" x14ac:dyDescent="0.3">
      <c r="A1979" s="213">
        <v>2013</v>
      </c>
      <c r="B1979" s="213" t="s">
        <v>92</v>
      </c>
      <c r="C1979" s="213" t="s">
        <v>86</v>
      </c>
      <c r="D1979" s="213" t="s">
        <v>12</v>
      </c>
      <c r="E1979" s="213">
        <v>76</v>
      </c>
      <c r="F1979" s="213" t="s">
        <v>104</v>
      </c>
    </row>
    <row r="1980" spans="1:6" x14ac:dyDescent="0.3">
      <c r="A1980" s="213">
        <v>2013</v>
      </c>
      <c r="B1980" s="213" t="s">
        <v>92</v>
      </c>
      <c r="C1980" s="213" t="s">
        <v>86</v>
      </c>
      <c r="D1980" s="213" t="s">
        <v>278</v>
      </c>
      <c r="E1980" s="213">
        <v>249</v>
      </c>
      <c r="F1980" s="213" t="s">
        <v>104</v>
      </c>
    </row>
    <row r="1981" spans="1:6" x14ac:dyDescent="0.3">
      <c r="A1981" s="213">
        <v>2013</v>
      </c>
      <c r="B1981" s="213" t="s">
        <v>92</v>
      </c>
      <c r="C1981" s="213" t="s">
        <v>86</v>
      </c>
      <c r="D1981" s="213" t="s">
        <v>19</v>
      </c>
      <c r="E1981" s="213">
        <v>120</v>
      </c>
      <c r="F1981" s="213" t="s">
        <v>104</v>
      </c>
    </row>
    <row r="1982" spans="1:6" x14ac:dyDescent="0.3">
      <c r="A1982" s="213">
        <v>2013</v>
      </c>
      <c r="B1982" s="213" t="s">
        <v>92</v>
      </c>
      <c r="C1982" s="213" t="s">
        <v>86</v>
      </c>
      <c r="D1982" s="213" t="s">
        <v>45</v>
      </c>
      <c r="E1982" s="213">
        <v>35</v>
      </c>
      <c r="F1982" s="213" t="s">
        <v>104</v>
      </c>
    </row>
    <row r="1983" spans="1:6" x14ac:dyDescent="0.3">
      <c r="A1983" s="213">
        <v>2013</v>
      </c>
      <c r="B1983" s="213" t="s">
        <v>92</v>
      </c>
      <c r="C1983" s="213" t="s">
        <v>86</v>
      </c>
      <c r="D1983" s="213" t="s">
        <v>48</v>
      </c>
      <c r="E1983" s="213">
        <v>90</v>
      </c>
      <c r="F1983" s="213" t="s">
        <v>104</v>
      </c>
    </row>
    <row r="1984" spans="1:6" x14ac:dyDescent="0.3">
      <c r="A1984" s="213">
        <v>2013</v>
      </c>
      <c r="B1984" s="213" t="s">
        <v>92</v>
      </c>
      <c r="C1984" s="213" t="s">
        <v>86</v>
      </c>
      <c r="D1984" s="213" t="s">
        <v>34</v>
      </c>
      <c r="E1984" s="213">
        <v>42</v>
      </c>
      <c r="F1984" s="213" t="s">
        <v>104</v>
      </c>
    </row>
    <row r="1985" spans="1:6" x14ac:dyDescent="0.3">
      <c r="A1985" s="213">
        <v>2013</v>
      </c>
      <c r="B1985" s="213" t="s">
        <v>92</v>
      </c>
      <c r="C1985" s="213" t="s">
        <v>86</v>
      </c>
      <c r="D1985" s="213" t="s">
        <v>3</v>
      </c>
      <c r="E1985" s="213">
        <v>545</v>
      </c>
      <c r="F1985" s="213" t="s">
        <v>104</v>
      </c>
    </row>
    <row r="1986" spans="1:6" x14ac:dyDescent="0.3">
      <c r="A1986" s="213">
        <v>2013</v>
      </c>
      <c r="B1986" s="213" t="s">
        <v>92</v>
      </c>
      <c r="C1986" s="213" t="s">
        <v>86</v>
      </c>
      <c r="D1986" s="213" t="s">
        <v>80</v>
      </c>
      <c r="E1986" s="213">
        <v>162</v>
      </c>
      <c r="F1986" s="213" t="s">
        <v>104</v>
      </c>
    </row>
    <row r="1987" spans="1:6" x14ac:dyDescent="0.3">
      <c r="A1987" s="213">
        <v>2013</v>
      </c>
      <c r="B1987" s="213" t="s">
        <v>92</v>
      </c>
      <c r="C1987" s="213" t="s">
        <v>86</v>
      </c>
      <c r="D1987" s="213" t="s">
        <v>39</v>
      </c>
      <c r="E1987" s="213">
        <v>199</v>
      </c>
      <c r="F1987" s="213" t="s">
        <v>104</v>
      </c>
    </row>
    <row r="1988" spans="1:6" x14ac:dyDescent="0.3">
      <c r="A1988" s="213">
        <v>2013</v>
      </c>
      <c r="B1988" s="213" t="s">
        <v>92</v>
      </c>
      <c r="C1988" s="213" t="s">
        <v>86</v>
      </c>
      <c r="D1988" s="213" t="s">
        <v>14</v>
      </c>
      <c r="E1988" s="213">
        <v>622</v>
      </c>
      <c r="F1988" s="213" t="s">
        <v>104</v>
      </c>
    </row>
    <row r="1989" spans="1:6" x14ac:dyDescent="0.3">
      <c r="A1989" s="213">
        <v>2013</v>
      </c>
      <c r="B1989" s="213" t="s">
        <v>92</v>
      </c>
      <c r="C1989" s="213" t="s">
        <v>86</v>
      </c>
      <c r="D1989" s="213" t="s">
        <v>68</v>
      </c>
      <c r="E1989" s="213">
        <v>95</v>
      </c>
      <c r="F1989" s="213" t="s">
        <v>104</v>
      </c>
    </row>
    <row r="1990" spans="1:6" x14ac:dyDescent="0.3">
      <c r="A1990" s="213">
        <v>2013</v>
      </c>
      <c r="B1990" s="213" t="s">
        <v>92</v>
      </c>
      <c r="C1990" s="213" t="s">
        <v>86</v>
      </c>
      <c r="D1990" s="213" t="s">
        <v>69</v>
      </c>
      <c r="E1990" s="213">
        <v>61</v>
      </c>
      <c r="F1990" s="213" t="s">
        <v>104</v>
      </c>
    </row>
    <row r="1991" spans="1:6" x14ac:dyDescent="0.3">
      <c r="A1991" s="213">
        <v>2013</v>
      </c>
      <c r="B1991" s="213" t="s">
        <v>92</v>
      </c>
      <c r="C1991" s="213" t="s">
        <v>86</v>
      </c>
      <c r="D1991" s="213" t="s">
        <v>279</v>
      </c>
      <c r="E1991" s="213">
        <v>33</v>
      </c>
      <c r="F1991" s="213" t="s">
        <v>104</v>
      </c>
    </row>
    <row r="1992" spans="1:6" x14ac:dyDescent="0.3">
      <c r="A1992" s="213">
        <v>2013</v>
      </c>
      <c r="B1992" s="213" t="s">
        <v>92</v>
      </c>
      <c r="C1992" s="213" t="s">
        <v>86</v>
      </c>
      <c r="D1992" s="213" t="s">
        <v>24</v>
      </c>
      <c r="E1992" s="213">
        <v>287</v>
      </c>
      <c r="F1992" s="213" t="s">
        <v>104</v>
      </c>
    </row>
    <row r="1993" spans="1:6" x14ac:dyDescent="0.3">
      <c r="A1993" s="213">
        <v>2013</v>
      </c>
      <c r="B1993" s="213" t="s">
        <v>92</v>
      </c>
      <c r="C1993" s="213" t="s">
        <v>86</v>
      </c>
      <c r="D1993" s="213" t="s">
        <v>9</v>
      </c>
      <c r="E1993" s="213">
        <v>213</v>
      </c>
      <c r="F1993" s="213" t="s">
        <v>104</v>
      </c>
    </row>
    <row r="1994" spans="1:6" x14ac:dyDescent="0.3">
      <c r="A1994" s="213">
        <v>2013</v>
      </c>
      <c r="B1994" s="213" t="s">
        <v>92</v>
      </c>
      <c r="C1994" s="213" t="s">
        <v>86</v>
      </c>
      <c r="D1994" s="213" t="s">
        <v>67</v>
      </c>
      <c r="E1994" s="213">
        <v>133</v>
      </c>
      <c r="F1994" s="213" t="s">
        <v>104</v>
      </c>
    </row>
    <row r="1995" spans="1:6" x14ac:dyDescent="0.3">
      <c r="A1995" s="213">
        <v>2013</v>
      </c>
      <c r="B1995" s="213" t="s">
        <v>92</v>
      </c>
      <c r="C1995" s="213" t="s">
        <v>86</v>
      </c>
      <c r="D1995" s="213" t="s">
        <v>28</v>
      </c>
      <c r="E1995" s="213">
        <v>165</v>
      </c>
      <c r="F1995" s="213" t="s">
        <v>104</v>
      </c>
    </row>
    <row r="1996" spans="1:6" x14ac:dyDescent="0.3">
      <c r="A1996" s="213">
        <v>2013</v>
      </c>
      <c r="B1996" s="213" t="s">
        <v>92</v>
      </c>
      <c r="C1996" s="213" t="s">
        <v>86</v>
      </c>
      <c r="D1996" s="213" t="s">
        <v>31</v>
      </c>
      <c r="E1996" s="213">
        <v>192</v>
      </c>
      <c r="F1996" s="213" t="s">
        <v>104</v>
      </c>
    </row>
    <row r="1997" spans="1:6" x14ac:dyDescent="0.3">
      <c r="A1997" s="213">
        <v>2013</v>
      </c>
      <c r="B1997" s="213" t="s">
        <v>92</v>
      </c>
      <c r="C1997" s="213" t="s">
        <v>86</v>
      </c>
      <c r="D1997" s="213" t="s">
        <v>64</v>
      </c>
      <c r="E1997" s="213">
        <v>205</v>
      </c>
      <c r="F1997" s="213" t="s">
        <v>104</v>
      </c>
    </row>
    <row r="1998" spans="1:6" x14ac:dyDescent="0.3">
      <c r="A1998" s="213">
        <v>2013</v>
      </c>
      <c r="B1998" s="213" t="s">
        <v>92</v>
      </c>
      <c r="C1998" s="213" t="s">
        <v>86</v>
      </c>
      <c r="D1998" s="213" t="s">
        <v>280</v>
      </c>
      <c r="E1998" s="213">
        <v>37</v>
      </c>
      <c r="F1998" s="213" t="s">
        <v>104</v>
      </c>
    </row>
    <row r="1999" spans="1:6" x14ac:dyDescent="0.3">
      <c r="A1999" s="213">
        <v>2013</v>
      </c>
      <c r="B1999" s="213" t="s">
        <v>92</v>
      </c>
      <c r="C1999" s="213" t="s">
        <v>86</v>
      </c>
      <c r="D1999" s="213" t="s">
        <v>73</v>
      </c>
      <c r="E1999" s="213">
        <v>443</v>
      </c>
      <c r="F1999" s="213" t="s">
        <v>104</v>
      </c>
    </row>
    <row r="2000" spans="1:6" x14ac:dyDescent="0.3">
      <c r="A2000" s="213">
        <v>2013</v>
      </c>
      <c r="B2000" s="213" t="s">
        <v>92</v>
      </c>
      <c r="C2000" s="213" t="s">
        <v>86</v>
      </c>
      <c r="D2000" s="213" t="s">
        <v>26</v>
      </c>
      <c r="E2000" s="213">
        <v>97</v>
      </c>
      <c r="F2000" s="213" t="s">
        <v>104</v>
      </c>
    </row>
    <row r="2001" spans="1:6" x14ac:dyDescent="0.3">
      <c r="A2001" s="213">
        <v>2013</v>
      </c>
      <c r="B2001" s="213" t="s">
        <v>92</v>
      </c>
      <c r="C2001" s="213" t="s">
        <v>86</v>
      </c>
      <c r="D2001" s="213" t="s">
        <v>32</v>
      </c>
      <c r="E2001" s="213">
        <v>84</v>
      </c>
      <c r="F2001" s="213" t="s">
        <v>104</v>
      </c>
    </row>
    <row r="2002" spans="1:6" x14ac:dyDescent="0.3">
      <c r="A2002" s="213">
        <v>2013</v>
      </c>
      <c r="B2002" s="213" t="s">
        <v>92</v>
      </c>
      <c r="C2002" s="213" t="s">
        <v>86</v>
      </c>
      <c r="D2002" s="213" t="s">
        <v>46</v>
      </c>
      <c r="E2002" s="213">
        <v>256</v>
      </c>
      <c r="F2002" s="213" t="s">
        <v>104</v>
      </c>
    </row>
    <row r="2003" spans="1:6" x14ac:dyDescent="0.3">
      <c r="A2003" s="213">
        <v>2013</v>
      </c>
      <c r="B2003" s="213" t="s">
        <v>92</v>
      </c>
      <c r="C2003" s="213" t="s">
        <v>86</v>
      </c>
      <c r="D2003" s="213" t="s">
        <v>75</v>
      </c>
      <c r="E2003" s="213">
        <v>208</v>
      </c>
      <c r="F2003" s="213" t="s">
        <v>104</v>
      </c>
    </row>
    <row r="2004" spans="1:6" x14ac:dyDescent="0.3">
      <c r="A2004" s="213">
        <v>2013</v>
      </c>
      <c r="B2004" s="213" t="s">
        <v>92</v>
      </c>
      <c r="C2004" s="213" t="s">
        <v>86</v>
      </c>
      <c r="D2004" s="213" t="s">
        <v>10</v>
      </c>
      <c r="E2004" s="213">
        <v>408</v>
      </c>
      <c r="F2004" s="213" t="s">
        <v>104</v>
      </c>
    </row>
    <row r="2005" spans="1:6" x14ac:dyDescent="0.3">
      <c r="A2005" s="213">
        <v>2013</v>
      </c>
      <c r="B2005" s="213" t="s">
        <v>92</v>
      </c>
      <c r="C2005" s="213" t="s">
        <v>86</v>
      </c>
      <c r="D2005" s="213" t="s">
        <v>291</v>
      </c>
      <c r="E2005" s="213">
        <v>33</v>
      </c>
      <c r="F2005" s="213" t="s">
        <v>104</v>
      </c>
    </row>
    <row r="2006" spans="1:6" x14ac:dyDescent="0.3">
      <c r="A2006" s="213">
        <v>2013</v>
      </c>
      <c r="B2006" s="213" t="s">
        <v>92</v>
      </c>
      <c r="C2006" s="213" t="s">
        <v>86</v>
      </c>
      <c r="D2006" s="213" t="s">
        <v>15</v>
      </c>
      <c r="E2006" s="213">
        <v>349</v>
      </c>
      <c r="F2006" s="213" t="s">
        <v>104</v>
      </c>
    </row>
    <row r="2007" spans="1:6" x14ac:dyDescent="0.3">
      <c r="A2007" s="213">
        <v>2013</v>
      </c>
      <c r="B2007" s="213" t="s">
        <v>92</v>
      </c>
      <c r="C2007" s="213" t="s">
        <v>86</v>
      </c>
      <c r="D2007" s="213" t="s">
        <v>18</v>
      </c>
      <c r="E2007" s="213">
        <v>347</v>
      </c>
      <c r="F2007" s="213" t="s">
        <v>104</v>
      </c>
    </row>
    <row r="2008" spans="1:6" x14ac:dyDescent="0.3">
      <c r="A2008" s="213">
        <v>2013</v>
      </c>
      <c r="B2008" s="213" t="s">
        <v>92</v>
      </c>
      <c r="C2008" s="213" t="s">
        <v>86</v>
      </c>
      <c r="D2008" s="213" t="s">
        <v>77</v>
      </c>
      <c r="E2008" s="213">
        <v>158</v>
      </c>
      <c r="F2008" s="213" t="s">
        <v>104</v>
      </c>
    </row>
    <row r="2009" spans="1:6" x14ac:dyDescent="0.3">
      <c r="A2009" s="213">
        <v>2013</v>
      </c>
      <c r="B2009" s="213" t="s">
        <v>92</v>
      </c>
      <c r="C2009" s="213" t="s">
        <v>86</v>
      </c>
      <c r="D2009" s="213" t="s">
        <v>44</v>
      </c>
      <c r="E2009" s="213">
        <v>34</v>
      </c>
      <c r="F2009" s="213" t="s">
        <v>104</v>
      </c>
    </row>
    <row r="2010" spans="1:6" x14ac:dyDescent="0.3">
      <c r="A2010" s="213">
        <v>2013</v>
      </c>
      <c r="B2010" s="213" t="s">
        <v>92</v>
      </c>
      <c r="C2010" s="213" t="s">
        <v>86</v>
      </c>
      <c r="D2010" s="213" t="s">
        <v>71</v>
      </c>
      <c r="E2010" s="213">
        <v>148</v>
      </c>
      <c r="F2010" s="213" t="s">
        <v>104</v>
      </c>
    </row>
    <row r="2011" spans="1:6" x14ac:dyDescent="0.3">
      <c r="A2011" s="213">
        <v>2013</v>
      </c>
      <c r="B2011" s="213" t="s">
        <v>92</v>
      </c>
      <c r="C2011" s="213" t="s">
        <v>86</v>
      </c>
      <c r="D2011" s="213" t="s">
        <v>52</v>
      </c>
      <c r="E2011" s="213">
        <v>56</v>
      </c>
      <c r="F2011" s="213" t="s">
        <v>104</v>
      </c>
    </row>
    <row r="2012" spans="1:6" x14ac:dyDescent="0.3">
      <c r="A2012" s="213">
        <v>2013</v>
      </c>
      <c r="B2012" s="213" t="s">
        <v>92</v>
      </c>
      <c r="C2012" s="213" t="s">
        <v>86</v>
      </c>
      <c r="D2012" s="213" t="s">
        <v>20</v>
      </c>
      <c r="E2012" s="213">
        <v>197</v>
      </c>
      <c r="F2012" s="213" t="s">
        <v>104</v>
      </c>
    </row>
    <row r="2013" spans="1:6" x14ac:dyDescent="0.3">
      <c r="A2013" s="213">
        <v>2013</v>
      </c>
      <c r="B2013" s="213" t="s">
        <v>92</v>
      </c>
      <c r="C2013" s="213" t="s">
        <v>86</v>
      </c>
      <c r="D2013" s="213" t="s">
        <v>95</v>
      </c>
      <c r="E2013" s="213">
        <v>405</v>
      </c>
      <c r="F2013" s="213" t="s">
        <v>104</v>
      </c>
    </row>
    <row r="2014" spans="1:6" x14ac:dyDescent="0.3">
      <c r="A2014" s="213">
        <v>2013</v>
      </c>
      <c r="B2014" s="213" t="s">
        <v>92</v>
      </c>
      <c r="C2014" s="213" t="s">
        <v>86</v>
      </c>
      <c r="D2014" s="213" t="s">
        <v>30</v>
      </c>
      <c r="E2014" s="213">
        <v>58</v>
      </c>
      <c r="F2014" s="213" t="s">
        <v>104</v>
      </c>
    </row>
    <row r="2015" spans="1:6" x14ac:dyDescent="0.3">
      <c r="A2015" s="213">
        <v>2013</v>
      </c>
      <c r="B2015" s="213" t="s">
        <v>92</v>
      </c>
      <c r="C2015" s="213" t="s">
        <v>86</v>
      </c>
      <c r="D2015" s="213" t="s">
        <v>58</v>
      </c>
      <c r="E2015" s="213">
        <v>30</v>
      </c>
      <c r="F2015" s="213" t="s">
        <v>104</v>
      </c>
    </row>
    <row r="2016" spans="1:6" x14ac:dyDescent="0.3">
      <c r="A2016" s="213">
        <v>2013</v>
      </c>
      <c r="B2016" s="213" t="s">
        <v>92</v>
      </c>
      <c r="C2016" s="213" t="s">
        <v>86</v>
      </c>
      <c r="D2016" s="213" t="s">
        <v>281</v>
      </c>
      <c r="E2016" s="292">
        <v>1074</v>
      </c>
      <c r="F2016" s="213" t="s">
        <v>104</v>
      </c>
    </row>
    <row r="2017" spans="1:6" x14ac:dyDescent="0.3">
      <c r="A2017" s="213">
        <v>2013</v>
      </c>
      <c r="B2017" s="213" t="s">
        <v>92</v>
      </c>
      <c r="C2017" s="213" t="s">
        <v>86</v>
      </c>
      <c r="D2017" s="213" t="s">
        <v>282</v>
      </c>
      <c r="E2017" s="213">
        <v>73</v>
      </c>
      <c r="F2017" s="213" t="s">
        <v>104</v>
      </c>
    </row>
    <row r="2018" spans="1:6" x14ac:dyDescent="0.3">
      <c r="A2018" s="213">
        <v>2013</v>
      </c>
      <c r="B2018" s="213" t="s">
        <v>92</v>
      </c>
      <c r="C2018" s="213" t="s">
        <v>86</v>
      </c>
      <c r="D2018" s="213" t="s">
        <v>145</v>
      </c>
      <c r="E2018" s="292">
        <v>3698</v>
      </c>
      <c r="F2018" s="213" t="s">
        <v>104</v>
      </c>
    </row>
    <row r="2019" spans="1:6" x14ac:dyDescent="0.3">
      <c r="A2019" s="213">
        <v>2013</v>
      </c>
      <c r="B2019" s="213" t="s">
        <v>92</v>
      </c>
      <c r="C2019" s="213" t="s">
        <v>86</v>
      </c>
      <c r="D2019" s="213" t="s">
        <v>146</v>
      </c>
      <c r="E2019" s="292">
        <v>2448</v>
      </c>
      <c r="F2019" s="213" t="s">
        <v>104</v>
      </c>
    </row>
    <row r="2020" spans="1:6" x14ac:dyDescent="0.3">
      <c r="A2020" s="213">
        <v>2013</v>
      </c>
      <c r="B2020" s="213" t="s">
        <v>92</v>
      </c>
      <c r="C2020" s="213" t="s">
        <v>86</v>
      </c>
      <c r="D2020" s="213" t="s">
        <v>147</v>
      </c>
      <c r="E2020" s="292">
        <v>4720</v>
      </c>
      <c r="F2020" s="213" t="s">
        <v>104</v>
      </c>
    </row>
    <row r="2021" spans="1:6" x14ac:dyDescent="0.3">
      <c r="A2021" s="213">
        <v>2013</v>
      </c>
      <c r="B2021" s="213" t="s">
        <v>92</v>
      </c>
      <c r="C2021" s="213" t="s">
        <v>84</v>
      </c>
      <c r="D2021" s="213" t="s">
        <v>79</v>
      </c>
      <c r="E2021" s="213">
        <v>116</v>
      </c>
      <c r="F2021" s="213" t="s">
        <v>104</v>
      </c>
    </row>
    <row r="2022" spans="1:6" x14ac:dyDescent="0.3">
      <c r="A2022" s="213">
        <v>2013</v>
      </c>
      <c r="B2022" s="213" t="s">
        <v>92</v>
      </c>
      <c r="C2022" s="213" t="s">
        <v>84</v>
      </c>
      <c r="D2022" s="213" t="s">
        <v>17</v>
      </c>
      <c r="E2022" s="213">
        <v>62</v>
      </c>
      <c r="F2022" s="213" t="s">
        <v>104</v>
      </c>
    </row>
    <row r="2023" spans="1:6" x14ac:dyDescent="0.3">
      <c r="A2023" s="213">
        <v>2013</v>
      </c>
      <c r="B2023" s="213" t="s">
        <v>92</v>
      </c>
      <c r="C2023" s="213" t="s">
        <v>84</v>
      </c>
      <c r="D2023" s="213" t="s">
        <v>11</v>
      </c>
      <c r="E2023" s="213">
        <v>134</v>
      </c>
      <c r="F2023" s="213" t="s">
        <v>104</v>
      </c>
    </row>
    <row r="2024" spans="1:6" x14ac:dyDescent="0.3">
      <c r="A2024" s="213">
        <v>2013</v>
      </c>
      <c r="B2024" s="213" t="s">
        <v>92</v>
      </c>
      <c r="C2024" s="213" t="s">
        <v>84</v>
      </c>
      <c r="D2024" s="213" t="s">
        <v>56</v>
      </c>
      <c r="E2024" s="213">
        <v>38</v>
      </c>
      <c r="F2024" s="213" t="s">
        <v>104</v>
      </c>
    </row>
    <row r="2025" spans="1:6" x14ac:dyDescent="0.3">
      <c r="A2025" s="213">
        <v>2013</v>
      </c>
      <c r="B2025" s="213" t="s">
        <v>92</v>
      </c>
      <c r="C2025" s="213" t="s">
        <v>84</v>
      </c>
      <c r="D2025" s="213" t="s">
        <v>29</v>
      </c>
      <c r="E2025" s="213">
        <v>33</v>
      </c>
      <c r="F2025" s="213" t="s">
        <v>104</v>
      </c>
    </row>
    <row r="2026" spans="1:6" x14ac:dyDescent="0.3">
      <c r="A2026" s="213">
        <v>2013</v>
      </c>
      <c r="B2026" s="213" t="s">
        <v>92</v>
      </c>
      <c r="C2026" s="213" t="s">
        <v>84</v>
      </c>
      <c r="D2026" s="213" t="s">
        <v>47</v>
      </c>
      <c r="E2026" s="213">
        <v>79</v>
      </c>
      <c r="F2026" s="213" t="s">
        <v>104</v>
      </c>
    </row>
    <row r="2027" spans="1:6" x14ac:dyDescent="0.3">
      <c r="A2027" s="213">
        <v>2013</v>
      </c>
      <c r="B2027" s="213" t="s">
        <v>92</v>
      </c>
      <c r="C2027" s="213" t="s">
        <v>84</v>
      </c>
      <c r="D2027" s="213" t="s">
        <v>74</v>
      </c>
      <c r="E2027" s="213">
        <v>74</v>
      </c>
      <c r="F2027" s="213" t="s">
        <v>104</v>
      </c>
    </row>
    <row r="2028" spans="1:6" x14ac:dyDescent="0.3">
      <c r="A2028" s="213">
        <v>2013</v>
      </c>
      <c r="B2028" s="213" t="s">
        <v>92</v>
      </c>
      <c r="C2028" s="213" t="s">
        <v>84</v>
      </c>
      <c r="D2028" s="213" t="s">
        <v>60</v>
      </c>
      <c r="E2028" s="213">
        <v>35</v>
      </c>
      <c r="F2028" s="213" t="s">
        <v>104</v>
      </c>
    </row>
    <row r="2029" spans="1:6" x14ac:dyDescent="0.3">
      <c r="A2029" s="213">
        <v>2013</v>
      </c>
      <c r="B2029" s="213" t="s">
        <v>92</v>
      </c>
      <c r="C2029" s="213" t="s">
        <v>84</v>
      </c>
      <c r="D2029" s="213" t="s">
        <v>25</v>
      </c>
      <c r="E2029" s="213">
        <v>69</v>
      </c>
      <c r="F2029" s="213" t="s">
        <v>104</v>
      </c>
    </row>
    <row r="2030" spans="1:6" x14ac:dyDescent="0.3">
      <c r="A2030" s="213">
        <v>2013</v>
      </c>
      <c r="B2030" s="213" t="s">
        <v>92</v>
      </c>
      <c r="C2030" s="213" t="s">
        <v>84</v>
      </c>
      <c r="D2030" s="213" t="s">
        <v>7</v>
      </c>
      <c r="E2030" s="213">
        <v>111</v>
      </c>
      <c r="F2030" s="213" t="s">
        <v>104</v>
      </c>
    </row>
    <row r="2031" spans="1:6" x14ac:dyDescent="0.3">
      <c r="A2031" s="213">
        <v>2013</v>
      </c>
      <c r="B2031" s="213" t="s">
        <v>92</v>
      </c>
      <c r="C2031" s="213" t="s">
        <v>84</v>
      </c>
      <c r="D2031" s="213" t="s">
        <v>16</v>
      </c>
      <c r="E2031" s="213">
        <v>85</v>
      </c>
      <c r="F2031" s="213" t="s">
        <v>104</v>
      </c>
    </row>
    <row r="2032" spans="1:6" x14ac:dyDescent="0.3">
      <c r="A2032" s="213">
        <v>2013</v>
      </c>
      <c r="B2032" s="213" t="s">
        <v>92</v>
      </c>
      <c r="C2032" s="213" t="s">
        <v>84</v>
      </c>
      <c r="D2032" s="213" t="s">
        <v>2</v>
      </c>
      <c r="E2032" s="213">
        <v>193</v>
      </c>
      <c r="F2032" s="213" t="s">
        <v>104</v>
      </c>
    </row>
    <row r="2033" spans="1:6" x14ac:dyDescent="0.3">
      <c r="A2033" s="213">
        <v>2013</v>
      </c>
      <c r="B2033" s="213" t="s">
        <v>92</v>
      </c>
      <c r="C2033" s="213" t="s">
        <v>84</v>
      </c>
      <c r="D2033" s="213" t="s">
        <v>4</v>
      </c>
      <c r="E2033" s="213">
        <v>174</v>
      </c>
      <c r="F2033" s="213" t="s">
        <v>104</v>
      </c>
    </row>
    <row r="2034" spans="1:6" x14ac:dyDescent="0.3">
      <c r="A2034" s="213">
        <v>2013</v>
      </c>
      <c r="B2034" s="213" t="s">
        <v>92</v>
      </c>
      <c r="C2034" s="213" t="s">
        <v>84</v>
      </c>
      <c r="D2034" s="213" t="s">
        <v>8</v>
      </c>
      <c r="E2034" s="213">
        <v>49</v>
      </c>
      <c r="F2034" s="213" t="s">
        <v>104</v>
      </c>
    </row>
    <row r="2035" spans="1:6" x14ac:dyDescent="0.3">
      <c r="A2035" s="213">
        <v>2013</v>
      </c>
      <c r="B2035" s="213" t="s">
        <v>92</v>
      </c>
      <c r="C2035" s="213" t="s">
        <v>84</v>
      </c>
      <c r="D2035" s="213" t="s">
        <v>78</v>
      </c>
      <c r="E2035" s="213">
        <v>66</v>
      </c>
      <c r="F2035" s="213" t="s">
        <v>104</v>
      </c>
    </row>
    <row r="2036" spans="1:6" x14ac:dyDescent="0.3">
      <c r="A2036" s="213">
        <v>2013</v>
      </c>
      <c r="B2036" s="213" t="s">
        <v>92</v>
      </c>
      <c r="C2036" s="213" t="s">
        <v>84</v>
      </c>
      <c r="D2036" s="213" t="s">
        <v>27</v>
      </c>
      <c r="E2036" s="213">
        <v>41</v>
      </c>
      <c r="F2036" s="213" t="s">
        <v>104</v>
      </c>
    </row>
    <row r="2037" spans="1:6" x14ac:dyDescent="0.3">
      <c r="A2037" s="213">
        <v>2013</v>
      </c>
      <c r="B2037" s="213" t="s">
        <v>92</v>
      </c>
      <c r="C2037" s="213" t="s">
        <v>84</v>
      </c>
      <c r="D2037" s="213" t="s">
        <v>13</v>
      </c>
      <c r="E2037" s="213">
        <v>36</v>
      </c>
      <c r="F2037" s="213" t="s">
        <v>104</v>
      </c>
    </row>
    <row r="2038" spans="1:6" x14ac:dyDescent="0.3">
      <c r="A2038" s="213">
        <v>2013</v>
      </c>
      <c r="B2038" s="213" t="s">
        <v>92</v>
      </c>
      <c r="C2038" s="213" t="s">
        <v>84</v>
      </c>
      <c r="D2038" s="213" t="s">
        <v>70</v>
      </c>
      <c r="E2038" s="213">
        <v>53</v>
      </c>
      <c r="F2038" s="213" t="s">
        <v>104</v>
      </c>
    </row>
    <row r="2039" spans="1:6" x14ac:dyDescent="0.3">
      <c r="A2039" s="213">
        <v>2013</v>
      </c>
      <c r="B2039" s="213" t="s">
        <v>92</v>
      </c>
      <c r="C2039" s="213" t="s">
        <v>84</v>
      </c>
      <c r="D2039" s="213" t="s">
        <v>6</v>
      </c>
      <c r="E2039" s="213">
        <v>988</v>
      </c>
      <c r="F2039" s="213" t="s">
        <v>104</v>
      </c>
    </row>
    <row r="2040" spans="1:6" x14ac:dyDescent="0.3">
      <c r="A2040" s="213">
        <v>2013</v>
      </c>
      <c r="B2040" s="213" t="s">
        <v>92</v>
      </c>
      <c r="C2040" s="213" t="s">
        <v>84</v>
      </c>
      <c r="D2040" s="213" t="s">
        <v>62</v>
      </c>
      <c r="E2040" s="213">
        <v>38</v>
      </c>
      <c r="F2040" s="213" t="s">
        <v>104</v>
      </c>
    </row>
    <row r="2041" spans="1:6" x14ac:dyDescent="0.3">
      <c r="A2041" s="213">
        <v>2013</v>
      </c>
      <c r="B2041" s="213" t="s">
        <v>92</v>
      </c>
      <c r="C2041" s="213" t="s">
        <v>84</v>
      </c>
      <c r="D2041" s="213" t="s">
        <v>5</v>
      </c>
      <c r="E2041" s="213">
        <v>120</v>
      </c>
      <c r="F2041" s="213" t="s">
        <v>104</v>
      </c>
    </row>
    <row r="2042" spans="1:6" x14ac:dyDescent="0.3">
      <c r="A2042" s="213">
        <v>2013</v>
      </c>
      <c r="B2042" s="213" t="s">
        <v>92</v>
      </c>
      <c r="C2042" s="213" t="s">
        <v>84</v>
      </c>
      <c r="D2042" s="213" t="s">
        <v>76</v>
      </c>
      <c r="E2042" s="213">
        <v>62</v>
      </c>
      <c r="F2042" s="213" t="s">
        <v>104</v>
      </c>
    </row>
    <row r="2043" spans="1:6" x14ac:dyDescent="0.3">
      <c r="A2043" s="213">
        <v>2013</v>
      </c>
      <c r="B2043" s="213" t="s">
        <v>92</v>
      </c>
      <c r="C2043" s="213" t="s">
        <v>84</v>
      </c>
      <c r="D2043" s="213" t="s">
        <v>22</v>
      </c>
      <c r="E2043" s="213">
        <v>37</v>
      </c>
      <c r="F2043" s="213" t="s">
        <v>104</v>
      </c>
    </row>
    <row r="2044" spans="1:6" x14ac:dyDescent="0.3">
      <c r="A2044" s="213">
        <v>2013</v>
      </c>
      <c r="B2044" s="213" t="s">
        <v>92</v>
      </c>
      <c r="C2044" s="213" t="s">
        <v>84</v>
      </c>
      <c r="D2044" s="213" t="s">
        <v>23</v>
      </c>
      <c r="E2044" s="213">
        <v>38</v>
      </c>
      <c r="F2044" s="213" t="s">
        <v>104</v>
      </c>
    </row>
    <row r="2045" spans="1:6" x14ac:dyDescent="0.3">
      <c r="A2045" s="213">
        <v>2013</v>
      </c>
      <c r="B2045" s="213" t="s">
        <v>92</v>
      </c>
      <c r="C2045" s="213" t="s">
        <v>84</v>
      </c>
      <c r="D2045" s="213" t="s">
        <v>278</v>
      </c>
      <c r="E2045" s="213">
        <v>55</v>
      </c>
      <c r="F2045" s="213" t="s">
        <v>104</v>
      </c>
    </row>
    <row r="2046" spans="1:6" x14ac:dyDescent="0.3">
      <c r="A2046" s="213">
        <v>2013</v>
      </c>
      <c r="B2046" s="213" t="s">
        <v>92</v>
      </c>
      <c r="C2046" s="213" t="s">
        <v>84</v>
      </c>
      <c r="D2046" s="213" t="s">
        <v>19</v>
      </c>
      <c r="E2046" s="213">
        <v>46</v>
      </c>
      <c r="F2046" s="213" t="s">
        <v>104</v>
      </c>
    </row>
    <row r="2047" spans="1:6" x14ac:dyDescent="0.3">
      <c r="A2047" s="213">
        <v>2013</v>
      </c>
      <c r="B2047" s="213" t="s">
        <v>92</v>
      </c>
      <c r="C2047" s="213" t="s">
        <v>84</v>
      </c>
      <c r="D2047" s="213" t="s">
        <v>3</v>
      </c>
      <c r="E2047" s="213">
        <v>190</v>
      </c>
      <c r="F2047" s="213" t="s">
        <v>104</v>
      </c>
    </row>
    <row r="2048" spans="1:6" x14ac:dyDescent="0.3">
      <c r="A2048" s="213">
        <v>2013</v>
      </c>
      <c r="B2048" s="213" t="s">
        <v>92</v>
      </c>
      <c r="C2048" s="213" t="s">
        <v>84</v>
      </c>
      <c r="D2048" s="213" t="s">
        <v>80</v>
      </c>
      <c r="E2048" s="213">
        <v>48</v>
      </c>
      <c r="F2048" s="213" t="s">
        <v>104</v>
      </c>
    </row>
    <row r="2049" spans="1:6" x14ac:dyDescent="0.3">
      <c r="A2049" s="213">
        <v>2013</v>
      </c>
      <c r="B2049" s="213" t="s">
        <v>92</v>
      </c>
      <c r="C2049" s="213" t="s">
        <v>84</v>
      </c>
      <c r="D2049" s="213" t="s">
        <v>39</v>
      </c>
      <c r="E2049" s="213">
        <v>32</v>
      </c>
      <c r="F2049" s="213" t="s">
        <v>104</v>
      </c>
    </row>
    <row r="2050" spans="1:6" x14ac:dyDescent="0.3">
      <c r="A2050" s="213">
        <v>2013</v>
      </c>
      <c r="B2050" s="213" t="s">
        <v>92</v>
      </c>
      <c r="C2050" s="213" t="s">
        <v>84</v>
      </c>
      <c r="D2050" s="213" t="s">
        <v>14</v>
      </c>
      <c r="E2050" s="213">
        <v>90</v>
      </c>
      <c r="F2050" s="213" t="s">
        <v>104</v>
      </c>
    </row>
    <row r="2051" spans="1:6" x14ac:dyDescent="0.3">
      <c r="A2051" s="213">
        <v>2013</v>
      </c>
      <c r="B2051" s="213" t="s">
        <v>92</v>
      </c>
      <c r="C2051" s="213" t="s">
        <v>84</v>
      </c>
      <c r="D2051" s="213" t="s">
        <v>24</v>
      </c>
      <c r="E2051" s="213">
        <v>108</v>
      </c>
      <c r="F2051" s="213" t="s">
        <v>104</v>
      </c>
    </row>
    <row r="2052" spans="1:6" x14ac:dyDescent="0.3">
      <c r="A2052" s="213">
        <v>2013</v>
      </c>
      <c r="B2052" s="213" t="s">
        <v>92</v>
      </c>
      <c r="C2052" s="213" t="s">
        <v>84</v>
      </c>
      <c r="D2052" s="213" t="s">
        <v>9</v>
      </c>
      <c r="E2052" s="213">
        <v>62</v>
      </c>
      <c r="F2052" s="213" t="s">
        <v>104</v>
      </c>
    </row>
    <row r="2053" spans="1:6" x14ac:dyDescent="0.3">
      <c r="A2053" s="213">
        <v>2013</v>
      </c>
      <c r="B2053" s="213" t="s">
        <v>92</v>
      </c>
      <c r="C2053" s="213" t="s">
        <v>84</v>
      </c>
      <c r="D2053" s="213" t="s">
        <v>28</v>
      </c>
      <c r="E2053" s="213">
        <v>34</v>
      </c>
      <c r="F2053" s="213" t="s">
        <v>104</v>
      </c>
    </row>
    <row r="2054" spans="1:6" x14ac:dyDescent="0.3">
      <c r="A2054" s="213">
        <v>2013</v>
      </c>
      <c r="B2054" s="213" t="s">
        <v>92</v>
      </c>
      <c r="C2054" s="213" t="s">
        <v>84</v>
      </c>
      <c r="D2054" s="213" t="s">
        <v>31</v>
      </c>
      <c r="E2054" s="213">
        <v>41</v>
      </c>
      <c r="F2054" s="213" t="s">
        <v>104</v>
      </c>
    </row>
    <row r="2055" spans="1:6" x14ac:dyDescent="0.3">
      <c r="A2055" s="213">
        <v>2013</v>
      </c>
      <c r="B2055" s="213" t="s">
        <v>92</v>
      </c>
      <c r="C2055" s="213" t="s">
        <v>84</v>
      </c>
      <c r="D2055" s="213" t="s">
        <v>64</v>
      </c>
      <c r="E2055" s="213">
        <v>49</v>
      </c>
      <c r="F2055" s="213" t="s">
        <v>104</v>
      </c>
    </row>
    <row r="2056" spans="1:6" x14ac:dyDescent="0.3">
      <c r="A2056" s="213">
        <v>2013</v>
      </c>
      <c r="B2056" s="213" t="s">
        <v>92</v>
      </c>
      <c r="C2056" s="213" t="s">
        <v>84</v>
      </c>
      <c r="D2056" s="213" t="s">
        <v>73</v>
      </c>
      <c r="E2056" s="213">
        <v>65</v>
      </c>
      <c r="F2056" s="213" t="s">
        <v>104</v>
      </c>
    </row>
    <row r="2057" spans="1:6" x14ac:dyDescent="0.3">
      <c r="A2057" s="213">
        <v>2013</v>
      </c>
      <c r="B2057" s="213" t="s">
        <v>92</v>
      </c>
      <c r="C2057" s="213" t="s">
        <v>84</v>
      </c>
      <c r="D2057" s="213" t="s">
        <v>46</v>
      </c>
      <c r="E2057" s="213">
        <v>67</v>
      </c>
      <c r="F2057" s="213" t="s">
        <v>104</v>
      </c>
    </row>
    <row r="2058" spans="1:6" x14ac:dyDescent="0.3">
      <c r="A2058" s="213">
        <v>2013</v>
      </c>
      <c r="B2058" s="213" t="s">
        <v>92</v>
      </c>
      <c r="C2058" s="213" t="s">
        <v>84</v>
      </c>
      <c r="D2058" s="213" t="s">
        <v>75</v>
      </c>
      <c r="E2058" s="213">
        <v>38</v>
      </c>
      <c r="F2058" s="213" t="s">
        <v>104</v>
      </c>
    </row>
    <row r="2059" spans="1:6" x14ac:dyDescent="0.3">
      <c r="A2059" s="213">
        <v>2013</v>
      </c>
      <c r="B2059" s="213" t="s">
        <v>92</v>
      </c>
      <c r="C2059" s="213" t="s">
        <v>84</v>
      </c>
      <c r="D2059" s="213" t="s">
        <v>10</v>
      </c>
      <c r="E2059" s="213">
        <v>118</v>
      </c>
      <c r="F2059" s="213" t="s">
        <v>104</v>
      </c>
    </row>
    <row r="2060" spans="1:6" x14ac:dyDescent="0.3">
      <c r="A2060" s="213">
        <v>2013</v>
      </c>
      <c r="B2060" s="213" t="s">
        <v>92</v>
      </c>
      <c r="C2060" s="213" t="s">
        <v>84</v>
      </c>
      <c r="D2060" s="213" t="s">
        <v>15</v>
      </c>
      <c r="E2060" s="213">
        <v>104</v>
      </c>
      <c r="F2060" s="213" t="s">
        <v>104</v>
      </c>
    </row>
    <row r="2061" spans="1:6" x14ac:dyDescent="0.3">
      <c r="A2061" s="213">
        <v>2013</v>
      </c>
      <c r="B2061" s="213" t="s">
        <v>92</v>
      </c>
      <c r="C2061" s="213" t="s">
        <v>84</v>
      </c>
      <c r="D2061" s="213" t="s">
        <v>18</v>
      </c>
      <c r="E2061" s="213">
        <v>90</v>
      </c>
      <c r="F2061" s="213" t="s">
        <v>104</v>
      </c>
    </row>
    <row r="2062" spans="1:6" x14ac:dyDescent="0.3">
      <c r="A2062" s="213">
        <v>2013</v>
      </c>
      <c r="B2062" s="213" t="s">
        <v>92</v>
      </c>
      <c r="C2062" s="213" t="s">
        <v>84</v>
      </c>
      <c r="D2062" s="213" t="s">
        <v>77</v>
      </c>
      <c r="E2062" s="213">
        <v>34</v>
      </c>
      <c r="F2062" s="213" t="s">
        <v>104</v>
      </c>
    </row>
    <row r="2063" spans="1:6" x14ac:dyDescent="0.3">
      <c r="A2063" s="213">
        <v>2013</v>
      </c>
      <c r="B2063" s="213" t="s">
        <v>92</v>
      </c>
      <c r="C2063" s="213" t="s">
        <v>84</v>
      </c>
      <c r="D2063" s="213" t="s">
        <v>71</v>
      </c>
      <c r="E2063" s="213">
        <v>50</v>
      </c>
      <c r="F2063" s="213" t="s">
        <v>104</v>
      </c>
    </row>
    <row r="2064" spans="1:6" x14ac:dyDescent="0.3">
      <c r="A2064" s="213">
        <v>2013</v>
      </c>
      <c r="B2064" s="213" t="s">
        <v>92</v>
      </c>
      <c r="C2064" s="213" t="s">
        <v>84</v>
      </c>
      <c r="D2064" s="213" t="s">
        <v>20</v>
      </c>
      <c r="E2064" s="213">
        <v>44</v>
      </c>
      <c r="F2064" s="213" t="s">
        <v>104</v>
      </c>
    </row>
    <row r="2065" spans="1:6" x14ac:dyDescent="0.3">
      <c r="A2065" s="213">
        <v>2013</v>
      </c>
      <c r="B2065" s="213" t="s">
        <v>92</v>
      </c>
      <c r="C2065" s="213" t="s">
        <v>84</v>
      </c>
      <c r="D2065" s="213" t="s">
        <v>95</v>
      </c>
      <c r="E2065" s="213">
        <v>75</v>
      </c>
      <c r="F2065" s="213" t="s">
        <v>104</v>
      </c>
    </row>
    <row r="2066" spans="1:6" x14ac:dyDescent="0.3">
      <c r="A2066" s="213">
        <v>2013</v>
      </c>
      <c r="B2066" s="213" t="s">
        <v>92</v>
      </c>
      <c r="C2066" s="213" t="s">
        <v>84</v>
      </c>
      <c r="D2066" s="213" t="s">
        <v>281</v>
      </c>
      <c r="E2066" s="213">
        <v>219</v>
      </c>
      <c r="F2066" s="213" t="s">
        <v>104</v>
      </c>
    </row>
    <row r="2067" spans="1:6" x14ac:dyDescent="0.3">
      <c r="A2067" s="213">
        <v>2013</v>
      </c>
      <c r="B2067" s="213" t="s">
        <v>92</v>
      </c>
      <c r="C2067" s="213" t="s">
        <v>84</v>
      </c>
      <c r="D2067" s="213" t="s">
        <v>145</v>
      </c>
      <c r="E2067" s="292">
        <v>5647</v>
      </c>
      <c r="F2067" s="213" t="s">
        <v>104</v>
      </c>
    </row>
    <row r="2068" spans="1:6" x14ac:dyDescent="0.3">
      <c r="A2068" s="213">
        <v>2013</v>
      </c>
      <c r="B2068" s="213" t="s">
        <v>92</v>
      </c>
      <c r="C2068" s="213" t="s">
        <v>84</v>
      </c>
      <c r="D2068" s="213" t="s">
        <v>146</v>
      </c>
      <c r="E2068" s="213">
        <v>598</v>
      </c>
      <c r="F2068" s="213" t="s">
        <v>104</v>
      </c>
    </row>
    <row r="2069" spans="1:6" x14ac:dyDescent="0.3">
      <c r="A2069" s="213">
        <v>2013</v>
      </c>
      <c r="B2069" s="213" t="s">
        <v>92</v>
      </c>
      <c r="C2069" s="213" t="s">
        <v>84</v>
      </c>
      <c r="D2069" s="213" t="s">
        <v>147</v>
      </c>
      <c r="E2069" s="292">
        <v>5779</v>
      </c>
      <c r="F2069" s="213" t="s">
        <v>104</v>
      </c>
    </row>
    <row r="2070" spans="1:6" x14ac:dyDescent="0.3">
      <c r="A2070" s="213">
        <v>2013</v>
      </c>
      <c r="B2070" s="213" t="s">
        <v>92</v>
      </c>
      <c r="C2070" s="213" t="s">
        <v>293</v>
      </c>
      <c r="D2070" s="213" t="s">
        <v>79</v>
      </c>
      <c r="E2070" s="213">
        <v>124</v>
      </c>
      <c r="F2070" s="213" t="s">
        <v>104</v>
      </c>
    </row>
    <row r="2071" spans="1:6" x14ac:dyDescent="0.3">
      <c r="A2071" s="213">
        <v>2013</v>
      </c>
      <c r="B2071" s="213" t="s">
        <v>92</v>
      </c>
      <c r="C2071" s="213" t="s">
        <v>293</v>
      </c>
      <c r="D2071" s="213" t="s">
        <v>17</v>
      </c>
      <c r="E2071" s="213">
        <v>79</v>
      </c>
      <c r="F2071" s="213" t="s">
        <v>104</v>
      </c>
    </row>
    <row r="2072" spans="1:6" x14ac:dyDescent="0.3">
      <c r="A2072" s="213">
        <v>2013</v>
      </c>
      <c r="B2072" s="213" t="s">
        <v>92</v>
      </c>
      <c r="C2072" s="213" t="s">
        <v>293</v>
      </c>
      <c r="D2072" s="213" t="s">
        <v>11</v>
      </c>
      <c r="E2072" s="213">
        <v>142</v>
      </c>
      <c r="F2072" s="213" t="s">
        <v>104</v>
      </c>
    </row>
    <row r="2073" spans="1:6" x14ac:dyDescent="0.3">
      <c r="A2073" s="213">
        <v>2013</v>
      </c>
      <c r="B2073" s="213" t="s">
        <v>92</v>
      </c>
      <c r="C2073" s="213" t="s">
        <v>293</v>
      </c>
      <c r="D2073" s="213" t="s">
        <v>56</v>
      </c>
      <c r="E2073" s="213">
        <v>51</v>
      </c>
      <c r="F2073" s="213" t="s">
        <v>104</v>
      </c>
    </row>
    <row r="2074" spans="1:6" x14ac:dyDescent="0.3">
      <c r="A2074" s="213">
        <v>2013</v>
      </c>
      <c r="B2074" s="213" t="s">
        <v>92</v>
      </c>
      <c r="C2074" s="213" t="s">
        <v>293</v>
      </c>
      <c r="D2074" s="213" t="s">
        <v>29</v>
      </c>
      <c r="E2074" s="213">
        <v>34</v>
      </c>
      <c r="F2074" s="213" t="s">
        <v>104</v>
      </c>
    </row>
    <row r="2075" spans="1:6" x14ac:dyDescent="0.3">
      <c r="A2075" s="213">
        <v>2013</v>
      </c>
      <c r="B2075" s="213" t="s">
        <v>92</v>
      </c>
      <c r="C2075" s="213" t="s">
        <v>293</v>
      </c>
      <c r="D2075" s="213" t="s">
        <v>47</v>
      </c>
      <c r="E2075" s="213">
        <v>94</v>
      </c>
      <c r="F2075" s="213" t="s">
        <v>104</v>
      </c>
    </row>
    <row r="2076" spans="1:6" x14ac:dyDescent="0.3">
      <c r="A2076" s="213">
        <v>2013</v>
      </c>
      <c r="B2076" s="213" t="s">
        <v>92</v>
      </c>
      <c r="C2076" s="213" t="s">
        <v>293</v>
      </c>
      <c r="D2076" s="213" t="s">
        <v>74</v>
      </c>
      <c r="E2076" s="213">
        <v>109</v>
      </c>
      <c r="F2076" s="213" t="s">
        <v>104</v>
      </c>
    </row>
    <row r="2077" spans="1:6" x14ac:dyDescent="0.3">
      <c r="A2077" s="213">
        <v>2013</v>
      </c>
      <c r="B2077" s="213" t="s">
        <v>92</v>
      </c>
      <c r="C2077" s="213" t="s">
        <v>293</v>
      </c>
      <c r="D2077" s="213" t="s">
        <v>25</v>
      </c>
      <c r="E2077" s="213">
        <v>80</v>
      </c>
      <c r="F2077" s="213" t="s">
        <v>104</v>
      </c>
    </row>
    <row r="2078" spans="1:6" x14ac:dyDescent="0.3">
      <c r="A2078" s="213">
        <v>2013</v>
      </c>
      <c r="B2078" s="213" t="s">
        <v>92</v>
      </c>
      <c r="C2078" s="213" t="s">
        <v>293</v>
      </c>
      <c r="D2078" s="213" t="s">
        <v>7</v>
      </c>
      <c r="E2078" s="213">
        <v>83</v>
      </c>
      <c r="F2078" s="213" t="s">
        <v>104</v>
      </c>
    </row>
    <row r="2079" spans="1:6" x14ac:dyDescent="0.3">
      <c r="A2079" s="213">
        <v>2013</v>
      </c>
      <c r="B2079" s="213" t="s">
        <v>92</v>
      </c>
      <c r="C2079" s="213" t="s">
        <v>293</v>
      </c>
      <c r="D2079" s="213" t="s">
        <v>36</v>
      </c>
      <c r="E2079" s="213">
        <v>31</v>
      </c>
      <c r="F2079" s="213" t="s">
        <v>104</v>
      </c>
    </row>
    <row r="2080" spans="1:6" x14ac:dyDescent="0.3">
      <c r="A2080" s="213">
        <v>2013</v>
      </c>
      <c r="B2080" s="213" t="s">
        <v>92</v>
      </c>
      <c r="C2080" s="213" t="s">
        <v>293</v>
      </c>
      <c r="D2080" s="213" t="s">
        <v>16</v>
      </c>
      <c r="E2080" s="213">
        <v>76</v>
      </c>
      <c r="F2080" s="213" t="s">
        <v>104</v>
      </c>
    </row>
    <row r="2081" spans="1:6" x14ac:dyDescent="0.3">
      <c r="A2081" s="213">
        <v>2013</v>
      </c>
      <c r="B2081" s="213" t="s">
        <v>92</v>
      </c>
      <c r="C2081" s="213" t="s">
        <v>293</v>
      </c>
      <c r="D2081" s="213" t="s">
        <v>2</v>
      </c>
      <c r="E2081" s="213">
        <v>165</v>
      </c>
      <c r="F2081" s="213" t="s">
        <v>104</v>
      </c>
    </row>
    <row r="2082" spans="1:6" x14ac:dyDescent="0.3">
      <c r="A2082" s="213">
        <v>2013</v>
      </c>
      <c r="B2082" s="213" t="s">
        <v>92</v>
      </c>
      <c r="C2082" s="213" t="s">
        <v>293</v>
      </c>
      <c r="D2082" s="213" t="s">
        <v>4</v>
      </c>
      <c r="E2082" s="213">
        <v>178</v>
      </c>
      <c r="F2082" s="213" t="s">
        <v>104</v>
      </c>
    </row>
    <row r="2083" spans="1:6" x14ac:dyDescent="0.3">
      <c r="A2083" s="213">
        <v>2013</v>
      </c>
      <c r="B2083" s="213" t="s">
        <v>92</v>
      </c>
      <c r="C2083" s="213" t="s">
        <v>293</v>
      </c>
      <c r="D2083" s="213" t="s">
        <v>38</v>
      </c>
      <c r="E2083" s="213">
        <v>31</v>
      </c>
      <c r="F2083" s="213" t="s">
        <v>104</v>
      </c>
    </row>
    <row r="2084" spans="1:6" x14ac:dyDescent="0.3">
      <c r="A2084" s="213">
        <v>2013</v>
      </c>
      <c r="B2084" s="213" t="s">
        <v>92</v>
      </c>
      <c r="C2084" s="213" t="s">
        <v>293</v>
      </c>
      <c r="D2084" s="213" t="s">
        <v>8</v>
      </c>
      <c r="E2084" s="213">
        <v>54</v>
      </c>
      <c r="F2084" s="213" t="s">
        <v>104</v>
      </c>
    </row>
    <row r="2085" spans="1:6" x14ac:dyDescent="0.3">
      <c r="A2085" s="213">
        <v>2013</v>
      </c>
      <c r="B2085" s="213" t="s">
        <v>92</v>
      </c>
      <c r="C2085" s="213" t="s">
        <v>293</v>
      </c>
      <c r="D2085" s="213" t="s">
        <v>78</v>
      </c>
      <c r="E2085" s="213">
        <v>104</v>
      </c>
      <c r="F2085" s="213" t="s">
        <v>104</v>
      </c>
    </row>
    <row r="2086" spans="1:6" x14ac:dyDescent="0.3">
      <c r="A2086" s="213">
        <v>2013</v>
      </c>
      <c r="B2086" s="213" t="s">
        <v>92</v>
      </c>
      <c r="C2086" s="213" t="s">
        <v>293</v>
      </c>
      <c r="D2086" s="213" t="s">
        <v>27</v>
      </c>
      <c r="E2086" s="213">
        <v>55</v>
      </c>
      <c r="F2086" s="213" t="s">
        <v>104</v>
      </c>
    </row>
    <row r="2087" spans="1:6" x14ac:dyDescent="0.3">
      <c r="A2087" s="213">
        <v>2013</v>
      </c>
      <c r="B2087" s="213" t="s">
        <v>92</v>
      </c>
      <c r="C2087" s="213" t="s">
        <v>293</v>
      </c>
      <c r="D2087" s="213" t="s">
        <v>70</v>
      </c>
      <c r="E2087" s="213">
        <v>159</v>
      </c>
      <c r="F2087" s="213" t="s">
        <v>104</v>
      </c>
    </row>
    <row r="2088" spans="1:6" x14ac:dyDescent="0.3">
      <c r="A2088" s="213">
        <v>2013</v>
      </c>
      <c r="B2088" s="213" t="s">
        <v>92</v>
      </c>
      <c r="C2088" s="213" t="s">
        <v>293</v>
      </c>
      <c r="D2088" s="213" t="s">
        <v>6</v>
      </c>
      <c r="E2088" s="213">
        <v>171</v>
      </c>
      <c r="F2088" s="213" t="s">
        <v>104</v>
      </c>
    </row>
    <row r="2089" spans="1:6" x14ac:dyDescent="0.3">
      <c r="A2089" s="213">
        <v>2013</v>
      </c>
      <c r="B2089" s="213" t="s">
        <v>92</v>
      </c>
      <c r="C2089" s="213" t="s">
        <v>293</v>
      </c>
      <c r="D2089" s="213" t="s">
        <v>62</v>
      </c>
      <c r="E2089" s="213">
        <v>68</v>
      </c>
      <c r="F2089" s="213" t="s">
        <v>104</v>
      </c>
    </row>
    <row r="2090" spans="1:6" x14ac:dyDescent="0.3">
      <c r="A2090" s="213">
        <v>2013</v>
      </c>
      <c r="B2090" s="213" t="s">
        <v>92</v>
      </c>
      <c r="C2090" s="213" t="s">
        <v>293</v>
      </c>
      <c r="D2090" s="213" t="s">
        <v>5</v>
      </c>
      <c r="E2090" s="213">
        <v>131</v>
      </c>
      <c r="F2090" s="213" t="s">
        <v>104</v>
      </c>
    </row>
    <row r="2091" spans="1:6" x14ac:dyDescent="0.3">
      <c r="A2091" s="213">
        <v>2013</v>
      </c>
      <c r="B2091" s="213" t="s">
        <v>92</v>
      </c>
      <c r="C2091" s="213" t="s">
        <v>293</v>
      </c>
      <c r="D2091" s="213" t="s">
        <v>76</v>
      </c>
      <c r="E2091" s="213">
        <v>85</v>
      </c>
      <c r="F2091" s="213" t="s">
        <v>104</v>
      </c>
    </row>
    <row r="2092" spans="1:6" x14ac:dyDescent="0.3">
      <c r="A2092" s="213">
        <v>2013</v>
      </c>
      <c r="B2092" s="213" t="s">
        <v>92</v>
      </c>
      <c r="C2092" s="213" t="s">
        <v>293</v>
      </c>
      <c r="D2092" s="213" t="s">
        <v>23</v>
      </c>
      <c r="E2092" s="213">
        <v>31</v>
      </c>
      <c r="F2092" s="213" t="s">
        <v>104</v>
      </c>
    </row>
    <row r="2093" spans="1:6" x14ac:dyDescent="0.3">
      <c r="A2093" s="213">
        <v>2013</v>
      </c>
      <c r="B2093" s="213" t="s">
        <v>92</v>
      </c>
      <c r="C2093" s="213" t="s">
        <v>293</v>
      </c>
      <c r="D2093" s="213" t="s">
        <v>278</v>
      </c>
      <c r="E2093" s="213">
        <v>50</v>
      </c>
      <c r="F2093" s="213" t="s">
        <v>104</v>
      </c>
    </row>
    <row r="2094" spans="1:6" x14ac:dyDescent="0.3">
      <c r="A2094" s="213">
        <v>2013</v>
      </c>
      <c r="B2094" s="213" t="s">
        <v>92</v>
      </c>
      <c r="C2094" s="213" t="s">
        <v>293</v>
      </c>
      <c r="D2094" s="213" t="s">
        <v>3</v>
      </c>
      <c r="E2094" s="213">
        <v>167</v>
      </c>
      <c r="F2094" s="213" t="s">
        <v>104</v>
      </c>
    </row>
    <row r="2095" spans="1:6" x14ac:dyDescent="0.3">
      <c r="A2095" s="213">
        <v>2013</v>
      </c>
      <c r="B2095" s="213" t="s">
        <v>92</v>
      </c>
      <c r="C2095" s="213" t="s">
        <v>293</v>
      </c>
      <c r="D2095" s="213" t="s">
        <v>80</v>
      </c>
      <c r="E2095" s="213">
        <v>39</v>
      </c>
      <c r="F2095" s="213" t="s">
        <v>104</v>
      </c>
    </row>
    <row r="2096" spans="1:6" x14ac:dyDescent="0.3">
      <c r="A2096" s="213">
        <v>2013</v>
      </c>
      <c r="B2096" s="213" t="s">
        <v>92</v>
      </c>
      <c r="C2096" s="213" t="s">
        <v>293</v>
      </c>
      <c r="D2096" s="213" t="s">
        <v>39</v>
      </c>
      <c r="E2096" s="213">
        <v>148</v>
      </c>
      <c r="F2096" s="213" t="s">
        <v>104</v>
      </c>
    </row>
    <row r="2097" spans="1:6" x14ac:dyDescent="0.3">
      <c r="A2097" s="213">
        <v>2013</v>
      </c>
      <c r="B2097" s="213" t="s">
        <v>92</v>
      </c>
      <c r="C2097" s="213" t="s">
        <v>293</v>
      </c>
      <c r="D2097" s="213" t="s">
        <v>14</v>
      </c>
      <c r="E2097" s="213">
        <v>127</v>
      </c>
      <c r="F2097" s="213" t="s">
        <v>104</v>
      </c>
    </row>
    <row r="2098" spans="1:6" x14ac:dyDescent="0.3">
      <c r="A2098" s="213">
        <v>2013</v>
      </c>
      <c r="B2098" s="213" t="s">
        <v>92</v>
      </c>
      <c r="C2098" s="213" t="s">
        <v>293</v>
      </c>
      <c r="D2098" s="213" t="s">
        <v>24</v>
      </c>
      <c r="E2098" s="213">
        <v>100</v>
      </c>
      <c r="F2098" s="213" t="s">
        <v>104</v>
      </c>
    </row>
    <row r="2099" spans="1:6" x14ac:dyDescent="0.3">
      <c r="A2099" s="213">
        <v>2013</v>
      </c>
      <c r="B2099" s="213" t="s">
        <v>92</v>
      </c>
      <c r="C2099" s="213" t="s">
        <v>293</v>
      </c>
      <c r="D2099" s="213" t="s">
        <v>9</v>
      </c>
      <c r="E2099" s="213">
        <v>76</v>
      </c>
      <c r="F2099" s="213" t="s">
        <v>104</v>
      </c>
    </row>
    <row r="2100" spans="1:6" x14ac:dyDescent="0.3">
      <c r="A2100" s="213">
        <v>2013</v>
      </c>
      <c r="B2100" s="213" t="s">
        <v>92</v>
      </c>
      <c r="C2100" s="213" t="s">
        <v>293</v>
      </c>
      <c r="D2100" s="213" t="s">
        <v>28</v>
      </c>
      <c r="E2100" s="213">
        <v>47</v>
      </c>
      <c r="F2100" s="213" t="s">
        <v>104</v>
      </c>
    </row>
    <row r="2101" spans="1:6" x14ac:dyDescent="0.3">
      <c r="A2101" s="213">
        <v>2013</v>
      </c>
      <c r="B2101" s="213" t="s">
        <v>92</v>
      </c>
      <c r="C2101" s="213" t="s">
        <v>293</v>
      </c>
      <c r="D2101" s="213" t="s">
        <v>31</v>
      </c>
      <c r="E2101" s="213">
        <v>125</v>
      </c>
      <c r="F2101" s="213" t="s">
        <v>104</v>
      </c>
    </row>
    <row r="2102" spans="1:6" x14ac:dyDescent="0.3">
      <c r="A2102" s="213">
        <v>2013</v>
      </c>
      <c r="B2102" s="213" t="s">
        <v>92</v>
      </c>
      <c r="C2102" s="213" t="s">
        <v>293</v>
      </c>
      <c r="D2102" s="213" t="s">
        <v>64</v>
      </c>
      <c r="E2102" s="213">
        <v>65</v>
      </c>
      <c r="F2102" s="213" t="s">
        <v>104</v>
      </c>
    </row>
    <row r="2103" spans="1:6" x14ac:dyDescent="0.3">
      <c r="A2103" s="213">
        <v>2013</v>
      </c>
      <c r="B2103" s="213" t="s">
        <v>92</v>
      </c>
      <c r="C2103" s="213" t="s">
        <v>293</v>
      </c>
      <c r="D2103" s="213" t="s">
        <v>73</v>
      </c>
      <c r="E2103" s="213">
        <v>87</v>
      </c>
      <c r="F2103" s="213" t="s">
        <v>104</v>
      </c>
    </row>
    <row r="2104" spans="1:6" x14ac:dyDescent="0.3">
      <c r="A2104" s="213">
        <v>2013</v>
      </c>
      <c r="B2104" s="213" t="s">
        <v>92</v>
      </c>
      <c r="C2104" s="213" t="s">
        <v>293</v>
      </c>
      <c r="D2104" s="213" t="s">
        <v>26</v>
      </c>
      <c r="E2104" s="213">
        <v>40</v>
      </c>
      <c r="F2104" s="213" t="s">
        <v>104</v>
      </c>
    </row>
    <row r="2105" spans="1:6" x14ac:dyDescent="0.3">
      <c r="A2105" s="213">
        <v>2013</v>
      </c>
      <c r="B2105" s="213" t="s">
        <v>92</v>
      </c>
      <c r="C2105" s="213" t="s">
        <v>293</v>
      </c>
      <c r="D2105" s="213" t="s">
        <v>32</v>
      </c>
      <c r="E2105" s="213">
        <v>38</v>
      </c>
      <c r="F2105" s="213" t="s">
        <v>104</v>
      </c>
    </row>
    <row r="2106" spans="1:6" x14ac:dyDescent="0.3">
      <c r="A2106" s="213">
        <v>2013</v>
      </c>
      <c r="B2106" s="213" t="s">
        <v>92</v>
      </c>
      <c r="C2106" s="213" t="s">
        <v>293</v>
      </c>
      <c r="D2106" s="213" t="s">
        <v>46</v>
      </c>
      <c r="E2106" s="213">
        <v>143</v>
      </c>
      <c r="F2106" s="213" t="s">
        <v>104</v>
      </c>
    </row>
    <row r="2107" spans="1:6" x14ac:dyDescent="0.3">
      <c r="A2107" s="213">
        <v>2013</v>
      </c>
      <c r="B2107" s="213" t="s">
        <v>92</v>
      </c>
      <c r="C2107" s="213" t="s">
        <v>293</v>
      </c>
      <c r="D2107" s="213" t="s">
        <v>75</v>
      </c>
      <c r="E2107" s="213">
        <v>71</v>
      </c>
      <c r="F2107" s="213" t="s">
        <v>104</v>
      </c>
    </row>
    <row r="2108" spans="1:6" x14ac:dyDescent="0.3">
      <c r="A2108" s="213">
        <v>2013</v>
      </c>
      <c r="B2108" s="213" t="s">
        <v>92</v>
      </c>
      <c r="C2108" s="213" t="s">
        <v>293</v>
      </c>
      <c r="D2108" s="213" t="s">
        <v>10</v>
      </c>
      <c r="E2108" s="213">
        <v>132</v>
      </c>
      <c r="F2108" s="213" t="s">
        <v>104</v>
      </c>
    </row>
    <row r="2109" spans="1:6" x14ac:dyDescent="0.3">
      <c r="A2109" s="213">
        <v>2013</v>
      </c>
      <c r="B2109" s="213" t="s">
        <v>92</v>
      </c>
      <c r="C2109" s="213" t="s">
        <v>293</v>
      </c>
      <c r="D2109" s="213" t="s">
        <v>15</v>
      </c>
      <c r="E2109" s="213">
        <v>111</v>
      </c>
      <c r="F2109" s="213" t="s">
        <v>104</v>
      </c>
    </row>
    <row r="2110" spans="1:6" x14ac:dyDescent="0.3">
      <c r="A2110" s="213">
        <v>2013</v>
      </c>
      <c r="B2110" s="213" t="s">
        <v>92</v>
      </c>
      <c r="C2110" s="213" t="s">
        <v>293</v>
      </c>
      <c r="D2110" s="213" t="s">
        <v>18</v>
      </c>
      <c r="E2110" s="213">
        <v>144</v>
      </c>
      <c r="F2110" s="213" t="s">
        <v>104</v>
      </c>
    </row>
    <row r="2111" spans="1:6" x14ac:dyDescent="0.3">
      <c r="A2111" s="213">
        <v>2013</v>
      </c>
      <c r="B2111" s="213" t="s">
        <v>92</v>
      </c>
      <c r="C2111" s="213" t="s">
        <v>293</v>
      </c>
      <c r="D2111" s="213" t="s">
        <v>77</v>
      </c>
      <c r="E2111" s="213">
        <v>43</v>
      </c>
      <c r="F2111" s="213" t="s">
        <v>104</v>
      </c>
    </row>
    <row r="2112" spans="1:6" x14ac:dyDescent="0.3">
      <c r="A2112" s="213">
        <v>2013</v>
      </c>
      <c r="B2112" s="213" t="s">
        <v>92</v>
      </c>
      <c r="C2112" s="213" t="s">
        <v>293</v>
      </c>
      <c r="D2112" s="213" t="s">
        <v>71</v>
      </c>
      <c r="E2112" s="213">
        <v>38</v>
      </c>
      <c r="F2112" s="213" t="s">
        <v>104</v>
      </c>
    </row>
    <row r="2113" spans="1:6" x14ac:dyDescent="0.3">
      <c r="A2113" s="213">
        <v>2013</v>
      </c>
      <c r="B2113" s="213" t="s">
        <v>92</v>
      </c>
      <c r="C2113" s="213" t="s">
        <v>293</v>
      </c>
      <c r="D2113" s="213" t="s">
        <v>20</v>
      </c>
      <c r="E2113" s="213">
        <v>98</v>
      </c>
      <c r="F2113" s="213" t="s">
        <v>104</v>
      </c>
    </row>
    <row r="2114" spans="1:6" x14ac:dyDescent="0.3">
      <c r="A2114" s="213">
        <v>2013</v>
      </c>
      <c r="B2114" s="213" t="s">
        <v>92</v>
      </c>
      <c r="C2114" s="213" t="s">
        <v>293</v>
      </c>
      <c r="D2114" s="213" t="s">
        <v>95</v>
      </c>
      <c r="E2114" s="213">
        <v>96</v>
      </c>
      <c r="F2114" s="213" t="s">
        <v>104</v>
      </c>
    </row>
    <row r="2115" spans="1:6" x14ac:dyDescent="0.3">
      <c r="A2115" s="213">
        <v>2013</v>
      </c>
      <c r="B2115" s="213" t="s">
        <v>92</v>
      </c>
      <c r="C2115" s="213" t="s">
        <v>293</v>
      </c>
      <c r="D2115" s="213" t="s">
        <v>30</v>
      </c>
      <c r="E2115" s="213">
        <v>34</v>
      </c>
      <c r="F2115" s="213" t="s">
        <v>104</v>
      </c>
    </row>
    <row r="2116" spans="1:6" x14ac:dyDescent="0.3">
      <c r="A2116" s="213">
        <v>2013</v>
      </c>
      <c r="B2116" s="213" t="s">
        <v>92</v>
      </c>
      <c r="C2116" s="213" t="s">
        <v>293</v>
      </c>
      <c r="D2116" s="213" t="s">
        <v>281</v>
      </c>
      <c r="E2116" s="213">
        <v>310</v>
      </c>
      <c r="F2116" s="213" t="s">
        <v>104</v>
      </c>
    </row>
    <row r="2117" spans="1:6" x14ac:dyDescent="0.3">
      <c r="A2117" s="213">
        <v>2013</v>
      </c>
      <c r="B2117" s="213" t="s">
        <v>92</v>
      </c>
      <c r="C2117" s="213" t="s">
        <v>293</v>
      </c>
      <c r="D2117" s="213" t="s">
        <v>145</v>
      </c>
      <c r="E2117" s="213">
        <v>699</v>
      </c>
      <c r="F2117" s="213" t="s">
        <v>104</v>
      </c>
    </row>
    <row r="2118" spans="1:6" x14ac:dyDescent="0.3">
      <c r="A2118" s="213">
        <v>2013</v>
      </c>
      <c r="B2118" s="213" t="s">
        <v>92</v>
      </c>
      <c r="C2118" s="213" t="s">
        <v>293</v>
      </c>
      <c r="D2118" s="213" t="s">
        <v>146</v>
      </c>
      <c r="E2118" s="292">
        <v>1765</v>
      </c>
      <c r="F2118" s="213" t="s">
        <v>104</v>
      </c>
    </row>
    <row r="2119" spans="1:6" x14ac:dyDescent="0.3">
      <c r="A2119" s="213">
        <v>2013</v>
      </c>
      <c r="B2119" s="213" t="s">
        <v>92</v>
      </c>
      <c r="C2119" s="213" t="s">
        <v>293</v>
      </c>
      <c r="D2119" s="213" t="s">
        <v>147</v>
      </c>
      <c r="E2119" s="292">
        <v>2311</v>
      </c>
      <c r="F2119" s="213" t="s">
        <v>104</v>
      </c>
    </row>
    <row r="2120" spans="1:6" x14ac:dyDescent="0.3">
      <c r="A2120" s="213">
        <v>2013</v>
      </c>
      <c r="B2120" s="213" t="s">
        <v>92</v>
      </c>
      <c r="C2120" s="213" t="s">
        <v>140</v>
      </c>
      <c r="D2120" s="213" t="s">
        <v>35</v>
      </c>
      <c r="E2120" s="213">
        <v>471</v>
      </c>
      <c r="F2120" s="213" t="s">
        <v>104</v>
      </c>
    </row>
    <row r="2121" spans="1:6" x14ac:dyDescent="0.3">
      <c r="A2121" s="213">
        <v>2013</v>
      </c>
      <c r="B2121" s="213" t="s">
        <v>92</v>
      </c>
      <c r="C2121" s="213" t="s">
        <v>140</v>
      </c>
      <c r="D2121" s="213" t="s">
        <v>41</v>
      </c>
      <c r="E2121" s="213">
        <v>512</v>
      </c>
      <c r="F2121" s="213" t="s">
        <v>104</v>
      </c>
    </row>
    <row r="2122" spans="1:6" x14ac:dyDescent="0.3">
      <c r="A2122" s="213">
        <v>2013</v>
      </c>
      <c r="B2122" s="213" t="s">
        <v>92</v>
      </c>
      <c r="C2122" s="213" t="s">
        <v>140</v>
      </c>
      <c r="D2122" s="213" t="s">
        <v>59</v>
      </c>
      <c r="E2122" s="213">
        <v>696</v>
      </c>
      <c r="F2122" s="213" t="s">
        <v>104</v>
      </c>
    </row>
    <row r="2123" spans="1:6" x14ac:dyDescent="0.3">
      <c r="A2123" s="213">
        <v>2013</v>
      </c>
      <c r="B2123" s="213" t="s">
        <v>92</v>
      </c>
      <c r="C2123" s="213" t="s">
        <v>140</v>
      </c>
      <c r="D2123" s="213" t="s">
        <v>79</v>
      </c>
      <c r="E2123" s="292">
        <v>8405</v>
      </c>
      <c r="F2123" s="213" t="s">
        <v>104</v>
      </c>
    </row>
    <row r="2124" spans="1:6" x14ac:dyDescent="0.3">
      <c r="A2124" s="213">
        <v>2013</v>
      </c>
      <c r="B2124" s="213" t="s">
        <v>92</v>
      </c>
      <c r="C2124" s="213" t="s">
        <v>140</v>
      </c>
      <c r="D2124" s="213" t="s">
        <v>17</v>
      </c>
      <c r="E2124" s="292">
        <v>4525</v>
      </c>
      <c r="F2124" s="213" t="s">
        <v>104</v>
      </c>
    </row>
    <row r="2125" spans="1:6" x14ac:dyDescent="0.3">
      <c r="A2125" s="213">
        <v>2013</v>
      </c>
      <c r="B2125" s="213" t="s">
        <v>92</v>
      </c>
      <c r="C2125" s="213" t="s">
        <v>140</v>
      </c>
      <c r="D2125" s="213" t="s">
        <v>274</v>
      </c>
      <c r="E2125" s="213">
        <v>745</v>
      </c>
      <c r="F2125" s="213" t="s">
        <v>104</v>
      </c>
    </row>
    <row r="2126" spans="1:6" x14ac:dyDescent="0.3">
      <c r="A2126" s="213">
        <v>2013</v>
      </c>
      <c r="B2126" s="213" t="s">
        <v>92</v>
      </c>
      <c r="C2126" s="213" t="s">
        <v>140</v>
      </c>
      <c r="D2126" s="213" t="s">
        <v>66</v>
      </c>
      <c r="E2126" s="292">
        <v>1471</v>
      </c>
      <c r="F2126" s="213" t="s">
        <v>104</v>
      </c>
    </row>
    <row r="2127" spans="1:6" x14ac:dyDescent="0.3">
      <c r="A2127" s="213">
        <v>2013</v>
      </c>
      <c r="B2127" s="213" t="s">
        <v>92</v>
      </c>
      <c r="C2127" s="213" t="s">
        <v>140</v>
      </c>
      <c r="D2127" s="213" t="s">
        <v>283</v>
      </c>
      <c r="E2127" s="213">
        <v>449</v>
      </c>
      <c r="F2127" s="213" t="s">
        <v>104</v>
      </c>
    </row>
    <row r="2128" spans="1:6" x14ac:dyDescent="0.3">
      <c r="A2128" s="213">
        <v>2013</v>
      </c>
      <c r="B2128" s="213" t="s">
        <v>92</v>
      </c>
      <c r="C2128" s="213" t="s">
        <v>140</v>
      </c>
      <c r="D2128" s="213" t="s">
        <v>11</v>
      </c>
      <c r="E2128" s="292">
        <v>7893</v>
      </c>
      <c r="F2128" s="213" t="s">
        <v>104</v>
      </c>
    </row>
    <row r="2129" spans="1:6" x14ac:dyDescent="0.3">
      <c r="A2129" s="213">
        <v>2013</v>
      </c>
      <c r="B2129" s="213" t="s">
        <v>92</v>
      </c>
      <c r="C2129" s="213" t="s">
        <v>140</v>
      </c>
      <c r="D2129" s="213" t="s">
        <v>56</v>
      </c>
      <c r="E2129" s="292">
        <v>2349</v>
      </c>
      <c r="F2129" s="213" t="s">
        <v>104</v>
      </c>
    </row>
    <row r="2130" spans="1:6" x14ac:dyDescent="0.3">
      <c r="A2130" s="213">
        <v>2013</v>
      </c>
      <c r="B2130" s="213" t="s">
        <v>92</v>
      </c>
      <c r="C2130" s="213" t="s">
        <v>140</v>
      </c>
      <c r="D2130" s="213" t="s">
        <v>29</v>
      </c>
      <c r="E2130" s="292">
        <v>2078</v>
      </c>
      <c r="F2130" s="213" t="s">
        <v>104</v>
      </c>
    </row>
    <row r="2131" spans="1:6" x14ac:dyDescent="0.3">
      <c r="A2131" s="213">
        <v>2013</v>
      </c>
      <c r="B2131" s="213" t="s">
        <v>92</v>
      </c>
      <c r="C2131" s="213" t="s">
        <v>140</v>
      </c>
      <c r="D2131" s="213" t="s">
        <v>40</v>
      </c>
      <c r="E2131" s="213">
        <v>232</v>
      </c>
      <c r="F2131" s="213" t="s">
        <v>104</v>
      </c>
    </row>
    <row r="2132" spans="1:6" x14ac:dyDescent="0.3">
      <c r="A2132" s="213">
        <v>2013</v>
      </c>
      <c r="B2132" s="213" t="s">
        <v>92</v>
      </c>
      <c r="C2132" s="213" t="s">
        <v>140</v>
      </c>
      <c r="D2132" s="213" t="s">
        <v>47</v>
      </c>
      <c r="E2132" s="292">
        <v>5944</v>
      </c>
      <c r="F2132" s="213" t="s">
        <v>104</v>
      </c>
    </row>
    <row r="2133" spans="1:6" x14ac:dyDescent="0.3">
      <c r="A2133" s="213">
        <v>2013</v>
      </c>
      <c r="B2133" s="213" t="s">
        <v>92</v>
      </c>
      <c r="C2133" s="213" t="s">
        <v>140</v>
      </c>
      <c r="D2133" s="213" t="s">
        <v>57</v>
      </c>
      <c r="E2133" s="292">
        <v>1061</v>
      </c>
      <c r="F2133" s="213" t="s">
        <v>104</v>
      </c>
    </row>
    <row r="2134" spans="1:6" x14ac:dyDescent="0.3">
      <c r="A2134" s="213">
        <v>2013</v>
      </c>
      <c r="B2134" s="213" t="s">
        <v>92</v>
      </c>
      <c r="C2134" s="213" t="s">
        <v>140</v>
      </c>
      <c r="D2134" s="213" t="s">
        <v>74</v>
      </c>
      <c r="E2134" s="292">
        <v>5481</v>
      </c>
      <c r="F2134" s="213" t="s">
        <v>104</v>
      </c>
    </row>
    <row r="2135" spans="1:6" x14ac:dyDescent="0.3">
      <c r="A2135" s="213">
        <v>2013</v>
      </c>
      <c r="B2135" s="213" t="s">
        <v>92</v>
      </c>
      <c r="C2135" s="213" t="s">
        <v>140</v>
      </c>
      <c r="D2135" s="213" t="s">
        <v>53</v>
      </c>
      <c r="E2135" s="213">
        <v>767</v>
      </c>
      <c r="F2135" s="213" t="s">
        <v>104</v>
      </c>
    </row>
    <row r="2136" spans="1:6" x14ac:dyDescent="0.3">
      <c r="A2136" s="213">
        <v>2013</v>
      </c>
      <c r="B2136" s="213" t="s">
        <v>92</v>
      </c>
      <c r="C2136" s="213" t="s">
        <v>140</v>
      </c>
      <c r="D2136" s="213" t="s">
        <v>284</v>
      </c>
      <c r="E2136" s="213">
        <v>182</v>
      </c>
      <c r="F2136" s="213" t="s">
        <v>104</v>
      </c>
    </row>
    <row r="2137" spans="1:6" x14ac:dyDescent="0.3">
      <c r="A2137" s="213">
        <v>2013</v>
      </c>
      <c r="B2137" s="213" t="s">
        <v>92</v>
      </c>
      <c r="C2137" s="213" t="s">
        <v>140</v>
      </c>
      <c r="D2137" s="213" t="s">
        <v>49</v>
      </c>
      <c r="E2137" s="213">
        <v>230</v>
      </c>
      <c r="F2137" s="213" t="s">
        <v>104</v>
      </c>
    </row>
    <row r="2138" spans="1:6" x14ac:dyDescent="0.3">
      <c r="A2138" s="213">
        <v>2013</v>
      </c>
      <c r="B2138" s="213" t="s">
        <v>92</v>
      </c>
      <c r="C2138" s="213" t="s">
        <v>140</v>
      </c>
      <c r="D2138" s="213" t="s">
        <v>60</v>
      </c>
      <c r="E2138" s="292">
        <v>2143</v>
      </c>
      <c r="F2138" s="213" t="s">
        <v>104</v>
      </c>
    </row>
    <row r="2139" spans="1:6" x14ac:dyDescent="0.3">
      <c r="A2139" s="213">
        <v>2013</v>
      </c>
      <c r="B2139" s="213" t="s">
        <v>92</v>
      </c>
      <c r="C2139" s="213" t="s">
        <v>140</v>
      </c>
      <c r="D2139" s="213" t="s">
        <v>25</v>
      </c>
      <c r="E2139" s="292">
        <v>5068</v>
      </c>
      <c r="F2139" s="213" t="s">
        <v>104</v>
      </c>
    </row>
    <row r="2140" spans="1:6" x14ac:dyDescent="0.3">
      <c r="A2140" s="213">
        <v>2013</v>
      </c>
      <c r="B2140" s="213" t="s">
        <v>92</v>
      </c>
      <c r="C2140" s="213" t="s">
        <v>140</v>
      </c>
      <c r="D2140" s="213" t="s">
        <v>7</v>
      </c>
      <c r="E2140" s="292">
        <v>6439</v>
      </c>
      <c r="F2140" s="213" t="s">
        <v>104</v>
      </c>
    </row>
    <row r="2141" spans="1:6" x14ac:dyDescent="0.3">
      <c r="A2141" s="213">
        <v>2013</v>
      </c>
      <c r="B2141" s="213" t="s">
        <v>92</v>
      </c>
      <c r="C2141" s="213" t="s">
        <v>140</v>
      </c>
      <c r="D2141" s="213" t="s">
        <v>51</v>
      </c>
      <c r="E2141" s="213">
        <v>237</v>
      </c>
      <c r="F2141" s="213" t="s">
        <v>104</v>
      </c>
    </row>
    <row r="2142" spans="1:6" x14ac:dyDescent="0.3">
      <c r="A2142" s="213">
        <v>2013</v>
      </c>
      <c r="B2142" s="213" t="s">
        <v>92</v>
      </c>
      <c r="C2142" s="213" t="s">
        <v>140</v>
      </c>
      <c r="D2142" s="213" t="s">
        <v>55</v>
      </c>
      <c r="E2142" s="213">
        <v>279</v>
      </c>
      <c r="F2142" s="213" t="s">
        <v>104</v>
      </c>
    </row>
    <row r="2143" spans="1:6" x14ac:dyDescent="0.3">
      <c r="A2143" s="213">
        <v>2013</v>
      </c>
      <c r="B2143" s="213" t="s">
        <v>92</v>
      </c>
      <c r="C2143" s="213" t="s">
        <v>140</v>
      </c>
      <c r="D2143" s="213" t="s">
        <v>36</v>
      </c>
      <c r="E2143" s="292">
        <v>2028</v>
      </c>
      <c r="F2143" s="213" t="s">
        <v>104</v>
      </c>
    </row>
    <row r="2144" spans="1:6" x14ac:dyDescent="0.3">
      <c r="A2144" s="213">
        <v>2013</v>
      </c>
      <c r="B2144" s="213" t="s">
        <v>92</v>
      </c>
      <c r="C2144" s="213" t="s">
        <v>140</v>
      </c>
      <c r="D2144" s="213" t="s">
        <v>285</v>
      </c>
      <c r="E2144" s="213">
        <v>210</v>
      </c>
      <c r="F2144" s="213" t="s">
        <v>104</v>
      </c>
    </row>
    <row r="2145" spans="1:6" x14ac:dyDescent="0.3">
      <c r="A2145" s="213">
        <v>2013</v>
      </c>
      <c r="B2145" s="213" t="s">
        <v>92</v>
      </c>
      <c r="C2145" s="213" t="s">
        <v>140</v>
      </c>
      <c r="D2145" s="213" t="s">
        <v>21</v>
      </c>
      <c r="E2145" s="292">
        <v>1990</v>
      </c>
      <c r="F2145" s="213" t="s">
        <v>104</v>
      </c>
    </row>
    <row r="2146" spans="1:6" x14ac:dyDescent="0.3">
      <c r="A2146" s="213">
        <v>2013</v>
      </c>
      <c r="B2146" s="213" t="s">
        <v>92</v>
      </c>
      <c r="C2146" s="213" t="s">
        <v>140</v>
      </c>
      <c r="D2146" s="213" t="s">
        <v>42</v>
      </c>
      <c r="E2146" s="213">
        <v>277</v>
      </c>
      <c r="F2146" s="213" t="s">
        <v>104</v>
      </c>
    </row>
    <row r="2147" spans="1:6" x14ac:dyDescent="0.3">
      <c r="A2147" s="213">
        <v>2013</v>
      </c>
      <c r="B2147" s="213" t="s">
        <v>92</v>
      </c>
      <c r="C2147" s="213" t="s">
        <v>140</v>
      </c>
      <c r="D2147" s="213" t="s">
        <v>286</v>
      </c>
      <c r="E2147" s="213">
        <v>246</v>
      </c>
      <c r="F2147" s="213" t="s">
        <v>104</v>
      </c>
    </row>
    <row r="2148" spans="1:6" x14ac:dyDescent="0.3">
      <c r="A2148" s="213">
        <v>2013</v>
      </c>
      <c r="B2148" s="213" t="s">
        <v>92</v>
      </c>
      <c r="C2148" s="213" t="s">
        <v>140</v>
      </c>
      <c r="D2148" s="213" t="s">
        <v>16</v>
      </c>
      <c r="E2148" s="292">
        <v>4974</v>
      </c>
      <c r="F2148" s="213" t="s">
        <v>104</v>
      </c>
    </row>
    <row r="2149" spans="1:6" x14ac:dyDescent="0.3">
      <c r="A2149" s="213">
        <v>2013</v>
      </c>
      <c r="B2149" s="213" t="s">
        <v>92</v>
      </c>
      <c r="C2149" s="213" t="s">
        <v>140</v>
      </c>
      <c r="D2149" s="213" t="s">
        <v>2</v>
      </c>
      <c r="E2149" s="292">
        <v>10891</v>
      </c>
      <c r="F2149" s="213" t="s">
        <v>104</v>
      </c>
    </row>
    <row r="2150" spans="1:6" x14ac:dyDescent="0.3">
      <c r="A2150" s="213">
        <v>2013</v>
      </c>
      <c r="B2150" s="213" t="s">
        <v>92</v>
      </c>
      <c r="C2150" s="213" t="s">
        <v>140</v>
      </c>
      <c r="D2150" s="213" t="s">
        <v>287</v>
      </c>
      <c r="E2150" s="213">
        <v>268</v>
      </c>
      <c r="F2150" s="213" t="s">
        <v>104</v>
      </c>
    </row>
    <row r="2151" spans="1:6" x14ac:dyDescent="0.3">
      <c r="A2151" s="213">
        <v>2013</v>
      </c>
      <c r="B2151" s="213" t="s">
        <v>92</v>
      </c>
      <c r="C2151" s="213" t="s">
        <v>140</v>
      </c>
      <c r="D2151" s="213" t="s">
        <v>288</v>
      </c>
      <c r="E2151" s="213">
        <v>259</v>
      </c>
      <c r="F2151" s="213" t="s">
        <v>104</v>
      </c>
    </row>
    <row r="2152" spans="1:6" x14ac:dyDescent="0.3">
      <c r="A2152" s="213">
        <v>2013</v>
      </c>
      <c r="B2152" s="213" t="s">
        <v>92</v>
      </c>
      <c r="C2152" s="213" t="s">
        <v>140</v>
      </c>
      <c r="D2152" s="213" t="s">
        <v>4</v>
      </c>
      <c r="E2152" s="292">
        <v>11381</v>
      </c>
      <c r="F2152" s="213" t="s">
        <v>104</v>
      </c>
    </row>
    <row r="2153" spans="1:6" x14ac:dyDescent="0.3">
      <c r="A2153" s="213">
        <v>2013</v>
      </c>
      <c r="B2153" s="213" t="s">
        <v>92</v>
      </c>
      <c r="C2153" s="213" t="s">
        <v>140</v>
      </c>
      <c r="D2153" s="213" t="s">
        <v>38</v>
      </c>
      <c r="E2153" s="292">
        <v>1062</v>
      </c>
      <c r="F2153" s="213" t="s">
        <v>104</v>
      </c>
    </row>
    <row r="2154" spans="1:6" x14ac:dyDescent="0.3">
      <c r="A2154" s="213">
        <v>2013</v>
      </c>
      <c r="B2154" s="213" t="s">
        <v>92</v>
      </c>
      <c r="C2154" s="213" t="s">
        <v>140</v>
      </c>
      <c r="D2154" s="213" t="s">
        <v>275</v>
      </c>
      <c r="E2154" s="292">
        <v>1288</v>
      </c>
      <c r="F2154" s="213" t="s">
        <v>104</v>
      </c>
    </row>
    <row r="2155" spans="1:6" x14ac:dyDescent="0.3">
      <c r="A2155" s="213">
        <v>2013</v>
      </c>
      <c r="B2155" s="213" t="s">
        <v>92</v>
      </c>
      <c r="C2155" s="213" t="s">
        <v>140</v>
      </c>
      <c r="D2155" s="213" t="s">
        <v>8</v>
      </c>
      <c r="E2155" s="292">
        <v>3919</v>
      </c>
      <c r="F2155" s="213" t="s">
        <v>104</v>
      </c>
    </row>
    <row r="2156" spans="1:6" x14ac:dyDescent="0.3">
      <c r="A2156" s="213">
        <v>2013</v>
      </c>
      <c r="B2156" s="213" t="s">
        <v>92</v>
      </c>
      <c r="C2156" s="213" t="s">
        <v>140</v>
      </c>
      <c r="D2156" s="213" t="s">
        <v>289</v>
      </c>
      <c r="E2156" s="213">
        <v>160</v>
      </c>
      <c r="F2156" s="213" t="s">
        <v>104</v>
      </c>
    </row>
    <row r="2157" spans="1:6" x14ac:dyDescent="0.3">
      <c r="A2157" s="213">
        <v>2013</v>
      </c>
      <c r="B2157" s="213" t="s">
        <v>92</v>
      </c>
      <c r="C2157" s="213" t="s">
        <v>140</v>
      </c>
      <c r="D2157" s="213" t="s">
        <v>292</v>
      </c>
      <c r="E2157" s="213">
        <v>76</v>
      </c>
      <c r="F2157" s="213" t="s">
        <v>104</v>
      </c>
    </row>
    <row r="2158" spans="1:6" x14ac:dyDescent="0.3">
      <c r="A2158" s="213">
        <v>2013</v>
      </c>
      <c r="B2158" s="213" t="s">
        <v>92</v>
      </c>
      <c r="C2158" s="213" t="s">
        <v>140</v>
      </c>
      <c r="D2158" s="213" t="s">
        <v>78</v>
      </c>
      <c r="E2158" s="292">
        <v>6237</v>
      </c>
      <c r="F2158" s="213" t="s">
        <v>104</v>
      </c>
    </row>
    <row r="2159" spans="1:6" x14ac:dyDescent="0.3">
      <c r="A2159" s="213">
        <v>2013</v>
      </c>
      <c r="B2159" s="213" t="s">
        <v>92</v>
      </c>
      <c r="C2159" s="213" t="s">
        <v>140</v>
      </c>
      <c r="D2159" s="213" t="s">
        <v>27</v>
      </c>
      <c r="E2159" s="292">
        <v>3768</v>
      </c>
      <c r="F2159" s="213" t="s">
        <v>104</v>
      </c>
    </row>
    <row r="2160" spans="1:6" x14ac:dyDescent="0.3">
      <c r="A2160" s="213">
        <v>2013</v>
      </c>
      <c r="B2160" s="213" t="s">
        <v>92</v>
      </c>
      <c r="C2160" s="213" t="s">
        <v>140</v>
      </c>
      <c r="D2160" s="213" t="s">
        <v>13</v>
      </c>
      <c r="E2160" s="292">
        <v>1783</v>
      </c>
      <c r="F2160" s="213" t="s">
        <v>104</v>
      </c>
    </row>
    <row r="2161" spans="1:6" x14ac:dyDescent="0.3">
      <c r="A2161" s="213">
        <v>2013</v>
      </c>
      <c r="B2161" s="213" t="s">
        <v>92</v>
      </c>
      <c r="C2161" s="213" t="s">
        <v>140</v>
      </c>
      <c r="D2161" s="213" t="s">
        <v>70</v>
      </c>
      <c r="E2161" s="292">
        <v>5025</v>
      </c>
      <c r="F2161" s="213" t="s">
        <v>104</v>
      </c>
    </row>
    <row r="2162" spans="1:6" x14ac:dyDescent="0.3">
      <c r="A2162" s="213">
        <v>2013</v>
      </c>
      <c r="B2162" s="213" t="s">
        <v>92</v>
      </c>
      <c r="C2162" s="213" t="s">
        <v>140</v>
      </c>
      <c r="D2162" s="213" t="s">
        <v>72</v>
      </c>
      <c r="E2162" s="292">
        <v>1417</v>
      </c>
      <c r="F2162" s="213" t="s">
        <v>104</v>
      </c>
    </row>
    <row r="2163" spans="1:6" x14ac:dyDescent="0.3">
      <c r="A2163" s="213">
        <v>2013</v>
      </c>
      <c r="B2163" s="213" t="s">
        <v>92</v>
      </c>
      <c r="C2163" s="213" t="s">
        <v>140</v>
      </c>
      <c r="D2163" s="213" t="s">
        <v>276</v>
      </c>
      <c r="E2163" s="213">
        <v>631</v>
      </c>
      <c r="F2163" s="213" t="s">
        <v>104</v>
      </c>
    </row>
    <row r="2164" spans="1:6" x14ac:dyDescent="0.3">
      <c r="A2164" s="213">
        <v>2013</v>
      </c>
      <c r="B2164" s="213" t="s">
        <v>92</v>
      </c>
      <c r="C2164" s="213" t="s">
        <v>140</v>
      </c>
      <c r="D2164" s="213" t="s">
        <v>6</v>
      </c>
      <c r="E2164" s="292">
        <v>11992</v>
      </c>
      <c r="F2164" s="213" t="s">
        <v>104</v>
      </c>
    </row>
    <row r="2165" spans="1:6" x14ac:dyDescent="0.3">
      <c r="A2165" s="213">
        <v>2013</v>
      </c>
      <c r="B2165" s="213" t="s">
        <v>92</v>
      </c>
      <c r="C2165" s="213" t="s">
        <v>140</v>
      </c>
      <c r="D2165" s="213" t="s">
        <v>62</v>
      </c>
      <c r="E2165" s="292">
        <v>3398</v>
      </c>
      <c r="F2165" s="213" t="s">
        <v>104</v>
      </c>
    </row>
    <row r="2166" spans="1:6" x14ac:dyDescent="0.3">
      <c r="A2166" s="213">
        <v>2013</v>
      </c>
      <c r="B2166" s="213" t="s">
        <v>92</v>
      </c>
      <c r="C2166" s="213" t="s">
        <v>140</v>
      </c>
      <c r="D2166" s="213" t="s">
        <v>5</v>
      </c>
      <c r="E2166" s="292">
        <v>8469</v>
      </c>
      <c r="F2166" s="213" t="s">
        <v>104</v>
      </c>
    </row>
    <row r="2167" spans="1:6" x14ac:dyDescent="0.3">
      <c r="A2167" s="213">
        <v>2013</v>
      </c>
      <c r="B2167" s="213" t="s">
        <v>92</v>
      </c>
      <c r="C2167" s="213" t="s">
        <v>140</v>
      </c>
      <c r="D2167" s="213" t="s">
        <v>37</v>
      </c>
      <c r="E2167" s="213">
        <v>284</v>
      </c>
      <c r="F2167" s="213" t="s">
        <v>104</v>
      </c>
    </row>
    <row r="2168" spans="1:6" x14ac:dyDescent="0.3">
      <c r="A2168" s="213">
        <v>2013</v>
      </c>
      <c r="B2168" s="213" t="s">
        <v>92</v>
      </c>
      <c r="C2168" s="213" t="s">
        <v>140</v>
      </c>
      <c r="D2168" s="213" t="s">
        <v>76</v>
      </c>
      <c r="E2168" s="292">
        <v>5076</v>
      </c>
      <c r="F2168" s="213" t="s">
        <v>104</v>
      </c>
    </row>
    <row r="2169" spans="1:6" x14ac:dyDescent="0.3">
      <c r="A2169" s="213">
        <v>2013</v>
      </c>
      <c r="B2169" s="213" t="s">
        <v>92</v>
      </c>
      <c r="C2169" s="213" t="s">
        <v>140</v>
      </c>
      <c r="D2169" s="213" t="s">
        <v>63</v>
      </c>
      <c r="E2169" s="292">
        <v>1103</v>
      </c>
      <c r="F2169" s="213" t="s">
        <v>104</v>
      </c>
    </row>
    <row r="2170" spans="1:6" x14ac:dyDescent="0.3">
      <c r="A2170" s="213">
        <v>2013</v>
      </c>
      <c r="B2170" s="213" t="s">
        <v>92</v>
      </c>
      <c r="C2170" s="213" t="s">
        <v>140</v>
      </c>
      <c r="D2170" s="213" t="s">
        <v>277</v>
      </c>
      <c r="E2170" s="213">
        <v>702</v>
      </c>
      <c r="F2170" s="213" t="s">
        <v>104</v>
      </c>
    </row>
    <row r="2171" spans="1:6" x14ac:dyDescent="0.3">
      <c r="A2171" s="213">
        <v>2013</v>
      </c>
      <c r="B2171" s="213" t="s">
        <v>92</v>
      </c>
      <c r="C2171" s="213" t="s">
        <v>140</v>
      </c>
      <c r="D2171" s="213" t="s">
        <v>43</v>
      </c>
      <c r="E2171" s="292">
        <v>1493</v>
      </c>
      <c r="F2171" s="213" t="s">
        <v>104</v>
      </c>
    </row>
    <row r="2172" spans="1:6" x14ac:dyDescent="0.3">
      <c r="A2172" s="213">
        <v>2013</v>
      </c>
      <c r="B2172" s="213" t="s">
        <v>92</v>
      </c>
      <c r="C2172" s="213" t="s">
        <v>140</v>
      </c>
      <c r="D2172" s="213" t="s">
        <v>65</v>
      </c>
      <c r="E2172" s="292">
        <v>1579</v>
      </c>
      <c r="F2172" s="213" t="s">
        <v>104</v>
      </c>
    </row>
    <row r="2173" spans="1:6" x14ac:dyDescent="0.3">
      <c r="A2173" s="213">
        <v>2013</v>
      </c>
      <c r="B2173" s="213" t="s">
        <v>92</v>
      </c>
      <c r="C2173" s="213" t="s">
        <v>140</v>
      </c>
      <c r="D2173" s="213" t="s">
        <v>22</v>
      </c>
      <c r="E2173" s="292">
        <v>1880</v>
      </c>
      <c r="F2173" s="213" t="s">
        <v>104</v>
      </c>
    </row>
    <row r="2174" spans="1:6" x14ac:dyDescent="0.3">
      <c r="A2174" s="213">
        <v>2013</v>
      </c>
      <c r="B2174" s="213" t="s">
        <v>92</v>
      </c>
      <c r="C2174" s="213" t="s">
        <v>140</v>
      </c>
      <c r="D2174" s="213" t="s">
        <v>61</v>
      </c>
      <c r="E2174" s="292">
        <v>1137</v>
      </c>
      <c r="F2174" s="213" t="s">
        <v>104</v>
      </c>
    </row>
    <row r="2175" spans="1:6" x14ac:dyDescent="0.3">
      <c r="A2175" s="213">
        <v>2013</v>
      </c>
      <c r="B2175" s="213" t="s">
        <v>92</v>
      </c>
      <c r="C2175" s="213" t="s">
        <v>140</v>
      </c>
      <c r="D2175" s="213" t="s">
        <v>23</v>
      </c>
      <c r="E2175" s="292">
        <v>2233</v>
      </c>
      <c r="F2175" s="213" t="s">
        <v>104</v>
      </c>
    </row>
    <row r="2176" spans="1:6" x14ac:dyDescent="0.3">
      <c r="A2176" s="213">
        <v>2013</v>
      </c>
      <c r="B2176" s="213" t="s">
        <v>92</v>
      </c>
      <c r="C2176" s="213" t="s">
        <v>140</v>
      </c>
      <c r="D2176" s="213" t="s">
        <v>12</v>
      </c>
      <c r="E2176" s="292">
        <v>1396</v>
      </c>
      <c r="F2176" s="213" t="s">
        <v>104</v>
      </c>
    </row>
    <row r="2177" spans="1:6" x14ac:dyDescent="0.3">
      <c r="A2177" s="213">
        <v>2013</v>
      </c>
      <c r="B2177" s="213" t="s">
        <v>92</v>
      </c>
      <c r="C2177" s="213" t="s">
        <v>140</v>
      </c>
      <c r="D2177" s="213" t="s">
        <v>278</v>
      </c>
      <c r="E2177" s="292">
        <v>3457</v>
      </c>
      <c r="F2177" s="213" t="s">
        <v>104</v>
      </c>
    </row>
    <row r="2178" spans="1:6" x14ac:dyDescent="0.3">
      <c r="A2178" s="213">
        <v>2013</v>
      </c>
      <c r="B2178" s="213" t="s">
        <v>92</v>
      </c>
      <c r="C2178" s="213" t="s">
        <v>140</v>
      </c>
      <c r="D2178" s="213" t="s">
        <v>19</v>
      </c>
      <c r="E2178" s="292">
        <v>2738</v>
      </c>
      <c r="F2178" s="213" t="s">
        <v>104</v>
      </c>
    </row>
    <row r="2179" spans="1:6" x14ac:dyDescent="0.3">
      <c r="A2179" s="213">
        <v>2013</v>
      </c>
      <c r="B2179" s="213" t="s">
        <v>92</v>
      </c>
      <c r="C2179" s="213" t="s">
        <v>140</v>
      </c>
      <c r="D2179" s="213" t="s">
        <v>45</v>
      </c>
      <c r="E2179" s="213">
        <v>671</v>
      </c>
      <c r="F2179" s="213" t="s">
        <v>104</v>
      </c>
    </row>
    <row r="2180" spans="1:6" x14ac:dyDescent="0.3">
      <c r="A2180" s="213">
        <v>2013</v>
      </c>
      <c r="B2180" s="213" t="s">
        <v>92</v>
      </c>
      <c r="C2180" s="213" t="s">
        <v>140</v>
      </c>
      <c r="D2180" s="213" t="s">
        <v>48</v>
      </c>
      <c r="E2180" s="292">
        <v>1641</v>
      </c>
      <c r="F2180" s="213" t="s">
        <v>104</v>
      </c>
    </row>
    <row r="2181" spans="1:6" x14ac:dyDescent="0.3">
      <c r="A2181" s="213">
        <v>2013</v>
      </c>
      <c r="B2181" s="213" t="s">
        <v>92</v>
      </c>
      <c r="C2181" s="213" t="s">
        <v>140</v>
      </c>
      <c r="D2181" s="213" t="s">
        <v>34</v>
      </c>
      <c r="E2181" s="213">
        <v>877</v>
      </c>
      <c r="F2181" s="213" t="s">
        <v>104</v>
      </c>
    </row>
    <row r="2182" spans="1:6" x14ac:dyDescent="0.3">
      <c r="A2182" s="213">
        <v>2013</v>
      </c>
      <c r="B2182" s="213" t="s">
        <v>92</v>
      </c>
      <c r="C2182" s="213" t="s">
        <v>140</v>
      </c>
      <c r="D2182" s="213" t="s">
        <v>3</v>
      </c>
      <c r="E2182" s="292">
        <v>10143</v>
      </c>
      <c r="F2182" s="213" t="s">
        <v>104</v>
      </c>
    </row>
    <row r="2183" spans="1:6" x14ac:dyDescent="0.3">
      <c r="A2183" s="213">
        <v>2013</v>
      </c>
      <c r="B2183" s="213" t="s">
        <v>92</v>
      </c>
      <c r="C2183" s="213" t="s">
        <v>140</v>
      </c>
      <c r="D2183" s="213" t="s">
        <v>80</v>
      </c>
      <c r="E2183" s="292">
        <v>3244</v>
      </c>
      <c r="F2183" s="213" t="s">
        <v>104</v>
      </c>
    </row>
    <row r="2184" spans="1:6" x14ac:dyDescent="0.3">
      <c r="A2184" s="213">
        <v>2013</v>
      </c>
      <c r="B2184" s="213" t="s">
        <v>92</v>
      </c>
      <c r="C2184" s="213" t="s">
        <v>140</v>
      </c>
      <c r="D2184" s="213" t="s">
        <v>39</v>
      </c>
      <c r="E2184" s="292">
        <v>2906</v>
      </c>
      <c r="F2184" s="213" t="s">
        <v>104</v>
      </c>
    </row>
    <row r="2185" spans="1:6" x14ac:dyDescent="0.3">
      <c r="A2185" s="213">
        <v>2013</v>
      </c>
      <c r="B2185" s="213" t="s">
        <v>92</v>
      </c>
      <c r="C2185" s="213" t="s">
        <v>140</v>
      </c>
      <c r="D2185" s="213" t="s">
        <v>14</v>
      </c>
      <c r="E2185" s="292">
        <v>7492</v>
      </c>
      <c r="F2185" s="213" t="s">
        <v>104</v>
      </c>
    </row>
    <row r="2186" spans="1:6" x14ac:dyDescent="0.3">
      <c r="A2186" s="213">
        <v>2013</v>
      </c>
      <c r="B2186" s="213" t="s">
        <v>92</v>
      </c>
      <c r="C2186" s="213" t="s">
        <v>140</v>
      </c>
      <c r="D2186" s="213" t="s">
        <v>68</v>
      </c>
      <c r="E2186" s="292">
        <v>1444</v>
      </c>
      <c r="F2186" s="213" t="s">
        <v>104</v>
      </c>
    </row>
    <row r="2187" spans="1:6" x14ac:dyDescent="0.3">
      <c r="A2187" s="213">
        <v>2013</v>
      </c>
      <c r="B2187" s="213" t="s">
        <v>92</v>
      </c>
      <c r="C2187" s="213" t="s">
        <v>140</v>
      </c>
      <c r="D2187" s="213" t="s">
        <v>69</v>
      </c>
      <c r="E2187" s="292">
        <v>1314</v>
      </c>
      <c r="F2187" s="213" t="s">
        <v>104</v>
      </c>
    </row>
    <row r="2188" spans="1:6" x14ac:dyDescent="0.3">
      <c r="A2188" s="213">
        <v>2013</v>
      </c>
      <c r="B2188" s="213" t="s">
        <v>92</v>
      </c>
      <c r="C2188" s="213" t="s">
        <v>140</v>
      </c>
      <c r="D2188" s="213" t="s">
        <v>50</v>
      </c>
      <c r="E2188" s="213">
        <v>271</v>
      </c>
      <c r="F2188" s="213" t="s">
        <v>104</v>
      </c>
    </row>
    <row r="2189" spans="1:6" x14ac:dyDescent="0.3">
      <c r="A2189" s="213">
        <v>2013</v>
      </c>
      <c r="B2189" s="213" t="s">
        <v>92</v>
      </c>
      <c r="C2189" s="213" t="s">
        <v>140</v>
      </c>
      <c r="D2189" s="213" t="s">
        <v>279</v>
      </c>
      <c r="E2189" s="213">
        <v>531</v>
      </c>
      <c r="F2189" s="213" t="s">
        <v>104</v>
      </c>
    </row>
    <row r="2190" spans="1:6" x14ac:dyDescent="0.3">
      <c r="A2190" s="213">
        <v>2013</v>
      </c>
      <c r="B2190" s="213" t="s">
        <v>92</v>
      </c>
      <c r="C2190" s="213" t="s">
        <v>140</v>
      </c>
      <c r="D2190" s="213" t="s">
        <v>24</v>
      </c>
      <c r="E2190" s="292">
        <v>6481</v>
      </c>
      <c r="F2190" s="213" t="s">
        <v>104</v>
      </c>
    </row>
    <row r="2191" spans="1:6" x14ac:dyDescent="0.3">
      <c r="A2191" s="213">
        <v>2013</v>
      </c>
      <c r="B2191" s="213" t="s">
        <v>92</v>
      </c>
      <c r="C2191" s="213" t="s">
        <v>140</v>
      </c>
      <c r="D2191" s="213" t="s">
        <v>9</v>
      </c>
      <c r="E2191" s="292">
        <v>4713</v>
      </c>
      <c r="F2191" s="213" t="s">
        <v>104</v>
      </c>
    </row>
    <row r="2192" spans="1:6" x14ac:dyDescent="0.3">
      <c r="A2192" s="213">
        <v>2013</v>
      </c>
      <c r="B2192" s="213" t="s">
        <v>92</v>
      </c>
      <c r="C2192" s="213" t="s">
        <v>140</v>
      </c>
      <c r="D2192" s="213" t="s">
        <v>67</v>
      </c>
      <c r="E2192" s="292">
        <v>2077</v>
      </c>
      <c r="F2192" s="213" t="s">
        <v>104</v>
      </c>
    </row>
    <row r="2193" spans="1:6" x14ac:dyDescent="0.3">
      <c r="A2193" s="213">
        <v>2013</v>
      </c>
      <c r="B2193" s="213" t="s">
        <v>92</v>
      </c>
      <c r="C2193" s="213" t="s">
        <v>140</v>
      </c>
      <c r="D2193" s="213" t="s">
        <v>28</v>
      </c>
      <c r="E2193" s="292">
        <v>3085</v>
      </c>
      <c r="F2193" s="213" t="s">
        <v>104</v>
      </c>
    </row>
    <row r="2194" spans="1:6" x14ac:dyDescent="0.3">
      <c r="A2194" s="213">
        <v>2013</v>
      </c>
      <c r="B2194" s="213" t="s">
        <v>92</v>
      </c>
      <c r="C2194" s="213" t="s">
        <v>140</v>
      </c>
      <c r="D2194" s="213" t="s">
        <v>31</v>
      </c>
      <c r="E2194" s="292">
        <v>3119</v>
      </c>
      <c r="F2194" s="213" t="s">
        <v>104</v>
      </c>
    </row>
    <row r="2195" spans="1:6" x14ac:dyDescent="0.3">
      <c r="A2195" s="213">
        <v>2013</v>
      </c>
      <c r="B2195" s="213" t="s">
        <v>92</v>
      </c>
      <c r="C2195" s="213" t="s">
        <v>140</v>
      </c>
      <c r="D2195" s="213" t="s">
        <v>64</v>
      </c>
      <c r="E2195" s="292">
        <v>3567</v>
      </c>
      <c r="F2195" s="213" t="s">
        <v>104</v>
      </c>
    </row>
    <row r="2196" spans="1:6" x14ac:dyDescent="0.3">
      <c r="A2196" s="213">
        <v>2013</v>
      </c>
      <c r="B2196" s="213" t="s">
        <v>92</v>
      </c>
      <c r="C2196" s="213" t="s">
        <v>140</v>
      </c>
      <c r="D2196" s="213" t="s">
        <v>290</v>
      </c>
      <c r="E2196" s="213">
        <v>165</v>
      </c>
      <c r="F2196" s="213" t="s">
        <v>104</v>
      </c>
    </row>
    <row r="2197" spans="1:6" x14ac:dyDescent="0.3">
      <c r="A2197" s="213">
        <v>2013</v>
      </c>
      <c r="B2197" s="213" t="s">
        <v>92</v>
      </c>
      <c r="C2197" s="213" t="s">
        <v>140</v>
      </c>
      <c r="D2197" s="213" t="s">
        <v>280</v>
      </c>
      <c r="E2197" s="213">
        <v>869</v>
      </c>
      <c r="F2197" s="213" t="s">
        <v>104</v>
      </c>
    </row>
    <row r="2198" spans="1:6" x14ac:dyDescent="0.3">
      <c r="A2198" s="213">
        <v>2013</v>
      </c>
      <c r="B2198" s="213" t="s">
        <v>92</v>
      </c>
      <c r="C2198" s="213" t="s">
        <v>140</v>
      </c>
      <c r="D2198" s="213" t="s">
        <v>73</v>
      </c>
      <c r="E2198" s="292">
        <v>5767</v>
      </c>
      <c r="F2198" s="213" t="s">
        <v>104</v>
      </c>
    </row>
    <row r="2199" spans="1:6" x14ac:dyDescent="0.3">
      <c r="A2199" s="213">
        <v>2013</v>
      </c>
      <c r="B2199" s="213" t="s">
        <v>92</v>
      </c>
      <c r="C2199" s="213" t="s">
        <v>140</v>
      </c>
      <c r="D2199" s="213" t="s">
        <v>26</v>
      </c>
      <c r="E2199" s="292">
        <v>2281</v>
      </c>
      <c r="F2199" s="213" t="s">
        <v>104</v>
      </c>
    </row>
    <row r="2200" spans="1:6" x14ac:dyDescent="0.3">
      <c r="A2200" s="213">
        <v>2013</v>
      </c>
      <c r="B2200" s="213" t="s">
        <v>92</v>
      </c>
      <c r="C2200" s="213" t="s">
        <v>140</v>
      </c>
      <c r="D2200" s="213" t="s">
        <v>32</v>
      </c>
      <c r="E2200" s="292">
        <v>2130</v>
      </c>
      <c r="F2200" s="213" t="s">
        <v>104</v>
      </c>
    </row>
    <row r="2201" spans="1:6" x14ac:dyDescent="0.3">
      <c r="A2201" s="213">
        <v>2013</v>
      </c>
      <c r="B2201" s="213" t="s">
        <v>92</v>
      </c>
      <c r="C2201" s="213" t="s">
        <v>140</v>
      </c>
      <c r="D2201" s="213" t="s">
        <v>46</v>
      </c>
      <c r="E2201" s="292">
        <v>5567</v>
      </c>
      <c r="F2201" s="213" t="s">
        <v>104</v>
      </c>
    </row>
    <row r="2202" spans="1:6" x14ac:dyDescent="0.3">
      <c r="A2202" s="213">
        <v>2013</v>
      </c>
      <c r="B2202" s="213" t="s">
        <v>92</v>
      </c>
      <c r="C2202" s="213" t="s">
        <v>140</v>
      </c>
      <c r="D2202" s="213" t="s">
        <v>75</v>
      </c>
      <c r="E2202" s="292">
        <v>3498</v>
      </c>
      <c r="F2202" s="213" t="s">
        <v>104</v>
      </c>
    </row>
    <row r="2203" spans="1:6" x14ac:dyDescent="0.3">
      <c r="A2203" s="213">
        <v>2013</v>
      </c>
      <c r="B2203" s="213" t="s">
        <v>92</v>
      </c>
      <c r="C2203" s="213" t="s">
        <v>140</v>
      </c>
      <c r="D2203" s="213" t="s">
        <v>10</v>
      </c>
      <c r="E2203" s="292">
        <v>8653</v>
      </c>
      <c r="F2203" s="213" t="s">
        <v>104</v>
      </c>
    </row>
    <row r="2204" spans="1:6" x14ac:dyDescent="0.3">
      <c r="A2204" s="213">
        <v>2013</v>
      </c>
      <c r="B2204" s="213" t="s">
        <v>92</v>
      </c>
      <c r="C2204" s="213" t="s">
        <v>140</v>
      </c>
      <c r="D2204" s="213" t="s">
        <v>291</v>
      </c>
      <c r="E2204" s="213">
        <v>829</v>
      </c>
      <c r="F2204" s="213" t="s">
        <v>104</v>
      </c>
    </row>
    <row r="2205" spans="1:6" x14ac:dyDescent="0.3">
      <c r="A2205" s="213">
        <v>2013</v>
      </c>
      <c r="B2205" s="213" t="s">
        <v>92</v>
      </c>
      <c r="C2205" s="213" t="s">
        <v>140</v>
      </c>
      <c r="D2205" s="213" t="s">
        <v>15</v>
      </c>
      <c r="E2205" s="292">
        <v>7248</v>
      </c>
      <c r="F2205" s="213" t="s">
        <v>104</v>
      </c>
    </row>
    <row r="2206" spans="1:6" x14ac:dyDescent="0.3">
      <c r="A2206" s="213">
        <v>2013</v>
      </c>
      <c r="B2206" s="213" t="s">
        <v>92</v>
      </c>
      <c r="C2206" s="213" t="s">
        <v>140</v>
      </c>
      <c r="D2206" s="213" t="s">
        <v>18</v>
      </c>
      <c r="E2206" s="292">
        <v>7893</v>
      </c>
      <c r="F2206" s="213" t="s">
        <v>104</v>
      </c>
    </row>
    <row r="2207" spans="1:6" x14ac:dyDescent="0.3">
      <c r="A2207" s="213">
        <v>2013</v>
      </c>
      <c r="B2207" s="213" t="s">
        <v>92</v>
      </c>
      <c r="C2207" s="213" t="s">
        <v>140</v>
      </c>
      <c r="D2207" s="213" t="s">
        <v>77</v>
      </c>
      <c r="E2207" s="292">
        <v>2571</v>
      </c>
      <c r="F2207" s="213" t="s">
        <v>104</v>
      </c>
    </row>
    <row r="2208" spans="1:6" x14ac:dyDescent="0.3">
      <c r="A2208" s="213">
        <v>2013</v>
      </c>
      <c r="B2208" s="213" t="s">
        <v>92</v>
      </c>
      <c r="C2208" s="213" t="s">
        <v>140</v>
      </c>
      <c r="D2208" s="213" t="s">
        <v>44</v>
      </c>
      <c r="E2208" s="213">
        <v>611</v>
      </c>
      <c r="F2208" s="213" t="s">
        <v>104</v>
      </c>
    </row>
    <row r="2209" spans="1:6" x14ac:dyDescent="0.3">
      <c r="A2209" s="213">
        <v>2013</v>
      </c>
      <c r="B2209" s="213" t="s">
        <v>92</v>
      </c>
      <c r="C2209" s="213" t="s">
        <v>140</v>
      </c>
      <c r="D2209" s="213" t="s">
        <v>71</v>
      </c>
      <c r="E2209" s="292">
        <v>2774</v>
      </c>
      <c r="F2209" s="213" t="s">
        <v>104</v>
      </c>
    </row>
    <row r="2210" spans="1:6" x14ac:dyDescent="0.3">
      <c r="A2210" s="213">
        <v>2013</v>
      </c>
      <c r="B2210" s="213" t="s">
        <v>92</v>
      </c>
      <c r="C2210" s="213" t="s">
        <v>140</v>
      </c>
      <c r="D2210" s="213" t="s">
        <v>52</v>
      </c>
      <c r="E2210" s="213">
        <v>658</v>
      </c>
      <c r="F2210" s="213" t="s">
        <v>104</v>
      </c>
    </row>
    <row r="2211" spans="1:6" x14ac:dyDescent="0.3">
      <c r="A2211" s="213">
        <v>2013</v>
      </c>
      <c r="B2211" s="213" t="s">
        <v>92</v>
      </c>
      <c r="C2211" s="213" t="s">
        <v>140</v>
      </c>
      <c r="D2211" s="213" t="s">
        <v>20</v>
      </c>
      <c r="E2211" s="292">
        <v>4749</v>
      </c>
      <c r="F2211" s="213" t="s">
        <v>104</v>
      </c>
    </row>
    <row r="2212" spans="1:6" x14ac:dyDescent="0.3">
      <c r="A2212" s="213">
        <v>2013</v>
      </c>
      <c r="B2212" s="213" t="s">
        <v>92</v>
      </c>
      <c r="C2212" s="213" t="s">
        <v>140</v>
      </c>
      <c r="D2212" s="213" t="s">
        <v>95</v>
      </c>
      <c r="E2212" s="292">
        <v>7211</v>
      </c>
      <c r="F2212" s="213" t="s">
        <v>104</v>
      </c>
    </row>
    <row r="2213" spans="1:6" x14ac:dyDescent="0.3">
      <c r="A2213" s="213">
        <v>2013</v>
      </c>
      <c r="B2213" s="213" t="s">
        <v>92</v>
      </c>
      <c r="C2213" s="213" t="s">
        <v>140</v>
      </c>
      <c r="D2213" s="213" t="s">
        <v>30</v>
      </c>
      <c r="E2213" s="292">
        <v>1201</v>
      </c>
      <c r="F2213" s="213" t="s">
        <v>104</v>
      </c>
    </row>
    <row r="2214" spans="1:6" x14ac:dyDescent="0.3">
      <c r="A2214" s="213">
        <v>2013</v>
      </c>
      <c r="B2214" s="213" t="s">
        <v>92</v>
      </c>
      <c r="C2214" s="213" t="s">
        <v>140</v>
      </c>
      <c r="D2214" s="213" t="s">
        <v>58</v>
      </c>
      <c r="E2214" s="213">
        <v>320</v>
      </c>
      <c r="F2214" s="213" t="s">
        <v>104</v>
      </c>
    </row>
    <row r="2215" spans="1:6" x14ac:dyDescent="0.3">
      <c r="A2215" s="213">
        <v>2013</v>
      </c>
      <c r="B2215" s="213" t="s">
        <v>92</v>
      </c>
      <c r="C2215" s="213" t="s">
        <v>140</v>
      </c>
      <c r="D2215" s="213" t="s">
        <v>281</v>
      </c>
      <c r="E2215" s="292">
        <v>19042</v>
      </c>
      <c r="F2215" s="213" t="s">
        <v>104</v>
      </c>
    </row>
    <row r="2216" spans="1:6" x14ac:dyDescent="0.3">
      <c r="A2216" s="213">
        <v>2013</v>
      </c>
      <c r="B2216" s="213" t="s">
        <v>92</v>
      </c>
      <c r="C2216" s="213" t="s">
        <v>140</v>
      </c>
      <c r="D2216" s="213" t="s">
        <v>54</v>
      </c>
      <c r="E2216" s="213">
        <v>248</v>
      </c>
      <c r="F2216" s="213" t="s">
        <v>104</v>
      </c>
    </row>
    <row r="2217" spans="1:6" x14ac:dyDescent="0.3">
      <c r="A2217" s="213">
        <v>2013</v>
      </c>
      <c r="B2217" s="213" t="s">
        <v>92</v>
      </c>
      <c r="C2217" s="213" t="s">
        <v>140</v>
      </c>
      <c r="D2217" s="213" t="s">
        <v>282</v>
      </c>
      <c r="E2217" s="292">
        <v>1089</v>
      </c>
      <c r="F2217" s="213" t="s">
        <v>104</v>
      </c>
    </row>
    <row r="2218" spans="1:6" x14ac:dyDescent="0.3">
      <c r="A2218" s="213">
        <v>2013</v>
      </c>
      <c r="B2218" s="213" t="s">
        <v>92</v>
      </c>
      <c r="C2218" s="213" t="s">
        <v>140</v>
      </c>
      <c r="D2218" s="213" t="s">
        <v>145</v>
      </c>
      <c r="E2218" s="292">
        <v>86705</v>
      </c>
      <c r="F2218" s="213" t="s">
        <v>104</v>
      </c>
    </row>
    <row r="2219" spans="1:6" x14ac:dyDescent="0.3">
      <c r="A2219" s="213">
        <v>2013</v>
      </c>
      <c r="B2219" s="213" t="s">
        <v>92</v>
      </c>
      <c r="C2219" s="213" t="s">
        <v>140</v>
      </c>
      <c r="D2219" s="213" t="s">
        <v>146</v>
      </c>
      <c r="E2219" s="292">
        <v>47611</v>
      </c>
      <c r="F2219" s="213" t="s">
        <v>104</v>
      </c>
    </row>
    <row r="2220" spans="1:6" x14ac:dyDescent="0.3">
      <c r="A2220" s="213">
        <v>2013</v>
      </c>
      <c r="B2220" s="213" t="s">
        <v>92</v>
      </c>
      <c r="C2220" s="213" t="s">
        <v>140</v>
      </c>
      <c r="D2220" s="213" t="s">
        <v>147</v>
      </c>
      <c r="E2220" s="292">
        <v>105432</v>
      </c>
      <c r="F2220" s="213" t="s">
        <v>104</v>
      </c>
    </row>
    <row r="2221" spans="1:6" x14ac:dyDescent="0.3">
      <c r="A2221" s="213">
        <v>2013</v>
      </c>
      <c r="B2221" s="213" t="s">
        <v>93</v>
      </c>
      <c r="C2221" s="213" t="s">
        <v>83</v>
      </c>
      <c r="D2221" s="213" t="s">
        <v>79</v>
      </c>
      <c r="E2221" s="213">
        <v>209</v>
      </c>
      <c r="F2221" s="213" t="s">
        <v>105</v>
      </c>
    </row>
    <row r="2222" spans="1:6" x14ac:dyDescent="0.3">
      <c r="A2222" s="213">
        <v>2013</v>
      </c>
      <c r="B2222" s="213" t="s">
        <v>93</v>
      </c>
      <c r="C2222" s="213" t="s">
        <v>83</v>
      </c>
      <c r="D2222" s="213" t="s">
        <v>17</v>
      </c>
      <c r="E2222" s="213">
        <v>99</v>
      </c>
      <c r="F2222" s="213" t="s">
        <v>105</v>
      </c>
    </row>
    <row r="2223" spans="1:6" x14ac:dyDescent="0.3">
      <c r="A2223" s="213">
        <v>2013</v>
      </c>
      <c r="B2223" s="213" t="s">
        <v>93</v>
      </c>
      <c r="C2223" s="213" t="s">
        <v>83</v>
      </c>
      <c r="D2223" s="213" t="s">
        <v>66</v>
      </c>
      <c r="E2223" s="213">
        <v>43</v>
      </c>
      <c r="F2223" s="213" t="s">
        <v>105</v>
      </c>
    </row>
    <row r="2224" spans="1:6" x14ac:dyDescent="0.3">
      <c r="A2224" s="213">
        <v>2013</v>
      </c>
      <c r="B2224" s="213" t="s">
        <v>93</v>
      </c>
      <c r="C2224" s="213" t="s">
        <v>83</v>
      </c>
      <c r="D2224" s="213" t="s">
        <v>11</v>
      </c>
      <c r="E2224" s="213">
        <v>208</v>
      </c>
      <c r="F2224" s="213" t="s">
        <v>105</v>
      </c>
    </row>
    <row r="2225" spans="1:6" x14ac:dyDescent="0.3">
      <c r="A2225" s="213">
        <v>2013</v>
      </c>
      <c r="B2225" s="213" t="s">
        <v>93</v>
      </c>
      <c r="C2225" s="213" t="s">
        <v>83</v>
      </c>
      <c r="D2225" s="213" t="s">
        <v>56</v>
      </c>
      <c r="E2225" s="213">
        <v>75</v>
      </c>
      <c r="F2225" s="213" t="s">
        <v>105</v>
      </c>
    </row>
    <row r="2226" spans="1:6" x14ac:dyDescent="0.3">
      <c r="A2226" s="213">
        <v>2013</v>
      </c>
      <c r="B2226" s="213" t="s">
        <v>93</v>
      </c>
      <c r="C2226" s="213" t="s">
        <v>83</v>
      </c>
      <c r="D2226" s="213" t="s">
        <v>29</v>
      </c>
      <c r="E2226" s="213">
        <v>43</v>
      </c>
      <c r="F2226" s="213" t="s">
        <v>105</v>
      </c>
    </row>
    <row r="2227" spans="1:6" x14ac:dyDescent="0.3">
      <c r="A2227" s="213">
        <v>2013</v>
      </c>
      <c r="B2227" s="213" t="s">
        <v>93</v>
      </c>
      <c r="C2227" s="213" t="s">
        <v>83</v>
      </c>
      <c r="D2227" s="213" t="s">
        <v>47</v>
      </c>
      <c r="E2227" s="213">
        <v>135</v>
      </c>
      <c r="F2227" s="213" t="s">
        <v>105</v>
      </c>
    </row>
    <row r="2228" spans="1:6" x14ac:dyDescent="0.3">
      <c r="A2228" s="213">
        <v>2013</v>
      </c>
      <c r="B2228" s="213" t="s">
        <v>93</v>
      </c>
      <c r="C2228" s="213" t="s">
        <v>83</v>
      </c>
      <c r="D2228" s="213" t="s">
        <v>74</v>
      </c>
      <c r="E2228" s="213">
        <v>174</v>
      </c>
      <c r="F2228" s="213" t="s">
        <v>105</v>
      </c>
    </row>
    <row r="2229" spans="1:6" x14ac:dyDescent="0.3">
      <c r="A2229" s="213">
        <v>2013</v>
      </c>
      <c r="B2229" s="213" t="s">
        <v>93</v>
      </c>
      <c r="C2229" s="213" t="s">
        <v>83</v>
      </c>
      <c r="D2229" s="213" t="s">
        <v>60</v>
      </c>
      <c r="E2229" s="213">
        <v>41</v>
      </c>
      <c r="F2229" s="213" t="s">
        <v>105</v>
      </c>
    </row>
    <row r="2230" spans="1:6" x14ac:dyDescent="0.3">
      <c r="A2230" s="213">
        <v>2013</v>
      </c>
      <c r="B2230" s="213" t="s">
        <v>93</v>
      </c>
      <c r="C2230" s="213" t="s">
        <v>83</v>
      </c>
      <c r="D2230" s="213" t="s">
        <v>25</v>
      </c>
      <c r="E2230" s="213">
        <v>125</v>
      </c>
      <c r="F2230" s="213" t="s">
        <v>105</v>
      </c>
    </row>
    <row r="2231" spans="1:6" x14ac:dyDescent="0.3">
      <c r="A2231" s="213">
        <v>2013</v>
      </c>
      <c r="B2231" s="213" t="s">
        <v>93</v>
      </c>
      <c r="C2231" s="213" t="s">
        <v>83</v>
      </c>
      <c r="D2231" s="213" t="s">
        <v>7</v>
      </c>
      <c r="E2231" s="213">
        <v>144</v>
      </c>
      <c r="F2231" s="213" t="s">
        <v>105</v>
      </c>
    </row>
    <row r="2232" spans="1:6" x14ac:dyDescent="0.3">
      <c r="A2232" s="213">
        <v>2013</v>
      </c>
      <c r="B2232" s="213" t="s">
        <v>93</v>
      </c>
      <c r="C2232" s="213" t="s">
        <v>83</v>
      </c>
      <c r="D2232" s="213" t="s">
        <v>36</v>
      </c>
      <c r="E2232" s="213">
        <v>53</v>
      </c>
      <c r="F2232" s="213" t="s">
        <v>105</v>
      </c>
    </row>
    <row r="2233" spans="1:6" x14ac:dyDescent="0.3">
      <c r="A2233" s="213">
        <v>2013</v>
      </c>
      <c r="B2233" s="213" t="s">
        <v>93</v>
      </c>
      <c r="C2233" s="213" t="s">
        <v>83</v>
      </c>
      <c r="D2233" s="213" t="s">
        <v>21</v>
      </c>
      <c r="E2233" s="213">
        <v>36</v>
      </c>
      <c r="F2233" s="213" t="s">
        <v>105</v>
      </c>
    </row>
    <row r="2234" spans="1:6" x14ac:dyDescent="0.3">
      <c r="A2234" s="213">
        <v>2013</v>
      </c>
      <c r="B2234" s="213" t="s">
        <v>93</v>
      </c>
      <c r="C2234" s="213" t="s">
        <v>83</v>
      </c>
      <c r="D2234" s="213" t="s">
        <v>16</v>
      </c>
      <c r="E2234" s="213">
        <v>98</v>
      </c>
      <c r="F2234" s="213" t="s">
        <v>105</v>
      </c>
    </row>
    <row r="2235" spans="1:6" x14ac:dyDescent="0.3">
      <c r="A2235" s="213">
        <v>2013</v>
      </c>
      <c r="B2235" s="213" t="s">
        <v>93</v>
      </c>
      <c r="C2235" s="213" t="s">
        <v>83</v>
      </c>
      <c r="D2235" s="213" t="s">
        <v>2</v>
      </c>
      <c r="E2235" s="213">
        <v>282</v>
      </c>
      <c r="F2235" s="213" t="s">
        <v>105</v>
      </c>
    </row>
    <row r="2236" spans="1:6" x14ac:dyDescent="0.3">
      <c r="A2236" s="213">
        <v>2013</v>
      </c>
      <c r="B2236" s="213" t="s">
        <v>93</v>
      </c>
      <c r="C2236" s="213" t="s">
        <v>83</v>
      </c>
      <c r="D2236" s="213" t="s">
        <v>4</v>
      </c>
      <c r="E2236" s="213">
        <v>302</v>
      </c>
      <c r="F2236" s="213" t="s">
        <v>105</v>
      </c>
    </row>
    <row r="2237" spans="1:6" x14ac:dyDescent="0.3">
      <c r="A2237" s="213">
        <v>2013</v>
      </c>
      <c r="B2237" s="213" t="s">
        <v>93</v>
      </c>
      <c r="C2237" s="213" t="s">
        <v>83</v>
      </c>
      <c r="D2237" s="213" t="s">
        <v>8</v>
      </c>
      <c r="E2237" s="213">
        <v>80</v>
      </c>
      <c r="F2237" s="213" t="s">
        <v>105</v>
      </c>
    </row>
    <row r="2238" spans="1:6" x14ac:dyDescent="0.3">
      <c r="A2238" s="213">
        <v>2013</v>
      </c>
      <c r="B2238" s="213" t="s">
        <v>93</v>
      </c>
      <c r="C2238" s="213" t="s">
        <v>83</v>
      </c>
      <c r="D2238" s="213" t="s">
        <v>78</v>
      </c>
      <c r="E2238" s="213">
        <v>116</v>
      </c>
      <c r="F2238" s="213" t="s">
        <v>105</v>
      </c>
    </row>
    <row r="2239" spans="1:6" x14ac:dyDescent="0.3">
      <c r="A2239" s="213">
        <v>2013</v>
      </c>
      <c r="B2239" s="213" t="s">
        <v>93</v>
      </c>
      <c r="C2239" s="213" t="s">
        <v>83</v>
      </c>
      <c r="D2239" s="213" t="s">
        <v>27</v>
      </c>
      <c r="E2239" s="213">
        <v>91</v>
      </c>
      <c r="F2239" s="213" t="s">
        <v>105</v>
      </c>
    </row>
    <row r="2240" spans="1:6" x14ac:dyDescent="0.3">
      <c r="A2240" s="213">
        <v>2013</v>
      </c>
      <c r="B2240" s="213" t="s">
        <v>93</v>
      </c>
      <c r="C2240" s="213" t="s">
        <v>83</v>
      </c>
      <c r="D2240" s="213" t="s">
        <v>70</v>
      </c>
      <c r="E2240" s="213">
        <v>127</v>
      </c>
      <c r="F2240" s="213" t="s">
        <v>105</v>
      </c>
    </row>
    <row r="2241" spans="1:6" x14ac:dyDescent="0.3">
      <c r="A2241" s="213">
        <v>2013</v>
      </c>
      <c r="B2241" s="213" t="s">
        <v>93</v>
      </c>
      <c r="C2241" s="213" t="s">
        <v>83</v>
      </c>
      <c r="D2241" s="213" t="s">
        <v>72</v>
      </c>
      <c r="E2241" s="213">
        <v>43</v>
      </c>
      <c r="F2241" s="213" t="s">
        <v>105</v>
      </c>
    </row>
    <row r="2242" spans="1:6" x14ac:dyDescent="0.3">
      <c r="A2242" s="213">
        <v>2013</v>
      </c>
      <c r="B2242" s="213" t="s">
        <v>93</v>
      </c>
      <c r="C2242" s="213" t="s">
        <v>83</v>
      </c>
      <c r="D2242" s="213" t="s">
        <v>6</v>
      </c>
      <c r="E2242" s="213">
        <v>278</v>
      </c>
      <c r="F2242" s="213" t="s">
        <v>105</v>
      </c>
    </row>
    <row r="2243" spans="1:6" x14ac:dyDescent="0.3">
      <c r="A2243" s="213">
        <v>2013</v>
      </c>
      <c r="B2243" s="213" t="s">
        <v>93</v>
      </c>
      <c r="C2243" s="213" t="s">
        <v>83</v>
      </c>
      <c r="D2243" s="213" t="s">
        <v>62</v>
      </c>
      <c r="E2243" s="213">
        <v>70</v>
      </c>
      <c r="F2243" s="213" t="s">
        <v>105</v>
      </c>
    </row>
    <row r="2244" spans="1:6" x14ac:dyDescent="0.3">
      <c r="A2244" s="213">
        <v>2013</v>
      </c>
      <c r="B2244" s="213" t="s">
        <v>93</v>
      </c>
      <c r="C2244" s="213" t="s">
        <v>83</v>
      </c>
      <c r="D2244" s="213" t="s">
        <v>5</v>
      </c>
      <c r="E2244" s="213">
        <v>214</v>
      </c>
      <c r="F2244" s="213" t="s">
        <v>105</v>
      </c>
    </row>
    <row r="2245" spans="1:6" x14ac:dyDescent="0.3">
      <c r="A2245" s="213">
        <v>2013</v>
      </c>
      <c r="B2245" s="213" t="s">
        <v>93</v>
      </c>
      <c r="C2245" s="213" t="s">
        <v>83</v>
      </c>
      <c r="D2245" s="213" t="s">
        <v>76</v>
      </c>
      <c r="E2245" s="213">
        <v>115</v>
      </c>
      <c r="F2245" s="213" t="s">
        <v>105</v>
      </c>
    </row>
    <row r="2246" spans="1:6" x14ac:dyDescent="0.3">
      <c r="A2246" s="213">
        <v>2013</v>
      </c>
      <c r="B2246" s="213" t="s">
        <v>93</v>
      </c>
      <c r="C2246" s="213" t="s">
        <v>83</v>
      </c>
      <c r="D2246" s="213" t="s">
        <v>65</v>
      </c>
      <c r="E2246" s="213">
        <v>39</v>
      </c>
      <c r="F2246" s="213" t="s">
        <v>105</v>
      </c>
    </row>
    <row r="2247" spans="1:6" x14ac:dyDescent="0.3">
      <c r="A2247" s="213">
        <v>2013</v>
      </c>
      <c r="B2247" s="213" t="s">
        <v>93</v>
      </c>
      <c r="C2247" s="213" t="s">
        <v>83</v>
      </c>
      <c r="D2247" s="213" t="s">
        <v>23</v>
      </c>
      <c r="E2247" s="213">
        <v>40</v>
      </c>
      <c r="F2247" s="213" t="s">
        <v>105</v>
      </c>
    </row>
    <row r="2248" spans="1:6" x14ac:dyDescent="0.3">
      <c r="A2248" s="213">
        <v>2013</v>
      </c>
      <c r="B2248" s="213" t="s">
        <v>93</v>
      </c>
      <c r="C2248" s="213" t="s">
        <v>83</v>
      </c>
      <c r="D2248" s="213" t="s">
        <v>278</v>
      </c>
      <c r="E2248" s="213">
        <v>104</v>
      </c>
      <c r="F2248" s="213" t="s">
        <v>105</v>
      </c>
    </row>
    <row r="2249" spans="1:6" x14ac:dyDescent="0.3">
      <c r="A2249" s="213">
        <v>2013</v>
      </c>
      <c r="B2249" s="213" t="s">
        <v>93</v>
      </c>
      <c r="C2249" s="213" t="s">
        <v>83</v>
      </c>
      <c r="D2249" s="213" t="s">
        <v>19</v>
      </c>
      <c r="E2249" s="213">
        <v>52</v>
      </c>
      <c r="F2249" s="213" t="s">
        <v>105</v>
      </c>
    </row>
    <row r="2250" spans="1:6" x14ac:dyDescent="0.3">
      <c r="A2250" s="213">
        <v>2013</v>
      </c>
      <c r="B2250" s="213" t="s">
        <v>93</v>
      </c>
      <c r="C2250" s="213" t="s">
        <v>83</v>
      </c>
      <c r="D2250" s="213" t="s">
        <v>48</v>
      </c>
      <c r="E2250" s="213">
        <v>54</v>
      </c>
      <c r="F2250" s="213" t="s">
        <v>105</v>
      </c>
    </row>
    <row r="2251" spans="1:6" x14ac:dyDescent="0.3">
      <c r="A2251" s="213">
        <v>2013</v>
      </c>
      <c r="B2251" s="213" t="s">
        <v>93</v>
      </c>
      <c r="C2251" s="213" t="s">
        <v>83</v>
      </c>
      <c r="D2251" s="213" t="s">
        <v>3</v>
      </c>
      <c r="E2251" s="213">
        <v>275</v>
      </c>
      <c r="F2251" s="213" t="s">
        <v>105</v>
      </c>
    </row>
    <row r="2252" spans="1:6" x14ac:dyDescent="0.3">
      <c r="A2252" s="213">
        <v>2013</v>
      </c>
      <c r="B2252" s="213" t="s">
        <v>93</v>
      </c>
      <c r="C2252" s="213" t="s">
        <v>83</v>
      </c>
      <c r="D2252" s="213" t="s">
        <v>80</v>
      </c>
      <c r="E2252" s="213">
        <v>68</v>
      </c>
      <c r="F2252" s="213" t="s">
        <v>105</v>
      </c>
    </row>
    <row r="2253" spans="1:6" x14ac:dyDescent="0.3">
      <c r="A2253" s="213">
        <v>2013</v>
      </c>
      <c r="B2253" s="213" t="s">
        <v>93</v>
      </c>
      <c r="C2253" s="213" t="s">
        <v>83</v>
      </c>
      <c r="D2253" s="213" t="s">
        <v>39</v>
      </c>
      <c r="E2253" s="213">
        <v>68</v>
      </c>
      <c r="F2253" s="213" t="s">
        <v>105</v>
      </c>
    </row>
    <row r="2254" spans="1:6" x14ac:dyDescent="0.3">
      <c r="A2254" s="213">
        <v>2013</v>
      </c>
      <c r="B2254" s="213" t="s">
        <v>93</v>
      </c>
      <c r="C2254" s="213" t="s">
        <v>83</v>
      </c>
      <c r="D2254" s="213" t="s">
        <v>14</v>
      </c>
      <c r="E2254" s="213">
        <v>192</v>
      </c>
      <c r="F2254" s="213" t="s">
        <v>105</v>
      </c>
    </row>
    <row r="2255" spans="1:6" x14ac:dyDescent="0.3">
      <c r="A2255" s="213">
        <v>2013</v>
      </c>
      <c r="B2255" s="213" t="s">
        <v>93</v>
      </c>
      <c r="C2255" s="213" t="s">
        <v>83</v>
      </c>
      <c r="D2255" s="213" t="s">
        <v>68</v>
      </c>
      <c r="E2255" s="213">
        <v>37</v>
      </c>
      <c r="F2255" s="213" t="s">
        <v>105</v>
      </c>
    </row>
    <row r="2256" spans="1:6" x14ac:dyDescent="0.3">
      <c r="A2256" s="213">
        <v>2013</v>
      </c>
      <c r="B2256" s="213" t="s">
        <v>93</v>
      </c>
      <c r="C2256" s="213" t="s">
        <v>83</v>
      </c>
      <c r="D2256" s="213" t="s">
        <v>24</v>
      </c>
      <c r="E2256" s="213">
        <v>163</v>
      </c>
      <c r="F2256" s="213" t="s">
        <v>105</v>
      </c>
    </row>
    <row r="2257" spans="1:6" x14ac:dyDescent="0.3">
      <c r="A2257" s="213">
        <v>2013</v>
      </c>
      <c r="B2257" s="213" t="s">
        <v>93</v>
      </c>
      <c r="C2257" s="213" t="s">
        <v>83</v>
      </c>
      <c r="D2257" s="213" t="s">
        <v>9</v>
      </c>
      <c r="E2257" s="213">
        <v>105</v>
      </c>
      <c r="F2257" s="213" t="s">
        <v>105</v>
      </c>
    </row>
    <row r="2258" spans="1:6" x14ac:dyDescent="0.3">
      <c r="A2258" s="213">
        <v>2013</v>
      </c>
      <c r="B2258" s="213" t="s">
        <v>93</v>
      </c>
      <c r="C2258" s="213" t="s">
        <v>83</v>
      </c>
      <c r="D2258" s="213" t="s">
        <v>67</v>
      </c>
      <c r="E2258" s="213">
        <v>59</v>
      </c>
      <c r="F2258" s="213" t="s">
        <v>105</v>
      </c>
    </row>
    <row r="2259" spans="1:6" x14ac:dyDescent="0.3">
      <c r="A2259" s="213">
        <v>2013</v>
      </c>
      <c r="B2259" s="213" t="s">
        <v>93</v>
      </c>
      <c r="C2259" s="213" t="s">
        <v>83</v>
      </c>
      <c r="D2259" s="213" t="s">
        <v>28</v>
      </c>
      <c r="E2259" s="213">
        <v>67</v>
      </c>
      <c r="F2259" s="213" t="s">
        <v>105</v>
      </c>
    </row>
    <row r="2260" spans="1:6" x14ac:dyDescent="0.3">
      <c r="A2260" s="213">
        <v>2013</v>
      </c>
      <c r="B2260" s="213" t="s">
        <v>93</v>
      </c>
      <c r="C2260" s="213" t="s">
        <v>83</v>
      </c>
      <c r="D2260" s="213" t="s">
        <v>31</v>
      </c>
      <c r="E2260" s="213">
        <v>82</v>
      </c>
      <c r="F2260" s="213" t="s">
        <v>105</v>
      </c>
    </row>
    <row r="2261" spans="1:6" x14ac:dyDescent="0.3">
      <c r="A2261" s="213">
        <v>2013</v>
      </c>
      <c r="B2261" s="213" t="s">
        <v>93</v>
      </c>
      <c r="C2261" s="213" t="s">
        <v>83</v>
      </c>
      <c r="D2261" s="213" t="s">
        <v>64</v>
      </c>
      <c r="E2261" s="213">
        <v>84</v>
      </c>
      <c r="F2261" s="213" t="s">
        <v>105</v>
      </c>
    </row>
    <row r="2262" spans="1:6" x14ac:dyDescent="0.3">
      <c r="A2262" s="213">
        <v>2013</v>
      </c>
      <c r="B2262" s="213" t="s">
        <v>93</v>
      </c>
      <c r="C2262" s="213" t="s">
        <v>83</v>
      </c>
      <c r="D2262" s="213" t="s">
        <v>73</v>
      </c>
      <c r="E2262" s="213">
        <v>163</v>
      </c>
      <c r="F2262" s="213" t="s">
        <v>105</v>
      </c>
    </row>
    <row r="2263" spans="1:6" x14ac:dyDescent="0.3">
      <c r="A2263" s="213">
        <v>2013</v>
      </c>
      <c r="B2263" s="213" t="s">
        <v>93</v>
      </c>
      <c r="C2263" s="213" t="s">
        <v>83</v>
      </c>
      <c r="D2263" s="213" t="s">
        <v>26</v>
      </c>
      <c r="E2263" s="213">
        <v>49</v>
      </c>
      <c r="F2263" s="213" t="s">
        <v>105</v>
      </c>
    </row>
    <row r="2264" spans="1:6" x14ac:dyDescent="0.3">
      <c r="A2264" s="213">
        <v>2013</v>
      </c>
      <c r="B2264" s="213" t="s">
        <v>93</v>
      </c>
      <c r="C2264" s="213" t="s">
        <v>83</v>
      </c>
      <c r="D2264" s="213" t="s">
        <v>32</v>
      </c>
      <c r="E2264" s="213">
        <v>45</v>
      </c>
      <c r="F2264" s="213" t="s">
        <v>105</v>
      </c>
    </row>
    <row r="2265" spans="1:6" x14ac:dyDescent="0.3">
      <c r="A2265" s="213">
        <v>2013</v>
      </c>
      <c r="B2265" s="213" t="s">
        <v>93</v>
      </c>
      <c r="C2265" s="213" t="s">
        <v>83</v>
      </c>
      <c r="D2265" s="213" t="s">
        <v>46</v>
      </c>
      <c r="E2265" s="213">
        <v>117</v>
      </c>
      <c r="F2265" s="213" t="s">
        <v>105</v>
      </c>
    </row>
    <row r="2266" spans="1:6" x14ac:dyDescent="0.3">
      <c r="A2266" s="213">
        <v>2013</v>
      </c>
      <c r="B2266" s="213" t="s">
        <v>93</v>
      </c>
      <c r="C2266" s="213" t="s">
        <v>83</v>
      </c>
      <c r="D2266" s="213" t="s">
        <v>75</v>
      </c>
      <c r="E2266" s="213">
        <v>90</v>
      </c>
      <c r="F2266" s="213" t="s">
        <v>105</v>
      </c>
    </row>
    <row r="2267" spans="1:6" x14ac:dyDescent="0.3">
      <c r="A2267" s="213">
        <v>2013</v>
      </c>
      <c r="B2267" s="213" t="s">
        <v>93</v>
      </c>
      <c r="C2267" s="213" t="s">
        <v>83</v>
      </c>
      <c r="D2267" s="213" t="s">
        <v>10</v>
      </c>
      <c r="E2267" s="213">
        <v>220</v>
      </c>
      <c r="F2267" s="213" t="s">
        <v>105</v>
      </c>
    </row>
    <row r="2268" spans="1:6" x14ac:dyDescent="0.3">
      <c r="A2268" s="213">
        <v>2013</v>
      </c>
      <c r="B2268" s="213" t="s">
        <v>93</v>
      </c>
      <c r="C2268" s="213" t="s">
        <v>83</v>
      </c>
      <c r="D2268" s="213" t="s">
        <v>15</v>
      </c>
      <c r="E2268" s="213">
        <v>167</v>
      </c>
      <c r="F2268" s="213" t="s">
        <v>105</v>
      </c>
    </row>
    <row r="2269" spans="1:6" x14ac:dyDescent="0.3">
      <c r="A2269" s="213">
        <v>2013</v>
      </c>
      <c r="B2269" s="213" t="s">
        <v>93</v>
      </c>
      <c r="C2269" s="213" t="s">
        <v>83</v>
      </c>
      <c r="D2269" s="213" t="s">
        <v>18</v>
      </c>
      <c r="E2269" s="213">
        <v>149</v>
      </c>
      <c r="F2269" s="213" t="s">
        <v>105</v>
      </c>
    </row>
    <row r="2270" spans="1:6" x14ac:dyDescent="0.3">
      <c r="A2270" s="213">
        <v>2013</v>
      </c>
      <c r="B2270" s="213" t="s">
        <v>93</v>
      </c>
      <c r="C2270" s="213" t="s">
        <v>83</v>
      </c>
      <c r="D2270" s="213" t="s">
        <v>77</v>
      </c>
      <c r="E2270" s="213">
        <v>77</v>
      </c>
      <c r="F2270" s="213" t="s">
        <v>105</v>
      </c>
    </row>
    <row r="2271" spans="1:6" x14ac:dyDescent="0.3">
      <c r="A2271" s="213">
        <v>2013</v>
      </c>
      <c r="B2271" s="213" t="s">
        <v>93</v>
      </c>
      <c r="C2271" s="213" t="s">
        <v>83</v>
      </c>
      <c r="D2271" s="213" t="s">
        <v>71</v>
      </c>
      <c r="E2271" s="213">
        <v>78</v>
      </c>
      <c r="F2271" s="213" t="s">
        <v>105</v>
      </c>
    </row>
    <row r="2272" spans="1:6" x14ac:dyDescent="0.3">
      <c r="A2272" s="213">
        <v>2013</v>
      </c>
      <c r="B2272" s="213" t="s">
        <v>93</v>
      </c>
      <c r="C2272" s="213" t="s">
        <v>83</v>
      </c>
      <c r="D2272" s="213" t="s">
        <v>20</v>
      </c>
      <c r="E2272" s="213">
        <v>122</v>
      </c>
      <c r="F2272" s="213" t="s">
        <v>105</v>
      </c>
    </row>
    <row r="2273" spans="1:6" x14ac:dyDescent="0.3">
      <c r="A2273" s="213">
        <v>2013</v>
      </c>
      <c r="B2273" s="213" t="s">
        <v>93</v>
      </c>
      <c r="C2273" s="213" t="s">
        <v>83</v>
      </c>
      <c r="D2273" s="213" t="s">
        <v>95</v>
      </c>
      <c r="E2273" s="213">
        <v>181</v>
      </c>
      <c r="F2273" s="213" t="s">
        <v>105</v>
      </c>
    </row>
    <row r="2274" spans="1:6" x14ac:dyDescent="0.3">
      <c r="A2274" s="213">
        <v>2013</v>
      </c>
      <c r="B2274" s="213" t="s">
        <v>93</v>
      </c>
      <c r="C2274" s="213" t="s">
        <v>83</v>
      </c>
      <c r="D2274" s="213" t="s">
        <v>30</v>
      </c>
      <c r="E2274" s="213">
        <v>30</v>
      </c>
      <c r="F2274" s="213" t="s">
        <v>105</v>
      </c>
    </row>
    <row r="2275" spans="1:6" x14ac:dyDescent="0.3">
      <c r="A2275" s="213">
        <v>2013</v>
      </c>
      <c r="B2275" s="213" t="s">
        <v>93</v>
      </c>
      <c r="C2275" s="213" t="s">
        <v>83</v>
      </c>
      <c r="D2275" s="213" t="s">
        <v>281</v>
      </c>
      <c r="E2275" s="213">
        <v>416</v>
      </c>
      <c r="F2275" s="213" t="s">
        <v>105</v>
      </c>
    </row>
    <row r="2276" spans="1:6" x14ac:dyDescent="0.3">
      <c r="A2276" s="213">
        <v>2013</v>
      </c>
      <c r="B2276" s="213" t="s">
        <v>93</v>
      </c>
      <c r="C2276" s="213" t="s">
        <v>83</v>
      </c>
      <c r="D2276" s="213" t="s">
        <v>282</v>
      </c>
      <c r="E2276" s="213">
        <v>36</v>
      </c>
      <c r="F2276" s="213" t="s">
        <v>105</v>
      </c>
    </row>
    <row r="2277" spans="1:6" x14ac:dyDescent="0.3">
      <c r="A2277" s="213">
        <v>2013</v>
      </c>
      <c r="B2277" s="213" t="s">
        <v>93</v>
      </c>
      <c r="C2277" s="213" t="s">
        <v>83</v>
      </c>
      <c r="D2277" s="213" t="s">
        <v>145</v>
      </c>
      <c r="E2277" s="292">
        <v>1688</v>
      </c>
      <c r="F2277" s="213" t="s">
        <v>105</v>
      </c>
    </row>
    <row r="2278" spans="1:6" x14ac:dyDescent="0.3">
      <c r="A2278" s="213">
        <v>2013</v>
      </c>
      <c r="B2278" s="213" t="s">
        <v>93</v>
      </c>
      <c r="C2278" s="213" t="s">
        <v>83</v>
      </c>
      <c r="D2278" s="213" t="s">
        <v>146</v>
      </c>
      <c r="E2278" s="292">
        <v>1023</v>
      </c>
      <c r="F2278" s="213" t="s">
        <v>105</v>
      </c>
    </row>
    <row r="2279" spans="1:6" x14ac:dyDescent="0.3">
      <c r="A2279" s="213">
        <v>2013</v>
      </c>
      <c r="B2279" s="213" t="s">
        <v>93</v>
      </c>
      <c r="C2279" s="213" t="s">
        <v>83</v>
      </c>
      <c r="D2279" s="213" t="s">
        <v>147</v>
      </c>
      <c r="E2279" s="292">
        <v>2037</v>
      </c>
      <c r="F2279" s="213" t="s">
        <v>105</v>
      </c>
    </row>
    <row r="2280" spans="1:6" x14ac:dyDescent="0.3">
      <c r="A2280" s="213">
        <v>2013</v>
      </c>
      <c r="B2280" s="213" t="s">
        <v>93</v>
      </c>
      <c r="C2280" s="213" t="s">
        <v>85</v>
      </c>
      <c r="D2280" s="213" t="s">
        <v>35</v>
      </c>
      <c r="E2280" s="213">
        <v>47</v>
      </c>
      <c r="F2280" s="213" t="s">
        <v>105</v>
      </c>
    </row>
    <row r="2281" spans="1:6" x14ac:dyDescent="0.3">
      <c r="A2281" s="213">
        <v>2013</v>
      </c>
      <c r="B2281" s="213" t="s">
        <v>93</v>
      </c>
      <c r="C2281" s="213" t="s">
        <v>85</v>
      </c>
      <c r="D2281" s="213" t="s">
        <v>41</v>
      </c>
      <c r="E2281" s="213">
        <v>36</v>
      </c>
      <c r="F2281" s="213" t="s">
        <v>105</v>
      </c>
    </row>
    <row r="2282" spans="1:6" x14ac:dyDescent="0.3">
      <c r="A2282" s="213">
        <v>2013</v>
      </c>
      <c r="B2282" s="213" t="s">
        <v>93</v>
      </c>
      <c r="C2282" s="213" t="s">
        <v>85</v>
      </c>
      <c r="D2282" s="213" t="s">
        <v>59</v>
      </c>
      <c r="E2282" s="213">
        <v>82</v>
      </c>
      <c r="F2282" s="213" t="s">
        <v>105</v>
      </c>
    </row>
    <row r="2283" spans="1:6" x14ac:dyDescent="0.3">
      <c r="A2283" s="213">
        <v>2013</v>
      </c>
      <c r="B2283" s="213" t="s">
        <v>93</v>
      </c>
      <c r="C2283" s="213" t="s">
        <v>85</v>
      </c>
      <c r="D2283" s="213" t="s">
        <v>79</v>
      </c>
      <c r="E2283" s="213">
        <v>832</v>
      </c>
      <c r="F2283" s="213" t="s">
        <v>105</v>
      </c>
    </row>
    <row r="2284" spans="1:6" x14ac:dyDescent="0.3">
      <c r="A2284" s="213">
        <v>2013</v>
      </c>
      <c r="B2284" s="213" t="s">
        <v>93</v>
      </c>
      <c r="C2284" s="213" t="s">
        <v>85</v>
      </c>
      <c r="D2284" s="213" t="s">
        <v>17</v>
      </c>
      <c r="E2284" s="213">
        <v>470</v>
      </c>
      <c r="F2284" s="213" t="s">
        <v>105</v>
      </c>
    </row>
    <row r="2285" spans="1:6" x14ac:dyDescent="0.3">
      <c r="A2285" s="213">
        <v>2013</v>
      </c>
      <c r="B2285" s="213" t="s">
        <v>93</v>
      </c>
      <c r="C2285" s="213" t="s">
        <v>85</v>
      </c>
      <c r="D2285" s="213" t="s">
        <v>274</v>
      </c>
      <c r="E2285" s="213">
        <v>83</v>
      </c>
      <c r="F2285" s="213" t="s">
        <v>105</v>
      </c>
    </row>
    <row r="2286" spans="1:6" x14ac:dyDescent="0.3">
      <c r="A2286" s="213">
        <v>2013</v>
      </c>
      <c r="B2286" s="213" t="s">
        <v>93</v>
      </c>
      <c r="C2286" s="213" t="s">
        <v>85</v>
      </c>
      <c r="D2286" s="213" t="s">
        <v>66</v>
      </c>
      <c r="E2286" s="213">
        <v>151</v>
      </c>
      <c r="F2286" s="213" t="s">
        <v>105</v>
      </c>
    </row>
    <row r="2287" spans="1:6" x14ac:dyDescent="0.3">
      <c r="A2287" s="213">
        <v>2013</v>
      </c>
      <c r="B2287" s="213" t="s">
        <v>93</v>
      </c>
      <c r="C2287" s="213" t="s">
        <v>85</v>
      </c>
      <c r="D2287" s="213" t="s">
        <v>283</v>
      </c>
      <c r="E2287" s="213">
        <v>57</v>
      </c>
      <c r="F2287" s="213" t="s">
        <v>105</v>
      </c>
    </row>
    <row r="2288" spans="1:6" x14ac:dyDescent="0.3">
      <c r="A2288" s="213">
        <v>2013</v>
      </c>
      <c r="B2288" s="213" t="s">
        <v>93</v>
      </c>
      <c r="C2288" s="213" t="s">
        <v>85</v>
      </c>
      <c r="D2288" s="213" t="s">
        <v>11</v>
      </c>
      <c r="E2288" s="213">
        <v>836</v>
      </c>
      <c r="F2288" s="213" t="s">
        <v>105</v>
      </c>
    </row>
    <row r="2289" spans="1:6" x14ac:dyDescent="0.3">
      <c r="A2289" s="213">
        <v>2013</v>
      </c>
      <c r="B2289" s="213" t="s">
        <v>93</v>
      </c>
      <c r="C2289" s="213" t="s">
        <v>85</v>
      </c>
      <c r="D2289" s="213" t="s">
        <v>56</v>
      </c>
      <c r="E2289" s="213">
        <v>239</v>
      </c>
      <c r="F2289" s="213" t="s">
        <v>105</v>
      </c>
    </row>
    <row r="2290" spans="1:6" x14ac:dyDescent="0.3">
      <c r="A2290" s="213">
        <v>2013</v>
      </c>
      <c r="B2290" s="213" t="s">
        <v>93</v>
      </c>
      <c r="C2290" s="213" t="s">
        <v>85</v>
      </c>
      <c r="D2290" s="213" t="s">
        <v>29</v>
      </c>
      <c r="E2290" s="213">
        <v>234</v>
      </c>
      <c r="F2290" s="213" t="s">
        <v>105</v>
      </c>
    </row>
    <row r="2291" spans="1:6" x14ac:dyDescent="0.3">
      <c r="A2291" s="213">
        <v>2013</v>
      </c>
      <c r="B2291" s="213" t="s">
        <v>93</v>
      </c>
      <c r="C2291" s="213" t="s">
        <v>85</v>
      </c>
      <c r="D2291" s="213" t="s">
        <v>47</v>
      </c>
      <c r="E2291" s="213">
        <v>542</v>
      </c>
      <c r="F2291" s="213" t="s">
        <v>105</v>
      </c>
    </row>
    <row r="2292" spans="1:6" x14ac:dyDescent="0.3">
      <c r="A2292" s="213">
        <v>2013</v>
      </c>
      <c r="B2292" s="213" t="s">
        <v>93</v>
      </c>
      <c r="C2292" s="213" t="s">
        <v>85</v>
      </c>
      <c r="D2292" s="213" t="s">
        <v>57</v>
      </c>
      <c r="E2292" s="213">
        <v>102</v>
      </c>
      <c r="F2292" s="213" t="s">
        <v>105</v>
      </c>
    </row>
    <row r="2293" spans="1:6" x14ac:dyDescent="0.3">
      <c r="A2293" s="213">
        <v>2013</v>
      </c>
      <c r="B2293" s="213" t="s">
        <v>93</v>
      </c>
      <c r="C2293" s="213" t="s">
        <v>85</v>
      </c>
      <c r="D2293" s="213" t="s">
        <v>74</v>
      </c>
      <c r="E2293" s="213">
        <v>617</v>
      </c>
      <c r="F2293" s="213" t="s">
        <v>105</v>
      </c>
    </row>
    <row r="2294" spans="1:6" x14ac:dyDescent="0.3">
      <c r="A2294" s="213">
        <v>2013</v>
      </c>
      <c r="B2294" s="213" t="s">
        <v>93</v>
      </c>
      <c r="C2294" s="213" t="s">
        <v>85</v>
      </c>
      <c r="D2294" s="213" t="s">
        <v>53</v>
      </c>
      <c r="E2294" s="213">
        <v>99</v>
      </c>
      <c r="F2294" s="213" t="s">
        <v>105</v>
      </c>
    </row>
    <row r="2295" spans="1:6" x14ac:dyDescent="0.3">
      <c r="A2295" s="213">
        <v>2013</v>
      </c>
      <c r="B2295" s="213" t="s">
        <v>93</v>
      </c>
      <c r="C2295" s="213" t="s">
        <v>85</v>
      </c>
      <c r="D2295" s="213" t="s">
        <v>33</v>
      </c>
      <c r="E2295" s="213">
        <v>117</v>
      </c>
      <c r="F2295" s="213" t="s">
        <v>105</v>
      </c>
    </row>
    <row r="2296" spans="1:6" x14ac:dyDescent="0.3">
      <c r="A2296" s="213">
        <v>2013</v>
      </c>
      <c r="B2296" s="213" t="s">
        <v>93</v>
      </c>
      <c r="C2296" s="213" t="s">
        <v>85</v>
      </c>
      <c r="D2296" s="213" t="s">
        <v>60</v>
      </c>
      <c r="E2296" s="213">
        <v>268</v>
      </c>
      <c r="F2296" s="213" t="s">
        <v>105</v>
      </c>
    </row>
    <row r="2297" spans="1:6" x14ac:dyDescent="0.3">
      <c r="A2297" s="213">
        <v>2013</v>
      </c>
      <c r="B2297" s="213" t="s">
        <v>93</v>
      </c>
      <c r="C2297" s="213" t="s">
        <v>85</v>
      </c>
      <c r="D2297" s="213" t="s">
        <v>25</v>
      </c>
      <c r="E2297" s="213">
        <v>556</v>
      </c>
      <c r="F2297" s="213" t="s">
        <v>105</v>
      </c>
    </row>
    <row r="2298" spans="1:6" x14ac:dyDescent="0.3">
      <c r="A2298" s="213">
        <v>2013</v>
      </c>
      <c r="B2298" s="213" t="s">
        <v>93</v>
      </c>
      <c r="C2298" s="213" t="s">
        <v>85</v>
      </c>
      <c r="D2298" s="213" t="s">
        <v>7</v>
      </c>
      <c r="E2298" s="213">
        <v>707</v>
      </c>
      <c r="F2298" s="213" t="s">
        <v>105</v>
      </c>
    </row>
    <row r="2299" spans="1:6" x14ac:dyDescent="0.3">
      <c r="A2299" s="213">
        <v>2013</v>
      </c>
      <c r="B2299" s="213" t="s">
        <v>93</v>
      </c>
      <c r="C2299" s="213" t="s">
        <v>85</v>
      </c>
      <c r="D2299" s="213" t="s">
        <v>51</v>
      </c>
      <c r="E2299" s="213">
        <v>39</v>
      </c>
      <c r="F2299" s="213" t="s">
        <v>105</v>
      </c>
    </row>
    <row r="2300" spans="1:6" x14ac:dyDescent="0.3">
      <c r="A2300" s="213">
        <v>2013</v>
      </c>
      <c r="B2300" s="213" t="s">
        <v>93</v>
      </c>
      <c r="C2300" s="213" t="s">
        <v>85</v>
      </c>
      <c r="D2300" s="213" t="s">
        <v>55</v>
      </c>
      <c r="E2300" s="213">
        <v>37</v>
      </c>
      <c r="F2300" s="213" t="s">
        <v>105</v>
      </c>
    </row>
    <row r="2301" spans="1:6" x14ac:dyDescent="0.3">
      <c r="A2301" s="213">
        <v>2013</v>
      </c>
      <c r="B2301" s="213" t="s">
        <v>93</v>
      </c>
      <c r="C2301" s="213" t="s">
        <v>85</v>
      </c>
      <c r="D2301" s="213" t="s">
        <v>36</v>
      </c>
      <c r="E2301" s="213">
        <v>213</v>
      </c>
      <c r="F2301" s="213" t="s">
        <v>105</v>
      </c>
    </row>
    <row r="2302" spans="1:6" x14ac:dyDescent="0.3">
      <c r="A2302" s="213">
        <v>2013</v>
      </c>
      <c r="B2302" s="213" t="s">
        <v>93</v>
      </c>
      <c r="C2302" s="213" t="s">
        <v>85</v>
      </c>
      <c r="D2302" s="213" t="s">
        <v>21</v>
      </c>
      <c r="E2302" s="213">
        <v>233</v>
      </c>
      <c r="F2302" s="213" t="s">
        <v>105</v>
      </c>
    </row>
    <row r="2303" spans="1:6" x14ac:dyDescent="0.3">
      <c r="A2303" s="213">
        <v>2013</v>
      </c>
      <c r="B2303" s="213" t="s">
        <v>93</v>
      </c>
      <c r="C2303" s="213" t="s">
        <v>85</v>
      </c>
      <c r="D2303" s="213" t="s">
        <v>286</v>
      </c>
      <c r="E2303" s="213">
        <v>31</v>
      </c>
      <c r="F2303" s="213" t="s">
        <v>105</v>
      </c>
    </row>
    <row r="2304" spans="1:6" x14ac:dyDescent="0.3">
      <c r="A2304" s="213">
        <v>2013</v>
      </c>
      <c r="B2304" s="213" t="s">
        <v>93</v>
      </c>
      <c r="C2304" s="213" t="s">
        <v>85</v>
      </c>
      <c r="D2304" s="213" t="s">
        <v>16</v>
      </c>
      <c r="E2304" s="213">
        <v>548</v>
      </c>
      <c r="F2304" s="213" t="s">
        <v>105</v>
      </c>
    </row>
    <row r="2305" spans="1:6" x14ac:dyDescent="0.3">
      <c r="A2305" s="213">
        <v>2013</v>
      </c>
      <c r="B2305" s="213" t="s">
        <v>93</v>
      </c>
      <c r="C2305" s="213" t="s">
        <v>85</v>
      </c>
      <c r="D2305" s="213" t="s">
        <v>2</v>
      </c>
      <c r="E2305" s="292">
        <v>1165</v>
      </c>
      <c r="F2305" s="213" t="s">
        <v>105</v>
      </c>
    </row>
    <row r="2306" spans="1:6" x14ac:dyDescent="0.3">
      <c r="A2306" s="213">
        <v>2013</v>
      </c>
      <c r="B2306" s="213" t="s">
        <v>93</v>
      </c>
      <c r="C2306" s="213" t="s">
        <v>85</v>
      </c>
      <c r="D2306" s="213" t="s">
        <v>287</v>
      </c>
      <c r="E2306" s="213">
        <v>31</v>
      </c>
      <c r="F2306" s="213" t="s">
        <v>105</v>
      </c>
    </row>
    <row r="2307" spans="1:6" x14ac:dyDescent="0.3">
      <c r="A2307" s="213">
        <v>2013</v>
      </c>
      <c r="B2307" s="213" t="s">
        <v>93</v>
      </c>
      <c r="C2307" s="213" t="s">
        <v>85</v>
      </c>
      <c r="D2307" s="213" t="s">
        <v>4</v>
      </c>
      <c r="E2307" s="292">
        <v>1276</v>
      </c>
      <c r="F2307" s="213" t="s">
        <v>105</v>
      </c>
    </row>
    <row r="2308" spans="1:6" x14ac:dyDescent="0.3">
      <c r="A2308" s="213">
        <v>2013</v>
      </c>
      <c r="B2308" s="213" t="s">
        <v>93</v>
      </c>
      <c r="C2308" s="213" t="s">
        <v>85</v>
      </c>
      <c r="D2308" s="213" t="s">
        <v>38</v>
      </c>
      <c r="E2308" s="213">
        <v>115</v>
      </c>
      <c r="F2308" s="213" t="s">
        <v>105</v>
      </c>
    </row>
    <row r="2309" spans="1:6" x14ac:dyDescent="0.3">
      <c r="A2309" s="213">
        <v>2013</v>
      </c>
      <c r="B2309" s="213" t="s">
        <v>93</v>
      </c>
      <c r="C2309" s="213" t="s">
        <v>85</v>
      </c>
      <c r="D2309" s="213" t="s">
        <v>275</v>
      </c>
      <c r="E2309" s="213">
        <v>152</v>
      </c>
      <c r="F2309" s="213" t="s">
        <v>105</v>
      </c>
    </row>
    <row r="2310" spans="1:6" x14ac:dyDescent="0.3">
      <c r="A2310" s="213">
        <v>2013</v>
      </c>
      <c r="B2310" s="213" t="s">
        <v>93</v>
      </c>
      <c r="C2310" s="213" t="s">
        <v>85</v>
      </c>
      <c r="D2310" s="213" t="s">
        <v>8</v>
      </c>
      <c r="E2310" s="213">
        <v>435</v>
      </c>
      <c r="F2310" s="213" t="s">
        <v>105</v>
      </c>
    </row>
    <row r="2311" spans="1:6" x14ac:dyDescent="0.3">
      <c r="A2311" s="213">
        <v>2013</v>
      </c>
      <c r="B2311" s="213" t="s">
        <v>93</v>
      </c>
      <c r="C2311" s="213" t="s">
        <v>85</v>
      </c>
      <c r="D2311" s="213" t="s">
        <v>78</v>
      </c>
      <c r="E2311" s="213">
        <v>577</v>
      </c>
      <c r="F2311" s="213" t="s">
        <v>105</v>
      </c>
    </row>
    <row r="2312" spans="1:6" x14ac:dyDescent="0.3">
      <c r="A2312" s="213">
        <v>2013</v>
      </c>
      <c r="B2312" s="213" t="s">
        <v>93</v>
      </c>
      <c r="C2312" s="213" t="s">
        <v>85</v>
      </c>
      <c r="D2312" s="213" t="s">
        <v>27</v>
      </c>
      <c r="E2312" s="213">
        <v>400</v>
      </c>
      <c r="F2312" s="213" t="s">
        <v>105</v>
      </c>
    </row>
    <row r="2313" spans="1:6" x14ac:dyDescent="0.3">
      <c r="A2313" s="213">
        <v>2013</v>
      </c>
      <c r="B2313" s="213" t="s">
        <v>93</v>
      </c>
      <c r="C2313" s="213" t="s">
        <v>85</v>
      </c>
      <c r="D2313" s="213" t="s">
        <v>13</v>
      </c>
      <c r="E2313" s="213">
        <v>194</v>
      </c>
      <c r="F2313" s="213" t="s">
        <v>105</v>
      </c>
    </row>
    <row r="2314" spans="1:6" x14ac:dyDescent="0.3">
      <c r="A2314" s="213">
        <v>2013</v>
      </c>
      <c r="B2314" s="213" t="s">
        <v>93</v>
      </c>
      <c r="C2314" s="213" t="s">
        <v>85</v>
      </c>
      <c r="D2314" s="213" t="s">
        <v>70</v>
      </c>
      <c r="E2314" s="213">
        <v>507</v>
      </c>
      <c r="F2314" s="213" t="s">
        <v>105</v>
      </c>
    </row>
    <row r="2315" spans="1:6" x14ac:dyDescent="0.3">
      <c r="A2315" s="213">
        <v>2013</v>
      </c>
      <c r="B2315" s="213" t="s">
        <v>93</v>
      </c>
      <c r="C2315" s="213" t="s">
        <v>85</v>
      </c>
      <c r="D2315" s="213" t="s">
        <v>72</v>
      </c>
      <c r="E2315" s="213">
        <v>194</v>
      </c>
      <c r="F2315" s="213" t="s">
        <v>105</v>
      </c>
    </row>
    <row r="2316" spans="1:6" x14ac:dyDescent="0.3">
      <c r="A2316" s="213">
        <v>2013</v>
      </c>
      <c r="B2316" s="213" t="s">
        <v>93</v>
      </c>
      <c r="C2316" s="213" t="s">
        <v>85</v>
      </c>
      <c r="D2316" s="213" t="s">
        <v>276</v>
      </c>
      <c r="E2316" s="213">
        <v>66</v>
      </c>
      <c r="F2316" s="213" t="s">
        <v>105</v>
      </c>
    </row>
    <row r="2317" spans="1:6" x14ac:dyDescent="0.3">
      <c r="A2317" s="213">
        <v>2013</v>
      </c>
      <c r="B2317" s="213" t="s">
        <v>93</v>
      </c>
      <c r="C2317" s="213" t="s">
        <v>85</v>
      </c>
      <c r="D2317" s="213" t="s">
        <v>6</v>
      </c>
      <c r="E2317" s="292">
        <v>1354</v>
      </c>
      <c r="F2317" s="213" t="s">
        <v>105</v>
      </c>
    </row>
    <row r="2318" spans="1:6" x14ac:dyDescent="0.3">
      <c r="A2318" s="213">
        <v>2013</v>
      </c>
      <c r="B2318" s="213" t="s">
        <v>93</v>
      </c>
      <c r="C2318" s="213" t="s">
        <v>85</v>
      </c>
      <c r="D2318" s="213" t="s">
        <v>62</v>
      </c>
      <c r="E2318" s="213">
        <v>341</v>
      </c>
      <c r="F2318" s="213" t="s">
        <v>105</v>
      </c>
    </row>
    <row r="2319" spans="1:6" x14ac:dyDescent="0.3">
      <c r="A2319" s="213">
        <v>2013</v>
      </c>
      <c r="B2319" s="213" t="s">
        <v>93</v>
      </c>
      <c r="C2319" s="213" t="s">
        <v>85</v>
      </c>
      <c r="D2319" s="213" t="s">
        <v>5</v>
      </c>
      <c r="E2319" s="213">
        <v>895</v>
      </c>
      <c r="F2319" s="213" t="s">
        <v>105</v>
      </c>
    </row>
    <row r="2320" spans="1:6" x14ac:dyDescent="0.3">
      <c r="A2320" s="213">
        <v>2013</v>
      </c>
      <c r="B2320" s="213" t="s">
        <v>93</v>
      </c>
      <c r="C2320" s="213" t="s">
        <v>85</v>
      </c>
      <c r="D2320" s="213" t="s">
        <v>76</v>
      </c>
      <c r="E2320" s="213">
        <v>398</v>
      </c>
      <c r="F2320" s="213" t="s">
        <v>105</v>
      </c>
    </row>
    <row r="2321" spans="1:6" x14ac:dyDescent="0.3">
      <c r="A2321" s="213">
        <v>2013</v>
      </c>
      <c r="B2321" s="213" t="s">
        <v>93</v>
      </c>
      <c r="C2321" s="213" t="s">
        <v>85</v>
      </c>
      <c r="D2321" s="213" t="s">
        <v>63</v>
      </c>
      <c r="E2321" s="213">
        <v>116</v>
      </c>
      <c r="F2321" s="213" t="s">
        <v>105</v>
      </c>
    </row>
    <row r="2322" spans="1:6" x14ac:dyDescent="0.3">
      <c r="A2322" s="213">
        <v>2013</v>
      </c>
      <c r="B2322" s="213" t="s">
        <v>93</v>
      </c>
      <c r="C2322" s="213" t="s">
        <v>85</v>
      </c>
      <c r="D2322" s="213" t="s">
        <v>277</v>
      </c>
      <c r="E2322" s="213">
        <v>68</v>
      </c>
      <c r="F2322" s="213" t="s">
        <v>105</v>
      </c>
    </row>
    <row r="2323" spans="1:6" x14ac:dyDescent="0.3">
      <c r="A2323" s="213">
        <v>2013</v>
      </c>
      <c r="B2323" s="213" t="s">
        <v>93</v>
      </c>
      <c r="C2323" s="213" t="s">
        <v>85</v>
      </c>
      <c r="D2323" s="213" t="s">
        <v>43</v>
      </c>
      <c r="E2323" s="213">
        <v>148</v>
      </c>
      <c r="F2323" s="213" t="s">
        <v>105</v>
      </c>
    </row>
    <row r="2324" spans="1:6" x14ac:dyDescent="0.3">
      <c r="A2324" s="213">
        <v>2013</v>
      </c>
      <c r="B2324" s="213" t="s">
        <v>93</v>
      </c>
      <c r="C2324" s="213" t="s">
        <v>85</v>
      </c>
      <c r="D2324" s="213" t="s">
        <v>65</v>
      </c>
      <c r="E2324" s="213">
        <v>161</v>
      </c>
      <c r="F2324" s="213" t="s">
        <v>105</v>
      </c>
    </row>
    <row r="2325" spans="1:6" x14ac:dyDescent="0.3">
      <c r="A2325" s="213">
        <v>2013</v>
      </c>
      <c r="B2325" s="213" t="s">
        <v>93</v>
      </c>
      <c r="C2325" s="213" t="s">
        <v>85</v>
      </c>
      <c r="D2325" s="213" t="s">
        <v>22</v>
      </c>
      <c r="E2325" s="213">
        <v>218</v>
      </c>
      <c r="F2325" s="213" t="s">
        <v>105</v>
      </c>
    </row>
    <row r="2326" spans="1:6" x14ac:dyDescent="0.3">
      <c r="A2326" s="213">
        <v>2013</v>
      </c>
      <c r="B2326" s="213" t="s">
        <v>93</v>
      </c>
      <c r="C2326" s="213" t="s">
        <v>85</v>
      </c>
      <c r="D2326" s="213" t="s">
        <v>61</v>
      </c>
      <c r="E2326" s="213">
        <v>103</v>
      </c>
      <c r="F2326" s="213" t="s">
        <v>105</v>
      </c>
    </row>
    <row r="2327" spans="1:6" x14ac:dyDescent="0.3">
      <c r="A2327" s="213">
        <v>2013</v>
      </c>
      <c r="B2327" s="213" t="s">
        <v>93</v>
      </c>
      <c r="C2327" s="213" t="s">
        <v>85</v>
      </c>
      <c r="D2327" s="213" t="s">
        <v>23</v>
      </c>
      <c r="E2327" s="213">
        <v>274</v>
      </c>
      <c r="F2327" s="213" t="s">
        <v>105</v>
      </c>
    </row>
    <row r="2328" spans="1:6" x14ac:dyDescent="0.3">
      <c r="A2328" s="213">
        <v>2013</v>
      </c>
      <c r="B2328" s="213" t="s">
        <v>93</v>
      </c>
      <c r="C2328" s="213" t="s">
        <v>85</v>
      </c>
      <c r="D2328" s="213" t="s">
        <v>12</v>
      </c>
      <c r="E2328" s="213">
        <v>136</v>
      </c>
      <c r="F2328" s="213" t="s">
        <v>105</v>
      </c>
    </row>
    <row r="2329" spans="1:6" x14ac:dyDescent="0.3">
      <c r="A2329" s="213">
        <v>2013</v>
      </c>
      <c r="B2329" s="213" t="s">
        <v>93</v>
      </c>
      <c r="C2329" s="213" t="s">
        <v>85</v>
      </c>
      <c r="D2329" s="213" t="s">
        <v>278</v>
      </c>
      <c r="E2329" s="213">
        <v>387</v>
      </c>
      <c r="F2329" s="213" t="s">
        <v>105</v>
      </c>
    </row>
    <row r="2330" spans="1:6" x14ac:dyDescent="0.3">
      <c r="A2330" s="213">
        <v>2013</v>
      </c>
      <c r="B2330" s="213" t="s">
        <v>93</v>
      </c>
      <c r="C2330" s="213" t="s">
        <v>85</v>
      </c>
      <c r="D2330" s="213" t="s">
        <v>19</v>
      </c>
      <c r="E2330" s="213">
        <v>322</v>
      </c>
      <c r="F2330" s="213" t="s">
        <v>105</v>
      </c>
    </row>
    <row r="2331" spans="1:6" x14ac:dyDescent="0.3">
      <c r="A2331" s="213">
        <v>2013</v>
      </c>
      <c r="B2331" s="213" t="s">
        <v>93</v>
      </c>
      <c r="C2331" s="213" t="s">
        <v>85</v>
      </c>
      <c r="D2331" s="213" t="s">
        <v>45</v>
      </c>
      <c r="E2331" s="213">
        <v>63</v>
      </c>
      <c r="F2331" s="213" t="s">
        <v>105</v>
      </c>
    </row>
    <row r="2332" spans="1:6" x14ac:dyDescent="0.3">
      <c r="A2332" s="213">
        <v>2013</v>
      </c>
      <c r="B2332" s="213" t="s">
        <v>93</v>
      </c>
      <c r="C2332" s="213" t="s">
        <v>85</v>
      </c>
      <c r="D2332" s="213" t="s">
        <v>48</v>
      </c>
      <c r="E2332" s="213">
        <v>180</v>
      </c>
      <c r="F2332" s="213" t="s">
        <v>105</v>
      </c>
    </row>
    <row r="2333" spans="1:6" x14ac:dyDescent="0.3">
      <c r="A2333" s="213">
        <v>2013</v>
      </c>
      <c r="B2333" s="213" t="s">
        <v>93</v>
      </c>
      <c r="C2333" s="213" t="s">
        <v>85</v>
      </c>
      <c r="D2333" s="213" t="s">
        <v>34</v>
      </c>
      <c r="E2333" s="213">
        <v>104</v>
      </c>
      <c r="F2333" s="213" t="s">
        <v>105</v>
      </c>
    </row>
    <row r="2334" spans="1:6" x14ac:dyDescent="0.3">
      <c r="A2334" s="213">
        <v>2013</v>
      </c>
      <c r="B2334" s="213" t="s">
        <v>93</v>
      </c>
      <c r="C2334" s="213" t="s">
        <v>85</v>
      </c>
      <c r="D2334" s="213" t="s">
        <v>3</v>
      </c>
      <c r="E2334" s="292">
        <v>1116</v>
      </c>
      <c r="F2334" s="213" t="s">
        <v>105</v>
      </c>
    </row>
    <row r="2335" spans="1:6" x14ac:dyDescent="0.3">
      <c r="A2335" s="213">
        <v>2013</v>
      </c>
      <c r="B2335" s="213" t="s">
        <v>93</v>
      </c>
      <c r="C2335" s="213" t="s">
        <v>85</v>
      </c>
      <c r="D2335" s="213" t="s">
        <v>80</v>
      </c>
      <c r="E2335" s="213">
        <v>344</v>
      </c>
      <c r="F2335" s="213" t="s">
        <v>105</v>
      </c>
    </row>
    <row r="2336" spans="1:6" x14ac:dyDescent="0.3">
      <c r="A2336" s="213">
        <v>2013</v>
      </c>
      <c r="B2336" s="213" t="s">
        <v>93</v>
      </c>
      <c r="C2336" s="213" t="s">
        <v>85</v>
      </c>
      <c r="D2336" s="213" t="s">
        <v>39</v>
      </c>
      <c r="E2336" s="213">
        <v>298</v>
      </c>
      <c r="F2336" s="213" t="s">
        <v>105</v>
      </c>
    </row>
    <row r="2337" spans="1:6" x14ac:dyDescent="0.3">
      <c r="A2337" s="213">
        <v>2013</v>
      </c>
      <c r="B2337" s="213" t="s">
        <v>93</v>
      </c>
      <c r="C2337" s="213" t="s">
        <v>85</v>
      </c>
      <c r="D2337" s="213" t="s">
        <v>14</v>
      </c>
      <c r="E2337" s="213">
        <v>689</v>
      </c>
      <c r="F2337" s="213" t="s">
        <v>105</v>
      </c>
    </row>
    <row r="2338" spans="1:6" x14ac:dyDescent="0.3">
      <c r="A2338" s="213">
        <v>2013</v>
      </c>
      <c r="B2338" s="213" t="s">
        <v>93</v>
      </c>
      <c r="C2338" s="213" t="s">
        <v>85</v>
      </c>
      <c r="D2338" s="213" t="s">
        <v>68</v>
      </c>
      <c r="E2338" s="213">
        <v>152</v>
      </c>
      <c r="F2338" s="213" t="s">
        <v>105</v>
      </c>
    </row>
    <row r="2339" spans="1:6" x14ac:dyDescent="0.3">
      <c r="A2339" s="213">
        <v>2013</v>
      </c>
      <c r="B2339" s="213" t="s">
        <v>93</v>
      </c>
      <c r="C2339" s="213" t="s">
        <v>85</v>
      </c>
      <c r="D2339" s="213" t="s">
        <v>69</v>
      </c>
      <c r="E2339" s="213">
        <v>176</v>
      </c>
      <c r="F2339" s="213" t="s">
        <v>105</v>
      </c>
    </row>
    <row r="2340" spans="1:6" x14ac:dyDescent="0.3">
      <c r="A2340" s="213">
        <v>2013</v>
      </c>
      <c r="B2340" s="213" t="s">
        <v>93</v>
      </c>
      <c r="C2340" s="213" t="s">
        <v>85</v>
      </c>
      <c r="D2340" s="213" t="s">
        <v>279</v>
      </c>
      <c r="E2340" s="213">
        <v>62</v>
      </c>
      <c r="F2340" s="213" t="s">
        <v>105</v>
      </c>
    </row>
    <row r="2341" spans="1:6" x14ac:dyDescent="0.3">
      <c r="A2341" s="213">
        <v>2013</v>
      </c>
      <c r="B2341" s="213" t="s">
        <v>93</v>
      </c>
      <c r="C2341" s="213" t="s">
        <v>85</v>
      </c>
      <c r="D2341" s="213" t="s">
        <v>24</v>
      </c>
      <c r="E2341" s="213">
        <v>777</v>
      </c>
      <c r="F2341" s="213" t="s">
        <v>105</v>
      </c>
    </row>
    <row r="2342" spans="1:6" x14ac:dyDescent="0.3">
      <c r="A2342" s="213">
        <v>2013</v>
      </c>
      <c r="B2342" s="213" t="s">
        <v>93</v>
      </c>
      <c r="C2342" s="213" t="s">
        <v>85</v>
      </c>
      <c r="D2342" s="213" t="s">
        <v>9</v>
      </c>
      <c r="E2342" s="213">
        <v>523</v>
      </c>
      <c r="F2342" s="213" t="s">
        <v>105</v>
      </c>
    </row>
    <row r="2343" spans="1:6" x14ac:dyDescent="0.3">
      <c r="A2343" s="213">
        <v>2013</v>
      </c>
      <c r="B2343" s="213" t="s">
        <v>93</v>
      </c>
      <c r="C2343" s="213" t="s">
        <v>85</v>
      </c>
      <c r="D2343" s="213" t="s">
        <v>67</v>
      </c>
      <c r="E2343" s="213">
        <v>211</v>
      </c>
      <c r="F2343" s="213" t="s">
        <v>105</v>
      </c>
    </row>
    <row r="2344" spans="1:6" x14ac:dyDescent="0.3">
      <c r="A2344" s="213">
        <v>2013</v>
      </c>
      <c r="B2344" s="213" t="s">
        <v>93</v>
      </c>
      <c r="C2344" s="213" t="s">
        <v>85</v>
      </c>
      <c r="D2344" s="213" t="s">
        <v>28</v>
      </c>
      <c r="E2344" s="213">
        <v>330</v>
      </c>
      <c r="F2344" s="213" t="s">
        <v>105</v>
      </c>
    </row>
    <row r="2345" spans="1:6" x14ac:dyDescent="0.3">
      <c r="A2345" s="213">
        <v>2013</v>
      </c>
      <c r="B2345" s="213" t="s">
        <v>93</v>
      </c>
      <c r="C2345" s="213" t="s">
        <v>85</v>
      </c>
      <c r="D2345" s="213" t="s">
        <v>31</v>
      </c>
      <c r="E2345" s="213">
        <v>303</v>
      </c>
      <c r="F2345" s="213" t="s">
        <v>105</v>
      </c>
    </row>
    <row r="2346" spans="1:6" x14ac:dyDescent="0.3">
      <c r="A2346" s="213">
        <v>2013</v>
      </c>
      <c r="B2346" s="213" t="s">
        <v>93</v>
      </c>
      <c r="C2346" s="213" t="s">
        <v>85</v>
      </c>
      <c r="D2346" s="213" t="s">
        <v>64</v>
      </c>
      <c r="E2346" s="213">
        <v>370</v>
      </c>
      <c r="F2346" s="213" t="s">
        <v>105</v>
      </c>
    </row>
    <row r="2347" spans="1:6" x14ac:dyDescent="0.3">
      <c r="A2347" s="213">
        <v>2013</v>
      </c>
      <c r="B2347" s="213" t="s">
        <v>93</v>
      </c>
      <c r="C2347" s="213" t="s">
        <v>85</v>
      </c>
      <c r="D2347" s="213" t="s">
        <v>280</v>
      </c>
      <c r="E2347" s="213">
        <v>99</v>
      </c>
      <c r="F2347" s="213" t="s">
        <v>105</v>
      </c>
    </row>
    <row r="2348" spans="1:6" x14ac:dyDescent="0.3">
      <c r="A2348" s="213">
        <v>2013</v>
      </c>
      <c r="B2348" s="213" t="s">
        <v>93</v>
      </c>
      <c r="C2348" s="213" t="s">
        <v>85</v>
      </c>
      <c r="D2348" s="213" t="s">
        <v>73</v>
      </c>
      <c r="E2348" s="213">
        <v>511</v>
      </c>
      <c r="F2348" s="213" t="s">
        <v>105</v>
      </c>
    </row>
    <row r="2349" spans="1:6" x14ac:dyDescent="0.3">
      <c r="A2349" s="213">
        <v>2013</v>
      </c>
      <c r="B2349" s="213" t="s">
        <v>93</v>
      </c>
      <c r="C2349" s="213" t="s">
        <v>85</v>
      </c>
      <c r="D2349" s="213" t="s">
        <v>26</v>
      </c>
      <c r="E2349" s="213">
        <v>267</v>
      </c>
      <c r="F2349" s="213" t="s">
        <v>105</v>
      </c>
    </row>
    <row r="2350" spans="1:6" x14ac:dyDescent="0.3">
      <c r="A2350" s="213">
        <v>2013</v>
      </c>
      <c r="B2350" s="213" t="s">
        <v>93</v>
      </c>
      <c r="C2350" s="213" t="s">
        <v>85</v>
      </c>
      <c r="D2350" s="213" t="s">
        <v>32</v>
      </c>
      <c r="E2350" s="213">
        <v>217</v>
      </c>
      <c r="F2350" s="213" t="s">
        <v>105</v>
      </c>
    </row>
    <row r="2351" spans="1:6" x14ac:dyDescent="0.3">
      <c r="A2351" s="213">
        <v>2013</v>
      </c>
      <c r="B2351" s="213" t="s">
        <v>93</v>
      </c>
      <c r="C2351" s="213" t="s">
        <v>85</v>
      </c>
      <c r="D2351" s="213" t="s">
        <v>46</v>
      </c>
      <c r="E2351" s="213">
        <v>627</v>
      </c>
      <c r="F2351" s="213" t="s">
        <v>105</v>
      </c>
    </row>
    <row r="2352" spans="1:6" x14ac:dyDescent="0.3">
      <c r="A2352" s="213">
        <v>2013</v>
      </c>
      <c r="B2352" s="213" t="s">
        <v>93</v>
      </c>
      <c r="C2352" s="213" t="s">
        <v>85</v>
      </c>
      <c r="D2352" s="213" t="s">
        <v>75</v>
      </c>
      <c r="E2352" s="213">
        <v>333</v>
      </c>
      <c r="F2352" s="213" t="s">
        <v>105</v>
      </c>
    </row>
    <row r="2353" spans="1:6" x14ac:dyDescent="0.3">
      <c r="A2353" s="213">
        <v>2013</v>
      </c>
      <c r="B2353" s="213" t="s">
        <v>93</v>
      </c>
      <c r="C2353" s="213" t="s">
        <v>85</v>
      </c>
      <c r="D2353" s="213" t="s">
        <v>10</v>
      </c>
      <c r="E2353" s="213">
        <v>950</v>
      </c>
      <c r="F2353" s="213" t="s">
        <v>105</v>
      </c>
    </row>
    <row r="2354" spans="1:6" x14ac:dyDescent="0.3">
      <c r="A2354" s="213">
        <v>2013</v>
      </c>
      <c r="B2354" s="213" t="s">
        <v>93</v>
      </c>
      <c r="C2354" s="213" t="s">
        <v>85</v>
      </c>
      <c r="D2354" s="213" t="s">
        <v>291</v>
      </c>
      <c r="E2354" s="213">
        <v>116</v>
      </c>
      <c r="F2354" s="213" t="s">
        <v>105</v>
      </c>
    </row>
    <row r="2355" spans="1:6" x14ac:dyDescent="0.3">
      <c r="A2355" s="213">
        <v>2013</v>
      </c>
      <c r="B2355" s="213" t="s">
        <v>93</v>
      </c>
      <c r="C2355" s="213" t="s">
        <v>85</v>
      </c>
      <c r="D2355" s="213" t="s">
        <v>15</v>
      </c>
      <c r="E2355" s="213">
        <v>776</v>
      </c>
      <c r="F2355" s="213" t="s">
        <v>105</v>
      </c>
    </row>
    <row r="2356" spans="1:6" x14ac:dyDescent="0.3">
      <c r="A2356" s="213">
        <v>2013</v>
      </c>
      <c r="B2356" s="213" t="s">
        <v>93</v>
      </c>
      <c r="C2356" s="213" t="s">
        <v>85</v>
      </c>
      <c r="D2356" s="213" t="s">
        <v>18</v>
      </c>
      <c r="E2356" s="213">
        <v>704</v>
      </c>
      <c r="F2356" s="213" t="s">
        <v>105</v>
      </c>
    </row>
    <row r="2357" spans="1:6" x14ac:dyDescent="0.3">
      <c r="A2357" s="213">
        <v>2013</v>
      </c>
      <c r="B2357" s="213" t="s">
        <v>93</v>
      </c>
      <c r="C2357" s="213" t="s">
        <v>85</v>
      </c>
      <c r="D2357" s="213" t="s">
        <v>77</v>
      </c>
      <c r="E2357" s="213">
        <v>284</v>
      </c>
      <c r="F2357" s="213" t="s">
        <v>105</v>
      </c>
    </row>
    <row r="2358" spans="1:6" x14ac:dyDescent="0.3">
      <c r="A2358" s="213">
        <v>2013</v>
      </c>
      <c r="B2358" s="213" t="s">
        <v>93</v>
      </c>
      <c r="C2358" s="213" t="s">
        <v>85</v>
      </c>
      <c r="D2358" s="213" t="s">
        <v>44</v>
      </c>
      <c r="E2358" s="213">
        <v>64</v>
      </c>
      <c r="F2358" s="213" t="s">
        <v>105</v>
      </c>
    </row>
    <row r="2359" spans="1:6" x14ac:dyDescent="0.3">
      <c r="A2359" s="213">
        <v>2013</v>
      </c>
      <c r="B2359" s="213" t="s">
        <v>93</v>
      </c>
      <c r="C2359" s="213" t="s">
        <v>85</v>
      </c>
      <c r="D2359" s="213" t="s">
        <v>71</v>
      </c>
      <c r="E2359" s="213">
        <v>310</v>
      </c>
      <c r="F2359" s="213" t="s">
        <v>105</v>
      </c>
    </row>
    <row r="2360" spans="1:6" x14ac:dyDescent="0.3">
      <c r="A2360" s="213">
        <v>2013</v>
      </c>
      <c r="B2360" s="213" t="s">
        <v>93</v>
      </c>
      <c r="C2360" s="213" t="s">
        <v>85</v>
      </c>
      <c r="D2360" s="213" t="s">
        <v>52</v>
      </c>
      <c r="E2360" s="213">
        <v>92</v>
      </c>
      <c r="F2360" s="213" t="s">
        <v>105</v>
      </c>
    </row>
    <row r="2361" spans="1:6" x14ac:dyDescent="0.3">
      <c r="A2361" s="213">
        <v>2013</v>
      </c>
      <c r="B2361" s="213" t="s">
        <v>93</v>
      </c>
      <c r="C2361" s="213" t="s">
        <v>85</v>
      </c>
      <c r="D2361" s="213" t="s">
        <v>20</v>
      </c>
      <c r="E2361" s="213">
        <v>522</v>
      </c>
      <c r="F2361" s="213" t="s">
        <v>105</v>
      </c>
    </row>
    <row r="2362" spans="1:6" x14ac:dyDescent="0.3">
      <c r="A2362" s="213">
        <v>2013</v>
      </c>
      <c r="B2362" s="213" t="s">
        <v>93</v>
      </c>
      <c r="C2362" s="213" t="s">
        <v>85</v>
      </c>
      <c r="D2362" s="213" t="s">
        <v>95</v>
      </c>
      <c r="E2362" s="213">
        <v>735</v>
      </c>
      <c r="F2362" s="213" t="s">
        <v>105</v>
      </c>
    </row>
    <row r="2363" spans="1:6" x14ac:dyDescent="0.3">
      <c r="A2363" s="213">
        <v>2013</v>
      </c>
      <c r="B2363" s="213" t="s">
        <v>93</v>
      </c>
      <c r="C2363" s="213" t="s">
        <v>85</v>
      </c>
      <c r="D2363" s="213" t="s">
        <v>30</v>
      </c>
      <c r="E2363" s="213">
        <v>128</v>
      </c>
      <c r="F2363" s="213" t="s">
        <v>105</v>
      </c>
    </row>
    <row r="2364" spans="1:6" x14ac:dyDescent="0.3">
      <c r="A2364" s="213">
        <v>2013</v>
      </c>
      <c r="B2364" s="213" t="s">
        <v>93</v>
      </c>
      <c r="C2364" s="213" t="s">
        <v>85</v>
      </c>
      <c r="D2364" s="213" t="s">
        <v>58</v>
      </c>
      <c r="E2364" s="213">
        <v>37</v>
      </c>
      <c r="F2364" s="213" t="s">
        <v>105</v>
      </c>
    </row>
    <row r="2365" spans="1:6" x14ac:dyDescent="0.3">
      <c r="A2365" s="213">
        <v>2013</v>
      </c>
      <c r="B2365" s="213" t="s">
        <v>93</v>
      </c>
      <c r="C2365" s="213" t="s">
        <v>85</v>
      </c>
      <c r="D2365" s="213" t="s">
        <v>281</v>
      </c>
      <c r="E2365" s="292">
        <v>1630</v>
      </c>
      <c r="F2365" s="213" t="s">
        <v>105</v>
      </c>
    </row>
    <row r="2366" spans="1:6" x14ac:dyDescent="0.3">
      <c r="A2366" s="213">
        <v>2013</v>
      </c>
      <c r="B2366" s="213" t="s">
        <v>93</v>
      </c>
      <c r="C2366" s="213" t="s">
        <v>85</v>
      </c>
      <c r="D2366" s="213" t="s">
        <v>54</v>
      </c>
      <c r="E2366" s="213">
        <v>32</v>
      </c>
      <c r="F2366" s="213" t="s">
        <v>105</v>
      </c>
    </row>
    <row r="2367" spans="1:6" x14ac:dyDescent="0.3">
      <c r="A2367" s="213">
        <v>2013</v>
      </c>
      <c r="B2367" s="213" t="s">
        <v>93</v>
      </c>
      <c r="C2367" s="213" t="s">
        <v>85</v>
      </c>
      <c r="D2367" s="213" t="s">
        <v>282</v>
      </c>
      <c r="E2367" s="213">
        <v>134</v>
      </c>
      <c r="F2367" s="213" t="s">
        <v>105</v>
      </c>
    </row>
    <row r="2368" spans="1:6" x14ac:dyDescent="0.3">
      <c r="A2368" s="213">
        <v>2013</v>
      </c>
      <c r="B2368" s="213" t="s">
        <v>93</v>
      </c>
      <c r="C2368" s="213" t="s">
        <v>85</v>
      </c>
      <c r="D2368" s="213" t="s">
        <v>145</v>
      </c>
      <c r="E2368" s="292">
        <v>8268</v>
      </c>
      <c r="F2368" s="213" t="s">
        <v>105</v>
      </c>
    </row>
    <row r="2369" spans="1:6" x14ac:dyDescent="0.3">
      <c r="A2369" s="213">
        <v>2013</v>
      </c>
      <c r="B2369" s="213" t="s">
        <v>93</v>
      </c>
      <c r="C2369" s="213" t="s">
        <v>85</v>
      </c>
      <c r="D2369" s="213" t="s">
        <v>146</v>
      </c>
      <c r="E2369" s="292">
        <v>4336</v>
      </c>
      <c r="F2369" s="213" t="s">
        <v>105</v>
      </c>
    </row>
    <row r="2370" spans="1:6" x14ac:dyDescent="0.3">
      <c r="A2370" s="213">
        <v>2013</v>
      </c>
      <c r="B2370" s="213" t="s">
        <v>93</v>
      </c>
      <c r="C2370" s="213" t="s">
        <v>85</v>
      </c>
      <c r="D2370" s="213" t="s">
        <v>147</v>
      </c>
      <c r="E2370" s="292">
        <v>9684</v>
      </c>
      <c r="F2370" s="213" t="s">
        <v>105</v>
      </c>
    </row>
    <row r="2371" spans="1:6" x14ac:dyDescent="0.3">
      <c r="A2371" s="213">
        <v>2013</v>
      </c>
      <c r="B2371" s="213" t="s">
        <v>93</v>
      </c>
      <c r="C2371" s="213" t="s">
        <v>158</v>
      </c>
      <c r="D2371" s="213" t="s">
        <v>35</v>
      </c>
      <c r="E2371" s="213">
        <v>30</v>
      </c>
      <c r="F2371" s="213" t="s">
        <v>105</v>
      </c>
    </row>
    <row r="2372" spans="1:6" x14ac:dyDescent="0.3">
      <c r="A2372" s="213">
        <v>2013</v>
      </c>
      <c r="B2372" s="213" t="s">
        <v>93</v>
      </c>
      <c r="C2372" s="213" t="s">
        <v>158</v>
      </c>
      <c r="D2372" s="213" t="s">
        <v>41</v>
      </c>
      <c r="E2372" s="213">
        <v>37</v>
      </c>
      <c r="F2372" s="213" t="s">
        <v>105</v>
      </c>
    </row>
    <row r="2373" spans="1:6" x14ac:dyDescent="0.3">
      <c r="A2373" s="213">
        <v>2013</v>
      </c>
      <c r="B2373" s="213" t="s">
        <v>93</v>
      </c>
      <c r="C2373" s="213" t="s">
        <v>158</v>
      </c>
      <c r="D2373" s="213" t="s">
        <v>59</v>
      </c>
      <c r="E2373" s="213">
        <v>58</v>
      </c>
      <c r="F2373" s="213" t="s">
        <v>105</v>
      </c>
    </row>
    <row r="2374" spans="1:6" x14ac:dyDescent="0.3">
      <c r="A2374" s="213">
        <v>2013</v>
      </c>
      <c r="B2374" s="213" t="s">
        <v>93</v>
      </c>
      <c r="C2374" s="213" t="s">
        <v>158</v>
      </c>
      <c r="D2374" s="213" t="s">
        <v>79</v>
      </c>
      <c r="E2374" s="213">
        <v>707</v>
      </c>
      <c r="F2374" s="213" t="s">
        <v>105</v>
      </c>
    </row>
    <row r="2375" spans="1:6" x14ac:dyDescent="0.3">
      <c r="A2375" s="213">
        <v>2013</v>
      </c>
      <c r="B2375" s="213" t="s">
        <v>93</v>
      </c>
      <c r="C2375" s="213" t="s">
        <v>158</v>
      </c>
      <c r="D2375" s="213" t="s">
        <v>17</v>
      </c>
      <c r="E2375" s="213">
        <v>396</v>
      </c>
      <c r="F2375" s="213" t="s">
        <v>105</v>
      </c>
    </row>
    <row r="2376" spans="1:6" x14ac:dyDescent="0.3">
      <c r="A2376" s="213">
        <v>2013</v>
      </c>
      <c r="B2376" s="213" t="s">
        <v>93</v>
      </c>
      <c r="C2376" s="213" t="s">
        <v>158</v>
      </c>
      <c r="D2376" s="213" t="s">
        <v>274</v>
      </c>
      <c r="E2376" s="213">
        <v>45</v>
      </c>
      <c r="F2376" s="213" t="s">
        <v>105</v>
      </c>
    </row>
    <row r="2377" spans="1:6" x14ac:dyDescent="0.3">
      <c r="A2377" s="213">
        <v>2013</v>
      </c>
      <c r="B2377" s="213" t="s">
        <v>93</v>
      </c>
      <c r="C2377" s="213" t="s">
        <v>158</v>
      </c>
      <c r="D2377" s="213" t="s">
        <v>66</v>
      </c>
      <c r="E2377" s="213">
        <v>94</v>
      </c>
      <c r="F2377" s="213" t="s">
        <v>105</v>
      </c>
    </row>
    <row r="2378" spans="1:6" x14ac:dyDescent="0.3">
      <c r="A2378" s="213">
        <v>2013</v>
      </c>
      <c r="B2378" s="213" t="s">
        <v>93</v>
      </c>
      <c r="C2378" s="213" t="s">
        <v>158</v>
      </c>
      <c r="D2378" s="213" t="s">
        <v>283</v>
      </c>
      <c r="E2378" s="213">
        <v>49</v>
      </c>
      <c r="F2378" s="213" t="s">
        <v>105</v>
      </c>
    </row>
    <row r="2379" spans="1:6" x14ac:dyDescent="0.3">
      <c r="A2379" s="213">
        <v>2013</v>
      </c>
      <c r="B2379" s="213" t="s">
        <v>93</v>
      </c>
      <c r="C2379" s="213" t="s">
        <v>158</v>
      </c>
      <c r="D2379" s="213" t="s">
        <v>11</v>
      </c>
      <c r="E2379" s="213">
        <v>682</v>
      </c>
      <c r="F2379" s="213" t="s">
        <v>105</v>
      </c>
    </row>
    <row r="2380" spans="1:6" x14ac:dyDescent="0.3">
      <c r="A2380" s="213">
        <v>2013</v>
      </c>
      <c r="B2380" s="213" t="s">
        <v>93</v>
      </c>
      <c r="C2380" s="213" t="s">
        <v>158</v>
      </c>
      <c r="D2380" s="213" t="s">
        <v>56</v>
      </c>
      <c r="E2380" s="213">
        <v>205</v>
      </c>
      <c r="F2380" s="213" t="s">
        <v>105</v>
      </c>
    </row>
    <row r="2381" spans="1:6" x14ac:dyDescent="0.3">
      <c r="A2381" s="213">
        <v>2013</v>
      </c>
      <c r="B2381" s="213" t="s">
        <v>93</v>
      </c>
      <c r="C2381" s="213" t="s">
        <v>158</v>
      </c>
      <c r="D2381" s="213" t="s">
        <v>29</v>
      </c>
      <c r="E2381" s="213">
        <v>176</v>
      </c>
      <c r="F2381" s="213" t="s">
        <v>105</v>
      </c>
    </row>
    <row r="2382" spans="1:6" x14ac:dyDescent="0.3">
      <c r="A2382" s="213">
        <v>2013</v>
      </c>
      <c r="B2382" s="213" t="s">
        <v>93</v>
      </c>
      <c r="C2382" s="213" t="s">
        <v>158</v>
      </c>
      <c r="D2382" s="213" t="s">
        <v>47</v>
      </c>
      <c r="E2382" s="213">
        <v>498</v>
      </c>
      <c r="F2382" s="213" t="s">
        <v>105</v>
      </c>
    </row>
    <row r="2383" spans="1:6" x14ac:dyDescent="0.3">
      <c r="A2383" s="213">
        <v>2013</v>
      </c>
      <c r="B2383" s="213" t="s">
        <v>93</v>
      </c>
      <c r="C2383" s="213" t="s">
        <v>158</v>
      </c>
      <c r="D2383" s="213" t="s">
        <v>57</v>
      </c>
      <c r="E2383" s="213">
        <v>107</v>
      </c>
      <c r="F2383" s="213" t="s">
        <v>105</v>
      </c>
    </row>
    <row r="2384" spans="1:6" x14ac:dyDescent="0.3">
      <c r="A2384" s="213">
        <v>2013</v>
      </c>
      <c r="B2384" s="213" t="s">
        <v>93</v>
      </c>
      <c r="C2384" s="213" t="s">
        <v>158</v>
      </c>
      <c r="D2384" s="213" t="s">
        <v>74</v>
      </c>
      <c r="E2384" s="213">
        <v>470</v>
      </c>
      <c r="F2384" s="213" t="s">
        <v>105</v>
      </c>
    </row>
    <row r="2385" spans="1:6" x14ac:dyDescent="0.3">
      <c r="A2385" s="213">
        <v>2013</v>
      </c>
      <c r="B2385" s="213" t="s">
        <v>93</v>
      </c>
      <c r="C2385" s="213" t="s">
        <v>158</v>
      </c>
      <c r="D2385" s="213" t="s">
        <v>53</v>
      </c>
      <c r="E2385" s="213">
        <v>66</v>
      </c>
      <c r="F2385" s="213" t="s">
        <v>105</v>
      </c>
    </row>
    <row r="2386" spans="1:6" x14ac:dyDescent="0.3">
      <c r="A2386" s="213">
        <v>2013</v>
      </c>
      <c r="B2386" s="213" t="s">
        <v>93</v>
      </c>
      <c r="C2386" s="213" t="s">
        <v>158</v>
      </c>
      <c r="D2386" s="213" t="s">
        <v>49</v>
      </c>
      <c r="E2386" s="213">
        <v>30</v>
      </c>
      <c r="F2386" s="213" t="s">
        <v>105</v>
      </c>
    </row>
    <row r="2387" spans="1:6" x14ac:dyDescent="0.3">
      <c r="A2387" s="213">
        <v>2013</v>
      </c>
      <c r="B2387" s="213" t="s">
        <v>93</v>
      </c>
      <c r="C2387" s="213" t="s">
        <v>158</v>
      </c>
      <c r="D2387" s="213" t="s">
        <v>33</v>
      </c>
      <c r="E2387" s="213">
        <v>61</v>
      </c>
      <c r="F2387" s="213" t="s">
        <v>105</v>
      </c>
    </row>
    <row r="2388" spans="1:6" x14ac:dyDescent="0.3">
      <c r="A2388" s="213">
        <v>2013</v>
      </c>
      <c r="B2388" s="213" t="s">
        <v>93</v>
      </c>
      <c r="C2388" s="213" t="s">
        <v>158</v>
      </c>
      <c r="D2388" s="213" t="s">
        <v>60</v>
      </c>
      <c r="E2388" s="213">
        <v>177</v>
      </c>
      <c r="F2388" s="213" t="s">
        <v>105</v>
      </c>
    </row>
    <row r="2389" spans="1:6" x14ac:dyDescent="0.3">
      <c r="A2389" s="213">
        <v>2013</v>
      </c>
      <c r="B2389" s="213" t="s">
        <v>93</v>
      </c>
      <c r="C2389" s="213" t="s">
        <v>158</v>
      </c>
      <c r="D2389" s="213" t="s">
        <v>25</v>
      </c>
      <c r="E2389" s="213">
        <v>422</v>
      </c>
      <c r="F2389" s="213" t="s">
        <v>105</v>
      </c>
    </row>
    <row r="2390" spans="1:6" x14ac:dyDescent="0.3">
      <c r="A2390" s="213">
        <v>2013</v>
      </c>
      <c r="B2390" s="213" t="s">
        <v>93</v>
      </c>
      <c r="C2390" s="213" t="s">
        <v>158</v>
      </c>
      <c r="D2390" s="213" t="s">
        <v>7</v>
      </c>
      <c r="E2390" s="213">
        <v>546</v>
      </c>
      <c r="F2390" s="213" t="s">
        <v>105</v>
      </c>
    </row>
    <row r="2391" spans="1:6" x14ac:dyDescent="0.3">
      <c r="A2391" s="213">
        <v>2013</v>
      </c>
      <c r="B2391" s="213" t="s">
        <v>93</v>
      </c>
      <c r="C2391" s="213" t="s">
        <v>158</v>
      </c>
      <c r="D2391" s="213" t="s">
        <v>36</v>
      </c>
      <c r="E2391" s="213">
        <v>164</v>
      </c>
      <c r="F2391" s="213" t="s">
        <v>105</v>
      </c>
    </row>
    <row r="2392" spans="1:6" x14ac:dyDescent="0.3">
      <c r="A2392" s="213">
        <v>2013</v>
      </c>
      <c r="B2392" s="213" t="s">
        <v>93</v>
      </c>
      <c r="C2392" s="213" t="s">
        <v>158</v>
      </c>
      <c r="D2392" s="213" t="s">
        <v>21</v>
      </c>
      <c r="E2392" s="213">
        <v>168</v>
      </c>
      <c r="F2392" s="213" t="s">
        <v>105</v>
      </c>
    </row>
    <row r="2393" spans="1:6" x14ac:dyDescent="0.3">
      <c r="A2393" s="213">
        <v>2013</v>
      </c>
      <c r="B2393" s="213" t="s">
        <v>93</v>
      </c>
      <c r="C2393" s="213" t="s">
        <v>158</v>
      </c>
      <c r="D2393" s="213" t="s">
        <v>16</v>
      </c>
      <c r="E2393" s="213">
        <v>433</v>
      </c>
      <c r="F2393" s="213" t="s">
        <v>105</v>
      </c>
    </row>
    <row r="2394" spans="1:6" x14ac:dyDescent="0.3">
      <c r="A2394" s="213">
        <v>2013</v>
      </c>
      <c r="B2394" s="213" t="s">
        <v>93</v>
      </c>
      <c r="C2394" s="213" t="s">
        <v>158</v>
      </c>
      <c r="D2394" s="213" t="s">
        <v>2</v>
      </c>
      <c r="E2394" s="213">
        <v>896</v>
      </c>
      <c r="F2394" s="213" t="s">
        <v>105</v>
      </c>
    </row>
    <row r="2395" spans="1:6" x14ac:dyDescent="0.3">
      <c r="A2395" s="213">
        <v>2013</v>
      </c>
      <c r="B2395" s="213" t="s">
        <v>93</v>
      </c>
      <c r="C2395" s="213" t="s">
        <v>158</v>
      </c>
      <c r="D2395" s="213" t="s">
        <v>4</v>
      </c>
      <c r="E2395" s="213">
        <v>969</v>
      </c>
      <c r="F2395" s="213" t="s">
        <v>105</v>
      </c>
    </row>
    <row r="2396" spans="1:6" x14ac:dyDescent="0.3">
      <c r="A2396" s="213">
        <v>2013</v>
      </c>
      <c r="B2396" s="213" t="s">
        <v>93</v>
      </c>
      <c r="C2396" s="213" t="s">
        <v>158</v>
      </c>
      <c r="D2396" s="213" t="s">
        <v>38</v>
      </c>
      <c r="E2396" s="213">
        <v>93</v>
      </c>
      <c r="F2396" s="213" t="s">
        <v>105</v>
      </c>
    </row>
    <row r="2397" spans="1:6" x14ac:dyDescent="0.3">
      <c r="A2397" s="213">
        <v>2013</v>
      </c>
      <c r="B2397" s="213" t="s">
        <v>93</v>
      </c>
      <c r="C2397" s="213" t="s">
        <v>158</v>
      </c>
      <c r="D2397" s="213" t="s">
        <v>275</v>
      </c>
      <c r="E2397" s="213">
        <v>107</v>
      </c>
      <c r="F2397" s="213" t="s">
        <v>105</v>
      </c>
    </row>
    <row r="2398" spans="1:6" x14ac:dyDescent="0.3">
      <c r="A2398" s="213">
        <v>2013</v>
      </c>
      <c r="B2398" s="213" t="s">
        <v>93</v>
      </c>
      <c r="C2398" s="213" t="s">
        <v>158</v>
      </c>
      <c r="D2398" s="213" t="s">
        <v>8</v>
      </c>
      <c r="E2398" s="213">
        <v>312</v>
      </c>
      <c r="F2398" s="213" t="s">
        <v>105</v>
      </c>
    </row>
    <row r="2399" spans="1:6" x14ac:dyDescent="0.3">
      <c r="A2399" s="213">
        <v>2013</v>
      </c>
      <c r="B2399" s="213" t="s">
        <v>93</v>
      </c>
      <c r="C2399" s="213" t="s">
        <v>158</v>
      </c>
      <c r="D2399" s="213" t="s">
        <v>78</v>
      </c>
      <c r="E2399" s="213">
        <v>458</v>
      </c>
      <c r="F2399" s="213" t="s">
        <v>105</v>
      </c>
    </row>
    <row r="2400" spans="1:6" x14ac:dyDescent="0.3">
      <c r="A2400" s="213">
        <v>2013</v>
      </c>
      <c r="B2400" s="213" t="s">
        <v>93</v>
      </c>
      <c r="C2400" s="213" t="s">
        <v>158</v>
      </c>
      <c r="D2400" s="213" t="s">
        <v>27</v>
      </c>
      <c r="E2400" s="213">
        <v>324</v>
      </c>
      <c r="F2400" s="213" t="s">
        <v>105</v>
      </c>
    </row>
    <row r="2401" spans="1:6" x14ac:dyDescent="0.3">
      <c r="A2401" s="213">
        <v>2013</v>
      </c>
      <c r="B2401" s="213" t="s">
        <v>93</v>
      </c>
      <c r="C2401" s="213" t="s">
        <v>158</v>
      </c>
      <c r="D2401" s="213" t="s">
        <v>13</v>
      </c>
      <c r="E2401" s="213">
        <v>165</v>
      </c>
      <c r="F2401" s="213" t="s">
        <v>105</v>
      </c>
    </row>
    <row r="2402" spans="1:6" x14ac:dyDescent="0.3">
      <c r="A2402" s="213">
        <v>2013</v>
      </c>
      <c r="B2402" s="213" t="s">
        <v>93</v>
      </c>
      <c r="C2402" s="213" t="s">
        <v>158</v>
      </c>
      <c r="D2402" s="213" t="s">
        <v>70</v>
      </c>
      <c r="E2402" s="213">
        <v>396</v>
      </c>
      <c r="F2402" s="213" t="s">
        <v>105</v>
      </c>
    </row>
    <row r="2403" spans="1:6" x14ac:dyDescent="0.3">
      <c r="A2403" s="213">
        <v>2013</v>
      </c>
      <c r="B2403" s="213" t="s">
        <v>93</v>
      </c>
      <c r="C2403" s="213" t="s">
        <v>158</v>
      </c>
      <c r="D2403" s="213" t="s">
        <v>72</v>
      </c>
      <c r="E2403" s="213">
        <v>124</v>
      </c>
      <c r="F2403" s="213" t="s">
        <v>105</v>
      </c>
    </row>
    <row r="2404" spans="1:6" x14ac:dyDescent="0.3">
      <c r="A2404" s="213">
        <v>2013</v>
      </c>
      <c r="B2404" s="213" t="s">
        <v>93</v>
      </c>
      <c r="C2404" s="213" t="s">
        <v>158</v>
      </c>
      <c r="D2404" s="213" t="s">
        <v>276</v>
      </c>
      <c r="E2404" s="213">
        <v>43</v>
      </c>
      <c r="F2404" s="213" t="s">
        <v>105</v>
      </c>
    </row>
    <row r="2405" spans="1:6" x14ac:dyDescent="0.3">
      <c r="A2405" s="213">
        <v>2013</v>
      </c>
      <c r="B2405" s="213" t="s">
        <v>93</v>
      </c>
      <c r="C2405" s="213" t="s">
        <v>158</v>
      </c>
      <c r="D2405" s="213" t="s">
        <v>6</v>
      </c>
      <c r="E2405" s="292">
        <v>1034</v>
      </c>
      <c r="F2405" s="213" t="s">
        <v>105</v>
      </c>
    </row>
    <row r="2406" spans="1:6" x14ac:dyDescent="0.3">
      <c r="A2406" s="213">
        <v>2013</v>
      </c>
      <c r="B2406" s="213" t="s">
        <v>93</v>
      </c>
      <c r="C2406" s="213" t="s">
        <v>158</v>
      </c>
      <c r="D2406" s="213" t="s">
        <v>62</v>
      </c>
      <c r="E2406" s="213">
        <v>262</v>
      </c>
      <c r="F2406" s="213" t="s">
        <v>105</v>
      </c>
    </row>
    <row r="2407" spans="1:6" x14ac:dyDescent="0.3">
      <c r="A2407" s="213">
        <v>2013</v>
      </c>
      <c r="B2407" s="213" t="s">
        <v>93</v>
      </c>
      <c r="C2407" s="213" t="s">
        <v>158</v>
      </c>
      <c r="D2407" s="213" t="s">
        <v>5</v>
      </c>
      <c r="E2407" s="213">
        <v>704</v>
      </c>
      <c r="F2407" s="213" t="s">
        <v>105</v>
      </c>
    </row>
    <row r="2408" spans="1:6" x14ac:dyDescent="0.3">
      <c r="A2408" s="213">
        <v>2013</v>
      </c>
      <c r="B2408" s="213" t="s">
        <v>93</v>
      </c>
      <c r="C2408" s="213" t="s">
        <v>158</v>
      </c>
      <c r="D2408" s="213" t="s">
        <v>76</v>
      </c>
      <c r="E2408" s="213">
        <v>361</v>
      </c>
      <c r="F2408" s="213" t="s">
        <v>105</v>
      </c>
    </row>
    <row r="2409" spans="1:6" x14ac:dyDescent="0.3">
      <c r="A2409" s="213">
        <v>2013</v>
      </c>
      <c r="B2409" s="213" t="s">
        <v>93</v>
      </c>
      <c r="C2409" s="213" t="s">
        <v>158</v>
      </c>
      <c r="D2409" s="213" t="s">
        <v>63</v>
      </c>
      <c r="E2409" s="213">
        <v>89</v>
      </c>
      <c r="F2409" s="213" t="s">
        <v>105</v>
      </c>
    </row>
    <row r="2410" spans="1:6" x14ac:dyDescent="0.3">
      <c r="A2410" s="213">
        <v>2013</v>
      </c>
      <c r="B2410" s="213" t="s">
        <v>93</v>
      </c>
      <c r="C2410" s="213" t="s">
        <v>158</v>
      </c>
      <c r="D2410" s="213" t="s">
        <v>277</v>
      </c>
      <c r="E2410" s="213">
        <v>40</v>
      </c>
      <c r="F2410" s="213" t="s">
        <v>105</v>
      </c>
    </row>
    <row r="2411" spans="1:6" x14ac:dyDescent="0.3">
      <c r="A2411" s="213">
        <v>2013</v>
      </c>
      <c r="B2411" s="213" t="s">
        <v>93</v>
      </c>
      <c r="C2411" s="213" t="s">
        <v>158</v>
      </c>
      <c r="D2411" s="213" t="s">
        <v>43</v>
      </c>
      <c r="E2411" s="213">
        <v>127</v>
      </c>
      <c r="F2411" s="213" t="s">
        <v>105</v>
      </c>
    </row>
    <row r="2412" spans="1:6" x14ac:dyDescent="0.3">
      <c r="A2412" s="213">
        <v>2013</v>
      </c>
      <c r="B2412" s="213" t="s">
        <v>93</v>
      </c>
      <c r="C2412" s="213" t="s">
        <v>158</v>
      </c>
      <c r="D2412" s="213" t="s">
        <v>65</v>
      </c>
      <c r="E2412" s="213">
        <v>117</v>
      </c>
      <c r="F2412" s="213" t="s">
        <v>105</v>
      </c>
    </row>
    <row r="2413" spans="1:6" x14ac:dyDescent="0.3">
      <c r="A2413" s="213">
        <v>2013</v>
      </c>
      <c r="B2413" s="213" t="s">
        <v>93</v>
      </c>
      <c r="C2413" s="213" t="s">
        <v>158</v>
      </c>
      <c r="D2413" s="213" t="s">
        <v>22</v>
      </c>
      <c r="E2413" s="213">
        <v>148</v>
      </c>
      <c r="F2413" s="213" t="s">
        <v>105</v>
      </c>
    </row>
    <row r="2414" spans="1:6" x14ac:dyDescent="0.3">
      <c r="A2414" s="213">
        <v>2013</v>
      </c>
      <c r="B2414" s="213" t="s">
        <v>93</v>
      </c>
      <c r="C2414" s="213" t="s">
        <v>158</v>
      </c>
      <c r="D2414" s="213" t="s">
        <v>61</v>
      </c>
      <c r="E2414" s="213">
        <v>89</v>
      </c>
      <c r="F2414" s="213" t="s">
        <v>105</v>
      </c>
    </row>
    <row r="2415" spans="1:6" x14ac:dyDescent="0.3">
      <c r="A2415" s="213">
        <v>2013</v>
      </c>
      <c r="B2415" s="213" t="s">
        <v>93</v>
      </c>
      <c r="C2415" s="213" t="s">
        <v>158</v>
      </c>
      <c r="D2415" s="213" t="s">
        <v>23</v>
      </c>
      <c r="E2415" s="213">
        <v>207</v>
      </c>
      <c r="F2415" s="213" t="s">
        <v>105</v>
      </c>
    </row>
    <row r="2416" spans="1:6" x14ac:dyDescent="0.3">
      <c r="A2416" s="213">
        <v>2013</v>
      </c>
      <c r="B2416" s="213" t="s">
        <v>93</v>
      </c>
      <c r="C2416" s="213" t="s">
        <v>158</v>
      </c>
      <c r="D2416" s="213" t="s">
        <v>12</v>
      </c>
      <c r="E2416" s="213">
        <v>92</v>
      </c>
      <c r="F2416" s="213" t="s">
        <v>105</v>
      </c>
    </row>
    <row r="2417" spans="1:6" x14ac:dyDescent="0.3">
      <c r="A2417" s="213">
        <v>2013</v>
      </c>
      <c r="B2417" s="213" t="s">
        <v>93</v>
      </c>
      <c r="C2417" s="213" t="s">
        <v>158</v>
      </c>
      <c r="D2417" s="213" t="s">
        <v>278</v>
      </c>
      <c r="E2417" s="213">
        <v>280</v>
      </c>
      <c r="F2417" s="213" t="s">
        <v>105</v>
      </c>
    </row>
    <row r="2418" spans="1:6" x14ac:dyDescent="0.3">
      <c r="A2418" s="213">
        <v>2013</v>
      </c>
      <c r="B2418" s="213" t="s">
        <v>93</v>
      </c>
      <c r="C2418" s="213" t="s">
        <v>158</v>
      </c>
      <c r="D2418" s="213" t="s">
        <v>19</v>
      </c>
      <c r="E2418" s="213">
        <v>220</v>
      </c>
      <c r="F2418" s="213" t="s">
        <v>105</v>
      </c>
    </row>
    <row r="2419" spans="1:6" x14ac:dyDescent="0.3">
      <c r="A2419" s="213">
        <v>2013</v>
      </c>
      <c r="B2419" s="213" t="s">
        <v>93</v>
      </c>
      <c r="C2419" s="213" t="s">
        <v>158</v>
      </c>
      <c r="D2419" s="213" t="s">
        <v>45</v>
      </c>
      <c r="E2419" s="213">
        <v>61</v>
      </c>
      <c r="F2419" s="213" t="s">
        <v>105</v>
      </c>
    </row>
    <row r="2420" spans="1:6" x14ac:dyDescent="0.3">
      <c r="A2420" s="213">
        <v>2013</v>
      </c>
      <c r="B2420" s="213" t="s">
        <v>93</v>
      </c>
      <c r="C2420" s="213" t="s">
        <v>158</v>
      </c>
      <c r="D2420" s="213" t="s">
        <v>48</v>
      </c>
      <c r="E2420" s="213">
        <v>148</v>
      </c>
      <c r="F2420" s="213" t="s">
        <v>105</v>
      </c>
    </row>
    <row r="2421" spans="1:6" x14ac:dyDescent="0.3">
      <c r="A2421" s="213">
        <v>2013</v>
      </c>
      <c r="B2421" s="213" t="s">
        <v>93</v>
      </c>
      <c r="C2421" s="213" t="s">
        <v>158</v>
      </c>
      <c r="D2421" s="213" t="s">
        <v>34</v>
      </c>
      <c r="E2421" s="213">
        <v>68</v>
      </c>
      <c r="F2421" s="213" t="s">
        <v>105</v>
      </c>
    </row>
    <row r="2422" spans="1:6" x14ac:dyDescent="0.3">
      <c r="A2422" s="213">
        <v>2013</v>
      </c>
      <c r="B2422" s="213" t="s">
        <v>93</v>
      </c>
      <c r="C2422" s="213" t="s">
        <v>158</v>
      </c>
      <c r="D2422" s="213" t="s">
        <v>3</v>
      </c>
      <c r="E2422" s="213">
        <v>877</v>
      </c>
      <c r="F2422" s="213" t="s">
        <v>105</v>
      </c>
    </row>
    <row r="2423" spans="1:6" x14ac:dyDescent="0.3">
      <c r="A2423" s="213">
        <v>2013</v>
      </c>
      <c r="B2423" s="213" t="s">
        <v>93</v>
      </c>
      <c r="C2423" s="213" t="s">
        <v>158</v>
      </c>
      <c r="D2423" s="213" t="s">
        <v>80</v>
      </c>
      <c r="E2423" s="213">
        <v>313</v>
      </c>
      <c r="F2423" s="213" t="s">
        <v>105</v>
      </c>
    </row>
    <row r="2424" spans="1:6" x14ac:dyDescent="0.3">
      <c r="A2424" s="213">
        <v>2013</v>
      </c>
      <c r="B2424" s="213" t="s">
        <v>93</v>
      </c>
      <c r="C2424" s="213" t="s">
        <v>158</v>
      </c>
      <c r="D2424" s="213" t="s">
        <v>39</v>
      </c>
      <c r="E2424" s="213">
        <v>178</v>
      </c>
      <c r="F2424" s="213" t="s">
        <v>105</v>
      </c>
    </row>
    <row r="2425" spans="1:6" x14ac:dyDescent="0.3">
      <c r="A2425" s="213">
        <v>2013</v>
      </c>
      <c r="B2425" s="213" t="s">
        <v>93</v>
      </c>
      <c r="C2425" s="213" t="s">
        <v>158</v>
      </c>
      <c r="D2425" s="213" t="s">
        <v>14</v>
      </c>
      <c r="E2425" s="213">
        <v>589</v>
      </c>
      <c r="F2425" s="213" t="s">
        <v>105</v>
      </c>
    </row>
    <row r="2426" spans="1:6" x14ac:dyDescent="0.3">
      <c r="A2426" s="213">
        <v>2013</v>
      </c>
      <c r="B2426" s="213" t="s">
        <v>93</v>
      </c>
      <c r="C2426" s="213" t="s">
        <v>158</v>
      </c>
      <c r="D2426" s="213" t="s">
        <v>68</v>
      </c>
      <c r="E2426" s="213">
        <v>120</v>
      </c>
      <c r="F2426" s="213" t="s">
        <v>105</v>
      </c>
    </row>
    <row r="2427" spans="1:6" x14ac:dyDescent="0.3">
      <c r="A2427" s="213">
        <v>2013</v>
      </c>
      <c r="B2427" s="213" t="s">
        <v>93</v>
      </c>
      <c r="C2427" s="213" t="s">
        <v>158</v>
      </c>
      <c r="D2427" s="213" t="s">
        <v>69</v>
      </c>
      <c r="E2427" s="213">
        <v>134</v>
      </c>
      <c r="F2427" s="213" t="s">
        <v>105</v>
      </c>
    </row>
    <row r="2428" spans="1:6" x14ac:dyDescent="0.3">
      <c r="A2428" s="213">
        <v>2013</v>
      </c>
      <c r="B2428" s="213" t="s">
        <v>93</v>
      </c>
      <c r="C2428" s="213" t="s">
        <v>158</v>
      </c>
      <c r="D2428" s="213" t="s">
        <v>279</v>
      </c>
      <c r="E2428" s="213">
        <v>75</v>
      </c>
      <c r="F2428" s="213" t="s">
        <v>105</v>
      </c>
    </row>
    <row r="2429" spans="1:6" x14ac:dyDescent="0.3">
      <c r="A2429" s="213">
        <v>2013</v>
      </c>
      <c r="B2429" s="213" t="s">
        <v>93</v>
      </c>
      <c r="C2429" s="213" t="s">
        <v>158</v>
      </c>
      <c r="D2429" s="213" t="s">
        <v>24</v>
      </c>
      <c r="E2429" s="213">
        <v>571</v>
      </c>
      <c r="F2429" s="213" t="s">
        <v>105</v>
      </c>
    </row>
    <row r="2430" spans="1:6" x14ac:dyDescent="0.3">
      <c r="A2430" s="213">
        <v>2013</v>
      </c>
      <c r="B2430" s="213" t="s">
        <v>93</v>
      </c>
      <c r="C2430" s="213" t="s">
        <v>158</v>
      </c>
      <c r="D2430" s="213" t="s">
        <v>9</v>
      </c>
      <c r="E2430" s="213">
        <v>412</v>
      </c>
      <c r="F2430" s="213" t="s">
        <v>105</v>
      </c>
    </row>
    <row r="2431" spans="1:6" x14ac:dyDescent="0.3">
      <c r="A2431" s="213">
        <v>2013</v>
      </c>
      <c r="B2431" s="213" t="s">
        <v>93</v>
      </c>
      <c r="C2431" s="213" t="s">
        <v>158</v>
      </c>
      <c r="D2431" s="213" t="s">
        <v>67</v>
      </c>
      <c r="E2431" s="213">
        <v>144</v>
      </c>
      <c r="F2431" s="213" t="s">
        <v>105</v>
      </c>
    </row>
    <row r="2432" spans="1:6" x14ac:dyDescent="0.3">
      <c r="A2432" s="213">
        <v>2013</v>
      </c>
      <c r="B2432" s="213" t="s">
        <v>93</v>
      </c>
      <c r="C2432" s="213" t="s">
        <v>158</v>
      </c>
      <c r="D2432" s="213" t="s">
        <v>28</v>
      </c>
      <c r="E2432" s="213">
        <v>269</v>
      </c>
      <c r="F2432" s="213" t="s">
        <v>105</v>
      </c>
    </row>
    <row r="2433" spans="1:6" x14ac:dyDescent="0.3">
      <c r="A2433" s="213">
        <v>2013</v>
      </c>
      <c r="B2433" s="213" t="s">
        <v>93</v>
      </c>
      <c r="C2433" s="213" t="s">
        <v>158</v>
      </c>
      <c r="D2433" s="213" t="s">
        <v>31</v>
      </c>
      <c r="E2433" s="213">
        <v>236</v>
      </c>
      <c r="F2433" s="213" t="s">
        <v>105</v>
      </c>
    </row>
    <row r="2434" spans="1:6" x14ac:dyDescent="0.3">
      <c r="A2434" s="213">
        <v>2013</v>
      </c>
      <c r="B2434" s="213" t="s">
        <v>93</v>
      </c>
      <c r="C2434" s="213" t="s">
        <v>158</v>
      </c>
      <c r="D2434" s="213" t="s">
        <v>64</v>
      </c>
      <c r="E2434" s="213">
        <v>294</v>
      </c>
      <c r="F2434" s="213" t="s">
        <v>105</v>
      </c>
    </row>
    <row r="2435" spans="1:6" x14ac:dyDescent="0.3">
      <c r="A2435" s="213">
        <v>2013</v>
      </c>
      <c r="B2435" s="213" t="s">
        <v>93</v>
      </c>
      <c r="C2435" s="213" t="s">
        <v>158</v>
      </c>
      <c r="D2435" s="213" t="s">
        <v>280</v>
      </c>
      <c r="E2435" s="213">
        <v>58</v>
      </c>
      <c r="F2435" s="213" t="s">
        <v>105</v>
      </c>
    </row>
    <row r="2436" spans="1:6" x14ac:dyDescent="0.3">
      <c r="A2436" s="213">
        <v>2013</v>
      </c>
      <c r="B2436" s="213" t="s">
        <v>93</v>
      </c>
      <c r="C2436" s="213" t="s">
        <v>158</v>
      </c>
      <c r="D2436" s="213" t="s">
        <v>73</v>
      </c>
      <c r="E2436" s="213">
        <v>426</v>
      </c>
      <c r="F2436" s="213" t="s">
        <v>105</v>
      </c>
    </row>
    <row r="2437" spans="1:6" x14ac:dyDescent="0.3">
      <c r="A2437" s="213">
        <v>2013</v>
      </c>
      <c r="B2437" s="213" t="s">
        <v>93</v>
      </c>
      <c r="C2437" s="213" t="s">
        <v>158</v>
      </c>
      <c r="D2437" s="213" t="s">
        <v>26</v>
      </c>
      <c r="E2437" s="213">
        <v>195</v>
      </c>
      <c r="F2437" s="213" t="s">
        <v>105</v>
      </c>
    </row>
    <row r="2438" spans="1:6" x14ac:dyDescent="0.3">
      <c r="A2438" s="213">
        <v>2013</v>
      </c>
      <c r="B2438" s="213" t="s">
        <v>93</v>
      </c>
      <c r="C2438" s="213" t="s">
        <v>158</v>
      </c>
      <c r="D2438" s="213" t="s">
        <v>32</v>
      </c>
      <c r="E2438" s="213">
        <v>173</v>
      </c>
      <c r="F2438" s="213" t="s">
        <v>105</v>
      </c>
    </row>
    <row r="2439" spans="1:6" x14ac:dyDescent="0.3">
      <c r="A2439" s="213">
        <v>2013</v>
      </c>
      <c r="B2439" s="213" t="s">
        <v>93</v>
      </c>
      <c r="C2439" s="213" t="s">
        <v>158</v>
      </c>
      <c r="D2439" s="213" t="s">
        <v>46</v>
      </c>
      <c r="E2439" s="213">
        <v>500</v>
      </c>
      <c r="F2439" s="213" t="s">
        <v>105</v>
      </c>
    </row>
    <row r="2440" spans="1:6" x14ac:dyDescent="0.3">
      <c r="A2440" s="213">
        <v>2013</v>
      </c>
      <c r="B2440" s="213" t="s">
        <v>93</v>
      </c>
      <c r="C2440" s="213" t="s">
        <v>158</v>
      </c>
      <c r="D2440" s="213" t="s">
        <v>75</v>
      </c>
      <c r="E2440" s="213">
        <v>277</v>
      </c>
      <c r="F2440" s="213" t="s">
        <v>105</v>
      </c>
    </row>
    <row r="2441" spans="1:6" x14ac:dyDescent="0.3">
      <c r="A2441" s="213">
        <v>2013</v>
      </c>
      <c r="B2441" s="213" t="s">
        <v>93</v>
      </c>
      <c r="C2441" s="213" t="s">
        <v>158</v>
      </c>
      <c r="D2441" s="213" t="s">
        <v>10</v>
      </c>
      <c r="E2441" s="213">
        <v>719</v>
      </c>
      <c r="F2441" s="213" t="s">
        <v>105</v>
      </c>
    </row>
    <row r="2442" spans="1:6" x14ac:dyDescent="0.3">
      <c r="A2442" s="213">
        <v>2013</v>
      </c>
      <c r="B2442" s="213" t="s">
        <v>93</v>
      </c>
      <c r="C2442" s="213" t="s">
        <v>158</v>
      </c>
      <c r="D2442" s="213" t="s">
        <v>291</v>
      </c>
      <c r="E2442" s="213">
        <v>82</v>
      </c>
      <c r="F2442" s="213" t="s">
        <v>105</v>
      </c>
    </row>
    <row r="2443" spans="1:6" x14ac:dyDescent="0.3">
      <c r="A2443" s="213">
        <v>2013</v>
      </c>
      <c r="B2443" s="213" t="s">
        <v>93</v>
      </c>
      <c r="C2443" s="213" t="s">
        <v>158</v>
      </c>
      <c r="D2443" s="213" t="s">
        <v>15</v>
      </c>
      <c r="E2443" s="213">
        <v>600</v>
      </c>
      <c r="F2443" s="213" t="s">
        <v>105</v>
      </c>
    </row>
    <row r="2444" spans="1:6" x14ac:dyDescent="0.3">
      <c r="A2444" s="213">
        <v>2013</v>
      </c>
      <c r="B2444" s="213" t="s">
        <v>93</v>
      </c>
      <c r="C2444" s="213" t="s">
        <v>158</v>
      </c>
      <c r="D2444" s="213" t="s">
        <v>18</v>
      </c>
      <c r="E2444" s="213">
        <v>520</v>
      </c>
      <c r="F2444" s="213" t="s">
        <v>105</v>
      </c>
    </row>
    <row r="2445" spans="1:6" x14ac:dyDescent="0.3">
      <c r="A2445" s="213">
        <v>2013</v>
      </c>
      <c r="B2445" s="213" t="s">
        <v>93</v>
      </c>
      <c r="C2445" s="213" t="s">
        <v>158</v>
      </c>
      <c r="D2445" s="213" t="s">
        <v>77</v>
      </c>
      <c r="E2445" s="213">
        <v>207</v>
      </c>
      <c r="F2445" s="213" t="s">
        <v>105</v>
      </c>
    </row>
    <row r="2446" spans="1:6" x14ac:dyDescent="0.3">
      <c r="A2446" s="213">
        <v>2013</v>
      </c>
      <c r="B2446" s="213" t="s">
        <v>93</v>
      </c>
      <c r="C2446" s="213" t="s">
        <v>158</v>
      </c>
      <c r="D2446" s="213" t="s">
        <v>44</v>
      </c>
      <c r="E2446" s="213">
        <v>57</v>
      </c>
      <c r="F2446" s="213" t="s">
        <v>105</v>
      </c>
    </row>
    <row r="2447" spans="1:6" x14ac:dyDescent="0.3">
      <c r="A2447" s="213">
        <v>2013</v>
      </c>
      <c r="B2447" s="213" t="s">
        <v>93</v>
      </c>
      <c r="C2447" s="213" t="s">
        <v>158</v>
      </c>
      <c r="D2447" s="213" t="s">
        <v>71</v>
      </c>
      <c r="E2447" s="213">
        <v>276</v>
      </c>
      <c r="F2447" s="213" t="s">
        <v>105</v>
      </c>
    </row>
    <row r="2448" spans="1:6" x14ac:dyDescent="0.3">
      <c r="A2448" s="213">
        <v>2013</v>
      </c>
      <c r="B2448" s="213" t="s">
        <v>93</v>
      </c>
      <c r="C2448" s="213" t="s">
        <v>158</v>
      </c>
      <c r="D2448" s="213" t="s">
        <v>52</v>
      </c>
      <c r="E2448" s="213">
        <v>73</v>
      </c>
      <c r="F2448" s="213" t="s">
        <v>105</v>
      </c>
    </row>
    <row r="2449" spans="1:6" x14ac:dyDescent="0.3">
      <c r="A2449" s="213">
        <v>2013</v>
      </c>
      <c r="B2449" s="213" t="s">
        <v>93</v>
      </c>
      <c r="C2449" s="213" t="s">
        <v>158</v>
      </c>
      <c r="D2449" s="213" t="s">
        <v>20</v>
      </c>
      <c r="E2449" s="213">
        <v>363</v>
      </c>
      <c r="F2449" s="213" t="s">
        <v>105</v>
      </c>
    </row>
    <row r="2450" spans="1:6" x14ac:dyDescent="0.3">
      <c r="A2450" s="213">
        <v>2013</v>
      </c>
      <c r="B2450" s="213" t="s">
        <v>93</v>
      </c>
      <c r="C2450" s="213" t="s">
        <v>158</v>
      </c>
      <c r="D2450" s="213" t="s">
        <v>95</v>
      </c>
      <c r="E2450" s="213">
        <v>540</v>
      </c>
      <c r="F2450" s="213" t="s">
        <v>105</v>
      </c>
    </row>
    <row r="2451" spans="1:6" x14ac:dyDescent="0.3">
      <c r="A2451" s="213">
        <v>2013</v>
      </c>
      <c r="B2451" s="213" t="s">
        <v>93</v>
      </c>
      <c r="C2451" s="213" t="s">
        <v>158</v>
      </c>
      <c r="D2451" s="213" t="s">
        <v>30</v>
      </c>
      <c r="E2451" s="213">
        <v>109</v>
      </c>
      <c r="F2451" s="213" t="s">
        <v>105</v>
      </c>
    </row>
    <row r="2452" spans="1:6" x14ac:dyDescent="0.3">
      <c r="A2452" s="213">
        <v>2013</v>
      </c>
      <c r="B2452" s="213" t="s">
        <v>93</v>
      </c>
      <c r="C2452" s="213" t="s">
        <v>158</v>
      </c>
      <c r="D2452" s="213" t="s">
        <v>58</v>
      </c>
      <c r="E2452" s="213">
        <v>34</v>
      </c>
      <c r="F2452" s="213" t="s">
        <v>105</v>
      </c>
    </row>
    <row r="2453" spans="1:6" x14ac:dyDescent="0.3">
      <c r="A2453" s="213">
        <v>2013</v>
      </c>
      <c r="B2453" s="213" t="s">
        <v>93</v>
      </c>
      <c r="C2453" s="213" t="s">
        <v>158</v>
      </c>
      <c r="D2453" s="213" t="s">
        <v>281</v>
      </c>
      <c r="E2453" s="292">
        <v>1277</v>
      </c>
      <c r="F2453" s="213" t="s">
        <v>105</v>
      </c>
    </row>
    <row r="2454" spans="1:6" x14ac:dyDescent="0.3">
      <c r="A2454" s="213">
        <v>2013</v>
      </c>
      <c r="B2454" s="213" t="s">
        <v>93</v>
      </c>
      <c r="C2454" s="213" t="s">
        <v>158</v>
      </c>
      <c r="D2454" s="213" t="s">
        <v>282</v>
      </c>
      <c r="E2454" s="213">
        <v>114</v>
      </c>
      <c r="F2454" s="213" t="s">
        <v>105</v>
      </c>
    </row>
    <row r="2455" spans="1:6" x14ac:dyDescent="0.3">
      <c r="A2455" s="213">
        <v>2013</v>
      </c>
      <c r="B2455" s="213" t="s">
        <v>93</v>
      </c>
      <c r="C2455" s="213" t="s">
        <v>158</v>
      </c>
      <c r="D2455" s="213" t="s">
        <v>145</v>
      </c>
      <c r="E2455" s="292">
        <v>6273</v>
      </c>
      <c r="F2455" s="213" t="s">
        <v>105</v>
      </c>
    </row>
    <row r="2456" spans="1:6" x14ac:dyDescent="0.3">
      <c r="A2456" s="213">
        <v>2013</v>
      </c>
      <c r="B2456" s="213" t="s">
        <v>93</v>
      </c>
      <c r="C2456" s="213" t="s">
        <v>158</v>
      </c>
      <c r="D2456" s="213" t="s">
        <v>146</v>
      </c>
      <c r="E2456" s="292">
        <v>3334</v>
      </c>
      <c r="F2456" s="213" t="s">
        <v>105</v>
      </c>
    </row>
    <row r="2457" spans="1:6" x14ac:dyDescent="0.3">
      <c r="A2457" s="213">
        <v>2013</v>
      </c>
      <c r="B2457" s="213" t="s">
        <v>93</v>
      </c>
      <c r="C2457" s="213" t="s">
        <v>158</v>
      </c>
      <c r="D2457" s="213" t="s">
        <v>147</v>
      </c>
      <c r="E2457" s="292">
        <v>7281</v>
      </c>
      <c r="F2457" s="213" t="s">
        <v>105</v>
      </c>
    </row>
    <row r="2458" spans="1:6" x14ac:dyDescent="0.3">
      <c r="A2458" s="213">
        <v>2013</v>
      </c>
      <c r="B2458" s="213" t="s">
        <v>93</v>
      </c>
      <c r="C2458" s="213" t="s">
        <v>81</v>
      </c>
      <c r="D2458" s="213" t="s">
        <v>59</v>
      </c>
      <c r="E2458" s="213">
        <v>57</v>
      </c>
      <c r="F2458" s="213" t="s">
        <v>105</v>
      </c>
    </row>
    <row r="2459" spans="1:6" x14ac:dyDescent="0.3">
      <c r="A2459" s="213">
        <v>2013</v>
      </c>
      <c r="B2459" s="213" t="s">
        <v>93</v>
      </c>
      <c r="C2459" s="213" t="s">
        <v>81</v>
      </c>
      <c r="D2459" s="213" t="s">
        <v>79</v>
      </c>
      <c r="E2459" s="213">
        <v>694</v>
      </c>
      <c r="F2459" s="213" t="s">
        <v>105</v>
      </c>
    </row>
    <row r="2460" spans="1:6" x14ac:dyDescent="0.3">
      <c r="A2460" s="213">
        <v>2013</v>
      </c>
      <c r="B2460" s="213" t="s">
        <v>93</v>
      </c>
      <c r="C2460" s="213" t="s">
        <v>81</v>
      </c>
      <c r="D2460" s="213" t="s">
        <v>17</v>
      </c>
      <c r="E2460" s="213">
        <v>370</v>
      </c>
      <c r="F2460" s="213" t="s">
        <v>105</v>
      </c>
    </row>
    <row r="2461" spans="1:6" x14ac:dyDescent="0.3">
      <c r="A2461" s="213">
        <v>2013</v>
      </c>
      <c r="B2461" s="213" t="s">
        <v>93</v>
      </c>
      <c r="C2461" s="213" t="s">
        <v>81</v>
      </c>
      <c r="D2461" s="213" t="s">
        <v>274</v>
      </c>
      <c r="E2461" s="213">
        <v>37</v>
      </c>
      <c r="F2461" s="213" t="s">
        <v>105</v>
      </c>
    </row>
    <row r="2462" spans="1:6" x14ac:dyDescent="0.3">
      <c r="A2462" s="213">
        <v>2013</v>
      </c>
      <c r="B2462" s="213" t="s">
        <v>93</v>
      </c>
      <c r="C2462" s="213" t="s">
        <v>81</v>
      </c>
      <c r="D2462" s="213" t="s">
        <v>66</v>
      </c>
      <c r="E2462" s="213">
        <v>101</v>
      </c>
      <c r="F2462" s="213" t="s">
        <v>105</v>
      </c>
    </row>
    <row r="2463" spans="1:6" x14ac:dyDescent="0.3">
      <c r="A2463" s="213">
        <v>2013</v>
      </c>
      <c r="B2463" s="213" t="s">
        <v>93</v>
      </c>
      <c r="C2463" s="213" t="s">
        <v>81</v>
      </c>
      <c r="D2463" s="213" t="s">
        <v>283</v>
      </c>
      <c r="E2463" s="213">
        <v>42</v>
      </c>
      <c r="F2463" s="213" t="s">
        <v>105</v>
      </c>
    </row>
    <row r="2464" spans="1:6" x14ac:dyDescent="0.3">
      <c r="A2464" s="213">
        <v>2013</v>
      </c>
      <c r="B2464" s="213" t="s">
        <v>93</v>
      </c>
      <c r="C2464" s="213" t="s">
        <v>81</v>
      </c>
      <c r="D2464" s="213" t="s">
        <v>11</v>
      </c>
      <c r="E2464" s="213">
        <v>669</v>
      </c>
      <c r="F2464" s="213" t="s">
        <v>105</v>
      </c>
    </row>
    <row r="2465" spans="1:6" x14ac:dyDescent="0.3">
      <c r="A2465" s="213">
        <v>2013</v>
      </c>
      <c r="B2465" s="213" t="s">
        <v>93</v>
      </c>
      <c r="C2465" s="213" t="s">
        <v>81</v>
      </c>
      <c r="D2465" s="213" t="s">
        <v>56</v>
      </c>
      <c r="E2465" s="213">
        <v>172</v>
      </c>
      <c r="F2465" s="213" t="s">
        <v>105</v>
      </c>
    </row>
    <row r="2466" spans="1:6" x14ac:dyDescent="0.3">
      <c r="A2466" s="213">
        <v>2013</v>
      </c>
      <c r="B2466" s="213" t="s">
        <v>93</v>
      </c>
      <c r="C2466" s="213" t="s">
        <v>81</v>
      </c>
      <c r="D2466" s="213" t="s">
        <v>29</v>
      </c>
      <c r="E2466" s="213">
        <v>177</v>
      </c>
      <c r="F2466" s="213" t="s">
        <v>105</v>
      </c>
    </row>
    <row r="2467" spans="1:6" x14ac:dyDescent="0.3">
      <c r="A2467" s="213">
        <v>2013</v>
      </c>
      <c r="B2467" s="213" t="s">
        <v>93</v>
      </c>
      <c r="C2467" s="213" t="s">
        <v>81</v>
      </c>
      <c r="D2467" s="213" t="s">
        <v>47</v>
      </c>
      <c r="E2467" s="213">
        <v>450</v>
      </c>
      <c r="F2467" s="213" t="s">
        <v>105</v>
      </c>
    </row>
    <row r="2468" spans="1:6" x14ac:dyDescent="0.3">
      <c r="A2468" s="213">
        <v>2013</v>
      </c>
      <c r="B2468" s="213" t="s">
        <v>93</v>
      </c>
      <c r="C2468" s="213" t="s">
        <v>81</v>
      </c>
      <c r="D2468" s="213" t="s">
        <v>57</v>
      </c>
      <c r="E2468" s="213">
        <v>100</v>
      </c>
      <c r="F2468" s="213" t="s">
        <v>105</v>
      </c>
    </row>
    <row r="2469" spans="1:6" x14ac:dyDescent="0.3">
      <c r="A2469" s="213">
        <v>2013</v>
      </c>
      <c r="B2469" s="213" t="s">
        <v>93</v>
      </c>
      <c r="C2469" s="213" t="s">
        <v>81</v>
      </c>
      <c r="D2469" s="213" t="s">
        <v>74</v>
      </c>
      <c r="E2469" s="213">
        <v>430</v>
      </c>
      <c r="F2469" s="213" t="s">
        <v>105</v>
      </c>
    </row>
    <row r="2470" spans="1:6" x14ac:dyDescent="0.3">
      <c r="A2470" s="213">
        <v>2013</v>
      </c>
      <c r="B2470" s="213" t="s">
        <v>93</v>
      </c>
      <c r="C2470" s="213" t="s">
        <v>81</v>
      </c>
      <c r="D2470" s="213" t="s">
        <v>53</v>
      </c>
      <c r="E2470" s="213">
        <v>72</v>
      </c>
      <c r="F2470" s="213" t="s">
        <v>105</v>
      </c>
    </row>
    <row r="2471" spans="1:6" x14ac:dyDescent="0.3">
      <c r="A2471" s="213">
        <v>2013</v>
      </c>
      <c r="B2471" s="213" t="s">
        <v>93</v>
      </c>
      <c r="C2471" s="213" t="s">
        <v>81</v>
      </c>
      <c r="D2471" s="213" t="s">
        <v>33</v>
      </c>
      <c r="E2471" s="213">
        <v>64</v>
      </c>
      <c r="F2471" s="213" t="s">
        <v>105</v>
      </c>
    </row>
    <row r="2472" spans="1:6" x14ac:dyDescent="0.3">
      <c r="A2472" s="213">
        <v>2013</v>
      </c>
      <c r="B2472" s="213" t="s">
        <v>93</v>
      </c>
      <c r="C2472" s="213" t="s">
        <v>81</v>
      </c>
      <c r="D2472" s="213" t="s">
        <v>60</v>
      </c>
      <c r="E2472" s="213">
        <v>170</v>
      </c>
      <c r="F2472" s="213" t="s">
        <v>105</v>
      </c>
    </row>
    <row r="2473" spans="1:6" x14ac:dyDescent="0.3">
      <c r="A2473" s="213">
        <v>2013</v>
      </c>
      <c r="B2473" s="213" t="s">
        <v>93</v>
      </c>
      <c r="C2473" s="213" t="s">
        <v>81</v>
      </c>
      <c r="D2473" s="213" t="s">
        <v>25</v>
      </c>
      <c r="E2473" s="213">
        <v>446</v>
      </c>
      <c r="F2473" s="213" t="s">
        <v>105</v>
      </c>
    </row>
    <row r="2474" spans="1:6" x14ac:dyDescent="0.3">
      <c r="A2474" s="213">
        <v>2013</v>
      </c>
      <c r="B2474" s="213" t="s">
        <v>93</v>
      </c>
      <c r="C2474" s="213" t="s">
        <v>81</v>
      </c>
      <c r="D2474" s="213" t="s">
        <v>7</v>
      </c>
      <c r="E2474" s="213">
        <v>557</v>
      </c>
      <c r="F2474" s="213" t="s">
        <v>105</v>
      </c>
    </row>
    <row r="2475" spans="1:6" x14ac:dyDescent="0.3">
      <c r="A2475" s="213">
        <v>2013</v>
      </c>
      <c r="B2475" s="213" t="s">
        <v>93</v>
      </c>
      <c r="C2475" s="213" t="s">
        <v>81</v>
      </c>
      <c r="D2475" s="213" t="s">
        <v>36</v>
      </c>
      <c r="E2475" s="213">
        <v>144</v>
      </c>
      <c r="F2475" s="213" t="s">
        <v>105</v>
      </c>
    </row>
    <row r="2476" spans="1:6" x14ac:dyDescent="0.3">
      <c r="A2476" s="213">
        <v>2013</v>
      </c>
      <c r="B2476" s="213" t="s">
        <v>93</v>
      </c>
      <c r="C2476" s="213" t="s">
        <v>81</v>
      </c>
      <c r="D2476" s="213" t="s">
        <v>21</v>
      </c>
      <c r="E2476" s="213">
        <v>168</v>
      </c>
      <c r="F2476" s="213" t="s">
        <v>105</v>
      </c>
    </row>
    <row r="2477" spans="1:6" x14ac:dyDescent="0.3">
      <c r="A2477" s="213">
        <v>2013</v>
      </c>
      <c r="B2477" s="213" t="s">
        <v>93</v>
      </c>
      <c r="C2477" s="213" t="s">
        <v>81</v>
      </c>
      <c r="D2477" s="213" t="s">
        <v>16</v>
      </c>
      <c r="E2477" s="213">
        <v>426</v>
      </c>
      <c r="F2477" s="213" t="s">
        <v>105</v>
      </c>
    </row>
    <row r="2478" spans="1:6" x14ac:dyDescent="0.3">
      <c r="A2478" s="213">
        <v>2013</v>
      </c>
      <c r="B2478" s="213" t="s">
        <v>93</v>
      </c>
      <c r="C2478" s="213" t="s">
        <v>81</v>
      </c>
      <c r="D2478" s="213" t="s">
        <v>2</v>
      </c>
      <c r="E2478" s="213">
        <v>904</v>
      </c>
      <c r="F2478" s="213" t="s">
        <v>105</v>
      </c>
    </row>
    <row r="2479" spans="1:6" x14ac:dyDescent="0.3">
      <c r="A2479" s="213">
        <v>2013</v>
      </c>
      <c r="B2479" s="213" t="s">
        <v>93</v>
      </c>
      <c r="C2479" s="213" t="s">
        <v>81</v>
      </c>
      <c r="D2479" s="213" t="s">
        <v>4</v>
      </c>
      <c r="E2479" s="213">
        <v>976</v>
      </c>
      <c r="F2479" s="213" t="s">
        <v>105</v>
      </c>
    </row>
    <row r="2480" spans="1:6" x14ac:dyDescent="0.3">
      <c r="A2480" s="213">
        <v>2013</v>
      </c>
      <c r="B2480" s="213" t="s">
        <v>93</v>
      </c>
      <c r="C2480" s="213" t="s">
        <v>81</v>
      </c>
      <c r="D2480" s="213" t="s">
        <v>38</v>
      </c>
      <c r="E2480" s="213">
        <v>90</v>
      </c>
      <c r="F2480" s="213" t="s">
        <v>105</v>
      </c>
    </row>
    <row r="2481" spans="1:6" x14ac:dyDescent="0.3">
      <c r="A2481" s="213">
        <v>2013</v>
      </c>
      <c r="B2481" s="213" t="s">
        <v>93</v>
      </c>
      <c r="C2481" s="213" t="s">
        <v>81</v>
      </c>
      <c r="D2481" s="213" t="s">
        <v>275</v>
      </c>
      <c r="E2481" s="213">
        <v>88</v>
      </c>
      <c r="F2481" s="213" t="s">
        <v>105</v>
      </c>
    </row>
    <row r="2482" spans="1:6" x14ac:dyDescent="0.3">
      <c r="A2482" s="213">
        <v>2013</v>
      </c>
      <c r="B2482" s="213" t="s">
        <v>93</v>
      </c>
      <c r="C2482" s="213" t="s">
        <v>81</v>
      </c>
      <c r="D2482" s="213" t="s">
        <v>8</v>
      </c>
      <c r="E2482" s="213">
        <v>309</v>
      </c>
      <c r="F2482" s="213" t="s">
        <v>105</v>
      </c>
    </row>
    <row r="2483" spans="1:6" x14ac:dyDescent="0.3">
      <c r="A2483" s="213">
        <v>2013</v>
      </c>
      <c r="B2483" s="213" t="s">
        <v>93</v>
      </c>
      <c r="C2483" s="213" t="s">
        <v>81</v>
      </c>
      <c r="D2483" s="213" t="s">
        <v>78</v>
      </c>
      <c r="E2483" s="213">
        <v>442</v>
      </c>
      <c r="F2483" s="213" t="s">
        <v>105</v>
      </c>
    </row>
    <row r="2484" spans="1:6" x14ac:dyDescent="0.3">
      <c r="A2484" s="213">
        <v>2013</v>
      </c>
      <c r="B2484" s="213" t="s">
        <v>93</v>
      </c>
      <c r="C2484" s="213" t="s">
        <v>81</v>
      </c>
      <c r="D2484" s="213" t="s">
        <v>27</v>
      </c>
      <c r="E2484" s="213">
        <v>319</v>
      </c>
      <c r="F2484" s="213" t="s">
        <v>105</v>
      </c>
    </row>
    <row r="2485" spans="1:6" x14ac:dyDescent="0.3">
      <c r="A2485" s="213">
        <v>2013</v>
      </c>
      <c r="B2485" s="213" t="s">
        <v>93</v>
      </c>
      <c r="C2485" s="213" t="s">
        <v>81</v>
      </c>
      <c r="D2485" s="213" t="s">
        <v>13</v>
      </c>
      <c r="E2485" s="213">
        <v>147</v>
      </c>
      <c r="F2485" s="213" t="s">
        <v>105</v>
      </c>
    </row>
    <row r="2486" spans="1:6" x14ac:dyDescent="0.3">
      <c r="A2486" s="213">
        <v>2013</v>
      </c>
      <c r="B2486" s="213" t="s">
        <v>93</v>
      </c>
      <c r="C2486" s="213" t="s">
        <v>81</v>
      </c>
      <c r="D2486" s="213" t="s">
        <v>70</v>
      </c>
      <c r="E2486" s="213">
        <v>409</v>
      </c>
      <c r="F2486" s="213" t="s">
        <v>105</v>
      </c>
    </row>
    <row r="2487" spans="1:6" x14ac:dyDescent="0.3">
      <c r="A2487" s="213">
        <v>2013</v>
      </c>
      <c r="B2487" s="213" t="s">
        <v>93</v>
      </c>
      <c r="C2487" s="213" t="s">
        <v>81</v>
      </c>
      <c r="D2487" s="213" t="s">
        <v>72</v>
      </c>
      <c r="E2487" s="213">
        <v>99</v>
      </c>
      <c r="F2487" s="213" t="s">
        <v>105</v>
      </c>
    </row>
    <row r="2488" spans="1:6" x14ac:dyDescent="0.3">
      <c r="A2488" s="213">
        <v>2013</v>
      </c>
      <c r="B2488" s="213" t="s">
        <v>93</v>
      </c>
      <c r="C2488" s="213" t="s">
        <v>81</v>
      </c>
      <c r="D2488" s="213" t="s">
        <v>276</v>
      </c>
      <c r="E2488" s="213">
        <v>55</v>
      </c>
      <c r="F2488" s="213" t="s">
        <v>105</v>
      </c>
    </row>
    <row r="2489" spans="1:6" x14ac:dyDescent="0.3">
      <c r="A2489" s="213">
        <v>2013</v>
      </c>
      <c r="B2489" s="213" t="s">
        <v>93</v>
      </c>
      <c r="C2489" s="213" t="s">
        <v>81</v>
      </c>
      <c r="D2489" s="213" t="s">
        <v>6</v>
      </c>
      <c r="E2489" s="292">
        <v>1000</v>
      </c>
      <c r="F2489" s="213" t="s">
        <v>105</v>
      </c>
    </row>
    <row r="2490" spans="1:6" x14ac:dyDescent="0.3">
      <c r="A2490" s="213">
        <v>2013</v>
      </c>
      <c r="B2490" s="213" t="s">
        <v>93</v>
      </c>
      <c r="C2490" s="213" t="s">
        <v>81</v>
      </c>
      <c r="D2490" s="213" t="s">
        <v>62</v>
      </c>
      <c r="E2490" s="213">
        <v>255</v>
      </c>
      <c r="F2490" s="213" t="s">
        <v>105</v>
      </c>
    </row>
    <row r="2491" spans="1:6" x14ac:dyDescent="0.3">
      <c r="A2491" s="213">
        <v>2013</v>
      </c>
      <c r="B2491" s="213" t="s">
        <v>93</v>
      </c>
      <c r="C2491" s="213" t="s">
        <v>81</v>
      </c>
      <c r="D2491" s="213" t="s">
        <v>5</v>
      </c>
      <c r="E2491" s="213">
        <v>687</v>
      </c>
      <c r="F2491" s="213" t="s">
        <v>105</v>
      </c>
    </row>
    <row r="2492" spans="1:6" x14ac:dyDescent="0.3">
      <c r="A2492" s="213">
        <v>2013</v>
      </c>
      <c r="B2492" s="213" t="s">
        <v>93</v>
      </c>
      <c r="C2492" s="213" t="s">
        <v>81</v>
      </c>
      <c r="D2492" s="213" t="s">
        <v>76</v>
      </c>
      <c r="E2492" s="213">
        <v>360</v>
      </c>
      <c r="F2492" s="213" t="s">
        <v>105</v>
      </c>
    </row>
    <row r="2493" spans="1:6" x14ac:dyDescent="0.3">
      <c r="A2493" s="213">
        <v>2013</v>
      </c>
      <c r="B2493" s="213" t="s">
        <v>93</v>
      </c>
      <c r="C2493" s="213" t="s">
        <v>81</v>
      </c>
      <c r="D2493" s="213" t="s">
        <v>63</v>
      </c>
      <c r="E2493" s="213">
        <v>85</v>
      </c>
      <c r="F2493" s="213" t="s">
        <v>105</v>
      </c>
    </row>
    <row r="2494" spans="1:6" x14ac:dyDescent="0.3">
      <c r="A2494" s="213">
        <v>2013</v>
      </c>
      <c r="B2494" s="213" t="s">
        <v>93</v>
      </c>
      <c r="C2494" s="213" t="s">
        <v>81</v>
      </c>
      <c r="D2494" s="213" t="s">
        <v>277</v>
      </c>
      <c r="E2494" s="213">
        <v>43</v>
      </c>
      <c r="F2494" s="213" t="s">
        <v>105</v>
      </c>
    </row>
    <row r="2495" spans="1:6" x14ac:dyDescent="0.3">
      <c r="A2495" s="213">
        <v>2013</v>
      </c>
      <c r="B2495" s="213" t="s">
        <v>93</v>
      </c>
      <c r="C2495" s="213" t="s">
        <v>81</v>
      </c>
      <c r="D2495" s="213" t="s">
        <v>43</v>
      </c>
      <c r="E2495" s="213">
        <v>131</v>
      </c>
      <c r="F2495" s="213" t="s">
        <v>105</v>
      </c>
    </row>
    <row r="2496" spans="1:6" x14ac:dyDescent="0.3">
      <c r="A2496" s="213">
        <v>2013</v>
      </c>
      <c r="B2496" s="213" t="s">
        <v>93</v>
      </c>
      <c r="C2496" s="213" t="s">
        <v>81</v>
      </c>
      <c r="D2496" s="213" t="s">
        <v>65</v>
      </c>
      <c r="E2496" s="213">
        <v>98</v>
      </c>
      <c r="F2496" s="213" t="s">
        <v>105</v>
      </c>
    </row>
    <row r="2497" spans="1:6" x14ac:dyDescent="0.3">
      <c r="A2497" s="213">
        <v>2013</v>
      </c>
      <c r="B2497" s="213" t="s">
        <v>93</v>
      </c>
      <c r="C2497" s="213" t="s">
        <v>81</v>
      </c>
      <c r="D2497" s="213" t="s">
        <v>22</v>
      </c>
      <c r="E2497" s="213">
        <v>147</v>
      </c>
      <c r="F2497" s="213" t="s">
        <v>105</v>
      </c>
    </row>
    <row r="2498" spans="1:6" x14ac:dyDescent="0.3">
      <c r="A2498" s="213">
        <v>2013</v>
      </c>
      <c r="B2498" s="213" t="s">
        <v>93</v>
      </c>
      <c r="C2498" s="213" t="s">
        <v>81</v>
      </c>
      <c r="D2498" s="213" t="s">
        <v>61</v>
      </c>
      <c r="E2498" s="213">
        <v>80</v>
      </c>
      <c r="F2498" s="213" t="s">
        <v>105</v>
      </c>
    </row>
    <row r="2499" spans="1:6" x14ac:dyDescent="0.3">
      <c r="A2499" s="213">
        <v>2013</v>
      </c>
      <c r="B2499" s="213" t="s">
        <v>93</v>
      </c>
      <c r="C2499" s="213" t="s">
        <v>81</v>
      </c>
      <c r="D2499" s="213" t="s">
        <v>23</v>
      </c>
      <c r="E2499" s="213">
        <v>173</v>
      </c>
      <c r="F2499" s="213" t="s">
        <v>105</v>
      </c>
    </row>
    <row r="2500" spans="1:6" x14ac:dyDescent="0.3">
      <c r="A2500" s="213">
        <v>2013</v>
      </c>
      <c r="B2500" s="213" t="s">
        <v>93</v>
      </c>
      <c r="C2500" s="213" t="s">
        <v>81</v>
      </c>
      <c r="D2500" s="213" t="s">
        <v>12</v>
      </c>
      <c r="E2500" s="213">
        <v>109</v>
      </c>
      <c r="F2500" s="213" t="s">
        <v>105</v>
      </c>
    </row>
    <row r="2501" spans="1:6" x14ac:dyDescent="0.3">
      <c r="A2501" s="213">
        <v>2013</v>
      </c>
      <c r="B2501" s="213" t="s">
        <v>93</v>
      </c>
      <c r="C2501" s="213" t="s">
        <v>81</v>
      </c>
      <c r="D2501" s="213" t="s">
        <v>278</v>
      </c>
      <c r="E2501" s="213">
        <v>273</v>
      </c>
      <c r="F2501" s="213" t="s">
        <v>105</v>
      </c>
    </row>
    <row r="2502" spans="1:6" x14ac:dyDescent="0.3">
      <c r="A2502" s="213">
        <v>2013</v>
      </c>
      <c r="B2502" s="213" t="s">
        <v>93</v>
      </c>
      <c r="C2502" s="213" t="s">
        <v>81</v>
      </c>
      <c r="D2502" s="213" t="s">
        <v>19</v>
      </c>
      <c r="E2502" s="213">
        <v>223</v>
      </c>
      <c r="F2502" s="213" t="s">
        <v>105</v>
      </c>
    </row>
    <row r="2503" spans="1:6" x14ac:dyDescent="0.3">
      <c r="A2503" s="213">
        <v>2013</v>
      </c>
      <c r="B2503" s="213" t="s">
        <v>93</v>
      </c>
      <c r="C2503" s="213" t="s">
        <v>81</v>
      </c>
      <c r="D2503" s="213" t="s">
        <v>45</v>
      </c>
      <c r="E2503" s="213">
        <v>40</v>
      </c>
      <c r="F2503" s="213" t="s">
        <v>105</v>
      </c>
    </row>
    <row r="2504" spans="1:6" x14ac:dyDescent="0.3">
      <c r="A2504" s="213">
        <v>2013</v>
      </c>
      <c r="B2504" s="213" t="s">
        <v>93</v>
      </c>
      <c r="C2504" s="213" t="s">
        <v>81</v>
      </c>
      <c r="D2504" s="213" t="s">
        <v>48</v>
      </c>
      <c r="E2504" s="213">
        <v>131</v>
      </c>
      <c r="F2504" s="213" t="s">
        <v>105</v>
      </c>
    </row>
    <row r="2505" spans="1:6" x14ac:dyDescent="0.3">
      <c r="A2505" s="213">
        <v>2013</v>
      </c>
      <c r="B2505" s="213" t="s">
        <v>93</v>
      </c>
      <c r="C2505" s="213" t="s">
        <v>81</v>
      </c>
      <c r="D2505" s="213" t="s">
        <v>34</v>
      </c>
      <c r="E2505" s="213">
        <v>82</v>
      </c>
      <c r="F2505" s="213" t="s">
        <v>105</v>
      </c>
    </row>
    <row r="2506" spans="1:6" x14ac:dyDescent="0.3">
      <c r="A2506" s="213">
        <v>2013</v>
      </c>
      <c r="B2506" s="213" t="s">
        <v>93</v>
      </c>
      <c r="C2506" s="213" t="s">
        <v>81</v>
      </c>
      <c r="D2506" s="213" t="s">
        <v>3</v>
      </c>
      <c r="E2506" s="213">
        <v>854</v>
      </c>
      <c r="F2506" s="213" t="s">
        <v>105</v>
      </c>
    </row>
    <row r="2507" spans="1:6" x14ac:dyDescent="0.3">
      <c r="A2507" s="213">
        <v>2013</v>
      </c>
      <c r="B2507" s="213" t="s">
        <v>93</v>
      </c>
      <c r="C2507" s="213" t="s">
        <v>81</v>
      </c>
      <c r="D2507" s="213" t="s">
        <v>80</v>
      </c>
      <c r="E2507" s="213">
        <v>295</v>
      </c>
      <c r="F2507" s="213" t="s">
        <v>105</v>
      </c>
    </row>
    <row r="2508" spans="1:6" x14ac:dyDescent="0.3">
      <c r="A2508" s="213">
        <v>2013</v>
      </c>
      <c r="B2508" s="213" t="s">
        <v>93</v>
      </c>
      <c r="C2508" s="213" t="s">
        <v>81</v>
      </c>
      <c r="D2508" s="213" t="s">
        <v>39</v>
      </c>
      <c r="E2508" s="213">
        <v>190</v>
      </c>
      <c r="F2508" s="213" t="s">
        <v>105</v>
      </c>
    </row>
    <row r="2509" spans="1:6" x14ac:dyDescent="0.3">
      <c r="A2509" s="213">
        <v>2013</v>
      </c>
      <c r="B2509" s="213" t="s">
        <v>93</v>
      </c>
      <c r="C2509" s="213" t="s">
        <v>81</v>
      </c>
      <c r="D2509" s="213" t="s">
        <v>14</v>
      </c>
      <c r="E2509" s="213">
        <v>579</v>
      </c>
      <c r="F2509" s="213" t="s">
        <v>105</v>
      </c>
    </row>
    <row r="2510" spans="1:6" x14ac:dyDescent="0.3">
      <c r="A2510" s="213">
        <v>2013</v>
      </c>
      <c r="B2510" s="213" t="s">
        <v>93</v>
      </c>
      <c r="C2510" s="213" t="s">
        <v>81</v>
      </c>
      <c r="D2510" s="213" t="s">
        <v>68</v>
      </c>
      <c r="E2510" s="213">
        <v>115</v>
      </c>
      <c r="F2510" s="213" t="s">
        <v>105</v>
      </c>
    </row>
    <row r="2511" spans="1:6" x14ac:dyDescent="0.3">
      <c r="A2511" s="213">
        <v>2013</v>
      </c>
      <c r="B2511" s="213" t="s">
        <v>93</v>
      </c>
      <c r="C2511" s="213" t="s">
        <v>81</v>
      </c>
      <c r="D2511" s="213" t="s">
        <v>69</v>
      </c>
      <c r="E2511" s="213">
        <v>102</v>
      </c>
      <c r="F2511" s="213" t="s">
        <v>105</v>
      </c>
    </row>
    <row r="2512" spans="1:6" x14ac:dyDescent="0.3">
      <c r="A2512" s="213">
        <v>2013</v>
      </c>
      <c r="B2512" s="213" t="s">
        <v>93</v>
      </c>
      <c r="C2512" s="213" t="s">
        <v>81</v>
      </c>
      <c r="D2512" s="213" t="s">
        <v>279</v>
      </c>
      <c r="E2512" s="213">
        <v>51</v>
      </c>
      <c r="F2512" s="213" t="s">
        <v>105</v>
      </c>
    </row>
    <row r="2513" spans="1:6" x14ac:dyDescent="0.3">
      <c r="A2513" s="213">
        <v>2013</v>
      </c>
      <c r="B2513" s="213" t="s">
        <v>93</v>
      </c>
      <c r="C2513" s="213" t="s">
        <v>81</v>
      </c>
      <c r="D2513" s="213" t="s">
        <v>24</v>
      </c>
      <c r="E2513" s="213">
        <v>589</v>
      </c>
      <c r="F2513" s="213" t="s">
        <v>105</v>
      </c>
    </row>
    <row r="2514" spans="1:6" x14ac:dyDescent="0.3">
      <c r="A2514" s="213">
        <v>2013</v>
      </c>
      <c r="B2514" s="213" t="s">
        <v>93</v>
      </c>
      <c r="C2514" s="213" t="s">
        <v>81</v>
      </c>
      <c r="D2514" s="213" t="s">
        <v>9</v>
      </c>
      <c r="E2514" s="213">
        <v>386</v>
      </c>
      <c r="F2514" s="213" t="s">
        <v>105</v>
      </c>
    </row>
    <row r="2515" spans="1:6" x14ac:dyDescent="0.3">
      <c r="A2515" s="213">
        <v>2013</v>
      </c>
      <c r="B2515" s="213" t="s">
        <v>93</v>
      </c>
      <c r="C2515" s="213" t="s">
        <v>81</v>
      </c>
      <c r="D2515" s="213" t="s">
        <v>67</v>
      </c>
      <c r="E2515" s="213">
        <v>134</v>
      </c>
      <c r="F2515" s="213" t="s">
        <v>105</v>
      </c>
    </row>
    <row r="2516" spans="1:6" x14ac:dyDescent="0.3">
      <c r="A2516" s="213">
        <v>2013</v>
      </c>
      <c r="B2516" s="213" t="s">
        <v>93</v>
      </c>
      <c r="C2516" s="213" t="s">
        <v>81</v>
      </c>
      <c r="D2516" s="213" t="s">
        <v>28</v>
      </c>
      <c r="E2516" s="213">
        <v>270</v>
      </c>
      <c r="F2516" s="213" t="s">
        <v>105</v>
      </c>
    </row>
    <row r="2517" spans="1:6" x14ac:dyDescent="0.3">
      <c r="A2517" s="213">
        <v>2013</v>
      </c>
      <c r="B2517" s="213" t="s">
        <v>93</v>
      </c>
      <c r="C2517" s="213" t="s">
        <v>81</v>
      </c>
      <c r="D2517" s="213" t="s">
        <v>31</v>
      </c>
      <c r="E2517" s="213">
        <v>239</v>
      </c>
      <c r="F2517" s="213" t="s">
        <v>105</v>
      </c>
    </row>
    <row r="2518" spans="1:6" x14ac:dyDescent="0.3">
      <c r="A2518" s="213">
        <v>2013</v>
      </c>
      <c r="B2518" s="213" t="s">
        <v>93</v>
      </c>
      <c r="C2518" s="213" t="s">
        <v>81</v>
      </c>
      <c r="D2518" s="213" t="s">
        <v>64</v>
      </c>
      <c r="E2518" s="213">
        <v>248</v>
      </c>
      <c r="F2518" s="213" t="s">
        <v>105</v>
      </c>
    </row>
    <row r="2519" spans="1:6" x14ac:dyDescent="0.3">
      <c r="A2519" s="213">
        <v>2013</v>
      </c>
      <c r="B2519" s="213" t="s">
        <v>93</v>
      </c>
      <c r="C2519" s="213" t="s">
        <v>81</v>
      </c>
      <c r="D2519" s="213" t="s">
        <v>280</v>
      </c>
      <c r="E2519" s="213">
        <v>66</v>
      </c>
      <c r="F2519" s="213" t="s">
        <v>105</v>
      </c>
    </row>
    <row r="2520" spans="1:6" x14ac:dyDescent="0.3">
      <c r="A2520" s="213">
        <v>2013</v>
      </c>
      <c r="B2520" s="213" t="s">
        <v>93</v>
      </c>
      <c r="C2520" s="213" t="s">
        <v>81</v>
      </c>
      <c r="D2520" s="213" t="s">
        <v>73</v>
      </c>
      <c r="E2520" s="213">
        <v>408</v>
      </c>
      <c r="F2520" s="213" t="s">
        <v>105</v>
      </c>
    </row>
    <row r="2521" spans="1:6" x14ac:dyDescent="0.3">
      <c r="A2521" s="213">
        <v>2013</v>
      </c>
      <c r="B2521" s="213" t="s">
        <v>93</v>
      </c>
      <c r="C2521" s="213" t="s">
        <v>81</v>
      </c>
      <c r="D2521" s="213" t="s">
        <v>26</v>
      </c>
      <c r="E2521" s="213">
        <v>204</v>
      </c>
      <c r="F2521" s="213" t="s">
        <v>105</v>
      </c>
    </row>
    <row r="2522" spans="1:6" x14ac:dyDescent="0.3">
      <c r="A2522" s="213">
        <v>2013</v>
      </c>
      <c r="B2522" s="213" t="s">
        <v>93</v>
      </c>
      <c r="C2522" s="213" t="s">
        <v>81</v>
      </c>
      <c r="D2522" s="213" t="s">
        <v>32</v>
      </c>
      <c r="E2522" s="213">
        <v>161</v>
      </c>
      <c r="F2522" s="213" t="s">
        <v>105</v>
      </c>
    </row>
    <row r="2523" spans="1:6" x14ac:dyDescent="0.3">
      <c r="A2523" s="213">
        <v>2013</v>
      </c>
      <c r="B2523" s="213" t="s">
        <v>93</v>
      </c>
      <c r="C2523" s="213" t="s">
        <v>81</v>
      </c>
      <c r="D2523" s="213" t="s">
        <v>46</v>
      </c>
      <c r="E2523" s="213">
        <v>471</v>
      </c>
      <c r="F2523" s="213" t="s">
        <v>105</v>
      </c>
    </row>
    <row r="2524" spans="1:6" x14ac:dyDescent="0.3">
      <c r="A2524" s="213">
        <v>2013</v>
      </c>
      <c r="B2524" s="213" t="s">
        <v>93</v>
      </c>
      <c r="C2524" s="213" t="s">
        <v>81</v>
      </c>
      <c r="D2524" s="213" t="s">
        <v>75</v>
      </c>
      <c r="E2524" s="213">
        <v>268</v>
      </c>
      <c r="F2524" s="213" t="s">
        <v>105</v>
      </c>
    </row>
    <row r="2525" spans="1:6" x14ac:dyDescent="0.3">
      <c r="A2525" s="213">
        <v>2013</v>
      </c>
      <c r="B2525" s="213" t="s">
        <v>93</v>
      </c>
      <c r="C2525" s="213" t="s">
        <v>81</v>
      </c>
      <c r="D2525" s="213" t="s">
        <v>10</v>
      </c>
      <c r="E2525" s="213">
        <v>702</v>
      </c>
      <c r="F2525" s="213" t="s">
        <v>105</v>
      </c>
    </row>
    <row r="2526" spans="1:6" x14ac:dyDescent="0.3">
      <c r="A2526" s="213">
        <v>2013</v>
      </c>
      <c r="B2526" s="213" t="s">
        <v>93</v>
      </c>
      <c r="C2526" s="213" t="s">
        <v>81</v>
      </c>
      <c r="D2526" s="213" t="s">
        <v>291</v>
      </c>
      <c r="E2526" s="213">
        <v>81</v>
      </c>
      <c r="F2526" s="213" t="s">
        <v>105</v>
      </c>
    </row>
    <row r="2527" spans="1:6" x14ac:dyDescent="0.3">
      <c r="A2527" s="213">
        <v>2013</v>
      </c>
      <c r="B2527" s="213" t="s">
        <v>93</v>
      </c>
      <c r="C2527" s="213" t="s">
        <v>81</v>
      </c>
      <c r="D2527" s="213" t="s">
        <v>15</v>
      </c>
      <c r="E2527" s="213">
        <v>615</v>
      </c>
      <c r="F2527" s="213" t="s">
        <v>105</v>
      </c>
    </row>
    <row r="2528" spans="1:6" x14ac:dyDescent="0.3">
      <c r="A2528" s="213">
        <v>2013</v>
      </c>
      <c r="B2528" s="213" t="s">
        <v>93</v>
      </c>
      <c r="C2528" s="213" t="s">
        <v>81</v>
      </c>
      <c r="D2528" s="213" t="s">
        <v>18</v>
      </c>
      <c r="E2528" s="213">
        <v>560</v>
      </c>
      <c r="F2528" s="213" t="s">
        <v>105</v>
      </c>
    </row>
    <row r="2529" spans="1:6" x14ac:dyDescent="0.3">
      <c r="A2529" s="213">
        <v>2013</v>
      </c>
      <c r="B2529" s="213" t="s">
        <v>93</v>
      </c>
      <c r="C2529" s="213" t="s">
        <v>81</v>
      </c>
      <c r="D2529" s="213" t="s">
        <v>77</v>
      </c>
      <c r="E2529" s="213">
        <v>195</v>
      </c>
      <c r="F2529" s="213" t="s">
        <v>105</v>
      </c>
    </row>
    <row r="2530" spans="1:6" x14ac:dyDescent="0.3">
      <c r="A2530" s="213">
        <v>2013</v>
      </c>
      <c r="B2530" s="213" t="s">
        <v>93</v>
      </c>
      <c r="C2530" s="213" t="s">
        <v>81</v>
      </c>
      <c r="D2530" s="213" t="s">
        <v>44</v>
      </c>
      <c r="E2530" s="213">
        <v>55</v>
      </c>
      <c r="F2530" s="213" t="s">
        <v>105</v>
      </c>
    </row>
    <row r="2531" spans="1:6" x14ac:dyDescent="0.3">
      <c r="A2531" s="213">
        <v>2013</v>
      </c>
      <c r="B2531" s="213" t="s">
        <v>93</v>
      </c>
      <c r="C2531" s="213" t="s">
        <v>81</v>
      </c>
      <c r="D2531" s="213" t="s">
        <v>71</v>
      </c>
      <c r="E2531" s="213">
        <v>238</v>
      </c>
      <c r="F2531" s="213" t="s">
        <v>105</v>
      </c>
    </row>
    <row r="2532" spans="1:6" x14ac:dyDescent="0.3">
      <c r="A2532" s="213">
        <v>2013</v>
      </c>
      <c r="B2532" s="213" t="s">
        <v>93</v>
      </c>
      <c r="C2532" s="213" t="s">
        <v>81</v>
      </c>
      <c r="D2532" s="213" t="s">
        <v>52</v>
      </c>
      <c r="E2532" s="213">
        <v>57</v>
      </c>
      <c r="F2532" s="213" t="s">
        <v>105</v>
      </c>
    </row>
    <row r="2533" spans="1:6" x14ac:dyDescent="0.3">
      <c r="A2533" s="213">
        <v>2013</v>
      </c>
      <c r="B2533" s="213" t="s">
        <v>93</v>
      </c>
      <c r="C2533" s="213" t="s">
        <v>81</v>
      </c>
      <c r="D2533" s="213" t="s">
        <v>20</v>
      </c>
      <c r="E2533" s="213">
        <v>367</v>
      </c>
      <c r="F2533" s="213" t="s">
        <v>105</v>
      </c>
    </row>
    <row r="2534" spans="1:6" x14ac:dyDescent="0.3">
      <c r="A2534" s="213">
        <v>2013</v>
      </c>
      <c r="B2534" s="213" t="s">
        <v>93</v>
      </c>
      <c r="C2534" s="213" t="s">
        <v>81</v>
      </c>
      <c r="D2534" s="213" t="s">
        <v>95</v>
      </c>
      <c r="E2534" s="213">
        <v>544</v>
      </c>
      <c r="F2534" s="213" t="s">
        <v>105</v>
      </c>
    </row>
    <row r="2535" spans="1:6" x14ac:dyDescent="0.3">
      <c r="A2535" s="213">
        <v>2013</v>
      </c>
      <c r="B2535" s="213" t="s">
        <v>93</v>
      </c>
      <c r="C2535" s="213" t="s">
        <v>81</v>
      </c>
      <c r="D2535" s="213" t="s">
        <v>30</v>
      </c>
      <c r="E2535" s="213">
        <v>94</v>
      </c>
      <c r="F2535" s="213" t="s">
        <v>105</v>
      </c>
    </row>
    <row r="2536" spans="1:6" x14ac:dyDescent="0.3">
      <c r="A2536" s="213">
        <v>2013</v>
      </c>
      <c r="B2536" s="213" t="s">
        <v>93</v>
      </c>
      <c r="C2536" s="213" t="s">
        <v>81</v>
      </c>
      <c r="D2536" s="213" t="s">
        <v>281</v>
      </c>
      <c r="E2536" s="292">
        <v>1408</v>
      </c>
      <c r="F2536" s="213" t="s">
        <v>105</v>
      </c>
    </row>
    <row r="2537" spans="1:6" x14ac:dyDescent="0.3">
      <c r="A2537" s="213">
        <v>2013</v>
      </c>
      <c r="B2537" s="213" t="s">
        <v>93</v>
      </c>
      <c r="C2537" s="213" t="s">
        <v>81</v>
      </c>
      <c r="D2537" s="213" t="s">
        <v>282</v>
      </c>
      <c r="E2537" s="213">
        <v>87</v>
      </c>
      <c r="F2537" s="213" t="s">
        <v>105</v>
      </c>
    </row>
    <row r="2538" spans="1:6" x14ac:dyDescent="0.3">
      <c r="A2538" s="213">
        <v>2013</v>
      </c>
      <c r="B2538" s="213" t="s">
        <v>93</v>
      </c>
      <c r="C2538" s="213" t="s">
        <v>81</v>
      </c>
      <c r="D2538" s="213" t="s">
        <v>145</v>
      </c>
      <c r="E2538" s="292">
        <v>6876</v>
      </c>
      <c r="F2538" s="213" t="s">
        <v>105</v>
      </c>
    </row>
    <row r="2539" spans="1:6" x14ac:dyDescent="0.3">
      <c r="A2539" s="213">
        <v>2013</v>
      </c>
      <c r="B2539" s="213" t="s">
        <v>93</v>
      </c>
      <c r="C2539" s="213" t="s">
        <v>81</v>
      </c>
      <c r="D2539" s="213" t="s">
        <v>146</v>
      </c>
      <c r="E2539" s="292">
        <v>3582</v>
      </c>
      <c r="F2539" s="213" t="s">
        <v>105</v>
      </c>
    </row>
    <row r="2540" spans="1:6" x14ac:dyDescent="0.3">
      <c r="A2540" s="213">
        <v>2013</v>
      </c>
      <c r="B2540" s="213" t="s">
        <v>93</v>
      </c>
      <c r="C2540" s="213" t="s">
        <v>81</v>
      </c>
      <c r="D2540" s="213" t="s">
        <v>147</v>
      </c>
      <c r="E2540" s="292">
        <v>7971</v>
      </c>
      <c r="F2540" s="213" t="s">
        <v>105</v>
      </c>
    </row>
    <row r="2541" spans="1:6" x14ac:dyDescent="0.3">
      <c r="A2541" s="213">
        <v>2013</v>
      </c>
      <c r="B2541" s="213" t="s">
        <v>93</v>
      </c>
      <c r="C2541" s="213" t="s">
        <v>90</v>
      </c>
      <c r="D2541" s="213" t="s">
        <v>35</v>
      </c>
      <c r="E2541" s="213">
        <v>31</v>
      </c>
      <c r="F2541" s="213" t="s">
        <v>105</v>
      </c>
    </row>
    <row r="2542" spans="1:6" x14ac:dyDescent="0.3">
      <c r="A2542" s="213">
        <v>2013</v>
      </c>
      <c r="B2542" s="213" t="s">
        <v>93</v>
      </c>
      <c r="C2542" s="213" t="s">
        <v>90</v>
      </c>
      <c r="D2542" s="213" t="s">
        <v>41</v>
      </c>
      <c r="E2542" s="213">
        <v>38</v>
      </c>
      <c r="F2542" s="213" t="s">
        <v>105</v>
      </c>
    </row>
    <row r="2543" spans="1:6" x14ac:dyDescent="0.3">
      <c r="A2543" s="213">
        <v>2013</v>
      </c>
      <c r="B2543" s="213" t="s">
        <v>93</v>
      </c>
      <c r="C2543" s="213" t="s">
        <v>90</v>
      </c>
      <c r="D2543" s="213" t="s">
        <v>59</v>
      </c>
      <c r="E2543" s="213">
        <v>69</v>
      </c>
      <c r="F2543" s="213" t="s">
        <v>105</v>
      </c>
    </row>
    <row r="2544" spans="1:6" x14ac:dyDescent="0.3">
      <c r="A2544" s="213">
        <v>2013</v>
      </c>
      <c r="B2544" s="213" t="s">
        <v>93</v>
      </c>
      <c r="C2544" s="213" t="s">
        <v>90</v>
      </c>
      <c r="D2544" s="213" t="s">
        <v>79</v>
      </c>
      <c r="E2544" s="213">
        <v>785</v>
      </c>
      <c r="F2544" s="213" t="s">
        <v>105</v>
      </c>
    </row>
    <row r="2545" spans="1:6" x14ac:dyDescent="0.3">
      <c r="A2545" s="213">
        <v>2013</v>
      </c>
      <c r="B2545" s="213" t="s">
        <v>93</v>
      </c>
      <c r="C2545" s="213" t="s">
        <v>90</v>
      </c>
      <c r="D2545" s="213" t="s">
        <v>17</v>
      </c>
      <c r="E2545" s="213">
        <v>454</v>
      </c>
      <c r="F2545" s="213" t="s">
        <v>105</v>
      </c>
    </row>
    <row r="2546" spans="1:6" x14ac:dyDescent="0.3">
      <c r="A2546" s="213">
        <v>2013</v>
      </c>
      <c r="B2546" s="213" t="s">
        <v>93</v>
      </c>
      <c r="C2546" s="213" t="s">
        <v>90</v>
      </c>
      <c r="D2546" s="213" t="s">
        <v>274</v>
      </c>
      <c r="E2546" s="213">
        <v>69</v>
      </c>
      <c r="F2546" s="213" t="s">
        <v>105</v>
      </c>
    </row>
    <row r="2547" spans="1:6" x14ac:dyDescent="0.3">
      <c r="A2547" s="213">
        <v>2013</v>
      </c>
      <c r="B2547" s="213" t="s">
        <v>93</v>
      </c>
      <c r="C2547" s="213" t="s">
        <v>90</v>
      </c>
      <c r="D2547" s="213" t="s">
        <v>66</v>
      </c>
      <c r="E2547" s="213">
        <v>126</v>
      </c>
      <c r="F2547" s="213" t="s">
        <v>105</v>
      </c>
    </row>
    <row r="2548" spans="1:6" x14ac:dyDescent="0.3">
      <c r="A2548" s="213">
        <v>2013</v>
      </c>
      <c r="B2548" s="213" t="s">
        <v>93</v>
      </c>
      <c r="C2548" s="213" t="s">
        <v>90</v>
      </c>
      <c r="D2548" s="213" t="s">
        <v>283</v>
      </c>
      <c r="E2548" s="213">
        <v>30</v>
      </c>
      <c r="F2548" s="213" t="s">
        <v>105</v>
      </c>
    </row>
    <row r="2549" spans="1:6" x14ac:dyDescent="0.3">
      <c r="A2549" s="213">
        <v>2013</v>
      </c>
      <c r="B2549" s="213" t="s">
        <v>93</v>
      </c>
      <c r="C2549" s="213" t="s">
        <v>90</v>
      </c>
      <c r="D2549" s="213" t="s">
        <v>11</v>
      </c>
      <c r="E2549" s="213">
        <v>839</v>
      </c>
      <c r="F2549" s="213" t="s">
        <v>105</v>
      </c>
    </row>
    <row r="2550" spans="1:6" x14ac:dyDescent="0.3">
      <c r="A2550" s="213">
        <v>2013</v>
      </c>
      <c r="B2550" s="213" t="s">
        <v>93</v>
      </c>
      <c r="C2550" s="213" t="s">
        <v>90</v>
      </c>
      <c r="D2550" s="213" t="s">
        <v>56</v>
      </c>
      <c r="E2550" s="213">
        <v>244</v>
      </c>
      <c r="F2550" s="213" t="s">
        <v>105</v>
      </c>
    </row>
    <row r="2551" spans="1:6" x14ac:dyDescent="0.3">
      <c r="A2551" s="213">
        <v>2013</v>
      </c>
      <c r="B2551" s="213" t="s">
        <v>93</v>
      </c>
      <c r="C2551" s="213" t="s">
        <v>90</v>
      </c>
      <c r="D2551" s="213" t="s">
        <v>29</v>
      </c>
      <c r="E2551" s="213">
        <v>174</v>
      </c>
      <c r="F2551" s="213" t="s">
        <v>105</v>
      </c>
    </row>
    <row r="2552" spans="1:6" x14ac:dyDescent="0.3">
      <c r="A2552" s="213">
        <v>2013</v>
      </c>
      <c r="B2552" s="213" t="s">
        <v>93</v>
      </c>
      <c r="C2552" s="213" t="s">
        <v>90</v>
      </c>
      <c r="D2552" s="213" t="s">
        <v>47</v>
      </c>
      <c r="E2552" s="213">
        <v>506</v>
      </c>
      <c r="F2552" s="213" t="s">
        <v>105</v>
      </c>
    </row>
    <row r="2553" spans="1:6" x14ac:dyDescent="0.3">
      <c r="A2553" s="213">
        <v>2013</v>
      </c>
      <c r="B2553" s="213" t="s">
        <v>93</v>
      </c>
      <c r="C2553" s="213" t="s">
        <v>90</v>
      </c>
      <c r="D2553" s="213" t="s">
        <v>57</v>
      </c>
      <c r="E2553" s="213">
        <v>100</v>
      </c>
      <c r="F2553" s="213" t="s">
        <v>105</v>
      </c>
    </row>
    <row r="2554" spans="1:6" x14ac:dyDescent="0.3">
      <c r="A2554" s="213">
        <v>2013</v>
      </c>
      <c r="B2554" s="213" t="s">
        <v>93</v>
      </c>
      <c r="C2554" s="213" t="s">
        <v>90</v>
      </c>
      <c r="D2554" s="213" t="s">
        <v>74</v>
      </c>
      <c r="E2554" s="213">
        <v>555</v>
      </c>
      <c r="F2554" s="213" t="s">
        <v>105</v>
      </c>
    </row>
    <row r="2555" spans="1:6" x14ac:dyDescent="0.3">
      <c r="A2555" s="213">
        <v>2013</v>
      </c>
      <c r="B2555" s="213" t="s">
        <v>93</v>
      </c>
      <c r="C2555" s="213" t="s">
        <v>90</v>
      </c>
      <c r="D2555" s="213" t="s">
        <v>53</v>
      </c>
      <c r="E2555" s="213">
        <v>68</v>
      </c>
      <c r="F2555" s="213" t="s">
        <v>105</v>
      </c>
    </row>
    <row r="2556" spans="1:6" x14ac:dyDescent="0.3">
      <c r="A2556" s="213">
        <v>2013</v>
      </c>
      <c r="B2556" s="213" t="s">
        <v>93</v>
      </c>
      <c r="C2556" s="213" t="s">
        <v>90</v>
      </c>
      <c r="D2556" s="213" t="s">
        <v>33</v>
      </c>
      <c r="E2556" s="213">
        <v>76</v>
      </c>
      <c r="F2556" s="213" t="s">
        <v>105</v>
      </c>
    </row>
    <row r="2557" spans="1:6" x14ac:dyDescent="0.3">
      <c r="A2557" s="213">
        <v>2013</v>
      </c>
      <c r="B2557" s="213" t="s">
        <v>93</v>
      </c>
      <c r="C2557" s="213" t="s">
        <v>90</v>
      </c>
      <c r="D2557" s="213" t="s">
        <v>60</v>
      </c>
      <c r="E2557" s="213">
        <v>206</v>
      </c>
      <c r="F2557" s="213" t="s">
        <v>105</v>
      </c>
    </row>
    <row r="2558" spans="1:6" x14ac:dyDescent="0.3">
      <c r="A2558" s="213">
        <v>2013</v>
      </c>
      <c r="B2558" s="213" t="s">
        <v>93</v>
      </c>
      <c r="C2558" s="213" t="s">
        <v>90</v>
      </c>
      <c r="D2558" s="213" t="s">
        <v>25</v>
      </c>
      <c r="E2558" s="213">
        <v>553</v>
      </c>
      <c r="F2558" s="213" t="s">
        <v>105</v>
      </c>
    </row>
    <row r="2559" spans="1:6" x14ac:dyDescent="0.3">
      <c r="A2559" s="213">
        <v>2013</v>
      </c>
      <c r="B2559" s="213" t="s">
        <v>93</v>
      </c>
      <c r="C2559" s="213" t="s">
        <v>90</v>
      </c>
      <c r="D2559" s="213" t="s">
        <v>7</v>
      </c>
      <c r="E2559" s="213">
        <v>630</v>
      </c>
      <c r="F2559" s="213" t="s">
        <v>105</v>
      </c>
    </row>
    <row r="2560" spans="1:6" x14ac:dyDescent="0.3">
      <c r="A2560" s="213">
        <v>2013</v>
      </c>
      <c r="B2560" s="213" t="s">
        <v>93</v>
      </c>
      <c r="C2560" s="213" t="s">
        <v>90</v>
      </c>
      <c r="D2560" s="213" t="s">
        <v>55</v>
      </c>
      <c r="E2560" s="213">
        <v>30</v>
      </c>
      <c r="F2560" s="213" t="s">
        <v>105</v>
      </c>
    </row>
    <row r="2561" spans="1:6" x14ac:dyDescent="0.3">
      <c r="A2561" s="213">
        <v>2013</v>
      </c>
      <c r="B2561" s="213" t="s">
        <v>93</v>
      </c>
      <c r="C2561" s="213" t="s">
        <v>90</v>
      </c>
      <c r="D2561" s="213" t="s">
        <v>36</v>
      </c>
      <c r="E2561" s="213">
        <v>159</v>
      </c>
      <c r="F2561" s="213" t="s">
        <v>105</v>
      </c>
    </row>
    <row r="2562" spans="1:6" x14ac:dyDescent="0.3">
      <c r="A2562" s="213">
        <v>2013</v>
      </c>
      <c r="B2562" s="213" t="s">
        <v>93</v>
      </c>
      <c r="C2562" s="213" t="s">
        <v>90</v>
      </c>
      <c r="D2562" s="213" t="s">
        <v>21</v>
      </c>
      <c r="E2562" s="213">
        <v>175</v>
      </c>
      <c r="F2562" s="213" t="s">
        <v>105</v>
      </c>
    </row>
    <row r="2563" spans="1:6" x14ac:dyDescent="0.3">
      <c r="A2563" s="213">
        <v>2013</v>
      </c>
      <c r="B2563" s="213" t="s">
        <v>93</v>
      </c>
      <c r="C2563" s="213" t="s">
        <v>90</v>
      </c>
      <c r="D2563" s="213" t="s">
        <v>16</v>
      </c>
      <c r="E2563" s="213">
        <v>488</v>
      </c>
      <c r="F2563" s="213" t="s">
        <v>105</v>
      </c>
    </row>
    <row r="2564" spans="1:6" x14ac:dyDescent="0.3">
      <c r="A2564" s="213">
        <v>2013</v>
      </c>
      <c r="B2564" s="213" t="s">
        <v>93</v>
      </c>
      <c r="C2564" s="213" t="s">
        <v>90</v>
      </c>
      <c r="D2564" s="213" t="s">
        <v>2</v>
      </c>
      <c r="E2564" s="292">
        <v>1115</v>
      </c>
      <c r="F2564" s="213" t="s">
        <v>105</v>
      </c>
    </row>
    <row r="2565" spans="1:6" x14ac:dyDescent="0.3">
      <c r="A2565" s="213">
        <v>2013</v>
      </c>
      <c r="B2565" s="213" t="s">
        <v>93</v>
      </c>
      <c r="C2565" s="213" t="s">
        <v>90</v>
      </c>
      <c r="D2565" s="213" t="s">
        <v>4</v>
      </c>
      <c r="E2565" s="292">
        <v>1268</v>
      </c>
      <c r="F2565" s="213" t="s">
        <v>105</v>
      </c>
    </row>
    <row r="2566" spans="1:6" x14ac:dyDescent="0.3">
      <c r="A2566" s="213">
        <v>2013</v>
      </c>
      <c r="B2566" s="213" t="s">
        <v>93</v>
      </c>
      <c r="C2566" s="213" t="s">
        <v>90</v>
      </c>
      <c r="D2566" s="213" t="s">
        <v>38</v>
      </c>
      <c r="E2566" s="213">
        <v>79</v>
      </c>
      <c r="F2566" s="213" t="s">
        <v>105</v>
      </c>
    </row>
    <row r="2567" spans="1:6" x14ac:dyDescent="0.3">
      <c r="A2567" s="213">
        <v>2013</v>
      </c>
      <c r="B2567" s="213" t="s">
        <v>93</v>
      </c>
      <c r="C2567" s="213" t="s">
        <v>90</v>
      </c>
      <c r="D2567" s="213" t="s">
        <v>275</v>
      </c>
      <c r="E2567" s="213">
        <v>103</v>
      </c>
      <c r="F2567" s="213" t="s">
        <v>105</v>
      </c>
    </row>
    <row r="2568" spans="1:6" x14ac:dyDescent="0.3">
      <c r="A2568" s="213">
        <v>2013</v>
      </c>
      <c r="B2568" s="213" t="s">
        <v>93</v>
      </c>
      <c r="C2568" s="213" t="s">
        <v>90</v>
      </c>
      <c r="D2568" s="213" t="s">
        <v>8</v>
      </c>
      <c r="E2568" s="213">
        <v>327</v>
      </c>
      <c r="F2568" s="213" t="s">
        <v>105</v>
      </c>
    </row>
    <row r="2569" spans="1:6" x14ac:dyDescent="0.3">
      <c r="A2569" s="213">
        <v>2013</v>
      </c>
      <c r="B2569" s="213" t="s">
        <v>93</v>
      </c>
      <c r="C2569" s="213" t="s">
        <v>90</v>
      </c>
      <c r="D2569" s="213" t="s">
        <v>78</v>
      </c>
      <c r="E2569" s="213">
        <v>491</v>
      </c>
      <c r="F2569" s="213" t="s">
        <v>105</v>
      </c>
    </row>
    <row r="2570" spans="1:6" x14ac:dyDescent="0.3">
      <c r="A2570" s="213">
        <v>2013</v>
      </c>
      <c r="B2570" s="213" t="s">
        <v>93</v>
      </c>
      <c r="C2570" s="213" t="s">
        <v>90</v>
      </c>
      <c r="D2570" s="213" t="s">
        <v>27</v>
      </c>
      <c r="E2570" s="213">
        <v>381</v>
      </c>
      <c r="F2570" s="213" t="s">
        <v>105</v>
      </c>
    </row>
    <row r="2571" spans="1:6" x14ac:dyDescent="0.3">
      <c r="A2571" s="213">
        <v>2013</v>
      </c>
      <c r="B2571" s="213" t="s">
        <v>93</v>
      </c>
      <c r="C2571" s="213" t="s">
        <v>90</v>
      </c>
      <c r="D2571" s="213" t="s">
        <v>13</v>
      </c>
      <c r="E2571" s="213">
        <v>135</v>
      </c>
      <c r="F2571" s="213" t="s">
        <v>105</v>
      </c>
    </row>
    <row r="2572" spans="1:6" x14ac:dyDescent="0.3">
      <c r="A2572" s="213">
        <v>2013</v>
      </c>
      <c r="B2572" s="213" t="s">
        <v>93</v>
      </c>
      <c r="C2572" s="213" t="s">
        <v>90</v>
      </c>
      <c r="D2572" s="213" t="s">
        <v>70</v>
      </c>
      <c r="E2572" s="213">
        <v>483</v>
      </c>
      <c r="F2572" s="213" t="s">
        <v>105</v>
      </c>
    </row>
    <row r="2573" spans="1:6" x14ac:dyDescent="0.3">
      <c r="A2573" s="213">
        <v>2013</v>
      </c>
      <c r="B2573" s="213" t="s">
        <v>93</v>
      </c>
      <c r="C2573" s="213" t="s">
        <v>90</v>
      </c>
      <c r="D2573" s="213" t="s">
        <v>72</v>
      </c>
      <c r="E2573" s="213">
        <v>134</v>
      </c>
      <c r="F2573" s="213" t="s">
        <v>105</v>
      </c>
    </row>
    <row r="2574" spans="1:6" x14ac:dyDescent="0.3">
      <c r="A2574" s="213">
        <v>2013</v>
      </c>
      <c r="B2574" s="213" t="s">
        <v>93</v>
      </c>
      <c r="C2574" s="213" t="s">
        <v>90</v>
      </c>
      <c r="D2574" s="213" t="s">
        <v>276</v>
      </c>
      <c r="E2574" s="213">
        <v>75</v>
      </c>
      <c r="F2574" s="213" t="s">
        <v>105</v>
      </c>
    </row>
    <row r="2575" spans="1:6" x14ac:dyDescent="0.3">
      <c r="A2575" s="213">
        <v>2013</v>
      </c>
      <c r="B2575" s="213" t="s">
        <v>93</v>
      </c>
      <c r="C2575" s="213" t="s">
        <v>90</v>
      </c>
      <c r="D2575" s="213" t="s">
        <v>6</v>
      </c>
      <c r="E2575" s="292">
        <v>1254</v>
      </c>
      <c r="F2575" s="213" t="s">
        <v>105</v>
      </c>
    </row>
    <row r="2576" spans="1:6" x14ac:dyDescent="0.3">
      <c r="A2576" s="213">
        <v>2013</v>
      </c>
      <c r="B2576" s="213" t="s">
        <v>93</v>
      </c>
      <c r="C2576" s="213" t="s">
        <v>90</v>
      </c>
      <c r="D2576" s="213" t="s">
        <v>62</v>
      </c>
      <c r="E2576" s="213">
        <v>314</v>
      </c>
      <c r="F2576" s="213" t="s">
        <v>105</v>
      </c>
    </row>
    <row r="2577" spans="1:6" x14ac:dyDescent="0.3">
      <c r="A2577" s="213">
        <v>2013</v>
      </c>
      <c r="B2577" s="213" t="s">
        <v>93</v>
      </c>
      <c r="C2577" s="213" t="s">
        <v>90</v>
      </c>
      <c r="D2577" s="213" t="s">
        <v>5</v>
      </c>
      <c r="E2577" s="213">
        <v>829</v>
      </c>
      <c r="F2577" s="213" t="s">
        <v>105</v>
      </c>
    </row>
    <row r="2578" spans="1:6" x14ac:dyDescent="0.3">
      <c r="A2578" s="213">
        <v>2013</v>
      </c>
      <c r="B2578" s="213" t="s">
        <v>93</v>
      </c>
      <c r="C2578" s="213" t="s">
        <v>90</v>
      </c>
      <c r="D2578" s="213" t="s">
        <v>76</v>
      </c>
      <c r="E2578" s="213">
        <v>447</v>
      </c>
      <c r="F2578" s="213" t="s">
        <v>105</v>
      </c>
    </row>
    <row r="2579" spans="1:6" x14ac:dyDescent="0.3">
      <c r="A2579" s="213">
        <v>2013</v>
      </c>
      <c r="B2579" s="213" t="s">
        <v>93</v>
      </c>
      <c r="C2579" s="213" t="s">
        <v>90</v>
      </c>
      <c r="D2579" s="213" t="s">
        <v>63</v>
      </c>
      <c r="E2579" s="213">
        <v>100</v>
      </c>
      <c r="F2579" s="213" t="s">
        <v>105</v>
      </c>
    </row>
    <row r="2580" spans="1:6" x14ac:dyDescent="0.3">
      <c r="A2580" s="213">
        <v>2013</v>
      </c>
      <c r="B2580" s="213" t="s">
        <v>93</v>
      </c>
      <c r="C2580" s="213" t="s">
        <v>90</v>
      </c>
      <c r="D2580" s="213" t="s">
        <v>277</v>
      </c>
      <c r="E2580" s="213">
        <v>56</v>
      </c>
      <c r="F2580" s="213" t="s">
        <v>105</v>
      </c>
    </row>
    <row r="2581" spans="1:6" x14ac:dyDescent="0.3">
      <c r="A2581" s="213">
        <v>2013</v>
      </c>
      <c r="B2581" s="213" t="s">
        <v>93</v>
      </c>
      <c r="C2581" s="213" t="s">
        <v>90</v>
      </c>
      <c r="D2581" s="213" t="s">
        <v>43</v>
      </c>
      <c r="E2581" s="213">
        <v>148</v>
      </c>
      <c r="F2581" s="213" t="s">
        <v>105</v>
      </c>
    </row>
    <row r="2582" spans="1:6" x14ac:dyDescent="0.3">
      <c r="A2582" s="213">
        <v>2013</v>
      </c>
      <c r="B2582" s="213" t="s">
        <v>93</v>
      </c>
      <c r="C2582" s="213" t="s">
        <v>90</v>
      </c>
      <c r="D2582" s="213" t="s">
        <v>65</v>
      </c>
      <c r="E2582" s="213">
        <v>131</v>
      </c>
      <c r="F2582" s="213" t="s">
        <v>105</v>
      </c>
    </row>
    <row r="2583" spans="1:6" x14ac:dyDescent="0.3">
      <c r="A2583" s="213">
        <v>2013</v>
      </c>
      <c r="B2583" s="213" t="s">
        <v>93</v>
      </c>
      <c r="C2583" s="213" t="s">
        <v>90</v>
      </c>
      <c r="D2583" s="213" t="s">
        <v>22</v>
      </c>
      <c r="E2583" s="213">
        <v>176</v>
      </c>
      <c r="F2583" s="213" t="s">
        <v>105</v>
      </c>
    </row>
    <row r="2584" spans="1:6" x14ac:dyDescent="0.3">
      <c r="A2584" s="213">
        <v>2013</v>
      </c>
      <c r="B2584" s="213" t="s">
        <v>93</v>
      </c>
      <c r="C2584" s="213" t="s">
        <v>90</v>
      </c>
      <c r="D2584" s="213" t="s">
        <v>61</v>
      </c>
      <c r="E2584" s="213">
        <v>95</v>
      </c>
      <c r="F2584" s="213" t="s">
        <v>105</v>
      </c>
    </row>
    <row r="2585" spans="1:6" x14ac:dyDescent="0.3">
      <c r="A2585" s="213">
        <v>2013</v>
      </c>
      <c r="B2585" s="213" t="s">
        <v>93</v>
      </c>
      <c r="C2585" s="213" t="s">
        <v>90</v>
      </c>
      <c r="D2585" s="213" t="s">
        <v>23</v>
      </c>
      <c r="E2585" s="213">
        <v>215</v>
      </c>
      <c r="F2585" s="213" t="s">
        <v>105</v>
      </c>
    </row>
    <row r="2586" spans="1:6" x14ac:dyDescent="0.3">
      <c r="A2586" s="213">
        <v>2013</v>
      </c>
      <c r="B2586" s="213" t="s">
        <v>93</v>
      </c>
      <c r="C2586" s="213" t="s">
        <v>90</v>
      </c>
      <c r="D2586" s="213" t="s">
        <v>12</v>
      </c>
      <c r="E2586" s="213">
        <v>126</v>
      </c>
      <c r="F2586" s="213" t="s">
        <v>105</v>
      </c>
    </row>
    <row r="2587" spans="1:6" x14ac:dyDescent="0.3">
      <c r="A2587" s="213">
        <v>2013</v>
      </c>
      <c r="B2587" s="213" t="s">
        <v>93</v>
      </c>
      <c r="C2587" s="213" t="s">
        <v>90</v>
      </c>
      <c r="D2587" s="213" t="s">
        <v>278</v>
      </c>
      <c r="E2587" s="213">
        <v>294</v>
      </c>
      <c r="F2587" s="213" t="s">
        <v>105</v>
      </c>
    </row>
    <row r="2588" spans="1:6" x14ac:dyDescent="0.3">
      <c r="A2588" s="213">
        <v>2013</v>
      </c>
      <c r="B2588" s="213" t="s">
        <v>93</v>
      </c>
      <c r="C2588" s="213" t="s">
        <v>90</v>
      </c>
      <c r="D2588" s="213" t="s">
        <v>19</v>
      </c>
      <c r="E2588" s="213">
        <v>240</v>
      </c>
      <c r="F2588" s="213" t="s">
        <v>105</v>
      </c>
    </row>
    <row r="2589" spans="1:6" x14ac:dyDescent="0.3">
      <c r="A2589" s="213">
        <v>2013</v>
      </c>
      <c r="B2589" s="213" t="s">
        <v>93</v>
      </c>
      <c r="C2589" s="213" t="s">
        <v>90</v>
      </c>
      <c r="D2589" s="213" t="s">
        <v>45</v>
      </c>
      <c r="E2589" s="213">
        <v>53</v>
      </c>
      <c r="F2589" s="213" t="s">
        <v>105</v>
      </c>
    </row>
    <row r="2590" spans="1:6" x14ac:dyDescent="0.3">
      <c r="A2590" s="213">
        <v>2013</v>
      </c>
      <c r="B2590" s="213" t="s">
        <v>93</v>
      </c>
      <c r="C2590" s="213" t="s">
        <v>90</v>
      </c>
      <c r="D2590" s="213" t="s">
        <v>48</v>
      </c>
      <c r="E2590" s="213">
        <v>182</v>
      </c>
      <c r="F2590" s="213" t="s">
        <v>105</v>
      </c>
    </row>
    <row r="2591" spans="1:6" x14ac:dyDescent="0.3">
      <c r="A2591" s="213">
        <v>2013</v>
      </c>
      <c r="B2591" s="213" t="s">
        <v>93</v>
      </c>
      <c r="C2591" s="213" t="s">
        <v>90</v>
      </c>
      <c r="D2591" s="213" t="s">
        <v>34</v>
      </c>
      <c r="E2591" s="213">
        <v>57</v>
      </c>
      <c r="F2591" s="213" t="s">
        <v>105</v>
      </c>
    </row>
    <row r="2592" spans="1:6" x14ac:dyDescent="0.3">
      <c r="A2592" s="213">
        <v>2013</v>
      </c>
      <c r="B2592" s="213" t="s">
        <v>93</v>
      </c>
      <c r="C2592" s="213" t="s">
        <v>90</v>
      </c>
      <c r="D2592" s="213" t="s">
        <v>3</v>
      </c>
      <c r="E2592" s="292">
        <v>1011</v>
      </c>
      <c r="F2592" s="213" t="s">
        <v>105</v>
      </c>
    </row>
    <row r="2593" spans="1:6" x14ac:dyDescent="0.3">
      <c r="A2593" s="213">
        <v>2013</v>
      </c>
      <c r="B2593" s="213" t="s">
        <v>93</v>
      </c>
      <c r="C2593" s="213" t="s">
        <v>90</v>
      </c>
      <c r="D2593" s="213" t="s">
        <v>80</v>
      </c>
      <c r="E2593" s="213">
        <v>353</v>
      </c>
      <c r="F2593" s="213" t="s">
        <v>105</v>
      </c>
    </row>
    <row r="2594" spans="1:6" x14ac:dyDescent="0.3">
      <c r="A2594" s="213">
        <v>2013</v>
      </c>
      <c r="B2594" s="213" t="s">
        <v>93</v>
      </c>
      <c r="C2594" s="213" t="s">
        <v>90</v>
      </c>
      <c r="D2594" s="213" t="s">
        <v>39</v>
      </c>
      <c r="E2594" s="213">
        <v>210</v>
      </c>
      <c r="F2594" s="213" t="s">
        <v>105</v>
      </c>
    </row>
    <row r="2595" spans="1:6" x14ac:dyDescent="0.3">
      <c r="A2595" s="213">
        <v>2013</v>
      </c>
      <c r="B2595" s="213" t="s">
        <v>93</v>
      </c>
      <c r="C2595" s="213" t="s">
        <v>90</v>
      </c>
      <c r="D2595" s="213" t="s">
        <v>14</v>
      </c>
      <c r="E2595" s="213">
        <v>648</v>
      </c>
      <c r="F2595" s="213" t="s">
        <v>105</v>
      </c>
    </row>
    <row r="2596" spans="1:6" x14ac:dyDescent="0.3">
      <c r="A2596" s="213">
        <v>2013</v>
      </c>
      <c r="B2596" s="213" t="s">
        <v>93</v>
      </c>
      <c r="C2596" s="213" t="s">
        <v>90</v>
      </c>
      <c r="D2596" s="213" t="s">
        <v>68</v>
      </c>
      <c r="E2596" s="213">
        <v>144</v>
      </c>
      <c r="F2596" s="213" t="s">
        <v>105</v>
      </c>
    </row>
    <row r="2597" spans="1:6" x14ac:dyDescent="0.3">
      <c r="A2597" s="213">
        <v>2013</v>
      </c>
      <c r="B2597" s="213" t="s">
        <v>93</v>
      </c>
      <c r="C2597" s="213" t="s">
        <v>90</v>
      </c>
      <c r="D2597" s="213" t="s">
        <v>69</v>
      </c>
      <c r="E2597" s="213">
        <v>129</v>
      </c>
      <c r="F2597" s="213" t="s">
        <v>105</v>
      </c>
    </row>
    <row r="2598" spans="1:6" x14ac:dyDescent="0.3">
      <c r="A2598" s="213">
        <v>2013</v>
      </c>
      <c r="B2598" s="213" t="s">
        <v>93</v>
      </c>
      <c r="C2598" s="213" t="s">
        <v>90</v>
      </c>
      <c r="D2598" s="213" t="s">
        <v>279</v>
      </c>
      <c r="E2598" s="213">
        <v>61</v>
      </c>
      <c r="F2598" s="213" t="s">
        <v>105</v>
      </c>
    </row>
    <row r="2599" spans="1:6" x14ac:dyDescent="0.3">
      <c r="A2599" s="213">
        <v>2013</v>
      </c>
      <c r="B2599" s="213" t="s">
        <v>93</v>
      </c>
      <c r="C2599" s="213" t="s">
        <v>90</v>
      </c>
      <c r="D2599" s="213" t="s">
        <v>24</v>
      </c>
      <c r="E2599" s="213">
        <v>733</v>
      </c>
      <c r="F2599" s="213" t="s">
        <v>105</v>
      </c>
    </row>
    <row r="2600" spans="1:6" x14ac:dyDescent="0.3">
      <c r="A2600" s="213">
        <v>2013</v>
      </c>
      <c r="B2600" s="213" t="s">
        <v>93</v>
      </c>
      <c r="C2600" s="213" t="s">
        <v>90</v>
      </c>
      <c r="D2600" s="213" t="s">
        <v>9</v>
      </c>
      <c r="E2600" s="213">
        <v>473</v>
      </c>
      <c r="F2600" s="213" t="s">
        <v>105</v>
      </c>
    </row>
    <row r="2601" spans="1:6" x14ac:dyDescent="0.3">
      <c r="A2601" s="213">
        <v>2013</v>
      </c>
      <c r="B2601" s="213" t="s">
        <v>93</v>
      </c>
      <c r="C2601" s="213" t="s">
        <v>90</v>
      </c>
      <c r="D2601" s="213" t="s">
        <v>67</v>
      </c>
      <c r="E2601" s="213">
        <v>192</v>
      </c>
      <c r="F2601" s="213" t="s">
        <v>105</v>
      </c>
    </row>
    <row r="2602" spans="1:6" x14ac:dyDescent="0.3">
      <c r="A2602" s="213">
        <v>2013</v>
      </c>
      <c r="B2602" s="213" t="s">
        <v>93</v>
      </c>
      <c r="C2602" s="213" t="s">
        <v>90</v>
      </c>
      <c r="D2602" s="213" t="s">
        <v>28</v>
      </c>
      <c r="E2602" s="213">
        <v>308</v>
      </c>
      <c r="F2602" s="213" t="s">
        <v>105</v>
      </c>
    </row>
    <row r="2603" spans="1:6" x14ac:dyDescent="0.3">
      <c r="A2603" s="213">
        <v>2013</v>
      </c>
      <c r="B2603" s="213" t="s">
        <v>93</v>
      </c>
      <c r="C2603" s="213" t="s">
        <v>90</v>
      </c>
      <c r="D2603" s="213" t="s">
        <v>31</v>
      </c>
      <c r="E2603" s="213">
        <v>246</v>
      </c>
      <c r="F2603" s="213" t="s">
        <v>105</v>
      </c>
    </row>
    <row r="2604" spans="1:6" x14ac:dyDescent="0.3">
      <c r="A2604" s="213">
        <v>2013</v>
      </c>
      <c r="B2604" s="213" t="s">
        <v>93</v>
      </c>
      <c r="C2604" s="213" t="s">
        <v>90</v>
      </c>
      <c r="D2604" s="213" t="s">
        <v>64</v>
      </c>
      <c r="E2604" s="213">
        <v>311</v>
      </c>
      <c r="F2604" s="213" t="s">
        <v>105</v>
      </c>
    </row>
    <row r="2605" spans="1:6" x14ac:dyDescent="0.3">
      <c r="A2605" s="213">
        <v>2013</v>
      </c>
      <c r="B2605" s="213" t="s">
        <v>93</v>
      </c>
      <c r="C2605" s="213" t="s">
        <v>90</v>
      </c>
      <c r="D2605" s="213" t="s">
        <v>280</v>
      </c>
      <c r="E2605" s="213">
        <v>73</v>
      </c>
      <c r="F2605" s="213" t="s">
        <v>105</v>
      </c>
    </row>
    <row r="2606" spans="1:6" x14ac:dyDescent="0.3">
      <c r="A2606" s="213">
        <v>2013</v>
      </c>
      <c r="B2606" s="213" t="s">
        <v>93</v>
      </c>
      <c r="C2606" s="213" t="s">
        <v>90</v>
      </c>
      <c r="D2606" s="213" t="s">
        <v>73</v>
      </c>
      <c r="E2606" s="213">
        <v>495</v>
      </c>
      <c r="F2606" s="213" t="s">
        <v>105</v>
      </c>
    </row>
    <row r="2607" spans="1:6" x14ac:dyDescent="0.3">
      <c r="A2607" s="213">
        <v>2013</v>
      </c>
      <c r="B2607" s="213" t="s">
        <v>93</v>
      </c>
      <c r="C2607" s="213" t="s">
        <v>90</v>
      </c>
      <c r="D2607" s="213" t="s">
        <v>26</v>
      </c>
      <c r="E2607" s="213">
        <v>251</v>
      </c>
      <c r="F2607" s="213" t="s">
        <v>105</v>
      </c>
    </row>
    <row r="2608" spans="1:6" x14ac:dyDescent="0.3">
      <c r="A2608" s="213">
        <v>2013</v>
      </c>
      <c r="B2608" s="213" t="s">
        <v>93</v>
      </c>
      <c r="C2608" s="213" t="s">
        <v>90</v>
      </c>
      <c r="D2608" s="213" t="s">
        <v>32</v>
      </c>
      <c r="E2608" s="213">
        <v>195</v>
      </c>
      <c r="F2608" s="213" t="s">
        <v>105</v>
      </c>
    </row>
    <row r="2609" spans="1:6" x14ac:dyDescent="0.3">
      <c r="A2609" s="213">
        <v>2013</v>
      </c>
      <c r="B2609" s="213" t="s">
        <v>93</v>
      </c>
      <c r="C2609" s="213" t="s">
        <v>90</v>
      </c>
      <c r="D2609" s="213" t="s">
        <v>46</v>
      </c>
      <c r="E2609" s="213">
        <v>557</v>
      </c>
      <c r="F2609" s="213" t="s">
        <v>105</v>
      </c>
    </row>
    <row r="2610" spans="1:6" x14ac:dyDescent="0.3">
      <c r="A2610" s="213">
        <v>2013</v>
      </c>
      <c r="B2610" s="213" t="s">
        <v>93</v>
      </c>
      <c r="C2610" s="213" t="s">
        <v>90</v>
      </c>
      <c r="D2610" s="213" t="s">
        <v>75</v>
      </c>
      <c r="E2610" s="213">
        <v>298</v>
      </c>
      <c r="F2610" s="213" t="s">
        <v>105</v>
      </c>
    </row>
    <row r="2611" spans="1:6" x14ac:dyDescent="0.3">
      <c r="A2611" s="213">
        <v>2013</v>
      </c>
      <c r="B2611" s="213" t="s">
        <v>93</v>
      </c>
      <c r="C2611" s="213" t="s">
        <v>90</v>
      </c>
      <c r="D2611" s="213" t="s">
        <v>10</v>
      </c>
      <c r="E2611" s="213">
        <v>867</v>
      </c>
      <c r="F2611" s="213" t="s">
        <v>105</v>
      </c>
    </row>
    <row r="2612" spans="1:6" x14ac:dyDescent="0.3">
      <c r="A2612" s="213">
        <v>2013</v>
      </c>
      <c r="B2612" s="213" t="s">
        <v>93</v>
      </c>
      <c r="C2612" s="213" t="s">
        <v>90</v>
      </c>
      <c r="D2612" s="213" t="s">
        <v>291</v>
      </c>
      <c r="E2612" s="213">
        <v>74</v>
      </c>
      <c r="F2612" s="213" t="s">
        <v>105</v>
      </c>
    </row>
    <row r="2613" spans="1:6" x14ac:dyDescent="0.3">
      <c r="A2613" s="213">
        <v>2013</v>
      </c>
      <c r="B2613" s="213" t="s">
        <v>93</v>
      </c>
      <c r="C2613" s="213" t="s">
        <v>90</v>
      </c>
      <c r="D2613" s="213" t="s">
        <v>15</v>
      </c>
      <c r="E2613" s="213">
        <v>755</v>
      </c>
      <c r="F2613" s="213" t="s">
        <v>105</v>
      </c>
    </row>
    <row r="2614" spans="1:6" x14ac:dyDescent="0.3">
      <c r="A2614" s="213">
        <v>2013</v>
      </c>
      <c r="B2614" s="213" t="s">
        <v>93</v>
      </c>
      <c r="C2614" s="213" t="s">
        <v>90</v>
      </c>
      <c r="D2614" s="213" t="s">
        <v>18</v>
      </c>
      <c r="E2614" s="213">
        <v>624</v>
      </c>
      <c r="F2614" s="213" t="s">
        <v>105</v>
      </c>
    </row>
    <row r="2615" spans="1:6" x14ac:dyDescent="0.3">
      <c r="A2615" s="213">
        <v>2013</v>
      </c>
      <c r="B2615" s="213" t="s">
        <v>93</v>
      </c>
      <c r="C2615" s="213" t="s">
        <v>90</v>
      </c>
      <c r="D2615" s="213" t="s">
        <v>77</v>
      </c>
      <c r="E2615" s="213">
        <v>218</v>
      </c>
      <c r="F2615" s="213" t="s">
        <v>105</v>
      </c>
    </row>
    <row r="2616" spans="1:6" x14ac:dyDescent="0.3">
      <c r="A2616" s="213">
        <v>2013</v>
      </c>
      <c r="B2616" s="213" t="s">
        <v>93</v>
      </c>
      <c r="C2616" s="213" t="s">
        <v>90</v>
      </c>
      <c r="D2616" s="213" t="s">
        <v>44</v>
      </c>
      <c r="E2616" s="213">
        <v>54</v>
      </c>
      <c r="F2616" s="213" t="s">
        <v>105</v>
      </c>
    </row>
    <row r="2617" spans="1:6" x14ac:dyDescent="0.3">
      <c r="A2617" s="213">
        <v>2013</v>
      </c>
      <c r="B2617" s="213" t="s">
        <v>93</v>
      </c>
      <c r="C2617" s="213" t="s">
        <v>90</v>
      </c>
      <c r="D2617" s="213" t="s">
        <v>71</v>
      </c>
      <c r="E2617" s="213">
        <v>279</v>
      </c>
      <c r="F2617" s="213" t="s">
        <v>105</v>
      </c>
    </row>
    <row r="2618" spans="1:6" x14ac:dyDescent="0.3">
      <c r="A2618" s="213">
        <v>2013</v>
      </c>
      <c r="B2618" s="213" t="s">
        <v>93</v>
      </c>
      <c r="C2618" s="213" t="s">
        <v>90</v>
      </c>
      <c r="D2618" s="213" t="s">
        <v>52</v>
      </c>
      <c r="E2618" s="213">
        <v>80</v>
      </c>
      <c r="F2618" s="213" t="s">
        <v>105</v>
      </c>
    </row>
    <row r="2619" spans="1:6" x14ac:dyDescent="0.3">
      <c r="A2619" s="213">
        <v>2013</v>
      </c>
      <c r="B2619" s="213" t="s">
        <v>93</v>
      </c>
      <c r="C2619" s="213" t="s">
        <v>90</v>
      </c>
      <c r="D2619" s="213" t="s">
        <v>20</v>
      </c>
      <c r="E2619" s="213">
        <v>468</v>
      </c>
      <c r="F2619" s="213" t="s">
        <v>105</v>
      </c>
    </row>
    <row r="2620" spans="1:6" x14ac:dyDescent="0.3">
      <c r="A2620" s="213">
        <v>2013</v>
      </c>
      <c r="B2620" s="213" t="s">
        <v>93</v>
      </c>
      <c r="C2620" s="213" t="s">
        <v>90</v>
      </c>
      <c r="D2620" s="213" t="s">
        <v>95</v>
      </c>
      <c r="E2620" s="213">
        <v>695</v>
      </c>
      <c r="F2620" s="213" t="s">
        <v>105</v>
      </c>
    </row>
    <row r="2621" spans="1:6" x14ac:dyDescent="0.3">
      <c r="A2621" s="213">
        <v>2013</v>
      </c>
      <c r="B2621" s="213" t="s">
        <v>93</v>
      </c>
      <c r="C2621" s="213" t="s">
        <v>90</v>
      </c>
      <c r="D2621" s="213" t="s">
        <v>30</v>
      </c>
      <c r="E2621" s="213">
        <v>78</v>
      </c>
      <c r="F2621" s="213" t="s">
        <v>105</v>
      </c>
    </row>
    <row r="2622" spans="1:6" x14ac:dyDescent="0.3">
      <c r="A2622" s="213">
        <v>2013</v>
      </c>
      <c r="B2622" s="213" t="s">
        <v>93</v>
      </c>
      <c r="C2622" s="213" t="s">
        <v>90</v>
      </c>
      <c r="D2622" s="213" t="s">
        <v>281</v>
      </c>
      <c r="E2622" s="292">
        <v>1715</v>
      </c>
      <c r="F2622" s="213" t="s">
        <v>105</v>
      </c>
    </row>
    <row r="2623" spans="1:6" x14ac:dyDescent="0.3">
      <c r="A2623" s="213">
        <v>2013</v>
      </c>
      <c r="B2623" s="213" t="s">
        <v>93</v>
      </c>
      <c r="C2623" s="213" t="s">
        <v>90</v>
      </c>
      <c r="D2623" s="213" t="s">
        <v>282</v>
      </c>
      <c r="E2623" s="213">
        <v>91</v>
      </c>
      <c r="F2623" s="213" t="s">
        <v>105</v>
      </c>
    </row>
    <row r="2624" spans="1:6" x14ac:dyDescent="0.3">
      <c r="A2624" s="213">
        <v>2013</v>
      </c>
      <c r="B2624" s="213" t="s">
        <v>93</v>
      </c>
      <c r="C2624" s="213" t="s">
        <v>90</v>
      </c>
      <c r="D2624" s="213" t="s">
        <v>145</v>
      </c>
      <c r="E2624" s="292">
        <v>8312</v>
      </c>
      <c r="F2624" s="213" t="s">
        <v>105</v>
      </c>
    </row>
    <row r="2625" spans="1:6" x14ac:dyDescent="0.3">
      <c r="A2625" s="213">
        <v>2013</v>
      </c>
      <c r="B2625" s="213" t="s">
        <v>93</v>
      </c>
      <c r="C2625" s="213" t="s">
        <v>90</v>
      </c>
      <c r="D2625" s="213" t="s">
        <v>146</v>
      </c>
      <c r="E2625" s="292">
        <v>4307</v>
      </c>
      <c r="F2625" s="213" t="s">
        <v>105</v>
      </c>
    </row>
    <row r="2626" spans="1:6" x14ac:dyDescent="0.3">
      <c r="A2626" s="213">
        <v>2013</v>
      </c>
      <c r="B2626" s="213" t="s">
        <v>93</v>
      </c>
      <c r="C2626" s="213" t="s">
        <v>90</v>
      </c>
      <c r="D2626" s="213" t="s">
        <v>147</v>
      </c>
      <c r="E2626" s="292">
        <v>9591</v>
      </c>
      <c r="F2626" s="213" t="s">
        <v>105</v>
      </c>
    </row>
    <row r="2627" spans="1:6" x14ac:dyDescent="0.3">
      <c r="A2627" s="213">
        <v>2013</v>
      </c>
      <c r="B2627" s="213" t="s">
        <v>93</v>
      </c>
      <c r="C2627" s="213" t="s">
        <v>1</v>
      </c>
      <c r="D2627" s="213" t="s">
        <v>35</v>
      </c>
      <c r="E2627" s="213">
        <v>48</v>
      </c>
      <c r="F2627" s="213" t="s">
        <v>105</v>
      </c>
    </row>
    <row r="2628" spans="1:6" x14ac:dyDescent="0.3">
      <c r="A2628" s="213">
        <v>2013</v>
      </c>
      <c r="B2628" s="213" t="s">
        <v>93</v>
      </c>
      <c r="C2628" s="213" t="s">
        <v>1</v>
      </c>
      <c r="D2628" s="213" t="s">
        <v>41</v>
      </c>
      <c r="E2628" s="213">
        <v>50</v>
      </c>
      <c r="F2628" s="213" t="s">
        <v>105</v>
      </c>
    </row>
    <row r="2629" spans="1:6" x14ac:dyDescent="0.3">
      <c r="A2629" s="213">
        <v>2013</v>
      </c>
      <c r="B2629" s="213" t="s">
        <v>93</v>
      </c>
      <c r="C2629" s="213" t="s">
        <v>1</v>
      </c>
      <c r="D2629" s="213" t="s">
        <v>59</v>
      </c>
      <c r="E2629" s="213">
        <v>82</v>
      </c>
      <c r="F2629" s="213" t="s">
        <v>105</v>
      </c>
    </row>
    <row r="2630" spans="1:6" x14ac:dyDescent="0.3">
      <c r="A2630" s="213">
        <v>2013</v>
      </c>
      <c r="B2630" s="213" t="s">
        <v>93</v>
      </c>
      <c r="C2630" s="213" t="s">
        <v>1</v>
      </c>
      <c r="D2630" s="213" t="s">
        <v>79</v>
      </c>
      <c r="E2630" s="213">
        <v>920</v>
      </c>
      <c r="F2630" s="213" t="s">
        <v>105</v>
      </c>
    </row>
    <row r="2631" spans="1:6" x14ac:dyDescent="0.3">
      <c r="A2631" s="213">
        <v>2013</v>
      </c>
      <c r="B2631" s="213" t="s">
        <v>93</v>
      </c>
      <c r="C2631" s="213" t="s">
        <v>1</v>
      </c>
      <c r="D2631" s="213" t="s">
        <v>17</v>
      </c>
      <c r="E2631" s="213">
        <v>519</v>
      </c>
      <c r="F2631" s="213" t="s">
        <v>105</v>
      </c>
    </row>
    <row r="2632" spans="1:6" x14ac:dyDescent="0.3">
      <c r="A2632" s="213">
        <v>2013</v>
      </c>
      <c r="B2632" s="213" t="s">
        <v>93</v>
      </c>
      <c r="C2632" s="213" t="s">
        <v>1</v>
      </c>
      <c r="D2632" s="213" t="s">
        <v>274</v>
      </c>
      <c r="E2632" s="213">
        <v>64</v>
      </c>
      <c r="F2632" s="213" t="s">
        <v>105</v>
      </c>
    </row>
    <row r="2633" spans="1:6" x14ac:dyDescent="0.3">
      <c r="A2633" s="213">
        <v>2013</v>
      </c>
      <c r="B2633" s="213" t="s">
        <v>93</v>
      </c>
      <c r="C2633" s="213" t="s">
        <v>1</v>
      </c>
      <c r="D2633" s="213" t="s">
        <v>66</v>
      </c>
      <c r="E2633" s="213">
        <v>160</v>
      </c>
      <c r="F2633" s="213" t="s">
        <v>105</v>
      </c>
    </row>
    <row r="2634" spans="1:6" x14ac:dyDescent="0.3">
      <c r="A2634" s="213">
        <v>2013</v>
      </c>
      <c r="B2634" s="213" t="s">
        <v>93</v>
      </c>
      <c r="C2634" s="213" t="s">
        <v>1</v>
      </c>
      <c r="D2634" s="213" t="s">
        <v>283</v>
      </c>
      <c r="E2634" s="213">
        <v>56</v>
      </c>
      <c r="F2634" s="213" t="s">
        <v>105</v>
      </c>
    </row>
    <row r="2635" spans="1:6" x14ac:dyDescent="0.3">
      <c r="A2635" s="213">
        <v>2013</v>
      </c>
      <c r="B2635" s="213" t="s">
        <v>93</v>
      </c>
      <c r="C2635" s="213" t="s">
        <v>1</v>
      </c>
      <c r="D2635" s="213" t="s">
        <v>11</v>
      </c>
      <c r="E2635" s="213">
        <v>899</v>
      </c>
      <c r="F2635" s="213" t="s">
        <v>105</v>
      </c>
    </row>
    <row r="2636" spans="1:6" x14ac:dyDescent="0.3">
      <c r="A2636" s="213">
        <v>2013</v>
      </c>
      <c r="B2636" s="213" t="s">
        <v>93</v>
      </c>
      <c r="C2636" s="213" t="s">
        <v>1</v>
      </c>
      <c r="D2636" s="213" t="s">
        <v>56</v>
      </c>
      <c r="E2636" s="213">
        <v>252</v>
      </c>
      <c r="F2636" s="213" t="s">
        <v>105</v>
      </c>
    </row>
    <row r="2637" spans="1:6" x14ac:dyDescent="0.3">
      <c r="A2637" s="213">
        <v>2013</v>
      </c>
      <c r="B2637" s="213" t="s">
        <v>93</v>
      </c>
      <c r="C2637" s="213" t="s">
        <v>1</v>
      </c>
      <c r="D2637" s="213" t="s">
        <v>29</v>
      </c>
      <c r="E2637" s="213">
        <v>247</v>
      </c>
      <c r="F2637" s="213" t="s">
        <v>105</v>
      </c>
    </row>
    <row r="2638" spans="1:6" x14ac:dyDescent="0.3">
      <c r="A2638" s="213">
        <v>2013</v>
      </c>
      <c r="B2638" s="213" t="s">
        <v>93</v>
      </c>
      <c r="C2638" s="213" t="s">
        <v>1</v>
      </c>
      <c r="D2638" s="213" t="s">
        <v>40</v>
      </c>
      <c r="E2638" s="213">
        <v>32</v>
      </c>
      <c r="F2638" s="213" t="s">
        <v>105</v>
      </c>
    </row>
    <row r="2639" spans="1:6" x14ac:dyDescent="0.3">
      <c r="A2639" s="213">
        <v>2013</v>
      </c>
      <c r="B2639" s="213" t="s">
        <v>93</v>
      </c>
      <c r="C2639" s="213" t="s">
        <v>1</v>
      </c>
      <c r="D2639" s="213" t="s">
        <v>47</v>
      </c>
      <c r="E2639" s="213">
        <v>623</v>
      </c>
      <c r="F2639" s="213" t="s">
        <v>105</v>
      </c>
    </row>
    <row r="2640" spans="1:6" x14ac:dyDescent="0.3">
      <c r="A2640" s="213">
        <v>2013</v>
      </c>
      <c r="B2640" s="213" t="s">
        <v>93</v>
      </c>
      <c r="C2640" s="213" t="s">
        <v>1</v>
      </c>
      <c r="D2640" s="213" t="s">
        <v>57</v>
      </c>
      <c r="E2640" s="213">
        <v>133</v>
      </c>
      <c r="F2640" s="213" t="s">
        <v>105</v>
      </c>
    </row>
    <row r="2641" spans="1:6" x14ac:dyDescent="0.3">
      <c r="A2641" s="213">
        <v>2013</v>
      </c>
      <c r="B2641" s="213" t="s">
        <v>93</v>
      </c>
      <c r="C2641" s="213" t="s">
        <v>1</v>
      </c>
      <c r="D2641" s="213" t="s">
        <v>74</v>
      </c>
      <c r="E2641" s="213">
        <v>622</v>
      </c>
      <c r="F2641" s="213" t="s">
        <v>105</v>
      </c>
    </row>
    <row r="2642" spans="1:6" x14ac:dyDescent="0.3">
      <c r="A2642" s="213">
        <v>2013</v>
      </c>
      <c r="B2642" s="213" t="s">
        <v>93</v>
      </c>
      <c r="C2642" s="213" t="s">
        <v>1</v>
      </c>
      <c r="D2642" s="213" t="s">
        <v>53</v>
      </c>
      <c r="E2642" s="213">
        <v>85</v>
      </c>
      <c r="F2642" s="213" t="s">
        <v>105</v>
      </c>
    </row>
    <row r="2643" spans="1:6" x14ac:dyDescent="0.3">
      <c r="A2643" s="213">
        <v>2013</v>
      </c>
      <c r="B2643" s="213" t="s">
        <v>93</v>
      </c>
      <c r="C2643" s="213" t="s">
        <v>1</v>
      </c>
      <c r="D2643" s="213" t="s">
        <v>49</v>
      </c>
      <c r="E2643" s="213">
        <v>37</v>
      </c>
      <c r="F2643" s="213" t="s">
        <v>105</v>
      </c>
    </row>
    <row r="2644" spans="1:6" x14ac:dyDescent="0.3">
      <c r="A2644" s="213">
        <v>2013</v>
      </c>
      <c r="B2644" s="213" t="s">
        <v>93</v>
      </c>
      <c r="C2644" s="213" t="s">
        <v>1</v>
      </c>
      <c r="D2644" s="213" t="s">
        <v>33</v>
      </c>
      <c r="E2644" s="213">
        <v>129</v>
      </c>
      <c r="F2644" s="213" t="s">
        <v>105</v>
      </c>
    </row>
    <row r="2645" spans="1:6" x14ac:dyDescent="0.3">
      <c r="A2645" s="213">
        <v>2013</v>
      </c>
      <c r="B2645" s="213" t="s">
        <v>93</v>
      </c>
      <c r="C2645" s="213" t="s">
        <v>1</v>
      </c>
      <c r="D2645" s="213" t="s">
        <v>60</v>
      </c>
      <c r="E2645" s="213">
        <v>266</v>
      </c>
      <c r="F2645" s="213" t="s">
        <v>105</v>
      </c>
    </row>
    <row r="2646" spans="1:6" x14ac:dyDescent="0.3">
      <c r="A2646" s="213">
        <v>2013</v>
      </c>
      <c r="B2646" s="213" t="s">
        <v>93</v>
      </c>
      <c r="C2646" s="213" t="s">
        <v>1</v>
      </c>
      <c r="D2646" s="213" t="s">
        <v>25</v>
      </c>
      <c r="E2646" s="213">
        <v>617</v>
      </c>
      <c r="F2646" s="213" t="s">
        <v>105</v>
      </c>
    </row>
    <row r="2647" spans="1:6" x14ac:dyDescent="0.3">
      <c r="A2647" s="213">
        <v>2013</v>
      </c>
      <c r="B2647" s="213" t="s">
        <v>93</v>
      </c>
      <c r="C2647" s="213" t="s">
        <v>1</v>
      </c>
      <c r="D2647" s="213" t="s">
        <v>7</v>
      </c>
      <c r="E2647" s="213">
        <v>735</v>
      </c>
      <c r="F2647" s="213" t="s">
        <v>105</v>
      </c>
    </row>
    <row r="2648" spans="1:6" x14ac:dyDescent="0.3">
      <c r="A2648" s="213">
        <v>2013</v>
      </c>
      <c r="B2648" s="213" t="s">
        <v>93</v>
      </c>
      <c r="C2648" s="213" t="s">
        <v>1</v>
      </c>
      <c r="D2648" s="213" t="s">
        <v>55</v>
      </c>
      <c r="E2648" s="213">
        <v>34</v>
      </c>
      <c r="F2648" s="213" t="s">
        <v>105</v>
      </c>
    </row>
    <row r="2649" spans="1:6" x14ac:dyDescent="0.3">
      <c r="A2649" s="213">
        <v>2013</v>
      </c>
      <c r="B2649" s="213" t="s">
        <v>93</v>
      </c>
      <c r="C2649" s="213" t="s">
        <v>1</v>
      </c>
      <c r="D2649" s="213" t="s">
        <v>36</v>
      </c>
      <c r="E2649" s="213">
        <v>216</v>
      </c>
      <c r="F2649" s="213" t="s">
        <v>105</v>
      </c>
    </row>
    <row r="2650" spans="1:6" x14ac:dyDescent="0.3">
      <c r="A2650" s="213">
        <v>2013</v>
      </c>
      <c r="B2650" s="213" t="s">
        <v>93</v>
      </c>
      <c r="C2650" s="213" t="s">
        <v>1</v>
      </c>
      <c r="D2650" s="213" t="s">
        <v>21</v>
      </c>
      <c r="E2650" s="213">
        <v>226</v>
      </c>
      <c r="F2650" s="213" t="s">
        <v>105</v>
      </c>
    </row>
    <row r="2651" spans="1:6" x14ac:dyDescent="0.3">
      <c r="A2651" s="213">
        <v>2013</v>
      </c>
      <c r="B2651" s="213" t="s">
        <v>93</v>
      </c>
      <c r="C2651" s="213" t="s">
        <v>1</v>
      </c>
      <c r="D2651" s="213" t="s">
        <v>42</v>
      </c>
      <c r="E2651" s="213">
        <v>34</v>
      </c>
      <c r="F2651" s="213" t="s">
        <v>105</v>
      </c>
    </row>
    <row r="2652" spans="1:6" x14ac:dyDescent="0.3">
      <c r="A2652" s="213">
        <v>2013</v>
      </c>
      <c r="B2652" s="213" t="s">
        <v>93</v>
      </c>
      <c r="C2652" s="213" t="s">
        <v>1</v>
      </c>
      <c r="D2652" s="213" t="s">
        <v>16</v>
      </c>
      <c r="E2652" s="213">
        <v>569</v>
      </c>
      <c r="F2652" s="213" t="s">
        <v>105</v>
      </c>
    </row>
    <row r="2653" spans="1:6" x14ac:dyDescent="0.3">
      <c r="A2653" s="213">
        <v>2013</v>
      </c>
      <c r="B2653" s="213" t="s">
        <v>93</v>
      </c>
      <c r="C2653" s="213" t="s">
        <v>1</v>
      </c>
      <c r="D2653" s="213" t="s">
        <v>2</v>
      </c>
      <c r="E2653" s="292">
        <v>1220</v>
      </c>
      <c r="F2653" s="213" t="s">
        <v>105</v>
      </c>
    </row>
    <row r="2654" spans="1:6" x14ac:dyDescent="0.3">
      <c r="A2654" s="213">
        <v>2013</v>
      </c>
      <c r="B2654" s="213" t="s">
        <v>93</v>
      </c>
      <c r="C2654" s="213" t="s">
        <v>1</v>
      </c>
      <c r="D2654" s="213" t="s">
        <v>287</v>
      </c>
      <c r="E2654" s="213">
        <v>30</v>
      </c>
      <c r="F2654" s="213" t="s">
        <v>105</v>
      </c>
    </row>
    <row r="2655" spans="1:6" x14ac:dyDescent="0.3">
      <c r="A2655" s="213">
        <v>2013</v>
      </c>
      <c r="B2655" s="213" t="s">
        <v>93</v>
      </c>
      <c r="C2655" s="213" t="s">
        <v>1</v>
      </c>
      <c r="D2655" s="213" t="s">
        <v>288</v>
      </c>
      <c r="E2655" s="213">
        <v>31</v>
      </c>
      <c r="F2655" s="213" t="s">
        <v>105</v>
      </c>
    </row>
    <row r="2656" spans="1:6" x14ac:dyDescent="0.3">
      <c r="A2656" s="213">
        <v>2013</v>
      </c>
      <c r="B2656" s="213" t="s">
        <v>93</v>
      </c>
      <c r="C2656" s="213" t="s">
        <v>1</v>
      </c>
      <c r="D2656" s="213" t="s">
        <v>4</v>
      </c>
      <c r="E2656" s="292">
        <v>1300</v>
      </c>
      <c r="F2656" s="213" t="s">
        <v>105</v>
      </c>
    </row>
    <row r="2657" spans="1:6" x14ac:dyDescent="0.3">
      <c r="A2657" s="213">
        <v>2013</v>
      </c>
      <c r="B2657" s="213" t="s">
        <v>93</v>
      </c>
      <c r="C2657" s="213" t="s">
        <v>1</v>
      </c>
      <c r="D2657" s="213" t="s">
        <v>38</v>
      </c>
      <c r="E2657" s="213">
        <v>110</v>
      </c>
      <c r="F2657" s="213" t="s">
        <v>105</v>
      </c>
    </row>
    <row r="2658" spans="1:6" x14ac:dyDescent="0.3">
      <c r="A2658" s="213">
        <v>2013</v>
      </c>
      <c r="B2658" s="213" t="s">
        <v>93</v>
      </c>
      <c r="C2658" s="213" t="s">
        <v>1</v>
      </c>
      <c r="D2658" s="213" t="s">
        <v>275</v>
      </c>
      <c r="E2658" s="213">
        <v>142</v>
      </c>
      <c r="F2658" s="213" t="s">
        <v>105</v>
      </c>
    </row>
    <row r="2659" spans="1:6" x14ac:dyDescent="0.3">
      <c r="A2659" s="213">
        <v>2013</v>
      </c>
      <c r="B2659" s="213" t="s">
        <v>93</v>
      </c>
      <c r="C2659" s="213" t="s">
        <v>1</v>
      </c>
      <c r="D2659" s="213" t="s">
        <v>8</v>
      </c>
      <c r="E2659" s="213">
        <v>471</v>
      </c>
      <c r="F2659" s="213" t="s">
        <v>105</v>
      </c>
    </row>
    <row r="2660" spans="1:6" x14ac:dyDescent="0.3">
      <c r="A2660" s="213">
        <v>2013</v>
      </c>
      <c r="B2660" s="213" t="s">
        <v>93</v>
      </c>
      <c r="C2660" s="213" t="s">
        <v>1</v>
      </c>
      <c r="D2660" s="213" t="s">
        <v>78</v>
      </c>
      <c r="E2660" s="213">
        <v>711</v>
      </c>
      <c r="F2660" s="213" t="s">
        <v>105</v>
      </c>
    </row>
    <row r="2661" spans="1:6" x14ac:dyDescent="0.3">
      <c r="A2661" s="213">
        <v>2013</v>
      </c>
      <c r="B2661" s="213" t="s">
        <v>93</v>
      </c>
      <c r="C2661" s="213" t="s">
        <v>1</v>
      </c>
      <c r="D2661" s="213" t="s">
        <v>27</v>
      </c>
      <c r="E2661" s="213">
        <v>435</v>
      </c>
      <c r="F2661" s="213" t="s">
        <v>105</v>
      </c>
    </row>
    <row r="2662" spans="1:6" x14ac:dyDescent="0.3">
      <c r="A2662" s="213">
        <v>2013</v>
      </c>
      <c r="B2662" s="213" t="s">
        <v>93</v>
      </c>
      <c r="C2662" s="213" t="s">
        <v>1</v>
      </c>
      <c r="D2662" s="213" t="s">
        <v>13</v>
      </c>
      <c r="E2662" s="213">
        <v>186</v>
      </c>
      <c r="F2662" s="213" t="s">
        <v>105</v>
      </c>
    </row>
    <row r="2663" spans="1:6" x14ac:dyDescent="0.3">
      <c r="A2663" s="213">
        <v>2013</v>
      </c>
      <c r="B2663" s="213" t="s">
        <v>93</v>
      </c>
      <c r="C2663" s="213" t="s">
        <v>1</v>
      </c>
      <c r="D2663" s="213" t="s">
        <v>70</v>
      </c>
      <c r="E2663" s="213">
        <v>554</v>
      </c>
      <c r="F2663" s="213" t="s">
        <v>105</v>
      </c>
    </row>
    <row r="2664" spans="1:6" x14ac:dyDescent="0.3">
      <c r="A2664" s="213">
        <v>2013</v>
      </c>
      <c r="B2664" s="213" t="s">
        <v>93</v>
      </c>
      <c r="C2664" s="213" t="s">
        <v>1</v>
      </c>
      <c r="D2664" s="213" t="s">
        <v>72</v>
      </c>
      <c r="E2664" s="213">
        <v>139</v>
      </c>
      <c r="F2664" s="213" t="s">
        <v>105</v>
      </c>
    </row>
    <row r="2665" spans="1:6" x14ac:dyDescent="0.3">
      <c r="A2665" s="213">
        <v>2013</v>
      </c>
      <c r="B2665" s="213" t="s">
        <v>93</v>
      </c>
      <c r="C2665" s="213" t="s">
        <v>1</v>
      </c>
      <c r="D2665" s="213" t="s">
        <v>276</v>
      </c>
      <c r="E2665" s="213">
        <v>80</v>
      </c>
      <c r="F2665" s="213" t="s">
        <v>105</v>
      </c>
    </row>
    <row r="2666" spans="1:6" x14ac:dyDescent="0.3">
      <c r="A2666" s="213">
        <v>2013</v>
      </c>
      <c r="B2666" s="213" t="s">
        <v>93</v>
      </c>
      <c r="C2666" s="213" t="s">
        <v>1</v>
      </c>
      <c r="D2666" s="213" t="s">
        <v>6</v>
      </c>
      <c r="E2666" s="292">
        <v>1242</v>
      </c>
      <c r="F2666" s="213" t="s">
        <v>105</v>
      </c>
    </row>
    <row r="2667" spans="1:6" x14ac:dyDescent="0.3">
      <c r="A2667" s="213">
        <v>2013</v>
      </c>
      <c r="B2667" s="213" t="s">
        <v>93</v>
      </c>
      <c r="C2667" s="213" t="s">
        <v>1</v>
      </c>
      <c r="D2667" s="213" t="s">
        <v>62</v>
      </c>
      <c r="E2667" s="213">
        <v>411</v>
      </c>
      <c r="F2667" s="213" t="s">
        <v>105</v>
      </c>
    </row>
    <row r="2668" spans="1:6" x14ac:dyDescent="0.3">
      <c r="A2668" s="213">
        <v>2013</v>
      </c>
      <c r="B2668" s="213" t="s">
        <v>93</v>
      </c>
      <c r="C2668" s="213" t="s">
        <v>1</v>
      </c>
      <c r="D2668" s="213" t="s">
        <v>5</v>
      </c>
      <c r="E2668" s="213">
        <v>945</v>
      </c>
      <c r="F2668" s="213" t="s">
        <v>105</v>
      </c>
    </row>
    <row r="2669" spans="1:6" x14ac:dyDescent="0.3">
      <c r="A2669" s="213">
        <v>2013</v>
      </c>
      <c r="B2669" s="213" t="s">
        <v>93</v>
      </c>
      <c r="C2669" s="213" t="s">
        <v>1</v>
      </c>
      <c r="D2669" s="213" t="s">
        <v>76</v>
      </c>
      <c r="E2669" s="213">
        <v>566</v>
      </c>
      <c r="F2669" s="213" t="s">
        <v>105</v>
      </c>
    </row>
    <row r="2670" spans="1:6" x14ac:dyDescent="0.3">
      <c r="A2670" s="213">
        <v>2013</v>
      </c>
      <c r="B2670" s="213" t="s">
        <v>93</v>
      </c>
      <c r="C2670" s="213" t="s">
        <v>1</v>
      </c>
      <c r="D2670" s="213" t="s">
        <v>63</v>
      </c>
      <c r="E2670" s="213">
        <v>135</v>
      </c>
      <c r="F2670" s="213" t="s">
        <v>105</v>
      </c>
    </row>
    <row r="2671" spans="1:6" x14ac:dyDescent="0.3">
      <c r="A2671" s="213">
        <v>2013</v>
      </c>
      <c r="B2671" s="213" t="s">
        <v>93</v>
      </c>
      <c r="C2671" s="213" t="s">
        <v>1</v>
      </c>
      <c r="D2671" s="213" t="s">
        <v>277</v>
      </c>
      <c r="E2671" s="213">
        <v>72</v>
      </c>
      <c r="F2671" s="213" t="s">
        <v>105</v>
      </c>
    </row>
    <row r="2672" spans="1:6" x14ac:dyDescent="0.3">
      <c r="A2672" s="213">
        <v>2013</v>
      </c>
      <c r="B2672" s="213" t="s">
        <v>93</v>
      </c>
      <c r="C2672" s="213" t="s">
        <v>1</v>
      </c>
      <c r="D2672" s="213" t="s">
        <v>43</v>
      </c>
      <c r="E2672" s="213">
        <v>202</v>
      </c>
      <c r="F2672" s="213" t="s">
        <v>105</v>
      </c>
    </row>
    <row r="2673" spans="1:6" x14ac:dyDescent="0.3">
      <c r="A2673" s="213">
        <v>2013</v>
      </c>
      <c r="B2673" s="213" t="s">
        <v>93</v>
      </c>
      <c r="C2673" s="213" t="s">
        <v>1</v>
      </c>
      <c r="D2673" s="213" t="s">
        <v>65</v>
      </c>
      <c r="E2673" s="213">
        <v>164</v>
      </c>
      <c r="F2673" s="213" t="s">
        <v>105</v>
      </c>
    </row>
    <row r="2674" spans="1:6" x14ac:dyDescent="0.3">
      <c r="A2674" s="213">
        <v>2013</v>
      </c>
      <c r="B2674" s="213" t="s">
        <v>93</v>
      </c>
      <c r="C2674" s="213" t="s">
        <v>1</v>
      </c>
      <c r="D2674" s="213" t="s">
        <v>22</v>
      </c>
      <c r="E2674" s="213">
        <v>227</v>
      </c>
      <c r="F2674" s="213" t="s">
        <v>105</v>
      </c>
    </row>
    <row r="2675" spans="1:6" x14ac:dyDescent="0.3">
      <c r="A2675" s="213">
        <v>2013</v>
      </c>
      <c r="B2675" s="213" t="s">
        <v>93</v>
      </c>
      <c r="C2675" s="213" t="s">
        <v>1</v>
      </c>
      <c r="D2675" s="213" t="s">
        <v>61</v>
      </c>
      <c r="E2675" s="213">
        <v>130</v>
      </c>
      <c r="F2675" s="213" t="s">
        <v>105</v>
      </c>
    </row>
    <row r="2676" spans="1:6" x14ac:dyDescent="0.3">
      <c r="A2676" s="213">
        <v>2013</v>
      </c>
      <c r="B2676" s="213" t="s">
        <v>93</v>
      </c>
      <c r="C2676" s="213" t="s">
        <v>1</v>
      </c>
      <c r="D2676" s="213" t="s">
        <v>23</v>
      </c>
      <c r="E2676" s="213">
        <v>285</v>
      </c>
      <c r="F2676" s="213" t="s">
        <v>105</v>
      </c>
    </row>
    <row r="2677" spans="1:6" x14ac:dyDescent="0.3">
      <c r="A2677" s="213">
        <v>2013</v>
      </c>
      <c r="B2677" s="213" t="s">
        <v>93</v>
      </c>
      <c r="C2677" s="213" t="s">
        <v>1</v>
      </c>
      <c r="D2677" s="213" t="s">
        <v>12</v>
      </c>
      <c r="E2677" s="213">
        <v>162</v>
      </c>
      <c r="F2677" s="213" t="s">
        <v>105</v>
      </c>
    </row>
    <row r="2678" spans="1:6" x14ac:dyDescent="0.3">
      <c r="A2678" s="213">
        <v>2013</v>
      </c>
      <c r="B2678" s="213" t="s">
        <v>93</v>
      </c>
      <c r="C2678" s="213" t="s">
        <v>1</v>
      </c>
      <c r="D2678" s="213" t="s">
        <v>278</v>
      </c>
      <c r="E2678" s="213">
        <v>389</v>
      </c>
      <c r="F2678" s="213" t="s">
        <v>105</v>
      </c>
    </row>
    <row r="2679" spans="1:6" x14ac:dyDescent="0.3">
      <c r="A2679" s="213">
        <v>2013</v>
      </c>
      <c r="B2679" s="213" t="s">
        <v>93</v>
      </c>
      <c r="C2679" s="213" t="s">
        <v>1</v>
      </c>
      <c r="D2679" s="213" t="s">
        <v>19</v>
      </c>
      <c r="E2679" s="213">
        <v>310</v>
      </c>
      <c r="F2679" s="213" t="s">
        <v>105</v>
      </c>
    </row>
    <row r="2680" spans="1:6" x14ac:dyDescent="0.3">
      <c r="A2680" s="213">
        <v>2013</v>
      </c>
      <c r="B2680" s="213" t="s">
        <v>93</v>
      </c>
      <c r="C2680" s="213" t="s">
        <v>1</v>
      </c>
      <c r="D2680" s="213" t="s">
        <v>45</v>
      </c>
      <c r="E2680" s="213">
        <v>78</v>
      </c>
      <c r="F2680" s="213" t="s">
        <v>105</v>
      </c>
    </row>
    <row r="2681" spans="1:6" x14ac:dyDescent="0.3">
      <c r="A2681" s="213">
        <v>2013</v>
      </c>
      <c r="B2681" s="213" t="s">
        <v>93</v>
      </c>
      <c r="C2681" s="213" t="s">
        <v>1</v>
      </c>
      <c r="D2681" s="213" t="s">
        <v>48</v>
      </c>
      <c r="E2681" s="213">
        <v>180</v>
      </c>
      <c r="F2681" s="213" t="s">
        <v>105</v>
      </c>
    </row>
    <row r="2682" spans="1:6" x14ac:dyDescent="0.3">
      <c r="A2682" s="213">
        <v>2013</v>
      </c>
      <c r="B2682" s="213" t="s">
        <v>93</v>
      </c>
      <c r="C2682" s="213" t="s">
        <v>1</v>
      </c>
      <c r="D2682" s="213" t="s">
        <v>34</v>
      </c>
      <c r="E2682" s="213">
        <v>90</v>
      </c>
      <c r="F2682" s="213" t="s">
        <v>105</v>
      </c>
    </row>
    <row r="2683" spans="1:6" x14ac:dyDescent="0.3">
      <c r="A2683" s="213">
        <v>2013</v>
      </c>
      <c r="B2683" s="213" t="s">
        <v>93</v>
      </c>
      <c r="C2683" s="213" t="s">
        <v>1</v>
      </c>
      <c r="D2683" s="213" t="s">
        <v>3</v>
      </c>
      <c r="E2683" s="292">
        <v>1147</v>
      </c>
      <c r="F2683" s="213" t="s">
        <v>105</v>
      </c>
    </row>
    <row r="2684" spans="1:6" x14ac:dyDescent="0.3">
      <c r="A2684" s="213">
        <v>2013</v>
      </c>
      <c r="B2684" s="213" t="s">
        <v>93</v>
      </c>
      <c r="C2684" s="213" t="s">
        <v>1</v>
      </c>
      <c r="D2684" s="213" t="s">
        <v>80</v>
      </c>
      <c r="E2684" s="213">
        <v>391</v>
      </c>
      <c r="F2684" s="213" t="s">
        <v>105</v>
      </c>
    </row>
    <row r="2685" spans="1:6" x14ac:dyDescent="0.3">
      <c r="A2685" s="213">
        <v>2013</v>
      </c>
      <c r="B2685" s="213" t="s">
        <v>93</v>
      </c>
      <c r="C2685" s="213" t="s">
        <v>1</v>
      </c>
      <c r="D2685" s="213" t="s">
        <v>39</v>
      </c>
      <c r="E2685" s="213">
        <v>307</v>
      </c>
      <c r="F2685" s="213" t="s">
        <v>105</v>
      </c>
    </row>
    <row r="2686" spans="1:6" x14ac:dyDescent="0.3">
      <c r="A2686" s="213">
        <v>2013</v>
      </c>
      <c r="B2686" s="213" t="s">
        <v>93</v>
      </c>
      <c r="C2686" s="213" t="s">
        <v>1</v>
      </c>
      <c r="D2686" s="213" t="s">
        <v>14</v>
      </c>
      <c r="E2686" s="213">
        <v>781</v>
      </c>
      <c r="F2686" s="213" t="s">
        <v>105</v>
      </c>
    </row>
    <row r="2687" spans="1:6" x14ac:dyDescent="0.3">
      <c r="A2687" s="213">
        <v>2013</v>
      </c>
      <c r="B2687" s="213" t="s">
        <v>93</v>
      </c>
      <c r="C2687" s="213" t="s">
        <v>1</v>
      </c>
      <c r="D2687" s="213" t="s">
        <v>68</v>
      </c>
      <c r="E2687" s="213">
        <v>151</v>
      </c>
      <c r="F2687" s="213" t="s">
        <v>105</v>
      </c>
    </row>
    <row r="2688" spans="1:6" x14ac:dyDescent="0.3">
      <c r="A2688" s="213">
        <v>2013</v>
      </c>
      <c r="B2688" s="213" t="s">
        <v>93</v>
      </c>
      <c r="C2688" s="213" t="s">
        <v>1</v>
      </c>
      <c r="D2688" s="213" t="s">
        <v>69</v>
      </c>
      <c r="E2688" s="213">
        <v>151</v>
      </c>
      <c r="F2688" s="213" t="s">
        <v>105</v>
      </c>
    </row>
    <row r="2689" spans="1:6" x14ac:dyDescent="0.3">
      <c r="A2689" s="213">
        <v>2013</v>
      </c>
      <c r="B2689" s="213" t="s">
        <v>93</v>
      </c>
      <c r="C2689" s="213" t="s">
        <v>1</v>
      </c>
      <c r="D2689" s="213" t="s">
        <v>279</v>
      </c>
      <c r="E2689" s="213">
        <v>56</v>
      </c>
      <c r="F2689" s="213" t="s">
        <v>105</v>
      </c>
    </row>
    <row r="2690" spans="1:6" x14ac:dyDescent="0.3">
      <c r="A2690" s="213">
        <v>2013</v>
      </c>
      <c r="B2690" s="213" t="s">
        <v>93</v>
      </c>
      <c r="C2690" s="213" t="s">
        <v>1</v>
      </c>
      <c r="D2690" s="213" t="s">
        <v>24</v>
      </c>
      <c r="E2690" s="213">
        <v>786</v>
      </c>
      <c r="F2690" s="213" t="s">
        <v>105</v>
      </c>
    </row>
    <row r="2691" spans="1:6" x14ac:dyDescent="0.3">
      <c r="A2691" s="213">
        <v>2013</v>
      </c>
      <c r="B2691" s="213" t="s">
        <v>93</v>
      </c>
      <c r="C2691" s="213" t="s">
        <v>1</v>
      </c>
      <c r="D2691" s="213" t="s">
        <v>9</v>
      </c>
      <c r="E2691" s="213">
        <v>572</v>
      </c>
      <c r="F2691" s="213" t="s">
        <v>105</v>
      </c>
    </row>
    <row r="2692" spans="1:6" x14ac:dyDescent="0.3">
      <c r="A2692" s="213">
        <v>2013</v>
      </c>
      <c r="B2692" s="213" t="s">
        <v>93</v>
      </c>
      <c r="C2692" s="213" t="s">
        <v>1</v>
      </c>
      <c r="D2692" s="213" t="s">
        <v>67</v>
      </c>
      <c r="E2692" s="213">
        <v>221</v>
      </c>
      <c r="F2692" s="213" t="s">
        <v>105</v>
      </c>
    </row>
    <row r="2693" spans="1:6" x14ac:dyDescent="0.3">
      <c r="A2693" s="213">
        <v>2013</v>
      </c>
      <c r="B2693" s="213" t="s">
        <v>93</v>
      </c>
      <c r="C2693" s="213" t="s">
        <v>1</v>
      </c>
      <c r="D2693" s="213" t="s">
        <v>28</v>
      </c>
      <c r="E2693" s="213">
        <v>379</v>
      </c>
      <c r="F2693" s="213" t="s">
        <v>105</v>
      </c>
    </row>
    <row r="2694" spans="1:6" x14ac:dyDescent="0.3">
      <c r="A2694" s="213">
        <v>2013</v>
      </c>
      <c r="B2694" s="213" t="s">
        <v>93</v>
      </c>
      <c r="C2694" s="213" t="s">
        <v>1</v>
      </c>
      <c r="D2694" s="213" t="s">
        <v>31</v>
      </c>
      <c r="E2694" s="213">
        <v>354</v>
      </c>
      <c r="F2694" s="213" t="s">
        <v>105</v>
      </c>
    </row>
    <row r="2695" spans="1:6" x14ac:dyDescent="0.3">
      <c r="A2695" s="213">
        <v>2013</v>
      </c>
      <c r="B2695" s="213" t="s">
        <v>93</v>
      </c>
      <c r="C2695" s="213" t="s">
        <v>1</v>
      </c>
      <c r="D2695" s="213" t="s">
        <v>64</v>
      </c>
      <c r="E2695" s="213">
        <v>395</v>
      </c>
      <c r="F2695" s="213" t="s">
        <v>105</v>
      </c>
    </row>
    <row r="2696" spans="1:6" x14ac:dyDescent="0.3">
      <c r="A2696" s="213">
        <v>2013</v>
      </c>
      <c r="B2696" s="213" t="s">
        <v>93</v>
      </c>
      <c r="C2696" s="213" t="s">
        <v>1</v>
      </c>
      <c r="D2696" s="213" t="s">
        <v>280</v>
      </c>
      <c r="E2696" s="213">
        <v>104</v>
      </c>
      <c r="F2696" s="213" t="s">
        <v>105</v>
      </c>
    </row>
    <row r="2697" spans="1:6" x14ac:dyDescent="0.3">
      <c r="A2697" s="213">
        <v>2013</v>
      </c>
      <c r="B2697" s="213" t="s">
        <v>93</v>
      </c>
      <c r="C2697" s="213" t="s">
        <v>1</v>
      </c>
      <c r="D2697" s="213" t="s">
        <v>73</v>
      </c>
      <c r="E2697" s="213">
        <v>632</v>
      </c>
      <c r="F2697" s="213" t="s">
        <v>105</v>
      </c>
    </row>
    <row r="2698" spans="1:6" x14ac:dyDescent="0.3">
      <c r="A2698" s="213">
        <v>2013</v>
      </c>
      <c r="B2698" s="213" t="s">
        <v>93</v>
      </c>
      <c r="C2698" s="213" t="s">
        <v>1</v>
      </c>
      <c r="D2698" s="213" t="s">
        <v>26</v>
      </c>
      <c r="E2698" s="213">
        <v>293</v>
      </c>
      <c r="F2698" s="213" t="s">
        <v>105</v>
      </c>
    </row>
    <row r="2699" spans="1:6" x14ac:dyDescent="0.3">
      <c r="A2699" s="213">
        <v>2013</v>
      </c>
      <c r="B2699" s="213" t="s">
        <v>93</v>
      </c>
      <c r="C2699" s="213" t="s">
        <v>1</v>
      </c>
      <c r="D2699" s="213" t="s">
        <v>32</v>
      </c>
      <c r="E2699" s="213">
        <v>244</v>
      </c>
      <c r="F2699" s="213" t="s">
        <v>105</v>
      </c>
    </row>
    <row r="2700" spans="1:6" x14ac:dyDescent="0.3">
      <c r="A2700" s="213">
        <v>2013</v>
      </c>
      <c r="B2700" s="213" t="s">
        <v>93</v>
      </c>
      <c r="C2700" s="213" t="s">
        <v>1</v>
      </c>
      <c r="D2700" s="213" t="s">
        <v>46</v>
      </c>
      <c r="E2700" s="213">
        <v>597</v>
      </c>
      <c r="F2700" s="213" t="s">
        <v>105</v>
      </c>
    </row>
    <row r="2701" spans="1:6" x14ac:dyDescent="0.3">
      <c r="A2701" s="213">
        <v>2013</v>
      </c>
      <c r="B2701" s="213" t="s">
        <v>93</v>
      </c>
      <c r="C2701" s="213" t="s">
        <v>1</v>
      </c>
      <c r="D2701" s="213" t="s">
        <v>75</v>
      </c>
      <c r="E2701" s="213">
        <v>414</v>
      </c>
      <c r="F2701" s="213" t="s">
        <v>105</v>
      </c>
    </row>
    <row r="2702" spans="1:6" x14ac:dyDescent="0.3">
      <c r="A2702" s="213">
        <v>2013</v>
      </c>
      <c r="B2702" s="213" t="s">
        <v>93</v>
      </c>
      <c r="C2702" s="213" t="s">
        <v>1</v>
      </c>
      <c r="D2702" s="213" t="s">
        <v>10</v>
      </c>
      <c r="E2702" s="213">
        <v>970</v>
      </c>
      <c r="F2702" s="213" t="s">
        <v>105</v>
      </c>
    </row>
    <row r="2703" spans="1:6" x14ac:dyDescent="0.3">
      <c r="A2703" s="213">
        <v>2013</v>
      </c>
      <c r="B2703" s="213" t="s">
        <v>93</v>
      </c>
      <c r="C2703" s="213" t="s">
        <v>1</v>
      </c>
      <c r="D2703" s="213" t="s">
        <v>291</v>
      </c>
      <c r="E2703" s="213">
        <v>91</v>
      </c>
      <c r="F2703" s="213" t="s">
        <v>105</v>
      </c>
    </row>
    <row r="2704" spans="1:6" x14ac:dyDescent="0.3">
      <c r="A2704" s="213">
        <v>2013</v>
      </c>
      <c r="B2704" s="213" t="s">
        <v>93</v>
      </c>
      <c r="C2704" s="213" t="s">
        <v>1</v>
      </c>
      <c r="D2704" s="213" t="s">
        <v>15</v>
      </c>
      <c r="E2704" s="213">
        <v>822</v>
      </c>
      <c r="F2704" s="213" t="s">
        <v>105</v>
      </c>
    </row>
    <row r="2705" spans="1:6" x14ac:dyDescent="0.3">
      <c r="A2705" s="213">
        <v>2013</v>
      </c>
      <c r="B2705" s="213" t="s">
        <v>93</v>
      </c>
      <c r="C2705" s="213" t="s">
        <v>1</v>
      </c>
      <c r="D2705" s="213" t="s">
        <v>18</v>
      </c>
      <c r="E2705" s="213">
        <v>889</v>
      </c>
      <c r="F2705" s="213" t="s">
        <v>105</v>
      </c>
    </row>
    <row r="2706" spans="1:6" x14ac:dyDescent="0.3">
      <c r="A2706" s="213">
        <v>2013</v>
      </c>
      <c r="B2706" s="213" t="s">
        <v>93</v>
      </c>
      <c r="C2706" s="213" t="s">
        <v>1</v>
      </c>
      <c r="D2706" s="213" t="s">
        <v>77</v>
      </c>
      <c r="E2706" s="213">
        <v>299</v>
      </c>
      <c r="F2706" s="213" t="s">
        <v>105</v>
      </c>
    </row>
    <row r="2707" spans="1:6" x14ac:dyDescent="0.3">
      <c r="A2707" s="213">
        <v>2013</v>
      </c>
      <c r="B2707" s="213" t="s">
        <v>93</v>
      </c>
      <c r="C2707" s="213" t="s">
        <v>1</v>
      </c>
      <c r="D2707" s="213" t="s">
        <v>44</v>
      </c>
      <c r="E2707" s="213">
        <v>67</v>
      </c>
      <c r="F2707" s="213" t="s">
        <v>105</v>
      </c>
    </row>
    <row r="2708" spans="1:6" x14ac:dyDescent="0.3">
      <c r="A2708" s="213">
        <v>2013</v>
      </c>
      <c r="B2708" s="213" t="s">
        <v>93</v>
      </c>
      <c r="C2708" s="213" t="s">
        <v>1</v>
      </c>
      <c r="D2708" s="213" t="s">
        <v>71</v>
      </c>
      <c r="E2708" s="213">
        <v>332</v>
      </c>
      <c r="F2708" s="213" t="s">
        <v>105</v>
      </c>
    </row>
    <row r="2709" spans="1:6" x14ac:dyDescent="0.3">
      <c r="A2709" s="213">
        <v>2013</v>
      </c>
      <c r="B2709" s="213" t="s">
        <v>93</v>
      </c>
      <c r="C2709" s="213" t="s">
        <v>1</v>
      </c>
      <c r="D2709" s="213" t="s">
        <v>52</v>
      </c>
      <c r="E2709" s="213">
        <v>86</v>
      </c>
      <c r="F2709" s="213" t="s">
        <v>105</v>
      </c>
    </row>
    <row r="2710" spans="1:6" x14ac:dyDescent="0.3">
      <c r="A2710" s="213">
        <v>2013</v>
      </c>
      <c r="B2710" s="213" t="s">
        <v>93</v>
      </c>
      <c r="C2710" s="213" t="s">
        <v>1</v>
      </c>
      <c r="D2710" s="213" t="s">
        <v>20</v>
      </c>
      <c r="E2710" s="213">
        <v>476</v>
      </c>
      <c r="F2710" s="213" t="s">
        <v>105</v>
      </c>
    </row>
    <row r="2711" spans="1:6" x14ac:dyDescent="0.3">
      <c r="A2711" s="213">
        <v>2013</v>
      </c>
      <c r="B2711" s="213" t="s">
        <v>93</v>
      </c>
      <c r="C2711" s="213" t="s">
        <v>1</v>
      </c>
      <c r="D2711" s="213" t="s">
        <v>95</v>
      </c>
      <c r="E2711" s="213">
        <v>734</v>
      </c>
      <c r="F2711" s="213" t="s">
        <v>105</v>
      </c>
    </row>
    <row r="2712" spans="1:6" x14ac:dyDescent="0.3">
      <c r="A2712" s="213">
        <v>2013</v>
      </c>
      <c r="B2712" s="213" t="s">
        <v>93</v>
      </c>
      <c r="C2712" s="213" t="s">
        <v>1</v>
      </c>
      <c r="D2712" s="213" t="s">
        <v>30</v>
      </c>
      <c r="E2712" s="213">
        <v>135</v>
      </c>
      <c r="F2712" s="213" t="s">
        <v>105</v>
      </c>
    </row>
    <row r="2713" spans="1:6" x14ac:dyDescent="0.3">
      <c r="A2713" s="213">
        <v>2013</v>
      </c>
      <c r="B2713" s="213" t="s">
        <v>93</v>
      </c>
      <c r="C2713" s="213" t="s">
        <v>1</v>
      </c>
      <c r="D2713" s="213" t="s">
        <v>281</v>
      </c>
      <c r="E2713" s="292">
        <v>2131</v>
      </c>
      <c r="F2713" s="213" t="s">
        <v>105</v>
      </c>
    </row>
    <row r="2714" spans="1:6" x14ac:dyDescent="0.3">
      <c r="A2714" s="213">
        <v>2013</v>
      </c>
      <c r="B2714" s="213" t="s">
        <v>93</v>
      </c>
      <c r="C2714" s="213" t="s">
        <v>1</v>
      </c>
      <c r="D2714" s="213" t="s">
        <v>54</v>
      </c>
      <c r="E2714" s="213">
        <v>33</v>
      </c>
      <c r="F2714" s="213" t="s">
        <v>105</v>
      </c>
    </row>
    <row r="2715" spans="1:6" x14ac:dyDescent="0.3">
      <c r="A2715" s="213">
        <v>2013</v>
      </c>
      <c r="B2715" s="213" t="s">
        <v>93</v>
      </c>
      <c r="C2715" s="213" t="s">
        <v>1</v>
      </c>
      <c r="D2715" s="213" t="s">
        <v>282</v>
      </c>
      <c r="E2715" s="213">
        <v>132</v>
      </c>
      <c r="F2715" s="213" t="s">
        <v>105</v>
      </c>
    </row>
    <row r="2716" spans="1:6" x14ac:dyDescent="0.3">
      <c r="A2716" s="213">
        <v>2013</v>
      </c>
      <c r="B2716" s="213" t="s">
        <v>93</v>
      </c>
      <c r="C2716" s="213" t="s">
        <v>1</v>
      </c>
      <c r="D2716" s="213" t="s">
        <v>145</v>
      </c>
      <c r="E2716" s="292">
        <v>9295</v>
      </c>
      <c r="F2716" s="213" t="s">
        <v>105</v>
      </c>
    </row>
    <row r="2717" spans="1:6" x14ac:dyDescent="0.3">
      <c r="A2717" s="213">
        <v>2013</v>
      </c>
      <c r="B2717" s="213" t="s">
        <v>93</v>
      </c>
      <c r="C2717" s="213" t="s">
        <v>1</v>
      </c>
      <c r="D2717" s="213" t="s">
        <v>146</v>
      </c>
      <c r="E2717" s="292">
        <v>4952</v>
      </c>
      <c r="F2717" s="213" t="s">
        <v>105</v>
      </c>
    </row>
    <row r="2718" spans="1:6" x14ac:dyDescent="0.3">
      <c r="A2718" s="213">
        <v>2013</v>
      </c>
      <c r="B2718" s="213" t="s">
        <v>93</v>
      </c>
      <c r="C2718" s="213" t="s">
        <v>1</v>
      </c>
      <c r="D2718" s="213" t="s">
        <v>147</v>
      </c>
      <c r="E2718" s="292">
        <v>10942</v>
      </c>
      <c r="F2718" s="213" t="s">
        <v>105</v>
      </c>
    </row>
    <row r="2719" spans="1:6" x14ac:dyDescent="0.3">
      <c r="A2719" s="213">
        <v>2013</v>
      </c>
      <c r="B2719" s="213" t="s">
        <v>93</v>
      </c>
      <c r="C2719" s="213" t="s">
        <v>82</v>
      </c>
      <c r="D2719" s="213" t="s">
        <v>35</v>
      </c>
      <c r="E2719" s="213">
        <v>57</v>
      </c>
      <c r="F2719" s="213" t="s">
        <v>105</v>
      </c>
    </row>
    <row r="2720" spans="1:6" x14ac:dyDescent="0.3">
      <c r="A2720" s="213">
        <v>2013</v>
      </c>
      <c r="B2720" s="213" t="s">
        <v>93</v>
      </c>
      <c r="C2720" s="213" t="s">
        <v>82</v>
      </c>
      <c r="D2720" s="213" t="s">
        <v>41</v>
      </c>
      <c r="E2720" s="213">
        <v>34</v>
      </c>
      <c r="F2720" s="213" t="s">
        <v>105</v>
      </c>
    </row>
    <row r="2721" spans="1:6" x14ac:dyDescent="0.3">
      <c r="A2721" s="213">
        <v>2013</v>
      </c>
      <c r="B2721" s="213" t="s">
        <v>93</v>
      </c>
      <c r="C2721" s="213" t="s">
        <v>82</v>
      </c>
      <c r="D2721" s="213" t="s">
        <v>59</v>
      </c>
      <c r="E2721" s="213">
        <v>54</v>
      </c>
      <c r="F2721" s="213" t="s">
        <v>105</v>
      </c>
    </row>
    <row r="2722" spans="1:6" x14ac:dyDescent="0.3">
      <c r="A2722" s="213">
        <v>2013</v>
      </c>
      <c r="B2722" s="213" t="s">
        <v>93</v>
      </c>
      <c r="C2722" s="213" t="s">
        <v>82</v>
      </c>
      <c r="D2722" s="213" t="s">
        <v>79</v>
      </c>
      <c r="E2722" s="292">
        <v>1120</v>
      </c>
      <c r="F2722" s="213" t="s">
        <v>105</v>
      </c>
    </row>
    <row r="2723" spans="1:6" x14ac:dyDescent="0.3">
      <c r="A2723" s="213">
        <v>2013</v>
      </c>
      <c r="B2723" s="213" t="s">
        <v>93</v>
      </c>
      <c r="C2723" s="213" t="s">
        <v>82</v>
      </c>
      <c r="D2723" s="213" t="s">
        <v>17</v>
      </c>
      <c r="E2723" s="213">
        <v>571</v>
      </c>
      <c r="F2723" s="213" t="s">
        <v>105</v>
      </c>
    </row>
    <row r="2724" spans="1:6" x14ac:dyDescent="0.3">
      <c r="A2724" s="213">
        <v>2013</v>
      </c>
      <c r="B2724" s="213" t="s">
        <v>93</v>
      </c>
      <c r="C2724" s="213" t="s">
        <v>82</v>
      </c>
      <c r="D2724" s="213" t="s">
        <v>274</v>
      </c>
      <c r="E2724" s="213">
        <v>84</v>
      </c>
      <c r="F2724" s="213" t="s">
        <v>105</v>
      </c>
    </row>
    <row r="2725" spans="1:6" x14ac:dyDescent="0.3">
      <c r="A2725" s="213">
        <v>2013</v>
      </c>
      <c r="B2725" s="213" t="s">
        <v>93</v>
      </c>
      <c r="C2725" s="213" t="s">
        <v>82</v>
      </c>
      <c r="D2725" s="213" t="s">
        <v>66</v>
      </c>
      <c r="E2725" s="213">
        <v>204</v>
      </c>
      <c r="F2725" s="213" t="s">
        <v>105</v>
      </c>
    </row>
    <row r="2726" spans="1:6" x14ac:dyDescent="0.3">
      <c r="A2726" s="213">
        <v>2013</v>
      </c>
      <c r="B2726" s="213" t="s">
        <v>93</v>
      </c>
      <c r="C2726" s="213" t="s">
        <v>82</v>
      </c>
      <c r="D2726" s="213" t="s">
        <v>283</v>
      </c>
      <c r="E2726" s="213">
        <v>50</v>
      </c>
      <c r="F2726" s="213" t="s">
        <v>105</v>
      </c>
    </row>
    <row r="2727" spans="1:6" x14ac:dyDescent="0.3">
      <c r="A2727" s="213">
        <v>2013</v>
      </c>
      <c r="B2727" s="213" t="s">
        <v>93</v>
      </c>
      <c r="C2727" s="213" t="s">
        <v>82</v>
      </c>
      <c r="D2727" s="213" t="s">
        <v>11</v>
      </c>
      <c r="E2727" s="213">
        <v>922</v>
      </c>
      <c r="F2727" s="213" t="s">
        <v>105</v>
      </c>
    </row>
    <row r="2728" spans="1:6" x14ac:dyDescent="0.3">
      <c r="A2728" s="213">
        <v>2013</v>
      </c>
      <c r="B2728" s="213" t="s">
        <v>93</v>
      </c>
      <c r="C2728" s="213" t="s">
        <v>82</v>
      </c>
      <c r="D2728" s="213" t="s">
        <v>56</v>
      </c>
      <c r="E2728" s="213">
        <v>201</v>
      </c>
      <c r="F2728" s="213" t="s">
        <v>105</v>
      </c>
    </row>
    <row r="2729" spans="1:6" x14ac:dyDescent="0.3">
      <c r="A2729" s="213">
        <v>2013</v>
      </c>
      <c r="B2729" s="213" t="s">
        <v>93</v>
      </c>
      <c r="C2729" s="213" t="s">
        <v>82</v>
      </c>
      <c r="D2729" s="213" t="s">
        <v>29</v>
      </c>
      <c r="E2729" s="213">
        <v>274</v>
      </c>
      <c r="F2729" s="213" t="s">
        <v>105</v>
      </c>
    </row>
    <row r="2730" spans="1:6" x14ac:dyDescent="0.3">
      <c r="A2730" s="213">
        <v>2013</v>
      </c>
      <c r="B2730" s="213" t="s">
        <v>93</v>
      </c>
      <c r="C2730" s="213" t="s">
        <v>82</v>
      </c>
      <c r="D2730" s="213" t="s">
        <v>47</v>
      </c>
      <c r="E2730" s="213">
        <v>800</v>
      </c>
      <c r="F2730" s="213" t="s">
        <v>105</v>
      </c>
    </row>
    <row r="2731" spans="1:6" x14ac:dyDescent="0.3">
      <c r="A2731" s="213">
        <v>2013</v>
      </c>
      <c r="B2731" s="213" t="s">
        <v>93</v>
      </c>
      <c r="C2731" s="213" t="s">
        <v>82</v>
      </c>
      <c r="D2731" s="213" t="s">
        <v>57</v>
      </c>
      <c r="E2731" s="213">
        <v>116</v>
      </c>
      <c r="F2731" s="213" t="s">
        <v>105</v>
      </c>
    </row>
    <row r="2732" spans="1:6" x14ac:dyDescent="0.3">
      <c r="A2732" s="213">
        <v>2013</v>
      </c>
      <c r="B2732" s="213" t="s">
        <v>93</v>
      </c>
      <c r="C2732" s="213" t="s">
        <v>82</v>
      </c>
      <c r="D2732" s="213" t="s">
        <v>74</v>
      </c>
      <c r="E2732" s="213">
        <v>610</v>
      </c>
      <c r="F2732" s="213" t="s">
        <v>105</v>
      </c>
    </row>
    <row r="2733" spans="1:6" x14ac:dyDescent="0.3">
      <c r="A2733" s="213">
        <v>2013</v>
      </c>
      <c r="B2733" s="213" t="s">
        <v>93</v>
      </c>
      <c r="C2733" s="213" t="s">
        <v>82</v>
      </c>
      <c r="D2733" s="213" t="s">
        <v>53</v>
      </c>
      <c r="E2733" s="213">
        <v>58</v>
      </c>
      <c r="F2733" s="213" t="s">
        <v>105</v>
      </c>
    </row>
    <row r="2734" spans="1:6" x14ac:dyDescent="0.3">
      <c r="A2734" s="213">
        <v>2013</v>
      </c>
      <c r="B2734" s="213" t="s">
        <v>93</v>
      </c>
      <c r="C2734" s="213" t="s">
        <v>82</v>
      </c>
      <c r="D2734" s="213" t="s">
        <v>33</v>
      </c>
      <c r="E2734" s="213">
        <v>120</v>
      </c>
      <c r="F2734" s="213" t="s">
        <v>105</v>
      </c>
    </row>
    <row r="2735" spans="1:6" x14ac:dyDescent="0.3">
      <c r="A2735" s="213">
        <v>2013</v>
      </c>
      <c r="B2735" s="213" t="s">
        <v>93</v>
      </c>
      <c r="C2735" s="213" t="s">
        <v>82</v>
      </c>
      <c r="D2735" s="213" t="s">
        <v>60</v>
      </c>
      <c r="E2735" s="213">
        <v>358</v>
      </c>
      <c r="F2735" s="213" t="s">
        <v>105</v>
      </c>
    </row>
    <row r="2736" spans="1:6" x14ac:dyDescent="0.3">
      <c r="A2736" s="213">
        <v>2013</v>
      </c>
      <c r="B2736" s="213" t="s">
        <v>93</v>
      </c>
      <c r="C2736" s="213" t="s">
        <v>82</v>
      </c>
      <c r="D2736" s="213" t="s">
        <v>25</v>
      </c>
      <c r="E2736" s="213">
        <v>544</v>
      </c>
      <c r="F2736" s="213" t="s">
        <v>105</v>
      </c>
    </row>
    <row r="2737" spans="1:6" x14ac:dyDescent="0.3">
      <c r="A2737" s="213">
        <v>2013</v>
      </c>
      <c r="B2737" s="213" t="s">
        <v>93</v>
      </c>
      <c r="C2737" s="213" t="s">
        <v>82</v>
      </c>
      <c r="D2737" s="213" t="s">
        <v>7</v>
      </c>
      <c r="E2737" s="213">
        <v>764</v>
      </c>
      <c r="F2737" s="213" t="s">
        <v>105</v>
      </c>
    </row>
    <row r="2738" spans="1:6" x14ac:dyDescent="0.3">
      <c r="A2738" s="213">
        <v>2013</v>
      </c>
      <c r="B2738" s="213" t="s">
        <v>93</v>
      </c>
      <c r="C2738" s="213" t="s">
        <v>82</v>
      </c>
      <c r="D2738" s="213" t="s">
        <v>51</v>
      </c>
      <c r="E2738" s="213">
        <v>31</v>
      </c>
      <c r="F2738" s="213" t="s">
        <v>105</v>
      </c>
    </row>
    <row r="2739" spans="1:6" x14ac:dyDescent="0.3">
      <c r="A2739" s="213">
        <v>2013</v>
      </c>
      <c r="B2739" s="213" t="s">
        <v>93</v>
      </c>
      <c r="C2739" s="213" t="s">
        <v>82</v>
      </c>
      <c r="D2739" s="213" t="s">
        <v>36</v>
      </c>
      <c r="E2739" s="213">
        <v>183</v>
      </c>
      <c r="F2739" s="213" t="s">
        <v>105</v>
      </c>
    </row>
    <row r="2740" spans="1:6" x14ac:dyDescent="0.3">
      <c r="A2740" s="213">
        <v>2013</v>
      </c>
      <c r="B2740" s="213" t="s">
        <v>93</v>
      </c>
      <c r="C2740" s="213" t="s">
        <v>82</v>
      </c>
      <c r="D2740" s="213" t="s">
        <v>21</v>
      </c>
      <c r="E2740" s="213">
        <v>282</v>
      </c>
      <c r="F2740" s="213" t="s">
        <v>105</v>
      </c>
    </row>
    <row r="2741" spans="1:6" x14ac:dyDescent="0.3">
      <c r="A2741" s="213">
        <v>2013</v>
      </c>
      <c r="B2741" s="213" t="s">
        <v>93</v>
      </c>
      <c r="C2741" s="213" t="s">
        <v>82</v>
      </c>
      <c r="D2741" s="213" t="s">
        <v>42</v>
      </c>
      <c r="E2741" s="213">
        <v>46</v>
      </c>
      <c r="F2741" s="213" t="s">
        <v>105</v>
      </c>
    </row>
    <row r="2742" spans="1:6" x14ac:dyDescent="0.3">
      <c r="A2742" s="213">
        <v>2013</v>
      </c>
      <c r="B2742" s="213" t="s">
        <v>93</v>
      </c>
      <c r="C2742" s="213" t="s">
        <v>82</v>
      </c>
      <c r="D2742" s="213" t="s">
        <v>16</v>
      </c>
      <c r="E2742" s="213">
        <v>557</v>
      </c>
      <c r="F2742" s="213" t="s">
        <v>105</v>
      </c>
    </row>
    <row r="2743" spans="1:6" x14ac:dyDescent="0.3">
      <c r="A2743" s="213">
        <v>2013</v>
      </c>
      <c r="B2743" s="213" t="s">
        <v>93</v>
      </c>
      <c r="C2743" s="213" t="s">
        <v>82</v>
      </c>
      <c r="D2743" s="213" t="s">
        <v>2</v>
      </c>
      <c r="E2743" s="292">
        <v>1269</v>
      </c>
      <c r="F2743" s="213" t="s">
        <v>105</v>
      </c>
    </row>
    <row r="2744" spans="1:6" x14ac:dyDescent="0.3">
      <c r="A2744" s="213">
        <v>2013</v>
      </c>
      <c r="B2744" s="213" t="s">
        <v>93</v>
      </c>
      <c r="C2744" s="213" t="s">
        <v>82</v>
      </c>
      <c r="D2744" s="213" t="s">
        <v>287</v>
      </c>
      <c r="E2744" s="213">
        <v>36</v>
      </c>
      <c r="F2744" s="213" t="s">
        <v>105</v>
      </c>
    </row>
    <row r="2745" spans="1:6" x14ac:dyDescent="0.3">
      <c r="A2745" s="213">
        <v>2013</v>
      </c>
      <c r="B2745" s="213" t="s">
        <v>93</v>
      </c>
      <c r="C2745" s="213" t="s">
        <v>82</v>
      </c>
      <c r="D2745" s="213" t="s">
        <v>288</v>
      </c>
      <c r="E2745" s="213">
        <v>36</v>
      </c>
      <c r="F2745" s="213" t="s">
        <v>105</v>
      </c>
    </row>
    <row r="2746" spans="1:6" x14ac:dyDescent="0.3">
      <c r="A2746" s="213">
        <v>2013</v>
      </c>
      <c r="B2746" s="213" t="s">
        <v>93</v>
      </c>
      <c r="C2746" s="213" t="s">
        <v>82</v>
      </c>
      <c r="D2746" s="213" t="s">
        <v>4</v>
      </c>
      <c r="E2746" s="292">
        <v>1360</v>
      </c>
      <c r="F2746" s="213" t="s">
        <v>105</v>
      </c>
    </row>
    <row r="2747" spans="1:6" x14ac:dyDescent="0.3">
      <c r="A2747" s="213">
        <v>2013</v>
      </c>
      <c r="B2747" s="213" t="s">
        <v>93</v>
      </c>
      <c r="C2747" s="213" t="s">
        <v>82</v>
      </c>
      <c r="D2747" s="213" t="s">
        <v>38</v>
      </c>
      <c r="E2747" s="213">
        <v>185</v>
      </c>
      <c r="F2747" s="213" t="s">
        <v>105</v>
      </c>
    </row>
    <row r="2748" spans="1:6" x14ac:dyDescent="0.3">
      <c r="A2748" s="213">
        <v>2013</v>
      </c>
      <c r="B2748" s="213" t="s">
        <v>93</v>
      </c>
      <c r="C2748" s="213" t="s">
        <v>82</v>
      </c>
      <c r="D2748" s="213" t="s">
        <v>275</v>
      </c>
      <c r="E2748" s="213">
        <v>207</v>
      </c>
      <c r="F2748" s="213" t="s">
        <v>105</v>
      </c>
    </row>
    <row r="2749" spans="1:6" x14ac:dyDescent="0.3">
      <c r="A2749" s="213">
        <v>2013</v>
      </c>
      <c r="B2749" s="213" t="s">
        <v>93</v>
      </c>
      <c r="C2749" s="213" t="s">
        <v>82</v>
      </c>
      <c r="D2749" s="213" t="s">
        <v>8</v>
      </c>
      <c r="E2749" s="213">
        <v>582</v>
      </c>
      <c r="F2749" s="213" t="s">
        <v>105</v>
      </c>
    </row>
    <row r="2750" spans="1:6" x14ac:dyDescent="0.3">
      <c r="A2750" s="213">
        <v>2013</v>
      </c>
      <c r="B2750" s="213" t="s">
        <v>93</v>
      </c>
      <c r="C2750" s="213" t="s">
        <v>82</v>
      </c>
      <c r="D2750" s="213" t="s">
        <v>78</v>
      </c>
      <c r="E2750" s="292">
        <v>1392</v>
      </c>
      <c r="F2750" s="213" t="s">
        <v>105</v>
      </c>
    </row>
    <row r="2751" spans="1:6" x14ac:dyDescent="0.3">
      <c r="A2751" s="213">
        <v>2013</v>
      </c>
      <c r="B2751" s="213" t="s">
        <v>93</v>
      </c>
      <c r="C2751" s="213" t="s">
        <v>82</v>
      </c>
      <c r="D2751" s="213" t="s">
        <v>27</v>
      </c>
      <c r="E2751" s="213">
        <v>436</v>
      </c>
      <c r="F2751" s="213" t="s">
        <v>105</v>
      </c>
    </row>
    <row r="2752" spans="1:6" x14ac:dyDescent="0.3">
      <c r="A2752" s="213">
        <v>2013</v>
      </c>
      <c r="B2752" s="213" t="s">
        <v>93</v>
      </c>
      <c r="C2752" s="213" t="s">
        <v>82</v>
      </c>
      <c r="D2752" s="213" t="s">
        <v>13</v>
      </c>
      <c r="E2752" s="213">
        <v>239</v>
      </c>
      <c r="F2752" s="213" t="s">
        <v>105</v>
      </c>
    </row>
    <row r="2753" spans="1:6" x14ac:dyDescent="0.3">
      <c r="A2753" s="213">
        <v>2013</v>
      </c>
      <c r="B2753" s="213" t="s">
        <v>93</v>
      </c>
      <c r="C2753" s="213" t="s">
        <v>82</v>
      </c>
      <c r="D2753" s="213" t="s">
        <v>70</v>
      </c>
      <c r="E2753" s="213">
        <v>613</v>
      </c>
      <c r="F2753" s="213" t="s">
        <v>105</v>
      </c>
    </row>
    <row r="2754" spans="1:6" x14ac:dyDescent="0.3">
      <c r="A2754" s="213">
        <v>2013</v>
      </c>
      <c r="B2754" s="213" t="s">
        <v>93</v>
      </c>
      <c r="C2754" s="213" t="s">
        <v>82</v>
      </c>
      <c r="D2754" s="213" t="s">
        <v>72</v>
      </c>
      <c r="E2754" s="213">
        <v>135</v>
      </c>
      <c r="F2754" s="213" t="s">
        <v>105</v>
      </c>
    </row>
    <row r="2755" spans="1:6" x14ac:dyDescent="0.3">
      <c r="A2755" s="213">
        <v>2013</v>
      </c>
      <c r="B2755" s="213" t="s">
        <v>93</v>
      </c>
      <c r="C2755" s="213" t="s">
        <v>82</v>
      </c>
      <c r="D2755" s="213" t="s">
        <v>276</v>
      </c>
      <c r="E2755" s="213">
        <v>77</v>
      </c>
      <c r="F2755" s="213" t="s">
        <v>105</v>
      </c>
    </row>
    <row r="2756" spans="1:6" x14ac:dyDescent="0.3">
      <c r="A2756" s="213">
        <v>2013</v>
      </c>
      <c r="B2756" s="213" t="s">
        <v>93</v>
      </c>
      <c r="C2756" s="213" t="s">
        <v>82</v>
      </c>
      <c r="D2756" s="213" t="s">
        <v>6</v>
      </c>
      <c r="E2756" s="292">
        <v>1277</v>
      </c>
      <c r="F2756" s="213" t="s">
        <v>105</v>
      </c>
    </row>
    <row r="2757" spans="1:6" x14ac:dyDescent="0.3">
      <c r="A2757" s="213">
        <v>2013</v>
      </c>
      <c r="B2757" s="213" t="s">
        <v>93</v>
      </c>
      <c r="C2757" s="213" t="s">
        <v>82</v>
      </c>
      <c r="D2757" s="213" t="s">
        <v>62</v>
      </c>
      <c r="E2757" s="213">
        <v>412</v>
      </c>
      <c r="F2757" s="213" t="s">
        <v>105</v>
      </c>
    </row>
    <row r="2758" spans="1:6" x14ac:dyDescent="0.3">
      <c r="A2758" s="213">
        <v>2013</v>
      </c>
      <c r="B2758" s="213" t="s">
        <v>93</v>
      </c>
      <c r="C2758" s="213" t="s">
        <v>82</v>
      </c>
      <c r="D2758" s="213" t="s">
        <v>5</v>
      </c>
      <c r="E2758" s="292">
        <v>1059</v>
      </c>
      <c r="F2758" s="213" t="s">
        <v>105</v>
      </c>
    </row>
    <row r="2759" spans="1:6" x14ac:dyDescent="0.3">
      <c r="A2759" s="213">
        <v>2013</v>
      </c>
      <c r="B2759" s="213" t="s">
        <v>93</v>
      </c>
      <c r="C2759" s="213" t="s">
        <v>82</v>
      </c>
      <c r="D2759" s="213" t="s">
        <v>37</v>
      </c>
      <c r="E2759" s="213">
        <v>32</v>
      </c>
      <c r="F2759" s="213" t="s">
        <v>105</v>
      </c>
    </row>
    <row r="2760" spans="1:6" x14ac:dyDescent="0.3">
      <c r="A2760" s="213">
        <v>2013</v>
      </c>
      <c r="B2760" s="213" t="s">
        <v>93</v>
      </c>
      <c r="C2760" s="213" t="s">
        <v>82</v>
      </c>
      <c r="D2760" s="213" t="s">
        <v>76</v>
      </c>
      <c r="E2760" s="292">
        <v>1015</v>
      </c>
      <c r="F2760" s="213" t="s">
        <v>105</v>
      </c>
    </row>
    <row r="2761" spans="1:6" x14ac:dyDescent="0.3">
      <c r="A2761" s="213">
        <v>2013</v>
      </c>
      <c r="B2761" s="213" t="s">
        <v>93</v>
      </c>
      <c r="C2761" s="213" t="s">
        <v>82</v>
      </c>
      <c r="D2761" s="213" t="s">
        <v>63</v>
      </c>
      <c r="E2761" s="213">
        <v>137</v>
      </c>
      <c r="F2761" s="213" t="s">
        <v>105</v>
      </c>
    </row>
    <row r="2762" spans="1:6" x14ac:dyDescent="0.3">
      <c r="A2762" s="213">
        <v>2013</v>
      </c>
      <c r="B2762" s="213" t="s">
        <v>93</v>
      </c>
      <c r="C2762" s="213" t="s">
        <v>82</v>
      </c>
      <c r="D2762" s="213" t="s">
        <v>277</v>
      </c>
      <c r="E2762" s="213">
        <v>96</v>
      </c>
      <c r="F2762" s="213" t="s">
        <v>105</v>
      </c>
    </row>
    <row r="2763" spans="1:6" x14ac:dyDescent="0.3">
      <c r="A2763" s="213">
        <v>2013</v>
      </c>
      <c r="B2763" s="213" t="s">
        <v>93</v>
      </c>
      <c r="C2763" s="213" t="s">
        <v>82</v>
      </c>
      <c r="D2763" s="213" t="s">
        <v>43</v>
      </c>
      <c r="E2763" s="213">
        <v>242</v>
      </c>
      <c r="F2763" s="213" t="s">
        <v>105</v>
      </c>
    </row>
    <row r="2764" spans="1:6" x14ac:dyDescent="0.3">
      <c r="A2764" s="213">
        <v>2013</v>
      </c>
      <c r="B2764" s="213" t="s">
        <v>93</v>
      </c>
      <c r="C2764" s="213" t="s">
        <v>82</v>
      </c>
      <c r="D2764" s="213" t="s">
        <v>65</v>
      </c>
      <c r="E2764" s="213">
        <v>306</v>
      </c>
      <c r="F2764" s="213" t="s">
        <v>105</v>
      </c>
    </row>
    <row r="2765" spans="1:6" x14ac:dyDescent="0.3">
      <c r="A2765" s="213">
        <v>2013</v>
      </c>
      <c r="B2765" s="213" t="s">
        <v>93</v>
      </c>
      <c r="C2765" s="213" t="s">
        <v>82</v>
      </c>
      <c r="D2765" s="213" t="s">
        <v>22</v>
      </c>
      <c r="E2765" s="213">
        <v>245</v>
      </c>
      <c r="F2765" s="213" t="s">
        <v>105</v>
      </c>
    </row>
    <row r="2766" spans="1:6" x14ac:dyDescent="0.3">
      <c r="A2766" s="213">
        <v>2013</v>
      </c>
      <c r="B2766" s="213" t="s">
        <v>93</v>
      </c>
      <c r="C2766" s="213" t="s">
        <v>82</v>
      </c>
      <c r="D2766" s="213" t="s">
        <v>61</v>
      </c>
      <c r="E2766" s="213">
        <v>177</v>
      </c>
      <c r="F2766" s="213" t="s">
        <v>105</v>
      </c>
    </row>
    <row r="2767" spans="1:6" x14ac:dyDescent="0.3">
      <c r="A2767" s="213">
        <v>2013</v>
      </c>
      <c r="B2767" s="213" t="s">
        <v>93</v>
      </c>
      <c r="C2767" s="213" t="s">
        <v>82</v>
      </c>
      <c r="D2767" s="213" t="s">
        <v>23</v>
      </c>
      <c r="E2767" s="213">
        <v>270</v>
      </c>
      <c r="F2767" s="213" t="s">
        <v>105</v>
      </c>
    </row>
    <row r="2768" spans="1:6" x14ac:dyDescent="0.3">
      <c r="A2768" s="213">
        <v>2013</v>
      </c>
      <c r="B2768" s="213" t="s">
        <v>93</v>
      </c>
      <c r="C2768" s="213" t="s">
        <v>82</v>
      </c>
      <c r="D2768" s="213" t="s">
        <v>12</v>
      </c>
      <c r="E2768" s="213">
        <v>210</v>
      </c>
      <c r="F2768" s="213" t="s">
        <v>105</v>
      </c>
    </row>
    <row r="2769" spans="1:6" x14ac:dyDescent="0.3">
      <c r="A2769" s="213">
        <v>2013</v>
      </c>
      <c r="B2769" s="213" t="s">
        <v>93</v>
      </c>
      <c r="C2769" s="213" t="s">
        <v>82</v>
      </c>
      <c r="D2769" s="213" t="s">
        <v>278</v>
      </c>
      <c r="E2769" s="213">
        <v>344</v>
      </c>
      <c r="F2769" s="213" t="s">
        <v>105</v>
      </c>
    </row>
    <row r="2770" spans="1:6" x14ac:dyDescent="0.3">
      <c r="A2770" s="213">
        <v>2013</v>
      </c>
      <c r="B2770" s="213" t="s">
        <v>93</v>
      </c>
      <c r="C2770" s="213" t="s">
        <v>82</v>
      </c>
      <c r="D2770" s="213" t="s">
        <v>19</v>
      </c>
      <c r="E2770" s="213">
        <v>368</v>
      </c>
      <c r="F2770" s="213" t="s">
        <v>105</v>
      </c>
    </row>
    <row r="2771" spans="1:6" x14ac:dyDescent="0.3">
      <c r="A2771" s="213">
        <v>2013</v>
      </c>
      <c r="B2771" s="213" t="s">
        <v>93</v>
      </c>
      <c r="C2771" s="213" t="s">
        <v>82</v>
      </c>
      <c r="D2771" s="213" t="s">
        <v>45</v>
      </c>
      <c r="E2771" s="213">
        <v>104</v>
      </c>
      <c r="F2771" s="213" t="s">
        <v>105</v>
      </c>
    </row>
    <row r="2772" spans="1:6" x14ac:dyDescent="0.3">
      <c r="A2772" s="213">
        <v>2013</v>
      </c>
      <c r="B2772" s="213" t="s">
        <v>93</v>
      </c>
      <c r="C2772" s="213" t="s">
        <v>82</v>
      </c>
      <c r="D2772" s="213" t="s">
        <v>48</v>
      </c>
      <c r="E2772" s="213">
        <v>165</v>
      </c>
      <c r="F2772" s="213" t="s">
        <v>105</v>
      </c>
    </row>
    <row r="2773" spans="1:6" x14ac:dyDescent="0.3">
      <c r="A2773" s="213">
        <v>2013</v>
      </c>
      <c r="B2773" s="213" t="s">
        <v>93</v>
      </c>
      <c r="C2773" s="213" t="s">
        <v>82</v>
      </c>
      <c r="D2773" s="213" t="s">
        <v>34</v>
      </c>
      <c r="E2773" s="213">
        <v>85</v>
      </c>
      <c r="F2773" s="213" t="s">
        <v>105</v>
      </c>
    </row>
    <row r="2774" spans="1:6" x14ac:dyDescent="0.3">
      <c r="A2774" s="213">
        <v>2013</v>
      </c>
      <c r="B2774" s="213" t="s">
        <v>93</v>
      </c>
      <c r="C2774" s="213" t="s">
        <v>82</v>
      </c>
      <c r="D2774" s="213" t="s">
        <v>3</v>
      </c>
      <c r="E2774" s="292">
        <v>1140</v>
      </c>
      <c r="F2774" s="213" t="s">
        <v>105</v>
      </c>
    </row>
    <row r="2775" spans="1:6" x14ac:dyDescent="0.3">
      <c r="A2775" s="213">
        <v>2013</v>
      </c>
      <c r="B2775" s="213" t="s">
        <v>93</v>
      </c>
      <c r="C2775" s="213" t="s">
        <v>82</v>
      </c>
      <c r="D2775" s="213" t="s">
        <v>80</v>
      </c>
      <c r="E2775" s="213">
        <v>395</v>
      </c>
      <c r="F2775" s="213" t="s">
        <v>105</v>
      </c>
    </row>
    <row r="2776" spans="1:6" x14ac:dyDescent="0.3">
      <c r="A2776" s="213">
        <v>2013</v>
      </c>
      <c r="B2776" s="213" t="s">
        <v>93</v>
      </c>
      <c r="C2776" s="213" t="s">
        <v>82</v>
      </c>
      <c r="D2776" s="213" t="s">
        <v>39</v>
      </c>
      <c r="E2776" s="213">
        <v>560</v>
      </c>
      <c r="F2776" s="213" t="s">
        <v>105</v>
      </c>
    </row>
    <row r="2777" spans="1:6" x14ac:dyDescent="0.3">
      <c r="A2777" s="213">
        <v>2013</v>
      </c>
      <c r="B2777" s="213" t="s">
        <v>93</v>
      </c>
      <c r="C2777" s="213" t="s">
        <v>82</v>
      </c>
      <c r="D2777" s="213" t="s">
        <v>14</v>
      </c>
      <c r="E2777" s="213">
        <v>800</v>
      </c>
      <c r="F2777" s="213" t="s">
        <v>105</v>
      </c>
    </row>
    <row r="2778" spans="1:6" x14ac:dyDescent="0.3">
      <c r="A2778" s="213">
        <v>2013</v>
      </c>
      <c r="B2778" s="213" t="s">
        <v>93</v>
      </c>
      <c r="C2778" s="213" t="s">
        <v>82</v>
      </c>
      <c r="D2778" s="213" t="s">
        <v>68</v>
      </c>
      <c r="E2778" s="213">
        <v>126</v>
      </c>
      <c r="F2778" s="213" t="s">
        <v>105</v>
      </c>
    </row>
    <row r="2779" spans="1:6" x14ac:dyDescent="0.3">
      <c r="A2779" s="213">
        <v>2013</v>
      </c>
      <c r="B2779" s="213" t="s">
        <v>93</v>
      </c>
      <c r="C2779" s="213" t="s">
        <v>82</v>
      </c>
      <c r="D2779" s="213" t="s">
        <v>69</v>
      </c>
      <c r="E2779" s="213">
        <v>169</v>
      </c>
      <c r="F2779" s="213" t="s">
        <v>105</v>
      </c>
    </row>
    <row r="2780" spans="1:6" x14ac:dyDescent="0.3">
      <c r="A2780" s="213">
        <v>2013</v>
      </c>
      <c r="B2780" s="213" t="s">
        <v>93</v>
      </c>
      <c r="C2780" s="213" t="s">
        <v>82</v>
      </c>
      <c r="D2780" s="213" t="s">
        <v>50</v>
      </c>
      <c r="E2780" s="213">
        <v>33</v>
      </c>
      <c r="F2780" s="213" t="s">
        <v>105</v>
      </c>
    </row>
    <row r="2781" spans="1:6" x14ac:dyDescent="0.3">
      <c r="A2781" s="213">
        <v>2013</v>
      </c>
      <c r="B2781" s="213" t="s">
        <v>93</v>
      </c>
      <c r="C2781" s="213" t="s">
        <v>82</v>
      </c>
      <c r="D2781" s="213" t="s">
        <v>279</v>
      </c>
      <c r="E2781" s="213">
        <v>55</v>
      </c>
      <c r="F2781" s="213" t="s">
        <v>105</v>
      </c>
    </row>
    <row r="2782" spans="1:6" x14ac:dyDescent="0.3">
      <c r="A2782" s="213">
        <v>2013</v>
      </c>
      <c r="B2782" s="213" t="s">
        <v>93</v>
      </c>
      <c r="C2782" s="213" t="s">
        <v>82</v>
      </c>
      <c r="D2782" s="213" t="s">
        <v>24</v>
      </c>
      <c r="E2782" s="213">
        <v>699</v>
      </c>
      <c r="F2782" s="213" t="s">
        <v>105</v>
      </c>
    </row>
    <row r="2783" spans="1:6" x14ac:dyDescent="0.3">
      <c r="A2783" s="213">
        <v>2013</v>
      </c>
      <c r="B2783" s="213" t="s">
        <v>93</v>
      </c>
      <c r="C2783" s="213" t="s">
        <v>82</v>
      </c>
      <c r="D2783" s="213" t="s">
        <v>9</v>
      </c>
      <c r="E2783" s="213">
        <v>577</v>
      </c>
      <c r="F2783" s="213" t="s">
        <v>105</v>
      </c>
    </row>
    <row r="2784" spans="1:6" x14ac:dyDescent="0.3">
      <c r="A2784" s="213">
        <v>2013</v>
      </c>
      <c r="B2784" s="213" t="s">
        <v>93</v>
      </c>
      <c r="C2784" s="213" t="s">
        <v>82</v>
      </c>
      <c r="D2784" s="213" t="s">
        <v>67</v>
      </c>
      <c r="E2784" s="213">
        <v>322</v>
      </c>
      <c r="F2784" s="213" t="s">
        <v>105</v>
      </c>
    </row>
    <row r="2785" spans="1:6" x14ac:dyDescent="0.3">
      <c r="A2785" s="213">
        <v>2013</v>
      </c>
      <c r="B2785" s="213" t="s">
        <v>93</v>
      </c>
      <c r="C2785" s="213" t="s">
        <v>82</v>
      </c>
      <c r="D2785" s="213" t="s">
        <v>28</v>
      </c>
      <c r="E2785" s="213">
        <v>379</v>
      </c>
      <c r="F2785" s="213" t="s">
        <v>105</v>
      </c>
    </row>
    <row r="2786" spans="1:6" x14ac:dyDescent="0.3">
      <c r="A2786" s="213">
        <v>2013</v>
      </c>
      <c r="B2786" s="213" t="s">
        <v>93</v>
      </c>
      <c r="C2786" s="213" t="s">
        <v>82</v>
      </c>
      <c r="D2786" s="213" t="s">
        <v>31</v>
      </c>
      <c r="E2786" s="213">
        <v>427</v>
      </c>
      <c r="F2786" s="213" t="s">
        <v>105</v>
      </c>
    </row>
    <row r="2787" spans="1:6" x14ac:dyDescent="0.3">
      <c r="A2787" s="213">
        <v>2013</v>
      </c>
      <c r="B2787" s="213" t="s">
        <v>93</v>
      </c>
      <c r="C2787" s="213" t="s">
        <v>82</v>
      </c>
      <c r="D2787" s="213" t="s">
        <v>64</v>
      </c>
      <c r="E2787" s="213">
        <v>504</v>
      </c>
      <c r="F2787" s="213" t="s">
        <v>105</v>
      </c>
    </row>
    <row r="2788" spans="1:6" x14ac:dyDescent="0.3">
      <c r="A2788" s="213">
        <v>2013</v>
      </c>
      <c r="B2788" s="213" t="s">
        <v>93</v>
      </c>
      <c r="C2788" s="213" t="s">
        <v>82</v>
      </c>
      <c r="D2788" s="213" t="s">
        <v>280</v>
      </c>
      <c r="E2788" s="213">
        <v>98</v>
      </c>
      <c r="F2788" s="213" t="s">
        <v>105</v>
      </c>
    </row>
    <row r="2789" spans="1:6" x14ac:dyDescent="0.3">
      <c r="A2789" s="213">
        <v>2013</v>
      </c>
      <c r="B2789" s="213" t="s">
        <v>93</v>
      </c>
      <c r="C2789" s="213" t="s">
        <v>82</v>
      </c>
      <c r="D2789" s="213" t="s">
        <v>73</v>
      </c>
      <c r="E2789" s="213">
        <v>780</v>
      </c>
      <c r="F2789" s="213" t="s">
        <v>105</v>
      </c>
    </row>
    <row r="2790" spans="1:6" x14ac:dyDescent="0.3">
      <c r="A2790" s="213">
        <v>2013</v>
      </c>
      <c r="B2790" s="213" t="s">
        <v>93</v>
      </c>
      <c r="C2790" s="213" t="s">
        <v>82</v>
      </c>
      <c r="D2790" s="213" t="s">
        <v>26</v>
      </c>
      <c r="E2790" s="213">
        <v>268</v>
      </c>
      <c r="F2790" s="213" t="s">
        <v>105</v>
      </c>
    </row>
    <row r="2791" spans="1:6" x14ac:dyDescent="0.3">
      <c r="A2791" s="213">
        <v>2013</v>
      </c>
      <c r="B2791" s="213" t="s">
        <v>93</v>
      </c>
      <c r="C2791" s="213" t="s">
        <v>82</v>
      </c>
      <c r="D2791" s="213" t="s">
        <v>32</v>
      </c>
      <c r="E2791" s="213">
        <v>266</v>
      </c>
      <c r="F2791" s="213" t="s">
        <v>105</v>
      </c>
    </row>
    <row r="2792" spans="1:6" x14ac:dyDescent="0.3">
      <c r="A2792" s="213">
        <v>2013</v>
      </c>
      <c r="B2792" s="213" t="s">
        <v>93</v>
      </c>
      <c r="C2792" s="213" t="s">
        <v>82</v>
      </c>
      <c r="D2792" s="213" t="s">
        <v>46</v>
      </c>
      <c r="E2792" s="213">
        <v>668</v>
      </c>
      <c r="F2792" s="213" t="s">
        <v>105</v>
      </c>
    </row>
    <row r="2793" spans="1:6" x14ac:dyDescent="0.3">
      <c r="A2793" s="213">
        <v>2013</v>
      </c>
      <c r="B2793" s="213" t="s">
        <v>93</v>
      </c>
      <c r="C2793" s="213" t="s">
        <v>82</v>
      </c>
      <c r="D2793" s="213" t="s">
        <v>75</v>
      </c>
      <c r="E2793" s="213">
        <v>502</v>
      </c>
      <c r="F2793" s="213" t="s">
        <v>105</v>
      </c>
    </row>
    <row r="2794" spans="1:6" x14ac:dyDescent="0.3">
      <c r="A2794" s="213">
        <v>2013</v>
      </c>
      <c r="B2794" s="213" t="s">
        <v>93</v>
      </c>
      <c r="C2794" s="213" t="s">
        <v>82</v>
      </c>
      <c r="D2794" s="213" t="s">
        <v>10</v>
      </c>
      <c r="E2794" s="292">
        <v>1075</v>
      </c>
      <c r="F2794" s="213" t="s">
        <v>105</v>
      </c>
    </row>
    <row r="2795" spans="1:6" x14ac:dyDescent="0.3">
      <c r="A2795" s="213">
        <v>2013</v>
      </c>
      <c r="B2795" s="213" t="s">
        <v>93</v>
      </c>
      <c r="C2795" s="213" t="s">
        <v>82</v>
      </c>
      <c r="D2795" s="213" t="s">
        <v>291</v>
      </c>
      <c r="E2795" s="213">
        <v>90</v>
      </c>
      <c r="F2795" s="213" t="s">
        <v>105</v>
      </c>
    </row>
    <row r="2796" spans="1:6" x14ac:dyDescent="0.3">
      <c r="A2796" s="213">
        <v>2013</v>
      </c>
      <c r="B2796" s="213" t="s">
        <v>93</v>
      </c>
      <c r="C2796" s="213" t="s">
        <v>82</v>
      </c>
      <c r="D2796" s="213" t="s">
        <v>15</v>
      </c>
      <c r="E2796" s="213">
        <v>845</v>
      </c>
      <c r="F2796" s="213" t="s">
        <v>105</v>
      </c>
    </row>
    <row r="2797" spans="1:6" x14ac:dyDescent="0.3">
      <c r="A2797" s="213">
        <v>2013</v>
      </c>
      <c r="B2797" s="213" t="s">
        <v>93</v>
      </c>
      <c r="C2797" s="213" t="s">
        <v>82</v>
      </c>
      <c r="D2797" s="213" t="s">
        <v>18</v>
      </c>
      <c r="E2797" s="292">
        <v>1431</v>
      </c>
      <c r="F2797" s="213" t="s">
        <v>105</v>
      </c>
    </row>
    <row r="2798" spans="1:6" x14ac:dyDescent="0.3">
      <c r="A2798" s="213">
        <v>2013</v>
      </c>
      <c r="B2798" s="213" t="s">
        <v>93</v>
      </c>
      <c r="C2798" s="213" t="s">
        <v>82</v>
      </c>
      <c r="D2798" s="213" t="s">
        <v>77</v>
      </c>
      <c r="E2798" s="213">
        <v>304</v>
      </c>
      <c r="F2798" s="213" t="s">
        <v>105</v>
      </c>
    </row>
    <row r="2799" spans="1:6" x14ac:dyDescent="0.3">
      <c r="A2799" s="213">
        <v>2013</v>
      </c>
      <c r="B2799" s="213" t="s">
        <v>93</v>
      </c>
      <c r="C2799" s="213" t="s">
        <v>82</v>
      </c>
      <c r="D2799" s="213" t="s">
        <v>44</v>
      </c>
      <c r="E2799" s="213">
        <v>114</v>
      </c>
      <c r="F2799" s="213" t="s">
        <v>105</v>
      </c>
    </row>
    <row r="2800" spans="1:6" x14ac:dyDescent="0.3">
      <c r="A2800" s="213">
        <v>2013</v>
      </c>
      <c r="B2800" s="213" t="s">
        <v>93</v>
      </c>
      <c r="C2800" s="213" t="s">
        <v>82</v>
      </c>
      <c r="D2800" s="213" t="s">
        <v>71</v>
      </c>
      <c r="E2800" s="213">
        <v>313</v>
      </c>
      <c r="F2800" s="213" t="s">
        <v>105</v>
      </c>
    </row>
    <row r="2801" spans="1:6" x14ac:dyDescent="0.3">
      <c r="A2801" s="213">
        <v>2013</v>
      </c>
      <c r="B2801" s="213" t="s">
        <v>93</v>
      </c>
      <c r="C2801" s="213" t="s">
        <v>82</v>
      </c>
      <c r="D2801" s="213" t="s">
        <v>52</v>
      </c>
      <c r="E2801" s="213">
        <v>74</v>
      </c>
      <c r="F2801" s="213" t="s">
        <v>105</v>
      </c>
    </row>
    <row r="2802" spans="1:6" x14ac:dyDescent="0.3">
      <c r="A2802" s="213">
        <v>2013</v>
      </c>
      <c r="B2802" s="213" t="s">
        <v>93</v>
      </c>
      <c r="C2802" s="213" t="s">
        <v>82</v>
      </c>
      <c r="D2802" s="213" t="s">
        <v>20</v>
      </c>
      <c r="E2802" s="213">
        <v>546</v>
      </c>
      <c r="F2802" s="213" t="s">
        <v>105</v>
      </c>
    </row>
    <row r="2803" spans="1:6" x14ac:dyDescent="0.3">
      <c r="A2803" s="213">
        <v>2013</v>
      </c>
      <c r="B2803" s="213" t="s">
        <v>93</v>
      </c>
      <c r="C2803" s="213" t="s">
        <v>82</v>
      </c>
      <c r="D2803" s="213" t="s">
        <v>95</v>
      </c>
      <c r="E2803" s="292">
        <v>1196</v>
      </c>
      <c r="F2803" s="213" t="s">
        <v>105</v>
      </c>
    </row>
    <row r="2804" spans="1:6" x14ac:dyDescent="0.3">
      <c r="A2804" s="213">
        <v>2013</v>
      </c>
      <c r="B2804" s="213" t="s">
        <v>93</v>
      </c>
      <c r="C2804" s="213" t="s">
        <v>82</v>
      </c>
      <c r="D2804" s="213" t="s">
        <v>30</v>
      </c>
      <c r="E2804" s="213">
        <v>153</v>
      </c>
      <c r="F2804" s="213" t="s">
        <v>105</v>
      </c>
    </row>
    <row r="2805" spans="1:6" x14ac:dyDescent="0.3">
      <c r="A2805" s="213">
        <v>2013</v>
      </c>
      <c r="B2805" s="213" t="s">
        <v>93</v>
      </c>
      <c r="C2805" s="213" t="s">
        <v>82</v>
      </c>
      <c r="D2805" s="213" t="s">
        <v>58</v>
      </c>
      <c r="E2805" s="213">
        <v>36</v>
      </c>
      <c r="F2805" s="213" t="s">
        <v>105</v>
      </c>
    </row>
    <row r="2806" spans="1:6" x14ac:dyDescent="0.3">
      <c r="A2806" s="213">
        <v>2013</v>
      </c>
      <c r="B2806" s="213" t="s">
        <v>93</v>
      </c>
      <c r="C2806" s="213" t="s">
        <v>82</v>
      </c>
      <c r="D2806" s="213" t="s">
        <v>281</v>
      </c>
      <c r="E2806" s="292">
        <v>3421</v>
      </c>
      <c r="F2806" s="213" t="s">
        <v>105</v>
      </c>
    </row>
    <row r="2807" spans="1:6" x14ac:dyDescent="0.3">
      <c r="A2807" s="213">
        <v>2013</v>
      </c>
      <c r="B2807" s="213" t="s">
        <v>93</v>
      </c>
      <c r="C2807" s="213" t="s">
        <v>82</v>
      </c>
      <c r="D2807" s="213" t="s">
        <v>282</v>
      </c>
      <c r="E2807" s="213">
        <v>98</v>
      </c>
      <c r="F2807" s="213" t="s">
        <v>105</v>
      </c>
    </row>
    <row r="2808" spans="1:6" x14ac:dyDescent="0.3">
      <c r="A2808" s="213">
        <v>2013</v>
      </c>
      <c r="B2808" s="213" t="s">
        <v>93</v>
      </c>
      <c r="C2808" s="213" t="s">
        <v>82</v>
      </c>
      <c r="D2808" s="213" t="s">
        <v>145</v>
      </c>
      <c r="E2808" s="292">
        <v>13104</v>
      </c>
      <c r="F2808" s="213" t="s">
        <v>105</v>
      </c>
    </row>
    <row r="2809" spans="1:6" x14ac:dyDescent="0.3">
      <c r="A2809" s="213">
        <v>2013</v>
      </c>
      <c r="B2809" s="213" t="s">
        <v>93</v>
      </c>
      <c r="C2809" s="213" t="s">
        <v>82</v>
      </c>
      <c r="D2809" s="213" t="s">
        <v>146</v>
      </c>
      <c r="E2809" s="292">
        <v>8192</v>
      </c>
      <c r="F2809" s="213" t="s">
        <v>105</v>
      </c>
    </row>
    <row r="2810" spans="1:6" x14ac:dyDescent="0.3">
      <c r="A2810" s="213">
        <v>2013</v>
      </c>
      <c r="B2810" s="213" t="s">
        <v>93</v>
      </c>
      <c r="C2810" s="213" t="s">
        <v>82</v>
      </c>
      <c r="D2810" s="213" t="s">
        <v>147</v>
      </c>
      <c r="E2810" s="292">
        <v>17556</v>
      </c>
      <c r="F2810" s="213" t="s">
        <v>105</v>
      </c>
    </row>
    <row r="2811" spans="1:6" x14ac:dyDescent="0.3">
      <c r="A2811" s="213">
        <v>2013</v>
      </c>
      <c r="B2811" s="213" t="s">
        <v>93</v>
      </c>
      <c r="C2811" s="213" t="s">
        <v>87</v>
      </c>
      <c r="D2811" s="213" t="s">
        <v>35</v>
      </c>
      <c r="E2811" s="213">
        <v>63</v>
      </c>
      <c r="F2811" s="213" t="s">
        <v>105</v>
      </c>
    </row>
    <row r="2812" spans="1:6" x14ac:dyDescent="0.3">
      <c r="A2812" s="213">
        <v>2013</v>
      </c>
      <c r="B2812" s="213" t="s">
        <v>93</v>
      </c>
      <c r="C2812" s="213" t="s">
        <v>87</v>
      </c>
      <c r="D2812" s="213" t="s">
        <v>41</v>
      </c>
      <c r="E2812" s="213">
        <v>65</v>
      </c>
      <c r="F2812" s="213" t="s">
        <v>105</v>
      </c>
    </row>
    <row r="2813" spans="1:6" x14ac:dyDescent="0.3">
      <c r="A2813" s="213">
        <v>2013</v>
      </c>
      <c r="B2813" s="213" t="s">
        <v>93</v>
      </c>
      <c r="C2813" s="213" t="s">
        <v>87</v>
      </c>
      <c r="D2813" s="213" t="s">
        <v>59</v>
      </c>
      <c r="E2813" s="213">
        <v>129</v>
      </c>
      <c r="F2813" s="213" t="s">
        <v>105</v>
      </c>
    </row>
    <row r="2814" spans="1:6" x14ac:dyDescent="0.3">
      <c r="A2814" s="213">
        <v>2013</v>
      </c>
      <c r="B2814" s="213" t="s">
        <v>93</v>
      </c>
      <c r="C2814" s="213" t="s">
        <v>87</v>
      </c>
      <c r="D2814" s="213" t="s">
        <v>79</v>
      </c>
      <c r="E2814" s="292">
        <v>1515</v>
      </c>
      <c r="F2814" s="213" t="s">
        <v>105</v>
      </c>
    </row>
    <row r="2815" spans="1:6" x14ac:dyDescent="0.3">
      <c r="A2815" s="213">
        <v>2013</v>
      </c>
      <c r="B2815" s="213" t="s">
        <v>93</v>
      </c>
      <c r="C2815" s="213" t="s">
        <v>87</v>
      </c>
      <c r="D2815" s="213" t="s">
        <v>17</v>
      </c>
      <c r="E2815" s="213">
        <v>817</v>
      </c>
      <c r="F2815" s="213" t="s">
        <v>105</v>
      </c>
    </row>
    <row r="2816" spans="1:6" x14ac:dyDescent="0.3">
      <c r="A2816" s="213">
        <v>2013</v>
      </c>
      <c r="B2816" s="213" t="s">
        <v>93</v>
      </c>
      <c r="C2816" s="213" t="s">
        <v>87</v>
      </c>
      <c r="D2816" s="213" t="s">
        <v>274</v>
      </c>
      <c r="E2816" s="213">
        <v>105</v>
      </c>
      <c r="F2816" s="213" t="s">
        <v>105</v>
      </c>
    </row>
    <row r="2817" spans="1:6" x14ac:dyDescent="0.3">
      <c r="A2817" s="213">
        <v>2013</v>
      </c>
      <c r="B2817" s="213" t="s">
        <v>93</v>
      </c>
      <c r="C2817" s="213" t="s">
        <v>87</v>
      </c>
      <c r="D2817" s="213" t="s">
        <v>66</v>
      </c>
      <c r="E2817" s="213">
        <v>260</v>
      </c>
      <c r="F2817" s="213" t="s">
        <v>105</v>
      </c>
    </row>
    <row r="2818" spans="1:6" x14ac:dyDescent="0.3">
      <c r="A2818" s="213">
        <v>2013</v>
      </c>
      <c r="B2818" s="213" t="s">
        <v>93</v>
      </c>
      <c r="C2818" s="213" t="s">
        <v>87</v>
      </c>
      <c r="D2818" s="213" t="s">
        <v>283</v>
      </c>
      <c r="E2818" s="213">
        <v>78</v>
      </c>
      <c r="F2818" s="213" t="s">
        <v>105</v>
      </c>
    </row>
    <row r="2819" spans="1:6" x14ac:dyDescent="0.3">
      <c r="A2819" s="213">
        <v>2013</v>
      </c>
      <c r="B2819" s="213" t="s">
        <v>93</v>
      </c>
      <c r="C2819" s="213" t="s">
        <v>87</v>
      </c>
      <c r="D2819" s="213" t="s">
        <v>11</v>
      </c>
      <c r="E2819" s="292">
        <v>1338</v>
      </c>
      <c r="F2819" s="213" t="s">
        <v>105</v>
      </c>
    </row>
    <row r="2820" spans="1:6" x14ac:dyDescent="0.3">
      <c r="A2820" s="213">
        <v>2013</v>
      </c>
      <c r="B2820" s="213" t="s">
        <v>93</v>
      </c>
      <c r="C2820" s="213" t="s">
        <v>87</v>
      </c>
      <c r="D2820" s="213" t="s">
        <v>56</v>
      </c>
      <c r="E2820" s="213">
        <v>402</v>
      </c>
      <c r="F2820" s="213" t="s">
        <v>105</v>
      </c>
    </row>
    <row r="2821" spans="1:6" x14ac:dyDescent="0.3">
      <c r="A2821" s="213">
        <v>2013</v>
      </c>
      <c r="B2821" s="213" t="s">
        <v>93</v>
      </c>
      <c r="C2821" s="213" t="s">
        <v>87</v>
      </c>
      <c r="D2821" s="213" t="s">
        <v>29</v>
      </c>
      <c r="E2821" s="213">
        <v>363</v>
      </c>
      <c r="F2821" s="213" t="s">
        <v>105</v>
      </c>
    </row>
    <row r="2822" spans="1:6" x14ac:dyDescent="0.3">
      <c r="A2822" s="213">
        <v>2013</v>
      </c>
      <c r="B2822" s="213" t="s">
        <v>93</v>
      </c>
      <c r="C2822" s="213" t="s">
        <v>87</v>
      </c>
      <c r="D2822" s="213" t="s">
        <v>47</v>
      </c>
      <c r="E2822" s="213">
        <v>961</v>
      </c>
      <c r="F2822" s="213" t="s">
        <v>105</v>
      </c>
    </row>
    <row r="2823" spans="1:6" x14ac:dyDescent="0.3">
      <c r="A2823" s="213">
        <v>2013</v>
      </c>
      <c r="B2823" s="213" t="s">
        <v>93</v>
      </c>
      <c r="C2823" s="213" t="s">
        <v>87</v>
      </c>
      <c r="D2823" s="213" t="s">
        <v>57</v>
      </c>
      <c r="E2823" s="213">
        <v>196</v>
      </c>
      <c r="F2823" s="213" t="s">
        <v>105</v>
      </c>
    </row>
    <row r="2824" spans="1:6" x14ac:dyDescent="0.3">
      <c r="A2824" s="213">
        <v>2013</v>
      </c>
      <c r="B2824" s="213" t="s">
        <v>93</v>
      </c>
      <c r="C2824" s="213" t="s">
        <v>87</v>
      </c>
      <c r="D2824" s="213" t="s">
        <v>74</v>
      </c>
      <c r="E2824" s="213">
        <v>963</v>
      </c>
      <c r="F2824" s="213" t="s">
        <v>105</v>
      </c>
    </row>
    <row r="2825" spans="1:6" x14ac:dyDescent="0.3">
      <c r="A2825" s="213">
        <v>2013</v>
      </c>
      <c r="B2825" s="213" t="s">
        <v>93</v>
      </c>
      <c r="C2825" s="213" t="s">
        <v>87</v>
      </c>
      <c r="D2825" s="213" t="s">
        <v>53</v>
      </c>
      <c r="E2825" s="213">
        <v>137</v>
      </c>
      <c r="F2825" s="213" t="s">
        <v>105</v>
      </c>
    </row>
    <row r="2826" spans="1:6" x14ac:dyDescent="0.3">
      <c r="A2826" s="213">
        <v>2013</v>
      </c>
      <c r="B2826" s="213" t="s">
        <v>93</v>
      </c>
      <c r="C2826" s="213" t="s">
        <v>87</v>
      </c>
      <c r="D2826" s="213" t="s">
        <v>49</v>
      </c>
      <c r="E2826" s="213">
        <v>36</v>
      </c>
      <c r="F2826" s="213" t="s">
        <v>105</v>
      </c>
    </row>
    <row r="2827" spans="1:6" x14ac:dyDescent="0.3">
      <c r="A2827" s="213">
        <v>2013</v>
      </c>
      <c r="B2827" s="213" t="s">
        <v>93</v>
      </c>
      <c r="C2827" s="213" t="s">
        <v>87</v>
      </c>
      <c r="D2827" s="213" t="s">
        <v>33</v>
      </c>
      <c r="E2827" s="213">
        <v>191</v>
      </c>
      <c r="F2827" s="213" t="s">
        <v>105</v>
      </c>
    </row>
    <row r="2828" spans="1:6" x14ac:dyDescent="0.3">
      <c r="A2828" s="213">
        <v>2013</v>
      </c>
      <c r="B2828" s="213" t="s">
        <v>93</v>
      </c>
      <c r="C2828" s="213" t="s">
        <v>87</v>
      </c>
      <c r="D2828" s="213" t="s">
        <v>60</v>
      </c>
      <c r="E2828" s="213">
        <v>371</v>
      </c>
      <c r="F2828" s="213" t="s">
        <v>105</v>
      </c>
    </row>
    <row r="2829" spans="1:6" x14ac:dyDescent="0.3">
      <c r="A2829" s="213">
        <v>2013</v>
      </c>
      <c r="B2829" s="213" t="s">
        <v>93</v>
      </c>
      <c r="C2829" s="213" t="s">
        <v>87</v>
      </c>
      <c r="D2829" s="213" t="s">
        <v>25</v>
      </c>
      <c r="E2829" s="213">
        <v>905</v>
      </c>
      <c r="F2829" s="213" t="s">
        <v>105</v>
      </c>
    </row>
    <row r="2830" spans="1:6" x14ac:dyDescent="0.3">
      <c r="A2830" s="213">
        <v>2013</v>
      </c>
      <c r="B2830" s="213" t="s">
        <v>93</v>
      </c>
      <c r="C2830" s="213" t="s">
        <v>87</v>
      </c>
      <c r="D2830" s="213" t="s">
        <v>7</v>
      </c>
      <c r="E2830" s="292">
        <v>1097</v>
      </c>
      <c r="F2830" s="213" t="s">
        <v>105</v>
      </c>
    </row>
    <row r="2831" spans="1:6" x14ac:dyDescent="0.3">
      <c r="A2831" s="213">
        <v>2013</v>
      </c>
      <c r="B2831" s="213" t="s">
        <v>93</v>
      </c>
      <c r="C2831" s="213" t="s">
        <v>87</v>
      </c>
      <c r="D2831" s="213" t="s">
        <v>51</v>
      </c>
      <c r="E2831" s="213">
        <v>36</v>
      </c>
      <c r="F2831" s="213" t="s">
        <v>105</v>
      </c>
    </row>
    <row r="2832" spans="1:6" x14ac:dyDescent="0.3">
      <c r="A2832" s="213">
        <v>2013</v>
      </c>
      <c r="B2832" s="213" t="s">
        <v>93</v>
      </c>
      <c r="C2832" s="213" t="s">
        <v>87</v>
      </c>
      <c r="D2832" s="213" t="s">
        <v>55</v>
      </c>
      <c r="E2832" s="213">
        <v>59</v>
      </c>
      <c r="F2832" s="213" t="s">
        <v>105</v>
      </c>
    </row>
    <row r="2833" spans="1:6" x14ac:dyDescent="0.3">
      <c r="A2833" s="213">
        <v>2013</v>
      </c>
      <c r="B2833" s="213" t="s">
        <v>93</v>
      </c>
      <c r="C2833" s="213" t="s">
        <v>87</v>
      </c>
      <c r="D2833" s="213" t="s">
        <v>36</v>
      </c>
      <c r="E2833" s="213">
        <v>329</v>
      </c>
      <c r="F2833" s="213" t="s">
        <v>105</v>
      </c>
    </row>
    <row r="2834" spans="1:6" x14ac:dyDescent="0.3">
      <c r="A2834" s="213">
        <v>2013</v>
      </c>
      <c r="B2834" s="213" t="s">
        <v>93</v>
      </c>
      <c r="C2834" s="213" t="s">
        <v>87</v>
      </c>
      <c r="D2834" s="213" t="s">
        <v>21</v>
      </c>
      <c r="E2834" s="213">
        <v>377</v>
      </c>
      <c r="F2834" s="213" t="s">
        <v>105</v>
      </c>
    </row>
    <row r="2835" spans="1:6" x14ac:dyDescent="0.3">
      <c r="A2835" s="213">
        <v>2013</v>
      </c>
      <c r="B2835" s="213" t="s">
        <v>93</v>
      </c>
      <c r="C2835" s="213" t="s">
        <v>87</v>
      </c>
      <c r="D2835" s="213" t="s">
        <v>42</v>
      </c>
      <c r="E2835" s="213">
        <v>69</v>
      </c>
      <c r="F2835" s="213" t="s">
        <v>105</v>
      </c>
    </row>
    <row r="2836" spans="1:6" x14ac:dyDescent="0.3">
      <c r="A2836" s="213">
        <v>2013</v>
      </c>
      <c r="B2836" s="213" t="s">
        <v>93</v>
      </c>
      <c r="C2836" s="213" t="s">
        <v>87</v>
      </c>
      <c r="D2836" s="213" t="s">
        <v>286</v>
      </c>
      <c r="E2836" s="213">
        <v>49</v>
      </c>
      <c r="F2836" s="213" t="s">
        <v>105</v>
      </c>
    </row>
    <row r="2837" spans="1:6" x14ac:dyDescent="0.3">
      <c r="A2837" s="213">
        <v>2013</v>
      </c>
      <c r="B2837" s="213" t="s">
        <v>93</v>
      </c>
      <c r="C2837" s="213" t="s">
        <v>87</v>
      </c>
      <c r="D2837" s="213" t="s">
        <v>16</v>
      </c>
      <c r="E2837" s="213">
        <v>883</v>
      </c>
      <c r="F2837" s="213" t="s">
        <v>105</v>
      </c>
    </row>
    <row r="2838" spans="1:6" x14ac:dyDescent="0.3">
      <c r="A2838" s="213">
        <v>2013</v>
      </c>
      <c r="B2838" s="213" t="s">
        <v>93</v>
      </c>
      <c r="C2838" s="213" t="s">
        <v>87</v>
      </c>
      <c r="D2838" s="213" t="s">
        <v>2</v>
      </c>
      <c r="E2838" s="292">
        <v>1849</v>
      </c>
      <c r="F2838" s="213" t="s">
        <v>105</v>
      </c>
    </row>
    <row r="2839" spans="1:6" x14ac:dyDescent="0.3">
      <c r="A2839" s="213">
        <v>2013</v>
      </c>
      <c r="B2839" s="213" t="s">
        <v>93</v>
      </c>
      <c r="C2839" s="213" t="s">
        <v>87</v>
      </c>
      <c r="D2839" s="213" t="s">
        <v>287</v>
      </c>
      <c r="E2839" s="213">
        <v>37</v>
      </c>
      <c r="F2839" s="213" t="s">
        <v>105</v>
      </c>
    </row>
    <row r="2840" spans="1:6" x14ac:dyDescent="0.3">
      <c r="A2840" s="213">
        <v>2013</v>
      </c>
      <c r="B2840" s="213" t="s">
        <v>93</v>
      </c>
      <c r="C2840" s="213" t="s">
        <v>87</v>
      </c>
      <c r="D2840" s="213" t="s">
        <v>288</v>
      </c>
      <c r="E2840" s="213">
        <v>57</v>
      </c>
      <c r="F2840" s="213" t="s">
        <v>105</v>
      </c>
    </row>
    <row r="2841" spans="1:6" x14ac:dyDescent="0.3">
      <c r="A2841" s="213">
        <v>2013</v>
      </c>
      <c r="B2841" s="213" t="s">
        <v>93</v>
      </c>
      <c r="C2841" s="213" t="s">
        <v>87</v>
      </c>
      <c r="D2841" s="213" t="s">
        <v>4</v>
      </c>
      <c r="E2841" s="292">
        <v>2011</v>
      </c>
      <c r="F2841" s="213" t="s">
        <v>105</v>
      </c>
    </row>
    <row r="2842" spans="1:6" x14ac:dyDescent="0.3">
      <c r="A2842" s="213">
        <v>2013</v>
      </c>
      <c r="B2842" s="213" t="s">
        <v>93</v>
      </c>
      <c r="C2842" s="213" t="s">
        <v>87</v>
      </c>
      <c r="D2842" s="213" t="s">
        <v>38</v>
      </c>
      <c r="E2842" s="213">
        <v>161</v>
      </c>
      <c r="F2842" s="213" t="s">
        <v>105</v>
      </c>
    </row>
    <row r="2843" spans="1:6" x14ac:dyDescent="0.3">
      <c r="A2843" s="213">
        <v>2013</v>
      </c>
      <c r="B2843" s="213" t="s">
        <v>93</v>
      </c>
      <c r="C2843" s="213" t="s">
        <v>87</v>
      </c>
      <c r="D2843" s="213" t="s">
        <v>275</v>
      </c>
      <c r="E2843" s="213">
        <v>202</v>
      </c>
      <c r="F2843" s="213" t="s">
        <v>105</v>
      </c>
    </row>
    <row r="2844" spans="1:6" x14ac:dyDescent="0.3">
      <c r="A2844" s="213">
        <v>2013</v>
      </c>
      <c r="B2844" s="213" t="s">
        <v>93</v>
      </c>
      <c r="C2844" s="213" t="s">
        <v>87</v>
      </c>
      <c r="D2844" s="213" t="s">
        <v>8</v>
      </c>
      <c r="E2844" s="213">
        <v>723</v>
      </c>
      <c r="F2844" s="213" t="s">
        <v>105</v>
      </c>
    </row>
    <row r="2845" spans="1:6" x14ac:dyDescent="0.3">
      <c r="A2845" s="213">
        <v>2013</v>
      </c>
      <c r="B2845" s="213" t="s">
        <v>93</v>
      </c>
      <c r="C2845" s="213" t="s">
        <v>87</v>
      </c>
      <c r="D2845" s="213" t="s">
        <v>78</v>
      </c>
      <c r="E2845" s="292">
        <v>1130</v>
      </c>
      <c r="F2845" s="213" t="s">
        <v>105</v>
      </c>
    </row>
    <row r="2846" spans="1:6" x14ac:dyDescent="0.3">
      <c r="A2846" s="213">
        <v>2013</v>
      </c>
      <c r="B2846" s="213" t="s">
        <v>93</v>
      </c>
      <c r="C2846" s="213" t="s">
        <v>87</v>
      </c>
      <c r="D2846" s="213" t="s">
        <v>27</v>
      </c>
      <c r="E2846" s="213">
        <v>688</v>
      </c>
      <c r="F2846" s="213" t="s">
        <v>105</v>
      </c>
    </row>
    <row r="2847" spans="1:6" x14ac:dyDescent="0.3">
      <c r="A2847" s="213">
        <v>2013</v>
      </c>
      <c r="B2847" s="213" t="s">
        <v>93</v>
      </c>
      <c r="C2847" s="213" t="s">
        <v>87</v>
      </c>
      <c r="D2847" s="213" t="s">
        <v>13</v>
      </c>
      <c r="E2847" s="213">
        <v>304</v>
      </c>
      <c r="F2847" s="213" t="s">
        <v>105</v>
      </c>
    </row>
    <row r="2848" spans="1:6" x14ac:dyDescent="0.3">
      <c r="A2848" s="213">
        <v>2013</v>
      </c>
      <c r="B2848" s="213" t="s">
        <v>93</v>
      </c>
      <c r="C2848" s="213" t="s">
        <v>87</v>
      </c>
      <c r="D2848" s="213" t="s">
        <v>70</v>
      </c>
      <c r="E2848" s="213">
        <v>840</v>
      </c>
      <c r="F2848" s="213" t="s">
        <v>105</v>
      </c>
    </row>
    <row r="2849" spans="1:6" x14ac:dyDescent="0.3">
      <c r="A2849" s="213">
        <v>2013</v>
      </c>
      <c r="B2849" s="213" t="s">
        <v>93</v>
      </c>
      <c r="C2849" s="213" t="s">
        <v>87</v>
      </c>
      <c r="D2849" s="213" t="s">
        <v>72</v>
      </c>
      <c r="E2849" s="213">
        <v>224</v>
      </c>
      <c r="F2849" s="213" t="s">
        <v>105</v>
      </c>
    </row>
    <row r="2850" spans="1:6" x14ac:dyDescent="0.3">
      <c r="A2850" s="213">
        <v>2013</v>
      </c>
      <c r="B2850" s="213" t="s">
        <v>93</v>
      </c>
      <c r="C2850" s="213" t="s">
        <v>87</v>
      </c>
      <c r="D2850" s="213" t="s">
        <v>276</v>
      </c>
      <c r="E2850" s="213">
        <v>108</v>
      </c>
      <c r="F2850" s="213" t="s">
        <v>105</v>
      </c>
    </row>
    <row r="2851" spans="1:6" x14ac:dyDescent="0.3">
      <c r="A2851" s="213">
        <v>2013</v>
      </c>
      <c r="B2851" s="213" t="s">
        <v>93</v>
      </c>
      <c r="C2851" s="213" t="s">
        <v>87</v>
      </c>
      <c r="D2851" s="213" t="s">
        <v>6</v>
      </c>
      <c r="E2851" s="292">
        <v>1852</v>
      </c>
      <c r="F2851" s="213" t="s">
        <v>105</v>
      </c>
    </row>
    <row r="2852" spans="1:6" x14ac:dyDescent="0.3">
      <c r="A2852" s="213">
        <v>2013</v>
      </c>
      <c r="B2852" s="213" t="s">
        <v>93</v>
      </c>
      <c r="C2852" s="213" t="s">
        <v>87</v>
      </c>
      <c r="D2852" s="213" t="s">
        <v>62</v>
      </c>
      <c r="E2852" s="213">
        <v>608</v>
      </c>
      <c r="F2852" s="213" t="s">
        <v>105</v>
      </c>
    </row>
    <row r="2853" spans="1:6" x14ac:dyDescent="0.3">
      <c r="A2853" s="213">
        <v>2013</v>
      </c>
      <c r="B2853" s="213" t="s">
        <v>93</v>
      </c>
      <c r="C2853" s="213" t="s">
        <v>87</v>
      </c>
      <c r="D2853" s="213" t="s">
        <v>5</v>
      </c>
      <c r="E2853" s="292">
        <v>1425</v>
      </c>
      <c r="F2853" s="213" t="s">
        <v>105</v>
      </c>
    </row>
    <row r="2854" spans="1:6" x14ac:dyDescent="0.3">
      <c r="A2854" s="213">
        <v>2013</v>
      </c>
      <c r="B2854" s="213" t="s">
        <v>93</v>
      </c>
      <c r="C2854" s="213" t="s">
        <v>87</v>
      </c>
      <c r="D2854" s="213" t="s">
        <v>37</v>
      </c>
      <c r="E2854" s="213">
        <v>44</v>
      </c>
      <c r="F2854" s="213" t="s">
        <v>105</v>
      </c>
    </row>
    <row r="2855" spans="1:6" x14ac:dyDescent="0.3">
      <c r="A2855" s="213">
        <v>2013</v>
      </c>
      <c r="B2855" s="213" t="s">
        <v>93</v>
      </c>
      <c r="C2855" s="213" t="s">
        <v>87</v>
      </c>
      <c r="D2855" s="213" t="s">
        <v>76</v>
      </c>
      <c r="E2855" s="213">
        <v>946</v>
      </c>
      <c r="F2855" s="213" t="s">
        <v>105</v>
      </c>
    </row>
    <row r="2856" spans="1:6" x14ac:dyDescent="0.3">
      <c r="A2856" s="213">
        <v>2013</v>
      </c>
      <c r="B2856" s="213" t="s">
        <v>93</v>
      </c>
      <c r="C2856" s="213" t="s">
        <v>87</v>
      </c>
      <c r="D2856" s="213" t="s">
        <v>63</v>
      </c>
      <c r="E2856" s="213">
        <v>179</v>
      </c>
      <c r="F2856" s="213" t="s">
        <v>105</v>
      </c>
    </row>
    <row r="2857" spans="1:6" x14ac:dyDescent="0.3">
      <c r="A2857" s="213">
        <v>2013</v>
      </c>
      <c r="B2857" s="213" t="s">
        <v>93</v>
      </c>
      <c r="C2857" s="213" t="s">
        <v>87</v>
      </c>
      <c r="D2857" s="213" t="s">
        <v>277</v>
      </c>
      <c r="E2857" s="213">
        <v>147</v>
      </c>
      <c r="F2857" s="213" t="s">
        <v>105</v>
      </c>
    </row>
    <row r="2858" spans="1:6" x14ac:dyDescent="0.3">
      <c r="A2858" s="213">
        <v>2013</v>
      </c>
      <c r="B2858" s="213" t="s">
        <v>93</v>
      </c>
      <c r="C2858" s="213" t="s">
        <v>87</v>
      </c>
      <c r="D2858" s="213" t="s">
        <v>43</v>
      </c>
      <c r="E2858" s="213">
        <v>268</v>
      </c>
      <c r="F2858" s="213" t="s">
        <v>105</v>
      </c>
    </row>
    <row r="2859" spans="1:6" x14ac:dyDescent="0.3">
      <c r="A2859" s="213">
        <v>2013</v>
      </c>
      <c r="B2859" s="213" t="s">
        <v>93</v>
      </c>
      <c r="C2859" s="213" t="s">
        <v>87</v>
      </c>
      <c r="D2859" s="213" t="s">
        <v>65</v>
      </c>
      <c r="E2859" s="213">
        <v>251</v>
      </c>
      <c r="F2859" s="213" t="s">
        <v>105</v>
      </c>
    </row>
    <row r="2860" spans="1:6" x14ac:dyDescent="0.3">
      <c r="A2860" s="213">
        <v>2013</v>
      </c>
      <c r="B2860" s="213" t="s">
        <v>93</v>
      </c>
      <c r="C2860" s="213" t="s">
        <v>87</v>
      </c>
      <c r="D2860" s="213" t="s">
        <v>22</v>
      </c>
      <c r="E2860" s="213">
        <v>347</v>
      </c>
      <c r="F2860" s="213" t="s">
        <v>105</v>
      </c>
    </row>
    <row r="2861" spans="1:6" x14ac:dyDescent="0.3">
      <c r="A2861" s="213">
        <v>2013</v>
      </c>
      <c r="B2861" s="213" t="s">
        <v>93</v>
      </c>
      <c r="C2861" s="213" t="s">
        <v>87</v>
      </c>
      <c r="D2861" s="213" t="s">
        <v>61</v>
      </c>
      <c r="E2861" s="213">
        <v>182</v>
      </c>
      <c r="F2861" s="213" t="s">
        <v>105</v>
      </c>
    </row>
    <row r="2862" spans="1:6" x14ac:dyDescent="0.3">
      <c r="A2862" s="213">
        <v>2013</v>
      </c>
      <c r="B2862" s="213" t="s">
        <v>93</v>
      </c>
      <c r="C2862" s="213" t="s">
        <v>87</v>
      </c>
      <c r="D2862" s="213" t="s">
        <v>23</v>
      </c>
      <c r="E2862" s="213">
        <v>386</v>
      </c>
      <c r="F2862" s="213" t="s">
        <v>105</v>
      </c>
    </row>
    <row r="2863" spans="1:6" x14ac:dyDescent="0.3">
      <c r="A2863" s="213">
        <v>2013</v>
      </c>
      <c r="B2863" s="213" t="s">
        <v>93</v>
      </c>
      <c r="C2863" s="213" t="s">
        <v>87</v>
      </c>
      <c r="D2863" s="213" t="s">
        <v>12</v>
      </c>
      <c r="E2863" s="213">
        <v>255</v>
      </c>
      <c r="F2863" s="213" t="s">
        <v>105</v>
      </c>
    </row>
    <row r="2864" spans="1:6" x14ac:dyDescent="0.3">
      <c r="A2864" s="213">
        <v>2013</v>
      </c>
      <c r="B2864" s="213" t="s">
        <v>93</v>
      </c>
      <c r="C2864" s="213" t="s">
        <v>87</v>
      </c>
      <c r="D2864" s="213" t="s">
        <v>278</v>
      </c>
      <c r="E2864" s="213">
        <v>580</v>
      </c>
      <c r="F2864" s="213" t="s">
        <v>105</v>
      </c>
    </row>
    <row r="2865" spans="1:6" x14ac:dyDescent="0.3">
      <c r="A2865" s="213">
        <v>2013</v>
      </c>
      <c r="B2865" s="213" t="s">
        <v>93</v>
      </c>
      <c r="C2865" s="213" t="s">
        <v>87</v>
      </c>
      <c r="D2865" s="213" t="s">
        <v>19</v>
      </c>
      <c r="E2865" s="213">
        <v>495</v>
      </c>
      <c r="F2865" s="213" t="s">
        <v>105</v>
      </c>
    </row>
    <row r="2866" spans="1:6" x14ac:dyDescent="0.3">
      <c r="A2866" s="213">
        <v>2013</v>
      </c>
      <c r="B2866" s="213" t="s">
        <v>93</v>
      </c>
      <c r="C2866" s="213" t="s">
        <v>87</v>
      </c>
      <c r="D2866" s="213" t="s">
        <v>45</v>
      </c>
      <c r="E2866" s="213">
        <v>113</v>
      </c>
      <c r="F2866" s="213" t="s">
        <v>105</v>
      </c>
    </row>
    <row r="2867" spans="1:6" x14ac:dyDescent="0.3">
      <c r="A2867" s="213">
        <v>2013</v>
      </c>
      <c r="B2867" s="213" t="s">
        <v>93</v>
      </c>
      <c r="C2867" s="213" t="s">
        <v>87</v>
      </c>
      <c r="D2867" s="213" t="s">
        <v>48</v>
      </c>
      <c r="E2867" s="213">
        <v>287</v>
      </c>
      <c r="F2867" s="213" t="s">
        <v>105</v>
      </c>
    </row>
    <row r="2868" spans="1:6" x14ac:dyDescent="0.3">
      <c r="A2868" s="213">
        <v>2013</v>
      </c>
      <c r="B2868" s="213" t="s">
        <v>93</v>
      </c>
      <c r="C2868" s="213" t="s">
        <v>87</v>
      </c>
      <c r="D2868" s="213" t="s">
        <v>34</v>
      </c>
      <c r="E2868" s="213">
        <v>151</v>
      </c>
      <c r="F2868" s="213" t="s">
        <v>105</v>
      </c>
    </row>
    <row r="2869" spans="1:6" x14ac:dyDescent="0.3">
      <c r="A2869" s="213">
        <v>2013</v>
      </c>
      <c r="B2869" s="213" t="s">
        <v>93</v>
      </c>
      <c r="C2869" s="213" t="s">
        <v>87</v>
      </c>
      <c r="D2869" s="213" t="s">
        <v>3</v>
      </c>
      <c r="E2869" s="292">
        <v>1747</v>
      </c>
      <c r="F2869" s="213" t="s">
        <v>105</v>
      </c>
    </row>
    <row r="2870" spans="1:6" x14ac:dyDescent="0.3">
      <c r="A2870" s="213">
        <v>2013</v>
      </c>
      <c r="B2870" s="213" t="s">
        <v>93</v>
      </c>
      <c r="C2870" s="213" t="s">
        <v>87</v>
      </c>
      <c r="D2870" s="213" t="s">
        <v>80</v>
      </c>
      <c r="E2870" s="213">
        <v>616</v>
      </c>
      <c r="F2870" s="213" t="s">
        <v>105</v>
      </c>
    </row>
    <row r="2871" spans="1:6" x14ac:dyDescent="0.3">
      <c r="A2871" s="213">
        <v>2013</v>
      </c>
      <c r="B2871" s="213" t="s">
        <v>93</v>
      </c>
      <c r="C2871" s="213" t="s">
        <v>87</v>
      </c>
      <c r="D2871" s="213" t="s">
        <v>39</v>
      </c>
      <c r="E2871" s="213">
        <v>460</v>
      </c>
      <c r="F2871" s="213" t="s">
        <v>105</v>
      </c>
    </row>
    <row r="2872" spans="1:6" x14ac:dyDescent="0.3">
      <c r="A2872" s="213">
        <v>2013</v>
      </c>
      <c r="B2872" s="213" t="s">
        <v>93</v>
      </c>
      <c r="C2872" s="213" t="s">
        <v>87</v>
      </c>
      <c r="D2872" s="213" t="s">
        <v>14</v>
      </c>
      <c r="E2872" s="292">
        <v>1207</v>
      </c>
      <c r="F2872" s="213" t="s">
        <v>105</v>
      </c>
    </row>
    <row r="2873" spans="1:6" x14ac:dyDescent="0.3">
      <c r="A2873" s="213">
        <v>2013</v>
      </c>
      <c r="B2873" s="213" t="s">
        <v>93</v>
      </c>
      <c r="C2873" s="213" t="s">
        <v>87</v>
      </c>
      <c r="D2873" s="213" t="s">
        <v>68</v>
      </c>
      <c r="E2873" s="213">
        <v>262</v>
      </c>
      <c r="F2873" s="213" t="s">
        <v>105</v>
      </c>
    </row>
    <row r="2874" spans="1:6" x14ac:dyDescent="0.3">
      <c r="A2874" s="213">
        <v>2013</v>
      </c>
      <c r="B2874" s="213" t="s">
        <v>93</v>
      </c>
      <c r="C2874" s="213" t="s">
        <v>87</v>
      </c>
      <c r="D2874" s="213" t="s">
        <v>69</v>
      </c>
      <c r="E2874" s="213">
        <v>207</v>
      </c>
      <c r="F2874" s="213" t="s">
        <v>105</v>
      </c>
    </row>
    <row r="2875" spans="1:6" x14ac:dyDescent="0.3">
      <c r="A2875" s="213">
        <v>2013</v>
      </c>
      <c r="B2875" s="213" t="s">
        <v>93</v>
      </c>
      <c r="C2875" s="213" t="s">
        <v>87</v>
      </c>
      <c r="D2875" s="213" t="s">
        <v>50</v>
      </c>
      <c r="E2875" s="213">
        <v>54</v>
      </c>
      <c r="F2875" s="213" t="s">
        <v>105</v>
      </c>
    </row>
    <row r="2876" spans="1:6" x14ac:dyDescent="0.3">
      <c r="A2876" s="213">
        <v>2013</v>
      </c>
      <c r="B2876" s="213" t="s">
        <v>93</v>
      </c>
      <c r="C2876" s="213" t="s">
        <v>87</v>
      </c>
      <c r="D2876" s="213" t="s">
        <v>279</v>
      </c>
      <c r="E2876" s="213">
        <v>100</v>
      </c>
      <c r="F2876" s="213" t="s">
        <v>105</v>
      </c>
    </row>
    <row r="2877" spans="1:6" x14ac:dyDescent="0.3">
      <c r="A2877" s="213">
        <v>2013</v>
      </c>
      <c r="B2877" s="213" t="s">
        <v>93</v>
      </c>
      <c r="C2877" s="213" t="s">
        <v>87</v>
      </c>
      <c r="D2877" s="213" t="s">
        <v>24</v>
      </c>
      <c r="E2877" s="292">
        <v>1092</v>
      </c>
      <c r="F2877" s="213" t="s">
        <v>105</v>
      </c>
    </row>
    <row r="2878" spans="1:6" x14ac:dyDescent="0.3">
      <c r="A2878" s="213">
        <v>2013</v>
      </c>
      <c r="B2878" s="213" t="s">
        <v>93</v>
      </c>
      <c r="C2878" s="213" t="s">
        <v>87</v>
      </c>
      <c r="D2878" s="213" t="s">
        <v>9</v>
      </c>
      <c r="E2878" s="213">
        <v>854</v>
      </c>
      <c r="F2878" s="213" t="s">
        <v>105</v>
      </c>
    </row>
    <row r="2879" spans="1:6" x14ac:dyDescent="0.3">
      <c r="A2879" s="213">
        <v>2013</v>
      </c>
      <c r="B2879" s="213" t="s">
        <v>93</v>
      </c>
      <c r="C2879" s="213" t="s">
        <v>87</v>
      </c>
      <c r="D2879" s="213" t="s">
        <v>67</v>
      </c>
      <c r="E2879" s="213">
        <v>353</v>
      </c>
      <c r="F2879" s="213" t="s">
        <v>105</v>
      </c>
    </row>
    <row r="2880" spans="1:6" x14ac:dyDescent="0.3">
      <c r="A2880" s="213">
        <v>2013</v>
      </c>
      <c r="B2880" s="213" t="s">
        <v>93</v>
      </c>
      <c r="C2880" s="213" t="s">
        <v>87</v>
      </c>
      <c r="D2880" s="213" t="s">
        <v>28</v>
      </c>
      <c r="E2880" s="213">
        <v>537</v>
      </c>
      <c r="F2880" s="213" t="s">
        <v>105</v>
      </c>
    </row>
    <row r="2881" spans="1:6" x14ac:dyDescent="0.3">
      <c r="A2881" s="213">
        <v>2013</v>
      </c>
      <c r="B2881" s="213" t="s">
        <v>93</v>
      </c>
      <c r="C2881" s="213" t="s">
        <v>87</v>
      </c>
      <c r="D2881" s="213" t="s">
        <v>31</v>
      </c>
      <c r="E2881" s="213">
        <v>554</v>
      </c>
      <c r="F2881" s="213" t="s">
        <v>105</v>
      </c>
    </row>
    <row r="2882" spans="1:6" x14ac:dyDescent="0.3">
      <c r="A2882" s="213">
        <v>2013</v>
      </c>
      <c r="B2882" s="213" t="s">
        <v>93</v>
      </c>
      <c r="C2882" s="213" t="s">
        <v>87</v>
      </c>
      <c r="D2882" s="213" t="s">
        <v>64</v>
      </c>
      <c r="E2882" s="213">
        <v>573</v>
      </c>
      <c r="F2882" s="213" t="s">
        <v>105</v>
      </c>
    </row>
    <row r="2883" spans="1:6" x14ac:dyDescent="0.3">
      <c r="A2883" s="213">
        <v>2013</v>
      </c>
      <c r="B2883" s="213" t="s">
        <v>93</v>
      </c>
      <c r="C2883" s="213" t="s">
        <v>87</v>
      </c>
      <c r="D2883" s="213" t="s">
        <v>290</v>
      </c>
      <c r="E2883" s="213">
        <v>39</v>
      </c>
      <c r="F2883" s="213" t="s">
        <v>105</v>
      </c>
    </row>
    <row r="2884" spans="1:6" x14ac:dyDescent="0.3">
      <c r="A2884" s="213">
        <v>2013</v>
      </c>
      <c r="B2884" s="213" t="s">
        <v>93</v>
      </c>
      <c r="C2884" s="213" t="s">
        <v>87</v>
      </c>
      <c r="D2884" s="213" t="s">
        <v>280</v>
      </c>
      <c r="E2884" s="213">
        <v>171</v>
      </c>
      <c r="F2884" s="213" t="s">
        <v>105</v>
      </c>
    </row>
    <row r="2885" spans="1:6" x14ac:dyDescent="0.3">
      <c r="A2885" s="213">
        <v>2013</v>
      </c>
      <c r="B2885" s="213" t="s">
        <v>93</v>
      </c>
      <c r="C2885" s="213" t="s">
        <v>87</v>
      </c>
      <c r="D2885" s="213" t="s">
        <v>73</v>
      </c>
      <c r="E2885" s="292">
        <v>1001</v>
      </c>
      <c r="F2885" s="213" t="s">
        <v>105</v>
      </c>
    </row>
    <row r="2886" spans="1:6" x14ac:dyDescent="0.3">
      <c r="A2886" s="213">
        <v>2013</v>
      </c>
      <c r="B2886" s="213" t="s">
        <v>93</v>
      </c>
      <c r="C2886" s="213" t="s">
        <v>87</v>
      </c>
      <c r="D2886" s="213" t="s">
        <v>26</v>
      </c>
      <c r="E2886" s="213">
        <v>409</v>
      </c>
      <c r="F2886" s="213" t="s">
        <v>105</v>
      </c>
    </row>
    <row r="2887" spans="1:6" x14ac:dyDescent="0.3">
      <c r="A2887" s="213">
        <v>2013</v>
      </c>
      <c r="B2887" s="213" t="s">
        <v>93</v>
      </c>
      <c r="C2887" s="213" t="s">
        <v>87</v>
      </c>
      <c r="D2887" s="213" t="s">
        <v>32</v>
      </c>
      <c r="E2887" s="213">
        <v>397</v>
      </c>
      <c r="F2887" s="213" t="s">
        <v>105</v>
      </c>
    </row>
    <row r="2888" spans="1:6" x14ac:dyDescent="0.3">
      <c r="A2888" s="213">
        <v>2013</v>
      </c>
      <c r="B2888" s="213" t="s">
        <v>93</v>
      </c>
      <c r="C2888" s="213" t="s">
        <v>87</v>
      </c>
      <c r="D2888" s="213" t="s">
        <v>46</v>
      </c>
      <c r="E2888" s="292">
        <v>1034</v>
      </c>
      <c r="F2888" s="213" t="s">
        <v>105</v>
      </c>
    </row>
    <row r="2889" spans="1:6" x14ac:dyDescent="0.3">
      <c r="A2889" s="213">
        <v>2013</v>
      </c>
      <c r="B2889" s="213" t="s">
        <v>93</v>
      </c>
      <c r="C2889" s="213" t="s">
        <v>87</v>
      </c>
      <c r="D2889" s="213" t="s">
        <v>75</v>
      </c>
      <c r="E2889" s="213">
        <v>616</v>
      </c>
      <c r="F2889" s="213" t="s">
        <v>105</v>
      </c>
    </row>
    <row r="2890" spans="1:6" x14ac:dyDescent="0.3">
      <c r="A2890" s="213">
        <v>2013</v>
      </c>
      <c r="B2890" s="213" t="s">
        <v>93</v>
      </c>
      <c r="C2890" s="213" t="s">
        <v>87</v>
      </c>
      <c r="D2890" s="213" t="s">
        <v>10</v>
      </c>
      <c r="E2890" s="292">
        <v>1471</v>
      </c>
      <c r="F2890" s="213" t="s">
        <v>105</v>
      </c>
    </row>
    <row r="2891" spans="1:6" x14ac:dyDescent="0.3">
      <c r="A2891" s="213">
        <v>2013</v>
      </c>
      <c r="B2891" s="213" t="s">
        <v>93</v>
      </c>
      <c r="C2891" s="213" t="s">
        <v>87</v>
      </c>
      <c r="D2891" s="213" t="s">
        <v>291</v>
      </c>
      <c r="E2891" s="213">
        <v>152</v>
      </c>
      <c r="F2891" s="213" t="s">
        <v>105</v>
      </c>
    </row>
    <row r="2892" spans="1:6" x14ac:dyDescent="0.3">
      <c r="A2892" s="213">
        <v>2013</v>
      </c>
      <c r="B2892" s="213" t="s">
        <v>93</v>
      </c>
      <c r="C2892" s="213" t="s">
        <v>87</v>
      </c>
      <c r="D2892" s="213" t="s">
        <v>15</v>
      </c>
      <c r="E2892" s="292">
        <v>1228</v>
      </c>
      <c r="F2892" s="213" t="s">
        <v>105</v>
      </c>
    </row>
    <row r="2893" spans="1:6" x14ac:dyDescent="0.3">
      <c r="A2893" s="213">
        <v>2013</v>
      </c>
      <c r="B2893" s="213" t="s">
        <v>93</v>
      </c>
      <c r="C2893" s="213" t="s">
        <v>87</v>
      </c>
      <c r="D2893" s="213" t="s">
        <v>18</v>
      </c>
      <c r="E2893" s="292">
        <v>1520</v>
      </c>
      <c r="F2893" s="213" t="s">
        <v>105</v>
      </c>
    </row>
    <row r="2894" spans="1:6" x14ac:dyDescent="0.3">
      <c r="A2894" s="213">
        <v>2013</v>
      </c>
      <c r="B2894" s="213" t="s">
        <v>93</v>
      </c>
      <c r="C2894" s="213" t="s">
        <v>87</v>
      </c>
      <c r="D2894" s="213" t="s">
        <v>77</v>
      </c>
      <c r="E2894" s="213">
        <v>509</v>
      </c>
      <c r="F2894" s="213" t="s">
        <v>105</v>
      </c>
    </row>
    <row r="2895" spans="1:6" x14ac:dyDescent="0.3">
      <c r="A2895" s="213">
        <v>2013</v>
      </c>
      <c r="B2895" s="213" t="s">
        <v>93</v>
      </c>
      <c r="C2895" s="213" t="s">
        <v>87</v>
      </c>
      <c r="D2895" s="213" t="s">
        <v>44</v>
      </c>
      <c r="E2895" s="213">
        <v>118</v>
      </c>
      <c r="F2895" s="213" t="s">
        <v>105</v>
      </c>
    </row>
    <row r="2896" spans="1:6" x14ac:dyDescent="0.3">
      <c r="A2896" s="213">
        <v>2013</v>
      </c>
      <c r="B2896" s="213" t="s">
        <v>93</v>
      </c>
      <c r="C2896" s="213" t="s">
        <v>87</v>
      </c>
      <c r="D2896" s="213" t="s">
        <v>71</v>
      </c>
      <c r="E2896" s="213">
        <v>501</v>
      </c>
      <c r="F2896" s="213" t="s">
        <v>105</v>
      </c>
    </row>
    <row r="2897" spans="1:6" x14ac:dyDescent="0.3">
      <c r="A2897" s="213">
        <v>2013</v>
      </c>
      <c r="B2897" s="213" t="s">
        <v>93</v>
      </c>
      <c r="C2897" s="213" t="s">
        <v>87</v>
      </c>
      <c r="D2897" s="213" t="s">
        <v>52</v>
      </c>
      <c r="E2897" s="213">
        <v>93</v>
      </c>
      <c r="F2897" s="213" t="s">
        <v>105</v>
      </c>
    </row>
    <row r="2898" spans="1:6" x14ac:dyDescent="0.3">
      <c r="A2898" s="213">
        <v>2013</v>
      </c>
      <c r="B2898" s="213" t="s">
        <v>93</v>
      </c>
      <c r="C2898" s="213" t="s">
        <v>87</v>
      </c>
      <c r="D2898" s="213" t="s">
        <v>20</v>
      </c>
      <c r="E2898" s="213">
        <v>772</v>
      </c>
      <c r="F2898" s="213" t="s">
        <v>105</v>
      </c>
    </row>
    <row r="2899" spans="1:6" x14ac:dyDescent="0.3">
      <c r="A2899" s="213">
        <v>2013</v>
      </c>
      <c r="B2899" s="213" t="s">
        <v>93</v>
      </c>
      <c r="C2899" s="213" t="s">
        <v>87</v>
      </c>
      <c r="D2899" s="213" t="s">
        <v>95</v>
      </c>
      <c r="E2899" s="292">
        <v>1223</v>
      </c>
      <c r="F2899" s="213" t="s">
        <v>105</v>
      </c>
    </row>
    <row r="2900" spans="1:6" x14ac:dyDescent="0.3">
      <c r="A2900" s="213">
        <v>2013</v>
      </c>
      <c r="B2900" s="213" t="s">
        <v>93</v>
      </c>
      <c r="C2900" s="213" t="s">
        <v>87</v>
      </c>
      <c r="D2900" s="213" t="s">
        <v>30</v>
      </c>
      <c r="E2900" s="213">
        <v>219</v>
      </c>
      <c r="F2900" s="213" t="s">
        <v>105</v>
      </c>
    </row>
    <row r="2901" spans="1:6" x14ac:dyDescent="0.3">
      <c r="A2901" s="213">
        <v>2013</v>
      </c>
      <c r="B2901" s="213" t="s">
        <v>93</v>
      </c>
      <c r="C2901" s="213" t="s">
        <v>87</v>
      </c>
      <c r="D2901" s="213" t="s">
        <v>58</v>
      </c>
      <c r="E2901" s="213">
        <v>55</v>
      </c>
      <c r="F2901" s="213" t="s">
        <v>105</v>
      </c>
    </row>
    <row r="2902" spans="1:6" x14ac:dyDescent="0.3">
      <c r="A2902" s="213">
        <v>2013</v>
      </c>
      <c r="B2902" s="213" t="s">
        <v>93</v>
      </c>
      <c r="C2902" s="213" t="s">
        <v>87</v>
      </c>
      <c r="D2902" s="213" t="s">
        <v>281</v>
      </c>
      <c r="E2902" s="292">
        <v>3415</v>
      </c>
      <c r="F2902" s="213" t="s">
        <v>105</v>
      </c>
    </row>
    <row r="2903" spans="1:6" x14ac:dyDescent="0.3">
      <c r="A2903" s="213">
        <v>2013</v>
      </c>
      <c r="B2903" s="213" t="s">
        <v>93</v>
      </c>
      <c r="C2903" s="213" t="s">
        <v>87</v>
      </c>
      <c r="D2903" s="213" t="s">
        <v>54</v>
      </c>
      <c r="E2903" s="213">
        <v>46</v>
      </c>
      <c r="F2903" s="213" t="s">
        <v>105</v>
      </c>
    </row>
    <row r="2904" spans="1:6" x14ac:dyDescent="0.3">
      <c r="A2904" s="213">
        <v>2013</v>
      </c>
      <c r="B2904" s="213" t="s">
        <v>93</v>
      </c>
      <c r="C2904" s="213" t="s">
        <v>87</v>
      </c>
      <c r="D2904" s="213" t="s">
        <v>282</v>
      </c>
      <c r="E2904" s="213">
        <v>207</v>
      </c>
      <c r="F2904" s="213" t="s">
        <v>105</v>
      </c>
    </row>
    <row r="2905" spans="1:6" x14ac:dyDescent="0.3">
      <c r="A2905" s="213">
        <v>2013</v>
      </c>
      <c r="B2905" s="213" t="s">
        <v>93</v>
      </c>
      <c r="C2905" s="213" t="s">
        <v>87</v>
      </c>
      <c r="D2905" s="213" t="s">
        <v>145</v>
      </c>
      <c r="E2905" s="292">
        <v>14658</v>
      </c>
      <c r="F2905" s="213" t="s">
        <v>105</v>
      </c>
    </row>
    <row r="2906" spans="1:6" x14ac:dyDescent="0.3">
      <c r="A2906" s="213">
        <v>2013</v>
      </c>
      <c r="B2906" s="213" t="s">
        <v>93</v>
      </c>
      <c r="C2906" s="213" t="s">
        <v>87</v>
      </c>
      <c r="D2906" s="213" t="s">
        <v>146</v>
      </c>
      <c r="E2906" s="292">
        <v>7838</v>
      </c>
      <c r="F2906" s="213" t="s">
        <v>105</v>
      </c>
    </row>
    <row r="2907" spans="1:6" x14ac:dyDescent="0.3">
      <c r="A2907" s="213">
        <v>2013</v>
      </c>
      <c r="B2907" s="213" t="s">
        <v>93</v>
      </c>
      <c r="C2907" s="213" t="s">
        <v>87</v>
      </c>
      <c r="D2907" s="213" t="s">
        <v>147</v>
      </c>
      <c r="E2907" s="292">
        <v>17538</v>
      </c>
      <c r="F2907" s="213" t="s">
        <v>105</v>
      </c>
    </row>
    <row r="2908" spans="1:6" x14ac:dyDescent="0.3">
      <c r="A2908" s="213">
        <v>2013</v>
      </c>
      <c r="B2908" s="213" t="s">
        <v>93</v>
      </c>
      <c r="C2908" s="213" t="s">
        <v>88</v>
      </c>
      <c r="D2908" s="213" t="s">
        <v>59</v>
      </c>
      <c r="E2908" s="213">
        <v>52</v>
      </c>
      <c r="F2908" s="213" t="s">
        <v>105</v>
      </c>
    </row>
    <row r="2909" spans="1:6" x14ac:dyDescent="0.3">
      <c r="A2909" s="213">
        <v>2013</v>
      </c>
      <c r="B2909" s="213" t="s">
        <v>93</v>
      </c>
      <c r="C2909" s="213" t="s">
        <v>88</v>
      </c>
      <c r="D2909" s="213" t="s">
        <v>79</v>
      </c>
      <c r="E2909" s="213">
        <v>755</v>
      </c>
      <c r="F2909" s="213" t="s">
        <v>105</v>
      </c>
    </row>
    <row r="2910" spans="1:6" x14ac:dyDescent="0.3">
      <c r="A2910" s="213">
        <v>2013</v>
      </c>
      <c r="B2910" s="213" t="s">
        <v>93</v>
      </c>
      <c r="C2910" s="213" t="s">
        <v>88</v>
      </c>
      <c r="D2910" s="213" t="s">
        <v>17</v>
      </c>
      <c r="E2910" s="213">
        <v>371</v>
      </c>
      <c r="F2910" s="213" t="s">
        <v>105</v>
      </c>
    </row>
    <row r="2911" spans="1:6" x14ac:dyDescent="0.3">
      <c r="A2911" s="213">
        <v>2013</v>
      </c>
      <c r="B2911" s="213" t="s">
        <v>93</v>
      </c>
      <c r="C2911" s="213" t="s">
        <v>88</v>
      </c>
      <c r="D2911" s="213" t="s">
        <v>274</v>
      </c>
      <c r="E2911" s="213">
        <v>54</v>
      </c>
      <c r="F2911" s="213" t="s">
        <v>105</v>
      </c>
    </row>
    <row r="2912" spans="1:6" x14ac:dyDescent="0.3">
      <c r="A2912" s="213">
        <v>2013</v>
      </c>
      <c r="B2912" s="213" t="s">
        <v>93</v>
      </c>
      <c r="C2912" s="213" t="s">
        <v>88</v>
      </c>
      <c r="D2912" s="213" t="s">
        <v>66</v>
      </c>
      <c r="E2912" s="213">
        <v>116</v>
      </c>
      <c r="F2912" s="213" t="s">
        <v>105</v>
      </c>
    </row>
    <row r="2913" spans="1:6" x14ac:dyDescent="0.3">
      <c r="A2913" s="213">
        <v>2013</v>
      </c>
      <c r="B2913" s="213" t="s">
        <v>93</v>
      </c>
      <c r="C2913" s="213" t="s">
        <v>88</v>
      </c>
      <c r="D2913" s="213" t="s">
        <v>11</v>
      </c>
      <c r="E2913" s="213">
        <v>581</v>
      </c>
      <c r="F2913" s="213" t="s">
        <v>105</v>
      </c>
    </row>
    <row r="2914" spans="1:6" x14ac:dyDescent="0.3">
      <c r="A2914" s="213">
        <v>2013</v>
      </c>
      <c r="B2914" s="213" t="s">
        <v>93</v>
      </c>
      <c r="C2914" s="213" t="s">
        <v>88</v>
      </c>
      <c r="D2914" s="213" t="s">
        <v>56</v>
      </c>
      <c r="E2914" s="213">
        <v>178</v>
      </c>
      <c r="F2914" s="213" t="s">
        <v>105</v>
      </c>
    </row>
    <row r="2915" spans="1:6" x14ac:dyDescent="0.3">
      <c r="A2915" s="213">
        <v>2013</v>
      </c>
      <c r="B2915" s="213" t="s">
        <v>93</v>
      </c>
      <c r="C2915" s="213" t="s">
        <v>88</v>
      </c>
      <c r="D2915" s="213" t="s">
        <v>29</v>
      </c>
      <c r="E2915" s="213">
        <v>179</v>
      </c>
      <c r="F2915" s="213" t="s">
        <v>105</v>
      </c>
    </row>
    <row r="2916" spans="1:6" x14ac:dyDescent="0.3">
      <c r="A2916" s="213">
        <v>2013</v>
      </c>
      <c r="B2916" s="213" t="s">
        <v>93</v>
      </c>
      <c r="C2916" s="213" t="s">
        <v>88</v>
      </c>
      <c r="D2916" s="213" t="s">
        <v>47</v>
      </c>
      <c r="E2916" s="213">
        <v>508</v>
      </c>
      <c r="F2916" s="213" t="s">
        <v>105</v>
      </c>
    </row>
    <row r="2917" spans="1:6" x14ac:dyDescent="0.3">
      <c r="A2917" s="213">
        <v>2013</v>
      </c>
      <c r="B2917" s="213" t="s">
        <v>93</v>
      </c>
      <c r="C2917" s="213" t="s">
        <v>88</v>
      </c>
      <c r="D2917" s="213" t="s">
        <v>57</v>
      </c>
      <c r="E2917" s="213">
        <v>92</v>
      </c>
      <c r="F2917" s="213" t="s">
        <v>105</v>
      </c>
    </row>
    <row r="2918" spans="1:6" x14ac:dyDescent="0.3">
      <c r="A2918" s="213">
        <v>2013</v>
      </c>
      <c r="B2918" s="213" t="s">
        <v>93</v>
      </c>
      <c r="C2918" s="213" t="s">
        <v>88</v>
      </c>
      <c r="D2918" s="213" t="s">
        <v>74</v>
      </c>
      <c r="E2918" s="213">
        <v>450</v>
      </c>
      <c r="F2918" s="213" t="s">
        <v>105</v>
      </c>
    </row>
    <row r="2919" spans="1:6" x14ac:dyDescent="0.3">
      <c r="A2919" s="213">
        <v>2013</v>
      </c>
      <c r="B2919" s="213" t="s">
        <v>93</v>
      </c>
      <c r="C2919" s="213" t="s">
        <v>88</v>
      </c>
      <c r="D2919" s="213" t="s">
        <v>53</v>
      </c>
      <c r="E2919" s="213">
        <v>51</v>
      </c>
      <c r="F2919" s="213" t="s">
        <v>105</v>
      </c>
    </row>
    <row r="2920" spans="1:6" x14ac:dyDescent="0.3">
      <c r="A2920" s="213">
        <v>2013</v>
      </c>
      <c r="B2920" s="213" t="s">
        <v>93</v>
      </c>
      <c r="C2920" s="213" t="s">
        <v>88</v>
      </c>
      <c r="D2920" s="213" t="s">
        <v>33</v>
      </c>
      <c r="E2920" s="213">
        <v>86</v>
      </c>
      <c r="F2920" s="213" t="s">
        <v>105</v>
      </c>
    </row>
    <row r="2921" spans="1:6" x14ac:dyDescent="0.3">
      <c r="A2921" s="213">
        <v>2013</v>
      </c>
      <c r="B2921" s="213" t="s">
        <v>93</v>
      </c>
      <c r="C2921" s="213" t="s">
        <v>88</v>
      </c>
      <c r="D2921" s="213" t="s">
        <v>60</v>
      </c>
      <c r="E2921" s="213">
        <v>176</v>
      </c>
      <c r="F2921" s="213" t="s">
        <v>105</v>
      </c>
    </row>
    <row r="2922" spans="1:6" x14ac:dyDescent="0.3">
      <c r="A2922" s="213">
        <v>2013</v>
      </c>
      <c r="B2922" s="213" t="s">
        <v>93</v>
      </c>
      <c r="C2922" s="213" t="s">
        <v>88</v>
      </c>
      <c r="D2922" s="213" t="s">
        <v>25</v>
      </c>
      <c r="E2922" s="213">
        <v>414</v>
      </c>
      <c r="F2922" s="213" t="s">
        <v>105</v>
      </c>
    </row>
    <row r="2923" spans="1:6" x14ac:dyDescent="0.3">
      <c r="A2923" s="213">
        <v>2013</v>
      </c>
      <c r="B2923" s="213" t="s">
        <v>93</v>
      </c>
      <c r="C2923" s="213" t="s">
        <v>88</v>
      </c>
      <c r="D2923" s="213" t="s">
        <v>7</v>
      </c>
      <c r="E2923" s="213">
        <v>517</v>
      </c>
      <c r="F2923" s="213" t="s">
        <v>105</v>
      </c>
    </row>
    <row r="2924" spans="1:6" x14ac:dyDescent="0.3">
      <c r="A2924" s="213">
        <v>2013</v>
      </c>
      <c r="B2924" s="213" t="s">
        <v>93</v>
      </c>
      <c r="C2924" s="213" t="s">
        <v>88</v>
      </c>
      <c r="D2924" s="213" t="s">
        <v>36</v>
      </c>
      <c r="E2924" s="213">
        <v>125</v>
      </c>
      <c r="F2924" s="213" t="s">
        <v>105</v>
      </c>
    </row>
    <row r="2925" spans="1:6" x14ac:dyDescent="0.3">
      <c r="A2925" s="213">
        <v>2013</v>
      </c>
      <c r="B2925" s="213" t="s">
        <v>93</v>
      </c>
      <c r="C2925" s="213" t="s">
        <v>88</v>
      </c>
      <c r="D2925" s="213" t="s">
        <v>21</v>
      </c>
      <c r="E2925" s="213">
        <v>166</v>
      </c>
      <c r="F2925" s="213" t="s">
        <v>105</v>
      </c>
    </row>
    <row r="2926" spans="1:6" x14ac:dyDescent="0.3">
      <c r="A2926" s="213">
        <v>2013</v>
      </c>
      <c r="B2926" s="213" t="s">
        <v>93</v>
      </c>
      <c r="C2926" s="213" t="s">
        <v>88</v>
      </c>
      <c r="D2926" s="213" t="s">
        <v>286</v>
      </c>
      <c r="E2926" s="213">
        <v>31</v>
      </c>
      <c r="F2926" s="213" t="s">
        <v>105</v>
      </c>
    </row>
    <row r="2927" spans="1:6" x14ac:dyDescent="0.3">
      <c r="A2927" s="213">
        <v>2013</v>
      </c>
      <c r="B2927" s="213" t="s">
        <v>93</v>
      </c>
      <c r="C2927" s="213" t="s">
        <v>88</v>
      </c>
      <c r="D2927" s="213" t="s">
        <v>16</v>
      </c>
      <c r="E2927" s="213">
        <v>403</v>
      </c>
      <c r="F2927" s="213" t="s">
        <v>105</v>
      </c>
    </row>
    <row r="2928" spans="1:6" x14ac:dyDescent="0.3">
      <c r="A2928" s="213">
        <v>2013</v>
      </c>
      <c r="B2928" s="213" t="s">
        <v>93</v>
      </c>
      <c r="C2928" s="213" t="s">
        <v>88</v>
      </c>
      <c r="D2928" s="213" t="s">
        <v>2</v>
      </c>
      <c r="E2928" s="213">
        <v>853</v>
      </c>
      <c r="F2928" s="213" t="s">
        <v>105</v>
      </c>
    </row>
    <row r="2929" spans="1:6" x14ac:dyDescent="0.3">
      <c r="A2929" s="213">
        <v>2013</v>
      </c>
      <c r="B2929" s="213" t="s">
        <v>93</v>
      </c>
      <c r="C2929" s="213" t="s">
        <v>88</v>
      </c>
      <c r="D2929" s="213" t="s">
        <v>4</v>
      </c>
      <c r="E2929" s="213">
        <v>868</v>
      </c>
      <c r="F2929" s="213" t="s">
        <v>105</v>
      </c>
    </row>
    <row r="2930" spans="1:6" x14ac:dyDescent="0.3">
      <c r="A2930" s="213">
        <v>2013</v>
      </c>
      <c r="B2930" s="213" t="s">
        <v>93</v>
      </c>
      <c r="C2930" s="213" t="s">
        <v>88</v>
      </c>
      <c r="D2930" s="213" t="s">
        <v>38</v>
      </c>
      <c r="E2930" s="213">
        <v>67</v>
      </c>
      <c r="F2930" s="213" t="s">
        <v>105</v>
      </c>
    </row>
    <row r="2931" spans="1:6" x14ac:dyDescent="0.3">
      <c r="A2931" s="213">
        <v>2013</v>
      </c>
      <c r="B2931" s="213" t="s">
        <v>93</v>
      </c>
      <c r="C2931" s="213" t="s">
        <v>88</v>
      </c>
      <c r="D2931" s="213" t="s">
        <v>275</v>
      </c>
      <c r="E2931" s="213">
        <v>88</v>
      </c>
      <c r="F2931" s="213" t="s">
        <v>105</v>
      </c>
    </row>
    <row r="2932" spans="1:6" x14ac:dyDescent="0.3">
      <c r="A2932" s="213">
        <v>2013</v>
      </c>
      <c r="B2932" s="213" t="s">
        <v>93</v>
      </c>
      <c r="C2932" s="213" t="s">
        <v>88</v>
      </c>
      <c r="D2932" s="213" t="s">
        <v>8</v>
      </c>
      <c r="E2932" s="213">
        <v>313</v>
      </c>
      <c r="F2932" s="213" t="s">
        <v>105</v>
      </c>
    </row>
    <row r="2933" spans="1:6" x14ac:dyDescent="0.3">
      <c r="A2933" s="213">
        <v>2013</v>
      </c>
      <c r="B2933" s="213" t="s">
        <v>93</v>
      </c>
      <c r="C2933" s="213" t="s">
        <v>88</v>
      </c>
      <c r="D2933" s="213" t="s">
        <v>78</v>
      </c>
      <c r="E2933" s="213">
        <v>487</v>
      </c>
      <c r="F2933" s="213" t="s">
        <v>105</v>
      </c>
    </row>
    <row r="2934" spans="1:6" x14ac:dyDescent="0.3">
      <c r="A2934" s="213">
        <v>2013</v>
      </c>
      <c r="B2934" s="213" t="s">
        <v>93</v>
      </c>
      <c r="C2934" s="213" t="s">
        <v>88</v>
      </c>
      <c r="D2934" s="213" t="s">
        <v>27</v>
      </c>
      <c r="E2934" s="213">
        <v>311</v>
      </c>
      <c r="F2934" s="213" t="s">
        <v>105</v>
      </c>
    </row>
    <row r="2935" spans="1:6" x14ac:dyDescent="0.3">
      <c r="A2935" s="213">
        <v>2013</v>
      </c>
      <c r="B2935" s="213" t="s">
        <v>93</v>
      </c>
      <c r="C2935" s="213" t="s">
        <v>88</v>
      </c>
      <c r="D2935" s="213" t="s">
        <v>13</v>
      </c>
      <c r="E2935" s="213">
        <v>128</v>
      </c>
      <c r="F2935" s="213" t="s">
        <v>105</v>
      </c>
    </row>
    <row r="2936" spans="1:6" x14ac:dyDescent="0.3">
      <c r="A2936" s="213">
        <v>2013</v>
      </c>
      <c r="B2936" s="213" t="s">
        <v>93</v>
      </c>
      <c r="C2936" s="213" t="s">
        <v>88</v>
      </c>
      <c r="D2936" s="213" t="s">
        <v>70</v>
      </c>
      <c r="E2936" s="213">
        <v>382</v>
      </c>
      <c r="F2936" s="213" t="s">
        <v>105</v>
      </c>
    </row>
    <row r="2937" spans="1:6" x14ac:dyDescent="0.3">
      <c r="A2937" s="213">
        <v>2013</v>
      </c>
      <c r="B2937" s="213" t="s">
        <v>93</v>
      </c>
      <c r="C2937" s="213" t="s">
        <v>88</v>
      </c>
      <c r="D2937" s="213" t="s">
        <v>72</v>
      </c>
      <c r="E2937" s="213">
        <v>103</v>
      </c>
      <c r="F2937" s="213" t="s">
        <v>105</v>
      </c>
    </row>
    <row r="2938" spans="1:6" x14ac:dyDescent="0.3">
      <c r="A2938" s="213">
        <v>2013</v>
      </c>
      <c r="B2938" s="213" t="s">
        <v>93</v>
      </c>
      <c r="C2938" s="213" t="s">
        <v>88</v>
      </c>
      <c r="D2938" s="213" t="s">
        <v>276</v>
      </c>
      <c r="E2938" s="213">
        <v>43</v>
      </c>
      <c r="F2938" s="213" t="s">
        <v>105</v>
      </c>
    </row>
    <row r="2939" spans="1:6" x14ac:dyDescent="0.3">
      <c r="A2939" s="213">
        <v>2013</v>
      </c>
      <c r="B2939" s="213" t="s">
        <v>93</v>
      </c>
      <c r="C2939" s="213" t="s">
        <v>88</v>
      </c>
      <c r="D2939" s="213" t="s">
        <v>6</v>
      </c>
      <c r="E2939" s="213">
        <v>817</v>
      </c>
      <c r="F2939" s="213" t="s">
        <v>105</v>
      </c>
    </row>
    <row r="2940" spans="1:6" x14ac:dyDescent="0.3">
      <c r="A2940" s="213">
        <v>2013</v>
      </c>
      <c r="B2940" s="213" t="s">
        <v>93</v>
      </c>
      <c r="C2940" s="213" t="s">
        <v>88</v>
      </c>
      <c r="D2940" s="213" t="s">
        <v>62</v>
      </c>
      <c r="E2940" s="213">
        <v>256</v>
      </c>
      <c r="F2940" s="213" t="s">
        <v>105</v>
      </c>
    </row>
    <row r="2941" spans="1:6" x14ac:dyDescent="0.3">
      <c r="A2941" s="213">
        <v>2013</v>
      </c>
      <c r="B2941" s="213" t="s">
        <v>93</v>
      </c>
      <c r="C2941" s="213" t="s">
        <v>88</v>
      </c>
      <c r="D2941" s="213" t="s">
        <v>5</v>
      </c>
      <c r="E2941" s="213">
        <v>668</v>
      </c>
      <c r="F2941" s="213" t="s">
        <v>105</v>
      </c>
    </row>
    <row r="2942" spans="1:6" x14ac:dyDescent="0.3">
      <c r="A2942" s="213">
        <v>2013</v>
      </c>
      <c r="B2942" s="213" t="s">
        <v>93</v>
      </c>
      <c r="C2942" s="213" t="s">
        <v>88</v>
      </c>
      <c r="D2942" s="213" t="s">
        <v>76</v>
      </c>
      <c r="E2942" s="213">
        <v>407</v>
      </c>
      <c r="F2942" s="213" t="s">
        <v>105</v>
      </c>
    </row>
    <row r="2943" spans="1:6" x14ac:dyDescent="0.3">
      <c r="A2943" s="213">
        <v>2013</v>
      </c>
      <c r="B2943" s="213" t="s">
        <v>93</v>
      </c>
      <c r="C2943" s="213" t="s">
        <v>88</v>
      </c>
      <c r="D2943" s="213" t="s">
        <v>63</v>
      </c>
      <c r="E2943" s="213">
        <v>80</v>
      </c>
      <c r="F2943" s="213" t="s">
        <v>105</v>
      </c>
    </row>
    <row r="2944" spans="1:6" x14ac:dyDescent="0.3">
      <c r="A2944" s="213">
        <v>2013</v>
      </c>
      <c r="B2944" s="213" t="s">
        <v>93</v>
      </c>
      <c r="C2944" s="213" t="s">
        <v>88</v>
      </c>
      <c r="D2944" s="213" t="s">
        <v>277</v>
      </c>
      <c r="E2944" s="213">
        <v>44</v>
      </c>
      <c r="F2944" s="213" t="s">
        <v>105</v>
      </c>
    </row>
    <row r="2945" spans="1:6" x14ac:dyDescent="0.3">
      <c r="A2945" s="213">
        <v>2013</v>
      </c>
      <c r="B2945" s="213" t="s">
        <v>93</v>
      </c>
      <c r="C2945" s="213" t="s">
        <v>88</v>
      </c>
      <c r="D2945" s="213" t="s">
        <v>43</v>
      </c>
      <c r="E2945" s="213">
        <v>101</v>
      </c>
      <c r="F2945" s="213" t="s">
        <v>105</v>
      </c>
    </row>
    <row r="2946" spans="1:6" x14ac:dyDescent="0.3">
      <c r="A2946" s="213">
        <v>2013</v>
      </c>
      <c r="B2946" s="213" t="s">
        <v>93</v>
      </c>
      <c r="C2946" s="213" t="s">
        <v>88</v>
      </c>
      <c r="D2946" s="213" t="s">
        <v>65</v>
      </c>
      <c r="E2946" s="213">
        <v>103</v>
      </c>
      <c r="F2946" s="213" t="s">
        <v>105</v>
      </c>
    </row>
    <row r="2947" spans="1:6" x14ac:dyDescent="0.3">
      <c r="A2947" s="213">
        <v>2013</v>
      </c>
      <c r="B2947" s="213" t="s">
        <v>93</v>
      </c>
      <c r="C2947" s="213" t="s">
        <v>88</v>
      </c>
      <c r="D2947" s="213" t="s">
        <v>22</v>
      </c>
      <c r="E2947" s="213">
        <v>160</v>
      </c>
      <c r="F2947" s="213" t="s">
        <v>105</v>
      </c>
    </row>
    <row r="2948" spans="1:6" x14ac:dyDescent="0.3">
      <c r="A2948" s="213">
        <v>2013</v>
      </c>
      <c r="B2948" s="213" t="s">
        <v>93</v>
      </c>
      <c r="C2948" s="213" t="s">
        <v>88</v>
      </c>
      <c r="D2948" s="213" t="s">
        <v>61</v>
      </c>
      <c r="E2948" s="213">
        <v>77</v>
      </c>
      <c r="F2948" s="213" t="s">
        <v>105</v>
      </c>
    </row>
    <row r="2949" spans="1:6" x14ac:dyDescent="0.3">
      <c r="A2949" s="213">
        <v>2013</v>
      </c>
      <c r="B2949" s="213" t="s">
        <v>93</v>
      </c>
      <c r="C2949" s="213" t="s">
        <v>88</v>
      </c>
      <c r="D2949" s="213" t="s">
        <v>23</v>
      </c>
      <c r="E2949" s="213">
        <v>171</v>
      </c>
      <c r="F2949" s="213" t="s">
        <v>105</v>
      </c>
    </row>
    <row r="2950" spans="1:6" x14ac:dyDescent="0.3">
      <c r="A2950" s="213">
        <v>2013</v>
      </c>
      <c r="B2950" s="213" t="s">
        <v>93</v>
      </c>
      <c r="C2950" s="213" t="s">
        <v>88</v>
      </c>
      <c r="D2950" s="213" t="s">
        <v>12</v>
      </c>
      <c r="E2950" s="213">
        <v>116</v>
      </c>
      <c r="F2950" s="213" t="s">
        <v>105</v>
      </c>
    </row>
    <row r="2951" spans="1:6" x14ac:dyDescent="0.3">
      <c r="A2951" s="213">
        <v>2013</v>
      </c>
      <c r="B2951" s="213" t="s">
        <v>93</v>
      </c>
      <c r="C2951" s="213" t="s">
        <v>88</v>
      </c>
      <c r="D2951" s="213" t="s">
        <v>278</v>
      </c>
      <c r="E2951" s="213">
        <v>274</v>
      </c>
      <c r="F2951" s="213" t="s">
        <v>105</v>
      </c>
    </row>
    <row r="2952" spans="1:6" x14ac:dyDescent="0.3">
      <c r="A2952" s="213">
        <v>2013</v>
      </c>
      <c r="B2952" s="213" t="s">
        <v>93</v>
      </c>
      <c r="C2952" s="213" t="s">
        <v>88</v>
      </c>
      <c r="D2952" s="213" t="s">
        <v>19</v>
      </c>
      <c r="E2952" s="213">
        <v>217</v>
      </c>
      <c r="F2952" s="213" t="s">
        <v>105</v>
      </c>
    </row>
    <row r="2953" spans="1:6" x14ac:dyDescent="0.3">
      <c r="A2953" s="213">
        <v>2013</v>
      </c>
      <c r="B2953" s="213" t="s">
        <v>93</v>
      </c>
      <c r="C2953" s="213" t="s">
        <v>88</v>
      </c>
      <c r="D2953" s="213" t="s">
        <v>45</v>
      </c>
      <c r="E2953" s="213">
        <v>48</v>
      </c>
      <c r="F2953" s="213" t="s">
        <v>105</v>
      </c>
    </row>
    <row r="2954" spans="1:6" x14ac:dyDescent="0.3">
      <c r="A2954" s="213">
        <v>2013</v>
      </c>
      <c r="B2954" s="213" t="s">
        <v>93</v>
      </c>
      <c r="C2954" s="213" t="s">
        <v>88</v>
      </c>
      <c r="D2954" s="213" t="s">
        <v>48</v>
      </c>
      <c r="E2954" s="213">
        <v>130</v>
      </c>
      <c r="F2954" s="213" t="s">
        <v>105</v>
      </c>
    </row>
    <row r="2955" spans="1:6" x14ac:dyDescent="0.3">
      <c r="A2955" s="213">
        <v>2013</v>
      </c>
      <c r="B2955" s="213" t="s">
        <v>93</v>
      </c>
      <c r="C2955" s="213" t="s">
        <v>88</v>
      </c>
      <c r="D2955" s="213" t="s">
        <v>34</v>
      </c>
      <c r="E2955" s="213">
        <v>50</v>
      </c>
      <c r="F2955" s="213" t="s">
        <v>105</v>
      </c>
    </row>
    <row r="2956" spans="1:6" x14ac:dyDescent="0.3">
      <c r="A2956" s="213">
        <v>2013</v>
      </c>
      <c r="B2956" s="213" t="s">
        <v>93</v>
      </c>
      <c r="C2956" s="213" t="s">
        <v>88</v>
      </c>
      <c r="D2956" s="213" t="s">
        <v>3</v>
      </c>
      <c r="E2956" s="213">
        <v>766</v>
      </c>
      <c r="F2956" s="213" t="s">
        <v>105</v>
      </c>
    </row>
    <row r="2957" spans="1:6" x14ac:dyDescent="0.3">
      <c r="A2957" s="213">
        <v>2013</v>
      </c>
      <c r="B2957" s="213" t="s">
        <v>93</v>
      </c>
      <c r="C2957" s="213" t="s">
        <v>88</v>
      </c>
      <c r="D2957" s="213" t="s">
        <v>80</v>
      </c>
      <c r="E2957" s="213">
        <v>336</v>
      </c>
      <c r="F2957" s="213" t="s">
        <v>105</v>
      </c>
    </row>
    <row r="2958" spans="1:6" x14ac:dyDescent="0.3">
      <c r="A2958" s="213">
        <v>2013</v>
      </c>
      <c r="B2958" s="213" t="s">
        <v>93</v>
      </c>
      <c r="C2958" s="213" t="s">
        <v>88</v>
      </c>
      <c r="D2958" s="213" t="s">
        <v>39</v>
      </c>
      <c r="E2958" s="213">
        <v>182</v>
      </c>
      <c r="F2958" s="213" t="s">
        <v>105</v>
      </c>
    </row>
    <row r="2959" spans="1:6" x14ac:dyDescent="0.3">
      <c r="A2959" s="213">
        <v>2013</v>
      </c>
      <c r="B2959" s="213" t="s">
        <v>93</v>
      </c>
      <c r="C2959" s="213" t="s">
        <v>88</v>
      </c>
      <c r="D2959" s="213" t="s">
        <v>14</v>
      </c>
      <c r="E2959" s="213">
        <v>568</v>
      </c>
      <c r="F2959" s="213" t="s">
        <v>105</v>
      </c>
    </row>
    <row r="2960" spans="1:6" x14ac:dyDescent="0.3">
      <c r="A2960" s="213">
        <v>2013</v>
      </c>
      <c r="B2960" s="213" t="s">
        <v>93</v>
      </c>
      <c r="C2960" s="213" t="s">
        <v>88</v>
      </c>
      <c r="D2960" s="213" t="s">
        <v>68</v>
      </c>
      <c r="E2960" s="213">
        <v>108</v>
      </c>
      <c r="F2960" s="213" t="s">
        <v>105</v>
      </c>
    </row>
    <row r="2961" spans="1:6" x14ac:dyDescent="0.3">
      <c r="A2961" s="213">
        <v>2013</v>
      </c>
      <c r="B2961" s="213" t="s">
        <v>93</v>
      </c>
      <c r="C2961" s="213" t="s">
        <v>88</v>
      </c>
      <c r="D2961" s="213" t="s">
        <v>69</v>
      </c>
      <c r="E2961" s="213">
        <v>103</v>
      </c>
      <c r="F2961" s="213" t="s">
        <v>105</v>
      </c>
    </row>
    <row r="2962" spans="1:6" x14ac:dyDescent="0.3">
      <c r="A2962" s="213">
        <v>2013</v>
      </c>
      <c r="B2962" s="213" t="s">
        <v>93</v>
      </c>
      <c r="C2962" s="213" t="s">
        <v>88</v>
      </c>
      <c r="D2962" s="213" t="s">
        <v>279</v>
      </c>
      <c r="E2962" s="213">
        <v>49</v>
      </c>
      <c r="F2962" s="213" t="s">
        <v>105</v>
      </c>
    </row>
    <row r="2963" spans="1:6" x14ac:dyDescent="0.3">
      <c r="A2963" s="213">
        <v>2013</v>
      </c>
      <c r="B2963" s="213" t="s">
        <v>93</v>
      </c>
      <c r="C2963" s="213" t="s">
        <v>88</v>
      </c>
      <c r="D2963" s="213" t="s">
        <v>24</v>
      </c>
      <c r="E2963" s="213">
        <v>508</v>
      </c>
      <c r="F2963" s="213" t="s">
        <v>105</v>
      </c>
    </row>
    <row r="2964" spans="1:6" x14ac:dyDescent="0.3">
      <c r="A2964" s="213">
        <v>2013</v>
      </c>
      <c r="B2964" s="213" t="s">
        <v>93</v>
      </c>
      <c r="C2964" s="213" t="s">
        <v>88</v>
      </c>
      <c r="D2964" s="213" t="s">
        <v>9</v>
      </c>
      <c r="E2964" s="213">
        <v>368</v>
      </c>
      <c r="F2964" s="213" t="s">
        <v>105</v>
      </c>
    </row>
    <row r="2965" spans="1:6" x14ac:dyDescent="0.3">
      <c r="A2965" s="213">
        <v>2013</v>
      </c>
      <c r="B2965" s="213" t="s">
        <v>93</v>
      </c>
      <c r="C2965" s="213" t="s">
        <v>88</v>
      </c>
      <c r="D2965" s="213" t="s">
        <v>67</v>
      </c>
      <c r="E2965" s="213">
        <v>144</v>
      </c>
      <c r="F2965" s="213" t="s">
        <v>105</v>
      </c>
    </row>
    <row r="2966" spans="1:6" x14ac:dyDescent="0.3">
      <c r="A2966" s="213">
        <v>2013</v>
      </c>
      <c r="B2966" s="213" t="s">
        <v>93</v>
      </c>
      <c r="C2966" s="213" t="s">
        <v>88</v>
      </c>
      <c r="D2966" s="213" t="s">
        <v>28</v>
      </c>
      <c r="E2966" s="213">
        <v>239</v>
      </c>
      <c r="F2966" s="213" t="s">
        <v>105</v>
      </c>
    </row>
    <row r="2967" spans="1:6" x14ac:dyDescent="0.3">
      <c r="A2967" s="213">
        <v>2013</v>
      </c>
      <c r="B2967" s="213" t="s">
        <v>93</v>
      </c>
      <c r="C2967" s="213" t="s">
        <v>88</v>
      </c>
      <c r="D2967" s="213" t="s">
        <v>31</v>
      </c>
      <c r="E2967" s="213">
        <v>233</v>
      </c>
      <c r="F2967" s="213" t="s">
        <v>105</v>
      </c>
    </row>
    <row r="2968" spans="1:6" x14ac:dyDescent="0.3">
      <c r="A2968" s="213">
        <v>2013</v>
      </c>
      <c r="B2968" s="213" t="s">
        <v>93</v>
      </c>
      <c r="C2968" s="213" t="s">
        <v>88</v>
      </c>
      <c r="D2968" s="213" t="s">
        <v>64</v>
      </c>
      <c r="E2968" s="213">
        <v>256</v>
      </c>
      <c r="F2968" s="213" t="s">
        <v>105</v>
      </c>
    </row>
    <row r="2969" spans="1:6" x14ac:dyDescent="0.3">
      <c r="A2969" s="213">
        <v>2013</v>
      </c>
      <c r="B2969" s="213" t="s">
        <v>93</v>
      </c>
      <c r="C2969" s="213" t="s">
        <v>88</v>
      </c>
      <c r="D2969" s="213" t="s">
        <v>280</v>
      </c>
      <c r="E2969" s="213">
        <v>58</v>
      </c>
      <c r="F2969" s="213" t="s">
        <v>105</v>
      </c>
    </row>
    <row r="2970" spans="1:6" x14ac:dyDescent="0.3">
      <c r="A2970" s="213">
        <v>2013</v>
      </c>
      <c r="B2970" s="213" t="s">
        <v>93</v>
      </c>
      <c r="C2970" s="213" t="s">
        <v>88</v>
      </c>
      <c r="D2970" s="213" t="s">
        <v>73</v>
      </c>
      <c r="E2970" s="213">
        <v>472</v>
      </c>
      <c r="F2970" s="213" t="s">
        <v>105</v>
      </c>
    </row>
    <row r="2971" spans="1:6" x14ac:dyDescent="0.3">
      <c r="A2971" s="213">
        <v>2013</v>
      </c>
      <c r="B2971" s="213" t="s">
        <v>93</v>
      </c>
      <c r="C2971" s="213" t="s">
        <v>88</v>
      </c>
      <c r="D2971" s="213" t="s">
        <v>26</v>
      </c>
      <c r="E2971" s="213">
        <v>175</v>
      </c>
      <c r="F2971" s="213" t="s">
        <v>105</v>
      </c>
    </row>
    <row r="2972" spans="1:6" x14ac:dyDescent="0.3">
      <c r="A2972" s="213">
        <v>2013</v>
      </c>
      <c r="B2972" s="213" t="s">
        <v>93</v>
      </c>
      <c r="C2972" s="213" t="s">
        <v>88</v>
      </c>
      <c r="D2972" s="213" t="s">
        <v>32</v>
      </c>
      <c r="E2972" s="213">
        <v>180</v>
      </c>
      <c r="F2972" s="213" t="s">
        <v>105</v>
      </c>
    </row>
    <row r="2973" spans="1:6" x14ac:dyDescent="0.3">
      <c r="A2973" s="213">
        <v>2013</v>
      </c>
      <c r="B2973" s="213" t="s">
        <v>93</v>
      </c>
      <c r="C2973" s="213" t="s">
        <v>88</v>
      </c>
      <c r="D2973" s="213" t="s">
        <v>46</v>
      </c>
      <c r="E2973" s="213">
        <v>456</v>
      </c>
      <c r="F2973" s="213" t="s">
        <v>105</v>
      </c>
    </row>
    <row r="2974" spans="1:6" x14ac:dyDescent="0.3">
      <c r="A2974" s="213">
        <v>2013</v>
      </c>
      <c r="B2974" s="213" t="s">
        <v>93</v>
      </c>
      <c r="C2974" s="213" t="s">
        <v>88</v>
      </c>
      <c r="D2974" s="213" t="s">
        <v>75</v>
      </c>
      <c r="E2974" s="213">
        <v>275</v>
      </c>
      <c r="F2974" s="213" t="s">
        <v>105</v>
      </c>
    </row>
    <row r="2975" spans="1:6" x14ac:dyDescent="0.3">
      <c r="A2975" s="213">
        <v>2013</v>
      </c>
      <c r="B2975" s="213" t="s">
        <v>93</v>
      </c>
      <c r="C2975" s="213" t="s">
        <v>88</v>
      </c>
      <c r="D2975" s="213" t="s">
        <v>10</v>
      </c>
      <c r="E2975" s="213">
        <v>700</v>
      </c>
      <c r="F2975" s="213" t="s">
        <v>105</v>
      </c>
    </row>
    <row r="2976" spans="1:6" x14ac:dyDescent="0.3">
      <c r="A2976" s="213">
        <v>2013</v>
      </c>
      <c r="B2976" s="213" t="s">
        <v>93</v>
      </c>
      <c r="C2976" s="213" t="s">
        <v>88</v>
      </c>
      <c r="D2976" s="213" t="s">
        <v>291</v>
      </c>
      <c r="E2976" s="213">
        <v>61</v>
      </c>
      <c r="F2976" s="213" t="s">
        <v>105</v>
      </c>
    </row>
    <row r="2977" spans="1:6" x14ac:dyDescent="0.3">
      <c r="A2977" s="213">
        <v>2013</v>
      </c>
      <c r="B2977" s="213" t="s">
        <v>93</v>
      </c>
      <c r="C2977" s="213" t="s">
        <v>88</v>
      </c>
      <c r="D2977" s="213" t="s">
        <v>15</v>
      </c>
      <c r="E2977" s="213">
        <v>547</v>
      </c>
      <c r="F2977" s="213" t="s">
        <v>105</v>
      </c>
    </row>
    <row r="2978" spans="1:6" x14ac:dyDescent="0.3">
      <c r="A2978" s="213">
        <v>2013</v>
      </c>
      <c r="B2978" s="213" t="s">
        <v>93</v>
      </c>
      <c r="C2978" s="213" t="s">
        <v>88</v>
      </c>
      <c r="D2978" s="213" t="s">
        <v>18</v>
      </c>
      <c r="E2978" s="213">
        <v>615</v>
      </c>
      <c r="F2978" s="213" t="s">
        <v>105</v>
      </c>
    </row>
    <row r="2979" spans="1:6" x14ac:dyDescent="0.3">
      <c r="A2979" s="213">
        <v>2013</v>
      </c>
      <c r="B2979" s="213" t="s">
        <v>93</v>
      </c>
      <c r="C2979" s="213" t="s">
        <v>88</v>
      </c>
      <c r="D2979" s="213" t="s">
        <v>77</v>
      </c>
      <c r="E2979" s="213">
        <v>177</v>
      </c>
      <c r="F2979" s="213" t="s">
        <v>105</v>
      </c>
    </row>
    <row r="2980" spans="1:6" x14ac:dyDescent="0.3">
      <c r="A2980" s="213">
        <v>2013</v>
      </c>
      <c r="B2980" s="213" t="s">
        <v>93</v>
      </c>
      <c r="C2980" s="213" t="s">
        <v>88</v>
      </c>
      <c r="D2980" s="213" t="s">
        <v>44</v>
      </c>
      <c r="E2980" s="213">
        <v>48</v>
      </c>
      <c r="F2980" s="213" t="s">
        <v>105</v>
      </c>
    </row>
    <row r="2981" spans="1:6" x14ac:dyDescent="0.3">
      <c r="A2981" s="213">
        <v>2013</v>
      </c>
      <c r="B2981" s="213" t="s">
        <v>93</v>
      </c>
      <c r="C2981" s="213" t="s">
        <v>88</v>
      </c>
      <c r="D2981" s="213" t="s">
        <v>71</v>
      </c>
      <c r="E2981" s="213">
        <v>213</v>
      </c>
      <c r="F2981" s="213" t="s">
        <v>105</v>
      </c>
    </row>
    <row r="2982" spans="1:6" x14ac:dyDescent="0.3">
      <c r="A2982" s="213">
        <v>2013</v>
      </c>
      <c r="B2982" s="213" t="s">
        <v>93</v>
      </c>
      <c r="C2982" s="213" t="s">
        <v>88</v>
      </c>
      <c r="D2982" s="213" t="s">
        <v>52</v>
      </c>
      <c r="E2982" s="213">
        <v>43</v>
      </c>
      <c r="F2982" s="213" t="s">
        <v>105</v>
      </c>
    </row>
    <row r="2983" spans="1:6" x14ac:dyDescent="0.3">
      <c r="A2983" s="213">
        <v>2013</v>
      </c>
      <c r="B2983" s="213" t="s">
        <v>93</v>
      </c>
      <c r="C2983" s="213" t="s">
        <v>88</v>
      </c>
      <c r="D2983" s="213" t="s">
        <v>20</v>
      </c>
      <c r="E2983" s="213">
        <v>335</v>
      </c>
      <c r="F2983" s="213" t="s">
        <v>105</v>
      </c>
    </row>
    <row r="2984" spans="1:6" x14ac:dyDescent="0.3">
      <c r="A2984" s="213">
        <v>2013</v>
      </c>
      <c r="B2984" s="213" t="s">
        <v>93</v>
      </c>
      <c r="C2984" s="213" t="s">
        <v>88</v>
      </c>
      <c r="D2984" s="213" t="s">
        <v>95</v>
      </c>
      <c r="E2984" s="213">
        <v>516</v>
      </c>
      <c r="F2984" s="213" t="s">
        <v>105</v>
      </c>
    </row>
    <row r="2985" spans="1:6" x14ac:dyDescent="0.3">
      <c r="A2985" s="213">
        <v>2013</v>
      </c>
      <c r="B2985" s="213" t="s">
        <v>93</v>
      </c>
      <c r="C2985" s="213" t="s">
        <v>88</v>
      </c>
      <c r="D2985" s="213" t="s">
        <v>30</v>
      </c>
      <c r="E2985" s="213">
        <v>85</v>
      </c>
      <c r="F2985" s="213" t="s">
        <v>105</v>
      </c>
    </row>
    <row r="2986" spans="1:6" x14ac:dyDescent="0.3">
      <c r="A2986" s="213">
        <v>2013</v>
      </c>
      <c r="B2986" s="213" t="s">
        <v>93</v>
      </c>
      <c r="C2986" s="213" t="s">
        <v>88</v>
      </c>
      <c r="D2986" s="213" t="s">
        <v>281</v>
      </c>
      <c r="E2986" s="292">
        <v>1569</v>
      </c>
      <c r="F2986" s="213" t="s">
        <v>105</v>
      </c>
    </row>
    <row r="2987" spans="1:6" x14ac:dyDescent="0.3">
      <c r="A2987" s="213">
        <v>2013</v>
      </c>
      <c r="B2987" s="213" t="s">
        <v>93</v>
      </c>
      <c r="C2987" s="213" t="s">
        <v>88</v>
      </c>
      <c r="D2987" s="213" t="s">
        <v>282</v>
      </c>
      <c r="E2987" s="213">
        <v>89</v>
      </c>
      <c r="F2987" s="213" t="s">
        <v>105</v>
      </c>
    </row>
    <row r="2988" spans="1:6" x14ac:dyDescent="0.3">
      <c r="A2988" s="213">
        <v>2013</v>
      </c>
      <c r="B2988" s="213" t="s">
        <v>93</v>
      </c>
      <c r="C2988" s="213" t="s">
        <v>88</v>
      </c>
      <c r="D2988" s="213" t="s">
        <v>145</v>
      </c>
      <c r="E2988" s="292">
        <v>7039</v>
      </c>
      <c r="F2988" s="213" t="s">
        <v>105</v>
      </c>
    </row>
    <row r="2989" spans="1:6" x14ac:dyDescent="0.3">
      <c r="A2989" s="213">
        <v>2013</v>
      </c>
      <c r="B2989" s="213" t="s">
        <v>93</v>
      </c>
      <c r="C2989" s="213" t="s">
        <v>88</v>
      </c>
      <c r="D2989" s="213" t="s">
        <v>146</v>
      </c>
      <c r="E2989" s="292">
        <v>3555</v>
      </c>
      <c r="F2989" s="213" t="s">
        <v>105</v>
      </c>
    </row>
    <row r="2990" spans="1:6" x14ac:dyDescent="0.3">
      <c r="A2990" s="213">
        <v>2013</v>
      </c>
      <c r="B2990" s="213" t="s">
        <v>93</v>
      </c>
      <c r="C2990" s="213" t="s">
        <v>88</v>
      </c>
      <c r="D2990" s="213" t="s">
        <v>147</v>
      </c>
      <c r="E2990" s="292">
        <v>8221</v>
      </c>
      <c r="F2990" s="213" t="s">
        <v>105</v>
      </c>
    </row>
    <row r="2991" spans="1:6" x14ac:dyDescent="0.3">
      <c r="A2991" s="213">
        <v>2013</v>
      </c>
      <c r="B2991" s="213" t="s">
        <v>93</v>
      </c>
      <c r="C2991" s="213" t="s">
        <v>89</v>
      </c>
      <c r="D2991" s="213" t="s">
        <v>79</v>
      </c>
      <c r="E2991" s="213">
        <v>252</v>
      </c>
      <c r="F2991" s="213" t="s">
        <v>105</v>
      </c>
    </row>
    <row r="2992" spans="1:6" x14ac:dyDescent="0.3">
      <c r="A2992" s="213">
        <v>2013</v>
      </c>
      <c r="B2992" s="213" t="s">
        <v>93</v>
      </c>
      <c r="C2992" s="213" t="s">
        <v>89</v>
      </c>
      <c r="D2992" s="213" t="s">
        <v>17</v>
      </c>
      <c r="E2992" s="213">
        <v>133</v>
      </c>
      <c r="F2992" s="213" t="s">
        <v>105</v>
      </c>
    </row>
    <row r="2993" spans="1:6" x14ac:dyDescent="0.3">
      <c r="A2993" s="213">
        <v>2013</v>
      </c>
      <c r="B2993" s="213" t="s">
        <v>93</v>
      </c>
      <c r="C2993" s="213" t="s">
        <v>89</v>
      </c>
      <c r="D2993" s="213" t="s">
        <v>66</v>
      </c>
      <c r="E2993" s="213">
        <v>35</v>
      </c>
      <c r="F2993" s="213" t="s">
        <v>105</v>
      </c>
    </row>
    <row r="2994" spans="1:6" x14ac:dyDescent="0.3">
      <c r="A2994" s="213">
        <v>2013</v>
      </c>
      <c r="B2994" s="213" t="s">
        <v>93</v>
      </c>
      <c r="C2994" s="213" t="s">
        <v>89</v>
      </c>
      <c r="D2994" s="213" t="s">
        <v>11</v>
      </c>
      <c r="E2994" s="213">
        <v>265</v>
      </c>
      <c r="F2994" s="213" t="s">
        <v>105</v>
      </c>
    </row>
    <row r="2995" spans="1:6" x14ac:dyDescent="0.3">
      <c r="A2995" s="213">
        <v>2013</v>
      </c>
      <c r="B2995" s="213" t="s">
        <v>93</v>
      </c>
      <c r="C2995" s="213" t="s">
        <v>89</v>
      </c>
      <c r="D2995" s="213" t="s">
        <v>56</v>
      </c>
      <c r="E2995" s="213">
        <v>78</v>
      </c>
      <c r="F2995" s="213" t="s">
        <v>105</v>
      </c>
    </row>
    <row r="2996" spans="1:6" x14ac:dyDescent="0.3">
      <c r="A2996" s="213">
        <v>2013</v>
      </c>
      <c r="B2996" s="213" t="s">
        <v>93</v>
      </c>
      <c r="C2996" s="213" t="s">
        <v>89</v>
      </c>
      <c r="D2996" s="213" t="s">
        <v>29</v>
      </c>
      <c r="E2996" s="213">
        <v>53</v>
      </c>
      <c r="F2996" s="213" t="s">
        <v>105</v>
      </c>
    </row>
    <row r="2997" spans="1:6" x14ac:dyDescent="0.3">
      <c r="A2997" s="213">
        <v>2013</v>
      </c>
      <c r="B2997" s="213" t="s">
        <v>93</v>
      </c>
      <c r="C2997" s="213" t="s">
        <v>89</v>
      </c>
      <c r="D2997" s="213" t="s">
        <v>47</v>
      </c>
      <c r="E2997" s="213">
        <v>167</v>
      </c>
      <c r="F2997" s="213" t="s">
        <v>105</v>
      </c>
    </row>
    <row r="2998" spans="1:6" x14ac:dyDescent="0.3">
      <c r="A2998" s="213">
        <v>2013</v>
      </c>
      <c r="B2998" s="213" t="s">
        <v>93</v>
      </c>
      <c r="C2998" s="213" t="s">
        <v>89</v>
      </c>
      <c r="D2998" s="213" t="s">
        <v>57</v>
      </c>
      <c r="E2998" s="213">
        <v>38</v>
      </c>
      <c r="F2998" s="213" t="s">
        <v>105</v>
      </c>
    </row>
    <row r="2999" spans="1:6" x14ac:dyDescent="0.3">
      <c r="A2999" s="213">
        <v>2013</v>
      </c>
      <c r="B2999" s="213" t="s">
        <v>93</v>
      </c>
      <c r="C2999" s="213" t="s">
        <v>89</v>
      </c>
      <c r="D2999" s="213" t="s">
        <v>74</v>
      </c>
      <c r="E2999" s="213">
        <v>205</v>
      </c>
      <c r="F2999" s="213" t="s">
        <v>105</v>
      </c>
    </row>
    <row r="3000" spans="1:6" x14ac:dyDescent="0.3">
      <c r="A3000" s="213">
        <v>2013</v>
      </c>
      <c r="B3000" s="213" t="s">
        <v>93</v>
      </c>
      <c r="C3000" s="213" t="s">
        <v>89</v>
      </c>
      <c r="D3000" s="213" t="s">
        <v>33</v>
      </c>
      <c r="E3000" s="213">
        <v>31</v>
      </c>
      <c r="F3000" s="213" t="s">
        <v>105</v>
      </c>
    </row>
    <row r="3001" spans="1:6" x14ac:dyDescent="0.3">
      <c r="A3001" s="213">
        <v>2013</v>
      </c>
      <c r="B3001" s="213" t="s">
        <v>93</v>
      </c>
      <c r="C3001" s="213" t="s">
        <v>89</v>
      </c>
      <c r="D3001" s="213" t="s">
        <v>60</v>
      </c>
      <c r="E3001" s="213">
        <v>48</v>
      </c>
      <c r="F3001" s="213" t="s">
        <v>105</v>
      </c>
    </row>
    <row r="3002" spans="1:6" x14ac:dyDescent="0.3">
      <c r="A3002" s="213">
        <v>2013</v>
      </c>
      <c r="B3002" s="213" t="s">
        <v>93</v>
      </c>
      <c r="C3002" s="213" t="s">
        <v>89</v>
      </c>
      <c r="D3002" s="213" t="s">
        <v>25</v>
      </c>
      <c r="E3002" s="213">
        <v>155</v>
      </c>
      <c r="F3002" s="213" t="s">
        <v>105</v>
      </c>
    </row>
    <row r="3003" spans="1:6" x14ac:dyDescent="0.3">
      <c r="A3003" s="213">
        <v>2013</v>
      </c>
      <c r="B3003" s="213" t="s">
        <v>93</v>
      </c>
      <c r="C3003" s="213" t="s">
        <v>89</v>
      </c>
      <c r="D3003" s="213" t="s">
        <v>7</v>
      </c>
      <c r="E3003" s="213">
        <v>200</v>
      </c>
      <c r="F3003" s="213" t="s">
        <v>105</v>
      </c>
    </row>
    <row r="3004" spans="1:6" x14ac:dyDescent="0.3">
      <c r="A3004" s="213">
        <v>2013</v>
      </c>
      <c r="B3004" s="213" t="s">
        <v>93</v>
      </c>
      <c r="C3004" s="213" t="s">
        <v>89</v>
      </c>
      <c r="D3004" s="213" t="s">
        <v>36</v>
      </c>
      <c r="E3004" s="213">
        <v>45</v>
      </c>
      <c r="F3004" s="213" t="s">
        <v>105</v>
      </c>
    </row>
    <row r="3005" spans="1:6" x14ac:dyDescent="0.3">
      <c r="A3005" s="213">
        <v>2013</v>
      </c>
      <c r="B3005" s="213" t="s">
        <v>93</v>
      </c>
      <c r="C3005" s="213" t="s">
        <v>89</v>
      </c>
      <c r="D3005" s="213" t="s">
        <v>21</v>
      </c>
      <c r="E3005" s="213">
        <v>53</v>
      </c>
      <c r="F3005" s="213" t="s">
        <v>105</v>
      </c>
    </row>
    <row r="3006" spans="1:6" x14ac:dyDescent="0.3">
      <c r="A3006" s="213">
        <v>2013</v>
      </c>
      <c r="B3006" s="213" t="s">
        <v>93</v>
      </c>
      <c r="C3006" s="213" t="s">
        <v>89</v>
      </c>
      <c r="D3006" s="213" t="s">
        <v>16</v>
      </c>
      <c r="E3006" s="213">
        <v>146</v>
      </c>
      <c r="F3006" s="213" t="s">
        <v>105</v>
      </c>
    </row>
    <row r="3007" spans="1:6" x14ac:dyDescent="0.3">
      <c r="A3007" s="213">
        <v>2013</v>
      </c>
      <c r="B3007" s="213" t="s">
        <v>93</v>
      </c>
      <c r="C3007" s="213" t="s">
        <v>89</v>
      </c>
      <c r="D3007" s="213" t="s">
        <v>2</v>
      </c>
      <c r="E3007" s="213">
        <v>358</v>
      </c>
      <c r="F3007" s="213" t="s">
        <v>105</v>
      </c>
    </row>
    <row r="3008" spans="1:6" x14ac:dyDescent="0.3">
      <c r="A3008" s="213">
        <v>2013</v>
      </c>
      <c r="B3008" s="213" t="s">
        <v>93</v>
      </c>
      <c r="C3008" s="213" t="s">
        <v>89</v>
      </c>
      <c r="D3008" s="213" t="s">
        <v>4</v>
      </c>
      <c r="E3008" s="213">
        <v>382</v>
      </c>
      <c r="F3008" s="213" t="s">
        <v>105</v>
      </c>
    </row>
    <row r="3009" spans="1:6" x14ac:dyDescent="0.3">
      <c r="A3009" s="213">
        <v>2013</v>
      </c>
      <c r="B3009" s="213" t="s">
        <v>93</v>
      </c>
      <c r="C3009" s="213" t="s">
        <v>89</v>
      </c>
      <c r="D3009" s="213" t="s">
        <v>275</v>
      </c>
      <c r="E3009" s="213">
        <v>31</v>
      </c>
      <c r="F3009" s="213" t="s">
        <v>105</v>
      </c>
    </row>
    <row r="3010" spans="1:6" x14ac:dyDescent="0.3">
      <c r="A3010" s="213">
        <v>2013</v>
      </c>
      <c r="B3010" s="213" t="s">
        <v>93</v>
      </c>
      <c r="C3010" s="213" t="s">
        <v>89</v>
      </c>
      <c r="D3010" s="213" t="s">
        <v>8</v>
      </c>
      <c r="E3010" s="213">
        <v>108</v>
      </c>
      <c r="F3010" s="213" t="s">
        <v>105</v>
      </c>
    </row>
    <row r="3011" spans="1:6" x14ac:dyDescent="0.3">
      <c r="A3011" s="213">
        <v>2013</v>
      </c>
      <c r="B3011" s="213" t="s">
        <v>93</v>
      </c>
      <c r="C3011" s="213" t="s">
        <v>89</v>
      </c>
      <c r="D3011" s="213" t="s">
        <v>78</v>
      </c>
      <c r="E3011" s="213">
        <v>153</v>
      </c>
      <c r="F3011" s="213" t="s">
        <v>105</v>
      </c>
    </row>
    <row r="3012" spans="1:6" x14ac:dyDescent="0.3">
      <c r="A3012" s="213">
        <v>2013</v>
      </c>
      <c r="B3012" s="213" t="s">
        <v>93</v>
      </c>
      <c r="C3012" s="213" t="s">
        <v>89</v>
      </c>
      <c r="D3012" s="213" t="s">
        <v>27</v>
      </c>
      <c r="E3012" s="213">
        <v>114</v>
      </c>
      <c r="F3012" s="213" t="s">
        <v>105</v>
      </c>
    </row>
    <row r="3013" spans="1:6" x14ac:dyDescent="0.3">
      <c r="A3013" s="213">
        <v>2013</v>
      </c>
      <c r="B3013" s="213" t="s">
        <v>93</v>
      </c>
      <c r="C3013" s="213" t="s">
        <v>89</v>
      </c>
      <c r="D3013" s="213" t="s">
        <v>13</v>
      </c>
      <c r="E3013" s="213">
        <v>48</v>
      </c>
      <c r="F3013" s="213" t="s">
        <v>105</v>
      </c>
    </row>
    <row r="3014" spans="1:6" x14ac:dyDescent="0.3">
      <c r="A3014" s="213">
        <v>2013</v>
      </c>
      <c r="B3014" s="213" t="s">
        <v>93</v>
      </c>
      <c r="C3014" s="213" t="s">
        <v>89</v>
      </c>
      <c r="D3014" s="213" t="s">
        <v>70</v>
      </c>
      <c r="E3014" s="213">
        <v>144</v>
      </c>
      <c r="F3014" s="213" t="s">
        <v>105</v>
      </c>
    </row>
    <row r="3015" spans="1:6" x14ac:dyDescent="0.3">
      <c r="A3015" s="213">
        <v>2013</v>
      </c>
      <c r="B3015" s="213" t="s">
        <v>93</v>
      </c>
      <c r="C3015" s="213" t="s">
        <v>89</v>
      </c>
      <c r="D3015" s="213" t="s">
        <v>72</v>
      </c>
      <c r="E3015" s="213">
        <v>42</v>
      </c>
      <c r="F3015" s="213" t="s">
        <v>105</v>
      </c>
    </row>
    <row r="3016" spans="1:6" x14ac:dyDescent="0.3">
      <c r="A3016" s="213">
        <v>2013</v>
      </c>
      <c r="B3016" s="213" t="s">
        <v>93</v>
      </c>
      <c r="C3016" s="213" t="s">
        <v>89</v>
      </c>
      <c r="D3016" s="213" t="s">
        <v>6</v>
      </c>
      <c r="E3016" s="213">
        <v>356</v>
      </c>
      <c r="F3016" s="213" t="s">
        <v>105</v>
      </c>
    </row>
    <row r="3017" spans="1:6" x14ac:dyDescent="0.3">
      <c r="A3017" s="213">
        <v>2013</v>
      </c>
      <c r="B3017" s="213" t="s">
        <v>93</v>
      </c>
      <c r="C3017" s="213" t="s">
        <v>89</v>
      </c>
      <c r="D3017" s="213" t="s">
        <v>62</v>
      </c>
      <c r="E3017" s="213">
        <v>98</v>
      </c>
      <c r="F3017" s="213" t="s">
        <v>105</v>
      </c>
    </row>
    <row r="3018" spans="1:6" x14ac:dyDescent="0.3">
      <c r="A3018" s="213">
        <v>2013</v>
      </c>
      <c r="B3018" s="213" t="s">
        <v>93</v>
      </c>
      <c r="C3018" s="213" t="s">
        <v>89</v>
      </c>
      <c r="D3018" s="213" t="s">
        <v>5</v>
      </c>
      <c r="E3018" s="213">
        <v>253</v>
      </c>
      <c r="F3018" s="213" t="s">
        <v>105</v>
      </c>
    </row>
    <row r="3019" spans="1:6" x14ac:dyDescent="0.3">
      <c r="A3019" s="213">
        <v>2013</v>
      </c>
      <c r="B3019" s="213" t="s">
        <v>93</v>
      </c>
      <c r="C3019" s="213" t="s">
        <v>89</v>
      </c>
      <c r="D3019" s="213" t="s">
        <v>76</v>
      </c>
      <c r="E3019" s="213">
        <v>152</v>
      </c>
      <c r="F3019" s="213" t="s">
        <v>105</v>
      </c>
    </row>
    <row r="3020" spans="1:6" x14ac:dyDescent="0.3">
      <c r="A3020" s="213">
        <v>2013</v>
      </c>
      <c r="B3020" s="213" t="s">
        <v>93</v>
      </c>
      <c r="C3020" s="213" t="s">
        <v>89</v>
      </c>
      <c r="D3020" s="213" t="s">
        <v>63</v>
      </c>
      <c r="E3020" s="213">
        <v>34</v>
      </c>
      <c r="F3020" s="213" t="s">
        <v>105</v>
      </c>
    </row>
    <row r="3021" spans="1:6" x14ac:dyDescent="0.3">
      <c r="A3021" s="213">
        <v>2013</v>
      </c>
      <c r="B3021" s="213" t="s">
        <v>93</v>
      </c>
      <c r="C3021" s="213" t="s">
        <v>89</v>
      </c>
      <c r="D3021" s="213" t="s">
        <v>43</v>
      </c>
      <c r="E3021" s="213">
        <v>41</v>
      </c>
      <c r="F3021" s="213" t="s">
        <v>105</v>
      </c>
    </row>
    <row r="3022" spans="1:6" x14ac:dyDescent="0.3">
      <c r="A3022" s="213">
        <v>2013</v>
      </c>
      <c r="B3022" s="213" t="s">
        <v>93</v>
      </c>
      <c r="C3022" s="213" t="s">
        <v>89</v>
      </c>
      <c r="D3022" s="213" t="s">
        <v>65</v>
      </c>
      <c r="E3022" s="213">
        <v>50</v>
      </c>
      <c r="F3022" s="213" t="s">
        <v>105</v>
      </c>
    </row>
    <row r="3023" spans="1:6" x14ac:dyDescent="0.3">
      <c r="A3023" s="213">
        <v>2013</v>
      </c>
      <c r="B3023" s="213" t="s">
        <v>93</v>
      </c>
      <c r="C3023" s="213" t="s">
        <v>89</v>
      </c>
      <c r="D3023" s="213" t="s">
        <v>22</v>
      </c>
      <c r="E3023" s="213">
        <v>50</v>
      </c>
      <c r="F3023" s="213" t="s">
        <v>105</v>
      </c>
    </row>
    <row r="3024" spans="1:6" x14ac:dyDescent="0.3">
      <c r="A3024" s="213">
        <v>2013</v>
      </c>
      <c r="B3024" s="213" t="s">
        <v>93</v>
      </c>
      <c r="C3024" s="213" t="s">
        <v>89</v>
      </c>
      <c r="D3024" s="213" t="s">
        <v>23</v>
      </c>
      <c r="E3024" s="213">
        <v>52</v>
      </c>
      <c r="F3024" s="213" t="s">
        <v>105</v>
      </c>
    </row>
    <row r="3025" spans="1:6" x14ac:dyDescent="0.3">
      <c r="A3025" s="213">
        <v>2013</v>
      </c>
      <c r="B3025" s="213" t="s">
        <v>93</v>
      </c>
      <c r="C3025" s="213" t="s">
        <v>89</v>
      </c>
      <c r="D3025" s="213" t="s">
        <v>12</v>
      </c>
      <c r="E3025" s="213">
        <v>41</v>
      </c>
      <c r="F3025" s="213" t="s">
        <v>105</v>
      </c>
    </row>
    <row r="3026" spans="1:6" x14ac:dyDescent="0.3">
      <c r="A3026" s="213">
        <v>2013</v>
      </c>
      <c r="B3026" s="213" t="s">
        <v>93</v>
      </c>
      <c r="C3026" s="213" t="s">
        <v>89</v>
      </c>
      <c r="D3026" s="213" t="s">
        <v>278</v>
      </c>
      <c r="E3026" s="213">
        <v>117</v>
      </c>
      <c r="F3026" s="213" t="s">
        <v>105</v>
      </c>
    </row>
    <row r="3027" spans="1:6" x14ac:dyDescent="0.3">
      <c r="A3027" s="213">
        <v>2013</v>
      </c>
      <c r="B3027" s="213" t="s">
        <v>93</v>
      </c>
      <c r="C3027" s="213" t="s">
        <v>89</v>
      </c>
      <c r="D3027" s="213" t="s">
        <v>19</v>
      </c>
      <c r="E3027" s="213">
        <v>65</v>
      </c>
      <c r="F3027" s="213" t="s">
        <v>105</v>
      </c>
    </row>
    <row r="3028" spans="1:6" x14ac:dyDescent="0.3">
      <c r="A3028" s="213">
        <v>2013</v>
      </c>
      <c r="B3028" s="213" t="s">
        <v>93</v>
      </c>
      <c r="C3028" s="213" t="s">
        <v>89</v>
      </c>
      <c r="D3028" s="213" t="s">
        <v>48</v>
      </c>
      <c r="E3028" s="213">
        <v>51</v>
      </c>
      <c r="F3028" s="213" t="s">
        <v>105</v>
      </c>
    </row>
    <row r="3029" spans="1:6" x14ac:dyDescent="0.3">
      <c r="A3029" s="213">
        <v>2013</v>
      </c>
      <c r="B3029" s="213" t="s">
        <v>93</v>
      </c>
      <c r="C3029" s="213" t="s">
        <v>89</v>
      </c>
      <c r="D3029" s="213" t="s">
        <v>34</v>
      </c>
      <c r="E3029" s="213">
        <v>33</v>
      </c>
      <c r="F3029" s="213" t="s">
        <v>105</v>
      </c>
    </row>
    <row r="3030" spans="1:6" x14ac:dyDescent="0.3">
      <c r="A3030" s="213">
        <v>2013</v>
      </c>
      <c r="B3030" s="213" t="s">
        <v>93</v>
      </c>
      <c r="C3030" s="213" t="s">
        <v>89</v>
      </c>
      <c r="D3030" s="213" t="s">
        <v>3</v>
      </c>
      <c r="E3030" s="213">
        <v>320</v>
      </c>
      <c r="F3030" s="213" t="s">
        <v>105</v>
      </c>
    </row>
    <row r="3031" spans="1:6" x14ac:dyDescent="0.3">
      <c r="A3031" s="213">
        <v>2013</v>
      </c>
      <c r="B3031" s="213" t="s">
        <v>93</v>
      </c>
      <c r="C3031" s="213" t="s">
        <v>89</v>
      </c>
      <c r="D3031" s="213" t="s">
        <v>80</v>
      </c>
      <c r="E3031" s="213">
        <v>109</v>
      </c>
      <c r="F3031" s="213" t="s">
        <v>105</v>
      </c>
    </row>
    <row r="3032" spans="1:6" x14ac:dyDescent="0.3">
      <c r="A3032" s="213">
        <v>2013</v>
      </c>
      <c r="B3032" s="213" t="s">
        <v>93</v>
      </c>
      <c r="C3032" s="213" t="s">
        <v>89</v>
      </c>
      <c r="D3032" s="213" t="s">
        <v>39</v>
      </c>
      <c r="E3032" s="213">
        <v>69</v>
      </c>
      <c r="F3032" s="213" t="s">
        <v>105</v>
      </c>
    </row>
    <row r="3033" spans="1:6" x14ac:dyDescent="0.3">
      <c r="A3033" s="213">
        <v>2013</v>
      </c>
      <c r="B3033" s="213" t="s">
        <v>93</v>
      </c>
      <c r="C3033" s="213" t="s">
        <v>89</v>
      </c>
      <c r="D3033" s="213" t="s">
        <v>14</v>
      </c>
      <c r="E3033" s="213">
        <v>191</v>
      </c>
      <c r="F3033" s="213" t="s">
        <v>105</v>
      </c>
    </row>
    <row r="3034" spans="1:6" x14ac:dyDescent="0.3">
      <c r="A3034" s="213">
        <v>2013</v>
      </c>
      <c r="B3034" s="213" t="s">
        <v>93</v>
      </c>
      <c r="C3034" s="213" t="s">
        <v>89</v>
      </c>
      <c r="D3034" s="213" t="s">
        <v>68</v>
      </c>
      <c r="E3034" s="213">
        <v>41</v>
      </c>
      <c r="F3034" s="213" t="s">
        <v>105</v>
      </c>
    </row>
    <row r="3035" spans="1:6" x14ac:dyDescent="0.3">
      <c r="A3035" s="213">
        <v>2013</v>
      </c>
      <c r="B3035" s="213" t="s">
        <v>93</v>
      </c>
      <c r="C3035" s="213" t="s">
        <v>89</v>
      </c>
      <c r="D3035" s="213" t="s">
        <v>69</v>
      </c>
      <c r="E3035" s="213">
        <v>38</v>
      </c>
      <c r="F3035" s="213" t="s">
        <v>105</v>
      </c>
    </row>
    <row r="3036" spans="1:6" x14ac:dyDescent="0.3">
      <c r="A3036" s="213">
        <v>2013</v>
      </c>
      <c r="B3036" s="213" t="s">
        <v>93</v>
      </c>
      <c r="C3036" s="213" t="s">
        <v>89</v>
      </c>
      <c r="D3036" s="213" t="s">
        <v>24</v>
      </c>
      <c r="E3036" s="213">
        <v>212</v>
      </c>
      <c r="F3036" s="213" t="s">
        <v>105</v>
      </c>
    </row>
    <row r="3037" spans="1:6" x14ac:dyDescent="0.3">
      <c r="A3037" s="213">
        <v>2013</v>
      </c>
      <c r="B3037" s="213" t="s">
        <v>93</v>
      </c>
      <c r="C3037" s="213" t="s">
        <v>89</v>
      </c>
      <c r="D3037" s="213" t="s">
        <v>9</v>
      </c>
      <c r="E3037" s="213">
        <v>146</v>
      </c>
      <c r="F3037" s="213" t="s">
        <v>105</v>
      </c>
    </row>
    <row r="3038" spans="1:6" x14ac:dyDescent="0.3">
      <c r="A3038" s="213">
        <v>2013</v>
      </c>
      <c r="B3038" s="213" t="s">
        <v>93</v>
      </c>
      <c r="C3038" s="213" t="s">
        <v>89</v>
      </c>
      <c r="D3038" s="213" t="s">
        <v>67</v>
      </c>
      <c r="E3038" s="213">
        <v>50</v>
      </c>
      <c r="F3038" s="213" t="s">
        <v>105</v>
      </c>
    </row>
    <row r="3039" spans="1:6" x14ac:dyDescent="0.3">
      <c r="A3039" s="213">
        <v>2013</v>
      </c>
      <c r="B3039" s="213" t="s">
        <v>93</v>
      </c>
      <c r="C3039" s="213" t="s">
        <v>89</v>
      </c>
      <c r="D3039" s="213" t="s">
        <v>28</v>
      </c>
      <c r="E3039" s="213">
        <v>95</v>
      </c>
      <c r="F3039" s="213" t="s">
        <v>105</v>
      </c>
    </row>
    <row r="3040" spans="1:6" x14ac:dyDescent="0.3">
      <c r="A3040" s="213">
        <v>2013</v>
      </c>
      <c r="B3040" s="213" t="s">
        <v>93</v>
      </c>
      <c r="C3040" s="213" t="s">
        <v>89</v>
      </c>
      <c r="D3040" s="213" t="s">
        <v>31</v>
      </c>
      <c r="E3040" s="213">
        <v>101</v>
      </c>
      <c r="F3040" s="213" t="s">
        <v>105</v>
      </c>
    </row>
    <row r="3041" spans="1:6" x14ac:dyDescent="0.3">
      <c r="A3041" s="213">
        <v>2013</v>
      </c>
      <c r="B3041" s="213" t="s">
        <v>93</v>
      </c>
      <c r="C3041" s="213" t="s">
        <v>89</v>
      </c>
      <c r="D3041" s="213" t="s">
        <v>64</v>
      </c>
      <c r="E3041" s="213">
        <v>100</v>
      </c>
      <c r="F3041" s="213" t="s">
        <v>105</v>
      </c>
    </row>
    <row r="3042" spans="1:6" x14ac:dyDescent="0.3">
      <c r="A3042" s="213">
        <v>2013</v>
      </c>
      <c r="B3042" s="213" t="s">
        <v>93</v>
      </c>
      <c r="C3042" s="213" t="s">
        <v>89</v>
      </c>
      <c r="D3042" s="213" t="s">
        <v>73</v>
      </c>
      <c r="E3042" s="213">
        <v>168</v>
      </c>
      <c r="F3042" s="213" t="s">
        <v>105</v>
      </c>
    </row>
    <row r="3043" spans="1:6" x14ac:dyDescent="0.3">
      <c r="A3043" s="213">
        <v>2013</v>
      </c>
      <c r="B3043" s="213" t="s">
        <v>93</v>
      </c>
      <c r="C3043" s="213" t="s">
        <v>89</v>
      </c>
      <c r="D3043" s="213" t="s">
        <v>26</v>
      </c>
      <c r="E3043" s="213">
        <v>65</v>
      </c>
      <c r="F3043" s="213" t="s">
        <v>105</v>
      </c>
    </row>
    <row r="3044" spans="1:6" x14ac:dyDescent="0.3">
      <c r="A3044" s="213">
        <v>2013</v>
      </c>
      <c r="B3044" s="213" t="s">
        <v>93</v>
      </c>
      <c r="C3044" s="213" t="s">
        <v>89</v>
      </c>
      <c r="D3044" s="213" t="s">
        <v>32</v>
      </c>
      <c r="E3044" s="213">
        <v>65</v>
      </c>
      <c r="F3044" s="213" t="s">
        <v>105</v>
      </c>
    </row>
    <row r="3045" spans="1:6" x14ac:dyDescent="0.3">
      <c r="A3045" s="213">
        <v>2013</v>
      </c>
      <c r="B3045" s="213" t="s">
        <v>93</v>
      </c>
      <c r="C3045" s="213" t="s">
        <v>89</v>
      </c>
      <c r="D3045" s="213" t="s">
        <v>46</v>
      </c>
      <c r="E3045" s="213">
        <v>165</v>
      </c>
      <c r="F3045" s="213" t="s">
        <v>105</v>
      </c>
    </row>
    <row r="3046" spans="1:6" x14ac:dyDescent="0.3">
      <c r="A3046" s="213">
        <v>2013</v>
      </c>
      <c r="B3046" s="213" t="s">
        <v>93</v>
      </c>
      <c r="C3046" s="213" t="s">
        <v>89</v>
      </c>
      <c r="D3046" s="213" t="s">
        <v>75</v>
      </c>
      <c r="E3046" s="213">
        <v>105</v>
      </c>
      <c r="F3046" s="213" t="s">
        <v>105</v>
      </c>
    </row>
    <row r="3047" spans="1:6" x14ac:dyDescent="0.3">
      <c r="A3047" s="213">
        <v>2013</v>
      </c>
      <c r="B3047" s="213" t="s">
        <v>93</v>
      </c>
      <c r="C3047" s="213" t="s">
        <v>89</v>
      </c>
      <c r="D3047" s="213" t="s">
        <v>10</v>
      </c>
      <c r="E3047" s="213">
        <v>278</v>
      </c>
      <c r="F3047" s="213" t="s">
        <v>105</v>
      </c>
    </row>
    <row r="3048" spans="1:6" x14ac:dyDescent="0.3">
      <c r="A3048" s="213">
        <v>2013</v>
      </c>
      <c r="B3048" s="213" t="s">
        <v>93</v>
      </c>
      <c r="C3048" s="213" t="s">
        <v>89</v>
      </c>
      <c r="D3048" s="213" t="s">
        <v>15</v>
      </c>
      <c r="E3048" s="213">
        <v>238</v>
      </c>
      <c r="F3048" s="213" t="s">
        <v>105</v>
      </c>
    </row>
    <row r="3049" spans="1:6" x14ac:dyDescent="0.3">
      <c r="A3049" s="213">
        <v>2013</v>
      </c>
      <c r="B3049" s="213" t="s">
        <v>93</v>
      </c>
      <c r="C3049" s="213" t="s">
        <v>89</v>
      </c>
      <c r="D3049" s="213" t="s">
        <v>18</v>
      </c>
      <c r="E3049" s="213">
        <v>213</v>
      </c>
      <c r="F3049" s="213" t="s">
        <v>105</v>
      </c>
    </row>
    <row r="3050" spans="1:6" x14ac:dyDescent="0.3">
      <c r="A3050" s="213">
        <v>2013</v>
      </c>
      <c r="B3050" s="213" t="s">
        <v>93</v>
      </c>
      <c r="C3050" s="213" t="s">
        <v>89</v>
      </c>
      <c r="D3050" s="213" t="s">
        <v>77</v>
      </c>
      <c r="E3050" s="213">
        <v>83</v>
      </c>
      <c r="F3050" s="213" t="s">
        <v>105</v>
      </c>
    </row>
    <row r="3051" spans="1:6" x14ac:dyDescent="0.3">
      <c r="A3051" s="213">
        <v>2013</v>
      </c>
      <c r="B3051" s="213" t="s">
        <v>93</v>
      </c>
      <c r="C3051" s="213" t="s">
        <v>89</v>
      </c>
      <c r="D3051" s="213" t="s">
        <v>71</v>
      </c>
      <c r="E3051" s="213">
        <v>76</v>
      </c>
      <c r="F3051" s="213" t="s">
        <v>105</v>
      </c>
    </row>
    <row r="3052" spans="1:6" x14ac:dyDescent="0.3">
      <c r="A3052" s="213">
        <v>2013</v>
      </c>
      <c r="B3052" s="213" t="s">
        <v>93</v>
      </c>
      <c r="C3052" s="213" t="s">
        <v>89</v>
      </c>
      <c r="D3052" s="213" t="s">
        <v>20</v>
      </c>
      <c r="E3052" s="213">
        <v>129</v>
      </c>
      <c r="F3052" s="213" t="s">
        <v>105</v>
      </c>
    </row>
    <row r="3053" spans="1:6" x14ac:dyDescent="0.3">
      <c r="A3053" s="213">
        <v>2013</v>
      </c>
      <c r="B3053" s="213" t="s">
        <v>93</v>
      </c>
      <c r="C3053" s="213" t="s">
        <v>89</v>
      </c>
      <c r="D3053" s="213" t="s">
        <v>95</v>
      </c>
      <c r="E3053" s="213">
        <v>168</v>
      </c>
      <c r="F3053" s="213" t="s">
        <v>105</v>
      </c>
    </row>
    <row r="3054" spans="1:6" x14ac:dyDescent="0.3">
      <c r="A3054" s="213">
        <v>2013</v>
      </c>
      <c r="B3054" s="213" t="s">
        <v>93</v>
      </c>
      <c r="C3054" s="213" t="s">
        <v>89</v>
      </c>
      <c r="D3054" s="213" t="s">
        <v>30</v>
      </c>
      <c r="E3054" s="213">
        <v>37</v>
      </c>
      <c r="F3054" s="213" t="s">
        <v>105</v>
      </c>
    </row>
    <row r="3055" spans="1:6" x14ac:dyDescent="0.3">
      <c r="A3055" s="213">
        <v>2013</v>
      </c>
      <c r="B3055" s="213" t="s">
        <v>93</v>
      </c>
      <c r="C3055" s="213" t="s">
        <v>89</v>
      </c>
      <c r="D3055" s="213" t="s">
        <v>281</v>
      </c>
      <c r="E3055" s="213">
        <v>509</v>
      </c>
      <c r="F3055" s="213" t="s">
        <v>105</v>
      </c>
    </row>
    <row r="3056" spans="1:6" x14ac:dyDescent="0.3">
      <c r="A3056" s="213">
        <v>2013</v>
      </c>
      <c r="B3056" s="213" t="s">
        <v>93</v>
      </c>
      <c r="C3056" s="213" t="s">
        <v>89</v>
      </c>
      <c r="D3056" s="213" t="s">
        <v>282</v>
      </c>
      <c r="E3056" s="213">
        <v>38</v>
      </c>
      <c r="F3056" s="213" t="s">
        <v>105</v>
      </c>
    </row>
    <row r="3057" spans="1:6" x14ac:dyDescent="0.3">
      <c r="A3057" s="213">
        <v>2013</v>
      </c>
      <c r="B3057" s="213" t="s">
        <v>93</v>
      </c>
      <c r="C3057" s="213" t="s">
        <v>89</v>
      </c>
      <c r="D3057" s="213" t="s">
        <v>145</v>
      </c>
      <c r="E3057" s="292">
        <v>2353</v>
      </c>
      <c r="F3057" s="213" t="s">
        <v>105</v>
      </c>
    </row>
    <row r="3058" spans="1:6" x14ac:dyDescent="0.3">
      <c r="A3058" s="213">
        <v>2013</v>
      </c>
      <c r="B3058" s="213" t="s">
        <v>93</v>
      </c>
      <c r="C3058" s="213" t="s">
        <v>89</v>
      </c>
      <c r="D3058" s="213" t="s">
        <v>146</v>
      </c>
      <c r="E3058" s="292">
        <v>1182</v>
      </c>
      <c r="F3058" s="213" t="s">
        <v>105</v>
      </c>
    </row>
    <row r="3059" spans="1:6" x14ac:dyDescent="0.3">
      <c r="A3059" s="213">
        <v>2013</v>
      </c>
      <c r="B3059" s="213" t="s">
        <v>93</v>
      </c>
      <c r="C3059" s="213" t="s">
        <v>89</v>
      </c>
      <c r="D3059" s="213" t="s">
        <v>147</v>
      </c>
      <c r="E3059" s="292">
        <v>2713</v>
      </c>
      <c r="F3059" s="213" t="s">
        <v>105</v>
      </c>
    </row>
    <row r="3060" spans="1:6" x14ac:dyDescent="0.3">
      <c r="A3060" s="213">
        <v>2013</v>
      </c>
      <c r="B3060" s="213" t="s">
        <v>93</v>
      </c>
      <c r="C3060" s="213" t="s">
        <v>86</v>
      </c>
      <c r="D3060" s="213" t="s">
        <v>35</v>
      </c>
      <c r="E3060" s="213">
        <v>51</v>
      </c>
      <c r="F3060" s="213" t="s">
        <v>105</v>
      </c>
    </row>
    <row r="3061" spans="1:6" x14ac:dyDescent="0.3">
      <c r="A3061" s="213">
        <v>2013</v>
      </c>
      <c r="B3061" s="213" t="s">
        <v>93</v>
      </c>
      <c r="C3061" s="213" t="s">
        <v>86</v>
      </c>
      <c r="D3061" s="213" t="s">
        <v>41</v>
      </c>
      <c r="E3061" s="213">
        <v>125</v>
      </c>
      <c r="F3061" s="213" t="s">
        <v>105</v>
      </c>
    </row>
    <row r="3062" spans="1:6" x14ac:dyDescent="0.3">
      <c r="A3062" s="213">
        <v>2013</v>
      </c>
      <c r="B3062" s="213" t="s">
        <v>93</v>
      </c>
      <c r="C3062" s="213" t="s">
        <v>86</v>
      </c>
      <c r="D3062" s="213" t="s">
        <v>59</v>
      </c>
      <c r="E3062" s="213">
        <v>46</v>
      </c>
      <c r="F3062" s="213" t="s">
        <v>105</v>
      </c>
    </row>
    <row r="3063" spans="1:6" x14ac:dyDescent="0.3">
      <c r="A3063" s="213">
        <v>2013</v>
      </c>
      <c r="B3063" s="213" t="s">
        <v>93</v>
      </c>
      <c r="C3063" s="213" t="s">
        <v>86</v>
      </c>
      <c r="D3063" s="213" t="s">
        <v>79</v>
      </c>
      <c r="E3063" s="213">
        <v>497</v>
      </c>
      <c r="F3063" s="213" t="s">
        <v>105</v>
      </c>
    </row>
    <row r="3064" spans="1:6" x14ac:dyDescent="0.3">
      <c r="A3064" s="213">
        <v>2013</v>
      </c>
      <c r="B3064" s="213" t="s">
        <v>93</v>
      </c>
      <c r="C3064" s="213" t="s">
        <v>86</v>
      </c>
      <c r="D3064" s="213" t="s">
        <v>17</v>
      </c>
      <c r="E3064" s="213">
        <v>220</v>
      </c>
      <c r="F3064" s="213" t="s">
        <v>105</v>
      </c>
    </row>
    <row r="3065" spans="1:6" x14ac:dyDescent="0.3">
      <c r="A3065" s="213">
        <v>2013</v>
      </c>
      <c r="B3065" s="213" t="s">
        <v>93</v>
      </c>
      <c r="C3065" s="213" t="s">
        <v>86</v>
      </c>
      <c r="D3065" s="213" t="s">
        <v>274</v>
      </c>
      <c r="E3065" s="213">
        <v>137</v>
      </c>
      <c r="F3065" s="213" t="s">
        <v>105</v>
      </c>
    </row>
    <row r="3066" spans="1:6" x14ac:dyDescent="0.3">
      <c r="A3066" s="213">
        <v>2013</v>
      </c>
      <c r="B3066" s="213" t="s">
        <v>93</v>
      </c>
      <c r="C3066" s="213" t="s">
        <v>86</v>
      </c>
      <c r="D3066" s="213" t="s">
        <v>66</v>
      </c>
      <c r="E3066" s="213">
        <v>67</v>
      </c>
      <c r="F3066" s="213" t="s">
        <v>105</v>
      </c>
    </row>
    <row r="3067" spans="1:6" x14ac:dyDescent="0.3">
      <c r="A3067" s="213">
        <v>2013</v>
      </c>
      <c r="B3067" s="213" t="s">
        <v>93</v>
      </c>
      <c r="C3067" s="213" t="s">
        <v>86</v>
      </c>
      <c r="D3067" s="213" t="s">
        <v>11</v>
      </c>
      <c r="E3067" s="213">
        <v>374</v>
      </c>
      <c r="F3067" s="213" t="s">
        <v>105</v>
      </c>
    </row>
    <row r="3068" spans="1:6" x14ac:dyDescent="0.3">
      <c r="A3068" s="213">
        <v>2013</v>
      </c>
      <c r="B3068" s="213" t="s">
        <v>93</v>
      </c>
      <c r="C3068" s="213" t="s">
        <v>86</v>
      </c>
      <c r="D3068" s="213" t="s">
        <v>56</v>
      </c>
      <c r="E3068" s="213">
        <v>197</v>
      </c>
      <c r="F3068" s="213" t="s">
        <v>105</v>
      </c>
    </row>
    <row r="3069" spans="1:6" x14ac:dyDescent="0.3">
      <c r="A3069" s="213">
        <v>2013</v>
      </c>
      <c r="B3069" s="213" t="s">
        <v>93</v>
      </c>
      <c r="C3069" s="213" t="s">
        <v>86</v>
      </c>
      <c r="D3069" s="213" t="s">
        <v>29</v>
      </c>
      <c r="E3069" s="213">
        <v>103</v>
      </c>
      <c r="F3069" s="213" t="s">
        <v>105</v>
      </c>
    </row>
    <row r="3070" spans="1:6" x14ac:dyDescent="0.3">
      <c r="A3070" s="213">
        <v>2013</v>
      </c>
      <c r="B3070" s="213" t="s">
        <v>93</v>
      </c>
      <c r="C3070" s="213" t="s">
        <v>86</v>
      </c>
      <c r="D3070" s="213" t="s">
        <v>40</v>
      </c>
      <c r="E3070" s="213">
        <v>48</v>
      </c>
      <c r="F3070" s="213" t="s">
        <v>105</v>
      </c>
    </row>
    <row r="3071" spans="1:6" x14ac:dyDescent="0.3">
      <c r="A3071" s="213">
        <v>2013</v>
      </c>
      <c r="B3071" s="213" t="s">
        <v>93</v>
      </c>
      <c r="C3071" s="213" t="s">
        <v>86</v>
      </c>
      <c r="D3071" s="213" t="s">
        <v>47</v>
      </c>
      <c r="E3071" s="213">
        <v>411</v>
      </c>
      <c r="F3071" s="213" t="s">
        <v>105</v>
      </c>
    </row>
    <row r="3072" spans="1:6" x14ac:dyDescent="0.3">
      <c r="A3072" s="213">
        <v>2013</v>
      </c>
      <c r="B3072" s="213" t="s">
        <v>93</v>
      </c>
      <c r="C3072" s="213" t="s">
        <v>86</v>
      </c>
      <c r="D3072" s="213" t="s">
        <v>57</v>
      </c>
      <c r="E3072" s="213">
        <v>69</v>
      </c>
      <c r="F3072" s="213" t="s">
        <v>105</v>
      </c>
    </row>
    <row r="3073" spans="1:6" x14ac:dyDescent="0.3">
      <c r="A3073" s="213">
        <v>2013</v>
      </c>
      <c r="B3073" s="213" t="s">
        <v>93</v>
      </c>
      <c r="C3073" s="213" t="s">
        <v>86</v>
      </c>
      <c r="D3073" s="213" t="s">
        <v>74</v>
      </c>
      <c r="E3073" s="213">
        <v>347</v>
      </c>
      <c r="F3073" s="213" t="s">
        <v>105</v>
      </c>
    </row>
    <row r="3074" spans="1:6" x14ac:dyDescent="0.3">
      <c r="A3074" s="213">
        <v>2013</v>
      </c>
      <c r="B3074" s="213" t="s">
        <v>93</v>
      </c>
      <c r="C3074" s="213" t="s">
        <v>86</v>
      </c>
      <c r="D3074" s="213" t="s">
        <v>53</v>
      </c>
      <c r="E3074" s="213">
        <v>46</v>
      </c>
      <c r="F3074" s="213" t="s">
        <v>105</v>
      </c>
    </row>
    <row r="3075" spans="1:6" x14ac:dyDescent="0.3">
      <c r="A3075" s="213">
        <v>2013</v>
      </c>
      <c r="B3075" s="213" t="s">
        <v>93</v>
      </c>
      <c r="C3075" s="213" t="s">
        <v>86</v>
      </c>
      <c r="D3075" s="213" t="s">
        <v>284</v>
      </c>
      <c r="E3075" s="213">
        <v>55</v>
      </c>
      <c r="F3075" s="213" t="s">
        <v>105</v>
      </c>
    </row>
    <row r="3076" spans="1:6" x14ac:dyDescent="0.3">
      <c r="A3076" s="213">
        <v>2013</v>
      </c>
      <c r="B3076" s="213" t="s">
        <v>93</v>
      </c>
      <c r="C3076" s="213" t="s">
        <v>86</v>
      </c>
      <c r="D3076" s="213" t="s">
        <v>33</v>
      </c>
      <c r="E3076" s="213">
        <v>40</v>
      </c>
      <c r="F3076" s="213" t="s">
        <v>105</v>
      </c>
    </row>
    <row r="3077" spans="1:6" x14ac:dyDescent="0.3">
      <c r="A3077" s="213">
        <v>2013</v>
      </c>
      <c r="B3077" s="213" t="s">
        <v>93</v>
      </c>
      <c r="C3077" s="213" t="s">
        <v>86</v>
      </c>
      <c r="D3077" s="213" t="s">
        <v>60</v>
      </c>
      <c r="E3077" s="213">
        <v>100</v>
      </c>
      <c r="F3077" s="213" t="s">
        <v>105</v>
      </c>
    </row>
    <row r="3078" spans="1:6" x14ac:dyDescent="0.3">
      <c r="A3078" s="213">
        <v>2013</v>
      </c>
      <c r="B3078" s="213" t="s">
        <v>93</v>
      </c>
      <c r="C3078" s="213" t="s">
        <v>86</v>
      </c>
      <c r="D3078" s="213" t="s">
        <v>25</v>
      </c>
      <c r="E3078" s="213">
        <v>220</v>
      </c>
      <c r="F3078" s="213" t="s">
        <v>105</v>
      </c>
    </row>
    <row r="3079" spans="1:6" x14ac:dyDescent="0.3">
      <c r="A3079" s="213">
        <v>2013</v>
      </c>
      <c r="B3079" s="213" t="s">
        <v>93</v>
      </c>
      <c r="C3079" s="213" t="s">
        <v>86</v>
      </c>
      <c r="D3079" s="213" t="s">
        <v>7</v>
      </c>
      <c r="E3079" s="213">
        <v>365</v>
      </c>
      <c r="F3079" s="213" t="s">
        <v>105</v>
      </c>
    </row>
    <row r="3080" spans="1:6" x14ac:dyDescent="0.3">
      <c r="A3080" s="213">
        <v>2013</v>
      </c>
      <c r="B3080" s="213" t="s">
        <v>93</v>
      </c>
      <c r="C3080" s="213" t="s">
        <v>86</v>
      </c>
      <c r="D3080" s="213" t="s">
        <v>36</v>
      </c>
      <c r="E3080" s="213">
        <v>118</v>
      </c>
      <c r="F3080" s="213" t="s">
        <v>105</v>
      </c>
    </row>
    <row r="3081" spans="1:6" x14ac:dyDescent="0.3">
      <c r="A3081" s="213">
        <v>2013</v>
      </c>
      <c r="B3081" s="213" t="s">
        <v>93</v>
      </c>
      <c r="C3081" s="213" t="s">
        <v>86</v>
      </c>
      <c r="D3081" s="213" t="s">
        <v>285</v>
      </c>
      <c r="E3081" s="213">
        <v>65</v>
      </c>
      <c r="F3081" s="213" t="s">
        <v>105</v>
      </c>
    </row>
    <row r="3082" spans="1:6" x14ac:dyDescent="0.3">
      <c r="A3082" s="213">
        <v>2013</v>
      </c>
      <c r="B3082" s="213" t="s">
        <v>93</v>
      </c>
      <c r="C3082" s="213" t="s">
        <v>86</v>
      </c>
      <c r="D3082" s="213" t="s">
        <v>21</v>
      </c>
      <c r="E3082" s="213">
        <v>102</v>
      </c>
      <c r="F3082" s="213" t="s">
        <v>105</v>
      </c>
    </row>
    <row r="3083" spans="1:6" x14ac:dyDescent="0.3">
      <c r="A3083" s="213">
        <v>2013</v>
      </c>
      <c r="B3083" s="213" t="s">
        <v>93</v>
      </c>
      <c r="C3083" s="213" t="s">
        <v>86</v>
      </c>
      <c r="D3083" s="213" t="s">
        <v>16</v>
      </c>
      <c r="E3083" s="213">
        <v>236</v>
      </c>
      <c r="F3083" s="213" t="s">
        <v>105</v>
      </c>
    </row>
    <row r="3084" spans="1:6" x14ac:dyDescent="0.3">
      <c r="A3084" s="213">
        <v>2013</v>
      </c>
      <c r="B3084" s="213" t="s">
        <v>93</v>
      </c>
      <c r="C3084" s="213" t="s">
        <v>86</v>
      </c>
      <c r="D3084" s="213" t="s">
        <v>2</v>
      </c>
      <c r="E3084" s="213">
        <v>579</v>
      </c>
      <c r="F3084" s="213" t="s">
        <v>105</v>
      </c>
    </row>
    <row r="3085" spans="1:6" x14ac:dyDescent="0.3">
      <c r="A3085" s="213">
        <v>2013</v>
      </c>
      <c r="B3085" s="213" t="s">
        <v>93</v>
      </c>
      <c r="C3085" s="213" t="s">
        <v>86</v>
      </c>
      <c r="D3085" s="213" t="s">
        <v>4</v>
      </c>
      <c r="E3085" s="213">
        <v>586</v>
      </c>
      <c r="F3085" s="213" t="s">
        <v>105</v>
      </c>
    </row>
    <row r="3086" spans="1:6" x14ac:dyDescent="0.3">
      <c r="A3086" s="213">
        <v>2013</v>
      </c>
      <c r="B3086" s="213" t="s">
        <v>93</v>
      </c>
      <c r="C3086" s="213" t="s">
        <v>86</v>
      </c>
      <c r="D3086" s="213" t="s">
        <v>38</v>
      </c>
      <c r="E3086" s="213">
        <v>66</v>
      </c>
      <c r="F3086" s="213" t="s">
        <v>105</v>
      </c>
    </row>
    <row r="3087" spans="1:6" x14ac:dyDescent="0.3">
      <c r="A3087" s="213">
        <v>2013</v>
      </c>
      <c r="B3087" s="213" t="s">
        <v>93</v>
      </c>
      <c r="C3087" s="213" t="s">
        <v>86</v>
      </c>
      <c r="D3087" s="213" t="s">
        <v>275</v>
      </c>
      <c r="E3087" s="213">
        <v>48</v>
      </c>
      <c r="F3087" s="213" t="s">
        <v>105</v>
      </c>
    </row>
    <row r="3088" spans="1:6" x14ac:dyDescent="0.3">
      <c r="A3088" s="213">
        <v>2013</v>
      </c>
      <c r="B3088" s="213" t="s">
        <v>93</v>
      </c>
      <c r="C3088" s="213" t="s">
        <v>86</v>
      </c>
      <c r="D3088" s="213" t="s">
        <v>8</v>
      </c>
      <c r="E3088" s="213">
        <v>169</v>
      </c>
      <c r="F3088" s="213" t="s">
        <v>105</v>
      </c>
    </row>
    <row r="3089" spans="1:6" x14ac:dyDescent="0.3">
      <c r="A3089" s="213">
        <v>2013</v>
      </c>
      <c r="B3089" s="213" t="s">
        <v>93</v>
      </c>
      <c r="C3089" s="213" t="s">
        <v>86</v>
      </c>
      <c r="D3089" s="213" t="s">
        <v>78</v>
      </c>
      <c r="E3089" s="213">
        <v>340</v>
      </c>
      <c r="F3089" s="213" t="s">
        <v>105</v>
      </c>
    </row>
    <row r="3090" spans="1:6" x14ac:dyDescent="0.3">
      <c r="A3090" s="213">
        <v>2013</v>
      </c>
      <c r="B3090" s="213" t="s">
        <v>93</v>
      </c>
      <c r="C3090" s="213" t="s">
        <v>86</v>
      </c>
      <c r="D3090" s="213" t="s">
        <v>27</v>
      </c>
      <c r="E3090" s="213">
        <v>188</v>
      </c>
      <c r="F3090" s="213" t="s">
        <v>105</v>
      </c>
    </row>
    <row r="3091" spans="1:6" x14ac:dyDescent="0.3">
      <c r="A3091" s="213">
        <v>2013</v>
      </c>
      <c r="B3091" s="213" t="s">
        <v>93</v>
      </c>
      <c r="C3091" s="213" t="s">
        <v>86</v>
      </c>
      <c r="D3091" s="213" t="s">
        <v>13</v>
      </c>
      <c r="E3091" s="213">
        <v>70</v>
      </c>
      <c r="F3091" s="213" t="s">
        <v>105</v>
      </c>
    </row>
    <row r="3092" spans="1:6" x14ac:dyDescent="0.3">
      <c r="A3092" s="213">
        <v>2013</v>
      </c>
      <c r="B3092" s="213" t="s">
        <v>93</v>
      </c>
      <c r="C3092" s="213" t="s">
        <v>86</v>
      </c>
      <c r="D3092" s="213" t="s">
        <v>70</v>
      </c>
      <c r="E3092" s="213">
        <v>236</v>
      </c>
      <c r="F3092" s="213" t="s">
        <v>105</v>
      </c>
    </row>
    <row r="3093" spans="1:6" x14ac:dyDescent="0.3">
      <c r="A3093" s="213">
        <v>2013</v>
      </c>
      <c r="B3093" s="213" t="s">
        <v>93</v>
      </c>
      <c r="C3093" s="213" t="s">
        <v>86</v>
      </c>
      <c r="D3093" s="213" t="s">
        <v>72</v>
      </c>
      <c r="E3093" s="213">
        <v>100</v>
      </c>
      <c r="F3093" s="213" t="s">
        <v>105</v>
      </c>
    </row>
    <row r="3094" spans="1:6" x14ac:dyDescent="0.3">
      <c r="A3094" s="213">
        <v>2013</v>
      </c>
      <c r="B3094" s="213" t="s">
        <v>93</v>
      </c>
      <c r="C3094" s="213" t="s">
        <v>86</v>
      </c>
      <c r="D3094" s="213" t="s">
        <v>276</v>
      </c>
      <c r="E3094" s="213">
        <v>67</v>
      </c>
      <c r="F3094" s="213" t="s">
        <v>105</v>
      </c>
    </row>
    <row r="3095" spans="1:6" x14ac:dyDescent="0.3">
      <c r="A3095" s="213">
        <v>2013</v>
      </c>
      <c r="B3095" s="213" t="s">
        <v>93</v>
      </c>
      <c r="C3095" s="213" t="s">
        <v>86</v>
      </c>
      <c r="D3095" s="213" t="s">
        <v>6</v>
      </c>
      <c r="E3095" s="213">
        <v>543</v>
      </c>
      <c r="F3095" s="213" t="s">
        <v>105</v>
      </c>
    </row>
    <row r="3096" spans="1:6" x14ac:dyDescent="0.3">
      <c r="A3096" s="213">
        <v>2013</v>
      </c>
      <c r="B3096" s="213" t="s">
        <v>93</v>
      </c>
      <c r="C3096" s="213" t="s">
        <v>86</v>
      </c>
      <c r="D3096" s="213" t="s">
        <v>62</v>
      </c>
      <c r="E3096" s="213">
        <v>169</v>
      </c>
      <c r="F3096" s="213" t="s">
        <v>105</v>
      </c>
    </row>
    <row r="3097" spans="1:6" x14ac:dyDescent="0.3">
      <c r="A3097" s="213">
        <v>2013</v>
      </c>
      <c r="B3097" s="213" t="s">
        <v>93</v>
      </c>
      <c r="C3097" s="213" t="s">
        <v>86</v>
      </c>
      <c r="D3097" s="213" t="s">
        <v>5</v>
      </c>
      <c r="E3097" s="213">
        <v>440</v>
      </c>
      <c r="F3097" s="213" t="s">
        <v>105</v>
      </c>
    </row>
    <row r="3098" spans="1:6" x14ac:dyDescent="0.3">
      <c r="A3098" s="213">
        <v>2013</v>
      </c>
      <c r="B3098" s="213" t="s">
        <v>93</v>
      </c>
      <c r="C3098" s="213" t="s">
        <v>86</v>
      </c>
      <c r="D3098" s="213" t="s">
        <v>37</v>
      </c>
      <c r="E3098" s="213">
        <v>38</v>
      </c>
      <c r="F3098" s="213" t="s">
        <v>105</v>
      </c>
    </row>
    <row r="3099" spans="1:6" x14ac:dyDescent="0.3">
      <c r="A3099" s="213">
        <v>2013</v>
      </c>
      <c r="B3099" s="213" t="s">
        <v>93</v>
      </c>
      <c r="C3099" s="213" t="s">
        <v>86</v>
      </c>
      <c r="D3099" s="213" t="s">
        <v>76</v>
      </c>
      <c r="E3099" s="213">
        <v>336</v>
      </c>
      <c r="F3099" s="213" t="s">
        <v>105</v>
      </c>
    </row>
    <row r="3100" spans="1:6" x14ac:dyDescent="0.3">
      <c r="A3100" s="213">
        <v>2013</v>
      </c>
      <c r="B3100" s="213" t="s">
        <v>93</v>
      </c>
      <c r="C3100" s="213" t="s">
        <v>86</v>
      </c>
      <c r="D3100" s="213" t="s">
        <v>63</v>
      </c>
      <c r="E3100" s="213">
        <v>50</v>
      </c>
      <c r="F3100" s="213" t="s">
        <v>105</v>
      </c>
    </row>
    <row r="3101" spans="1:6" x14ac:dyDescent="0.3">
      <c r="A3101" s="213">
        <v>2013</v>
      </c>
      <c r="B3101" s="213" t="s">
        <v>93</v>
      </c>
      <c r="C3101" s="213" t="s">
        <v>86</v>
      </c>
      <c r="D3101" s="213" t="s">
        <v>277</v>
      </c>
      <c r="E3101" s="213">
        <v>67</v>
      </c>
      <c r="F3101" s="213" t="s">
        <v>105</v>
      </c>
    </row>
    <row r="3102" spans="1:6" x14ac:dyDescent="0.3">
      <c r="A3102" s="213">
        <v>2013</v>
      </c>
      <c r="B3102" s="213" t="s">
        <v>93</v>
      </c>
      <c r="C3102" s="213" t="s">
        <v>86</v>
      </c>
      <c r="D3102" s="213" t="s">
        <v>43</v>
      </c>
      <c r="E3102" s="213">
        <v>63</v>
      </c>
      <c r="F3102" s="213" t="s">
        <v>105</v>
      </c>
    </row>
    <row r="3103" spans="1:6" x14ac:dyDescent="0.3">
      <c r="A3103" s="213">
        <v>2013</v>
      </c>
      <c r="B3103" s="213" t="s">
        <v>93</v>
      </c>
      <c r="C3103" s="213" t="s">
        <v>86</v>
      </c>
      <c r="D3103" s="213" t="s">
        <v>65</v>
      </c>
      <c r="E3103" s="213">
        <v>66</v>
      </c>
      <c r="F3103" s="213" t="s">
        <v>105</v>
      </c>
    </row>
    <row r="3104" spans="1:6" x14ac:dyDescent="0.3">
      <c r="A3104" s="213">
        <v>2013</v>
      </c>
      <c r="B3104" s="213" t="s">
        <v>93</v>
      </c>
      <c r="C3104" s="213" t="s">
        <v>86</v>
      </c>
      <c r="D3104" s="213" t="s">
        <v>22</v>
      </c>
      <c r="E3104" s="213">
        <v>92</v>
      </c>
      <c r="F3104" s="213" t="s">
        <v>105</v>
      </c>
    </row>
    <row r="3105" spans="1:6" x14ac:dyDescent="0.3">
      <c r="A3105" s="213">
        <v>2013</v>
      </c>
      <c r="B3105" s="213" t="s">
        <v>93</v>
      </c>
      <c r="C3105" s="213" t="s">
        <v>86</v>
      </c>
      <c r="D3105" s="213" t="s">
        <v>61</v>
      </c>
      <c r="E3105" s="213">
        <v>48</v>
      </c>
      <c r="F3105" s="213" t="s">
        <v>105</v>
      </c>
    </row>
    <row r="3106" spans="1:6" x14ac:dyDescent="0.3">
      <c r="A3106" s="213">
        <v>2013</v>
      </c>
      <c r="B3106" s="213" t="s">
        <v>93</v>
      </c>
      <c r="C3106" s="213" t="s">
        <v>86</v>
      </c>
      <c r="D3106" s="213" t="s">
        <v>23</v>
      </c>
      <c r="E3106" s="213">
        <v>98</v>
      </c>
      <c r="F3106" s="213" t="s">
        <v>105</v>
      </c>
    </row>
    <row r="3107" spans="1:6" x14ac:dyDescent="0.3">
      <c r="A3107" s="213">
        <v>2013</v>
      </c>
      <c r="B3107" s="213" t="s">
        <v>93</v>
      </c>
      <c r="C3107" s="213" t="s">
        <v>86</v>
      </c>
      <c r="D3107" s="213" t="s">
        <v>12</v>
      </c>
      <c r="E3107" s="213">
        <v>77</v>
      </c>
      <c r="F3107" s="213" t="s">
        <v>105</v>
      </c>
    </row>
    <row r="3108" spans="1:6" x14ac:dyDescent="0.3">
      <c r="A3108" s="213">
        <v>2013</v>
      </c>
      <c r="B3108" s="213" t="s">
        <v>93</v>
      </c>
      <c r="C3108" s="213" t="s">
        <v>86</v>
      </c>
      <c r="D3108" s="213" t="s">
        <v>278</v>
      </c>
      <c r="E3108" s="213">
        <v>229</v>
      </c>
      <c r="F3108" s="213" t="s">
        <v>105</v>
      </c>
    </row>
    <row r="3109" spans="1:6" x14ac:dyDescent="0.3">
      <c r="A3109" s="213">
        <v>2013</v>
      </c>
      <c r="B3109" s="213" t="s">
        <v>93</v>
      </c>
      <c r="C3109" s="213" t="s">
        <v>86</v>
      </c>
      <c r="D3109" s="213" t="s">
        <v>19</v>
      </c>
      <c r="E3109" s="213">
        <v>116</v>
      </c>
      <c r="F3109" s="213" t="s">
        <v>105</v>
      </c>
    </row>
    <row r="3110" spans="1:6" x14ac:dyDescent="0.3">
      <c r="A3110" s="213">
        <v>2013</v>
      </c>
      <c r="B3110" s="213" t="s">
        <v>93</v>
      </c>
      <c r="C3110" s="213" t="s">
        <v>86</v>
      </c>
      <c r="D3110" s="213" t="s">
        <v>45</v>
      </c>
      <c r="E3110" s="213">
        <v>33</v>
      </c>
      <c r="F3110" s="213" t="s">
        <v>105</v>
      </c>
    </row>
    <row r="3111" spans="1:6" x14ac:dyDescent="0.3">
      <c r="A3111" s="213">
        <v>2013</v>
      </c>
      <c r="B3111" s="213" t="s">
        <v>93</v>
      </c>
      <c r="C3111" s="213" t="s">
        <v>86</v>
      </c>
      <c r="D3111" s="213" t="s">
        <v>48</v>
      </c>
      <c r="E3111" s="213">
        <v>94</v>
      </c>
      <c r="F3111" s="213" t="s">
        <v>105</v>
      </c>
    </row>
    <row r="3112" spans="1:6" x14ac:dyDescent="0.3">
      <c r="A3112" s="213">
        <v>2013</v>
      </c>
      <c r="B3112" s="213" t="s">
        <v>93</v>
      </c>
      <c r="C3112" s="213" t="s">
        <v>86</v>
      </c>
      <c r="D3112" s="213" t="s">
        <v>34</v>
      </c>
      <c r="E3112" s="213">
        <v>37</v>
      </c>
      <c r="F3112" s="213" t="s">
        <v>105</v>
      </c>
    </row>
    <row r="3113" spans="1:6" x14ac:dyDescent="0.3">
      <c r="A3113" s="213">
        <v>2013</v>
      </c>
      <c r="B3113" s="213" t="s">
        <v>93</v>
      </c>
      <c r="C3113" s="213" t="s">
        <v>86</v>
      </c>
      <c r="D3113" s="213" t="s">
        <v>3</v>
      </c>
      <c r="E3113" s="213">
        <v>541</v>
      </c>
      <c r="F3113" s="213" t="s">
        <v>105</v>
      </c>
    </row>
    <row r="3114" spans="1:6" x14ac:dyDescent="0.3">
      <c r="A3114" s="213">
        <v>2013</v>
      </c>
      <c r="B3114" s="213" t="s">
        <v>93</v>
      </c>
      <c r="C3114" s="213" t="s">
        <v>86</v>
      </c>
      <c r="D3114" s="213" t="s">
        <v>80</v>
      </c>
      <c r="E3114" s="213">
        <v>189</v>
      </c>
      <c r="F3114" s="213" t="s">
        <v>105</v>
      </c>
    </row>
    <row r="3115" spans="1:6" x14ac:dyDescent="0.3">
      <c r="A3115" s="213">
        <v>2013</v>
      </c>
      <c r="B3115" s="213" t="s">
        <v>93</v>
      </c>
      <c r="C3115" s="213" t="s">
        <v>86</v>
      </c>
      <c r="D3115" s="213" t="s">
        <v>39</v>
      </c>
      <c r="E3115" s="213">
        <v>176</v>
      </c>
      <c r="F3115" s="213" t="s">
        <v>105</v>
      </c>
    </row>
    <row r="3116" spans="1:6" x14ac:dyDescent="0.3">
      <c r="A3116" s="213">
        <v>2013</v>
      </c>
      <c r="B3116" s="213" t="s">
        <v>93</v>
      </c>
      <c r="C3116" s="213" t="s">
        <v>86</v>
      </c>
      <c r="D3116" s="213" t="s">
        <v>14</v>
      </c>
      <c r="E3116" s="213">
        <v>609</v>
      </c>
      <c r="F3116" s="213" t="s">
        <v>105</v>
      </c>
    </row>
    <row r="3117" spans="1:6" x14ac:dyDescent="0.3">
      <c r="A3117" s="213">
        <v>2013</v>
      </c>
      <c r="B3117" s="213" t="s">
        <v>93</v>
      </c>
      <c r="C3117" s="213" t="s">
        <v>86</v>
      </c>
      <c r="D3117" s="213" t="s">
        <v>68</v>
      </c>
      <c r="E3117" s="213">
        <v>96</v>
      </c>
      <c r="F3117" s="213" t="s">
        <v>105</v>
      </c>
    </row>
    <row r="3118" spans="1:6" x14ac:dyDescent="0.3">
      <c r="A3118" s="213">
        <v>2013</v>
      </c>
      <c r="B3118" s="213" t="s">
        <v>93</v>
      </c>
      <c r="C3118" s="213" t="s">
        <v>86</v>
      </c>
      <c r="D3118" s="213" t="s">
        <v>69</v>
      </c>
      <c r="E3118" s="213">
        <v>69</v>
      </c>
      <c r="F3118" s="213" t="s">
        <v>105</v>
      </c>
    </row>
    <row r="3119" spans="1:6" x14ac:dyDescent="0.3">
      <c r="A3119" s="213">
        <v>2013</v>
      </c>
      <c r="B3119" s="213" t="s">
        <v>93</v>
      </c>
      <c r="C3119" s="213" t="s">
        <v>86</v>
      </c>
      <c r="D3119" s="213" t="s">
        <v>24</v>
      </c>
      <c r="E3119" s="213">
        <v>298</v>
      </c>
      <c r="F3119" s="213" t="s">
        <v>105</v>
      </c>
    </row>
    <row r="3120" spans="1:6" x14ac:dyDescent="0.3">
      <c r="A3120" s="213">
        <v>2013</v>
      </c>
      <c r="B3120" s="213" t="s">
        <v>93</v>
      </c>
      <c r="C3120" s="213" t="s">
        <v>86</v>
      </c>
      <c r="D3120" s="213" t="s">
        <v>9</v>
      </c>
      <c r="E3120" s="213">
        <v>211</v>
      </c>
      <c r="F3120" s="213" t="s">
        <v>105</v>
      </c>
    </row>
    <row r="3121" spans="1:6" x14ac:dyDescent="0.3">
      <c r="A3121" s="213">
        <v>2013</v>
      </c>
      <c r="B3121" s="213" t="s">
        <v>93</v>
      </c>
      <c r="C3121" s="213" t="s">
        <v>86</v>
      </c>
      <c r="D3121" s="213" t="s">
        <v>67</v>
      </c>
      <c r="E3121" s="213">
        <v>147</v>
      </c>
      <c r="F3121" s="213" t="s">
        <v>105</v>
      </c>
    </row>
    <row r="3122" spans="1:6" x14ac:dyDescent="0.3">
      <c r="A3122" s="213">
        <v>2013</v>
      </c>
      <c r="B3122" s="213" t="s">
        <v>93</v>
      </c>
      <c r="C3122" s="213" t="s">
        <v>86</v>
      </c>
      <c r="D3122" s="213" t="s">
        <v>28</v>
      </c>
      <c r="E3122" s="213">
        <v>159</v>
      </c>
      <c r="F3122" s="213" t="s">
        <v>105</v>
      </c>
    </row>
    <row r="3123" spans="1:6" x14ac:dyDescent="0.3">
      <c r="A3123" s="213">
        <v>2013</v>
      </c>
      <c r="B3123" s="213" t="s">
        <v>93</v>
      </c>
      <c r="C3123" s="213" t="s">
        <v>86</v>
      </c>
      <c r="D3123" s="213" t="s">
        <v>31</v>
      </c>
      <c r="E3123" s="213">
        <v>189</v>
      </c>
      <c r="F3123" s="213" t="s">
        <v>105</v>
      </c>
    </row>
    <row r="3124" spans="1:6" x14ac:dyDescent="0.3">
      <c r="A3124" s="213">
        <v>2013</v>
      </c>
      <c r="B3124" s="213" t="s">
        <v>93</v>
      </c>
      <c r="C3124" s="213" t="s">
        <v>86</v>
      </c>
      <c r="D3124" s="213" t="s">
        <v>64</v>
      </c>
      <c r="E3124" s="213">
        <v>180</v>
      </c>
      <c r="F3124" s="213" t="s">
        <v>105</v>
      </c>
    </row>
    <row r="3125" spans="1:6" x14ac:dyDescent="0.3">
      <c r="A3125" s="213">
        <v>2013</v>
      </c>
      <c r="B3125" s="213" t="s">
        <v>93</v>
      </c>
      <c r="C3125" s="213" t="s">
        <v>86</v>
      </c>
      <c r="D3125" s="213" t="s">
        <v>280</v>
      </c>
      <c r="E3125" s="213">
        <v>40</v>
      </c>
      <c r="F3125" s="213" t="s">
        <v>105</v>
      </c>
    </row>
    <row r="3126" spans="1:6" x14ac:dyDescent="0.3">
      <c r="A3126" s="213">
        <v>2013</v>
      </c>
      <c r="B3126" s="213" t="s">
        <v>93</v>
      </c>
      <c r="C3126" s="213" t="s">
        <v>86</v>
      </c>
      <c r="D3126" s="213" t="s">
        <v>73</v>
      </c>
      <c r="E3126" s="213">
        <v>437</v>
      </c>
      <c r="F3126" s="213" t="s">
        <v>105</v>
      </c>
    </row>
    <row r="3127" spans="1:6" x14ac:dyDescent="0.3">
      <c r="A3127" s="213">
        <v>2013</v>
      </c>
      <c r="B3127" s="213" t="s">
        <v>93</v>
      </c>
      <c r="C3127" s="213" t="s">
        <v>86</v>
      </c>
      <c r="D3127" s="213" t="s">
        <v>26</v>
      </c>
      <c r="E3127" s="213">
        <v>108</v>
      </c>
      <c r="F3127" s="213" t="s">
        <v>105</v>
      </c>
    </row>
    <row r="3128" spans="1:6" x14ac:dyDescent="0.3">
      <c r="A3128" s="213">
        <v>2013</v>
      </c>
      <c r="B3128" s="213" t="s">
        <v>93</v>
      </c>
      <c r="C3128" s="213" t="s">
        <v>86</v>
      </c>
      <c r="D3128" s="213" t="s">
        <v>32</v>
      </c>
      <c r="E3128" s="213">
        <v>87</v>
      </c>
      <c r="F3128" s="213" t="s">
        <v>105</v>
      </c>
    </row>
    <row r="3129" spans="1:6" x14ac:dyDescent="0.3">
      <c r="A3129" s="213">
        <v>2013</v>
      </c>
      <c r="B3129" s="213" t="s">
        <v>93</v>
      </c>
      <c r="C3129" s="213" t="s">
        <v>86</v>
      </c>
      <c r="D3129" s="213" t="s">
        <v>46</v>
      </c>
      <c r="E3129" s="213">
        <v>271</v>
      </c>
      <c r="F3129" s="213" t="s">
        <v>105</v>
      </c>
    </row>
    <row r="3130" spans="1:6" x14ac:dyDescent="0.3">
      <c r="A3130" s="213">
        <v>2013</v>
      </c>
      <c r="B3130" s="213" t="s">
        <v>93</v>
      </c>
      <c r="C3130" s="213" t="s">
        <v>86</v>
      </c>
      <c r="D3130" s="213" t="s">
        <v>75</v>
      </c>
      <c r="E3130" s="213">
        <v>210</v>
      </c>
      <c r="F3130" s="213" t="s">
        <v>105</v>
      </c>
    </row>
    <row r="3131" spans="1:6" x14ac:dyDescent="0.3">
      <c r="A3131" s="213">
        <v>2013</v>
      </c>
      <c r="B3131" s="213" t="s">
        <v>93</v>
      </c>
      <c r="C3131" s="213" t="s">
        <v>86</v>
      </c>
      <c r="D3131" s="213" t="s">
        <v>10</v>
      </c>
      <c r="E3131" s="213">
        <v>427</v>
      </c>
      <c r="F3131" s="213" t="s">
        <v>105</v>
      </c>
    </row>
    <row r="3132" spans="1:6" x14ac:dyDescent="0.3">
      <c r="A3132" s="213">
        <v>2013</v>
      </c>
      <c r="B3132" s="213" t="s">
        <v>93</v>
      </c>
      <c r="C3132" s="213" t="s">
        <v>86</v>
      </c>
      <c r="D3132" s="213" t="s">
        <v>291</v>
      </c>
      <c r="E3132" s="213">
        <v>32</v>
      </c>
      <c r="F3132" s="213" t="s">
        <v>105</v>
      </c>
    </row>
    <row r="3133" spans="1:6" x14ac:dyDescent="0.3">
      <c r="A3133" s="213">
        <v>2013</v>
      </c>
      <c r="B3133" s="213" t="s">
        <v>93</v>
      </c>
      <c r="C3133" s="213" t="s">
        <v>86</v>
      </c>
      <c r="D3133" s="213" t="s">
        <v>15</v>
      </c>
      <c r="E3133" s="213">
        <v>341</v>
      </c>
      <c r="F3133" s="213" t="s">
        <v>105</v>
      </c>
    </row>
    <row r="3134" spans="1:6" x14ac:dyDescent="0.3">
      <c r="A3134" s="213">
        <v>2013</v>
      </c>
      <c r="B3134" s="213" t="s">
        <v>93</v>
      </c>
      <c r="C3134" s="213" t="s">
        <v>86</v>
      </c>
      <c r="D3134" s="213" t="s">
        <v>18</v>
      </c>
      <c r="E3134" s="213">
        <v>335</v>
      </c>
      <c r="F3134" s="213" t="s">
        <v>105</v>
      </c>
    </row>
    <row r="3135" spans="1:6" x14ac:dyDescent="0.3">
      <c r="A3135" s="213">
        <v>2013</v>
      </c>
      <c r="B3135" s="213" t="s">
        <v>93</v>
      </c>
      <c r="C3135" s="213" t="s">
        <v>86</v>
      </c>
      <c r="D3135" s="213" t="s">
        <v>77</v>
      </c>
      <c r="E3135" s="213">
        <v>168</v>
      </c>
      <c r="F3135" s="213" t="s">
        <v>105</v>
      </c>
    </row>
    <row r="3136" spans="1:6" x14ac:dyDescent="0.3">
      <c r="A3136" s="213">
        <v>2013</v>
      </c>
      <c r="B3136" s="213" t="s">
        <v>93</v>
      </c>
      <c r="C3136" s="213" t="s">
        <v>86</v>
      </c>
      <c r="D3136" s="213" t="s">
        <v>44</v>
      </c>
      <c r="E3136" s="213">
        <v>37</v>
      </c>
      <c r="F3136" s="213" t="s">
        <v>105</v>
      </c>
    </row>
    <row r="3137" spans="1:6" x14ac:dyDescent="0.3">
      <c r="A3137" s="213">
        <v>2013</v>
      </c>
      <c r="B3137" s="213" t="s">
        <v>93</v>
      </c>
      <c r="C3137" s="213" t="s">
        <v>86</v>
      </c>
      <c r="D3137" s="213" t="s">
        <v>71</v>
      </c>
      <c r="E3137" s="213">
        <v>143</v>
      </c>
      <c r="F3137" s="213" t="s">
        <v>105</v>
      </c>
    </row>
    <row r="3138" spans="1:6" x14ac:dyDescent="0.3">
      <c r="A3138" s="213">
        <v>2013</v>
      </c>
      <c r="B3138" s="213" t="s">
        <v>93</v>
      </c>
      <c r="C3138" s="213" t="s">
        <v>86</v>
      </c>
      <c r="D3138" s="213" t="s">
        <v>52</v>
      </c>
      <c r="E3138" s="213">
        <v>66</v>
      </c>
      <c r="F3138" s="213" t="s">
        <v>105</v>
      </c>
    </row>
    <row r="3139" spans="1:6" x14ac:dyDescent="0.3">
      <c r="A3139" s="213">
        <v>2013</v>
      </c>
      <c r="B3139" s="213" t="s">
        <v>93</v>
      </c>
      <c r="C3139" s="213" t="s">
        <v>86</v>
      </c>
      <c r="D3139" s="213" t="s">
        <v>20</v>
      </c>
      <c r="E3139" s="213">
        <v>214</v>
      </c>
      <c r="F3139" s="213" t="s">
        <v>105</v>
      </c>
    </row>
    <row r="3140" spans="1:6" x14ac:dyDescent="0.3">
      <c r="A3140" s="213">
        <v>2013</v>
      </c>
      <c r="B3140" s="213" t="s">
        <v>93</v>
      </c>
      <c r="C3140" s="213" t="s">
        <v>86</v>
      </c>
      <c r="D3140" s="213" t="s">
        <v>95</v>
      </c>
      <c r="E3140" s="213">
        <v>427</v>
      </c>
      <c r="F3140" s="213" t="s">
        <v>105</v>
      </c>
    </row>
    <row r="3141" spans="1:6" x14ac:dyDescent="0.3">
      <c r="A3141" s="213">
        <v>2013</v>
      </c>
      <c r="B3141" s="213" t="s">
        <v>93</v>
      </c>
      <c r="C3141" s="213" t="s">
        <v>86</v>
      </c>
      <c r="D3141" s="213" t="s">
        <v>30</v>
      </c>
      <c r="E3141" s="213">
        <v>59</v>
      </c>
      <c r="F3141" s="213" t="s">
        <v>105</v>
      </c>
    </row>
    <row r="3142" spans="1:6" x14ac:dyDescent="0.3">
      <c r="A3142" s="213">
        <v>2013</v>
      </c>
      <c r="B3142" s="213" t="s">
        <v>93</v>
      </c>
      <c r="C3142" s="213" t="s">
        <v>86</v>
      </c>
      <c r="D3142" s="213" t="s">
        <v>58</v>
      </c>
      <c r="E3142" s="213">
        <v>30</v>
      </c>
      <c r="F3142" s="213" t="s">
        <v>105</v>
      </c>
    </row>
    <row r="3143" spans="1:6" x14ac:dyDescent="0.3">
      <c r="A3143" s="213">
        <v>2013</v>
      </c>
      <c r="B3143" s="213" t="s">
        <v>93</v>
      </c>
      <c r="C3143" s="213" t="s">
        <v>86</v>
      </c>
      <c r="D3143" s="213" t="s">
        <v>281</v>
      </c>
      <c r="E3143" s="292">
        <v>1053</v>
      </c>
      <c r="F3143" s="213" t="s">
        <v>105</v>
      </c>
    </row>
    <row r="3144" spans="1:6" x14ac:dyDescent="0.3">
      <c r="A3144" s="213">
        <v>2013</v>
      </c>
      <c r="B3144" s="213" t="s">
        <v>93</v>
      </c>
      <c r="C3144" s="213" t="s">
        <v>86</v>
      </c>
      <c r="D3144" s="213" t="s">
        <v>282</v>
      </c>
      <c r="E3144" s="213">
        <v>95</v>
      </c>
      <c r="F3144" s="213" t="s">
        <v>105</v>
      </c>
    </row>
    <row r="3145" spans="1:6" x14ac:dyDescent="0.3">
      <c r="A3145" s="213">
        <v>2013</v>
      </c>
      <c r="B3145" s="213" t="s">
        <v>93</v>
      </c>
      <c r="C3145" s="213" t="s">
        <v>86</v>
      </c>
      <c r="D3145" s="213" t="s">
        <v>145</v>
      </c>
      <c r="E3145" s="292">
        <v>3773</v>
      </c>
      <c r="F3145" s="213" t="s">
        <v>105</v>
      </c>
    </row>
    <row r="3146" spans="1:6" x14ac:dyDescent="0.3">
      <c r="A3146" s="213">
        <v>2013</v>
      </c>
      <c r="B3146" s="213" t="s">
        <v>93</v>
      </c>
      <c r="C3146" s="213" t="s">
        <v>86</v>
      </c>
      <c r="D3146" s="213" t="s">
        <v>146</v>
      </c>
      <c r="E3146" s="292">
        <v>2426</v>
      </c>
      <c r="F3146" s="213" t="s">
        <v>105</v>
      </c>
    </row>
    <row r="3147" spans="1:6" x14ac:dyDescent="0.3">
      <c r="A3147" s="213">
        <v>2013</v>
      </c>
      <c r="B3147" s="213" t="s">
        <v>93</v>
      </c>
      <c r="C3147" s="213" t="s">
        <v>86</v>
      </c>
      <c r="D3147" s="213" t="s">
        <v>147</v>
      </c>
      <c r="E3147" s="292">
        <v>4747</v>
      </c>
      <c r="F3147" s="213" t="s">
        <v>105</v>
      </c>
    </row>
    <row r="3148" spans="1:6" x14ac:dyDescent="0.3">
      <c r="A3148" s="213">
        <v>2013</v>
      </c>
      <c r="B3148" s="213" t="s">
        <v>93</v>
      </c>
      <c r="C3148" s="213" t="s">
        <v>84</v>
      </c>
      <c r="D3148" s="213" t="s">
        <v>79</v>
      </c>
      <c r="E3148" s="213">
        <v>123</v>
      </c>
      <c r="F3148" s="213" t="s">
        <v>105</v>
      </c>
    </row>
    <row r="3149" spans="1:6" x14ac:dyDescent="0.3">
      <c r="A3149" s="213">
        <v>2013</v>
      </c>
      <c r="B3149" s="213" t="s">
        <v>93</v>
      </c>
      <c r="C3149" s="213" t="s">
        <v>84</v>
      </c>
      <c r="D3149" s="213" t="s">
        <v>17</v>
      </c>
      <c r="E3149" s="213">
        <v>71</v>
      </c>
      <c r="F3149" s="213" t="s">
        <v>105</v>
      </c>
    </row>
    <row r="3150" spans="1:6" x14ac:dyDescent="0.3">
      <c r="A3150" s="213">
        <v>2013</v>
      </c>
      <c r="B3150" s="213" t="s">
        <v>93</v>
      </c>
      <c r="C3150" s="213" t="s">
        <v>84</v>
      </c>
      <c r="D3150" s="213" t="s">
        <v>11</v>
      </c>
      <c r="E3150" s="213">
        <v>137</v>
      </c>
      <c r="F3150" s="213" t="s">
        <v>105</v>
      </c>
    </row>
    <row r="3151" spans="1:6" x14ac:dyDescent="0.3">
      <c r="A3151" s="213">
        <v>2013</v>
      </c>
      <c r="B3151" s="213" t="s">
        <v>93</v>
      </c>
      <c r="C3151" s="213" t="s">
        <v>84</v>
      </c>
      <c r="D3151" s="213" t="s">
        <v>56</v>
      </c>
      <c r="E3151" s="213">
        <v>36</v>
      </c>
      <c r="F3151" s="213" t="s">
        <v>105</v>
      </c>
    </row>
    <row r="3152" spans="1:6" x14ac:dyDescent="0.3">
      <c r="A3152" s="213">
        <v>2013</v>
      </c>
      <c r="B3152" s="213" t="s">
        <v>93</v>
      </c>
      <c r="C3152" s="213" t="s">
        <v>84</v>
      </c>
      <c r="D3152" s="213" t="s">
        <v>47</v>
      </c>
      <c r="E3152" s="213">
        <v>74</v>
      </c>
      <c r="F3152" s="213" t="s">
        <v>105</v>
      </c>
    </row>
    <row r="3153" spans="1:6" x14ac:dyDescent="0.3">
      <c r="A3153" s="213">
        <v>2013</v>
      </c>
      <c r="B3153" s="213" t="s">
        <v>93</v>
      </c>
      <c r="C3153" s="213" t="s">
        <v>84</v>
      </c>
      <c r="D3153" s="213" t="s">
        <v>74</v>
      </c>
      <c r="E3153" s="213">
        <v>79</v>
      </c>
      <c r="F3153" s="213" t="s">
        <v>105</v>
      </c>
    </row>
    <row r="3154" spans="1:6" x14ac:dyDescent="0.3">
      <c r="A3154" s="213">
        <v>2013</v>
      </c>
      <c r="B3154" s="213" t="s">
        <v>93</v>
      </c>
      <c r="C3154" s="213" t="s">
        <v>84</v>
      </c>
      <c r="D3154" s="213" t="s">
        <v>60</v>
      </c>
      <c r="E3154" s="213">
        <v>31</v>
      </c>
      <c r="F3154" s="213" t="s">
        <v>105</v>
      </c>
    </row>
    <row r="3155" spans="1:6" x14ac:dyDescent="0.3">
      <c r="A3155" s="213">
        <v>2013</v>
      </c>
      <c r="B3155" s="213" t="s">
        <v>93</v>
      </c>
      <c r="C3155" s="213" t="s">
        <v>84</v>
      </c>
      <c r="D3155" s="213" t="s">
        <v>25</v>
      </c>
      <c r="E3155" s="213">
        <v>71</v>
      </c>
      <c r="F3155" s="213" t="s">
        <v>105</v>
      </c>
    </row>
    <row r="3156" spans="1:6" x14ac:dyDescent="0.3">
      <c r="A3156" s="213">
        <v>2013</v>
      </c>
      <c r="B3156" s="213" t="s">
        <v>93</v>
      </c>
      <c r="C3156" s="213" t="s">
        <v>84</v>
      </c>
      <c r="D3156" s="213" t="s">
        <v>7</v>
      </c>
      <c r="E3156" s="213">
        <v>114</v>
      </c>
      <c r="F3156" s="213" t="s">
        <v>105</v>
      </c>
    </row>
    <row r="3157" spans="1:6" x14ac:dyDescent="0.3">
      <c r="A3157" s="213">
        <v>2013</v>
      </c>
      <c r="B3157" s="213" t="s">
        <v>93</v>
      </c>
      <c r="C3157" s="213" t="s">
        <v>84</v>
      </c>
      <c r="D3157" s="213" t="s">
        <v>16</v>
      </c>
      <c r="E3157" s="213">
        <v>88</v>
      </c>
      <c r="F3157" s="213" t="s">
        <v>105</v>
      </c>
    </row>
    <row r="3158" spans="1:6" x14ac:dyDescent="0.3">
      <c r="A3158" s="213">
        <v>2013</v>
      </c>
      <c r="B3158" s="213" t="s">
        <v>93</v>
      </c>
      <c r="C3158" s="213" t="s">
        <v>84</v>
      </c>
      <c r="D3158" s="213" t="s">
        <v>2</v>
      </c>
      <c r="E3158" s="213">
        <v>190</v>
      </c>
      <c r="F3158" s="213" t="s">
        <v>105</v>
      </c>
    </row>
    <row r="3159" spans="1:6" x14ac:dyDescent="0.3">
      <c r="A3159" s="213">
        <v>2013</v>
      </c>
      <c r="B3159" s="213" t="s">
        <v>93</v>
      </c>
      <c r="C3159" s="213" t="s">
        <v>84</v>
      </c>
      <c r="D3159" s="213" t="s">
        <v>4</v>
      </c>
      <c r="E3159" s="213">
        <v>175</v>
      </c>
      <c r="F3159" s="213" t="s">
        <v>105</v>
      </c>
    </row>
    <row r="3160" spans="1:6" x14ac:dyDescent="0.3">
      <c r="A3160" s="213">
        <v>2013</v>
      </c>
      <c r="B3160" s="213" t="s">
        <v>93</v>
      </c>
      <c r="C3160" s="213" t="s">
        <v>84</v>
      </c>
      <c r="D3160" s="213" t="s">
        <v>8</v>
      </c>
      <c r="E3160" s="213">
        <v>51</v>
      </c>
      <c r="F3160" s="213" t="s">
        <v>105</v>
      </c>
    </row>
    <row r="3161" spans="1:6" x14ac:dyDescent="0.3">
      <c r="A3161" s="213">
        <v>2013</v>
      </c>
      <c r="B3161" s="213" t="s">
        <v>93</v>
      </c>
      <c r="C3161" s="213" t="s">
        <v>84</v>
      </c>
      <c r="D3161" s="213" t="s">
        <v>78</v>
      </c>
      <c r="E3161" s="213">
        <v>62</v>
      </c>
      <c r="F3161" s="213" t="s">
        <v>105</v>
      </c>
    </row>
    <row r="3162" spans="1:6" x14ac:dyDescent="0.3">
      <c r="A3162" s="213">
        <v>2013</v>
      </c>
      <c r="B3162" s="213" t="s">
        <v>93</v>
      </c>
      <c r="C3162" s="213" t="s">
        <v>84</v>
      </c>
      <c r="D3162" s="213" t="s">
        <v>27</v>
      </c>
      <c r="E3162" s="213">
        <v>43</v>
      </c>
      <c r="F3162" s="213" t="s">
        <v>105</v>
      </c>
    </row>
    <row r="3163" spans="1:6" x14ac:dyDescent="0.3">
      <c r="A3163" s="213">
        <v>2013</v>
      </c>
      <c r="B3163" s="213" t="s">
        <v>93</v>
      </c>
      <c r="C3163" s="213" t="s">
        <v>84</v>
      </c>
      <c r="D3163" s="213" t="s">
        <v>70</v>
      </c>
      <c r="E3163" s="213">
        <v>52</v>
      </c>
      <c r="F3163" s="213" t="s">
        <v>105</v>
      </c>
    </row>
    <row r="3164" spans="1:6" x14ac:dyDescent="0.3">
      <c r="A3164" s="213">
        <v>2013</v>
      </c>
      <c r="B3164" s="213" t="s">
        <v>93</v>
      </c>
      <c r="C3164" s="213" t="s">
        <v>84</v>
      </c>
      <c r="D3164" s="213" t="s">
        <v>6</v>
      </c>
      <c r="E3164" s="292">
        <v>1013</v>
      </c>
      <c r="F3164" s="213" t="s">
        <v>105</v>
      </c>
    </row>
    <row r="3165" spans="1:6" x14ac:dyDescent="0.3">
      <c r="A3165" s="213">
        <v>2013</v>
      </c>
      <c r="B3165" s="213" t="s">
        <v>93</v>
      </c>
      <c r="C3165" s="213" t="s">
        <v>84</v>
      </c>
      <c r="D3165" s="213" t="s">
        <v>62</v>
      </c>
      <c r="E3165" s="213">
        <v>45</v>
      </c>
      <c r="F3165" s="213" t="s">
        <v>105</v>
      </c>
    </row>
    <row r="3166" spans="1:6" x14ac:dyDescent="0.3">
      <c r="A3166" s="213">
        <v>2013</v>
      </c>
      <c r="B3166" s="213" t="s">
        <v>93</v>
      </c>
      <c r="C3166" s="213" t="s">
        <v>84</v>
      </c>
      <c r="D3166" s="213" t="s">
        <v>5</v>
      </c>
      <c r="E3166" s="213">
        <v>105</v>
      </c>
      <c r="F3166" s="213" t="s">
        <v>105</v>
      </c>
    </row>
    <row r="3167" spans="1:6" x14ac:dyDescent="0.3">
      <c r="A3167" s="213">
        <v>2013</v>
      </c>
      <c r="B3167" s="213" t="s">
        <v>93</v>
      </c>
      <c r="C3167" s="213" t="s">
        <v>84</v>
      </c>
      <c r="D3167" s="213" t="s">
        <v>76</v>
      </c>
      <c r="E3167" s="213">
        <v>59</v>
      </c>
      <c r="F3167" s="213" t="s">
        <v>105</v>
      </c>
    </row>
    <row r="3168" spans="1:6" x14ac:dyDescent="0.3">
      <c r="A3168" s="213">
        <v>2013</v>
      </c>
      <c r="B3168" s="213" t="s">
        <v>93</v>
      </c>
      <c r="C3168" s="213" t="s">
        <v>84</v>
      </c>
      <c r="D3168" s="213" t="s">
        <v>23</v>
      </c>
      <c r="E3168" s="213">
        <v>37</v>
      </c>
      <c r="F3168" s="213" t="s">
        <v>105</v>
      </c>
    </row>
    <row r="3169" spans="1:6" x14ac:dyDescent="0.3">
      <c r="A3169" s="213">
        <v>2013</v>
      </c>
      <c r="B3169" s="213" t="s">
        <v>93</v>
      </c>
      <c r="C3169" s="213" t="s">
        <v>84</v>
      </c>
      <c r="D3169" s="213" t="s">
        <v>278</v>
      </c>
      <c r="E3169" s="213">
        <v>43</v>
      </c>
      <c r="F3169" s="213" t="s">
        <v>105</v>
      </c>
    </row>
    <row r="3170" spans="1:6" x14ac:dyDescent="0.3">
      <c r="A3170" s="213">
        <v>2013</v>
      </c>
      <c r="B3170" s="213" t="s">
        <v>93</v>
      </c>
      <c r="C3170" s="213" t="s">
        <v>84</v>
      </c>
      <c r="D3170" s="213" t="s">
        <v>19</v>
      </c>
      <c r="E3170" s="213">
        <v>44</v>
      </c>
      <c r="F3170" s="213" t="s">
        <v>105</v>
      </c>
    </row>
    <row r="3171" spans="1:6" x14ac:dyDescent="0.3">
      <c r="A3171" s="213">
        <v>2013</v>
      </c>
      <c r="B3171" s="213" t="s">
        <v>93</v>
      </c>
      <c r="C3171" s="213" t="s">
        <v>84</v>
      </c>
      <c r="D3171" s="213" t="s">
        <v>3</v>
      </c>
      <c r="E3171" s="213">
        <v>202</v>
      </c>
      <c r="F3171" s="213" t="s">
        <v>105</v>
      </c>
    </row>
    <row r="3172" spans="1:6" x14ac:dyDescent="0.3">
      <c r="A3172" s="213">
        <v>2013</v>
      </c>
      <c r="B3172" s="213" t="s">
        <v>93</v>
      </c>
      <c r="C3172" s="213" t="s">
        <v>84</v>
      </c>
      <c r="D3172" s="213" t="s">
        <v>80</v>
      </c>
      <c r="E3172" s="213">
        <v>53</v>
      </c>
      <c r="F3172" s="213" t="s">
        <v>105</v>
      </c>
    </row>
    <row r="3173" spans="1:6" x14ac:dyDescent="0.3">
      <c r="A3173" s="213">
        <v>2013</v>
      </c>
      <c r="B3173" s="213" t="s">
        <v>93</v>
      </c>
      <c r="C3173" s="213" t="s">
        <v>84</v>
      </c>
      <c r="D3173" s="213" t="s">
        <v>39</v>
      </c>
      <c r="E3173" s="213">
        <v>33</v>
      </c>
      <c r="F3173" s="213" t="s">
        <v>105</v>
      </c>
    </row>
    <row r="3174" spans="1:6" x14ac:dyDescent="0.3">
      <c r="A3174" s="213">
        <v>2013</v>
      </c>
      <c r="B3174" s="213" t="s">
        <v>93</v>
      </c>
      <c r="C3174" s="213" t="s">
        <v>84</v>
      </c>
      <c r="D3174" s="213" t="s">
        <v>14</v>
      </c>
      <c r="E3174" s="213">
        <v>93</v>
      </c>
      <c r="F3174" s="213" t="s">
        <v>105</v>
      </c>
    </row>
    <row r="3175" spans="1:6" x14ac:dyDescent="0.3">
      <c r="A3175" s="213">
        <v>2013</v>
      </c>
      <c r="B3175" s="213" t="s">
        <v>93</v>
      </c>
      <c r="C3175" s="213" t="s">
        <v>84</v>
      </c>
      <c r="D3175" s="213" t="s">
        <v>24</v>
      </c>
      <c r="E3175" s="213">
        <v>102</v>
      </c>
      <c r="F3175" s="213" t="s">
        <v>105</v>
      </c>
    </row>
    <row r="3176" spans="1:6" x14ac:dyDescent="0.3">
      <c r="A3176" s="213">
        <v>2013</v>
      </c>
      <c r="B3176" s="213" t="s">
        <v>93</v>
      </c>
      <c r="C3176" s="213" t="s">
        <v>84</v>
      </c>
      <c r="D3176" s="213" t="s">
        <v>9</v>
      </c>
      <c r="E3176" s="213">
        <v>64</v>
      </c>
      <c r="F3176" s="213" t="s">
        <v>105</v>
      </c>
    </row>
    <row r="3177" spans="1:6" x14ac:dyDescent="0.3">
      <c r="A3177" s="213">
        <v>2013</v>
      </c>
      <c r="B3177" s="213" t="s">
        <v>93</v>
      </c>
      <c r="C3177" s="213" t="s">
        <v>84</v>
      </c>
      <c r="D3177" s="213" t="s">
        <v>28</v>
      </c>
      <c r="E3177" s="213">
        <v>42</v>
      </c>
      <c r="F3177" s="213" t="s">
        <v>105</v>
      </c>
    </row>
    <row r="3178" spans="1:6" x14ac:dyDescent="0.3">
      <c r="A3178" s="213">
        <v>2013</v>
      </c>
      <c r="B3178" s="213" t="s">
        <v>93</v>
      </c>
      <c r="C3178" s="213" t="s">
        <v>84</v>
      </c>
      <c r="D3178" s="213" t="s">
        <v>31</v>
      </c>
      <c r="E3178" s="213">
        <v>44</v>
      </c>
      <c r="F3178" s="213" t="s">
        <v>105</v>
      </c>
    </row>
    <row r="3179" spans="1:6" x14ac:dyDescent="0.3">
      <c r="A3179" s="213">
        <v>2013</v>
      </c>
      <c r="B3179" s="213" t="s">
        <v>93</v>
      </c>
      <c r="C3179" s="213" t="s">
        <v>84</v>
      </c>
      <c r="D3179" s="213" t="s">
        <v>64</v>
      </c>
      <c r="E3179" s="213">
        <v>56</v>
      </c>
      <c r="F3179" s="213" t="s">
        <v>105</v>
      </c>
    </row>
    <row r="3180" spans="1:6" x14ac:dyDescent="0.3">
      <c r="A3180" s="213">
        <v>2013</v>
      </c>
      <c r="B3180" s="213" t="s">
        <v>93</v>
      </c>
      <c r="C3180" s="213" t="s">
        <v>84</v>
      </c>
      <c r="D3180" s="213" t="s">
        <v>73</v>
      </c>
      <c r="E3180" s="213">
        <v>64</v>
      </c>
      <c r="F3180" s="213" t="s">
        <v>105</v>
      </c>
    </row>
    <row r="3181" spans="1:6" x14ac:dyDescent="0.3">
      <c r="A3181" s="213">
        <v>2013</v>
      </c>
      <c r="B3181" s="213" t="s">
        <v>93</v>
      </c>
      <c r="C3181" s="213" t="s">
        <v>84</v>
      </c>
      <c r="D3181" s="213" t="s">
        <v>46</v>
      </c>
      <c r="E3181" s="213">
        <v>70</v>
      </c>
      <c r="F3181" s="213" t="s">
        <v>105</v>
      </c>
    </row>
    <row r="3182" spans="1:6" x14ac:dyDescent="0.3">
      <c r="A3182" s="213">
        <v>2013</v>
      </c>
      <c r="B3182" s="213" t="s">
        <v>93</v>
      </c>
      <c r="C3182" s="213" t="s">
        <v>84</v>
      </c>
      <c r="D3182" s="213" t="s">
        <v>75</v>
      </c>
      <c r="E3182" s="213">
        <v>40</v>
      </c>
      <c r="F3182" s="213" t="s">
        <v>105</v>
      </c>
    </row>
    <row r="3183" spans="1:6" x14ac:dyDescent="0.3">
      <c r="A3183" s="213">
        <v>2013</v>
      </c>
      <c r="B3183" s="213" t="s">
        <v>93</v>
      </c>
      <c r="C3183" s="213" t="s">
        <v>84</v>
      </c>
      <c r="D3183" s="213" t="s">
        <v>10</v>
      </c>
      <c r="E3183" s="213">
        <v>128</v>
      </c>
      <c r="F3183" s="213" t="s">
        <v>105</v>
      </c>
    </row>
    <row r="3184" spans="1:6" x14ac:dyDescent="0.3">
      <c r="A3184" s="213">
        <v>2013</v>
      </c>
      <c r="B3184" s="213" t="s">
        <v>93</v>
      </c>
      <c r="C3184" s="213" t="s">
        <v>84</v>
      </c>
      <c r="D3184" s="213" t="s">
        <v>15</v>
      </c>
      <c r="E3184" s="213">
        <v>100</v>
      </c>
      <c r="F3184" s="213" t="s">
        <v>105</v>
      </c>
    </row>
    <row r="3185" spans="1:6" x14ac:dyDescent="0.3">
      <c r="A3185" s="213">
        <v>2013</v>
      </c>
      <c r="B3185" s="213" t="s">
        <v>93</v>
      </c>
      <c r="C3185" s="213" t="s">
        <v>84</v>
      </c>
      <c r="D3185" s="213" t="s">
        <v>18</v>
      </c>
      <c r="E3185" s="213">
        <v>86</v>
      </c>
      <c r="F3185" s="213" t="s">
        <v>105</v>
      </c>
    </row>
    <row r="3186" spans="1:6" x14ac:dyDescent="0.3">
      <c r="A3186" s="213">
        <v>2013</v>
      </c>
      <c r="B3186" s="213" t="s">
        <v>93</v>
      </c>
      <c r="C3186" s="213" t="s">
        <v>84</v>
      </c>
      <c r="D3186" s="213" t="s">
        <v>77</v>
      </c>
      <c r="E3186" s="213">
        <v>36</v>
      </c>
      <c r="F3186" s="213" t="s">
        <v>105</v>
      </c>
    </row>
    <row r="3187" spans="1:6" x14ac:dyDescent="0.3">
      <c r="A3187" s="213">
        <v>2013</v>
      </c>
      <c r="B3187" s="213" t="s">
        <v>93</v>
      </c>
      <c r="C3187" s="213" t="s">
        <v>84</v>
      </c>
      <c r="D3187" s="213" t="s">
        <v>71</v>
      </c>
      <c r="E3187" s="213">
        <v>38</v>
      </c>
      <c r="F3187" s="213" t="s">
        <v>105</v>
      </c>
    </row>
    <row r="3188" spans="1:6" x14ac:dyDescent="0.3">
      <c r="A3188" s="213">
        <v>2013</v>
      </c>
      <c r="B3188" s="213" t="s">
        <v>93</v>
      </c>
      <c r="C3188" s="213" t="s">
        <v>84</v>
      </c>
      <c r="D3188" s="213" t="s">
        <v>20</v>
      </c>
      <c r="E3188" s="213">
        <v>37</v>
      </c>
      <c r="F3188" s="213" t="s">
        <v>105</v>
      </c>
    </row>
    <row r="3189" spans="1:6" x14ac:dyDescent="0.3">
      <c r="A3189" s="213">
        <v>2013</v>
      </c>
      <c r="B3189" s="213" t="s">
        <v>93</v>
      </c>
      <c r="C3189" s="213" t="s">
        <v>84</v>
      </c>
      <c r="D3189" s="213" t="s">
        <v>95</v>
      </c>
      <c r="E3189" s="213">
        <v>71</v>
      </c>
      <c r="F3189" s="213" t="s">
        <v>105</v>
      </c>
    </row>
    <row r="3190" spans="1:6" x14ac:dyDescent="0.3">
      <c r="A3190" s="213">
        <v>2013</v>
      </c>
      <c r="B3190" s="213" t="s">
        <v>93</v>
      </c>
      <c r="C3190" s="213" t="s">
        <v>84</v>
      </c>
      <c r="D3190" s="213" t="s">
        <v>281</v>
      </c>
      <c r="E3190" s="213">
        <v>224</v>
      </c>
      <c r="F3190" s="213" t="s">
        <v>105</v>
      </c>
    </row>
    <row r="3191" spans="1:6" x14ac:dyDescent="0.3">
      <c r="A3191" s="213">
        <v>2013</v>
      </c>
      <c r="B3191" s="213" t="s">
        <v>93</v>
      </c>
      <c r="C3191" s="213" t="s">
        <v>84</v>
      </c>
      <c r="D3191" s="213" t="s">
        <v>145</v>
      </c>
      <c r="E3191" s="292">
        <v>5729</v>
      </c>
      <c r="F3191" s="213" t="s">
        <v>105</v>
      </c>
    </row>
    <row r="3192" spans="1:6" x14ac:dyDescent="0.3">
      <c r="A3192" s="213">
        <v>2013</v>
      </c>
      <c r="B3192" s="213" t="s">
        <v>93</v>
      </c>
      <c r="C3192" s="213" t="s">
        <v>84</v>
      </c>
      <c r="D3192" s="213" t="s">
        <v>146</v>
      </c>
      <c r="E3192" s="213">
        <v>580</v>
      </c>
      <c r="F3192" s="213" t="s">
        <v>105</v>
      </c>
    </row>
    <row r="3193" spans="1:6" x14ac:dyDescent="0.3">
      <c r="A3193" s="213">
        <v>2013</v>
      </c>
      <c r="B3193" s="213" t="s">
        <v>93</v>
      </c>
      <c r="C3193" s="213" t="s">
        <v>84</v>
      </c>
      <c r="D3193" s="213" t="s">
        <v>147</v>
      </c>
      <c r="E3193" s="292">
        <v>5865</v>
      </c>
      <c r="F3193" s="213" t="s">
        <v>105</v>
      </c>
    </row>
    <row r="3194" spans="1:6" x14ac:dyDescent="0.3">
      <c r="A3194" s="213">
        <v>2013</v>
      </c>
      <c r="B3194" s="213" t="s">
        <v>93</v>
      </c>
      <c r="C3194" s="213" t="s">
        <v>293</v>
      </c>
      <c r="D3194" s="213" t="s">
        <v>79</v>
      </c>
      <c r="E3194" s="213">
        <v>103</v>
      </c>
      <c r="F3194" s="213" t="s">
        <v>105</v>
      </c>
    </row>
    <row r="3195" spans="1:6" x14ac:dyDescent="0.3">
      <c r="A3195" s="213">
        <v>2013</v>
      </c>
      <c r="B3195" s="213" t="s">
        <v>93</v>
      </c>
      <c r="C3195" s="213" t="s">
        <v>293</v>
      </c>
      <c r="D3195" s="213" t="s">
        <v>17</v>
      </c>
      <c r="E3195" s="213">
        <v>74</v>
      </c>
      <c r="F3195" s="213" t="s">
        <v>105</v>
      </c>
    </row>
    <row r="3196" spans="1:6" x14ac:dyDescent="0.3">
      <c r="A3196" s="213">
        <v>2013</v>
      </c>
      <c r="B3196" s="213" t="s">
        <v>93</v>
      </c>
      <c r="C3196" s="213" t="s">
        <v>293</v>
      </c>
      <c r="D3196" s="213" t="s">
        <v>11</v>
      </c>
      <c r="E3196" s="213">
        <v>145</v>
      </c>
      <c r="F3196" s="213" t="s">
        <v>105</v>
      </c>
    </row>
    <row r="3197" spans="1:6" x14ac:dyDescent="0.3">
      <c r="A3197" s="213">
        <v>2013</v>
      </c>
      <c r="B3197" s="213" t="s">
        <v>93</v>
      </c>
      <c r="C3197" s="213" t="s">
        <v>293</v>
      </c>
      <c r="D3197" s="213" t="s">
        <v>56</v>
      </c>
      <c r="E3197" s="213">
        <v>62</v>
      </c>
      <c r="F3197" s="213" t="s">
        <v>105</v>
      </c>
    </row>
    <row r="3198" spans="1:6" x14ac:dyDescent="0.3">
      <c r="A3198" s="213">
        <v>2013</v>
      </c>
      <c r="B3198" s="213" t="s">
        <v>93</v>
      </c>
      <c r="C3198" s="213" t="s">
        <v>293</v>
      </c>
      <c r="D3198" s="213" t="s">
        <v>29</v>
      </c>
      <c r="E3198" s="213">
        <v>34</v>
      </c>
      <c r="F3198" s="213" t="s">
        <v>105</v>
      </c>
    </row>
    <row r="3199" spans="1:6" x14ac:dyDescent="0.3">
      <c r="A3199" s="213">
        <v>2013</v>
      </c>
      <c r="B3199" s="213" t="s">
        <v>93</v>
      </c>
      <c r="C3199" s="213" t="s">
        <v>293</v>
      </c>
      <c r="D3199" s="213" t="s">
        <v>47</v>
      </c>
      <c r="E3199" s="213">
        <v>83</v>
      </c>
      <c r="F3199" s="213" t="s">
        <v>105</v>
      </c>
    </row>
    <row r="3200" spans="1:6" x14ac:dyDescent="0.3">
      <c r="A3200" s="213">
        <v>2013</v>
      </c>
      <c r="B3200" s="213" t="s">
        <v>93</v>
      </c>
      <c r="C3200" s="213" t="s">
        <v>293</v>
      </c>
      <c r="D3200" s="213" t="s">
        <v>74</v>
      </c>
      <c r="E3200" s="213">
        <v>106</v>
      </c>
      <c r="F3200" s="213" t="s">
        <v>105</v>
      </c>
    </row>
    <row r="3201" spans="1:6" x14ac:dyDescent="0.3">
      <c r="A3201" s="213">
        <v>2013</v>
      </c>
      <c r="B3201" s="213" t="s">
        <v>93</v>
      </c>
      <c r="C3201" s="213" t="s">
        <v>293</v>
      </c>
      <c r="D3201" s="213" t="s">
        <v>60</v>
      </c>
      <c r="E3201" s="213">
        <v>32</v>
      </c>
      <c r="F3201" s="213" t="s">
        <v>105</v>
      </c>
    </row>
    <row r="3202" spans="1:6" x14ac:dyDescent="0.3">
      <c r="A3202" s="213">
        <v>2013</v>
      </c>
      <c r="B3202" s="213" t="s">
        <v>93</v>
      </c>
      <c r="C3202" s="213" t="s">
        <v>293</v>
      </c>
      <c r="D3202" s="213" t="s">
        <v>25</v>
      </c>
      <c r="E3202" s="213">
        <v>73</v>
      </c>
      <c r="F3202" s="213" t="s">
        <v>105</v>
      </c>
    </row>
    <row r="3203" spans="1:6" x14ac:dyDescent="0.3">
      <c r="A3203" s="213">
        <v>2013</v>
      </c>
      <c r="B3203" s="213" t="s">
        <v>93</v>
      </c>
      <c r="C3203" s="213" t="s">
        <v>293</v>
      </c>
      <c r="D3203" s="213" t="s">
        <v>7</v>
      </c>
      <c r="E3203" s="213">
        <v>87</v>
      </c>
      <c r="F3203" s="213" t="s">
        <v>105</v>
      </c>
    </row>
    <row r="3204" spans="1:6" x14ac:dyDescent="0.3">
      <c r="A3204" s="213">
        <v>2013</v>
      </c>
      <c r="B3204" s="213" t="s">
        <v>93</v>
      </c>
      <c r="C3204" s="213" t="s">
        <v>293</v>
      </c>
      <c r="D3204" s="213" t="s">
        <v>36</v>
      </c>
      <c r="E3204" s="213">
        <v>35</v>
      </c>
      <c r="F3204" s="213" t="s">
        <v>105</v>
      </c>
    </row>
    <row r="3205" spans="1:6" x14ac:dyDescent="0.3">
      <c r="A3205" s="213">
        <v>2013</v>
      </c>
      <c r="B3205" s="213" t="s">
        <v>93</v>
      </c>
      <c r="C3205" s="213" t="s">
        <v>293</v>
      </c>
      <c r="D3205" s="213" t="s">
        <v>16</v>
      </c>
      <c r="E3205" s="213">
        <v>75</v>
      </c>
      <c r="F3205" s="213" t="s">
        <v>105</v>
      </c>
    </row>
    <row r="3206" spans="1:6" x14ac:dyDescent="0.3">
      <c r="A3206" s="213">
        <v>2013</v>
      </c>
      <c r="B3206" s="213" t="s">
        <v>93</v>
      </c>
      <c r="C3206" s="213" t="s">
        <v>293</v>
      </c>
      <c r="D3206" s="213" t="s">
        <v>2</v>
      </c>
      <c r="E3206" s="213">
        <v>172</v>
      </c>
      <c r="F3206" s="213" t="s">
        <v>105</v>
      </c>
    </row>
    <row r="3207" spans="1:6" x14ac:dyDescent="0.3">
      <c r="A3207" s="213">
        <v>2013</v>
      </c>
      <c r="B3207" s="213" t="s">
        <v>93</v>
      </c>
      <c r="C3207" s="213" t="s">
        <v>293</v>
      </c>
      <c r="D3207" s="213" t="s">
        <v>4</v>
      </c>
      <c r="E3207" s="213">
        <v>190</v>
      </c>
      <c r="F3207" s="213" t="s">
        <v>105</v>
      </c>
    </row>
    <row r="3208" spans="1:6" x14ac:dyDescent="0.3">
      <c r="A3208" s="213">
        <v>2013</v>
      </c>
      <c r="B3208" s="213" t="s">
        <v>93</v>
      </c>
      <c r="C3208" s="213" t="s">
        <v>293</v>
      </c>
      <c r="D3208" s="213" t="s">
        <v>8</v>
      </c>
      <c r="E3208" s="213">
        <v>54</v>
      </c>
      <c r="F3208" s="213" t="s">
        <v>105</v>
      </c>
    </row>
    <row r="3209" spans="1:6" x14ac:dyDescent="0.3">
      <c r="A3209" s="213">
        <v>2013</v>
      </c>
      <c r="B3209" s="213" t="s">
        <v>93</v>
      </c>
      <c r="C3209" s="213" t="s">
        <v>293</v>
      </c>
      <c r="D3209" s="213" t="s">
        <v>78</v>
      </c>
      <c r="E3209" s="213">
        <v>78</v>
      </c>
      <c r="F3209" s="213" t="s">
        <v>105</v>
      </c>
    </row>
    <row r="3210" spans="1:6" x14ac:dyDescent="0.3">
      <c r="A3210" s="213">
        <v>2013</v>
      </c>
      <c r="B3210" s="213" t="s">
        <v>93</v>
      </c>
      <c r="C3210" s="213" t="s">
        <v>293</v>
      </c>
      <c r="D3210" s="213" t="s">
        <v>27</v>
      </c>
      <c r="E3210" s="213">
        <v>51</v>
      </c>
      <c r="F3210" s="213" t="s">
        <v>105</v>
      </c>
    </row>
    <row r="3211" spans="1:6" x14ac:dyDescent="0.3">
      <c r="A3211" s="213">
        <v>2013</v>
      </c>
      <c r="B3211" s="213" t="s">
        <v>93</v>
      </c>
      <c r="C3211" s="213" t="s">
        <v>293</v>
      </c>
      <c r="D3211" s="213" t="s">
        <v>70</v>
      </c>
      <c r="E3211" s="213">
        <v>138</v>
      </c>
      <c r="F3211" s="213" t="s">
        <v>105</v>
      </c>
    </row>
    <row r="3212" spans="1:6" x14ac:dyDescent="0.3">
      <c r="A3212" s="213">
        <v>2013</v>
      </c>
      <c r="B3212" s="213" t="s">
        <v>93</v>
      </c>
      <c r="C3212" s="213" t="s">
        <v>293</v>
      </c>
      <c r="D3212" s="213" t="s">
        <v>6</v>
      </c>
      <c r="E3212" s="213">
        <v>174</v>
      </c>
      <c r="F3212" s="213" t="s">
        <v>105</v>
      </c>
    </row>
    <row r="3213" spans="1:6" x14ac:dyDescent="0.3">
      <c r="A3213" s="213">
        <v>2013</v>
      </c>
      <c r="B3213" s="213" t="s">
        <v>93</v>
      </c>
      <c r="C3213" s="213" t="s">
        <v>293</v>
      </c>
      <c r="D3213" s="213" t="s">
        <v>62</v>
      </c>
      <c r="E3213" s="213">
        <v>59</v>
      </c>
      <c r="F3213" s="213" t="s">
        <v>105</v>
      </c>
    </row>
    <row r="3214" spans="1:6" x14ac:dyDescent="0.3">
      <c r="A3214" s="213">
        <v>2013</v>
      </c>
      <c r="B3214" s="213" t="s">
        <v>93</v>
      </c>
      <c r="C3214" s="213" t="s">
        <v>293</v>
      </c>
      <c r="D3214" s="213" t="s">
        <v>5</v>
      </c>
      <c r="E3214" s="213">
        <v>139</v>
      </c>
      <c r="F3214" s="213" t="s">
        <v>105</v>
      </c>
    </row>
    <row r="3215" spans="1:6" x14ac:dyDescent="0.3">
      <c r="A3215" s="213">
        <v>2013</v>
      </c>
      <c r="B3215" s="213" t="s">
        <v>93</v>
      </c>
      <c r="C3215" s="213" t="s">
        <v>293</v>
      </c>
      <c r="D3215" s="213" t="s">
        <v>76</v>
      </c>
      <c r="E3215" s="213">
        <v>89</v>
      </c>
      <c r="F3215" s="213" t="s">
        <v>105</v>
      </c>
    </row>
    <row r="3216" spans="1:6" x14ac:dyDescent="0.3">
      <c r="A3216" s="213">
        <v>2013</v>
      </c>
      <c r="B3216" s="213" t="s">
        <v>93</v>
      </c>
      <c r="C3216" s="213" t="s">
        <v>293</v>
      </c>
      <c r="D3216" s="213" t="s">
        <v>278</v>
      </c>
      <c r="E3216" s="213">
        <v>43</v>
      </c>
      <c r="F3216" s="213" t="s">
        <v>105</v>
      </c>
    </row>
    <row r="3217" spans="1:6" x14ac:dyDescent="0.3">
      <c r="A3217" s="213">
        <v>2013</v>
      </c>
      <c r="B3217" s="213" t="s">
        <v>93</v>
      </c>
      <c r="C3217" s="213" t="s">
        <v>293</v>
      </c>
      <c r="D3217" s="213" t="s">
        <v>19</v>
      </c>
      <c r="E3217" s="213">
        <v>31</v>
      </c>
      <c r="F3217" s="213" t="s">
        <v>105</v>
      </c>
    </row>
    <row r="3218" spans="1:6" x14ac:dyDescent="0.3">
      <c r="A3218" s="213">
        <v>2013</v>
      </c>
      <c r="B3218" s="213" t="s">
        <v>93</v>
      </c>
      <c r="C3218" s="213" t="s">
        <v>293</v>
      </c>
      <c r="D3218" s="213" t="s">
        <v>48</v>
      </c>
      <c r="E3218" s="213">
        <v>32</v>
      </c>
      <c r="F3218" s="213" t="s">
        <v>105</v>
      </c>
    </row>
    <row r="3219" spans="1:6" x14ac:dyDescent="0.3">
      <c r="A3219" s="213">
        <v>2013</v>
      </c>
      <c r="B3219" s="213" t="s">
        <v>93</v>
      </c>
      <c r="C3219" s="213" t="s">
        <v>293</v>
      </c>
      <c r="D3219" s="213" t="s">
        <v>3</v>
      </c>
      <c r="E3219" s="213">
        <v>160</v>
      </c>
      <c r="F3219" s="213" t="s">
        <v>105</v>
      </c>
    </row>
    <row r="3220" spans="1:6" x14ac:dyDescent="0.3">
      <c r="A3220" s="213">
        <v>2013</v>
      </c>
      <c r="B3220" s="213" t="s">
        <v>93</v>
      </c>
      <c r="C3220" s="213" t="s">
        <v>293</v>
      </c>
      <c r="D3220" s="213" t="s">
        <v>80</v>
      </c>
      <c r="E3220" s="213">
        <v>52</v>
      </c>
      <c r="F3220" s="213" t="s">
        <v>105</v>
      </c>
    </row>
    <row r="3221" spans="1:6" x14ac:dyDescent="0.3">
      <c r="A3221" s="213">
        <v>2013</v>
      </c>
      <c r="B3221" s="213" t="s">
        <v>93</v>
      </c>
      <c r="C3221" s="213" t="s">
        <v>293</v>
      </c>
      <c r="D3221" s="213" t="s">
        <v>39</v>
      </c>
      <c r="E3221" s="213">
        <v>137</v>
      </c>
      <c r="F3221" s="213" t="s">
        <v>105</v>
      </c>
    </row>
    <row r="3222" spans="1:6" x14ac:dyDescent="0.3">
      <c r="A3222" s="213">
        <v>2013</v>
      </c>
      <c r="B3222" s="213" t="s">
        <v>93</v>
      </c>
      <c r="C3222" s="213" t="s">
        <v>293</v>
      </c>
      <c r="D3222" s="213" t="s">
        <v>14</v>
      </c>
      <c r="E3222" s="213">
        <v>123</v>
      </c>
      <c r="F3222" s="213" t="s">
        <v>105</v>
      </c>
    </row>
    <row r="3223" spans="1:6" x14ac:dyDescent="0.3">
      <c r="A3223" s="213">
        <v>2013</v>
      </c>
      <c r="B3223" s="213" t="s">
        <v>93</v>
      </c>
      <c r="C3223" s="213" t="s">
        <v>293</v>
      </c>
      <c r="D3223" s="213" t="s">
        <v>24</v>
      </c>
      <c r="E3223" s="213">
        <v>102</v>
      </c>
      <c r="F3223" s="213" t="s">
        <v>105</v>
      </c>
    </row>
    <row r="3224" spans="1:6" x14ac:dyDescent="0.3">
      <c r="A3224" s="213">
        <v>2013</v>
      </c>
      <c r="B3224" s="213" t="s">
        <v>93</v>
      </c>
      <c r="C3224" s="213" t="s">
        <v>293</v>
      </c>
      <c r="D3224" s="213" t="s">
        <v>9</v>
      </c>
      <c r="E3224" s="213">
        <v>77</v>
      </c>
      <c r="F3224" s="213" t="s">
        <v>105</v>
      </c>
    </row>
    <row r="3225" spans="1:6" x14ac:dyDescent="0.3">
      <c r="A3225" s="213">
        <v>2013</v>
      </c>
      <c r="B3225" s="213" t="s">
        <v>93</v>
      </c>
      <c r="C3225" s="213" t="s">
        <v>293</v>
      </c>
      <c r="D3225" s="213" t="s">
        <v>28</v>
      </c>
      <c r="E3225" s="213">
        <v>46</v>
      </c>
      <c r="F3225" s="213" t="s">
        <v>105</v>
      </c>
    </row>
    <row r="3226" spans="1:6" x14ac:dyDescent="0.3">
      <c r="A3226" s="213">
        <v>2013</v>
      </c>
      <c r="B3226" s="213" t="s">
        <v>93</v>
      </c>
      <c r="C3226" s="213" t="s">
        <v>293</v>
      </c>
      <c r="D3226" s="213" t="s">
        <v>31</v>
      </c>
      <c r="E3226" s="213">
        <v>107</v>
      </c>
      <c r="F3226" s="213" t="s">
        <v>105</v>
      </c>
    </row>
    <row r="3227" spans="1:6" x14ac:dyDescent="0.3">
      <c r="A3227" s="213">
        <v>2013</v>
      </c>
      <c r="B3227" s="213" t="s">
        <v>93</v>
      </c>
      <c r="C3227" s="213" t="s">
        <v>293</v>
      </c>
      <c r="D3227" s="213" t="s">
        <v>64</v>
      </c>
      <c r="E3227" s="213">
        <v>66</v>
      </c>
      <c r="F3227" s="213" t="s">
        <v>105</v>
      </c>
    </row>
    <row r="3228" spans="1:6" x14ac:dyDescent="0.3">
      <c r="A3228" s="213">
        <v>2013</v>
      </c>
      <c r="B3228" s="213" t="s">
        <v>93</v>
      </c>
      <c r="C3228" s="213" t="s">
        <v>293</v>
      </c>
      <c r="D3228" s="213" t="s">
        <v>73</v>
      </c>
      <c r="E3228" s="213">
        <v>71</v>
      </c>
      <c r="F3228" s="213" t="s">
        <v>105</v>
      </c>
    </row>
    <row r="3229" spans="1:6" x14ac:dyDescent="0.3">
      <c r="A3229" s="213">
        <v>2013</v>
      </c>
      <c r="B3229" s="213" t="s">
        <v>93</v>
      </c>
      <c r="C3229" s="213" t="s">
        <v>293</v>
      </c>
      <c r="D3229" s="213" t="s">
        <v>26</v>
      </c>
      <c r="E3229" s="213">
        <v>32</v>
      </c>
      <c r="F3229" s="213" t="s">
        <v>105</v>
      </c>
    </row>
    <row r="3230" spans="1:6" x14ac:dyDescent="0.3">
      <c r="A3230" s="213">
        <v>2013</v>
      </c>
      <c r="B3230" s="213" t="s">
        <v>93</v>
      </c>
      <c r="C3230" s="213" t="s">
        <v>293</v>
      </c>
      <c r="D3230" s="213" t="s">
        <v>32</v>
      </c>
      <c r="E3230" s="213">
        <v>37</v>
      </c>
      <c r="F3230" s="213" t="s">
        <v>105</v>
      </c>
    </row>
    <row r="3231" spans="1:6" x14ac:dyDescent="0.3">
      <c r="A3231" s="213">
        <v>2013</v>
      </c>
      <c r="B3231" s="213" t="s">
        <v>93</v>
      </c>
      <c r="C3231" s="213" t="s">
        <v>293</v>
      </c>
      <c r="D3231" s="213" t="s">
        <v>46</v>
      </c>
      <c r="E3231" s="213">
        <v>118</v>
      </c>
      <c r="F3231" s="213" t="s">
        <v>105</v>
      </c>
    </row>
    <row r="3232" spans="1:6" x14ac:dyDescent="0.3">
      <c r="A3232" s="213">
        <v>2013</v>
      </c>
      <c r="B3232" s="213" t="s">
        <v>93</v>
      </c>
      <c r="C3232" s="213" t="s">
        <v>293</v>
      </c>
      <c r="D3232" s="213" t="s">
        <v>75</v>
      </c>
      <c r="E3232" s="213">
        <v>65</v>
      </c>
      <c r="F3232" s="213" t="s">
        <v>105</v>
      </c>
    </row>
    <row r="3233" spans="1:6" x14ac:dyDescent="0.3">
      <c r="A3233" s="213">
        <v>2013</v>
      </c>
      <c r="B3233" s="213" t="s">
        <v>93</v>
      </c>
      <c r="C3233" s="213" t="s">
        <v>293</v>
      </c>
      <c r="D3233" s="213" t="s">
        <v>10</v>
      </c>
      <c r="E3233" s="213">
        <v>136</v>
      </c>
      <c r="F3233" s="213" t="s">
        <v>105</v>
      </c>
    </row>
    <row r="3234" spans="1:6" x14ac:dyDescent="0.3">
      <c r="A3234" s="213">
        <v>2013</v>
      </c>
      <c r="B3234" s="213" t="s">
        <v>93</v>
      </c>
      <c r="C3234" s="213" t="s">
        <v>293</v>
      </c>
      <c r="D3234" s="213" t="s">
        <v>15</v>
      </c>
      <c r="E3234" s="213">
        <v>106</v>
      </c>
      <c r="F3234" s="213" t="s">
        <v>105</v>
      </c>
    </row>
    <row r="3235" spans="1:6" x14ac:dyDescent="0.3">
      <c r="A3235" s="213">
        <v>2013</v>
      </c>
      <c r="B3235" s="213" t="s">
        <v>93</v>
      </c>
      <c r="C3235" s="213" t="s">
        <v>293</v>
      </c>
      <c r="D3235" s="213" t="s">
        <v>18</v>
      </c>
      <c r="E3235" s="213">
        <v>140</v>
      </c>
      <c r="F3235" s="213" t="s">
        <v>105</v>
      </c>
    </row>
    <row r="3236" spans="1:6" x14ac:dyDescent="0.3">
      <c r="A3236" s="213">
        <v>2013</v>
      </c>
      <c r="B3236" s="213" t="s">
        <v>93</v>
      </c>
      <c r="C3236" s="213" t="s">
        <v>293</v>
      </c>
      <c r="D3236" s="213" t="s">
        <v>77</v>
      </c>
      <c r="E3236" s="213">
        <v>42</v>
      </c>
      <c r="F3236" s="213" t="s">
        <v>105</v>
      </c>
    </row>
    <row r="3237" spans="1:6" x14ac:dyDescent="0.3">
      <c r="A3237" s="213">
        <v>2013</v>
      </c>
      <c r="B3237" s="213" t="s">
        <v>93</v>
      </c>
      <c r="C3237" s="213" t="s">
        <v>293</v>
      </c>
      <c r="D3237" s="213" t="s">
        <v>71</v>
      </c>
      <c r="E3237" s="213">
        <v>40</v>
      </c>
      <c r="F3237" s="213" t="s">
        <v>105</v>
      </c>
    </row>
    <row r="3238" spans="1:6" x14ac:dyDescent="0.3">
      <c r="A3238" s="213">
        <v>2013</v>
      </c>
      <c r="B3238" s="213" t="s">
        <v>93</v>
      </c>
      <c r="C3238" s="213" t="s">
        <v>293</v>
      </c>
      <c r="D3238" s="213" t="s">
        <v>20</v>
      </c>
      <c r="E3238" s="213">
        <v>93</v>
      </c>
      <c r="F3238" s="213" t="s">
        <v>105</v>
      </c>
    </row>
    <row r="3239" spans="1:6" x14ac:dyDescent="0.3">
      <c r="A3239" s="213">
        <v>2013</v>
      </c>
      <c r="B3239" s="213" t="s">
        <v>93</v>
      </c>
      <c r="C3239" s="213" t="s">
        <v>293</v>
      </c>
      <c r="D3239" s="213" t="s">
        <v>95</v>
      </c>
      <c r="E3239" s="213">
        <v>97</v>
      </c>
      <c r="F3239" s="213" t="s">
        <v>105</v>
      </c>
    </row>
    <row r="3240" spans="1:6" x14ac:dyDescent="0.3">
      <c r="A3240" s="213">
        <v>2013</v>
      </c>
      <c r="B3240" s="213" t="s">
        <v>93</v>
      </c>
      <c r="C3240" s="213" t="s">
        <v>293</v>
      </c>
      <c r="D3240" s="213" t="s">
        <v>30</v>
      </c>
      <c r="E3240" s="213">
        <v>31</v>
      </c>
      <c r="F3240" s="213" t="s">
        <v>105</v>
      </c>
    </row>
    <row r="3241" spans="1:6" x14ac:dyDescent="0.3">
      <c r="A3241" s="213">
        <v>2013</v>
      </c>
      <c r="B3241" s="213" t="s">
        <v>93</v>
      </c>
      <c r="C3241" s="213" t="s">
        <v>293</v>
      </c>
      <c r="D3241" s="213" t="s">
        <v>281</v>
      </c>
      <c r="E3241" s="213">
        <v>313</v>
      </c>
      <c r="F3241" s="213" t="s">
        <v>105</v>
      </c>
    </row>
    <row r="3242" spans="1:6" x14ac:dyDescent="0.3">
      <c r="A3242" s="213">
        <v>2013</v>
      </c>
      <c r="B3242" s="213" t="s">
        <v>93</v>
      </c>
      <c r="C3242" s="213" t="s">
        <v>293</v>
      </c>
      <c r="D3242" s="213" t="s">
        <v>145</v>
      </c>
      <c r="E3242" s="213">
        <v>714</v>
      </c>
      <c r="F3242" s="213" t="s">
        <v>105</v>
      </c>
    </row>
    <row r="3243" spans="1:6" x14ac:dyDescent="0.3">
      <c r="A3243" s="213">
        <v>2013</v>
      </c>
      <c r="B3243" s="213" t="s">
        <v>93</v>
      </c>
      <c r="C3243" s="213" t="s">
        <v>293</v>
      </c>
      <c r="D3243" s="213" t="s">
        <v>146</v>
      </c>
      <c r="E3243" s="292">
        <v>1662</v>
      </c>
      <c r="F3243" s="213" t="s">
        <v>105</v>
      </c>
    </row>
    <row r="3244" spans="1:6" x14ac:dyDescent="0.3">
      <c r="A3244" s="213">
        <v>2013</v>
      </c>
      <c r="B3244" s="213" t="s">
        <v>93</v>
      </c>
      <c r="C3244" s="213" t="s">
        <v>293</v>
      </c>
      <c r="D3244" s="213" t="s">
        <v>147</v>
      </c>
      <c r="E3244" s="292">
        <v>2220</v>
      </c>
      <c r="F3244" s="213" t="s">
        <v>105</v>
      </c>
    </row>
    <row r="3245" spans="1:6" x14ac:dyDescent="0.3">
      <c r="A3245" s="213">
        <v>2013</v>
      </c>
      <c r="B3245" s="213" t="s">
        <v>93</v>
      </c>
      <c r="C3245" s="213" t="s">
        <v>140</v>
      </c>
      <c r="D3245" s="213" t="s">
        <v>35</v>
      </c>
      <c r="E3245" s="213">
        <v>426</v>
      </c>
      <c r="F3245" s="213" t="s">
        <v>105</v>
      </c>
    </row>
    <row r="3246" spans="1:6" x14ac:dyDescent="0.3">
      <c r="A3246" s="213">
        <v>2013</v>
      </c>
      <c r="B3246" s="213" t="s">
        <v>93</v>
      </c>
      <c r="C3246" s="213" t="s">
        <v>140</v>
      </c>
      <c r="D3246" s="213" t="s">
        <v>41</v>
      </c>
      <c r="E3246" s="213">
        <v>471</v>
      </c>
      <c r="F3246" s="213" t="s">
        <v>105</v>
      </c>
    </row>
    <row r="3247" spans="1:6" x14ac:dyDescent="0.3">
      <c r="A3247" s="213">
        <v>2013</v>
      </c>
      <c r="B3247" s="213" t="s">
        <v>93</v>
      </c>
      <c r="C3247" s="213" t="s">
        <v>140</v>
      </c>
      <c r="D3247" s="213" t="s">
        <v>59</v>
      </c>
      <c r="E3247" s="213">
        <v>703</v>
      </c>
      <c r="F3247" s="213" t="s">
        <v>105</v>
      </c>
    </row>
    <row r="3248" spans="1:6" x14ac:dyDescent="0.3">
      <c r="A3248" s="213">
        <v>2013</v>
      </c>
      <c r="B3248" s="213" t="s">
        <v>93</v>
      </c>
      <c r="C3248" s="213" t="s">
        <v>140</v>
      </c>
      <c r="D3248" s="213" t="s">
        <v>79</v>
      </c>
      <c r="E3248" s="292">
        <v>8512</v>
      </c>
      <c r="F3248" s="213" t="s">
        <v>105</v>
      </c>
    </row>
    <row r="3249" spans="1:6" x14ac:dyDescent="0.3">
      <c r="A3249" s="213">
        <v>2013</v>
      </c>
      <c r="B3249" s="213" t="s">
        <v>93</v>
      </c>
      <c r="C3249" s="213" t="s">
        <v>140</v>
      </c>
      <c r="D3249" s="213" t="s">
        <v>17</v>
      </c>
      <c r="E3249" s="292">
        <v>4567</v>
      </c>
      <c r="F3249" s="213" t="s">
        <v>105</v>
      </c>
    </row>
    <row r="3250" spans="1:6" x14ac:dyDescent="0.3">
      <c r="A3250" s="213">
        <v>2013</v>
      </c>
      <c r="B3250" s="213" t="s">
        <v>93</v>
      </c>
      <c r="C3250" s="213" t="s">
        <v>140</v>
      </c>
      <c r="D3250" s="213" t="s">
        <v>274</v>
      </c>
      <c r="E3250" s="213">
        <v>743</v>
      </c>
      <c r="F3250" s="213" t="s">
        <v>105</v>
      </c>
    </row>
    <row r="3251" spans="1:6" x14ac:dyDescent="0.3">
      <c r="A3251" s="213">
        <v>2013</v>
      </c>
      <c r="B3251" s="213" t="s">
        <v>93</v>
      </c>
      <c r="C3251" s="213" t="s">
        <v>140</v>
      </c>
      <c r="D3251" s="213" t="s">
        <v>66</v>
      </c>
      <c r="E3251" s="292">
        <v>1392</v>
      </c>
      <c r="F3251" s="213" t="s">
        <v>105</v>
      </c>
    </row>
    <row r="3252" spans="1:6" x14ac:dyDescent="0.3">
      <c r="A3252" s="213">
        <v>2013</v>
      </c>
      <c r="B3252" s="213" t="s">
        <v>93</v>
      </c>
      <c r="C3252" s="213" t="s">
        <v>140</v>
      </c>
      <c r="D3252" s="213" t="s">
        <v>283</v>
      </c>
      <c r="E3252" s="213">
        <v>454</v>
      </c>
      <c r="F3252" s="213" t="s">
        <v>105</v>
      </c>
    </row>
    <row r="3253" spans="1:6" x14ac:dyDescent="0.3">
      <c r="A3253" s="213">
        <v>2013</v>
      </c>
      <c r="B3253" s="213" t="s">
        <v>93</v>
      </c>
      <c r="C3253" s="213" t="s">
        <v>140</v>
      </c>
      <c r="D3253" s="213" t="s">
        <v>11</v>
      </c>
      <c r="E3253" s="292">
        <v>7893</v>
      </c>
      <c r="F3253" s="213" t="s">
        <v>105</v>
      </c>
    </row>
    <row r="3254" spans="1:6" x14ac:dyDescent="0.3">
      <c r="A3254" s="213">
        <v>2013</v>
      </c>
      <c r="B3254" s="213" t="s">
        <v>93</v>
      </c>
      <c r="C3254" s="213" t="s">
        <v>140</v>
      </c>
      <c r="D3254" s="213" t="s">
        <v>56</v>
      </c>
      <c r="E3254" s="292">
        <v>2340</v>
      </c>
      <c r="F3254" s="213" t="s">
        <v>105</v>
      </c>
    </row>
    <row r="3255" spans="1:6" x14ac:dyDescent="0.3">
      <c r="A3255" s="213">
        <v>2013</v>
      </c>
      <c r="B3255" s="213" t="s">
        <v>93</v>
      </c>
      <c r="C3255" s="213" t="s">
        <v>140</v>
      </c>
      <c r="D3255" s="213" t="s">
        <v>29</v>
      </c>
      <c r="E3255" s="292">
        <v>2085</v>
      </c>
      <c r="F3255" s="213" t="s">
        <v>105</v>
      </c>
    </row>
    <row r="3256" spans="1:6" x14ac:dyDescent="0.3">
      <c r="A3256" s="213">
        <v>2013</v>
      </c>
      <c r="B3256" s="213" t="s">
        <v>93</v>
      </c>
      <c r="C3256" s="213" t="s">
        <v>140</v>
      </c>
      <c r="D3256" s="213" t="s">
        <v>40</v>
      </c>
      <c r="E3256" s="213">
        <v>236</v>
      </c>
      <c r="F3256" s="213" t="s">
        <v>105</v>
      </c>
    </row>
    <row r="3257" spans="1:6" x14ac:dyDescent="0.3">
      <c r="A3257" s="213">
        <v>2013</v>
      </c>
      <c r="B3257" s="213" t="s">
        <v>93</v>
      </c>
      <c r="C3257" s="213" t="s">
        <v>140</v>
      </c>
      <c r="D3257" s="213" t="s">
        <v>47</v>
      </c>
      <c r="E3257" s="292">
        <v>5758</v>
      </c>
      <c r="F3257" s="213" t="s">
        <v>105</v>
      </c>
    </row>
    <row r="3258" spans="1:6" x14ac:dyDescent="0.3">
      <c r="A3258" s="213">
        <v>2013</v>
      </c>
      <c r="B3258" s="213" t="s">
        <v>93</v>
      </c>
      <c r="C3258" s="213" t="s">
        <v>140</v>
      </c>
      <c r="D3258" s="213" t="s">
        <v>57</v>
      </c>
      <c r="E3258" s="292">
        <v>1113</v>
      </c>
      <c r="F3258" s="213" t="s">
        <v>105</v>
      </c>
    </row>
    <row r="3259" spans="1:6" x14ac:dyDescent="0.3">
      <c r="A3259" s="213">
        <v>2013</v>
      </c>
      <c r="B3259" s="213" t="s">
        <v>93</v>
      </c>
      <c r="C3259" s="213" t="s">
        <v>140</v>
      </c>
      <c r="D3259" s="213" t="s">
        <v>74</v>
      </c>
      <c r="E3259" s="292">
        <v>5628</v>
      </c>
      <c r="F3259" s="213" t="s">
        <v>105</v>
      </c>
    </row>
    <row r="3260" spans="1:6" x14ac:dyDescent="0.3">
      <c r="A3260" s="213">
        <v>2013</v>
      </c>
      <c r="B3260" s="213" t="s">
        <v>93</v>
      </c>
      <c r="C3260" s="213" t="s">
        <v>140</v>
      </c>
      <c r="D3260" s="213" t="s">
        <v>53</v>
      </c>
      <c r="E3260" s="213">
        <v>755</v>
      </c>
      <c r="F3260" s="213" t="s">
        <v>105</v>
      </c>
    </row>
    <row r="3261" spans="1:6" x14ac:dyDescent="0.3">
      <c r="A3261" s="213">
        <v>2013</v>
      </c>
      <c r="B3261" s="213" t="s">
        <v>93</v>
      </c>
      <c r="C3261" s="213" t="s">
        <v>140</v>
      </c>
      <c r="D3261" s="213" t="s">
        <v>284</v>
      </c>
      <c r="E3261" s="213">
        <v>206</v>
      </c>
      <c r="F3261" s="213" t="s">
        <v>105</v>
      </c>
    </row>
    <row r="3262" spans="1:6" x14ac:dyDescent="0.3">
      <c r="A3262" s="213">
        <v>2013</v>
      </c>
      <c r="B3262" s="213" t="s">
        <v>93</v>
      </c>
      <c r="C3262" s="213" t="s">
        <v>140</v>
      </c>
      <c r="D3262" s="213" t="s">
        <v>49</v>
      </c>
      <c r="E3262" s="213">
        <v>248</v>
      </c>
      <c r="F3262" s="213" t="s">
        <v>105</v>
      </c>
    </row>
    <row r="3263" spans="1:6" x14ac:dyDescent="0.3">
      <c r="A3263" s="213">
        <v>2013</v>
      </c>
      <c r="B3263" s="213" t="s">
        <v>93</v>
      </c>
      <c r="C3263" s="213" t="s">
        <v>140</v>
      </c>
      <c r="D3263" s="213" t="s">
        <v>33</v>
      </c>
      <c r="E3263" s="213">
        <v>975</v>
      </c>
      <c r="F3263" s="213" t="s">
        <v>105</v>
      </c>
    </row>
    <row r="3264" spans="1:6" x14ac:dyDescent="0.3">
      <c r="A3264" s="213">
        <v>2013</v>
      </c>
      <c r="B3264" s="213" t="s">
        <v>93</v>
      </c>
      <c r="C3264" s="213" t="s">
        <v>140</v>
      </c>
      <c r="D3264" s="213" t="s">
        <v>60</v>
      </c>
      <c r="E3264" s="292">
        <v>2244</v>
      </c>
      <c r="F3264" s="213" t="s">
        <v>105</v>
      </c>
    </row>
    <row r="3265" spans="1:6" x14ac:dyDescent="0.3">
      <c r="A3265" s="213">
        <v>2013</v>
      </c>
      <c r="B3265" s="213" t="s">
        <v>93</v>
      </c>
      <c r="C3265" s="213" t="s">
        <v>140</v>
      </c>
      <c r="D3265" s="213" t="s">
        <v>25</v>
      </c>
      <c r="E3265" s="292">
        <v>5100</v>
      </c>
      <c r="F3265" s="213" t="s">
        <v>105</v>
      </c>
    </row>
    <row r="3266" spans="1:6" x14ac:dyDescent="0.3">
      <c r="A3266" s="213">
        <v>2013</v>
      </c>
      <c r="B3266" s="213" t="s">
        <v>93</v>
      </c>
      <c r="C3266" s="213" t="s">
        <v>140</v>
      </c>
      <c r="D3266" s="213" t="s">
        <v>7</v>
      </c>
      <c r="E3266" s="292">
        <v>6465</v>
      </c>
      <c r="F3266" s="213" t="s">
        <v>105</v>
      </c>
    </row>
    <row r="3267" spans="1:6" x14ac:dyDescent="0.3">
      <c r="A3267" s="213">
        <v>2013</v>
      </c>
      <c r="B3267" s="213" t="s">
        <v>93</v>
      </c>
      <c r="C3267" s="213" t="s">
        <v>140</v>
      </c>
      <c r="D3267" s="213" t="s">
        <v>51</v>
      </c>
      <c r="E3267" s="213">
        <v>266</v>
      </c>
      <c r="F3267" s="213" t="s">
        <v>105</v>
      </c>
    </row>
    <row r="3268" spans="1:6" x14ac:dyDescent="0.3">
      <c r="A3268" s="213">
        <v>2013</v>
      </c>
      <c r="B3268" s="213" t="s">
        <v>93</v>
      </c>
      <c r="C3268" s="213" t="s">
        <v>140</v>
      </c>
      <c r="D3268" s="213" t="s">
        <v>55</v>
      </c>
      <c r="E3268" s="213">
        <v>312</v>
      </c>
      <c r="F3268" s="213" t="s">
        <v>105</v>
      </c>
    </row>
    <row r="3269" spans="1:6" x14ac:dyDescent="0.3">
      <c r="A3269" s="213">
        <v>2013</v>
      </c>
      <c r="B3269" s="213" t="s">
        <v>93</v>
      </c>
      <c r="C3269" s="213" t="s">
        <v>140</v>
      </c>
      <c r="D3269" s="213" t="s">
        <v>36</v>
      </c>
      <c r="E3269" s="292">
        <v>1799</v>
      </c>
      <c r="F3269" s="213" t="s">
        <v>105</v>
      </c>
    </row>
    <row r="3270" spans="1:6" x14ac:dyDescent="0.3">
      <c r="A3270" s="213">
        <v>2013</v>
      </c>
      <c r="B3270" s="213" t="s">
        <v>93</v>
      </c>
      <c r="C3270" s="213" t="s">
        <v>140</v>
      </c>
      <c r="D3270" s="213" t="s">
        <v>285</v>
      </c>
      <c r="E3270" s="213">
        <v>208</v>
      </c>
      <c r="F3270" s="213" t="s">
        <v>105</v>
      </c>
    </row>
    <row r="3271" spans="1:6" x14ac:dyDescent="0.3">
      <c r="A3271" s="213">
        <v>2013</v>
      </c>
      <c r="B3271" s="213" t="s">
        <v>93</v>
      </c>
      <c r="C3271" s="213" t="s">
        <v>140</v>
      </c>
      <c r="D3271" s="213" t="s">
        <v>21</v>
      </c>
      <c r="E3271" s="292">
        <v>2041</v>
      </c>
      <c r="F3271" s="213" t="s">
        <v>105</v>
      </c>
    </row>
    <row r="3272" spans="1:6" x14ac:dyDescent="0.3">
      <c r="A3272" s="213">
        <v>2013</v>
      </c>
      <c r="B3272" s="213" t="s">
        <v>93</v>
      </c>
      <c r="C3272" s="213" t="s">
        <v>140</v>
      </c>
      <c r="D3272" s="213" t="s">
        <v>42</v>
      </c>
      <c r="E3272" s="213">
        <v>291</v>
      </c>
      <c r="F3272" s="213" t="s">
        <v>105</v>
      </c>
    </row>
    <row r="3273" spans="1:6" x14ac:dyDescent="0.3">
      <c r="A3273" s="213">
        <v>2013</v>
      </c>
      <c r="B3273" s="213" t="s">
        <v>93</v>
      </c>
      <c r="C3273" s="213" t="s">
        <v>140</v>
      </c>
      <c r="D3273" s="213" t="s">
        <v>286</v>
      </c>
      <c r="E3273" s="213">
        <v>240</v>
      </c>
      <c r="F3273" s="213" t="s">
        <v>105</v>
      </c>
    </row>
    <row r="3274" spans="1:6" x14ac:dyDescent="0.3">
      <c r="A3274" s="213">
        <v>2013</v>
      </c>
      <c r="B3274" s="213" t="s">
        <v>93</v>
      </c>
      <c r="C3274" s="213" t="s">
        <v>140</v>
      </c>
      <c r="D3274" s="213" t="s">
        <v>16</v>
      </c>
      <c r="E3274" s="292">
        <v>4951</v>
      </c>
      <c r="F3274" s="213" t="s">
        <v>105</v>
      </c>
    </row>
    <row r="3275" spans="1:6" x14ac:dyDescent="0.3">
      <c r="A3275" s="213">
        <v>2013</v>
      </c>
      <c r="B3275" s="213" t="s">
        <v>93</v>
      </c>
      <c r="C3275" s="213" t="s">
        <v>140</v>
      </c>
      <c r="D3275" s="213" t="s">
        <v>2</v>
      </c>
      <c r="E3275" s="292">
        <v>10853</v>
      </c>
      <c r="F3275" s="213" t="s">
        <v>105</v>
      </c>
    </row>
    <row r="3276" spans="1:6" x14ac:dyDescent="0.3">
      <c r="A3276" s="213">
        <v>2013</v>
      </c>
      <c r="B3276" s="213" t="s">
        <v>93</v>
      </c>
      <c r="C3276" s="213" t="s">
        <v>140</v>
      </c>
      <c r="D3276" s="213" t="s">
        <v>287</v>
      </c>
      <c r="E3276" s="213">
        <v>245</v>
      </c>
      <c r="F3276" s="213" t="s">
        <v>105</v>
      </c>
    </row>
    <row r="3277" spans="1:6" x14ac:dyDescent="0.3">
      <c r="A3277" s="213">
        <v>2013</v>
      </c>
      <c r="B3277" s="213" t="s">
        <v>93</v>
      </c>
      <c r="C3277" s="213" t="s">
        <v>140</v>
      </c>
      <c r="D3277" s="213" t="s">
        <v>288</v>
      </c>
      <c r="E3277" s="213">
        <v>281</v>
      </c>
      <c r="F3277" s="213" t="s">
        <v>105</v>
      </c>
    </row>
    <row r="3278" spans="1:6" x14ac:dyDescent="0.3">
      <c r="A3278" s="213">
        <v>2013</v>
      </c>
      <c r="B3278" s="213" t="s">
        <v>93</v>
      </c>
      <c r="C3278" s="213" t="s">
        <v>140</v>
      </c>
      <c r="D3278" s="213" t="s">
        <v>4</v>
      </c>
      <c r="E3278" s="292">
        <v>11663</v>
      </c>
      <c r="F3278" s="213" t="s">
        <v>105</v>
      </c>
    </row>
    <row r="3279" spans="1:6" x14ac:dyDescent="0.3">
      <c r="A3279" s="213">
        <v>2013</v>
      </c>
      <c r="B3279" s="213" t="s">
        <v>93</v>
      </c>
      <c r="C3279" s="213" t="s">
        <v>140</v>
      </c>
      <c r="D3279" s="213" t="s">
        <v>38</v>
      </c>
      <c r="E3279" s="292">
        <v>1064</v>
      </c>
      <c r="F3279" s="213" t="s">
        <v>105</v>
      </c>
    </row>
    <row r="3280" spans="1:6" x14ac:dyDescent="0.3">
      <c r="A3280" s="213">
        <v>2013</v>
      </c>
      <c r="B3280" s="213" t="s">
        <v>93</v>
      </c>
      <c r="C3280" s="213" t="s">
        <v>140</v>
      </c>
      <c r="D3280" s="213" t="s">
        <v>275</v>
      </c>
      <c r="E3280" s="292">
        <v>1215</v>
      </c>
      <c r="F3280" s="213" t="s">
        <v>105</v>
      </c>
    </row>
    <row r="3281" spans="1:6" x14ac:dyDescent="0.3">
      <c r="A3281" s="213">
        <v>2013</v>
      </c>
      <c r="B3281" s="213" t="s">
        <v>93</v>
      </c>
      <c r="C3281" s="213" t="s">
        <v>140</v>
      </c>
      <c r="D3281" s="213" t="s">
        <v>8</v>
      </c>
      <c r="E3281" s="292">
        <v>3933</v>
      </c>
      <c r="F3281" s="213" t="s">
        <v>105</v>
      </c>
    </row>
    <row r="3282" spans="1:6" x14ac:dyDescent="0.3">
      <c r="A3282" s="213">
        <v>2013</v>
      </c>
      <c r="B3282" s="213" t="s">
        <v>93</v>
      </c>
      <c r="C3282" s="213" t="s">
        <v>140</v>
      </c>
      <c r="D3282" s="213" t="s">
        <v>289</v>
      </c>
      <c r="E3282" s="213">
        <v>185</v>
      </c>
      <c r="F3282" s="213" t="s">
        <v>105</v>
      </c>
    </row>
    <row r="3283" spans="1:6" x14ac:dyDescent="0.3">
      <c r="A3283" s="213">
        <v>2013</v>
      </c>
      <c r="B3283" s="213" t="s">
        <v>93</v>
      </c>
      <c r="C3283" s="213" t="s">
        <v>140</v>
      </c>
      <c r="D3283" s="213" t="s">
        <v>292</v>
      </c>
      <c r="E3283" s="213">
        <v>77</v>
      </c>
      <c r="F3283" s="213" t="s">
        <v>105</v>
      </c>
    </row>
    <row r="3284" spans="1:6" x14ac:dyDescent="0.3">
      <c r="A3284" s="213">
        <v>2013</v>
      </c>
      <c r="B3284" s="213" t="s">
        <v>93</v>
      </c>
      <c r="C3284" s="213" t="s">
        <v>140</v>
      </c>
      <c r="D3284" s="213" t="s">
        <v>78</v>
      </c>
      <c r="E3284" s="292">
        <v>6438</v>
      </c>
      <c r="F3284" s="213" t="s">
        <v>105</v>
      </c>
    </row>
    <row r="3285" spans="1:6" x14ac:dyDescent="0.3">
      <c r="A3285" s="213">
        <v>2013</v>
      </c>
      <c r="B3285" s="213" t="s">
        <v>93</v>
      </c>
      <c r="C3285" s="213" t="s">
        <v>140</v>
      </c>
      <c r="D3285" s="213" t="s">
        <v>27</v>
      </c>
      <c r="E3285" s="292">
        <v>3780</v>
      </c>
      <c r="F3285" s="213" t="s">
        <v>105</v>
      </c>
    </row>
    <row r="3286" spans="1:6" x14ac:dyDescent="0.3">
      <c r="A3286" s="213">
        <v>2013</v>
      </c>
      <c r="B3286" s="213" t="s">
        <v>93</v>
      </c>
      <c r="C3286" s="213" t="s">
        <v>140</v>
      </c>
      <c r="D3286" s="213" t="s">
        <v>13</v>
      </c>
      <c r="E3286" s="292">
        <v>1696</v>
      </c>
      <c r="F3286" s="213" t="s">
        <v>105</v>
      </c>
    </row>
    <row r="3287" spans="1:6" x14ac:dyDescent="0.3">
      <c r="A3287" s="213">
        <v>2013</v>
      </c>
      <c r="B3287" s="213" t="s">
        <v>93</v>
      </c>
      <c r="C3287" s="213" t="s">
        <v>140</v>
      </c>
      <c r="D3287" s="213" t="s">
        <v>70</v>
      </c>
      <c r="E3287" s="292">
        <v>4881</v>
      </c>
      <c r="F3287" s="213" t="s">
        <v>105</v>
      </c>
    </row>
    <row r="3288" spans="1:6" x14ac:dyDescent="0.3">
      <c r="A3288" s="213">
        <v>2013</v>
      </c>
      <c r="B3288" s="213" t="s">
        <v>93</v>
      </c>
      <c r="C3288" s="213" t="s">
        <v>140</v>
      </c>
      <c r="D3288" s="213" t="s">
        <v>72</v>
      </c>
      <c r="E3288" s="292">
        <v>1386</v>
      </c>
      <c r="F3288" s="213" t="s">
        <v>105</v>
      </c>
    </row>
    <row r="3289" spans="1:6" x14ac:dyDescent="0.3">
      <c r="A3289" s="213">
        <v>2013</v>
      </c>
      <c r="B3289" s="213" t="s">
        <v>93</v>
      </c>
      <c r="C3289" s="213" t="s">
        <v>140</v>
      </c>
      <c r="D3289" s="213" t="s">
        <v>276</v>
      </c>
      <c r="E3289" s="213">
        <v>667</v>
      </c>
      <c r="F3289" s="213" t="s">
        <v>105</v>
      </c>
    </row>
    <row r="3290" spans="1:6" x14ac:dyDescent="0.3">
      <c r="A3290" s="213">
        <v>2013</v>
      </c>
      <c r="B3290" s="213" t="s">
        <v>93</v>
      </c>
      <c r="C3290" s="213" t="s">
        <v>140</v>
      </c>
      <c r="D3290" s="213" t="s">
        <v>6</v>
      </c>
      <c r="E3290" s="292">
        <v>12194</v>
      </c>
      <c r="F3290" s="213" t="s">
        <v>105</v>
      </c>
    </row>
    <row r="3291" spans="1:6" x14ac:dyDescent="0.3">
      <c r="A3291" s="213">
        <v>2013</v>
      </c>
      <c r="B3291" s="213" t="s">
        <v>93</v>
      </c>
      <c r="C3291" s="213" t="s">
        <v>140</v>
      </c>
      <c r="D3291" s="213" t="s">
        <v>62</v>
      </c>
      <c r="E3291" s="292">
        <v>3301</v>
      </c>
      <c r="F3291" s="213" t="s">
        <v>105</v>
      </c>
    </row>
    <row r="3292" spans="1:6" x14ac:dyDescent="0.3">
      <c r="A3292" s="213">
        <v>2013</v>
      </c>
      <c r="B3292" s="213" t="s">
        <v>93</v>
      </c>
      <c r="C3292" s="213" t="s">
        <v>140</v>
      </c>
      <c r="D3292" s="213" t="s">
        <v>5</v>
      </c>
      <c r="E3292" s="292">
        <v>8364</v>
      </c>
      <c r="F3292" s="213" t="s">
        <v>105</v>
      </c>
    </row>
    <row r="3293" spans="1:6" x14ac:dyDescent="0.3">
      <c r="A3293" s="213">
        <v>2013</v>
      </c>
      <c r="B3293" s="213" t="s">
        <v>93</v>
      </c>
      <c r="C3293" s="213" t="s">
        <v>140</v>
      </c>
      <c r="D3293" s="213" t="s">
        <v>37</v>
      </c>
      <c r="E3293" s="213">
        <v>268</v>
      </c>
      <c r="F3293" s="213" t="s">
        <v>105</v>
      </c>
    </row>
    <row r="3294" spans="1:6" x14ac:dyDescent="0.3">
      <c r="A3294" s="213">
        <v>2013</v>
      </c>
      <c r="B3294" s="213" t="s">
        <v>93</v>
      </c>
      <c r="C3294" s="213" t="s">
        <v>140</v>
      </c>
      <c r="D3294" s="213" t="s">
        <v>76</v>
      </c>
      <c r="E3294" s="292">
        <v>5253</v>
      </c>
      <c r="F3294" s="213" t="s">
        <v>105</v>
      </c>
    </row>
    <row r="3295" spans="1:6" x14ac:dyDescent="0.3">
      <c r="A3295" s="213">
        <v>2013</v>
      </c>
      <c r="B3295" s="213" t="s">
        <v>93</v>
      </c>
      <c r="C3295" s="213" t="s">
        <v>140</v>
      </c>
      <c r="D3295" s="213" t="s">
        <v>63</v>
      </c>
      <c r="E3295" s="292">
        <v>1064</v>
      </c>
      <c r="F3295" s="213" t="s">
        <v>105</v>
      </c>
    </row>
    <row r="3296" spans="1:6" x14ac:dyDescent="0.3">
      <c r="A3296" s="213">
        <v>2013</v>
      </c>
      <c r="B3296" s="213" t="s">
        <v>93</v>
      </c>
      <c r="C3296" s="213" t="s">
        <v>140</v>
      </c>
      <c r="D3296" s="213" t="s">
        <v>277</v>
      </c>
      <c r="E3296" s="213">
        <v>696</v>
      </c>
      <c r="F3296" s="213" t="s">
        <v>105</v>
      </c>
    </row>
    <row r="3297" spans="1:6" x14ac:dyDescent="0.3">
      <c r="A3297" s="213">
        <v>2013</v>
      </c>
      <c r="B3297" s="213" t="s">
        <v>93</v>
      </c>
      <c r="C3297" s="213" t="s">
        <v>140</v>
      </c>
      <c r="D3297" s="213" t="s">
        <v>43</v>
      </c>
      <c r="E3297" s="292">
        <v>1548</v>
      </c>
      <c r="F3297" s="213" t="s">
        <v>105</v>
      </c>
    </row>
    <row r="3298" spans="1:6" x14ac:dyDescent="0.3">
      <c r="A3298" s="213">
        <v>2013</v>
      </c>
      <c r="B3298" s="213" t="s">
        <v>93</v>
      </c>
      <c r="C3298" s="213" t="s">
        <v>140</v>
      </c>
      <c r="D3298" s="213" t="s">
        <v>65</v>
      </c>
      <c r="E3298" s="292">
        <v>1522</v>
      </c>
      <c r="F3298" s="213" t="s">
        <v>105</v>
      </c>
    </row>
    <row r="3299" spans="1:6" x14ac:dyDescent="0.3">
      <c r="A3299" s="213">
        <v>2013</v>
      </c>
      <c r="B3299" s="213" t="s">
        <v>93</v>
      </c>
      <c r="C3299" s="213" t="s">
        <v>140</v>
      </c>
      <c r="D3299" s="213" t="s">
        <v>22</v>
      </c>
      <c r="E3299" s="292">
        <v>1887</v>
      </c>
      <c r="F3299" s="213" t="s">
        <v>105</v>
      </c>
    </row>
    <row r="3300" spans="1:6" x14ac:dyDescent="0.3">
      <c r="A3300" s="213">
        <v>2013</v>
      </c>
      <c r="B3300" s="213" t="s">
        <v>93</v>
      </c>
      <c r="C3300" s="213" t="s">
        <v>140</v>
      </c>
      <c r="D3300" s="213" t="s">
        <v>61</v>
      </c>
      <c r="E3300" s="292">
        <v>1059</v>
      </c>
      <c r="F3300" s="213" t="s">
        <v>105</v>
      </c>
    </row>
    <row r="3301" spans="1:6" x14ac:dyDescent="0.3">
      <c r="A3301" s="213">
        <v>2013</v>
      </c>
      <c r="B3301" s="213" t="s">
        <v>93</v>
      </c>
      <c r="C3301" s="213" t="s">
        <v>140</v>
      </c>
      <c r="D3301" s="213" t="s">
        <v>23</v>
      </c>
      <c r="E3301" s="292">
        <v>2234</v>
      </c>
      <c r="F3301" s="213" t="s">
        <v>105</v>
      </c>
    </row>
    <row r="3302" spans="1:6" x14ac:dyDescent="0.3">
      <c r="A3302" s="213">
        <v>2013</v>
      </c>
      <c r="B3302" s="213" t="s">
        <v>93</v>
      </c>
      <c r="C3302" s="213" t="s">
        <v>140</v>
      </c>
      <c r="D3302" s="213" t="s">
        <v>12</v>
      </c>
      <c r="E3302" s="292">
        <v>1386</v>
      </c>
      <c r="F3302" s="213" t="s">
        <v>105</v>
      </c>
    </row>
    <row r="3303" spans="1:6" x14ac:dyDescent="0.3">
      <c r="A3303" s="213">
        <v>2013</v>
      </c>
      <c r="B3303" s="213" t="s">
        <v>93</v>
      </c>
      <c r="C3303" s="213" t="s">
        <v>140</v>
      </c>
      <c r="D3303" s="213" t="s">
        <v>278</v>
      </c>
      <c r="E3303" s="292">
        <v>3358</v>
      </c>
      <c r="F3303" s="213" t="s">
        <v>105</v>
      </c>
    </row>
    <row r="3304" spans="1:6" x14ac:dyDescent="0.3">
      <c r="A3304" s="213">
        <v>2013</v>
      </c>
      <c r="B3304" s="213" t="s">
        <v>93</v>
      </c>
      <c r="C3304" s="213" t="s">
        <v>140</v>
      </c>
      <c r="D3304" s="213" t="s">
        <v>19</v>
      </c>
      <c r="E3304" s="292">
        <v>2703</v>
      </c>
      <c r="F3304" s="213" t="s">
        <v>105</v>
      </c>
    </row>
    <row r="3305" spans="1:6" x14ac:dyDescent="0.3">
      <c r="A3305" s="213">
        <v>2013</v>
      </c>
      <c r="B3305" s="213" t="s">
        <v>93</v>
      </c>
      <c r="C3305" s="213" t="s">
        <v>140</v>
      </c>
      <c r="D3305" s="213" t="s">
        <v>45</v>
      </c>
      <c r="E3305" s="213">
        <v>643</v>
      </c>
      <c r="F3305" s="213" t="s">
        <v>105</v>
      </c>
    </row>
    <row r="3306" spans="1:6" x14ac:dyDescent="0.3">
      <c r="A3306" s="213">
        <v>2013</v>
      </c>
      <c r="B3306" s="213" t="s">
        <v>93</v>
      </c>
      <c r="C3306" s="213" t="s">
        <v>140</v>
      </c>
      <c r="D3306" s="213" t="s">
        <v>48</v>
      </c>
      <c r="E3306" s="292">
        <v>1662</v>
      </c>
      <c r="F3306" s="213" t="s">
        <v>105</v>
      </c>
    </row>
    <row r="3307" spans="1:6" x14ac:dyDescent="0.3">
      <c r="A3307" s="213">
        <v>2013</v>
      </c>
      <c r="B3307" s="213" t="s">
        <v>93</v>
      </c>
      <c r="C3307" s="213" t="s">
        <v>140</v>
      </c>
      <c r="D3307" s="213" t="s">
        <v>34</v>
      </c>
      <c r="E3307" s="213">
        <v>819</v>
      </c>
      <c r="F3307" s="213" t="s">
        <v>105</v>
      </c>
    </row>
    <row r="3308" spans="1:6" x14ac:dyDescent="0.3">
      <c r="A3308" s="213">
        <v>2013</v>
      </c>
      <c r="B3308" s="213" t="s">
        <v>93</v>
      </c>
      <c r="C3308" s="213" t="s">
        <v>140</v>
      </c>
      <c r="D3308" s="213" t="s">
        <v>3</v>
      </c>
      <c r="E3308" s="292">
        <v>10157</v>
      </c>
      <c r="F3308" s="213" t="s">
        <v>105</v>
      </c>
    </row>
    <row r="3309" spans="1:6" x14ac:dyDescent="0.3">
      <c r="A3309" s="213">
        <v>2013</v>
      </c>
      <c r="B3309" s="213" t="s">
        <v>93</v>
      </c>
      <c r="C3309" s="213" t="s">
        <v>140</v>
      </c>
      <c r="D3309" s="213" t="s">
        <v>80</v>
      </c>
      <c r="E3309" s="292">
        <v>3515</v>
      </c>
      <c r="F3309" s="213" t="s">
        <v>105</v>
      </c>
    </row>
    <row r="3310" spans="1:6" x14ac:dyDescent="0.3">
      <c r="A3310" s="213">
        <v>2013</v>
      </c>
      <c r="B3310" s="213" t="s">
        <v>93</v>
      </c>
      <c r="C3310" s="213" t="s">
        <v>140</v>
      </c>
      <c r="D3310" s="213" t="s">
        <v>39</v>
      </c>
      <c r="E3310" s="292">
        <v>2867</v>
      </c>
      <c r="F3310" s="213" t="s">
        <v>105</v>
      </c>
    </row>
    <row r="3311" spans="1:6" x14ac:dyDescent="0.3">
      <c r="A3311" s="213">
        <v>2013</v>
      </c>
      <c r="B3311" s="213" t="s">
        <v>93</v>
      </c>
      <c r="C3311" s="213" t="s">
        <v>140</v>
      </c>
      <c r="D3311" s="213" t="s">
        <v>14</v>
      </c>
      <c r="E3311" s="292">
        <v>7069</v>
      </c>
      <c r="F3311" s="213" t="s">
        <v>105</v>
      </c>
    </row>
    <row r="3312" spans="1:6" x14ac:dyDescent="0.3">
      <c r="A3312" s="213">
        <v>2013</v>
      </c>
      <c r="B3312" s="213" t="s">
        <v>93</v>
      </c>
      <c r="C3312" s="213" t="s">
        <v>140</v>
      </c>
      <c r="D3312" s="213" t="s">
        <v>68</v>
      </c>
      <c r="E3312" s="292">
        <v>1393</v>
      </c>
      <c r="F3312" s="213" t="s">
        <v>105</v>
      </c>
    </row>
    <row r="3313" spans="1:6" x14ac:dyDescent="0.3">
      <c r="A3313" s="213">
        <v>2013</v>
      </c>
      <c r="B3313" s="213" t="s">
        <v>93</v>
      </c>
      <c r="C3313" s="213" t="s">
        <v>140</v>
      </c>
      <c r="D3313" s="213" t="s">
        <v>69</v>
      </c>
      <c r="E3313" s="292">
        <v>1349</v>
      </c>
      <c r="F3313" s="213" t="s">
        <v>105</v>
      </c>
    </row>
    <row r="3314" spans="1:6" x14ac:dyDescent="0.3">
      <c r="A3314" s="213">
        <v>2013</v>
      </c>
      <c r="B3314" s="213" t="s">
        <v>93</v>
      </c>
      <c r="C3314" s="213" t="s">
        <v>140</v>
      </c>
      <c r="D3314" s="213" t="s">
        <v>50</v>
      </c>
      <c r="E3314" s="213">
        <v>270</v>
      </c>
      <c r="F3314" s="213" t="s">
        <v>105</v>
      </c>
    </row>
    <row r="3315" spans="1:6" x14ac:dyDescent="0.3">
      <c r="A3315" s="213">
        <v>2013</v>
      </c>
      <c r="B3315" s="213" t="s">
        <v>93</v>
      </c>
      <c r="C3315" s="213" t="s">
        <v>140</v>
      </c>
      <c r="D3315" s="213" t="s">
        <v>279</v>
      </c>
      <c r="E3315" s="213">
        <v>593</v>
      </c>
      <c r="F3315" s="213" t="s">
        <v>105</v>
      </c>
    </row>
    <row r="3316" spans="1:6" x14ac:dyDescent="0.3">
      <c r="A3316" s="213">
        <v>2013</v>
      </c>
      <c r="B3316" s="213" t="s">
        <v>93</v>
      </c>
      <c r="C3316" s="213" t="s">
        <v>140</v>
      </c>
      <c r="D3316" s="213" t="s">
        <v>24</v>
      </c>
      <c r="E3316" s="292">
        <v>6631</v>
      </c>
      <c r="F3316" s="213" t="s">
        <v>105</v>
      </c>
    </row>
    <row r="3317" spans="1:6" x14ac:dyDescent="0.3">
      <c r="A3317" s="213">
        <v>2013</v>
      </c>
      <c r="B3317" s="213" t="s">
        <v>93</v>
      </c>
      <c r="C3317" s="213" t="s">
        <v>140</v>
      </c>
      <c r="D3317" s="213" t="s">
        <v>9</v>
      </c>
      <c r="E3317" s="292">
        <v>4767</v>
      </c>
      <c r="F3317" s="213" t="s">
        <v>105</v>
      </c>
    </row>
    <row r="3318" spans="1:6" x14ac:dyDescent="0.3">
      <c r="A3318" s="213">
        <v>2013</v>
      </c>
      <c r="B3318" s="213" t="s">
        <v>93</v>
      </c>
      <c r="C3318" s="213" t="s">
        <v>140</v>
      </c>
      <c r="D3318" s="213" t="s">
        <v>67</v>
      </c>
      <c r="E3318" s="292">
        <v>2024</v>
      </c>
      <c r="F3318" s="213" t="s">
        <v>105</v>
      </c>
    </row>
    <row r="3319" spans="1:6" x14ac:dyDescent="0.3">
      <c r="A3319" s="213">
        <v>2013</v>
      </c>
      <c r="B3319" s="213" t="s">
        <v>93</v>
      </c>
      <c r="C3319" s="213" t="s">
        <v>140</v>
      </c>
      <c r="D3319" s="213" t="s">
        <v>28</v>
      </c>
      <c r="E3319" s="292">
        <v>3121</v>
      </c>
      <c r="F3319" s="213" t="s">
        <v>105</v>
      </c>
    </row>
    <row r="3320" spans="1:6" x14ac:dyDescent="0.3">
      <c r="A3320" s="213">
        <v>2013</v>
      </c>
      <c r="B3320" s="213" t="s">
        <v>93</v>
      </c>
      <c r="C3320" s="213" t="s">
        <v>140</v>
      </c>
      <c r="D3320" s="213" t="s">
        <v>31</v>
      </c>
      <c r="E3320" s="292">
        <v>3116</v>
      </c>
      <c r="F3320" s="213" t="s">
        <v>105</v>
      </c>
    </row>
    <row r="3321" spans="1:6" x14ac:dyDescent="0.3">
      <c r="A3321" s="213">
        <v>2013</v>
      </c>
      <c r="B3321" s="213" t="s">
        <v>93</v>
      </c>
      <c r="C3321" s="213" t="s">
        <v>140</v>
      </c>
      <c r="D3321" s="213" t="s">
        <v>64</v>
      </c>
      <c r="E3321" s="292">
        <v>3436</v>
      </c>
      <c r="F3321" s="213" t="s">
        <v>105</v>
      </c>
    </row>
    <row r="3322" spans="1:6" x14ac:dyDescent="0.3">
      <c r="A3322" s="213">
        <v>2013</v>
      </c>
      <c r="B3322" s="213" t="s">
        <v>93</v>
      </c>
      <c r="C3322" s="213" t="s">
        <v>140</v>
      </c>
      <c r="D3322" s="213" t="s">
        <v>290</v>
      </c>
      <c r="E3322" s="213">
        <v>202</v>
      </c>
      <c r="F3322" s="213" t="s">
        <v>105</v>
      </c>
    </row>
    <row r="3323" spans="1:6" x14ac:dyDescent="0.3">
      <c r="A3323" s="213">
        <v>2013</v>
      </c>
      <c r="B3323" s="213" t="s">
        <v>93</v>
      </c>
      <c r="C3323" s="213" t="s">
        <v>140</v>
      </c>
      <c r="D3323" s="213" t="s">
        <v>280</v>
      </c>
      <c r="E3323" s="213">
        <v>847</v>
      </c>
      <c r="F3323" s="213" t="s">
        <v>105</v>
      </c>
    </row>
    <row r="3324" spans="1:6" x14ac:dyDescent="0.3">
      <c r="A3324" s="213">
        <v>2013</v>
      </c>
      <c r="B3324" s="213" t="s">
        <v>93</v>
      </c>
      <c r="C3324" s="213" t="s">
        <v>140</v>
      </c>
      <c r="D3324" s="213" t="s">
        <v>73</v>
      </c>
      <c r="E3324" s="292">
        <v>5630</v>
      </c>
      <c r="F3324" s="213" t="s">
        <v>105</v>
      </c>
    </row>
    <row r="3325" spans="1:6" x14ac:dyDescent="0.3">
      <c r="A3325" s="213">
        <v>2013</v>
      </c>
      <c r="B3325" s="213" t="s">
        <v>93</v>
      </c>
      <c r="C3325" s="213" t="s">
        <v>140</v>
      </c>
      <c r="D3325" s="213" t="s">
        <v>26</v>
      </c>
      <c r="E3325" s="292">
        <v>2345</v>
      </c>
      <c r="F3325" s="213" t="s">
        <v>105</v>
      </c>
    </row>
    <row r="3326" spans="1:6" x14ac:dyDescent="0.3">
      <c r="A3326" s="213">
        <v>2013</v>
      </c>
      <c r="B3326" s="213" t="s">
        <v>93</v>
      </c>
      <c r="C3326" s="213" t="s">
        <v>140</v>
      </c>
      <c r="D3326" s="213" t="s">
        <v>32</v>
      </c>
      <c r="E3326" s="292">
        <v>2094</v>
      </c>
      <c r="F3326" s="213" t="s">
        <v>105</v>
      </c>
    </row>
    <row r="3327" spans="1:6" x14ac:dyDescent="0.3">
      <c r="A3327" s="213">
        <v>2013</v>
      </c>
      <c r="B3327" s="213" t="s">
        <v>93</v>
      </c>
      <c r="C3327" s="213" t="s">
        <v>140</v>
      </c>
      <c r="D3327" s="213" t="s">
        <v>46</v>
      </c>
      <c r="E3327" s="292">
        <v>5651</v>
      </c>
      <c r="F3327" s="213" t="s">
        <v>105</v>
      </c>
    </row>
    <row r="3328" spans="1:6" x14ac:dyDescent="0.3">
      <c r="A3328" s="213">
        <v>2013</v>
      </c>
      <c r="B3328" s="213" t="s">
        <v>93</v>
      </c>
      <c r="C3328" s="213" t="s">
        <v>140</v>
      </c>
      <c r="D3328" s="213" t="s">
        <v>75</v>
      </c>
      <c r="E3328" s="292">
        <v>3493</v>
      </c>
      <c r="F3328" s="213" t="s">
        <v>105</v>
      </c>
    </row>
    <row r="3329" spans="1:6" x14ac:dyDescent="0.3">
      <c r="A3329" s="213">
        <v>2013</v>
      </c>
      <c r="B3329" s="213" t="s">
        <v>93</v>
      </c>
      <c r="C3329" s="213" t="s">
        <v>140</v>
      </c>
      <c r="D3329" s="213" t="s">
        <v>10</v>
      </c>
      <c r="E3329" s="292">
        <v>8642</v>
      </c>
      <c r="F3329" s="213" t="s">
        <v>105</v>
      </c>
    </row>
    <row r="3330" spans="1:6" x14ac:dyDescent="0.3">
      <c r="A3330" s="213">
        <v>2013</v>
      </c>
      <c r="B3330" s="213" t="s">
        <v>93</v>
      </c>
      <c r="C3330" s="213" t="s">
        <v>140</v>
      </c>
      <c r="D3330" s="213" t="s">
        <v>291</v>
      </c>
      <c r="E3330" s="213">
        <v>845</v>
      </c>
      <c r="F3330" s="213" t="s">
        <v>105</v>
      </c>
    </row>
    <row r="3331" spans="1:6" x14ac:dyDescent="0.3">
      <c r="A3331" s="213">
        <v>2013</v>
      </c>
      <c r="B3331" s="213" t="s">
        <v>93</v>
      </c>
      <c r="C3331" s="213" t="s">
        <v>140</v>
      </c>
      <c r="D3331" s="213" t="s">
        <v>15</v>
      </c>
      <c r="E3331" s="292">
        <v>7139</v>
      </c>
      <c r="F3331" s="213" t="s">
        <v>105</v>
      </c>
    </row>
    <row r="3332" spans="1:6" x14ac:dyDescent="0.3">
      <c r="A3332" s="213">
        <v>2013</v>
      </c>
      <c r="B3332" s="213" t="s">
        <v>93</v>
      </c>
      <c r="C3332" s="213" t="s">
        <v>140</v>
      </c>
      <c r="D3332" s="213" t="s">
        <v>18</v>
      </c>
      <c r="E3332" s="292">
        <v>7786</v>
      </c>
      <c r="F3332" s="213" t="s">
        <v>105</v>
      </c>
    </row>
    <row r="3333" spans="1:6" x14ac:dyDescent="0.3">
      <c r="A3333" s="213">
        <v>2013</v>
      </c>
      <c r="B3333" s="213" t="s">
        <v>93</v>
      </c>
      <c r="C3333" s="213" t="s">
        <v>140</v>
      </c>
      <c r="D3333" s="213" t="s">
        <v>77</v>
      </c>
      <c r="E3333" s="292">
        <v>2600</v>
      </c>
      <c r="F3333" s="213" t="s">
        <v>105</v>
      </c>
    </row>
    <row r="3334" spans="1:6" x14ac:dyDescent="0.3">
      <c r="A3334" s="213">
        <v>2013</v>
      </c>
      <c r="B3334" s="213" t="s">
        <v>93</v>
      </c>
      <c r="C3334" s="213" t="s">
        <v>140</v>
      </c>
      <c r="D3334" s="213" t="s">
        <v>44</v>
      </c>
      <c r="E3334" s="213">
        <v>671</v>
      </c>
      <c r="F3334" s="213" t="s">
        <v>105</v>
      </c>
    </row>
    <row r="3335" spans="1:6" x14ac:dyDescent="0.3">
      <c r="A3335" s="213">
        <v>2013</v>
      </c>
      <c r="B3335" s="213" t="s">
        <v>93</v>
      </c>
      <c r="C3335" s="213" t="s">
        <v>140</v>
      </c>
      <c r="D3335" s="213" t="s">
        <v>71</v>
      </c>
      <c r="E3335" s="292">
        <v>2836</v>
      </c>
      <c r="F3335" s="213" t="s">
        <v>105</v>
      </c>
    </row>
    <row r="3336" spans="1:6" x14ac:dyDescent="0.3">
      <c r="A3336" s="213">
        <v>2013</v>
      </c>
      <c r="B3336" s="213" t="s">
        <v>93</v>
      </c>
      <c r="C3336" s="213" t="s">
        <v>140</v>
      </c>
      <c r="D3336" s="213" t="s">
        <v>52</v>
      </c>
      <c r="E3336" s="213">
        <v>734</v>
      </c>
      <c r="F3336" s="213" t="s">
        <v>105</v>
      </c>
    </row>
    <row r="3337" spans="1:6" x14ac:dyDescent="0.3">
      <c r="A3337" s="213">
        <v>2013</v>
      </c>
      <c r="B3337" s="213" t="s">
        <v>93</v>
      </c>
      <c r="C3337" s="213" t="s">
        <v>140</v>
      </c>
      <c r="D3337" s="213" t="s">
        <v>20</v>
      </c>
      <c r="E3337" s="292">
        <v>4445</v>
      </c>
      <c r="F3337" s="213" t="s">
        <v>105</v>
      </c>
    </row>
    <row r="3338" spans="1:6" x14ac:dyDescent="0.3">
      <c r="A3338" s="213">
        <v>2013</v>
      </c>
      <c r="B3338" s="213" t="s">
        <v>93</v>
      </c>
      <c r="C3338" s="213" t="s">
        <v>140</v>
      </c>
      <c r="D3338" s="213" t="s">
        <v>95</v>
      </c>
      <c r="E3338" s="292">
        <v>7128</v>
      </c>
      <c r="F3338" s="213" t="s">
        <v>105</v>
      </c>
    </row>
    <row r="3339" spans="1:6" x14ac:dyDescent="0.3">
      <c r="A3339" s="213">
        <v>2013</v>
      </c>
      <c r="B3339" s="213" t="s">
        <v>93</v>
      </c>
      <c r="C3339" s="213" t="s">
        <v>140</v>
      </c>
      <c r="D3339" s="213" t="s">
        <v>30</v>
      </c>
      <c r="E3339" s="292">
        <v>1182</v>
      </c>
      <c r="F3339" s="213" t="s">
        <v>105</v>
      </c>
    </row>
    <row r="3340" spans="1:6" x14ac:dyDescent="0.3">
      <c r="A3340" s="213">
        <v>2013</v>
      </c>
      <c r="B3340" s="213" t="s">
        <v>93</v>
      </c>
      <c r="C3340" s="213" t="s">
        <v>140</v>
      </c>
      <c r="D3340" s="213" t="s">
        <v>58</v>
      </c>
      <c r="E3340" s="213">
        <v>305</v>
      </c>
      <c r="F3340" s="213" t="s">
        <v>105</v>
      </c>
    </row>
    <row r="3341" spans="1:6" x14ac:dyDescent="0.3">
      <c r="A3341" s="213">
        <v>2013</v>
      </c>
      <c r="B3341" s="213" t="s">
        <v>93</v>
      </c>
      <c r="C3341" s="213" t="s">
        <v>140</v>
      </c>
      <c r="D3341" s="213" t="s">
        <v>281</v>
      </c>
      <c r="E3341" s="292">
        <v>19079</v>
      </c>
      <c r="F3341" s="213" t="s">
        <v>105</v>
      </c>
    </row>
    <row r="3342" spans="1:6" x14ac:dyDescent="0.3">
      <c r="A3342" s="213">
        <v>2013</v>
      </c>
      <c r="B3342" s="213" t="s">
        <v>93</v>
      </c>
      <c r="C3342" s="213" t="s">
        <v>140</v>
      </c>
      <c r="D3342" s="213" t="s">
        <v>54</v>
      </c>
      <c r="E3342" s="213">
        <v>264</v>
      </c>
      <c r="F3342" s="213" t="s">
        <v>105</v>
      </c>
    </row>
    <row r="3343" spans="1:6" x14ac:dyDescent="0.3">
      <c r="A3343" s="213">
        <v>2013</v>
      </c>
      <c r="B3343" s="213" t="s">
        <v>93</v>
      </c>
      <c r="C3343" s="213" t="s">
        <v>140</v>
      </c>
      <c r="D3343" s="213" t="s">
        <v>282</v>
      </c>
      <c r="E3343" s="292">
        <v>1156</v>
      </c>
      <c r="F3343" s="213" t="s">
        <v>105</v>
      </c>
    </row>
    <row r="3344" spans="1:6" x14ac:dyDescent="0.3">
      <c r="A3344" s="213">
        <v>2013</v>
      </c>
      <c r="B3344" s="213" t="s">
        <v>93</v>
      </c>
      <c r="C3344" s="213" t="s">
        <v>140</v>
      </c>
      <c r="D3344" s="213" t="s">
        <v>145</v>
      </c>
      <c r="E3344" s="292">
        <v>88081</v>
      </c>
      <c r="F3344" s="213" t="s">
        <v>105</v>
      </c>
    </row>
    <row r="3345" spans="1:6" x14ac:dyDescent="0.3">
      <c r="A3345" s="213">
        <v>2013</v>
      </c>
      <c r="B3345" s="213" t="s">
        <v>93</v>
      </c>
      <c r="C3345" s="213" t="s">
        <v>140</v>
      </c>
      <c r="D3345" s="213" t="s">
        <v>146</v>
      </c>
      <c r="E3345" s="292">
        <v>46969</v>
      </c>
      <c r="F3345" s="213" t="s">
        <v>105</v>
      </c>
    </row>
    <row r="3346" spans="1:6" x14ac:dyDescent="0.3">
      <c r="A3346" s="213">
        <v>2013</v>
      </c>
      <c r="B3346" s="213" t="s">
        <v>93</v>
      </c>
      <c r="C3346" s="213" t="s">
        <v>140</v>
      </c>
      <c r="D3346" s="213" t="s">
        <v>147</v>
      </c>
      <c r="E3346" s="292">
        <v>106367</v>
      </c>
      <c r="F3346" s="213" t="s">
        <v>105</v>
      </c>
    </row>
    <row r="3347" spans="1:6" x14ac:dyDescent="0.3">
      <c r="A3347" s="213">
        <v>2013</v>
      </c>
      <c r="B3347" s="213" t="s">
        <v>94</v>
      </c>
      <c r="C3347" s="213" t="s">
        <v>83</v>
      </c>
      <c r="D3347" s="213" t="s">
        <v>79</v>
      </c>
      <c r="E3347" s="213">
        <v>192</v>
      </c>
      <c r="F3347" s="213" t="s">
        <v>106</v>
      </c>
    </row>
    <row r="3348" spans="1:6" x14ac:dyDescent="0.3">
      <c r="A3348" s="213">
        <v>2013</v>
      </c>
      <c r="B3348" s="213" t="s">
        <v>94</v>
      </c>
      <c r="C3348" s="213" t="s">
        <v>83</v>
      </c>
      <c r="D3348" s="213" t="s">
        <v>17</v>
      </c>
      <c r="E3348" s="213">
        <v>102</v>
      </c>
      <c r="F3348" s="213" t="s">
        <v>106</v>
      </c>
    </row>
    <row r="3349" spans="1:6" x14ac:dyDescent="0.3">
      <c r="A3349" s="213">
        <v>2013</v>
      </c>
      <c r="B3349" s="213" t="s">
        <v>94</v>
      </c>
      <c r="C3349" s="213" t="s">
        <v>83</v>
      </c>
      <c r="D3349" s="213" t="s">
        <v>66</v>
      </c>
      <c r="E3349" s="213">
        <v>35</v>
      </c>
      <c r="F3349" s="213" t="s">
        <v>106</v>
      </c>
    </row>
    <row r="3350" spans="1:6" x14ac:dyDescent="0.3">
      <c r="A3350" s="213">
        <v>2013</v>
      </c>
      <c r="B3350" s="213" t="s">
        <v>94</v>
      </c>
      <c r="C3350" s="213" t="s">
        <v>83</v>
      </c>
      <c r="D3350" s="213" t="s">
        <v>11</v>
      </c>
      <c r="E3350" s="213">
        <v>208</v>
      </c>
      <c r="F3350" s="213" t="s">
        <v>106</v>
      </c>
    </row>
    <row r="3351" spans="1:6" x14ac:dyDescent="0.3">
      <c r="A3351" s="213">
        <v>2013</v>
      </c>
      <c r="B3351" s="213" t="s">
        <v>94</v>
      </c>
      <c r="C3351" s="213" t="s">
        <v>83</v>
      </c>
      <c r="D3351" s="213" t="s">
        <v>56</v>
      </c>
      <c r="E3351" s="213">
        <v>79</v>
      </c>
      <c r="F3351" s="213" t="s">
        <v>106</v>
      </c>
    </row>
    <row r="3352" spans="1:6" x14ac:dyDescent="0.3">
      <c r="A3352" s="213">
        <v>2013</v>
      </c>
      <c r="B3352" s="213" t="s">
        <v>94</v>
      </c>
      <c r="C3352" s="213" t="s">
        <v>83</v>
      </c>
      <c r="D3352" s="213" t="s">
        <v>29</v>
      </c>
      <c r="E3352" s="213">
        <v>40</v>
      </c>
      <c r="F3352" s="213" t="s">
        <v>106</v>
      </c>
    </row>
    <row r="3353" spans="1:6" x14ac:dyDescent="0.3">
      <c r="A3353" s="213">
        <v>2013</v>
      </c>
      <c r="B3353" s="213" t="s">
        <v>94</v>
      </c>
      <c r="C3353" s="213" t="s">
        <v>83</v>
      </c>
      <c r="D3353" s="213" t="s">
        <v>47</v>
      </c>
      <c r="E3353" s="213">
        <v>113</v>
      </c>
      <c r="F3353" s="213" t="s">
        <v>106</v>
      </c>
    </row>
    <row r="3354" spans="1:6" x14ac:dyDescent="0.3">
      <c r="A3354" s="213">
        <v>2013</v>
      </c>
      <c r="B3354" s="213" t="s">
        <v>94</v>
      </c>
      <c r="C3354" s="213" t="s">
        <v>83</v>
      </c>
      <c r="D3354" s="213" t="s">
        <v>74</v>
      </c>
      <c r="E3354" s="213">
        <v>171</v>
      </c>
      <c r="F3354" s="213" t="s">
        <v>106</v>
      </c>
    </row>
    <row r="3355" spans="1:6" x14ac:dyDescent="0.3">
      <c r="A3355" s="213">
        <v>2013</v>
      </c>
      <c r="B3355" s="213" t="s">
        <v>94</v>
      </c>
      <c r="C3355" s="213" t="s">
        <v>83</v>
      </c>
      <c r="D3355" s="213" t="s">
        <v>60</v>
      </c>
      <c r="E3355" s="213">
        <v>41</v>
      </c>
      <c r="F3355" s="213" t="s">
        <v>106</v>
      </c>
    </row>
    <row r="3356" spans="1:6" x14ac:dyDescent="0.3">
      <c r="A3356" s="213">
        <v>2013</v>
      </c>
      <c r="B3356" s="213" t="s">
        <v>94</v>
      </c>
      <c r="C3356" s="213" t="s">
        <v>83</v>
      </c>
      <c r="D3356" s="213" t="s">
        <v>25</v>
      </c>
      <c r="E3356" s="213">
        <v>121</v>
      </c>
      <c r="F3356" s="213" t="s">
        <v>106</v>
      </c>
    </row>
    <row r="3357" spans="1:6" x14ac:dyDescent="0.3">
      <c r="A3357" s="213">
        <v>2013</v>
      </c>
      <c r="B3357" s="213" t="s">
        <v>94</v>
      </c>
      <c r="C3357" s="213" t="s">
        <v>83</v>
      </c>
      <c r="D3357" s="213" t="s">
        <v>7</v>
      </c>
      <c r="E3357" s="213">
        <v>149</v>
      </c>
      <c r="F3357" s="213" t="s">
        <v>106</v>
      </c>
    </row>
    <row r="3358" spans="1:6" x14ac:dyDescent="0.3">
      <c r="A3358" s="213">
        <v>2013</v>
      </c>
      <c r="B3358" s="213" t="s">
        <v>94</v>
      </c>
      <c r="C3358" s="213" t="s">
        <v>83</v>
      </c>
      <c r="D3358" s="213" t="s">
        <v>36</v>
      </c>
      <c r="E3358" s="213">
        <v>53</v>
      </c>
      <c r="F3358" s="213" t="s">
        <v>106</v>
      </c>
    </row>
    <row r="3359" spans="1:6" x14ac:dyDescent="0.3">
      <c r="A3359" s="213">
        <v>2013</v>
      </c>
      <c r="B3359" s="213" t="s">
        <v>94</v>
      </c>
      <c r="C3359" s="213" t="s">
        <v>83</v>
      </c>
      <c r="D3359" s="213" t="s">
        <v>21</v>
      </c>
      <c r="E3359" s="213">
        <v>33</v>
      </c>
      <c r="F3359" s="213" t="s">
        <v>106</v>
      </c>
    </row>
    <row r="3360" spans="1:6" x14ac:dyDescent="0.3">
      <c r="A3360" s="213">
        <v>2013</v>
      </c>
      <c r="B3360" s="213" t="s">
        <v>94</v>
      </c>
      <c r="C3360" s="213" t="s">
        <v>83</v>
      </c>
      <c r="D3360" s="213" t="s">
        <v>16</v>
      </c>
      <c r="E3360" s="213">
        <v>102</v>
      </c>
      <c r="F3360" s="213" t="s">
        <v>106</v>
      </c>
    </row>
    <row r="3361" spans="1:6" x14ac:dyDescent="0.3">
      <c r="A3361" s="213">
        <v>2013</v>
      </c>
      <c r="B3361" s="213" t="s">
        <v>94</v>
      </c>
      <c r="C3361" s="213" t="s">
        <v>83</v>
      </c>
      <c r="D3361" s="213" t="s">
        <v>2</v>
      </c>
      <c r="E3361" s="213">
        <v>282</v>
      </c>
      <c r="F3361" s="213" t="s">
        <v>106</v>
      </c>
    </row>
    <row r="3362" spans="1:6" x14ac:dyDescent="0.3">
      <c r="A3362" s="213">
        <v>2013</v>
      </c>
      <c r="B3362" s="213" t="s">
        <v>94</v>
      </c>
      <c r="C3362" s="213" t="s">
        <v>83</v>
      </c>
      <c r="D3362" s="213" t="s">
        <v>4</v>
      </c>
      <c r="E3362" s="213">
        <v>298</v>
      </c>
      <c r="F3362" s="213" t="s">
        <v>106</v>
      </c>
    </row>
    <row r="3363" spans="1:6" x14ac:dyDescent="0.3">
      <c r="A3363" s="213">
        <v>2013</v>
      </c>
      <c r="B3363" s="213" t="s">
        <v>94</v>
      </c>
      <c r="C3363" s="213" t="s">
        <v>83</v>
      </c>
      <c r="D3363" s="213" t="s">
        <v>275</v>
      </c>
      <c r="E3363" s="213">
        <v>34</v>
      </c>
      <c r="F3363" s="213" t="s">
        <v>106</v>
      </c>
    </row>
    <row r="3364" spans="1:6" x14ac:dyDescent="0.3">
      <c r="A3364" s="213">
        <v>2013</v>
      </c>
      <c r="B3364" s="213" t="s">
        <v>94</v>
      </c>
      <c r="C3364" s="213" t="s">
        <v>83</v>
      </c>
      <c r="D3364" s="213" t="s">
        <v>8</v>
      </c>
      <c r="E3364" s="213">
        <v>76</v>
      </c>
      <c r="F3364" s="213" t="s">
        <v>106</v>
      </c>
    </row>
    <row r="3365" spans="1:6" x14ac:dyDescent="0.3">
      <c r="A3365" s="213">
        <v>2013</v>
      </c>
      <c r="B3365" s="213" t="s">
        <v>94</v>
      </c>
      <c r="C3365" s="213" t="s">
        <v>83</v>
      </c>
      <c r="D3365" s="213" t="s">
        <v>78</v>
      </c>
      <c r="E3365" s="213">
        <v>113</v>
      </c>
      <c r="F3365" s="213" t="s">
        <v>106</v>
      </c>
    </row>
    <row r="3366" spans="1:6" x14ac:dyDescent="0.3">
      <c r="A3366" s="213">
        <v>2013</v>
      </c>
      <c r="B3366" s="213" t="s">
        <v>94</v>
      </c>
      <c r="C3366" s="213" t="s">
        <v>83</v>
      </c>
      <c r="D3366" s="213" t="s">
        <v>27</v>
      </c>
      <c r="E3366" s="213">
        <v>89</v>
      </c>
      <c r="F3366" s="213" t="s">
        <v>106</v>
      </c>
    </row>
    <row r="3367" spans="1:6" x14ac:dyDescent="0.3">
      <c r="A3367" s="213">
        <v>2013</v>
      </c>
      <c r="B3367" s="213" t="s">
        <v>94</v>
      </c>
      <c r="C3367" s="213" t="s">
        <v>83</v>
      </c>
      <c r="D3367" s="213" t="s">
        <v>70</v>
      </c>
      <c r="E3367" s="213">
        <v>138</v>
      </c>
      <c r="F3367" s="213" t="s">
        <v>106</v>
      </c>
    </row>
    <row r="3368" spans="1:6" x14ac:dyDescent="0.3">
      <c r="A3368" s="213">
        <v>2013</v>
      </c>
      <c r="B3368" s="213" t="s">
        <v>94</v>
      </c>
      <c r="C3368" s="213" t="s">
        <v>83</v>
      </c>
      <c r="D3368" s="213" t="s">
        <v>72</v>
      </c>
      <c r="E3368" s="213">
        <v>44</v>
      </c>
      <c r="F3368" s="213" t="s">
        <v>106</v>
      </c>
    </row>
    <row r="3369" spans="1:6" x14ac:dyDescent="0.3">
      <c r="A3369" s="213">
        <v>2013</v>
      </c>
      <c r="B3369" s="213" t="s">
        <v>94</v>
      </c>
      <c r="C3369" s="213" t="s">
        <v>83</v>
      </c>
      <c r="D3369" s="213" t="s">
        <v>6</v>
      </c>
      <c r="E3369" s="213">
        <v>260</v>
      </c>
      <c r="F3369" s="213" t="s">
        <v>106</v>
      </c>
    </row>
    <row r="3370" spans="1:6" x14ac:dyDescent="0.3">
      <c r="A3370" s="213">
        <v>2013</v>
      </c>
      <c r="B3370" s="213" t="s">
        <v>94</v>
      </c>
      <c r="C3370" s="213" t="s">
        <v>83</v>
      </c>
      <c r="D3370" s="213" t="s">
        <v>62</v>
      </c>
      <c r="E3370" s="213">
        <v>84</v>
      </c>
      <c r="F3370" s="213" t="s">
        <v>106</v>
      </c>
    </row>
    <row r="3371" spans="1:6" x14ac:dyDescent="0.3">
      <c r="A3371" s="213">
        <v>2013</v>
      </c>
      <c r="B3371" s="213" t="s">
        <v>94</v>
      </c>
      <c r="C3371" s="213" t="s">
        <v>83</v>
      </c>
      <c r="D3371" s="213" t="s">
        <v>5</v>
      </c>
      <c r="E3371" s="213">
        <v>204</v>
      </c>
      <c r="F3371" s="213" t="s">
        <v>106</v>
      </c>
    </row>
    <row r="3372" spans="1:6" x14ac:dyDescent="0.3">
      <c r="A3372" s="213">
        <v>2013</v>
      </c>
      <c r="B3372" s="213" t="s">
        <v>94</v>
      </c>
      <c r="C3372" s="213" t="s">
        <v>83</v>
      </c>
      <c r="D3372" s="213" t="s">
        <v>76</v>
      </c>
      <c r="E3372" s="213">
        <v>121</v>
      </c>
      <c r="F3372" s="213" t="s">
        <v>106</v>
      </c>
    </row>
    <row r="3373" spans="1:6" x14ac:dyDescent="0.3">
      <c r="A3373" s="213">
        <v>2013</v>
      </c>
      <c r="B3373" s="213" t="s">
        <v>94</v>
      </c>
      <c r="C3373" s="213" t="s">
        <v>83</v>
      </c>
      <c r="D3373" s="213" t="s">
        <v>65</v>
      </c>
      <c r="E3373" s="213">
        <v>34</v>
      </c>
      <c r="F3373" s="213" t="s">
        <v>106</v>
      </c>
    </row>
    <row r="3374" spans="1:6" x14ac:dyDescent="0.3">
      <c r="A3374" s="213">
        <v>2013</v>
      </c>
      <c r="B3374" s="213" t="s">
        <v>94</v>
      </c>
      <c r="C3374" s="213" t="s">
        <v>83</v>
      </c>
      <c r="D3374" s="213" t="s">
        <v>23</v>
      </c>
      <c r="E3374" s="213">
        <v>44</v>
      </c>
      <c r="F3374" s="213" t="s">
        <v>106</v>
      </c>
    </row>
    <row r="3375" spans="1:6" x14ac:dyDescent="0.3">
      <c r="A3375" s="213">
        <v>2013</v>
      </c>
      <c r="B3375" s="213" t="s">
        <v>94</v>
      </c>
      <c r="C3375" s="213" t="s">
        <v>83</v>
      </c>
      <c r="D3375" s="213" t="s">
        <v>278</v>
      </c>
      <c r="E3375" s="213">
        <v>96</v>
      </c>
      <c r="F3375" s="213" t="s">
        <v>106</v>
      </c>
    </row>
    <row r="3376" spans="1:6" x14ac:dyDescent="0.3">
      <c r="A3376" s="213">
        <v>2013</v>
      </c>
      <c r="B3376" s="213" t="s">
        <v>94</v>
      </c>
      <c r="C3376" s="213" t="s">
        <v>83</v>
      </c>
      <c r="D3376" s="213" t="s">
        <v>19</v>
      </c>
      <c r="E3376" s="213">
        <v>53</v>
      </c>
      <c r="F3376" s="213" t="s">
        <v>106</v>
      </c>
    </row>
    <row r="3377" spans="1:6" x14ac:dyDescent="0.3">
      <c r="A3377" s="213">
        <v>2013</v>
      </c>
      <c r="B3377" s="213" t="s">
        <v>94</v>
      </c>
      <c r="C3377" s="213" t="s">
        <v>83</v>
      </c>
      <c r="D3377" s="213" t="s">
        <v>48</v>
      </c>
      <c r="E3377" s="213">
        <v>44</v>
      </c>
      <c r="F3377" s="213" t="s">
        <v>106</v>
      </c>
    </row>
    <row r="3378" spans="1:6" x14ac:dyDescent="0.3">
      <c r="A3378" s="213">
        <v>2013</v>
      </c>
      <c r="B3378" s="213" t="s">
        <v>94</v>
      </c>
      <c r="C3378" s="213" t="s">
        <v>83</v>
      </c>
      <c r="D3378" s="213" t="s">
        <v>3</v>
      </c>
      <c r="E3378" s="213">
        <v>265</v>
      </c>
      <c r="F3378" s="213" t="s">
        <v>106</v>
      </c>
    </row>
    <row r="3379" spans="1:6" x14ac:dyDescent="0.3">
      <c r="A3379" s="213">
        <v>2013</v>
      </c>
      <c r="B3379" s="213" t="s">
        <v>94</v>
      </c>
      <c r="C3379" s="213" t="s">
        <v>83</v>
      </c>
      <c r="D3379" s="213" t="s">
        <v>80</v>
      </c>
      <c r="E3379" s="213">
        <v>70</v>
      </c>
      <c r="F3379" s="213" t="s">
        <v>106</v>
      </c>
    </row>
    <row r="3380" spans="1:6" x14ac:dyDescent="0.3">
      <c r="A3380" s="213">
        <v>2013</v>
      </c>
      <c r="B3380" s="213" t="s">
        <v>94</v>
      </c>
      <c r="C3380" s="213" t="s">
        <v>83</v>
      </c>
      <c r="D3380" s="213" t="s">
        <v>39</v>
      </c>
      <c r="E3380" s="213">
        <v>67</v>
      </c>
      <c r="F3380" s="213" t="s">
        <v>106</v>
      </c>
    </row>
    <row r="3381" spans="1:6" x14ac:dyDescent="0.3">
      <c r="A3381" s="213">
        <v>2013</v>
      </c>
      <c r="B3381" s="213" t="s">
        <v>94</v>
      </c>
      <c r="C3381" s="213" t="s">
        <v>83</v>
      </c>
      <c r="D3381" s="213" t="s">
        <v>14</v>
      </c>
      <c r="E3381" s="213">
        <v>195</v>
      </c>
      <c r="F3381" s="213" t="s">
        <v>106</v>
      </c>
    </row>
    <row r="3382" spans="1:6" x14ac:dyDescent="0.3">
      <c r="A3382" s="213">
        <v>2013</v>
      </c>
      <c r="B3382" s="213" t="s">
        <v>94</v>
      </c>
      <c r="C3382" s="213" t="s">
        <v>83</v>
      </c>
      <c r="D3382" s="213" t="s">
        <v>68</v>
      </c>
      <c r="E3382" s="213">
        <v>33</v>
      </c>
      <c r="F3382" s="213" t="s">
        <v>106</v>
      </c>
    </row>
    <row r="3383" spans="1:6" x14ac:dyDescent="0.3">
      <c r="A3383" s="213">
        <v>2013</v>
      </c>
      <c r="B3383" s="213" t="s">
        <v>94</v>
      </c>
      <c r="C3383" s="213" t="s">
        <v>83</v>
      </c>
      <c r="D3383" s="213" t="s">
        <v>69</v>
      </c>
      <c r="E3383" s="213">
        <v>34</v>
      </c>
      <c r="F3383" s="213" t="s">
        <v>106</v>
      </c>
    </row>
    <row r="3384" spans="1:6" x14ac:dyDescent="0.3">
      <c r="A3384" s="213">
        <v>2013</v>
      </c>
      <c r="B3384" s="213" t="s">
        <v>94</v>
      </c>
      <c r="C3384" s="213" t="s">
        <v>83</v>
      </c>
      <c r="D3384" s="213" t="s">
        <v>24</v>
      </c>
      <c r="E3384" s="213">
        <v>163</v>
      </c>
      <c r="F3384" s="213" t="s">
        <v>106</v>
      </c>
    </row>
    <row r="3385" spans="1:6" x14ac:dyDescent="0.3">
      <c r="A3385" s="213">
        <v>2013</v>
      </c>
      <c r="B3385" s="213" t="s">
        <v>94</v>
      </c>
      <c r="C3385" s="213" t="s">
        <v>83</v>
      </c>
      <c r="D3385" s="213" t="s">
        <v>9</v>
      </c>
      <c r="E3385" s="213">
        <v>94</v>
      </c>
      <c r="F3385" s="213" t="s">
        <v>106</v>
      </c>
    </row>
    <row r="3386" spans="1:6" x14ac:dyDescent="0.3">
      <c r="A3386" s="213">
        <v>2013</v>
      </c>
      <c r="B3386" s="213" t="s">
        <v>94</v>
      </c>
      <c r="C3386" s="213" t="s">
        <v>83</v>
      </c>
      <c r="D3386" s="213" t="s">
        <v>67</v>
      </c>
      <c r="E3386" s="213">
        <v>60</v>
      </c>
      <c r="F3386" s="213" t="s">
        <v>106</v>
      </c>
    </row>
    <row r="3387" spans="1:6" x14ac:dyDescent="0.3">
      <c r="A3387" s="213">
        <v>2013</v>
      </c>
      <c r="B3387" s="213" t="s">
        <v>94</v>
      </c>
      <c r="C3387" s="213" t="s">
        <v>83</v>
      </c>
      <c r="D3387" s="213" t="s">
        <v>28</v>
      </c>
      <c r="E3387" s="213">
        <v>74</v>
      </c>
      <c r="F3387" s="213" t="s">
        <v>106</v>
      </c>
    </row>
    <row r="3388" spans="1:6" x14ac:dyDescent="0.3">
      <c r="A3388" s="213">
        <v>2013</v>
      </c>
      <c r="B3388" s="213" t="s">
        <v>94</v>
      </c>
      <c r="C3388" s="213" t="s">
        <v>83</v>
      </c>
      <c r="D3388" s="213" t="s">
        <v>31</v>
      </c>
      <c r="E3388" s="213">
        <v>70</v>
      </c>
      <c r="F3388" s="213" t="s">
        <v>106</v>
      </c>
    </row>
    <row r="3389" spans="1:6" x14ac:dyDescent="0.3">
      <c r="A3389" s="213">
        <v>2013</v>
      </c>
      <c r="B3389" s="213" t="s">
        <v>94</v>
      </c>
      <c r="C3389" s="213" t="s">
        <v>83</v>
      </c>
      <c r="D3389" s="213" t="s">
        <v>64</v>
      </c>
      <c r="E3389" s="213">
        <v>88</v>
      </c>
      <c r="F3389" s="213" t="s">
        <v>106</v>
      </c>
    </row>
    <row r="3390" spans="1:6" x14ac:dyDescent="0.3">
      <c r="A3390" s="213">
        <v>2013</v>
      </c>
      <c r="B3390" s="213" t="s">
        <v>94</v>
      </c>
      <c r="C3390" s="213" t="s">
        <v>83</v>
      </c>
      <c r="D3390" s="213" t="s">
        <v>73</v>
      </c>
      <c r="E3390" s="213">
        <v>141</v>
      </c>
      <c r="F3390" s="213" t="s">
        <v>106</v>
      </c>
    </row>
    <row r="3391" spans="1:6" x14ac:dyDescent="0.3">
      <c r="A3391" s="213">
        <v>2013</v>
      </c>
      <c r="B3391" s="213" t="s">
        <v>94</v>
      </c>
      <c r="C3391" s="213" t="s">
        <v>83</v>
      </c>
      <c r="D3391" s="213" t="s">
        <v>26</v>
      </c>
      <c r="E3391" s="213">
        <v>50</v>
      </c>
      <c r="F3391" s="213" t="s">
        <v>106</v>
      </c>
    </row>
    <row r="3392" spans="1:6" x14ac:dyDescent="0.3">
      <c r="A3392" s="213">
        <v>2013</v>
      </c>
      <c r="B3392" s="213" t="s">
        <v>94</v>
      </c>
      <c r="C3392" s="213" t="s">
        <v>83</v>
      </c>
      <c r="D3392" s="213" t="s">
        <v>32</v>
      </c>
      <c r="E3392" s="213">
        <v>45</v>
      </c>
      <c r="F3392" s="213" t="s">
        <v>106</v>
      </c>
    </row>
    <row r="3393" spans="1:6" x14ac:dyDescent="0.3">
      <c r="A3393" s="213">
        <v>2013</v>
      </c>
      <c r="B3393" s="213" t="s">
        <v>94</v>
      </c>
      <c r="C3393" s="213" t="s">
        <v>83</v>
      </c>
      <c r="D3393" s="213" t="s">
        <v>46</v>
      </c>
      <c r="E3393" s="213">
        <v>119</v>
      </c>
      <c r="F3393" s="213" t="s">
        <v>106</v>
      </c>
    </row>
    <row r="3394" spans="1:6" x14ac:dyDescent="0.3">
      <c r="A3394" s="213">
        <v>2013</v>
      </c>
      <c r="B3394" s="213" t="s">
        <v>94</v>
      </c>
      <c r="C3394" s="213" t="s">
        <v>83</v>
      </c>
      <c r="D3394" s="213" t="s">
        <v>75</v>
      </c>
      <c r="E3394" s="213">
        <v>91</v>
      </c>
      <c r="F3394" s="213" t="s">
        <v>106</v>
      </c>
    </row>
    <row r="3395" spans="1:6" x14ac:dyDescent="0.3">
      <c r="A3395" s="213">
        <v>2013</v>
      </c>
      <c r="B3395" s="213" t="s">
        <v>94</v>
      </c>
      <c r="C3395" s="213" t="s">
        <v>83</v>
      </c>
      <c r="D3395" s="213" t="s">
        <v>10</v>
      </c>
      <c r="E3395" s="213">
        <v>227</v>
      </c>
      <c r="F3395" s="213" t="s">
        <v>106</v>
      </c>
    </row>
    <row r="3396" spans="1:6" x14ac:dyDescent="0.3">
      <c r="A3396" s="213">
        <v>2013</v>
      </c>
      <c r="B3396" s="213" t="s">
        <v>94</v>
      </c>
      <c r="C3396" s="213" t="s">
        <v>83</v>
      </c>
      <c r="D3396" s="213" t="s">
        <v>15</v>
      </c>
      <c r="E3396" s="213">
        <v>180</v>
      </c>
      <c r="F3396" s="213" t="s">
        <v>106</v>
      </c>
    </row>
    <row r="3397" spans="1:6" x14ac:dyDescent="0.3">
      <c r="A3397" s="213">
        <v>2013</v>
      </c>
      <c r="B3397" s="213" t="s">
        <v>94</v>
      </c>
      <c r="C3397" s="213" t="s">
        <v>83</v>
      </c>
      <c r="D3397" s="213" t="s">
        <v>18</v>
      </c>
      <c r="E3397" s="213">
        <v>161</v>
      </c>
      <c r="F3397" s="213" t="s">
        <v>106</v>
      </c>
    </row>
    <row r="3398" spans="1:6" x14ac:dyDescent="0.3">
      <c r="A3398" s="213">
        <v>2013</v>
      </c>
      <c r="B3398" s="213" t="s">
        <v>94</v>
      </c>
      <c r="C3398" s="213" t="s">
        <v>83</v>
      </c>
      <c r="D3398" s="213" t="s">
        <v>77</v>
      </c>
      <c r="E3398" s="213">
        <v>74</v>
      </c>
      <c r="F3398" s="213" t="s">
        <v>106</v>
      </c>
    </row>
    <row r="3399" spans="1:6" x14ac:dyDescent="0.3">
      <c r="A3399" s="213">
        <v>2013</v>
      </c>
      <c r="B3399" s="213" t="s">
        <v>94</v>
      </c>
      <c r="C3399" s="213" t="s">
        <v>83</v>
      </c>
      <c r="D3399" s="213" t="s">
        <v>71</v>
      </c>
      <c r="E3399" s="213">
        <v>72</v>
      </c>
      <c r="F3399" s="213" t="s">
        <v>106</v>
      </c>
    </row>
    <row r="3400" spans="1:6" x14ac:dyDescent="0.3">
      <c r="A3400" s="213">
        <v>2013</v>
      </c>
      <c r="B3400" s="213" t="s">
        <v>94</v>
      </c>
      <c r="C3400" s="213" t="s">
        <v>83</v>
      </c>
      <c r="D3400" s="213" t="s">
        <v>20</v>
      </c>
      <c r="E3400" s="213">
        <v>117</v>
      </c>
      <c r="F3400" s="213" t="s">
        <v>106</v>
      </c>
    </row>
    <row r="3401" spans="1:6" x14ac:dyDescent="0.3">
      <c r="A3401" s="213">
        <v>2013</v>
      </c>
      <c r="B3401" s="213" t="s">
        <v>94</v>
      </c>
      <c r="C3401" s="213" t="s">
        <v>83</v>
      </c>
      <c r="D3401" s="213" t="s">
        <v>95</v>
      </c>
      <c r="E3401" s="213">
        <v>182</v>
      </c>
      <c r="F3401" s="213" t="s">
        <v>106</v>
      </c>
    </row>
    <row r="3402" spans="1:6" x14ac:dyDescent="0.3">
      <c r="A3402" s="213">
        <v>2013</v>
      </c>
      <c r="B3402" s="213" t="s">
        <v>94</v>
      </c>
      <c r="C3402" s="213" t="s">
        <v>83</v>
      </c>
      <c r="D3402" s="213" t="s">
        <v>30</v>
      </c>
      <c r="E3402" s="213">
        <v>34</v>
      </c>
      <c r="F3402" s="213" t="s">
        <v>106</v>
      </c>
    </row>
    <row r="3403" spans="1:6" x14ac:dyDescent="0.3">
      <c r="A3403" s="213">
        <v>2013</v>
      </c>
      <c r="B3403" s="213" t="s">
        <v>94</v>
      </c>
      <c r="C3403" s="213" t="s">
        <v>83</v>
      </c>
      <c r="D3403" s="213" t="s">
        <v>281</v>
      </c>
      <c r="E3403" s="213">
        <v>421</v>
      </c>
      <c r="F3403" s="213" t="s">
        <v>106</v>
      </c>
    </row>
    <row r="3404" spans="1:6" x14ac:dyDescent="0.3">
      <c r="A3404" s="213">
        <v>2013</v>
      </c>
      <c r="B3404" s="213" t="s">
        <v>94</v>
      </c>
      <c r="C3404" s="213" t="s">
        <v>83</v>
      </c>
      <c r="D3404" s="213" t="s">
        <v>282</v>
      </c>
      <c r="E3404" s="213">
        <v>33</v>
      </c>
      <c r="F3404" s="213" t="s">
        <v>106</v>
      </c>
    </row>
    <row r="3405" spans="1:6" x14ac:dyDescent="0.3">
      <c r="A3405" s="213">
        <v>2013</v>
      </c>
      <c r="B3405" s="213" t="s">
        <v>94</v>
      </c>
      <c r="C3405" s="213" t="s">
        <v>83</v>
      </c>
      <c r="D3405" s="213" t="s">
        <v>145</v>
      </c>
      <c r="E3405" s="292">
        <v>1661</v>
      </c>
      <c r="F3405" s="213" t="s">
        <v>106</v>
      </c>
    </row>
    <row r="3406" spans="1:6" x14ac:dyDescent="0.3">
      <c r="A3406" s="213">
        <v>2013</v>
      </c>
      <c r="B3406" s="213" t="s">
        <v>94</v>
      </c>
      <c r="C3406" s="213" t="s">
        <v>83</v>
      </c>
      <c r="D3406" s="213" t="s">
        <v>146</v>
      </c>
      <c r="E3406" s="292">
        <v>1017</v>
      </c>
      <c r="F3406" s="213" t="s">
        <v>106</v>
      </c>
    </row>
    <row r="3407" spans="1:6" x14ac:dyDescent="0.3">
      <c r="A3407" s="213">
        <v>2013</v>
      </c>
      <c r="B3407" s="213" t="s">
        <v>94</v>
      </c>
      <c r="C3407" s="213" t="s">
        <v>83</v>
      </c>
      <c r="D3407" s="213" t="s">
        <v>147</v>
      </c>
      <c r="E3407" s="292">
        <v>2005</v>
      </c>
      <c r="F3407" s="213" t="s">
        <v>106</v>
      </c>
    </row>
    <row r="3408" spans="1:6" x14ac:dyDescent="0.3">
      <c r="A3408" s="213">
        <v>2013</v>
      </c>
      <c r="B3408" s="213" t="s">
        <v>94</v>
      </c>
      <c r="C3408" s="213" t="s">
        <v>85</v>
      </c>
      <c r="D3408" s="213" t="s">
        <v>35</v>
      </c>
      <c r="E3408" s="213">
        <v>50</v>
      </c>
      <c r="F3408" s="213" t="s">
        <v>106</v>
      </c>
    </row>
    <row r="3409" spans="1:6" x14ac:dyDescent="0.3">
      <c r="A3409" s="213">
        <v>2013</v>
      </c>
      <c r="B3409" s="213" t="s">
        <v>94</v>
      </c>
      <c r="C3409" s="213" t="s">
        <v>85</v>
      </c>
      <c r="D3409" s="213" t="s">
        <v>41</v>
      </c>
      <c r="E3409" s="213">
        <v>41</v>
      </c>
      <c r="F3409" s="213" t="s">
        <v>106</v>
      </c>
    </row>
    <row r="3410" spans="1:6" x14ac:dyDescent="0.3">
      <c r="A3410" s="213">
        <v>2013</v>
      </c>
      <c r="B3410" s="213" t="s">
        <v>94</v>
      </c>
      <c r="C3410" s="213" t="s">
        <v>85</v>
      </c>
      <c r="D3410" s="213" t="s">
        <v>59</v>
      </c>
      <c r="E3410" s="213">
        <v>75</v>
      </c>
      <c r="F3410" s="213" t="s">
        <v>106</v>
      </c>
    </row>
    <row r="3411" spans="1:6" x14ac:dyDescent="0.3">
      <c r="A3411" s="213">
        <v>2013</v>
      </c>
      <c r="B3411" s="213" t="s">
        <v>94</v>
      </c>
      <c r="C3411" s="213" t="s">
        <v>85</v>
      </c>
      <c r="D3411" s="213" t="s">
        <v>79</v>
      </c>
      <c r="E3411" s="213">
        <v>797</v>
      </c>
      <c r="F3411" s="213" t="s">
        <v>106</v>
      </c>
    </row>
    <row r="3412" spans="1:6" x14ac:dyDescent="0.3">
      <c r="A3412" s="213">
        <v>2013</v>
      </c>
      <c r="B3412" s="213" t="s">
        <v>94</v>
      </c>
      <c r="C3412" s="213" t="s">
        <v>85</v>
      </c>
      <c r="D3412" s="213" t="s">
        <v>17</v>
      </c>
      <c r="E3412" s="213">
        <v>492</v>
      </c>
      <c r="F3412" s="213" t="s">
        <v>106</v>
      </c>
    </row>
    <row r="3413" spans="1:6" x14ac:dyDescent="0.3">
      <c r="A3413" s="213">
        <v>2013</v>
      </c>
      <c r="B3413" s="213" t="s">
        <v>94</v>
      </c>
      <c r="C3413" s="213" t="s">
        <v>85</v>
      </c>
      <c r="D3413" s="213" t="s">
        <v>274</v>
      </c>
      <c r="E3413" s="213">
        <v>78</v>
      </c>
      <c r="F3413" s="213" t="s">
        <v>106</v>
      </c>
    </row>
    <row r="3414" spans="1:6" x14ac:dyDescent="0.3">
      <c r="A3414" s="213">
        <v>2013</v>
      </c>
      <c r="B3414" s="213" t="s">
        <v>94</v>
      </c>
      <c r="C3414" s="213" t="s">
        <v>85</v>
      </c>
      <c r="D3414" s="213" t="s">
        <v>66</v>
      </c>
      <c r="E3414" s="213">
        <v>145</v>
      </c>
      <c r="F3414" s="213" t="s">
        <v>106</v>
      </c>
    </row>
    <row r="3415" spans="1:6" x14ac:dyDescent="0.3">
      <c r="A3415" s="213">
        <v>2013</v>
      </c>
      <c r="B3415" s="213" t="s">
        <v>94</v>
      </c>
      <c r="C3415" s="213" t="s">
        <v>85</v>
      </c>
      <c r="D3415" s="213" t="s">
        <v>283</v>
      </c>
      <c r="E3415" s="213">
        <v>64</v>
      </c>
      <c r="F3415" s="213" t="s">
        <v>106</v>
      </c>
    </row>
    <row r="3416" spans="1:6" x14ac:dyDescent="0.3">
      <c r="A3416" s="213">
        <v>2013</v>
      </c>
      <c r="B3416" s="213" t="s">
        <v>94</v>
      </c>
      <c r="C3416" s="213" t="s">
        <v>85</v>
      </c>
      <c r="D3416" s="213" t="s">
        <v>11</v>
      </c>
      <c r="E3416" s="213">
        <v>829</v>
      </c>
      <c r="F3416" s="213" t="s">
        <v>106</v>
      </c>
    </row>
    <row r="3417" spans="1:6" x14ac:dyDescent="0.3">
      <c r="A3417" s="213">
        <v>2013</v>
      </c>
      <c r="B3417" s="213" t="s">
        <v>94</v>
      </c>
      <c r="C3417" s="213" t="s">
        <v>85</v>
      </c>
      <c r="D3417" s="213" t="s">
        <v>56</v>
      </c>
      <c r="E3417" s="213">
        <v>232</v>
      </c>
      <c r="F3417" s="213" t="s">
        <v>106</v>
      </c>
    </row>
    <row r="3418" spans="1:6" x14ac:dyDescent="0.3">
      <c r="A3418" s="213">
        <v>2013</v>
      </c>
      <c r="B3418" s="213" t="s">
        <v>94</v>
      </c>
      <c r="C3418" s="213" t="s">
        <v>85</v>
      </c>
      <c r="D3418" s="213" t="s">
        <v>29</v>
      </c>
      <c r="E3418" s="213">
        <v>250</v>
      </c>
      <c r="F3418" s="213" t="s">
        <v>106</v>
      </c>
    </row>
    <row r="3419" spans="1:6" x14ac:dyDescent="0.3">
      <c r="A3419" s="213">
        <v>2013</v>
      </c>
      <c r="B3419" s="213" t="s">
        <v>94</v>
      </c>
      <c r="C3419" s="213" t="s">
        <v>85</v>
      </c>
      <c r="D3419" s="213" t="s">
        <v>47</v>
      </c>
      <c r="E3419" s="213">
        <v>530</v>
      </c>
      <c r="F3419" s="213" t="s">
        <v>106</v>
      </c>
    </row>
    <row r="3420" spans="1:6" x14ac:dyDescent="0.3">
      <c r="A3420" s="213">
        <v>2013</v>
      </c>
      <c r="B3420" s="213" t="s">
        <v>94</v>
      </c>
      <c r="C3420" s="213" t="s">
        <v>85</v>
      </c>
      <c r="D3420" s="213" t="s">
        <v>57</v>
      </c>
      <c r="E3420" s="213">
        <v>102</v>
      </c>
      <c r="F3420" s="213" t="s">
        <v>106</v>
      </c>
    </row>
    <row r="3421" spans="1:6" x14ac:dyDescent="0.3">
      <c r="A3421" s="213">
        <v>2013</v>
      </c>
      <c r="B3421" s="213" t="s">
        <v>94</v>
      </c>
      <c r="C3421" s="213" t="s">
        <v>85</v>
      </c>
      <c r="D3421" s="213" t="s">
        <v>74</v>
      </c>
      <c r="E3421" s="213">
        <v>633</v>
      </c>
      <c r="F3421" s="213" t="s">
        <v>106</v>
      </c>
    </row>
    <row r="3422" spans="1:6" x14ac:dyDescent="0.3">
      <c r="A3422" s="213">
        <v>2013</v>
      </c>
      <c r="B3422" s="213" t="s">
        <v>94</v>
      </c>
      <c r="C3422" s="213" t="s">
        <v>85</v>
      </c>
      <c r="D3422" s="213" t="s">
        <v>53</v>
      </c>
      <c r="E3422" s="213">
        <v>88</v>
      </c>
      <c r="F3422" s="213" t="s">
        <v>106</v>
      </c>
    </row>
    <row r="3423" spans="1:6" x14ac:dyDescent="0.3">
      <c r="A3423" s="213">
        <v>2013</v>
      </c>
      <c r="B3423" s="213" t="s">
        <v>94</v>
      </c>
      <c r="C3423" s="213" t="s">
        <v>85</v>
      </c>
      <c r="D3423" s="213" t="s">
        <v>33</v>
      </c>
      <c r="E3423" s="213">
        <v>117</v>
      </c>
      <c r="F3423" s="213" t="s">
        <v>106</v>
      </c>
    </row>
    <row r="3424" spans="1:6" x14ac:dyDescent="0.3">
      <c r="A3424" s="213">
        <v>2013</v>
      </c>
      <c r="B3424" s="213" t="s">
        <v>94</v>
      </c>
      <c r="C3424" s="213" t="s">
        <v>85</v>
      </c>
      <c r="D3424" s="213" t="s">
        <v>60</v>
      </c>
      <c r="E3424" s="213">
        <v>272</v>
      </c>
      <c r="F3424" s="213" t="s">
        <v>106</v>
      </c>
    </row>
    <row r="3425" spans="1:6" x14ac:dyDescent="0.3">
      <c r="A3425" s="213">
        <v>2013</v>
      </c>
      <c r="B3425" s="213" t="s">
        <v>94</v>
      </c>
      <c r="C3425" s="213" t="s">
        <v>85</v>
      </c>
      <c r="D3425" s="213" t="s">
        <v>25</v>
      </c>
      <c r="E3425" s="213">
        <v>571</v>
      </c>
      <c r="F3425" s="213" t="s">
        <v>106</v>
      </c>
    </row>
    <row r="3426" spans="1:6" x14ac:dyDescent="0.3">
      <c r="A3426" s="213">
        <v>2013</v>
      </c>
      <c r="B3426" s="213" t="s">
        <v>94</v>
      </c>
      <c r="C3426" s="213" t="s">
        <v>85</v>
      </c>
      <c r="D3426" s="213" t="s">
        <v>7</v>
      </c>
      <c r="E3426" s="213">
        <v>700</v>
      </c>
      <c r="F3426" s="213" t="s">
        <v>106</v>
      </c>
    </row>
    <row r="3427" spans="1:6" x14ac:dyDescent="0.3">
      <c r="A3427" s="213">
        <v>2013</v>
      </c>
      <c r="B3427" s="213" t="s">
        <v>94</v>
      </c>
      <c r="C3427" s="213" t="s">
        <v>85</v>
      </c>
      <c r="D3427" s="213" t="s">
        <v>51</v>
      </c>
      <c r="E3427" s="213">
        <v>39</v>
      </c>
      <c r="F3427" s="213" t="s">
        <v>106</v>
      </c>
    </row>
    <row r="3428" spans="1:6" x14ac:dyDescent="0.3">
      <c r="A3428" s="213">
        <v>2013</v>
      </c>
      <c r="B3428" s="213" t="s">
        <v>94</v>
      </c>
      <c r="C3428" s="213" t="s">
        <v>85</v>
      </c>
      <c r="D3428" s="213" t="s">
        <v>55</v>
      </c>
      <c r="E3428" s="213">
        <v>31</v>
      </c>
      <c r="F3428" s="213" t="s">
        <v>106</v>
      </c>
    </row>
    <row r="3429" spans="1:6" x14ac:dyDescent="0.3">
      <c r="A3429" s="213">
        <v>2013</v>
      </c>
      <c r="B3429" s="213" t="s">
        <v>94</v>
      </c>
      <c r="C3429" s="213" t="s">
        <v>85</v>
      </c>
      <c r="D3429" s="213" t="s">
        <v>36</v>
      </c>
      <c r="E3429" s="213">
        <v>228</v>
      </c>
      <c r="F3429" s="213" t="s">
        <v>106</v>
      </c>
    </row>
    <row r="3430" spans="1:6" x14ac:dyDescent="0.3">
      <c r="A3430" s="213">
        <v>2013</v>
      </c>
      <c r="B3430" s="213" t="s">
        <v>94</v>
      </c>
      <c r="C3430" s="213" t="s">
        <v>85</v>
      </c>
      <c r="D3430" s="213" t="s">
        <v>21</v>
      </c>
      <c r="E3430" s="213">
        <v>226</v>
      </c>
      <c r="F3430" s="213" t="s">
        <v>106</v>
      </c>
    </row>
    <row r="3431" spans="1:6" x14ac:dyDescent="0.3">
      <c r="A3431" s="213">
        <v>2013</v>
      </c>
      <c r="B3431" s="213" t="s">
        <v>94</v>
      </c>
      <c r="C3431" s="213" t="s">
        <v>85</v>
      </c>
      <c r="D3431" s="213" t="s">
        <v>286</v>
      </c>
      <c r="E3431" s="213">
        <v>31</v>
      </c>
      <c r="F3431" s="213" t="s">
        <v>106</v>
      </c>
    </row>
    <row r="3432" spans="1:6" x14ac:dyDescent="0.3">
      <c r="A3432" s="213">
        <v>2013</v>
      </c>
      <c r="B3432" s="213" t="s">
        <v>94</v>
      </c>
      <c r="C3432" s="213" t="s">
        <v>85</v>
      </c>
      <c r="D3432" s="213" t="s">
        <v>16</v>
      </c>
      <c r="E3432" s="213">
        <v>558</v>
      </c>
      <c r="F3432" s="213" t="s">
        <v>106</v>
      </c>
    </row>
    <row r="3433" spans="1:6" x14ac:dyDescent="0.3">
      <c r="A3433" s="213">
        <v>2013</v>
      </c>
      <c r="B3433" s="213" t="s">
        <v>94</v>
      </c>
      <c r="C3433" s="213" t="s">
        <v>85</v>
      </c>
      <c r="D3433" s="213" t="s">
        <v>2</v>
      </c>
      <c r="E3433" s="292">
        <v>1170</v>
      </c>
      <c r="F3433" s="213" t="s">
        <v>106</v>
      </c>
    </row>
    <row r="3434" spans="1:6" x14ac:dyDescent="0.3">
      <c r="A3434" s="213">
        <v>2013</v>
      </c>
      <c r="B3434" s="213" t="s">
        <v>94</v>
      </c>
      <c r="C3434" s="213" t="s">
        <v>85</v>
      </c>
      <c r="D3434" s="213" t="s">
        <v>287</v>
      </c>
      <c r="E3434" s="213">
        <v>35</v>
      </c>
      <c r="F3434" s="213" t="s">
        <v>106</v>
      </c>
    </row>
    <row r="3435" spans="1:6" x14ac:dyDescent="0.3">
      <c r="A3435" s="213">
        <v>2013</v>
      </c>
      <c r="B3435" s="213" t="s">
        <v>94</v>
      </c>
      <c r="C3435" s="213" t="s">
        <v>85</v>
      </c>
      <c r="D3435" s="213" t="s">
        <v>4</v>
      </c>
      <c r="E3435" s="292">
        <v>1261</v>
      </c>
      <c r="F3435" s="213" t="s">
        <v>106</v>
      </c>
    </row>
    <row r="3436" spans="1:6" x14ac:dyDescent="0.3">
      <c r="A3436" s="213">
        <v>2013</v>
      </c>
      <c r="B3436" s="213" t="s">
        <v>94</v>
      </c>
      <c r="C3436" s="213" t="s">
        <v>85</v>
      </c>
      <c r="D3436" s="213" t="s">
        <v>38</v>
      </c>
      <c r="E3436" s="213">
        <v>99</v>
      </c>
      <c r="F3436" s="213" t="s">
        <v>106</v>
      </c>
    </row>
    <row r="3437" spans="1:6" x14ac:dyDescent="0.3">
      <c r="A3437" s="213">
        <v>2013</v>
      </c>
      <c r="B3437" s="213" t="s">
        <v>94</v>
      </c>
      <c r="C3437" s="213" t="s">
        <v>85</v>
      </c>
      <c r="D3437" s="213" t="s">
        <v>275</v>
      </c>
      <c r="E3437" s="213">
        <v>174</v>
      </c>
      <c r="F3437" s="213" t="s">
        <v>106</v>
      </c>
    </row>
    <row r="3438" spans="1:6" x14ac:dyDescent="0.3">
      <c r="A3438" s="213">
        <v>2013</v>
      </c>
      <c r="B3438" s="213" t="s">
        <v>94</v>
      </c>
      <c r="C3438" s="213" t="s">
        <v>85</v>
      </c>
      <c r="D3438" s="213" t="s">
        <v>8</v>
      </c>
      <c r="E3438" s="213">
        <v>435</v>
      </c>
      <c r="F3438" s="213" t="s">
        <v>106</v>
      </c>
    </row>
    <row r="3439" spans="1:6" x14ac:dyDescent="0.3">
      <c r="A3439" s="213">
        <v>2013</v>
      </c>
      <c r="B3439" s="213" t="s">
        <v>94</v>
      </c>
      <c r="C3439" s="213" t="s">
        <v>85</v>
      </c>
      <c r="D3439" s="213" t="s">
        <v>78</v>
      </c>
      <c r="E3439" s="213">
        <v>570</v>
      </c>
      <c r="F3439" s="213" t="s">
        <v>106</v>
      </c>
    </row>
    <row r="3440" spans="1:6" x14ac:dyDescent="0.3">
      <c r="A3440" s="213">
        <v>2013</v>
      </c>
      <c r="B3440" s="213" t="s">
        <v>94</v>
      </c>
      <c r="C3440" s="213" t="s">
        <v>85</v>
      </c>
      <c r="D3440" s="213" t="s">
        <v>27</v>
      </c>
      <c r="E3440" s="213">
        <v>394</v>
      </c>
      <c r="F3440" s="213" t="s">
        <v>106</v>
      </c>
    </row>
    <row r="3441" spans="1:6" x14ac:dyDescent="0.3">
      <c r="A3441" s="213">
        <v>2013</v>
      </c>
      <c r="B3441" s="213" t="s">
        <v>94</v>
      </c>
      <c r="C3441" s="213" t="s">
        <v>85</v>
      </c>
      <c r="D3441" s="213" t="s">
        <v>13</v>
      </c>
      <c r="E3441" s="213">
        <v>220</v>
      </c>
      <c r="F3441" s="213" t="s">
        <v>106</v>
      </c>
    </row>
    <row r="3442" spans="1:6" x14ac:dyDescent="0.3">
      <c r="A3442" s="213">
        <v>2013</v>
      </c>
      <c r="B3442" s="213" t="s">
        <v>94</v>
      </c>
      <c r="C3442" s="213" t="s">
        <v>85</v>
      </c>
      <c r="D3442" s="213" t="s">
        <v>70</v>
      </c>
      <c r="E3442" s="213">
        <v>524</v>
      </c>
      <c r="F3442" s="213" t="s">
        <v>106</v>
      </c>
    </row>
    <row r="3443" spans="1:6" x14ac:dyDescent="0.3">
      <c r="A3443" s="213">
        <v>2013</v>
      </c>
      <c r="B3443" s="213" t="s">
        <v>94</v>
      </c>
      <c r="C3443" s="213" t="s">
        <v>85</v>
      </c>
      <c r="D3443" s="213" t="s">
        <v>72</v>
      </c>
      <c r="E3443" s="213">
        <v>183</v>
      </c>
      <c r="F3443" s="213" t="s">
        <v>106</v>
      </c>
    </row>
    <row r="3444" spans="1:6" x14ac:dyDescent="0.3">
      <c r="A3444" s="213">
        <v>2013</v>
      </c>
      <c r="B3444" s="213" t="s">
        <v>94</v>
      </c>
      <c r="C3444" s="213" t="s">
        <v>85</v>
      </c>
      <c r="D3444" s="213" t="s">
        <v>276</v>
      </c>
      <c r="E3444" s="213">
        <v>85</v>
      </c>
      <c r="F3444" s="213" t="s">
        <v>106</v>
      </c>
    </row>
    <row r="3445" spans="1:6" x14ac:dyDescent="0.3">
      <c r="A3445" s="213">
        <v>2013</v>
      </c>
      <c r="B3445" s="213" t="s">
        <v>94</v>
      </c>
      <c r="C3445" s="213" t="s">
        <v>85</v>
      </c>
      <c r="D3445" s="213" t="s">
        <v>6</v>
      </c>
      <c r="E3445" s="292">
        <v>1352</v>
      </c>
      <c r="F3445" s="213" t="s">
        <v>106</v>
      </c>
    </row>
    <row r="3446" spans="1:6" x14ac:dyDescent="0.3">
      <c r="A3446" s="213">
        <v>2013</v>
      </c>
      <c r="B3446" s="213" t="s">
        <v>94</v>
      </c>
      <c r="C3446" s="213" t="s">
        <v>85</v>
      </c>
      <c r="D3446" s="213" t="s">
        <v>62</v>
      </c>
      <c r="E3446" s="213">
        <v>370</v>
      </c>
      <c r="F3446" s="213" t="s">
        <v>106</v>
      </c>
    </row>
    <row r="3447" spans="1:6" x14ac:dyDescent="0.3">
      <c r="A3447" s="213">
        <v>2013</v>
      </c>
      <c r="B3447" s="213" t="s">
        <v>94</v>
      </c>
      <c r="C3447" s="213" t="s">
        <v>85</v>
      </c>
      <c r="D3447" s="213" t="s">
        <v>5</v>
      </c>
      <c r="E3447" s="213">
        <v>910</v>
      </c>
      <c r="F3447" s="213" t="s">
        <v>106</v>
      </c>
    </row>
    <row r="3448" spans="1:6" x14ac:dyDescent="0.3">
      <c r="A3448" s="213">
        <v>2013</v>
      </c>
      <c r="B3448" s="213" t="s">
        <v>94</v>
      </c>
      <c r="C3448" s="213" t="s">
        <v>85</v>
      </c>
      <c r="D3448" s="213" t="s">
        <v>76</v>
      </c>
      <c r="E3448" s="213">
        <v>416</v>
      </c>
      <c r="F3448" s="213" t="s">
        <v>106</v>
      </c>
    </row>
    <row r="3449" spans="1:6" x14ac:dyDescent="0.3">
      <c r="A3449" s="213">
        <v>2013</v>
      </c>
      <c r="B3449" s="213" t="s">
        <v>94</v>
      </c>
      <c r="C3449" s="213" t="s">
        <v>85</v>
      </c>
      <c r="D3449" s="213" t="s">
        <v>63</v>
      </c>
      <c r="E3449" s="213">
        <v>97</v>
      </c>
      <c r="F3449" s="213" t="s">
        <v>106</v>
      </c>
    </row>
    <row r="3450" spans="1:6" x14ac:dyDescent="0.3">
      <c r="A3450" s="213">
        <v>2013</v>
      </c>
      <c r="B3450" s="213" t="s">
        <v>94</v>
      </c>
      <c r="C3450" s="213" t="s">
        <v>85</v>
      </c>
      <c r="D3450" s="213" t="s">
        <v>277</v>
      </c>
      <c r="E3450" s="213">
        <v>71</v>
      </c>
      <c r="F3450" s="213" t="s">
        <v>106</v>
      </c>
    </row>
    <row r="3451" spans="1:6" x14ac:dyDescent="0.3">
      <c r="A3451" s="213">
        <v>2013</v>
      </c>
      <c r="B3451" s="213" t="s">
        <v>94</v>
      </c>
      <c r="C3451" s="213" t="s">
        <v>85</v>
      </c>
      <c r="D3451" s="213" t="s">
        <v>43</v>
      </c>
      <c r="E3451" s="213">
        <v>140</v>
      </c>
      <c r="F3451" s="213" t="s">
        <v>106</v>
      </c>
    </row>
    <row r="3452" spans="1:6" x14ac:dyDescent="0.3">
      <c r="A3452" s="213">
        <v>2013</v>
      </c>
      <c r="B3452" s="213" t="s">
        <v>94</v>
      </c>
      <c r="C3452" s="213" t="s">
        <v>85</v>
      </c>
      <c r="D3452" s="213" t="s">
        <v>65</v>
      </c>
      <c r="E3452" s="213">
        <v>162</v>
      </c>
      <c r="F3452" s="213" t="s">
        <v>106</v>
      </c>
    </row>
    <row r="3453" spans="1:6" x14ac:dyDescent="0.3">
      <c r="A3453" s="213">
        <v>2013</v>
      </c>
      <c r="B3453" s="213" t="s">
        <v>94</v>
      </c>
      <c r="C3453" s="213" t="s">
        <v>85</v>
      </c>
      <c r="D3453" s="213" t="s">
        <v>22</v>
      </c>
      <c r="E3453" s="213">
        <v>209</v>
      </c>
      <c r="F3453" s="213" t="s">
        <v>106</v>
      </c>
    </row>
    <row r="3454" spans="1:6" x14ac:dyDescent="0.3">
      <c r="A3454" s="213">
        <v>2013</v>
      </c>
      <c r="B3454" s="213" t="s">
        <v>94</v>
      </c>
      <c r="C3454" s="213" t="s">
        <v>85</v>
      </c>
      <c r="D3454" s="213" t="s">
        <v>61</v>
      </c>
      <c r="E3454" s="213">
        <v>110</v>
      </c>
      <c r="F3454" s="213" t="s">
        <v>106</v>
      </c>
    </row>
    <row r="3455" spans="1:6" x14ac:dyDescent="0.3">
      <c r="A3455" s="213">
        <v>2013</v>
      </c>
      <c r="B3455" s="213" t="s">
        <v>94</v>
      </c>
      <c r="C3455" s="213" t="s">
        <v>85</v>
      </c>
      <c r="D3455" s="213" t="s">
        <v>23</v>
      </c>
      <c r="E3455" s="213">
        <v>253</v>
      </c>
      <c r="F3455" s="213" t="s">
        <v>106</v>
      </c>
    </row>
    <row r="3456" spans="1:6" x14ac:dyDescent="0.3">
      <c r="A3456" s="213">
        <v>2013</v>
      </c>
      <c r="B3456" s="213" t="s">
        <v>94</v>
      </c>
      <c r="C3456" s="213" t="s">
        <v>85</v>
      </c>
      <c r="D3456" s="213" t="s">
        <v>12</v>
      </c>
      <c r="E3456" s="213">
        <v>133</v>
      </c>
      <c r="F3456" s="213" t="s">
        <v>106</v>
      </c>
    </row>
    <row r="3457" spans="1:6" x14ac:dyDescent="0.3">
      <c r="A3457" s="213">
        <v>2013</v>
      </c>
      <c r="B3457" s="213" t="s">
        <v>94</v>
      </c>
      <c r="C3457" s="213" t="s">
        <v>85</v>
      </c>
      <c r="D3457" s="213" t="s">
        <v>278</v>
      </c>
      <c r="E3457" s="213">
        <v>346</v>
      </c>
      <c r="F3457" s="213" t="s">
        <v>106</v>
      </c>
    </row>
    <row r="3458" spans="1:6" x14ac:dyDescent="0.3">
      <c r="A3458" s="213">
        <v>2013</v>
      </c>
      <c r="B3458" s="213" t="s">
        <v>94</v>
      </c>
      <c r="C3458" s="213" t="s">
        <v>85</v>
      </c>
      <c r="D3458" s="213" t="s">
        <v>19</v>
      </c>
      <c r="E3458" s="213">
        <v>336</v>
      </c>
      <c r="F3458" s="213" t="s">
        <v>106</v>
      </c>
    </row>
    <row r="3459" spans="1:6" x14ac:dyDescent="0.3">
      <c r="A3459" s="213">
        <v>2013</v>
      </c>
      <c r="B3459" s="213" t="s">
        <v>94</v>
      </c>
      <c r="C3459" s="213" t="s">
        <v>85</v>
      </c>
      <c r="D3459" s="213" t="s">
        <v>45</v>
      </c>
      <c r="E3459" s="213">
        <v>62</v>
      </c>
      <c r="F3459" s="213" t="s">
        <v>106</v>
      </c>
    </row>
    <row r="3460" spans="1:6" x14ac:dyDescent="0.3">
      <c r="A3460" s="213">
        <v>2013</v>
      </c>
      <c r="B3460" s="213" t="s">
        <v>94</v>
      </c>
      <c r="C3460" s="213" t="s">
        <v>85</v>
      </c>
      <c r="D3460" s="213" t="s">
        <v>48</v>
      </c>
      <c r="E3460" s="213">
        <v>196</v>
      </c>
      <c r="F3460" s="213" t="s">
        <v>106</v>
      </c>
    </row>
    <row r="3461" spans="1:6" x14ac:dyDescent="0.3">
      <c r="A3461" s="213">
        <v>2013</v>
      </c>
      <c r="B3461" s="213" t="s">
        <v>94</v>
      </c>
      <c r="C3461" s="213" t="s">
        <v>85</v>
      </c>
      <c r="D3461" s="213" t="s">
        <v>34</v>
      </c>
      <c r="E3461" s="213">
        <v>109</v>
      </c>
      <c r="F3461" s="213" t="s">
        <v>106</v>
      </c>
    </row>
    <row r="3462" spans="1:6" x14ac:dyDescent="0.3">
      <c r="A3462" s="213">
        <v>2013</v>
      </c>
      <c r="B3462" s="213" t="s">
        <v>94</v>
      </c>
      <c r="C3462" s="213" t="s">
        <v>85</v>
      </c>
      <c r="D3462" s="213" t="s">
        <v>3</v>
      </c>
      <c r="E3462" s="292">
        <v>1149</v>
      </c>
      <c r="F3462" s="213" t="s">
        <v>106</v>
      </c>
    </row>
    <row r="3463" spans="1:6" x14ac:dyDescent="0.3">
      <c r="A3463" s="213">
        <v>2013</v>
      </c>
      <c r="B3463" s="213" t="s">
        <v>94</v>
      </c>
      <c r="C3463" s="213" t="s">
        <v>85</v>
      </c>
      <c r="D3463" s="213" t="s">
        <v>80</v>
      </c>
      <c r="E3463" s="213">
        <v>351</v>
      </c>
      <c r="F3463" s="213" t="s">
        <v>106</v>
      </c>
    </row>
    <row r="3464" spans="1:6" x14ac:dyDescent="0.3">
      <c r="A3464" s="213">
        <v>2013</v>
      </c>
      <c r="B3464" s="213" t="s">
        <v>94</v>
      </c>
      <c r="C3464" s="213" t="s">
        <v>85</v>
      </c>
      <c r="D3464" s="213" t="s">
        <v>39</v>
      </c>
      <c r="E3464" s="213">
        <v>275</v>
      </c>
      <c r="F3464" s="213" t="s">
        <v>106</v>
      </c>
    </row>
    <row r="3465" spans="1:6" x14ac:dyDescent="0.3">
      <c r="A3465" s="213">
        <v>2013</v>
      </c>
      <c r="B3465" s="213" t="s">
        <v>94</v>
      </c>
      <c r="C3465" s="213" t="s">
        <v>85</v>
      </c>
      <c r="D3465" s="213" t="s">
        <v>14</v>
      </c>
      <c r="E3465" s="213">
        <v>725</v>
      </c>
      <c r="F3465" s="213" t="s">
        <v>106</v>
      </c>
    </row>
    <row r="3466" spans="1:6" x14ac:dyDescent="0.3">
      <c r="A3466" s="213">
        <v>2013</v>
      </c>
      <c r="B3466" s="213" t="s">
        <v>94</v>
      </c>
      <c r="C3466" s="213" t="s">
        <v>85</v>
      </c>
      <c r="D3466" s="213" t="s">
        <v>68</v>
      </c>
      <c r="E3466" s="213">
        <v>166</v>
      </c>
      <c r="F3466" s="213" t="s">
        <v>106</v>
      </c>
    </row>
    <row r="3467" spans="1:6" x14ac:dyDescent="0.3">
      <c r="A3467" s="213">
        <v>2013</v>
      </c>
      <c r="B3467" s="213" t="s">
        <v>94</v>
      </c>
      <c r="C3467" s="213" t="s">
        <v>85</v>
      </c>
      <c r="D3467" s="213" t="s">
        <v>69</v>
      </c>
      <c r="E3467" s="213">
        <v>182</v>
      </c>
      <c r="F3467" s="213" t="s">
        <v>106</v>
      </c>
    </row>
    <row r="3468" spans="1:6" x14ac:dyDescent="0.3">
      <c r="A3468" s="213">
        <v>2013</v>
      </c>
      <c r="B3468" s="213" t="s">
        <v>94</v>
      </c>
      <c r="C3468" s="213" t="s">
        <v>85</v>
      </c>
      <c r="D3468" s="213" t="s">
        <v>279</v>
      </c>
      <c r="E3468" s="213">
        <v>51</v>
      </c>
      <c r="F3468" s="213" t="s">
        <v>106</v>
      </c>
    </row>
    <row r="3469" spans="1:6" x14ac:dyDescent="0.3">
      <c r="A3469" s="213">
        <v>2013</v>
      </c>
      <c r="B3469" s="213" t="s">
        <v>94</v>
      </c>
      <c r="C3469" s="213" t="s">
        <v>85</v>
      </c>
      <c r="D3469" s="213" t="s">
        <v>24</v>
      </c>
      <c r="E3469" s="213">
        <v>777</v>
      </c>
      <c r="F3469" s="213" t="s">
        <v>106</v>
      </c>
    </row>
    <row r="3470" spans="1:6" x14ac:dyDescent="0.3">
      <c r="A3470" s="213">
        <v>2013</v>
      </c>
      <c r="B3470" s="213" t="s">
        <v>94</v>
      </c>
      <c r="C3470" s="213" t="s">
        <v>85</v>
      </c>
      <c r="D3470" s="213" t="s">
        <v>9</v>
      </c>
      <c r="E3470" s="213">
        <v>550</v>
      </c>
      <c r="F3470" s="213" t="s">
        <v>106</v>
      </c>
    </row>
    <row r="3471" spans="1:6" x14ac:dyDescent="0.3">
      <c r="A3471" s="213">
        <v>2013</v>
      </c>
      <c r="B3471" s="213" t="s">
        <v>94</v>
      </c>
      <c r="C3471" s="213" t="s">
        <v>85</v>
      </c>
      <c r="D3471" s="213" t="s">
        <v>67</v>
      </c>
      <c r="E3471" s="213">
        <v>227</v>
      </c>
      <c r="F3471" s="213" t="s">
        <v>106</v>
      </c>
    </row>
    <row r="3472" spans="1:6" x14ac:dyDescent="0.3">
      <c r="A3472" s="213">
        <v>2013</v>
      </c>
      <c r="B3472" s="213" t="s">
        <v>94</v>
      </c>
      <c r="C3472" s="213" t="s">
        <v>85</v>
      </c>
      <c r="D3472" s="213" t="s">
        <v>28</v>
      </c>
      <c r="E3472" s="213">
        <v>318</v>
      </c>
      <c r="F3472" s="213" t="s">
        <v>106</v>
      </c>
    </row>
    <row r="3473" spans="1:6" x14ac:dyDescent="0.3">
      <c r="A3473" s="213">
        <v>2013</v>
      </c>
      <c r="B3473" s="213" t="s">
        <v>94</v>
      </c>
      <c r="C3473" s="213" t="s">
        <v>85</v>
      </c>
      <c r="D3473" s="213" t="s">
        <v>31</v>
      </c>
      <c r="E3473" s="213">
        <v>300</v>
      </c>
      <c r="F3473" s="213" t="s">
        <v>106</v>
      </c>
    </row>
    <row r="3474" spans="1:6" x14ac:dyDescent="0.3">
      <c r="A3474" s="213">
        <v>2013</v>
      </c>
      <c r="B3474" s="213" t="s">
        <v>94</v>
      </c>
      <c r="C3474" s="213" t="s">
        <v>85</v>
      </c>
      <c r="D3474" s="213" t="s">
        <v>64</v>
      </c>
      <c r="E3474" s="213">
        <v>399</v>
      </c>
      <c r="F3474" s="213" t="s">
        <v>106</v>
      </c>
    </row>
    <row r="3475" spans="1:6" x14ac:dyDescent="0.3">
      <c r="A3475" s="213">
        <v>2013</v>
      </c>
      <c r="B3475" s="213" t="s">
        <v>94</v>
      </c>
      <c r="C3475" s="213" t="s">
        <v>85</v>
      </c>
      <c r="D3475" s="213" t="s">
        <v>280</v>
      </c>
      <c r="E3475" s="213">
        <v>105</v>
      </c>
      <c r="F3475" s="213" t="s">
        <v>106</v>
      </c>
    </row>
    <row r="3476" spans="1:6" x14ac:dyDescent="0.3">
      <c r="A3476" s="213">
        <v>2013</v>
      </c>
      <c r="B3476" s="213" t="s">
        <v>94</v>
      </c>
      <c r="C3476" s="213" t="s">
        <v>85</v>
      </c>
      <c r="D3476" s="213" t="s">
        <v>73</v>
      </c>
      <c r="E3476" s="213">
        <v>538</v>
      </c>
      <c r="F3476" s="213" t="s">
        <v>106</v>
      </c>
    </row>
    <row r="3477" spans="1:6" x14ac:dyDescent="0.3">
      <c r="A3477" s="213">
        <v>2013</v>
      </c>
      <c r="B3477" s="213" t="s">
        <v>94</v>
      </c>
      <c r="C3477" s="213" t="s">
        <v>85</v>
      </c>
      <c r="D3477" s="213" t="s">
        <v>26</v>
      </c>
      <c r="E3477" s="213">
        <v>257</v>
      </c>
      <c r="F3477" s="213" t="s">
        <v>106</v>
      </c>
    </row>
    <row r="3478" spans="1:6" x14ac:dyDescent="0.3">
      <c r="A3478" s="213">
        <v>2013</v>
      </c>
      <c r="B3478" s="213" t="s">
        <v>94</v>
      </c>
      <c r="C3478" s="213" t="s">
        <v>85</v>
      </c>
      <c r="D3478" s="213" t="s">
        <v>32</v>
      </c>
      <c r="E3478" s="213">
        <v>220</v>
      </c>
      <c r="F3478" s="213" t="s">
        <v>106</v>
      </c>
    </row>
    <row r="3479" spans="1:6" x14ac:dyDescent="0.3">
      <c r="A3479" s="213">
        <v>2013</v>
      </c>
      <c r="B3479" s="213" t="s">
        <v>94</v>
      </c>
      <c r="C3479" s="213" t="s">
        <v>85</v>
      </c>
      <c r="D3479" s="213" t="s">
        <v>46</v>
      </c>
      <c r="E3479" s="213">
        <v>587</v>
      </c>
      <c r="F3479" s="213" t="s">
        <v>106</v>
      </c>
    </row>
    <row r="3480" spans="1:6" x14ac:dyDescent="0.3">
      <c r="A3480" s="213">
        <v>2013</v>
      </c>
      <c r="B3480" s="213" t="s">
        <v>94</v>
      </c>
      <c r="C3480" s="213" t="s">
        <v>85</v>
      </c>
      <c r="D3480" s="213" t="s">
        <v>75</v>
      </c>
      <c r="E3480" s="213">
        <v>328</v>
      </c>
      <c r="F3480" s="213" t="s">
        <v>106</v>
      </c>
    </row>
    <row r="3481" spans="1:6" x14ac:dyDescent="0.3">
      <c r="A3481" s="213">
        <v>2013</v>
      </c>
      <c r="B3481" s="213" t="s">
        <v>94</v>
      </c>
      <c r="C3481" s="213" t="s">
        <v>85</v>
      </c>
      <c r="D3481" s="213" t="s">
        <v>10</v>
      </c>
      <c r="E3481" s="213">
        <v>976</v>
      </c>
      <c r="F3481" s="213" t="s">
        <v>106</v>
      </c>
    </row>
    <row r="3482" spans="1:6" x14ac:dyDescent="0.3">
      <c r="A3482" s="213">
        <v>2013</v>
      </c>
      <c r="B3482" s="213" t="s">
        <v>94</v>
      </c>
      <c r="C3482" s="213" t="s">
        <v>85</v>
      </c>
      <c r="D3482" s="213" t="s">
        <v>291</v>
      </c>
      <c r="E3482" s="213">
        <v>101</v>
      </c>
      <c r="F3482" s="213" t="s">
        <v>106</v>
      </c>
    </row>
    <row r="3483" spans="1:6" x14ac:dyDescent="0.3">
      <c r="A3483" s="213">
        <v>2013</v>
      </c>
      <c r="B3483" s="213" t="s">
        <v>94</v>
      </c>
      <c r="C3483" s="213" t="s">
        <v>85</v>
      </c>
      <c r="D3483" s="213" t="s">
        <v>15</v>
      </c>
      <c r="E3483" s="213">
        <v>796</v>
      </c>
      <c r="F3483" s="213" t="s">
        <v>106</v>
      </c>
    </row>
    <row r="3484" spans="1:6" x14ac:dyDescent="0.3">
      <c r="A3484" s="213">
        <v>2013</v>
      </c>
      <c r="B3484" s="213" t="s">
        <v>94</v>
      </c>
      <c r="C3484" s="213" t="s">
        <v>85</v>
      </c>
      <c r="D3484" s="213" t="s">
        <v>18</v>
      </c>
      <c r="E3484" s="213">
        <v>695</v>
      </c>
      <c r="F3484" s="213" t="s">
        <v>106</v>
      </c>
    </row>
    <row r="3485" spans="1:6" x14ac:dyDescent="0.3">
      <c r="A3485" s="213">
        <v>2013</v>
      </c>
      <c r="B3485" s="213" t="s">
        <v>94</v>
      </c>
      <c r="C3485" s="213" t="s">
        <v>85</v>
      </c>
      <c r="D3485" s="213" t="s">
        <v>77</v>
      </c>
      <c r="E3485" s="213">
        <v>269</v>
      </c>
      <c r="F3485" s="213" t="s">
        <v>106</v>
      </c>
    </row>
    <row r="3486" spans="1:6" x14ac:dyDescent="0.3">
      <c r="A3486" s="213">
        <v>2013</v>
      </c>
      <c r="B3486" s="213" t="s">
        <v>94</v>
      </c>
      <c r="C3486" s="213" t="s">
        <v>85</v>
      </c>
      <c r="D3486" s="213" t="s">
        <v>44</v>
      </c>
      <c r="E3486" s="213">
        <v>60</v>
      </c>
      <c r="F3486" s="213" t="s">
        <v>106</v>
      </c>
    </row>
    <row r="3487" spans="1:6" x14ac:dyDescent="0.3">
      <c r="A3487" s="213">
        <v>2013</v>
      </c>
      <c r="B3487" s="213" t="s">
        <v>94</v>
      </c>
      <c r="C3487" s="213" t="s">
        <v>85</v>
      </c>
      <c r="D3487" s="213" t="s">
        <v>71</v>
      </c>
      <c r="E3487" s="213">
        <v>281</v>
      </c>
      <c r="F3487" s="213" t="s">
        <v>106</v>
      </c>
    </row>
    <row r="3488" spans="1:6" x14ac:dyDescent="0.3">
      <c r="A3488" s="213">
        <v>2013</v>
      </c>
      <c r="B3488" s="213" t="s">
        <v>94</v>
      </c>
      <c r="C3488" s="213" t="s">
        <v>85</v>
      </c>
      <c r="D3488" s="213" t="s">
        <v>52</v>
      </c>
      <c r="E3488" s="213">
        <v>77</v>
      </c>
      <c r="F3488" s="213" t="s">
        <v>106</v>
      </c>
    </row>
    <row r="3489" spans="1:6" x14ac:dyDescent="0.3">
      <c r="A3489" s="213">
        <v>2013</v>
      </c>
      <c r="B3489" s="213" t="s">
        <v>94</v>
      </c>
      <c r="C3489" s="213" t="s">
        <v>85</v>
      </c>
      <c r="D3489" s="213" t="s">
        <v>20</v>
      </c>
      <c r="E3489" s="213">
        <v>509</v>
      </c>
      <c r="F3489" s="213" t="s">
        <v>106</v>
      </c>
    </row>
    <row r="3490" spans="1:6" x14ac:dyDescent="0.3">
      <c r="A3490" s="213">
        <v>2013</v>
      </c>
      <c r="B3490" s="213" t="s">
        <v>94</v>
      </c>
      <c r="C3490" s="213" t="s">
        <v>85</v>
      </c>
      <c r="D3490" s="213" t="s">
        <v>95</v>
      </c>
      <c r="E3490" s="213">
        <v>763</v>
      </c>
      <c r="F3490" s="213" t="s">
        <v>106</v>
      </c>
    </row>
    <row r="3491" spans="1:6" x14ac:dyDescent="0.3">
      <c r="A3491" s="213">
        <v>2013</v>
      </c>
      <c r="B3491" s="213" t="s">
        <v>94</v>
      </c>
      <c r="C3491" s="213" t="s">
        <v>85</v>
      </c>
      <c r="D3491" s="213" t="s">
        <v>30</v>
      </c>
      <c r="E3491" s="213">
        <v>136</v>
      </c>
      <c r="F3491" s="213" t="s">
        <v>106</v>
      </c>
    </row>
    <row r="3492" spans="1:6" x14ac:dyDescent="0.3">
      <c r="A3492" s="213">
        <v>2013</v>
      </c>
      <c r="B3492" s="213" t="s">
        <v>94</v>
      </c>
      <c r="C3492" s="213" t="s">
        <v>85</v>
      </c>
      <c r="D3492" s="213" t="s">
        <v>58</v>
      </c>
      <c r="E3492" s="213">
        <v>43</v>
      </c>
      <c r="F3492" s="213" t="s">
        <v>106</v>
      </c>
    </row>
    <row r="3493" spans="1:6" x14ac:dyDescent="0.3">
      <c r="A3493" s="213">
        <v>2013</v>
      </c>
      <c r="B3493" s="213" t="s">
        <v>94</v>
      </c>
      <c r="C3493" s="213" t="s">
        <v>85</v>
      </c>
      <c r="D3493" s="213" t="s">
        <v>281</v>
      </c>
      <c r="E3493" s="292">
        <v>1667</v>
      </c>
      <c r="F3493" s="213" t="s">
        <v>106</v>
      </c>
    </row>
    <row r="3494" spans="1:6" x14ac:dyDescent="0.3">
      <c r="A3494" s="213">
        <v>2013</v>
      </c>
      <c r="B3494" s="213" t="s">
        <v>94</v>
      </c>
      <c r="C3494" s="213" t="s">
        <v>85</v>
      </c>
      <c r="D3494" s="213" t="s">
        <v>282</v>
      </c>
      <c r="E3494" s="213">
        <v>136</v>
      </c>
      <c r="F3494" s="213" t="s">
        <v>106</v>
      </c>
    </row>
    <row r="3495" spans="1:6" x14ac:dyDescent="0.3">
      <c r="A3495" s="213">
        <v>2013</v>
      </c>
      <c r="B3495" s="213" t="s">
        <v>94</v>
      </c>
      <c r="C3495" s="213" t="s">
        <v>85</v>
      </c>
      <c r="D3495" s="213" t="s">
        <v>145</v>
      </c>
      <c r="E3495" s="292">
        <v>8282</v>
      </c>
      <c r="F3495" s="213" t="s">
        <v>106</v>
      </c>
    </row>
    <row r="3496" spans="1:6" x14ac:dyDescent="0.3">
      <c r="A3496" s="213">
        <v>2013</v>
      </c>
      <c r="B3496" s="213" t="s">
        <v>94</v>
      </c>
      <c r="C3496" s="213" t="s">
        <v>85</v>
      </c>
      <c r="D3496" s="213" t="s">
        <v>146</v>
      </c>
      <c r="E3496" s="292">
        <v>4350</v>
      </c>
      <c r="F3496" s="213" t="s">
        <v>106</v>
      </c>
    </row>
    <row r="3497" spans="1:6" x14ac:dyDescent="0.3">
      <c r="A3497" s="213">
        <v>2013</v>
      </c>
      <c r="B3497" s="213" t="s">
        <v>94</v>
      </c>
      <c r="C3497" s="213" t="s">
        <v>85</v>
      </c>
      <c r="D3497" s="213" t="s">
        <v>147</v>
      </c>
      <c r="E3497" s="292">
        <v>9670</v>
      </c>
      <c r="F3497" s="213" t="s">
        <v>106</v>
      </c>
    </row>
    <row r="3498" spans="1:6" x14ac:dyDescent="0.3">
      <c r="A3498" s="213">
        <v>2013</v>
      </c>
      <c r="B3498" s="213" t="s">
        <v>94</v>
      </c>
      <c r="C3498" s="213" t="s">
        <v>158</v>
      </c>
      <c r="D3498" s="213" t="s">
        <v>35</v>
      </c>
      <c r="E3498" s="213">
        <v>30</v>
      </c>
      <c r="F3498" s="213" t="s">
        <v>106</v>
      </c>
    </row>
    <row r="3499" spans="1:6" x14ac:dyDescent="0.3">
      <c r="A3499" s="213">
        <v>2013</v>
      </c>
      <c r="B3499" s="213" t="s">
        <v>94</v>
      </c>
      <c r="C3499" s="213" t="s">
        <v>158</v>
      </c>
      <c r="D3499" s="213" t="s">
        <v>59</v>
      </c>
      <c r="E3499" s="213">
        <v>56</v>
      </c>
      <c r="F3499" s="213" t="s">
        <v>106</v>
      </c>
    </row>
    <row r="3500" spans="1:6" x14ac:dyDescent="0.3">
      <c r="A3500" s="213">
        <v>2013</v>
      </c>
      <c r="B3500" s="213" t="s">
        <v>94</v>
      </c>
      <c r="C3500" s="213" t="s">
        <v>158</v>
      </c>
      <c r="D3500" s="213" t="s">
        <v>79</v>
      </c>
      <c r="E3500" s="213">
        <v>714</v>
      </c>
      <c r="F3500" s="213" t="s">
        <v>106</v>
      </c>
    </row>
    <row r="3501" spans="1:6" x14ac:dyDescent="0.3">
      <c r="A3501" s="213">
        <v>2013</v>
      </c>
      <c r="B3501" s="213" t="s">
        <v>94</v>
      </c>
      <c r="C3501" s="213" t="s">
        <v>158</v>
      </c>
      <c r="D3501" s="213" t="s">
        <v>17</v>
      </c>
      <c r="E3501" s="213">
        <v>403</v>
      </c>
      <c r="F3501" s="213" t="s">
        <v>106</v>
      </c>
    </row>
    <row r="3502" spans="1:6" x14ac:dyDescent="0.3">
      <c r="A3502" s="213">
        <v>2013</v>
      </c>
      <c r="B3502" s="213" t="s">
        <v>94</v>
      </c>
      <c r="C3502" s="213" t="s">
        <v>158</v>
      </c>
      <c r="D3502" s="213" t="s">
        <v>274</v>
      </c>
      <c r="E3502" s="213">
        <v>55</v>
      </c>
      <c r="F3502" s="213" t="s">
        <v>106</v>
      </c>
    </row>
    <row r="3503" spans="1:6" x14ac:dyDescent="0.3">
      <c r="A3503" s="213">
        <v>2013</v>
      </c>
      <c r="B3503" s="213" t="s">
        <v>94</v>
      </c>
      <c r="C3503" s="213" t="s">
        <v>158</v>
      </c>
      <c r="D3503" s="213" t="s">
        <v>66</v>
      </c>
      <c r="E3503" s="213">
        <v>97</v>
      </c>
      <c r="F3503" s="213" t="s">
        <v>106</v>
      </c>
    </row>
    <row r="3504" spans="1:6" x14ac:dyDescent="0.3">
      <c r="A3504" s="213">
        <v>2013</v>
      </c>
      <c r="B3504" s="213" t="s">
        <v>94</v>
      </c>
      <c r="C3504" s="213" t="s">
        <v>158</v>
      </c>
      <c r="D3504" s="213" t="s">
        <v>283</v>
      </c>
      <c r="E3504" s="213">
        <v>55</v>
      </c>
      <c r="F3504" s="213" t="s">
        <v>106</v>
      </c>
    </row>
    <row r="3505" spans="1:6" x14ac:dyDescent="0.3">
      <c r="A3505" s="213">
        <v>2013</v>
      </c>
      <c r="B3505" s="213" t="s">
        <v>94</v>
      </c>
      <c r="C3505" s="213" t="s">
        <v>158</v>
      </c>
      <c r="D3505" s="213" t="s">
        <v>11</v>
      </c>
      <c r="E3505" s="213">
        <v>683</v>
      </c>
      <c r="F3505" s="213" t="s">
        <v>106</v>
      </c>
    </row>
    <row r="3506" spans="1:6" x14ac:dyDescent="0.3">
      <c r="A3506" s="213">
        <v>2013</v>
      </c>
      <c r="B3506" s="213" t="s">
        <v>94</v>
      </c>
      <c r="C3506" s="213" t="s">
        <v>158</v>
      </c>
      <c r="D3506" s="213" t="s">
        <v>56</v>
      </c>
      <c r="E3506" s="213">
        <v>182</v>
      </c>
      <c r="F3506" s="213" t="s">
        <v>106</v>
      </c>
    </row>
    <row r="3507" spans="1:6" x14ac:dyDescent="0.3">
      <c r="A3507" s="213">
        <v>2013</v>
      </c>
      <c r="B3507" s="213" t="s">
        <v>94</v>
      </c>
      <c r="C3507" s="213" t="s">
        <v>158</v>
      </c>
      <c r="D3507" s="213" t="s">
        <v>29</v>
      </c>
      <c r="E3507" s="213">
        <v>193</v>
      </c>
      <c r="F3507" s="213" t="s">
        <v>106</v>
      </c>
    </row>
    <row r="3508" spans="1:6" x14ac:dyDescent="0.3">
      <c r="A3508" s="213">
        <v>2013</v>
      </c>
      <c r="B3508" s="213" t="s">
        <v>94</v>
      </c>
      <c r="C3508" s="213" t="s">
        <v>158</v>
      </c>
      <c r="D3508" s="213" t="s">
        <v>47</v>
      </c>
      <c r="E3508" s="213">
        <v>499</v>
      </c>
      <c r="F3508" s="213" t="s">
        <v>106</v>
      </c>
    </row>
    <row r="3509" spans="1:6" x14ac:dyDescent="0.3">
      <c r="A3509" s="213">
        <v>2013</v>
      </c>
      <c r="B3509" s="213" t="s">
        <v>94</v>
      </c>
      <c r="C3509" s="213" t="s">
        <v>158</v>
      </c>
      <c r="D3509" s="213" t="s">
        <v>57</v>
      </c>
      <c r="E3509" s="213">
        <v>100</v>
      </c>
      <c r="F3509" s="213" t="s">
        <v>106</v>
      </c>
    </row>
    <row r="3510" spans="1:6" x14ac:dyDescent="0.3">
      <c r="A3510" s="213">
        <v>2013</v>
      </c>
      <c r="B3510" s="213" t="s">
        <v>94</v>
      </c>
      <c r="C3510" s="213" t="s">
        <v>158</v>
      </c>
      <c r="D3510" s="213" t="s">
        <v>74</v>
      </c>
      <c r="E3510" s="213">
        <v>463</v>
      </c>
      <c r="F3510" s="213" t="s">
        <v>106</v>
      </c>
    </row>
    <row r="3511" spans="1:6" x14ac:dyDescent="0.3">
      <c r="A3511" s="213">
        <v>2013</v>
      </c>
      <c r="B3511" s="213" t="s">
        <v>94</v>
      </c>
      <c r="C3511" s="213" t="s">
        <v>158</v>
      </c>
      <c r="D3511" s="213" t="s">
        <v>53</v>
      </c>
      <c r="E3511" s="213">
        <v>72</v>
      </c>
      <c r="F3511" s="213" t="s">
        <v>106</v>
      </c>
    </row>
    <row r="3512" spans="1:6" x14ac:dyDescent="0.3">
      <c r="A3512" s="213">
        <v>2013</v>
      </c>
      <c r="B3512" s="213" t="s">
        <v>94</v>
      </c>
      <c r="C3512" s="213" t="s">
        <v>158</v>
      </c>
      <c r="D3512" s="213" t="s">
        <v>33</v>
      </c>
      <c r="E3512" s="213">
        <v>75</v>
      </c>
      <c r="F3512" s="213" t="s">
        <v>106</v>
      </c>
    </row>
    <row r="3513" spans="1:6" x14ac:dyDescent="0.3">
      <c r="A3513" s="213">
        <v>2013</v>
      </c>
      <c r="B3513" s="213" t="s">
        <v>94</v>
      </c>
      <c r="C3513" s="213" t="s">
        <v>158</v>
      </c>
      <c r="D3513" s="213" t="s">
        <v>60</v>
      </c>
      <c r="E3513" s="213">
        <v>211</v>
      </c>
      <c r="F3513" s="213" t="s">
        <v>106</v>
      </c>
    </row>
    <row r="3514" spans="1:6" x14ac:dyDescent="0.3">
      <c r="A3514" s="213">
        <v>2013</v>
      </c>
      <c r="B3514" s="213" t="s">
        <v>94</v>
      </c>
      <c r="C3514" s="213" t="s">
        <v>158</v>
      </c>
      <c r="D3514" s="213" t="s">
        <v>25</v>
      </c>
      <c r="E3514" s="213">
        <v>421</v>
      </c>
      <c r="F3514" s="213" t="s">
        <v>106</v>
      </c>
    </row>
    <row r="3515" spans="1:6" x14ac:dyDescent="0.3">
      <c r="A3515" s="213">
        <v>2013</v>
      </c>
      <c r="B3515" s="213" t="s">
        <v>94</v>
      </c>
      <c r="C3515" s="213" t="s">
        <v>158</v>
      </c>
      <c r="D3515" s="213" t="s">
        <v>7</v>
      </c>
      <c r="E3515" s="213">
        <v>554</v>
      </c>
      <c r="F3515" s="213" t="s">
        <v>106</v>
      </c>
    </row>
    <row r="3516" spans="1:6" x14ac:dyDescent="0.3">
      <c r="A3516" s="213">
        <v>2013</v>
      </c>
      <c r="B3516" s="213" t="s">
        <v>94</v>
      </c>
      <c r="C3516" s="213" t="s">
        <v>158</v>
      </c>
      <c r="D3516" s="213" t="s">
        <v>55</v>
      </c>
      <c r="E3516" s="213">
        <v>31</v>
      </c>
      <c r="F3516" s="213" t="s">
        <v>106</v>
      </c>
    </row>
    <row r="3517" spans="1:6" x14ac:dyDescent="0.3">
      <c r="A3517" s="213">
        <v>2013</v>
      </c>
      <c r="B3517" s="213" t="s">
        <v>94</v>
      </c>
      <c r="C3517" s="213" t="s">
        <v>158</v>
      </c>
      <c r="D3517" s="213" t="s">
        <v>36</v>
      </c>
      <c r="E3517" s="213">
        <v>185</v>
      </c>
      <c r="F3517" s="213" t="s">
        <v>106</v>
      </c>
    </row>
    <row r="3518" spans="1:6" x14ac:dyDescent="0.3">
      <c r="A3518" s="213">
        <v>2013</v>
      </c>
      <c r="B3518" s="213" t="s">
        <v>94</v>
      </c>
      <c r="C3518" s="213" t="s">
        <v>158</v>
      </c>
      <c r="D3518" s="213" t="s">
        <v>21</v>
      </c>
      <c r="E3518" s="213">
        <v>172</v>
      </c>
      <c r="F3518" s="213" t="s">
        <v>106</v>
      </c>
    </row>
    <row r="3519" spans="1:6" x14ac:dyDescent="0.3">
      <c r="A3519" s="213">
        <v>2013</v>
      </c>
      <c r="B3519" s="213" t="s">
        <v>94</v>
      </c>
      <c r="C3519" s="213" t="s">
        <v>158</v>
      </c>
      <c r="D3519" s="213" t="s">
        <v>16</v>
      </c>
      <c r="E3519" s="213">
        <v>422</v>
      </c>
      <c r="F3519" s="213" t="s">
        <v>106</v>
      </c>
    </row>
    <row r="3520" spans="1:6" x14ac:dyDescent="0.3">
      <c r="A3520" s="213">
        <v>2013</v>
      </c>
      <c r="B3520" s="213" t="s">
        <v>94</v>
      </c>
      <c r="C3520" s="213" t="s">
        <v>158</v>
      </c>
      <c r="D3520" s="213" t="s">
        <v>2</v>
      </c>
      <c r="E3520" s="213">
        <v>927</v>
      </c>
      <c r="F3520" s="213" t="s">
        <v>106</v>
      </c>
    </row>
    <row r="3521" spans="1:6" x14ac:dyDescent="0.3">
      <c r="A3521" s="213">
        <v>2013</v>
      </c>
      <c r="B3521" s="213" t="s">
        <v>94</v>
      </c>
      <c r="C3521" s="213" t="s">
        <v>158</v>
      </c>
      <c r="D3521" s="213" t="s">
        <v>4</v>
      </c>
      <c r="E3521" s="213">
        <v>949</v>
      </c>
      <c r="F3521" s="213" t="s">
        <v>106</v>
      </c>
    </row>
    <row r="3522" spans="1:6" x14ac:dyDescent="0.3">
      <c r="A3522" s="213">
        <v>2013</v>
      </c>
      <c r="B3522" s="213" t="s">
        <v>94</v>
      </c>
      <c r="C3522" s="213" t="s">
        <v>158</v>
      </c>
      <c r="D3522" s="213" t="s">
        <v>38</v>
      </c>
      <c r="E3522" s="213">
        <v>67</v>
      </c>
      <c r="F3522" s="213" t="s">
        <v>106</v>
      </c>
    </row>
    <row r="3523" spans="1:6" x14ac:dyDescent="0.3">
      <c r="A3523" s="213">
        <v>2013</v>
      </c>
      <c r="B3523" s="213" t="s">
        <v>94</v>
      </c>
      <c r="C3523" s="213" t="s">
        <v>158</v>
      </c>
      <c r="D3523" s="213" t="s">
        <v>275</v>
      </c>
      <c r="E3523" s="213">
        <v>121</v>
      </c>
      <c r="F3523" s="213" t="s">
        <v>106</v>
      </c>
    </row>
    <row r="3524" spans="1:6" x14ac:dyDescent="0.3">
      <c r="A3524" s="213">
        <v>2013</v>
      </c>
      <c r="B3524" s="213" t="s">
        <v>94</v>
      </c>
      <c r="C3524" s="213" t="s">
        <v>158</v>
      </c>
      <c r="D3524" s="213" t="s">
        <v>8</v>
      </c>
      <c r="E3524" s="213">
        <v>323</v>
      </c>
      <c r="F3524" s="213" t="s">
        <v>106</v>
      </c>
    </row>
    <row r="3525" spans="1:6" x14ac:dyDescent="0.3">
      <c r="A3525" s="213">
        <v>2013</v>
      </c>
      <c r="B3525" s="213" t="s">
        <v>94</v>
      </c>
      <c r="C3525" s="213" t="s">
        <v>158</v>
      </c>
      <c r="D3525" s="213" t="s">
        <v>78</v>
      </c>
      <c r="E3525" s="213">
        <v>440</v>
      </c>
      <c r="F3525" s="213" t="s">
        <v>106</v>
      </c>
    </row>
    <row r="3526" spans="1:6" x14ac:dyDescent="0.3">
      <c r="A3526" s="213">
        <v>2013</v>
      </c>
      <c r="B3526" s="213" t="s">
        <v>94</v>
      </c>
      <c r="C3526" s="213" t="s">
        <v>158</v>
      </c>
      <c r="D3526" s="213" t="s">
        <v>27</v>
      </c>
      <c r="E3526" s="213">
        <v>319</v>
      </c>
      <c r="F3526" s="213" t="s">
        <v>106</v>
      </c>
    </row>
    <row r="3527" spans="1:6" x14ac:dyDescent="0.3">
      <c r="A3527" s="213">
        <v>2013</v>
      </c>
      <c r="B3527" s="213" t="s">
        <v>94</v>
      </c>
      <c r="C3527" s="213" t="s">
        <v>158</v>
      </c>
      <c r="D3527" s="213" t="s">
        <v>13</v>
      </c>
      <c r="E3527" s="213">
        <v>158</v>
      </c>
      <c r="F3527" s="213" t="s">
        <v>106</v>
      </c>
    </row>
    <row r="3528" spans="1:6" x14ac:dyDescent="0.3">
      <c r="A3528" s="213">
        <v>2013</v>
      </c>
      <c r="B3528" s="213" t="s">
        <v>94</v>
      </c>
      <c r="C3528" s="213" t="s">
        <v>158</v>
      </c>
      <c r="D3528" s="213" t="s">
        <v>70</v>
      </c>
      <c r="E3528" s="213">
        <v>398</v>
      </c>
      <c r="F3528" s="213" t="s">
        <v>106</v>
      </c>
    </row>
    <row r="3529" spans="1:6" x14ac:dyDescent="0.3">
      <c r="A3529" s="213">
        <v>2013</v>
      </c>
      <c r="B3529" s="213" t="s">
        <v>94</v>
      </c>
      <c r="C3529" s="213" t="s">
        <v>158</v>
      </c>
      <c r="D3529" s="213" t="s">
        <v>72</v>
      </c>
      <c r="E3529" s="213">
        <v>137</v>
      </c>
      <c r="F3529" s="213" t="s">
        <v>106</v>
      </c>
    </row>
    <row r="3530" spans="1:6" x14ac:dyDescent="0.3">
      <c r="A3530" s="213">
        <v>2013</v>
      </c>
      <c r="B3530" s="213" t="s">
        <v>94</v>
      </c>
      <c r="C3530" s="213" t="s">
        <v>158</v>
      </c>
      <c r="D3530" s="213" t="s">
        <v>276</v>
      </c>
      <c r="E3530" s="213">
        <v>51</v>
      </c>
      <c r="F3530" s="213" t="s">
        <v>106</v>
      </c>
    </row>
    <row r="3531" spans="1:6" x14ac:dyDescent="0.3">
      <c r="A3531" s="213">
        <v>2013</v>
      </c>
      <c r="B3531" s="213" t="s">
        <v>94</v>
      </c>
      <c r="C3531" s="213" t="s">
        <v>158</v>
      </c>
      <c r="D3531" s="213" t="s">
        <v>6</v>
      </c>
      <c r="E3531" s="292">
        <v>1043</v>
      </c>
      <c r="F3531" s="213" t="s">
        <v>106</v>
      </c>
    </row>
    <row r="3532" spans="1:6" x14ac:dyDescent="0.3">
      <c r="A3532" s="213">
        <v>2013</v>
      </c>
      <c r="B3532" s="213" t="s">
        <v>94</v>
      </c>
      <c r="C3532" s="213" t="s">
        <v>158</v>
      </c>
      <c r="D3532" s="213" t="s">
        <v>62</v>
      </c>
      <c r="E3532" s="213">
        <v>259</v>
      </c>
      <c r="F3532" s="213" t="s">
        <v>106</v>
      </c>
    </row>
    <row r="3533" spans="1:6" x14ac:dyDescent="0.3">
      <c r="A3533" s="213">
        <v>2013</v>
      </c>
      <c r="B3533" s="213" t="s">
        <v>94</v>
      </c>
      <c r="C3533" s="213" t="s">
        <v>158</v>
      </c>
      <c r="D3533" s="213" t="s">
        <v>5</v>
      </c>
      <c r="E3533" s="213">
        <v>726</v>
      </c>
      <c r="F3533" s="213" t="s">
        <v>106</v>
      </c>
    </row>
    <row r="3534" spans="1:6" x14ac:dyDescent="0.3">
      <c r="A3534" s="213">
        <v>2013</v>
      </c>
      <c r="B3534" s="213" t="s">
        <v>94</v>
      </c>
      <c r="C3534" s="213" t="s">
        <v>158</v>
      </c>
      <c r="D3534" s="213" t="s">
        <v>76</v>
      </c>
      <c r="E3534" s="213">
        <v>376</v>
      </c>
      <c r="F3534" s="213" t="s">
        <v>106</v>
      </c>
    </row>
    <row r="3535" spans="1:6" x14ac:dyDescent="0.3">
      <c r="A3535" s="213">
        <v>2013</v>
      </c>
      <c r="B3535" s="213" t="s">
        <v>94</v>
      </c>
      <c r="C3535" s="213" t="s">
        <v>158</v>
      </c>
      <c r="D3535" s="213" t="s">
        <v>63</v>
      </c>
      <c r="E3535" s="213">
        <v>88</v>
      </c>
      <c r="F3535" s="213" t="s">
        <v>106</v>
      </c>
    </row>
    <row r="3536" spans="1:6" x14ac:dyDescent="0.3">
      <c r="A3536" s="213">
        <v>2013</v>
      </c>
      <c r="B3536" s="213" t="s">
        <v>94</v>
      </c>
      <c r="C3536" s="213" t="s">
        <v>158</v>
      </c>
      <c r="D3536" s="213" t="s">
        <v>277</v>
      </c>
      <c r="E3536" s="213">
        <v>45</v>
      </c>
      <c r="F3536" s="213" t="s">
        <v>106</v>
      </c>
    </row>
    <row r="3537" spans="1:6" x14ac:dyDescent="0.3">
      <c r="A3537" s="213">
        <v>2013</v>
      </c>
      <c r="B3537" s="213" t="s">
        <v>94</v>
      </c>
      <c r="C3537" s="213" t="s">
        <v>158</v>
      </c>
      <c r="D3537" s="213" t="s">
        <v>43</v>
      </c>
      <c r="E3537" s="213">
        <v>113</v>
      </c>
      <c r="F3537" s="213" t="s">
        <v>106</v>
      </c>
    </row>
    <row r="3538" spans="1:6" x14ac:dyDescent="0.3">
      <c r="A3538" s="213">
        <v>2013</v>
      </c>
      <c r="B3538" s="213" t="s">
        <v>94</v>
      </c>
      <c r="C3538" s="213" t="s">
        <v>158</v>
      </c>
      <c r="D3538" s="213" t="s">
        <v>65</v>
      </c>
      <c r="E3538" s="213">
        <v>136</v>
      </c>
      <c r="F3538" s="213" t="s">
        <v>106</v>
      </c>
    </row>
    <row r="3539" spans="1:6" x14ac:dyDescent="0.3">
      <c r="A3539" s="213">
        <v>2013</v>
      </c>
      <c r="B3539" s="213" t="s">
        <v>94</v>
      </c>
      <c r="C3539" s="213" t="s">
        <v>158</v>
      </c>
      <c r="D3539" s="213" t="s">
        <v>22</v>
      </c>
      <c r="E3539" s="213">
        <v>156</v>
      </c>
      <c r="F3539" s="213" t="s">
        <v>106</v>
      </c>
    </row>
    <row r="3540" spans="1:6" x14ac:dyDescent="0.3">
      <c r="A3540" s="213">
        <v>2013</v>
      </c>
      <c r="B3540" s="213" t="s">
        <v>94</v>
      </c>
      <c r="C3540" s="213" t="s">
        <v>158</v>
      </c>
      <c r="D3540" s="213" t="s">
        <v>61</v>
      </c>
      <c r="E3540" s="213">
        <v>91</v>
      </c>
      <c r="F3540" s="213" t="s">
        <v>106</v>
      </c>
    </row>
    <row r="3541" spans="1:6" x14ac:dyDescent="0.3">
      <c r="A3541" s="213">
        <v>2013</v>
      </c>
      <c r="B3541" s="213" t="s">
        <v>94</v>
      </c>
      <c r="C3541" s="213" t="s">
        <v>158</v>
      </c>
      <c r="D3541" s="213" t="s">
        <v>23</v>
      </c>
      <c r="E3541" s="213">
        <v>221</v>
      </c>
      <c r="F3541" s="213" t="s">
        <v>106</v>
      </c>
    </row>
    <row r="3542" spans="1:6" x14ac:dyDescent="0.3">
      <c r="A3542" s="213">
        <v>2013</v>
      </c>
      <c r="B3542" s="213" t="s">
        <v>94</v>
      </c>
      <c r="C3542" s="213" t="s">
        <v>158</v>
      </c>
      <c r="D3542" s="213" t="s">
        <v>12</v>
      </c>
      <c r="E3542" s="213">
        <v>83</v>
      </c>
      <c r="F3542" s="213" t="s">
        <v>106</v>
      </c>
    </row>
    <row r="3543" spans="1:6" x14ac:dyDescent="0.3">
      <c r="A3543" s="213">
        <v>2013</v>
      </c>
      <c r="B3543" s="213" t="s">
        <v>94</v>
      </c>
      <c r="C3543" s="213" t="s">
        <v>158</v>
      </c>
      <c r="D3543" s="213" t="s">
        <v>278</v>
      </c>
      <c r="E3543" s="213">
        <v>278</v>
      </c>
      <c r="F3543" s="213" t="s">
        <v>106</v>
      </c>
    </row>
    <row r="3544" spans="1:6" x14ac:dyDescent="0.3">
      <c r="A3544" s="213">
        <v>2013</v>
      </c>
      <c r="B3544" s="213" t="s">
        <v>94</v>
      </c>
      <c r="C3544" s="213" t="s">
        <v>158</v>
      </c>
      <c r="D3544" s="213" t="s">
        <v>19</v>
      </c>
      <c r="E3544" s="213">
        <v>240</v>
      </c>
      <c r="F3544" s="213" t="s">
        <v>106</v>
      </c>
    </row>
    <row r="3545" spans="1:6" x14ac:dyDescent="0.3">
      <c r="A3545" s="213">
        <v>2013</v>
      </c>
      <c r="B3545" s="213" t="s">
        <v>94</v>
      </c>
      <c r="C3545" s="213" t="s">
        <v>158</v>
      </c>
      <c r="D3545" s="213" t="s">
        <v>45</v>
      </c>
      <c r="E3545" s="213">
        <v>60</v>
      </c>
      <c r="F3545" s="213" t="s">
        <v>106</v>
      </c>
    </row>
    <row r="3546" spans="1:6" x14ac:dyDescent="0.3">
      <c r="A3546" s="213">
        <v>2013</v>
      </c>
      <c r="B3546" s="213" t="s">
        <v>94</v>
      </c>
      <c r="C3546" s="213" t="s">
        <v>158</v>
      </c>
      <c r="D3546" s="213" t="s">
        <v>48</v>
      </c>
      <c r="E3546" s="213">
        <v>148</v>
      </c>
      <c r="F3546" s="213" t="s">
        <v>106</v>
      </c>
    </row>
    <row r="3547" spans="1:6" x14ac:dyDescent="0.3">
      <c r="A3547" s="213">
        <v>2013</v>
      </c>
      <c r="B3547" s="213" t="s">
        <v>94</v>
      </c>
      <c r="C3547" s="213" t="s">
        <v>158</v>
      </c>
      <c r="D3547" s="213" t="s">
        <v>34</v>
      </c>
      <c r="E3547" s="213">
        <v>89</v>
      </c>
      <c r="F3547" s="213" t="s">
        <v>106</v>
      </c>
    </row>
    <row r="3548" spans="1:6" x14ac:dyDescent="0.3">
      <c r="A3548" s="213">
        <v>2013</v>
      </c>
      <c r="B3548" s="213" t="s">
        <v>94</v>
      </c>
      <c r="C3548" s="213" t="s">
        <v>158</v>
      </c>
      <c r="D3548" s="213" t="s">
        <v>3</v>
      </c>
      <c r="E3548" s="213">
        <v>888</v>
      </c>
      <c r="F3548" s="213" t="s">
        <v>106</v>
      </c>
    </row>
    <row r="3549" spans="1:6" x14ac:dyDescent="0.3">
      <c r="A3549" s="213">
        <v>2013</v>
      </c>
      <c r="B3549" s="213" t="s">
        <v>94</v>
      </c>
      <c r="C3549" s="213" t="s">
        <v>158</v>
      </c>
      <c r="D3549" s="213" t="s">
        <v>80</v>
      </c>
      <c r="E3549" s="213">
        <v>307</v>
      </c>
      <c r="F3549" s="213" t="s">
        <v>106</v>
      </c>
    </row>
    <row r="3550" spans="1:6" x14ac:dyDescent="0.3">
      <c r="A3550" s="213">
        <v>2013</v>
      </c>
      <c r="B3550" s="213" t="s">
        <v>94</v>
      </c>
      <c r="C3550" s="213" t="s">
        <v>158</v>
      </c>
      <c r="D3550" s="213" t="s">
        <v>39</v>
      </c>
      <c r="E3550" s="213">
        <v>183</v>
      </c>
      <c r="F3550" s="213" t="s">
        <v>106</v>
      </c>
    </row>
    <row r="3551" spans="1:6" x14ac:dyDescent="0.3">
      <c r="A3551" s="213">
        <v>2013</v>
      </c>
      <c r="B3551" s="213" t="s">
        <v>94</v>
      </c>
      <c r="C3551" s="213" t="s">
        <v>158</v>
      </c>
      <c r="D3551" s="213" t="s">
        <v>14</v>
      </c>
      <c r="E3551" s="213">
        <v>580</v>
      </c>
      <c r="F3551" s="213" t="s">
        <v>106</v>
      </c>
    </row>
    <row r="3552" spans="1:6" x14ac:dyDescent="0.3">
      <c r="A3552" s="213">
        <v>2013</v>
      </c>
      <c r="B3552" s="213" t="s">
        <v>94</v>
      </c>
      <c r="C3552" s="213" t="s">
        <v>158</v>
      </c>
      <c r="D3552" s="213" t="s">
        <v>68</v>
      </c>
      <c r="E3552" s="213">
        <v>117</v>
      </c>
      <c r="F3552" s="213" t="s">
        <v>106</v>
      </c>
    </row>
    <row r="3553" spans="1:6" x14ac:dyDescent="0.3">
      <c r="A3553" s="213">
        <v>2013</v>
      </c>
      <c r="B3553" s="213" t="s">
        <v>94</v>
      </c>
      <c r="C3553" s="213" t="s">
        <v>158</v>
      </c>
      <c r="D3553" s="213" t="s">
        <v>69</v>
      </c>
      <c r="E3553" s="213">
        <v>116</v>
      </c>
      <c r="F3553" s="213" t="s">
        <v>106</v>
      </c>
    </row>
    <row r="3554" spans="1:6" x14ac:dyDescent="0.3">
      <c r="A3554" s="213">
        <v>2013</v>
      </c>
      <c r="B3554" s="213" t="s">
        <v>94</v>
      </c>
      <c r="C3554" s="213" t="s">
        <v>158</v>
      </c>
      <c r="D3554" s="213" t="s">
        <v>279</v>
      </c>
      <c r="E3554" s="213">
        <v>54</v>
      </c>
      <c r="F3554" s="213" t="s">
        <v>106</v>
      </c>
    </row>
    <row r="3555" spans="1:6" x14ac:dyDescent="0.3">
      <c r="A3555" s="213">
        <v>2013</v>
      </c>
      <c r="B3555" s="213" t="s">
        <v>94</v>
      </c>
      <c r="C3555" s="213" t="s">
        <v>158</v>
      </c>
      <c r="D3555" s="213" t="s">
        <v>24</v>
      </c>
      <c r="E3555" s="213">
        <v>554</v>
      </c>
      <c r="F3555" s="213" t="s">
        <v>106</v>
      </c>
    </row>
    <row r="3556" spans="1:6" x14ac:dyDescent="0.3">
      <c r="A3556" s="213">
        <v>2013</v>
      </c>
      <c r="B3556" s="213" t="s">
        <v>94</v>
      </c>
      <c r="C3556" s="213" t="s">
        <v>158</v>
      </c>
      <c r="D3556" s="213" t="s">
        <v>9</v>
      </c>
      <c r="E3556" s="213">
        <v>409</v>
      </c>
      <c r="F3556" s="213" t="s">
        <v>106</v>
      </c>
    </row>
    <row r="3557" spans="1:6" x14ac:dyDescent="0.3">
      <c r="A3557" s="213">
        <v>2013</v>
      </c>
      <c r="B3557" s="213" t="s">
        <v>94</v>
      </c>
      <c r="C3557" s="213" t="s">
        <v>158</v>
      </c>
      <c r="D3557" s="213" t="s">
        <v>67</v>
      </c>
      <c r="E3557" s="213">
        <v>167</v>
      </c>
      <c r="F3557" s="213" t="s">
        <v>106</v>
      </c>
    </row>
    <row r="3558" spans="1:6" x14ac:dyDescent="0.3">
      <c r="A3558" s="213">
        <v>2013</v>
      </c>
      <c r="B3558" s="213" t="s">
        <v>94</v>
      </c>
      <c r="C3558" s="213" t="s">
        <v>158</v>
      </c>
      <c r="D3558" s="213" t="s">
        <v>28</v>
      </c>
      <c r="E3558" s="213">
        <v>288</v>
      </c>
      <c r="F3558" s="213" t="s">
        <v>106</v>
      </c>
    </row>
    <row r="3559" spans="1:6" x14ac:dyDescent="0.3">
      <c r="A3559" s="213">
        <v>2013</v>
      </c>
      <c r="B3559" s="213" t="s">
        <v>94</v>
      </c>
      <c r="C3559" s="213" t="s">
        <v>158</v>
      </c>
      <c r="D3559" s="213" t="s">
        <v>31</v>
      </c>
      <c r="E3559" s="213">
        <v>221</v>
      </c>
      <c r="F3559" s="213" t="s">
        <v>106</v>
      </c>
    </row>
    <row r="3560" spans="1:6" x14ac:dyDescent="0.3">
      <c r="A3560" s="213">
        <v>2013</v>
      </c>
      <c r="B3560" s="213" t="s">
        <v>94</v>
      </c>
      <c r="C3560" s="213" t="s">
        <v>158</v>
      </c>
      <c r="D3560" s="213" t="s">
        <v>64</v>
      </c>
      <c r="E3560" s="213">
        <v>290</v>
      </c>
      <c r="F3560" s="213" t="s">
        <v>106</v>
      </c>
    </row>
    <row r="3561" spans="1:6" x14ac:dyDescent="0.3">
      <c r="A3561" s="213">
        <v>2013</v>
      </c>
      <c r="B3561" s="213" t="s">
        <v>94</v>
      </c>
      <c r="C3561" s="213" t="s">
        <v>158</v>
      </c>
      <c r="D3561" s="213" t="s">
        <v>280</v>
      </c>
      <c r="E3561" s="213">
        <v>64</v>
      </c>
      <c r="F3561" s="213" t="s">
        <v>106</v>
      </c>
    </row>
    <row r="3562" spans="1:6" x14ac:dyDescent="0.3">
      <c r="A3562" s="213">
        <v>2013</v>
      </c>
      <c r="B3562" s="213" t="s">
        <v>94</v>
      </c>
      <c r="C3562" s="213" t="s">
        <v>158</v>
      </c>
      <c r="D3562" s="213" t="s">
        <v>73</v>
      </c>
      <c r="E3562" s="213">
        <v>444</v>
      </c>
      <c r="F3562" s="213" t="s">
        <v>106</v>
      </c>
    </row>
    <row r="3563" spans="1:6" x14ac:dyDescent="0.3">
      <c r="A3563" s="213">
        <v>2013</v>
      </c>
      <c r="B3563" s="213" t="s">
        <v>94</v>
      </c>
      <c r="C3563" s="213" t="s">
        <v>158</v>
      </c>
      <c r="D3563" s="213" t="s">
        <v>26</v>
      </c>
      <c r="E3563" s="213">
        <v>194</v>
      </c>
      <c r="F3563" s="213" t="s">
        <v>106</v>
      </c>
    </row>
    <row r="3564" spans="1:6" x14ac:dyDescent="0.3">
      <c r="A3564" s="213">
        <v>2013</v>
      </c>
      <c r="B3564" s="213" t="s">
        <v>94</v>
      </c>
      <c r="C3564" s="213" t="s">
        <v>158</v>
      </c>
      <c r="D3564" s="213" t="s">
        <v>32</v>
      </c>
      <c r="E3564" s="213">
        <v>183</v>
      </c>
      <c r="F3564" s="213" t="s">
        <v>106</v>
      </c>
    </row>
    <row r="3565" spans="1:6" x14ac:dyDescent="0.3">
      <c r="A3565" s="213">
        <v>2013</v>
      </c>
      <c r="B3565" s="213" t="s">
        <v>94</v>
      </c>
      <c r="C3565" s="213" t="s">
        <v>158</v>
      </c>
      <c r="D3565" s="213" t="s">
        <v>46</v>
      </c>
      <c r="E3565" s="213">
        <v>469</v>
      </c>
      <c r="F3565" s="213" t="s">
        <v>106</v>
      </c>
    </row>
    <row r="3566" spans="1:6" x14ac:dyDescent="0.3">
      <c r="A3566" s="213">
        <v>2013</v>
      </c>
      <c r="B3566" s="213" t="s">
        <v>94</v>
      </c>
      <c r="C3566" s="213" t="s">
        <v>158</v>
      </c>
      <c r="D3566" s="213" t="s">
        <v>75</v>
      </c>
      <c r="E3566" s="213">
        <v>288</v>
      </c>
      <c r="F3566" s="213" t="s">
        <v>106</v>
      </c>
    </row>
    <row r="3567" spans="1:6" x14ac:dyDescent="0.3">
      <c r="A3567" s="213">
        <v>2013</v>
      </c>
      <c r="B3567" s="213" t="s">
        <v>94</v>
      </c>
      <c r="C3567" s="213" t="s">
        <v>158</v>
      </c>
      <c r="D3567" s="213" t="s">
        <v>10</v>
      </c>
      <c r="E3567" s="213">
        <v>709</v>
      </c>
      <c r="F3567" s="213" t="s">
        <v>106</v>
      </c>
    </row>
    <row r="3568" spans="1:6" x14ac:dyDescent="0.3">
      <c r="A3568" s="213">
        <v>2013</v>
      </c>
      <c r="B3568" s="213" t="s">
        <v>94</v>
      </c>
      <c r="C3568" s="213" t="s">
        <v>158</v>
      </c>
      <c r="D3568" s="213" t="s">
        <v>291</v>
      </c>
      <c r="E3568" s="213">
        <v>76</v>
      </c>
      <c r="F3568" s="213" t="s">
        <v>106</v>
      </c>
    </row>
    <row r="3569" spans="1:6" x14ac:dyDescent="0.3">
      <c r="A3569" s="213">
        <v>2013</v>
      </c>
      <c r="B3569" s="213" t="s">
        <v>94</v>
      </c>
      <c r="C3569" s="213" t="s">
        <v>158</v>
      </c>
      <c r="D3569" s="213" t="s">
        <v>15</v>
      </c>
      <c r="E3569" s="213">
        <v>634</v>
      </c>
      <c r="F3569" s="213" t="s">
        <v>106</v>
      </c>
    </row>
    <row r="3570" spans="1:6" x14ac:dyDescent="0.3">
      <c r="A3570" s="213">
        <v>2013</v>
      </c>
      <c r="B3570" s="213" t="s">
        <v>94</v>
      </c>
      <c r="C3570" s="213" t="s">
        <v>158</v>
      </c>
      <c r="D3570" s="213" t="s">
        <v>18</v>
      </c>
      <c r="E3570" s="213">
        <v>537</v>
      </c>
      <c r="F3570" s="213" t="s">
        <v>106</v>
      </c>
    </row>
    <row r="3571" spans="1:6" x14ac:dyDescent="0.3">
      <c r="A3571" s="213">
        <v>2013</v>
      </c>
      <c r="B3571" s="213" t="s">
        <v>94</v>
      </c>
      <c r="C3571" s="213" t="s">
        <v>158</v>
      </c>
      <c r="D3571" s="213" t="s">
        <v>77</v>
      </c>
      <c r="E3571" s="213">
        <v>215</v>
      </c>
      <c r="F3571" s="213" t="s">
        <v>106</v>
      </c>
    </row>
    <row r="3572" spans="1:6" x14ac:dyDescent="0.3">
      <c r="A3572" s="213">
        <v>2013</v>
      </c>
      <c r="B3572" s="213" t="s">
        <v>94</v>
      </c>
      <c r="C3572" s="213" t="s">
        <v>158</v>
      </c>
      <c r="D3572" s="213" t="s">
        <v>44</v>
      </c>
      <c r="E3572" s="213">
        <v>51</v>
      </c>
      <c r="F3572" s="213" t="s">
        <v>106</v>
      </c>
    </row>
    <row r="3573" spans="1:6" x14ac:dyDescent="0.3">
      <c r="A3573" s="213">
        <v>2013</v>
      </c>
      <c r="B3573" s="213" t="s">
        <v>94</v>
      </c>
      <c r="C3573" s="213" t="s">
        <v>158</v>
      </c>
      <c r="D3573" s="213" t="s">
        <v>71</v>
      </c>
      <c r="E3573" s="213">
        <v>261</v>
      </c>
      <c r="F3573" s="213" t="s">
        <v>106</v>
      </c>
    </row>
    <row r="3574" spans="1:6" x14ac:dyDescent="0.3">
      <c r="A3574" s="213">
        <v>2013</v>
      </c>
      <c r="B3574" s="213" t="s">
        <v>94</v>
      </c>
      <c r="C3574" s="213" t="s">
        <v>158</v>
      </c>
      <c r="D3574" s="213" t="s">
        <v>52</v>
      </c>
      <c r="E3574" s="213">
        <v>66</v>
      </c>
      <c r="F3574" s="213" t="s">
        <v>106</v>
      </c>
    </row>
    <row r="3575" spans="1:6" x14ac:dyDescent="0.3">
      <c r="A3575" s="213">
        <v>2013</v>
      </c>
      <c r="B3575" s="213" t="s">
        <v>94</v>
      </c>
      <c r="C3575" s="213" t="s">
        <v>158</v>
      </c>
      <c r="D3575" s="213" t="s">
        <v>20</v>
      </c>
      <c r="E3575" s="213">
        <v>400</v>
      </c>
      <c r="F3575" s="213" t="s">
        <v>106</v>
      </c>
    </row>
    <row r="3576" spans="1:6" x14ac:dyDescent="0.3">
      <c r="A3576" s="213">
        <v>2013</v>
      </c>
      <c r="B3576" s="213" t="s">
        <v>94</v>
      </c>
      <c r="C3576" s="213" t="s">
        <v>158</v>
      </c>
      <c r="D3576" s="213" t="s">
        <v>95</v>
      </c>
      <c r="E3576" s="213">
        <v>558</v>
      </c>
      <c r="F3576" s="213" t="s">
        <v>106</v>
      </c>
    </row>
    <row r="3577" spans="1:6" x14ac:dyDescent="0.3">
      <c r="A3577" s="213">
        <v>2013</v>
      </c>
      <c r="B3577" s="213" t="s">
        <v>94</v>
      </c>
      <c r="C3577" s="213" t="s">
        <v>158</v>
      </c>
      <c r="D3577" s="213" t="s">
        <v>30</v>
      </c>
      <c r="E3577" s="213">
        <v>105</v>
      </c>
      <c r="F3577" s="213" t="s">
        <v>106</v>
      </c>
    </row>
    <row r="3578" spans="1:6" x14ac:dyDescent="0.3">
      <c r="A3578" s="213">
        <v>2013</v>
      </c>
      <c r="B3578" s="213" t="s">
        <v>94</v>
      </c>
      <c r="C3578" s="213" t="s">
        <v>158</v>
      </c>
      <c r="D3578" s="213" t="s">
        <v>58</v>
      </c>
      <c r="E3578" s="213">
        <v>32</v>
      </c>
      <c r="F3578" s="213" t="s">
        <v>106</v>
      </c>
    </row>
    <row r="3579" spans="1:6" x14ac:dyDescent="0.3">
      <c r="A3579" s="213">
        <v>2013</v>
      </c>
      <c r="B3579" s="213" t="s">
        <v>94</v>
      </c>
      <c r="C3579" s="213" t="s">
        <v>158</v>
      </c>
      <c r="D3579" s="213" t="s">
        <v>281</v>
      </c>
      <c r="E3579" s="292">
        <v>1302</v>
      </c>
      <c r="F3579" s="213" t="s">
        <v>106</v>
      </c>
    </row>
    <row r="3580" spans="1:6" x14ac:dyDescent="0.3">
      <c r="A3580" s="213">
        <v>2013</v>
      </c>
      <c r="B3580" s="213" t="s">
        <v>94</v>
      </c>
      <c r="C3580" s="213" t="s">
        <v>158</v>
      </c>
      <c r="D3580" s="213" t="s">
        <v>282</v>
      </c>
      <c r="E3580" s="213">
        <v>108</v>
      </c>
      <c r="F3580" s="213" t="s">
        <v>106</v>
      </c>
    </row>
    <row r="3581" spans="1:6" x14ac:dyDescent="0.3">
      <c r="A3581" s="213">
        <v>2013</v>
      </c>
      <c r="B3581" s="213" t="s">
        <v>94</v>
      </c>
      <c r="C3581" s="213" t="s">
        <v>158</v>
      </c>
      <c r="D3581" s="213" t="s">
        <v>145</v>
      </c>
      <c r="E3581" s="292">
        <v>6330</v>
      </c>
      <c r="F3581" s="213" t="s">
        <v>106</v>
      </c>
    </row>
    <row r="3582" spans="1:6" x14ac:dyDescent="0.3">
      <c r="A3582" s="213">
        <v>2013</v>
      </c>
      <c r="B3582" s="213" t="s">
        <v>94</v>
      </c>
      <c r="C3582" s="213" t="s">
        <v>158</v>
      </c>
      <c r="D3582" s="213" t="s">
        <v>146</v>
      </c>
      <c r="E3582" s="292">
        <v>3382</v>
      </c>
      <c r="F3582" s="213" t="s">
        <v>106</v>
      </c>
    </row>
    <row r="3583" spans="1:6" x14ac:dyDescent="0.3">
      <c r="A3583" s="213">
        <v>2013</v>
      </c>
      <c r="B3583" s="213" t="s">
        <v>94</v>
      </c>
      <c r="C3583" s="213" t="s">
        <v>158</v>
      </c>
      <c r="D3583" s="213" t="s">
        <v>147</v>
      </c>
      <c r="E3583" s="292">
        <v>7339</v>
      </c>
      <c r="F3583" s="213" t="s">
        <v>106</v>
      </c>
    </row>
    <row r="3584" spans="1:6" x14ac:dyDescent="0.3">
      <c r="A3584" s="213">
        <v>2013</v>
      </c>
      <c r="B3584" s="213" t="s">
        <v>94</v>
      </c>
      <c r="C3584" s="213" t="s">
        <v>81</v>
      </c>
      <c r="D3584" s="213" t="s">
        <v>35</v>
      </c>
      <c r="E3584" s="213">
        <v>32</v>
      </c>
      <c r="F3584" s="213" t="s">
        <v>106</v>
      </c>
    </row>
    <row r="3585" spans="1:6" x14ac:dyDescent="0.3">
      <c r="A3585" s="213">
        <v>2013</v>
      </c>
      <c r="B3585" s="213" t="s">
        <v>94</v>
      </c>
      <c r="C3585" s="213" t="s">
        <v>81</v>
      </c>
      <c r="D3585" s="213" t="s">
        <v>59</v>
      </c>
      <c r="E3585" s="213">
        <v>53</v>
      </c>
      <c r="F3585" s="213" t="s">
        <v>106</v>
      </c>
    </row>
    <row r="3586" spans="1:6" x14ac:dyDescent="0.3">
      <c r="A3586" s="213">
        <v>2013</v>
      </c>
      <c r="B3586" s="213" t="s">
        <v>94</v>
      </c>
      <c r="C3586" s="213" t="s">
        <v>81</v>
      </c>
      <c r="D3586" s="213" t="s">
        <v>79</v>
      </c>
      <c r="E3586" s="213">
        <v>664</v>
      </c>
      <c r="F3586" s="213" t="s">
        <v>106</v>
      </c>
    </row>
    <row r="3587" spans="1:6" x14ac:dyDescent="0.3">
      <c r="A3587" s="213">
        <v>2013</v>
      </c>
      <c r="B3587" s="213" t="s">
        <v>94</v>
      </c>
      <c r="C3587" s="213" t="s">
        <v>81</v>
      </c>
      <c r="D3587" s="213" t="s">
        <v>17</v>
      </c>
      <c r="E3587" s="213">
        <v>394</v>
      </c>
      <c r="F3587" s="213" t="s">
        <v>106</v>
      </c>
    </row>
    <row r="3588" spans="1:6" x14ac:dyDescent="0.3">
      <c r="A3588" s="213">
        <v>2013</v>
      </c>
      <c r="B3588" s="213" t="s">
        <v>94</v>
      </c>
      <c r="C3588" s="213" t="s">
        <v>81</v>
      </c>
      <c r="D3588" s="213" t="s">
        <v>274</v>
      </c>
      <c r="E3588" s="213">
        <v>31</v>
      </c>
      <c r="F3588" s="213" t="s">
        <v>106</v>
      </c>
    </row>
    <row r="3589" spans="1:6" x14ac:dyDescent="0.3">
      <c r="A3589" s="213">
        <v>2013</v>
      </c>
      <c r="B3589" s="213" t="s">
        <v>94</v>
      </c>
      <c r="C3589" s="213" t="s">
        <v>81</v>
      </c>
      <c r="D3589" s="213" t="s">
        <v>66</v>
      </c>
      <c r="E3589" s="213">
        <v>108</v>
      </c>
      <c r="F3589" s="213" t="s">
        <v>106</v>
      </c>
    </row>
    <row r="3590" spans="1:6" x14ac:dyDescent="0.3">
      <c r="A3590" s="213">
        <v>2013</v>
      </c>
      <c r="B3590" s="213" t="s">
        <v>94</v>
      </c>
      <c r="C3590" s="213" t="s">
        <v>81</v>
      </c>
      <c r="D3590" s="213" t="s">
        <v>283</v>
      </c>
      <c r="E3590" s="213">
        <v>39</v>
      </c>
      <c r="F3590" s="213" t="s">
        <v>106</v>
      </c>
    </row>
    <row r="3591" spans="1:6" x14ac:dyDescent="0.3">
      <c r="A3591" s="213">
        <v>2013</v>
      </c>
      <c r="B3591" s="213" t="s">
        <v>94</v>
      </c>
      <c r="C3591" s="213" t="s">
        <v>81</v>
      </c>
      <c r="D3591" s="213" t="s">
        <v>11</v>
      </c>
      <c r="E3591" s="213">
        <v>664</v>
      </c>
      <c r="F3591" s="213" t="s">
        <v>106</v>
      </c>
    </row>
    <row r="3592" spans="1:6" x14ac:dyDescent="0.3">
      <c r="A3592" s="213">
        <v>2013</v>
      </c>
      <c r="B3592" s="213" t="s">
        <v>94</v>
      </c>
      <c r="C3592" s="213" t="s">
        <v>81</v>
      </c>
      <c r="D3592" s="213" t="s">
        <v>56</v>
      </c>
      <c r="E3592" s="213">
        <v>171</v>
      </c>
      <c r="F3592" s="213" t="s">
        <v>106</v>
      </c>
    </row>
    <row r="3593" spans="1:6" x14ac:dyDescent="0.3">
      <c r="A3593" s="213">
        <v>2013</v>
      </c>
      <c r="B3593" s="213" t="s">
        <v>94</v>
      </c>
      <c r="C3593" s="213" t="s">
        <v>81</v>
      </c>
      <c r="D3593" s="213" t="s">
        <v>29</v>
      </c>
      <c r="E3593" s="213">
        <v>177</v>
      </c>
      <c r="F3593" s="213" t="s">
        <v>106</v>
      </c>
    </row>
    <row r="3594" spans="1:6" x14ac:dyDescent="0.3">
      <c r="A3594" s="213">
        <v>2013</v>
      </c>
      <c r="B3594" s="213" t="s">
        <v>94</v>
      </c>
      <c r="C3594" s="213" t="s">
        <v>81</v>
      </c>
      <c r="D3594" s="213" t="s">
        <v>47</v>
      </c>
      <c r="E3594" s="213">
        <v>440</v>
      </c>
      <c r="F3594" s="213" t="s">
        <v>106</v>
      </c>
    </row>
    <row r="3595" spans="1:6" x14ac:dyDescent="0.3">
      <c r="A3595" s="213">
        <v>2013</v>
      </c>
      <c r="B3595" s="213" t="s">
        <v>94</v>
      </c>
      <c r="C3595" s="213" t="s">
        <v>81</v>
      </c>
      <c r="D3595" s="213" t="s">
        <v>57</v>
      </c>
      <c r="E3595" s="213">
        <v>104</v>
      </c>
      <c r="F3595" s="213" t="s">
        <v>106</v>
      </c>
    </row>
    <row r="3596" spans="1:6" x14ac:dyDescent="0.3">
      <c r="A3596" s="213">
        <v>2013</v>
      </c>
      <c r="B3596" s="213" t="s">
        <v>94</v>
      </c>
      <c r="C3596" s="213" t="s">
        <v>81</v>
      </c>
      <c r="D3596" s="213" t="s">
        <v>74</v>
      </c>
      <c r="E3596" s="213">
        <v>469</v>
      </c>
      <c r="F3596" s="213" t="s">
        <v>106</v>
      </c>
    </row>
    <row r="3597" spans="1:6" x14ac:dyDescent="0.3">
      <c r="A3597" s="213">
        <v>2013</v>
      </c>
      <c r="B3597" s="213" t="s">
        <v>94</v>
      </c>
      <c r="C3597" s="213" t="s">
        <v>81</v>
      </c>
      <c r="D3597" s="213" t="s">
        <v>53</v>
      </c>
      <c r="E3597" s="213">
        <v>62</v>
      </c>
      <c r="F3597" s="213" t="s">
        <v>106</v>
      </c>
    </row>
    <row r="3598" spans="1:6" x14ac:dyDescent="0.3">
      <c r="A3598" s="213">
        <v>2013</v>
      </c>
      <c r="B3598" s="213" t="s">
        <v>94</v>
      </c>
      <c r="C3598" s="213" t="s">
        <v>81</v>
      </c>
      <c r="D3598" s="213" t="s">
        <v>33</v>
      </c>
      <c r="E3598" s="213">
        <v>76</v>
      </c>
      <c r="F3598" s="213" t="s">
        <v>106</v>
      </c>
    </row>
    <row r="3599" spans="1:6" x14ac:dyDescent="0.3">
      <c r="A3599" s="213">
        <v>2013</v>
      </c>
      <c r="B3599" s="213" t="s">
        <v>94</v>
      </c>
      <c r="C3599" s="213" t="s">
        <v>81</v>
      </c>
      <c r="D3599" s="213" t="s">
        <v>60</v>
      </c>
      <c r="E3599" s="213">
        <v>193</v>
      </c>
      <c r="F3599" s="213" t="s">
        <v>106</v>
      </c>
    </row>
    <row r="3600" spans="1:6" x14ac:dyDescent="0.3">
      <c r="A3600" s="213">
        <v>2013</v>
      </c>
      <c r="B3600" s="213" t="s">
        <v>94</v>
      </c>
      <c r="C3600" s="213" t="s">
        <v>81</v>
      </c>
      <c r="D3600" s="213" t="s">
        <v>25</v>
      </c>
      <c r="E3600" s="213">
        <v>461</v>
      </c>
      <c r="F3600" s="213" t="s">
        <v>106</v>
      </c>
    </row>
    <row r="3601" spans="1:6" x14ac:dyDescent="0.3">
      <c r="A3601" s="213">
        <v>2013</v>
      </c>
      <c r="B3601" s="213" t="s">
        <v>94</v>
      </c>
      <c r="C3601" s="213" t="s">
        <v>81</v>
      </c>
      <c r="D3601" s="213" t="s">
        <v>7</v>
      </c>
      <c r="E3601" s="213">
        <v>527</v>
      </c>
      <c r="F3601" s="213" t="s">
        <v>106</v>
      </c>
    </row>
    <row r="3602" spans="1:6" x14ac:dyDescent="0.3">
      <c r="A3602" s="213">
        <v>2013</v>
      </c>
      <c r="B3602" s="213" t="s">
        <v>94</v>
      </c>
      <c r="C3602" s="213" t="s">
        <v>81</v>
      </c>
      <c r="D3602" s="213" t="s">
        <v>36</v>
      </c>
      <c r="E3602" s="213">
        <v>141</v>
      </c>
      <c r="F3602" s="213" t="s">
        <v>106</v>
      </c>
    </row>
    <row r="3603" spans="1:6" x14ac:dyDescent="0.3">
      <c r="A3603" s="213">
        <v>2013</v>
      </c>
      <c r="B3603" s="213" t="s">
        <v>94</v>
      </c>
      <c r="C3603" s="213" t="s">
        <v>81</v>
      </c>
      <c r="D3603" s="213" t="s">
        <v>21</v>
      </c>
      <c r="E3603" s="213">
        <v>164</v>
      </c>
      <c r="F3603" s="213" t="s">
        <v>106</v>
      </c>
    </row>
    <row r="3604" spans="1:6" x14ac:dyDescent="0.3">
      <c r="A3604" s="213">
        <v>2013</v>
      </c>
      <c r="B3604" s="213" t="s">
        <v>94</v>
      </c>
      <c r="C3604" s="213" t="s">
        <v>81</v>
      </c>
      <c r="D3604" s="213" t="s">
        <v>16</v>
      </c>
      <c r="E3604" s="213">
        <v>429</v>
      </c>
      <c r="F3604" s="213" t="s">
        <v>106</v>
      </c>
    </row>
    <row r="3605" spans="1:6" x14ac:dyDescent="0.3">
      <c r="A3605" s="213">
        <v>2013</v>
      </c>
      <c r="B3605" s="213" t="s">
        <v>94</v>
      </c>
      <c r="C3605" s="213" t="s">
        <v>81</v>
      </c>
      <c r="D3605" s="213" t="s">
        <v>2</v>
      </c>
      <c r="E3605" s="213">
        <v>926</v>
      </c>
      <c r="F3605" s="213" t="s">
        <v>106</v>
      </c>
    </row>
    <row r="3606" spans="1:6" x14ac:dyDescent="0.3">
      <c r="A3606" s="213">
        <v>2013</v>
      </c>
      <c r="B3606" s="213" t="s">
        <v>94</v>
      </c>
      <c r="C3606" s="213" t="s">
        <v>81</v>
      </c>
      <c r="D3606" s="213" t="s">
        <v>4</v>
      </c>
      <c r="E3606" s="213">
        <v>965</v>
      </c>
      <c r="F3606" s="213" t="s">
        <v>106</v>
      </c>
    </row>
    <row r="3607" spans="1:6" x14ac:dyDescent="0.3">
      <c r="A3607" s="213">
        <v>2013</v>
      </c>
      <c r="B3607" s="213" t="s">
        <v>94</v>
      </c>
      <c r="C3607" s="213" t="s">
        <v>81</v>
      </c>
      <c r="D3607" s="213" t="s">
        <v>38</v>
      </c>
      <c r="E3607" s="213">
        <v>90</v>
      </c>
      <c r="F3607" s="213" t="s">
        <v>106</v>
      </c>
    </row>
    <row r="3608" spans="1:6" x14ac:dyDescent="0.3">
      <c r="A3608" s="213">
        <v>2013</v>
      </c>
      <c r="B3608" s="213" t="s">
        <v>94</v>
      </c>
      <c r="C3608" s="213" t="s">
        <v>81</v>
      </c>
      <c r="D3608" s="213" t="s">
        <v>275</v>
      </c>
      <c r="E3608" s="213">
        <v>106</v>
      </c>
      <c r="F3608" s="213" t="s">
        <v>106</v>
      </c>
    </row>
    <row r="3609" spans="1:6" x14ac:dyDescent="0.3">
      <c r="A3609" s="213">
        <v>2013</v>
      </c>
      <c r="B3609" s="213" t="s">
        <v>94</v>
      </c>
      <c r="C3609" s="213" t="s">
        <v>81</v>
      </c>
      <c r="D3609" s="213" t="s">
        <v>8</v>
      </c>
      <c r="E3609" s="213">
        <v>324</v>
      </c>
      <c r="F3609" s="213" t="s">
        <v>106</v>
      </c>
    </row>
    <row r="3610" spans="1:6" x14ac:dyDescent="0.3">
      <c r="A3610" s="213">
        <v>2013</v>
      </c>
      <c r="B3610" s="213" t="s">
        <v>94</v>
      </c>
      <c r="C3610" s="213" t="s">
        <v>81</v>
      </c>
      <c r="D3610" s="213" t="s">
        <v>78</v>
      </c>
      <c r="E3610" s="213">
        <v>465</v>
      </c>
      <c r="F3610" s="213" t="s">
        <v>106</v>
      </c>
    </row>
    <row r="3611" spans="1:6" x14ac:dyDescent="0.3">
      <c r="A3611" s="213">
        <v>2013</v>
      </c>
      <c r="B3611" s="213" t="s">
        <v>94</v>
      </c>
      <c r="C3611" s="213" t="s">
        <v>81</v>
      </c>
      <c r="D3611" s="213" t="s">
        <v>27</v>
      </c>
      <c r="E3611" s="213">
        <v>317</v>
      </c>
      <c r="F3611" s="213" t="s">
        <v>106</v>
      </c>
    </row>
    <row r="3612" spans="1:6" x14ac:dyDescent="0.3">
      <c r="A3612" s="213">
        <v>2013</v>
      </c>
      <c r="B3612" s="213" t="s">
        <v>94</v>
      </c>
      <c r="C3612" s="213" t="s">
        <v>81</v>
      </c>
      <c r="D3612" s="213" t="s">
        <v>13</v>
      </c>
      <c r="E3612" s="213">
        <v>163</v>
      </c>
      <c r="F3612" s="213" t="s">
        <v>106</v>
      </c>
    </row>
    <row r="3613" spans="1:6" x14ac:dyDescent="0.3">
      <c r="A3613" s="213">
        <v>2013</v>
      </c>
      <c r="B3613" s="213" t="s">
        <v>94</v>
      </c>
      <c r="C3613" s="213" t="s">
        <v>81</v>
      </c>
      <c r="D3613" s="213" t="s">
        <v>70</v>
      </c>
      <c r="E3613" s="213">
        <v>396</v>
      </c>
      <c r="F3613" s="213" t="s">
        <v>106</v>
      </c>
    </row>
    <row r="3614" spans="1:6" x14ac:dyDescent="0.3">
      <c r="A3614" s="213">
        <v>2013</v>
      </c>
      <c r="B3614" s="213" t="s">
        <v>94</v>
      </c>
      <c r="C3614" s="213" t="s">
        <v>81</v>
      </c>
      <c r="D3614" s="213" t="s">
        <v>72</v>
      </c>
      <c r="E3614" s="213">
        <v>115</v>
      </c>
      <c r="F3614" s="213" t="s">
        <v>106</v>
      </c>
    </row>
    <row r="3615" spans="1:6" x14ac:dyDescent="0.3">
      <c r="A3615" s="213">
        <v>2013</v>
      </c>
      <c r="B3615" s="213" t="s">
        <v>94</v>
      </c>
      <c r="C3615" s="213" t="s">
        <v>81</v>
      </c>
      <c r="D3615" s="213" t="s">
        <v>276</v>
      </c>
      <c r="E3615" s="213">
        <v>56</v>
      </c>
      <c r="F3615" s="213" t="s">
        <v>106</v>
      </c>
    </row>
    <row r="3616" spans="1:6" x14ac:dyDescent="0.3">
      <c r="A3616" s="213">
        <v>2013</v>
      </c>
      <c r="B3616" s="213" t="s">
        <v>94</v>
      </c>
      <c r="C3616" s="213" t="s">
        <v>81</v>
      </c>
      <c r="D3616" s="213" t="s">
        <v>6</v>
      </c>
      <c r="E3616" s="292">
        <v>1014</v>
      </c>
      <c r="F3616" s="213" t="s">
        <v>106</v>
      </c>
    </row>
    <row r="3617" spans="1:6" x14ac:dyDescent="0.3">
      <c r="A3617" s="213">
        <v>2013</v>
      </c>
      <c r="B3617" s="213" t="s">
        <v>94</v>
      </c>
      <c r="C3617" s="213" t="s">
        <v>81</v>
      </c>
      <c r="D3617" s="213" t="s">
        <v>62</v>
      </c>
      <c r="E3617" s="213">
        <v>244</v>
      </c>
      <c r="F3617" s="213" t="s">
        <v>106</v>
      </c>
    </row>
    <row r="3618" spans="1:6" x14ac:dyDescent="0.3">
      <c r="A3618" s="213">
        <v>2013</v>
      </c>
      <c r="B3618" s="213" t="s">
        <v>94</v>
      </c>
      <c r="C3618" s="213" t="s">
        <v>81</v>
      </c>
      <c r="D3618" s="213" t="s">
        <v>5</v>
      </c>
      <c r="E3618" s="213">
        <v>707</v>
      </c>
      <c r="F3618" s="213" t="s">
        <v>106</v>
      </c>
    </row>
    <row r="3619" spans="1:6" x14ac:dyDescent="0.3">
      <c r="A3619" s="213">
        <v>2013</v>
      </c>
      <c r="B3619" s="213" t="s">
        <v>94</v>
      </c>
      <c r="C3619" s="213" t="s">
        <v>81</v>
      </c>
      <c r="D3619" s="213" t="s">
        <v>76</v>
      </c>
      <c r="E3619" s="213">
        <v>380</v>
      </c>
      <c r="F3619" s="213" t="s">
        <v>106</v>
      </c>
    </row>
    <row r="3620" spans="1:6" x14ac:dyDescent="0.3">
      <c r="A3620" s="213">
        <v>2013</v>
      </c>
      <c r="B3620" s="213" t="s">
        <v>94</v>
      </c>
      <c r="C3620" s="213" t="s">
        <v>81</v>
      </c>
      <c r="D3620" s="213" t="s">
        <v>63</v>
      </c>
      <c r="E3620" s="213">
        <v>88</v>
      </c>
      <c r="F3620" s="213" t="s">
        <v>106</v>
      </c>
    </row>
    <row r="3621" spans="1:6" x14ac:dyDescent="0.3">
      <c r="A3621" s="213">
        <v>2013</v>
      </c>
      <c r="B3621" s="213" t="s">
        <v>94</v>
      </c>
      <c r="C3621" s="213" t="s">
        <v>81</v>
      </c>
      <c r="D3621" s="213" t="s">
        <v>277</v>
      </c>
      <c r="E3621" s="213">
        <v>41</v>
      </c>
      <c r="F3621" s="213" t="s">
        <v>106</v>
      </c>
    </row>
    <row r="3622" spans="1:6" x14ac:dyDescent="0.3">
      <c r="A3622" s="213">
        <v>2013</v>
      </c>
      <c r="B3622" s="213" t="s">
        <v>94</v>
      </c>
      <c r="C3622" s="213" t="s">
        <v>81</v>
      </c>
      <c r="D3622" s="213" t="s">
        <v>43</v>
      </c>
      <c r="E3622" s="213">
        <v>124</v>
      </c>
      <c r="F3622" s="213" t="s">
        <v>106</v>
      </c>
    </row>
    <row r="3623" spans="1:6" x14ac:dyDescent="0.3">
      <c r="A3623" s="213">
        <v>2013</v>
      </c>
      <c r="B3623" s="213" t="s">
        <v>94</v>
      </c>
      <c r="C3623" s="213" t="s">
        <v>81</v>
      </c>
      <c r="D3623" s="213" t="s">
        <v>65</v>
      </c>
      <c r="E3623" s="213">
        <v>101</v>
      </c>
      <c r="F3623" s="213" t="s">
        <v>106</v>
      </c>
    </row>
    <row r="3624" spans="1:6" x14ac:dyDescent="0.3">
      <c r="A3624" s="213">
        <v>2013</v>
      </c>
      <c r="B3624" s="213" t="s">
        <v>94</v>
      </c>
      <c r="C3624" s="213" t="s">
        <v>81</v>
      </c>
      <c r="D3624" s="213" t="s">
        <v>22</v>
      </c>
      <c r="E3624" s="213">
        <v>139</v>
      </c>
      <c r="F3624" s="213" t="s">
        <v>106</v>
      </c>
    </row>
    <row r="3625" spans="1:6" x14ac:dyDescent="0.3">
      <c r="A3625" s="213">
        <v>2013</v>
      </c>
      <c r="B3625" s="213" t="s">
        <v>94</v>
      </c>
      <c r="C3625" s="213" t="s">
        <v>81</v>
      </c>
      <c r="D3625" s="213" t="s">
        <v>61</v>
      </c>
      <c r="E3625" s="213">
        <v>76</v>
      </c>
      <c r="F3625" s="213" t="s">
        <v>106</v>
      </c>
    </row>
    <row r="3626" spans="1:6" x14ac:dyDescent="0.3">
      <c r="A3626" s="213">
        <v>2013</v>
      </c>
      <c r="B3626" s="213" t="s">
        <v>94</v>
      </c>
      <c r="C3626" s="213" t="s">
        <v>81</v>
      </c>
      <c r="D3626" s="213" t="s">
        <v>23</v>
      </c>
      <c r="E3626" s="213">
        <v>171</v>
      </c>
      <c r="F3626" s="213" t="s">
        <v>106</v>
      </c>
    </row>
    <row r="3627" spans="1:6" x14ac:dyDescent="0.3">
      <c r="A3627" s="213">
        <v>2013</v>
      </c>
      <c r="B3627" s="213" t="s">
        <v>94</v>
      </c>
      <c r="C3627" s="213" t="s">
        <v>81</v>
      </c>
      <c r="D3627" s="213" t="s">
        <v>12</v>
      </c>
      <c r="E3627" s="213">
        <v>106</v>
      </c>
      <c r="F3627" s="213" t="s">
        <v>106</v>
      </c>
    </row>
    <row r="3628" spans="1:6" x14ac:dyDescent="0.3">
      <c r="A3628" s="213">
        <v>2013</v>
      </c>
      <c r="B3628" s="213" t="s">
        <v>94</v>
      </c>
      <c r="C3628" s="213" t="s">
        <v>81</v>
      </c>
      <c r="D3628" s="213" t="s">
        <v>278</v>
      </c>
      <c r="E3628" s="213">
        <v>263</v>
      </c>
      <c r="F3628" s="213" t="s">
        <v>106</v>
      </c>
    </row>
    <row r="3629" spans="1:6" x14ac:dyDescent="0.3">
      <c r="A3629" s="213">
        <v>2013</v>
      </c>
      <c r="B3629" s="213" t="s">
        <v>94</v>
      </c>
      <c r="C3629" s="213" t="s">
        <v>81</v>
      </c>
      <c r="D3629" s="213" t="s">
        <v>19</v>
      </c>
      <c r="E3629" s="213">
        <v>224</v>
      </c>
      <c r="F3629" s="213" t="s">
        <v>106</v>
      </c>
    </row>
    <row r="3630" spans="1:6" x14ac:dyDescent="0.3">
      <c r="A3630" s="213">
        <v>2013</v>
      </c>
      <c r="B3630" s="213" t="s">
        <v>94</v>
      </c>
      <c r="C3630" s="213" t="s">
        <v>81</v>
      </c>
      <c r="D3630" s="213" t="s">
        <v>45</v>
      </c>
      <c r="E3630" s="213">
        <v>40</v>
      </c>
      <c r="F3630" s="213" t="s">
        <v>106</v>
      </c>
    </row>
    <row r="3631" spans="1:6" x14ac:dyDescent="0.3">
      <c r="A3631" s="213">
        <v>2013</v>
      </c>
      <c r="B3631" s="213" t="s">
        <v>94</v>
      </c>
      <c r="C3631" s="213" t="s">
        <v>81</v>
      </c>
      <c r="D3631" s="213" t="s">
        <v>48</v>
      </c>
      <c r="E3631" s="213">
        <v>144</v>
      </c>
      <c r="F3631" s="213" t="s">
        <v>106</v>
      </c>
    </row>
    <row r="3632" spans="1:6" x14ac:dyDescent="0.3">
      <c r="A3632" s="213">
        <v>2013</v>
      </c>
      <c r="B3632" s="213" t="s">
        <v>94</v>
      </c>
      <c r="C3632" s="213" t="s">
        <v>81</v>
      </c>
      <c r="D3632" s="213" t="s">
        <v>34</v>
      </c>
      <c r="E3632" s="213">
        <v>77</v>
      </c>
      <c r="F3632" s="213" t="s">
        <v>106</v>
      </c>
    </row>
    <row r="3633" spans="1:6" x14ac:dyDescent="0.3">
      <c r="A3633" s="213">
        <v>2013</v>
      </c>
      <c r="B3633" s="213" t="s">
        <v>94</v>
      </c>
      <c r="C3633" s="213" t="s">
        <v>81</v>
      </c>
      <c r="D3633" s="213" t="s">
        <v>3</v>
      </c>
      <c r="E3633" s="213">
        <v>841</v>
      </c>
      <c r="F3633" s="213" t="s">
        <v>106</v>
      </c>
    </row>
    <row r="3634" spans="1:6" x14ac:dyDescent="0.3">
      <c r="A3634" s="213">
        <v>2013</v>
      </c>
      <c r="B3634" s="213" t="s">
        <v>94</v>
      </c>
      <c r="C3634" s="213" t="s">
        <v>81</v>
      </c>
      <c r="D3634" s="213" t="s">
        <v>80</v>
      </c>
      <c r="E3634" s="213">
        <v>287</v>
      </c>
      <c r="F3634" s="213" t="s">
        <v>106</v>
      </c>
    </row>
    <row r="3635" spans="1:6" x14ac:dyDescent="0.3">
      <c r="A3635" s="213">
        <v>2013</v>
      </c>
      <c r="B3635" s="213" t="s">
        <v>94</v>
      </c>
      <c r="C3635" s="213" t="s">
        <v>81</v>
      </c>
      <c r="D3635" s="213" t="s">
        <v>39</v>
      </c>
      <c r="E3635" s="213">
        <v>195</v>
      </c>
      <c r="F3635" s="213" t="s">
        <v>106</v>
      </c>
    </row>
    <row r="3636" spans="1:6" x14ac:dyDescent="0.3">
      <c r="A3636" s="213">
        <v>2013</v>
      </c>
      <c r="B3636" s="213" t="s">
        <v>94</v>
      </c>
      <c r="C3636" s="213" t="s">
        <v>81</v>
      </c>
      <c r="D3636" s="213" t="s">
        <v>14</v>
      </c>
      <c r="E3636" s="213">
        <v>563</v>
      </c>
      <c r="F3636" s="213" t="s">
        <v>106</v>
      </c>
    </row>
    <row r="3637" spans="1:6" x14ac:dyDescent="0.3">
      <c r="A3637" s="213">
        <v>2013</v>
      </c>
      <c r="B3637" s="213" t="s">
        <v>94</v>
      </c>
      <c r="C3637" s="213" t="s">
        <v>81</v>
      </c>
      <c r="D3637" s="213" t="s">
        <v>68</v>
      </c>
      <c r="E3637" s="213">
        <v>100</v>
      </c>
      <c r="F3637" s="213" t="s">
        <v>106</v>
      </c>
    </row>
    <row r="3638" spans="1:6" x14ac:dyDescent="0.3">
      <c r="A3638" s="213">
        <v>2013</v>
      </c>
      <c r="B3638" s="213" t="s">
        <v>94</v>
      </c>
      <c r="C3638" s="213" t="s">
        <v>81</v>
      </c>
      <c r="D3638" s="213" t="s">
        <v>69</v>
      </c>
      <c r="E3638" s="213">
        <v>94</v>
      </c>
      <c r="F3638" s="213" t="s">
        <v>106</v>
      </c>
    </row>
    <row r="3639" spans="1:6" x14ac:dyDescent="0.3">
      <c r="A3639" s="213">
        <v>2013</v>
      </c>
      <c r="B3639" s="213" t="s">
        <v>94</v>
      </c>
      <c r="C3639" s="213" t="s">
        <v>81</v>
      </c>
      <c r="D3639" s="213" t="s">
        <v>279</v>
      </c>
      <c r="E3639" s="213">
        <v>39</v>
      </c>
      <c r="F3639" s="213" t="s">
        <v>106</v>
      </c>
    </row>
    <row r="3640" spans="1:6" x14ac:dyDescent="0.3">
      <c r="A3640" s="213">
        <v>2013</v>
      </c>
      <c r="B3640" s="213" t="s">
        <v>94</v>
      </c>
      <c r="C3640" s="213" t="s">
        <v>81</v>
      </c>
      <c r="D3640" s="213" t="s">
        <v>24</v>
      </c>
      <c r="E3640" s="213">
        <v>596</v>
      </c>
      <c r="F3640" s="213" t="s">
        <v>106</v>
      </c>
    </row>
    <row r="3641" spans="1:6" x14ac:dyDescent="0.3">
      <c r="A3641" s="213">
        <v>2013</v>
      </c>
      <c r="B3641" s="213" t="s">
        <v>94</v>
      </c>
      <c r="C3641" s="213" t="s">
        <v>81</v>
      </c>
      <c r="D3641" s="213" t="s">
        <v>9</v>
      </c>
      <c r="E3641" s="213">
        <v>409</v>
      </c>
      <c r="F3641" s="213" t="s">
        <v>106</v>
      </c>
    </row>
    <row r="3642" spans="1:6" x14ac:dyDescent="0.3">
      <c r="A3642" s="213">
        <v>2013</v>
      </c>
      <c r="B3642" s="213" t="s">
        <v>94</v>
      </c>
      <c r="C3642" s="213" t="s">
        <v>81</v>
      </c>
      <c r="D3642" s="213" t="s">
        <v>67</v>
      </c>
      <c r="E3642" s="213">
        <v>140</v>
      </c>
      <c r="F3642" s="213" t="s">
        <v>106</v>
      </c>
    </row>
    <row r="3643" spans="1:6" x14ac:dyDescent="0.3">
      <c r="A3643" s="213">
        <v>2013</v>
      </c>
      <c r="B3643" s="213" t="s">
        <v>94</v>
      </c>
      <c r="C3643" s="213" t="s">
        <v>81</v>
      </c>
      <c r="D3643" s="213" t="s">
        <v>28</v>
      </c>
      <c r="E3643" s="213">
        <v>273</v>
      </c>
      <c r="F3643" s="213" t="s">
        <v>106</v>
      </c>
    </row>
    <row r="3644" spans="1:6" x14ac:dyDescent="0.3">
      <c r="A3644" s="213">
        <v>2013</v>
      </c>
      <c r="B3644" s="213" t="s">
        <v>94</v>
      </c>
      <c r="C3644" s="213" t="s">
        <v>81</v>
      </c>
      <c r="D3644" s="213" t="s">
        <v>31</v>
      </c>
      <c r="E3644" s="213">
        <v>247</v>
      </c>
      <c r="F3644" s="213" t="s">
        <v>106</v>
      </c>
    </row>
    <row r="3645" spans="1:6" x14ac:dyDescent="0.3">
      <c r="A3645" s="213">
        <v>2013</v>
      </c>
      <c r="B3645" s="213" t="s">
        <v>94</v>
      </c>
      <c r="C3645" s="213" t="s">
        <v>81</v>
      </c>
      <c r="D3645" s="213" t="s">
        <v>64</v>
      </c>
      <c r="E3645" s="213">
        <v>251</v>
      </c>
      <c r="F3645" s="213" t="s">
        <v>106</v>
      </c>
    </row>
    <row r="3646" spans="1:6" x14ac:dyDescent="0.3">
      <c r="A3646" s="213">
        <v>2013</v>
      </c>
      <c r="B3646" s="213" t="s">
        <v>94</v>
      </c>
      <c r="C3646" s="213" t="s">
        <v>81</v>
      </c>
      <c r="D3646" s="213" t="s">
        <v>280</v>
      </c>
      <c r="E3646" s="213">
        <v>61</v>
      </c>
      <c r="F3646" s="213" t="s">
        <v>106</v>
      </c>
    </row>
    <row r="3647" spans="1:6" x14ac:dyDescent="0.3">
      <c r="A3647" s="213">
        <v>2013</v>
      </c>
      <c r="B3647" s="213" t="s">
        <v>94</v>
      </c>
      <c r="C3647" s="213" t="s">
        <v>81</v>
      </c>
      <c r="D3647" s="213" t="s">
        <v>73</v>
      </c>
      <c r="E3647" s="213">
        <v>430</v>
      </c>
      <c r="F3647" s="213" t="s">
        <v>106</v>
      </c>
    </row>
    <row r="3648" spans="1:6" x14ac:dyDescent="0.3">
      <c r="A3648" s="213">
        <v>2013</v>
      </c>
      <c r="B3648" s="213" t="s">
        <v>94</v>
      </c>
      <c r="C3648" s="213" t="s">
        <v>81</v>
      </c>
      <c r="D3648" s="213" t="s">
        <v>26</v>
      </c>
      <c r="E3648" s="213">
        <v>202</v>
      </c>
      <c r="F3648" s="213" t="s">
        <v>106</v>
      </c>
    </row>
    <row r="3649" spans="1:6" x14ac:dyDescent="0.3">
      <c r="A3649" s="213">
        <v>2013</v>
      </c>
      <c r="B3649" s="213" t="s">
        <v>94</v>
      </c>
      <c r="C3649" s="213" t="s">
        <v>81</v>
      </c>
      <c r="D3649" s="213" t="s">
        <v>32</v>
      </c>
      <c r="E3649" s="213">
        <v>172</v>
      </c>
      <c r="F3649" s="213" t="s">
        <v>106</v>
      </c>
    </row>
    <row r="3650" spans="1:6" x14ac:dyDescent="0.3">
      <c r="A3650" s="213">
        <v>2013</v>
      </c>
      <c r="B3650" s="213" t="s">
        <v>94</v>
      </c>
      <c r="C3650" s="213" t="s">
        <v>81</v>
      </c>
      <c r="D3650" s="213" t="s">
        <v>46</v>
      </c>
      <c r="E3650" s="213">
        <v>449</v>
      </c>
      <c r="F3650" s="213" t="s">
        <v>106</v>
      </c>
    </row>
    <row r="3651" spans="1:6" x14ac:dyDescent="0.3">
      <c r="A3651" s="213">
        <v>2013</v>
      </c>
      <c r="B3651" s="213" t="s">
        <v>94</v>
      </c>
      <c r="C3651" s="213" t="s">
        <v>81</v>
      </c>
      <c r="D3651" s="213" t="s">
        <v>75</v>
      </c>
      <c r="E3651" s="213">
        <v>250</v>
      </c>
      <c r="F3651" s="213" t="s">
        <v>106</v>
      </c>
    </row>
    <row r="3652" spans="1:6" x14ac:dyDescent="0.3">
      <c r="A3652" s="213">
        <v>2013</v>
      </c>
      <c r="B3652" s="213" t="s">
        <v>94</v>
      </c>
      <c r="C3652" s="213" t="s">
        <v>81</v>
      </c>
      <c r="D3652" s="213" t="s">
        <v>10</v>
      </c>
      <c r="E3652" s="213">
        <v>727</v>
      </c>
      <c r="F3652" s="213" t="s">
        <v>106</v>
      </c>
    </row>
    <row r="3653" spans="1:6" x14ac:dyDescent="0.3">
      <c r="A3653" s="213">
        <v>2013</v>
      </c>
      <c r="B3653" s="213" t="s">
        <v>94</v>
      </c>
      <c r="C3653" s="213" t="s">
        <v>81</v>
      </c>
      <c r="D3653" s="213" t="s">
        <v>291</v>
      </c>
      <c r="E3653" s="213">
        <v>82</v>
      </c>
      <c r="F3653" s="213" t="s">
        <v>106</v>
      </c>
    </row>
    <row r="3654" spans="1:6" x14ac:dyDescent="0.3">
      <c r="A3654" s="213">
        <v>2013</v>
      </c>
      <c r="B3654" s="213" t="s">
        <v>94</v>
      </c>
      <c r="C3654" s="213" t="s">
        <v>81</v>
      </c>
      <c r="D3654" s="213" t="s">
        <v>15</v>
      </c>
      <c r="E3654" s="213">
        <v>627</v>
      </c>
      <c r="F3654" s="213" t="s">
        <v>106</v>
      </c>
    </row>
    <row r="3655" spans="1:6" x14ac:dyDescent="0.3">
      <c r="A3655" s="213">
        <v>2013</v>
      </c>
      <c r="B3655" s="213" t="s">
        <v>94</v>
      </c>
      <c r="C3655" s="213" t="s">
        <v>81</v>
      </c>
      <c r="D3655" s="213" t="s">
        <v>18</v>
      </c>
      <c r="E3655" s="213">
        <v>585</v>
      </c>
      <c r="F3655" s="213" t="s">
        <v>106</v>
      </c>
    </row>
    <row r="3656" spans="1:6" x14ac:dyDescent="0.3">
      <c r="A3656" s="213">
        <v>2013</v>
      </c>
      <c r="B3656" s="213" t="s">
        <v>94</v>
      </c>
      <c r="C3656" s="213" t="s">
        <v>81</v>
      </c>
      <c r="D3656" s="213" t="s">
        <v>77</v>
      </c>
      <c r="E3656" s="213">
        <v>197</v>
      </c>
      <c r="F3656" s="213" t="s">
        <v>106</v>
      </c>
    </row>
    <row r="3657" spans="1:6" x14ac:dyDescent="0.3">
      <c r="A3657" s="213">
        <v>2013</v>
      </c>
      <c r="B3657" s="213" t="s">
        <v>94</v>
      </c>
      <c r="C3657" s="213" t="s">
        <v>81</v>
      </c>
      <c r="D3657" s="213" t="s">
        <v>44</v>
      </c>
      <c r="E3657" s="213">
        <v>62</v>
      </c>
      <c r="F3657" s="213" t="s">
        <v>106</v>
      </c>
    </row>
    <row r="3658" spans="1:6" x14ac:dyDescent="0.3">
      <c r="A3658" s="213">
        <v>2013</v>
      </c>
      <c r="B3658" s="213" t="s">
        <v>94</v>
      </c>
      <c r="C3658" s="213" t="s">
        <v>81</v>
      </c>
      <c r="D3658" s="213" t="s">
        <v>71</v>
      </c>
      <c r="E3658" s="213">
        <v>244</v>
      </c>
      <c r="F3658" s="213" t="s">
        <v>106</v>
      </c>
    </row>
    <row r="3659" spans="1:6" x14ac:dyDescent="0.3">
      <c r="A3659" s="213">
        <v>2013</v>
      </c>
      <c r="B3659" s="213" t="s">
        <v>94</v>
      </c>
      <c r="C3659" s="213" t="s">
        <v>81</v>
      </c>
      <c r="D3659" s="213" t="s">
        <v>52</v>
      </c>
      <c r="E3659" s="213">
        <v>54</v>
      </c>
      <c r="F3659" s="213" t="s">
        <v>106</v>
      </c>
    </row>
    <row r="3660" spans="1:6" x14ac:dyDescent="0.3">
      <c r="A3660" s="213">
        <v>2013</v>
      </c>
      <c r="B3660" s="213" t="s">
        <v>94</v>
      </c>
      <c r="C3660" s="213" t="s">
        <v>81</v>
      </c>
      <c r="D3660" s="213" t="s">
        <v>20</v>
      </c>
      <c r="E3660" s="213">
        <v>382</v>
      </c>
      <c r="F3660" s="213" t="s">
        <v>106</v>
      </c>
    </row>
    <row r="3661" spans="1:6" x14ac:dyDescent="0.3">
      <c r="A3661" s="213">
        <v>2013</v>
      </c>
      <c r="B3661" s="213" t="s">
        <v>94</v>
      </c>
      <c r="C3661" s="213" t="s">
        <v>81</v>
      </c>
      <c r="D3661" s="213" t="s">
        <v>95</v>
      </c>
      <c r="E3661" s="213">
        <v>551</v>
      </c>
      <c r="F3661" s="213" t="s">
        <v>106</v>
      </c>
    </row>
    <row r="3662" spans="1:6" x14ac:dyDescent="0.3">
      <c r="A3662" s="213">
        <v>2013</v>
      </c>
      <c r="B3662" s="213" t="s">
        <v>94</v>
      </c>
      <c r="C3662" s="213" t="s">
        <v>81</v>
      </c>
      <c r="D3662" s="213" t="s">
        <v>30</v>
      </c>
      <c r="E3662" s="213">
        <v>84</v>
      </c>
      <c r="F3662" s="213" t="s">
        <v>106</v>
      </c>
    </row>
    <row r="3663" spans="1:6" x14ac:dyDescent="0.3">
      <c r="A3663" s="213">
        <v>2013</v>
      </c>
      <c r="B3663" s="213" t="s">
        <v>94</v>
      </c>
      <c r="C3663" s="213" t="s">
        <v>81</v>
      </c>
      <c r="D3663" s="213" t="s">
        <v>281</v>
      </c>
      <c r="E3663" s="292">
        <v>1402</v>
      </c>
      <c r="F3663" s="213" t="s">
        <v>106</v>
      </c>
    </row>
    <row r="3664" spans="1:6" x14ac:dyDescent="0.3">
      <c r="A3664" s="213">
        <v>2013</v>
      </c>
      <c r="B3664" s="213" t="s">
        <v>94</v>
      </c>
      <c r="C3664" s="213" t="s">
        <v>81</v>
      </c>
      <c r="D3664" s="213" t="s">
        <v>282</v>
      </c>
      <c r="E3664" s="213">
        <v>92</v>
      </c>
      <c r="F3664" s="213" t="s">
        <v>106</v>
      </c>
    </row>
    <row r="3665" spans="1:6" x14ac:dyDescent="0.3">
      <c r="A3665" s="213">
        <v>2013</v>
      </c>
      <c r="B3665" s="213" t="s">
        <v>94</v>
      </c>
      <c r="C3665" s="213" t="s">
        <v>81</v>
      </c>
      <c r="D3665" s="213" t="s">
        <v>145</v>
      </c>
      <c r="E3665" s="292">
        <v>6908</v>
      </c>
      <c r="F3665" s="213" t="s">
        <v>106</v>
      </c>
    </row>
    <row r="3666" spans="1:6" x14ac:dyDescent="0.3">
      <c r="A3666" s="213">
        <v>2013</v>
      </c>
      <c r="B3666" s="213" t="s">
        <v>94</v>
      </c>
      <c r="C3666" s="213" t="s">
        <v>81</v>
      </c>
      <c r="D3666" s="213" t="s">
        <v>146</v>
      </c>
      <c r="E3666" s="292">
        <v>3620</v>
      </c>
      <c r="F3666" s="213" t="s">
        <v>106</v>
      </c>
    </row>
    <row r="3667" spans="1:6" x14ac:dyDescent="0.3">
      <c r="A3667" s="213">
        <v>2013</v>
      </c>
      <c r="B3667" s="213" t="s">
        <v>94</v>
      </c>
      <c r="C3667" s="213" t="s">
        <v>81</v>
      </c>
      <c r="D3667" s="213" t="s">
        <v>147</v>
      </c>
      <c r="E3667" s="292">
        <v>7999</v>
      </c>
      <c r="F3667" s="213" t="s">
        <v>106</v>
      </c>
    </row>
    <row r="3668" spans="1:6" x14ac:dyDescent="0.3">
      <c r="A3668" s="213">
        <v>2013</v>
      </c>
      <c r="B3668" s="213" t="s">
        <v>94</v>
      </c>
      <c r="C3668" s="213" t="s">
        <v>90</v>
      </c>
      <c r="D3668" s="213" t="s">
        <v>41</v>
      </c>
      <c r="E3668" s="213">
        <v>35</v>
      </c>
      <c r="F3668" s="213" t="s">
        <v>106</v>
      </c>
    </row>
    <row r="3669" spans="1:6" x14ac:dyDescent="0.3">
      <c r="A3669" s="213">
        <v>2013</v>
      </c>
      <c r="B3669" s="213" t="s">
        <v>94</v>
      </c>
      <c r="C3669" s="213" t="s">
        <v>90</v>
      </c>
      <c r="D3669" s="213" t="s">
        <v>59</v>
      </c>
      <c r="E3669" s="213">
        <v>64</v>
      </c>
      <c r="F3669" s="213" t="s">
        <v>106</v>
      </c>
    </row>
    <row r="3670" spans="1:6" x14ac:dyDescent="0.3">
      <c r="A3670" s="213">
        <v>2013</v>
      </c>
      <c r="B3670" s="213" t="s">
        <v>94</v>
      </c>
      <c r="C3670" s="213" t="s">
        <v>90</v>
      </c>
      <c r="D3670" s="213" t="s">
        <v>79</v>
      </c>
      <c r="E3670" s="213">
        <v>771</v>
      </c>
      <c r="F3670" s="213" t="s">
        <v>106</v>
      </c>
    </row>
    <row r="3671" spans="1:6" x14ac:dyDescent="0.3">
      <c r="A3671" s="213">
        <v>2013</v>
      </c>
      <c r="B3671" s="213" t="s">
        <v>94</v>
      </c>
      <c r="C3671" s="213" t="s">
        <v>90</v>
      </c>
      <c r="D3671" s="213" t="s">
        <v>17</v>
      </c>
      <c r="E3671" s="213">
        <v>444</v>
      </c>
      <c r="F3671" s="213" t="s">
        <v>106</v>
      </c>
    </row>
    <row r="3672" spans="1:6" x14ac:dyDescent="0.3">
      <c r="A3672" s="213">
        <v>2013</v>
      </c>
      <c r="B3672" s="213" t="s">
        <v>94</v>
      </c>
      <c r="C3672" s="213" t="s">
        <v>90</v>
      </c>
      <c r="D3672" s="213" t="s">
        <v>274</v>
      </c>
      <c r="E3672" s="213">
        <v>66</v>
      </c>
      <c r="F3672" s="213" t="s">
        <v>106</v>
      </c>
    </row>
    <row r="3673" spans="1:6" x14ac:dyDescent="0.3">
      <c r="A3673" s="213">
        <v>2013</v>
      </c>
      <c r="B3673" s="213" t="s">
        <v>94</v>
      </c>
      <c r="C3673" s="213" t="s">
        <v>90</v>
      </c>
      <c r="D3673" s="213" t="s">
        <v>66</v>
      </c>
      <c r="E3673" s="213">
        <v>132</v>
      </c>
      <c r="F3673" s="213" t="s">
        <v>106</v>
      </c>
    </row>
    <row r="3674" spans="1:6" x14ac:dyDescent="0.3">
      <c r="A3674" s="213">
        <v>2013</v>
      </c>
      <c r="B3674" s="213" t="s">
        <v>94</v>
      </c>
      <c r="C3674" s="213" t="s">
        <v>90</v>
      </c>
      <c r="D3674" s="213" t="s">
        <v>283</v>
      </c>
      <c r="E3674" s="213">
        <v>38</v>
      </c>
      <c r="F3674" s="213" t="s">
        <v>106</v>
      </c>
    </row>
    <row r="3675" spans="1:6" x14ac:dyDescent="0.3">
      <c r="A3675" s="213">
        <v>2013</v>
      </c>
      <c r="B3675" s="213" t="s">
        <v>94</v>
      </c>
      <c r="C3675" s="213" t="s">
        <v>90</v>
      </c>
      <c r="D3675" s="213" t="s">
        <v>11</v>
      </c>
      <c r="E3675" s="213">
        <v>833</v>
      </c>
      <c r="F3675" s="213" t="s">
        <v>106</v>
      </c>
    </row>
    <row r="3676" spans="1:6" x14ac:dyDescent="0.3">
      <c r="A3676" s="213">
        <v>2013</v>
      </c>
      <c r="B3676" s="213" t="s">
        <v>94</v>
      </c>
      <c r="C3676" s="213" t="s">
        <v>90</v>
      </c>
      <c r="D3676" s="213" t="s">
        <v>56</v>
      </c>
      <c r="E3676" s="213">
        <v>232</v>
      </c>
      <c r="F3676" s="213" t="s">
        <v>106</v>
      </c>
    </row>
    <row r="3677" spans="1:6" x14ac:dyDescent="0.3">
      <c r="A3677" s="213">
        <v>2013</v>
      </c>
      <c r="B3677" s="213" t="s">
        <v>94</v>
      </c>
      <c r="C3677" s="213" t="s">
        <v>90</v>
      </c>
      <c r="D3677" s="213" t="s">
        <v>29</v>
      </c>
      <c r="E3677" s="213">
        <v>193</v>
      </c>
      <c r="F3677" s="213" t="s">
        <v>106</v>
      </c>
    </row>
    <row r="3678" spans="1:6" x14ac:dyDescent="0.3">
      <c r="A3678" s="213">
        <v>2013</v>
      </c>
      <c r="B3678" s="213" t="s">
        <v>94</v>
      </c>
      <c r="C3678" s="213" t="s">
        <v>90</v>
      </c>
      <c r="D3678" s="213" t="s">
        <v>47</v>
      </c>
      <c r="E3678" s="213">
        <v>548</v>
      </c>
      <c r="F3678" s="213" t="s">
        <v>106</v>
      </c>
    </row>
    <row r="3679" spans="1:6" x14ac:dyDescent="0.3">
      <c r="A3679" s="213">
        <v>2013</v>
      </c>
      <c r="B3679" s="213" t="s">
        <v>94</v>
      </c>
      <c r="C3679" s="213" t="s">
        <v>90</v>
      </c>
      <c r="D3679" s="213" t="s">
        <v>57</v>
      </c>
      <c r="E3679" s="213">
        <v>95</v>
      </c>
      <c r="F3679" s="213" t="s">
        <v>106</v>
      </c>
    </row>
    <row r="3680" spans="1:6" x14ac:dyDescent="0.3">
      <c r="A3680" s="213">
        <v>2013</v>
      </c>
      <c r="B3680" s="213" t="s">
        <v>94</v>
      </c>
      <c r="C3680" s="213" t="s">
        <v>90</v>
      </c>
      <c r="D3680" s="213" t="s">
        <v>74</v>
      </c>
      <c r="E3680" s="213">
        <v>579</v>
      </c>
      <c r="F3680" s="213" t="s">
        <v>106</v>
      </c>
    </row>
    <row r="3681" spans="1:6" x14ac:dyDescent="0.3">
      <c r="A3681" s="213">
        <v>2013</v>
      </c>
      <c r="B3681" s="213" t="s">
        <v>94</v>
      </c>
      <c r="C3681" s="213" t="s">
        <v>90</v>
      </c>
      <c r="D3681" s="213" t="s">
        <v>53</v>
      </c>
      <c r="E3681" s="213">
        <v>68</v>
      </c>
      <c r="F3681" s="213" t="s">
        <v>106</v>
      </c>
    </row>
    <row r="3682" spans="1:6" x14ac:dyDescent="0.3">
      <c r="A3682" s="213">
        <v>2013</v>
      </c>
      <c r="B3682" s="213" t="s">
        <v>94</v>
      </c>
      <c r="C3682" s="213" t="s">
        <v>90</v>
      </c>
      <c r="D3682" s="213" t="s">
        <v>33</v>
      </c>
      <c r="E3682" s="213">
        <v>90</v>
      </c>
      <c r="F3682" s="213" t="s">
        <v>106</v>
      </c>
    </row>
    <row r="3683" spans="1:6" x14ac:dyDescent="0.3">
      <c r="A3683" s="213">
        <v>2013</v>
      </c>
      <c r="B3683" s="213" t="s">
        <v>94</v>
      </c>
      <c r="C3683" s="213" t="s">
        <v>90</v>
      </c>
      <c r="D3683" s="213" t="s">
        <v>60</v>
      </c>
      <c r="E3683" s="213">
        <v>208</v>
      </c>
      <c r="F3683" s="213" t="s">
        <v>106</v>
      </c>
    </row>
    <row r="3684" spans="1:6" x14ac:dyDescent="0.3">
      <c r="A3684" s="213">
        <v>2013</v>
      </c>
      <c r="B3684" s="213" t="s">
        <v>94</v>
      </c>
      <c r="C3684" s="213" t="s">
        <v>90</v>
      </c>
      <c r="D3684" s="213" t="s">
        <v>25</v>
      </c>
      <c r="E3684" s="213">
        <v>568</v>
      </c>
      <c r="F3684" s="213" t="s">
        <v>106</v>
      </c>
    </row>
    <row r="3685" spans="1:6" x14ac:dyDescent="0.3">
      <c r="A3685" s="213">
        <v>2013</v>
      </c>
      <c r="B3685" s="213" t="s">
        <v>94</v>
      </c>
      <c r="C3685" s="213" t="s">
        <v>90</v>
      </c>
      <c r="D3685" s="213" t="s">
        <v>7</v>
      </c>
      <c r="E3685" s="213">
        <v>638</v>
      </c>
      <c r="F3685" s="213" t="s">
        <v>106</v>
      </c>
    </row>
    <row r="3686" spans="1:6" x14ac:dyDescent="0.3">
      <c r="A3686" s="213">
        <v>2013</v>
      </c>
      <c r="B3686" s="213" t="s">
        <v>94</v>
      </c>
      <c r="C3686" s="213" t="s">
        <v>90</v>
      </c>
      <c r="D3686" s="213" t="s">
        <v>36</v>
      </c>
      <c r="E3686" s="213">
        <v>172</v>
      </c>
      <c r="F3686" s="213" t="s">
        <v>106</v>
      </c>
    </row>
    <row r="3687" spans="1:6" x14ac:dyDescent="0.3">
      <c r="A3687" s="213">
        <v>2013</v>
      </c>
      <c r="B3687" s="213" t="s">
        <v>94</v>
      </c>
      <c r="C3687" s="213" t="s">
        <v>90</v>
      </c>
      <c r="D3687" s="213" t="s">
        <v>21</v>
      </c>
      <c r="E3687" s="213">
        <v>177</v>
      </c>
      <c r="F3687" s="213" t="s">
        <v>106</v>
      </c>
    </row>
    <row r="3688" spans="1:6" x14ac:dyDescent="0.3">
      <c r="A3688" s="213">
        <v>2013</v>
      </c>
      <c r="B3688" s="213" t="s">
        <v>94</v>
      </c>
      <c r="C3688" s="213" t="s">
        <v>90</v>
      </c>
      <c r="D3688" s="213" t="s">
        <v>16</v>
      </c>
      <c r="E3688" s="213">
        <v>487</v>
      </c>
      <c r="F3688" s="213" t="s">
        <v>106</v>
      </c>
    </row>
    <row r="3689" spans="1:6" x14ac:dyDescent="0.3">
      <c r="A3689" s="213">
        <v>2013</v>
      </c>
      <c r="B3689" s="213" t="s">
        <v>94</v>
      </c>
      <c r="C3689" s="213" t="s">
        <v>90</v>
      </c>
      <c r="D3689" s="213" t="s">
        <v>2</v>
      </c>
      <c r="E3689" s="292">
        <v>1144</v>
      </c>
      <c r="F3689" s="213" t="s">
        <v>106</v>
      </c>
    </row>
    <row r="3690" spans="1:6" x14ac:dyDescent="0.3">
      <c r="A3690" s="213">
        <v>2013</v>
      </c>
      <c r="B3690" s="213" t="s">
        <v>94</v>
      </c>
      <c r="C3690" s="213" t="s">
        <v>90</v>
      </c>
      <c r="D3690" s="213" t="s">
        <v>4</v>
      </c>
      <c r="E3690" s="292">
        <v>1249</v>
      </c>
      <c r="F3690" s="213" t="s">
        <v>106</v>
      </c>
    </row>
    <row r="3691" spans="1:6" x14ac:dyDescent="0.3">
      <c r="A3691" s="213">
        <v>2013</v>
      </c>
      <c r="B3691" s="213" t="s">
        <v>94</v>
      </c>
      <c r="C3691" s="213" t="s">
        <v>90</v>
      </c>
      <c r="D3691" s="213" t="s">
        <v>38</v>
      </c>
      <c r="E3691" s="213">
        <v>100</v>
      </c>
      <c r="F3691" s="213" t="s">
        <v>106</v>
      </c>
    </row>
    <row r="3692" spans="1:6" x14ac:dyDescent="0.3">
      <c r="A3692" s="213">
        <v>2013</v>
      </c>
      <c r="B3692" s="213" t="s">
        <v>94</v>
      </c>
      <c r="C3692" s="213" t="s">
        <v>90</v>
      </c>
      <c r="D3692" s="213" t="s">
        <v>275</v>
      </c>
      <c r="E3692" s="213">
        <v>133</v>
      </c>
      <c r="F3692" s="213" t="s">
        <v>106</v>
      </c>
    </row>
    <row r="3693" spans="1:6" x14ac:dyDescent="0.3">
      <c r="A3693" s="213">
        <v>2013</v>
      </c>
      <c r="B3693" s="213" t="s">
        <v>94</v>
      </c>
      <c r="C3693" s="213" t="s">
        <v>90</v>
      </c>
      <c r="D3693" s="213" t="s">
        <v>8</v>
      </c>
      <c r="E3693" s="213">
        <v>347</v>
      </c>
      <c r="F3693" s="213" t="s">
        <v>106</v>
      </c>
    </row>
    <row r="3694" spans="1:6" x14ac:dyDescent="0.3">
      <c r="A3694" s="213">
        <v>2013</v>
      </c>
      <c r="B3694" s="213" t="s">
        <v>94</v>
      </c>
      <c r="C3694" s="213" t="s">
        <v>90</v>
      </c>
      <c r="D3694" s="213" t="s">
        <v>78</v>
      </c>
      <c r="E3694" s="213">
        <v>514</v>
      </c>
      <c r="F3694" s="213" t="s">
        <v>106</v>
      </c>
    </row>
    <row r="3695" spans="1:6" x14ac:dyDescent="0.3">
      <c r="A3695" s="213">
        <v>2013</v>
      </c>
      <c r="B3695" s="213" t="s">
        <v>94</v>
      </c>
      <c r="C3695" s="213" t="s">
        <v>90</v>
      </c>
      <c r="D3695" s="213" t="s">
        <v>27</v>
      </c>
      <c r="E3695" s="213">
        <v>394</v>
      </c>
      <c r="F3695" s="213" t="s">
        <v>106</v>
      </c>
    </row>
    <row r="3696" spans="1:6" x14ac:dyDescent="0.3">
      <c r="A3696" s="213">
        <v>2013</v>
      </c>
      <c r="B3696" s="213" t="s">
        <v>94</v>
      </c>
      <c r="C3696" s="213" t="s">
        <v>90</v>
      </c>
      <c r="D3696" s="213" t="s">
        <v>13</v>
      </c>
      <c r="E3696" s="213">
        <v>139</v>
      </c>
      <c r="F3696" s="213" t="s">
        <v>106</v>
      </c>
    </row>
    <row r="3697" spans="1:6" x14ac:dyDescent="0.3">
      <c r="A3697" s="213">
        <v>2013</v>
      </c>
      <c r="B3697" s="213" t="s">
        <v>94</v>
      </c>
      <c r="C3697" s="213" t="s">
        <v>90</v>
      </c>
      <c r="D3697" s="213" t="s">
        <v>70</v>
      </c>
      <c r="E3697" s="213">
        <v>528</v>
      </c>
      <c r="F3697" s="213" t="s">
        <v>106</v>
      </c>
    </row>
    <row r="3698" spans="1:6" x14ac:dyDescent="0.3">
      <c r="A3698" s="213">
        <v>2013</v>
      </c>
      <c r="B3698" s="213" t="s">
        <v>94</v>
      </c>
      <c r="C3698" s="213" t="s">
        <v>90</v>
      </c>
      <c r="D3698" s="213" t="s">
        <v>72</v>
      </c>
      <c r="E3698" s="213">
        <v>143</v>
      </c>
      <c r="F3698" s="213" t="s">
        <v>106</v>
      </c>
    </row>
    <row r="3699" spans="1:6" x14ac:dyDescent="0.3">
      <c r="A3699" s="213">
        <v>2013</v>
      </c>
      <c r="B3699" s="213" t="s">
        <v>94</v>
      </c>
      <c r="C3699" s="213" t="s">
        <v>90</v>
      </c>
      <c r="D3699" s="213" t="s">
        <v>276</v>
      </c>
      <c r="E3699" s="213">
        <v>61</v>
      </c>
      <c r="F3699" s="213" t="s">
        <v>106</v>
      </c>
    </row>
    <row r="3700" spans="1:6" x14ac:dyDescent="0.3">
      <c r="A3700" s="213">
        <v>2013</v>
      </c>
      <c r="B3700" s="213" t="s">
        <v>94</v>
      </c>
      <c r="C3700" s="213" t="s">
        <v>90</v>
      </c>
      <c r="D3700" s="213" t="s">
        <v>6</v>
      </c>
      <c r="E3700" s="292">
        <v>1241</v>
      </c>
      <c r="F3700" s="213" t="s">
        <v>106</v>
      </c>
    </row>
    <row r="3701" spans="1:6" x14ac:dyDescent="0.3">
      <c r="A3701" s="213">
        <v>2013</v>
      </c>
      <c r="B3701" s="213" t="s">
        <v>94</v>
      </c>
      <c r="C3701" s="213" t="s">
        <v>90</v>
      </c>
      <c r="D3701" s="213" t="s">
        <v>62</v>
      </c>
      <c r="E3701" s="213">
        <v>330</v>
      </c>
      <c r="F3701" s="213" t="s">
        <v>106</v>
      </c>
    </row>
    <row r="3702" spans="1:6" x14ac:dyDescent="0.3">
      <c r="A3702" s="213">
        <v>2013</v>
      </c>
      <c r="B3702" s="213" t="s">
        <v>94</v>
      </c>
      <c r="C3702" s="213" t="s">
        <v>90</v>
      </c>
      <c r="D3702" s="213" t="s">
        <v>5</v>
      </c>
      <c r="E3702" s="213">
        <v>830</v>
      </c>
      <c r="F3702" s="213" t="s">
        <v>106</v>
      </c>
    </row>
    <row r="3703" spans="1:6" x14ac:dyDescent="0.3">
      <c r="A3703" s="213">
        <v>2013</v>
      </c>
      <c r="B3703" s="213" t="s">
        <v>94</v>
      </c>
      <c r="C3703" s="213" t="s">
        <v>90</v>
      </c>
      <c r="D3703" s="213" t="s">
        <v>76</v>
      </c>
      <c r="E3703" s="213">
        <v>422</v>
      </c>
      <c r="F3703" s="213" t="s">
        <v>106</v>
      </c>
    </row>
    <row r="3704" spans="1:6" x14ac:dyDescent="0.3">
      <c r="A3704" s="213">
        <v>2013</v>
      </c>
      <c r="B3704" s="213" t="s">
        <v>94</v>
      </c>
      <c r="C3704" s="213" t="s">
        <v>90</v>
      </c>
      <c r="D3704" s="213" t="s">
        <v>63</v>
      </c>
      <c r="E3704" s="213">
        <v>96</v>
      </c>
      <c r="F3704" s="213" t="s">
        <v>106</v>
      </c>
    </row>
    <row r="3705" spans="1:6" x14ac:dyDescent="0.3">
      <c r="A3705" s="213">
        <v>2013</v>
      </c>
      <c r="B3705" s="213" t="s">
        <v>94</v>
      </c>
      <c r="C3705" s="213" t="s">
        <v>90</v>
      </c>
      <c r="D3705" s="213" t="s">
        <v>277</v>
      </c>
      <c r="E3705" s="213">
        <v>44</v>
      </c>
      <c r="F3705" s="213" t="s">
        <v>106</v>
      </c>
    </row>
    <row r="3706" spans="1:6" x14ac:dyDescent="0.3">
      <c r="A3706" s="213">
        <v>2013</v>
      </c>
      <c r="B3706" s="213" t="s">
        <v>94</v>
      </c>
      <c r="C3706" s="213" t="s">
        <v>90</v>
      </c>
      <c r="D3706" s="213" t="s">
        <v>43</v>
      </c>
      <c r="E3706" s="213">
        <v>152</v>
      </c>
      <c r="F3706" s="213" t="s">
        <v>106</v>
      </c>
    </row>
    <row r="3707" spans="1:6" x14ac:dyDescent="0.3">
      <c r="A3707" s="213">
        <v>2013</v>
      </c>
      <c r="B3707" s="213" t="s">
        <v>94</v>
      </c>
      <c r="C3707" s="213" t="s">
        <v>90</v>
      </c>
      <c r="D3707" s="213" t="s">
        <v>65</v>
      </c>
      <c r="E3707" s="213">
        <v>130</v>
      </c>
      <c r="F3707" s="213" t="s">
        <v>106</v>
      </c>
    </row>
    <row r="3708" spans="1:6" x14ac:dyDescent="0.3">
      <c r="A3708" s="213">
        <v>2013</v>
      </c>
      <c r="B3708" s="213" t="s">
        <v>94</v>
      </c>
      <c r="C3708" s="213" t="s">
        <v>90</v>
      </c>
      <c r="D3708" s="213" t="s">
        <v>22</v>
      </c>
      <c r="E3708" s="213">
        <v>166</v>
      </c>
      <c r="F3708" s="213" t="s">
        <v>106</v>
      </c>
    </row>
    <row r="3709" spans="1:6" x14ac:dyDescent="0.3">
      <c r="A3709" s="213">
        <v>2013</v>
      </c>
      <c r="B3709" s="213" t="s">
        <v>94</v>
      </c>
      <c r="C3709" s="213" t="s">
        <v>90</v>
      </c>
      <c r="D3709" s="213" t="s">
        <v>61</v>
      </c>
      <c r="E3709" s="213">
        <v>93</v>
      </c>
      <c r="F3709" s="213" t="s">
        <v>106</v>
      </c>
    </row>
    <row r="3710" spans="1:6" x14ac:dyDescent="0.3">
      <c r="A3710" s="213">
        <v>2013</v>
      </c>
      <c r="B3710" s="213" t="s">
        <v>94</v>
      </c>
      <c r="C3710" s="213" t="s">
        <v>90</v>
      </c>
      <c r="D3710" s="213" t="s">
        <v>23</v>
      </c>
      <c r="E3710" s="213">
        <v>218</v>
      </c>
      <c r="F3710" s="213" t="s">
        <v>106</v>
      </c>
    </row>
    <row r="3711" spans="1:6" x14ac:dyDescent="0.3">
      <c r="A3711" s="213">
        <v>2013</v>
      </c>
      <c r="B3711" s="213" t="s">
        <v>94</v>
      </c>
      <c r="C3711" s="213" t="s">
        <v>90</v>
      </c>
      <c r="D3711" s="213" t="s">
        <v>12</v>
      </c>
      <c r="E3711" s="213">
        <v>126</v>
      </c>
      <c r="F3711" s="213" t="s">
        <v>106</v>
      </c>
    </row>
    <row r="3712" spans="1:6" x14ac:dyDescent="0.3">
      <c r="A3712" s="213">
        <v>2013</v>
      </c>
      <c r="B3712" s="213" t="s">
        <v>94</v>
      </c>
      <c r="C3712" s="213" t="s">
        <v>90</v>
      </c>
      <c r="D3712" s="213" t="s">
        <v>278</v>
      </c>
      <c r="E3712" s="213">
        <v>294</v>
      </c>
      <c r="F3712" s="213" t="s">
        <v>106</v>
      </c>
    </row>
    <row r="3713" spans="1:6" x14ac:dyDescent="0.3">
      <c r="A3713" s="213">
        <v>2013</v>
      </c>
      <c r="B3713" s="213" t="s">
        <v>94</v>
      </c>
      <c r="C3713" s="213" t="s">
        <v>90</v>
      </c>
      <c r="D3713" s="213" t="s">
        <v>19</v>
      </c>
      <c r="E3713" s="213">
        <v>235</v>
      </c>
      <c r="F3713" s="213" t="s">
        <v>106</v>
      </c>
    </row>
    <row r="3714" spans="1:6" x14ac:dyDescent="0.3">
      <c r="A3714" s="213">
        <v>2013</v>
      </c>
      <c r="B3714" s="213" t="s">
        <v>94</v>
      </c>
      <c r="C3714" s="213" t="s">
        <v>90</v>
      </c>
      <c r="D3714" s="213" t="s">
        <v>45</v>
      </c>
      <c r="E3714" s="213">
        <v>62</v>
      </c>
      <c r="F3714" s="213" t="s">
        <v>106</v>
      </c>
    </row>
    <row r="3715" spans="1:6" x14ac:dyDescent="0.3">
      <c r="A3715" s="213">
        <v>2013</v>
      </c>
      <c r="B3715" s="213" t="s">
        <v>94</v>
      </c>
      <c r="C3715" s="213" t="s">
        <v>90</v>
      </c>
      <c r="D3715" s="213" t="s">
        <v>48</v>
      </c>
      <c r="E3715" s="213">
        <v>179</v>
      </c>
      <c r="F3715" s="213" t="s">
        <v>106</v>
      </c>
    </row>
    <row r="3716" spans="1:6" x14ac:dyDescent="0.3">
      <c r="A3716" s="213">
        <v>2013</v>
      </c>
      <c r="B3716" s="213" t="s">
        <v>94</v>
      </c>
      <c r="C3716" s="213" t="s">
        <v>90</v>
      </c>
      <c r="D3716" s="213" t="s">
        <v>34</v>
      </c>
      <c r="E3716" s="213">
        <v>66</v>
      </c>
      <c r="F3716" s="213" t="s">
        <v>106</v>
      </c>
    </row>
    <row r="3717" spans="1:6" x14ac:dyDescent="0.3">
      <c r="A3717" s="213">
        <v>2013</v>
      </c>
      <c r="B3717" s="213" t="s">
        <v>94</v>
      </c>
      <c r="C3717" s="213" t="s">
        <v>90</v>
      </c>
      <c r="D3717" s="213" t="s">
        <v>3</v>
      </c>
      <c r="E3717" s="292">
        <v>1021</v>
      </c>
      <c r="F3717" s="213" t="s">
        <v>106</v>
      </c>
    </row>
    <row r="3718" spans="1:6" x14ac:dyDescent="0.3">
      <c r="A3718" s="213">
        <v>2013</v>
      </c>
      <c r="B3718" s="213" t="s">
        <v>94</v>
      </c>
      <c r="C3718" s="213" t="s">
        <v>90</v>
      </c>
      <c r="D3718" s="213" t="s">
        <v>80</v>
      </c>
      <c r="E3718" s="213">
        <v>338</v>
      </c>
      <c r="F3718" s="213" t="s">
        <v>106</v>
      </c>
    </row>
    <row r="3719" spans="1:6" x14ac:dyDescent="0.3">
      <c r="A3719" s="213">
        <v>2013</v>
      </c>
      <c r="B3719" s="213" t="s">
        <v>94</v>
      </c>
      <c r="C3719" s="213" t="s">
        <v>90</v>
      </c>
      <c r="D3719" s="213" t="s">
        <v>39</v>
      </c>
      <c r="E3719" s="213">
        <v>240</v>
      </c>
      <c r="F3719" s="213" t="s">
        <v>106</v>
      </c>
    </row>
    <row r="3720" spans="1:6" x14ac:dyDescent="0.3">
      <c r="A3720" s="213">
        <v>2013</v>
      </c>
      <c r="B3720" s="213" t="s">
        <v>94</v>
      </c>
      <c r="C3720" s="213" t="s">
        <v>90</v>
      </c>
      <c r="D3720" s="213" t="s">
        <v>14</v>
      </c>
      <c r="E3720" s="213">
        <v>666</v>
      </c>
      <c r="F3720" s="213" t="s">
        <v>106</v>
      </c>
    </row>
    <row r="3721" spans="1:6" x14ac:dyDescent="0.3">
      <c r="A3721" s="213">
        <v>2013</v>
      </c>
      <c r="B3721" s="213" t="s">
        <v>94</v>
      </c>
      <c r="C3721" s="213" t="s">
        <v>90</v>
      </c>
      <c r="D3721" s="213" t="s">
        <v>68</v>
      </c>
      <c r="E3721" s="213">
        <v>151</v>
      </c>
      <c r="F3721" s="213" t="s">
        <v>106</v>
      </c>
    </row>
    <row r="3722" spans="1:6" x14ac:dyDescent="0.3">
      <c r="A3722" s="213">
        <v>2013</v>
      </c>
      <c r="B3722" s="213" t="s">
        <v>94</v>
      </c>
      <c r="C3722" s="213" t="s">
        <v>90</v>
      </c>
      <c r="D3722" s="213" t="s">
        <v>69</v>
      </c>
      <c r="E3722" s="213">
        <v>121</v>
      </c>
      <c r="F3722" s="213" t="s">
        <v>106</v>
      </c>
    </row>
    <row r="3723" spans="1:6" x14ac:dyDescent="0.3">
      <c r="A3723" s="213">
        <v>2013</v>
      </c>
      <c r="B3723" s="213" t="s">
        <v>94</v>
      </c>
      <c r="C3723" s="213" t="s">
        <v>90</v>
      </c>
      <c r="D3723" s="213" t="s">
        <v>279</v>
      </c>
      <c r="E3723" s="213">
        <v>55</v>
      </c>
      <c r="F3723" s="213" t="s">
        <v>106</v>
      </c>
    </row>
    <row r="3724" spans="1:6" x14ac:dyDescent="0.3">
      <c r="A3724" s="213">
        <v>2013</v>
      </c>
      <c r="B3724" s="213" t="s">
        <v>94</v>
      </c>
      <c r="C3724" s="213" t="s">
        <v>90</v>
      </c>
      <c r="D3724" s="213" t="s">
        <v>24</v>
      </c>
      <c r="E3724" s="213">
        <v>737</v>
      </c>
      <c r="F3724" s="213" t="s">
        <v>106</v>
      </c>
    </row>
    <row r="3725" spans="1:6" x14ac:dyDescent="0.3">
      <c r="A3725" s="213">
        <v>2013</v>
      </c>
      <c r="B3725" s="213" t="s">
        <v>94</v>
      </c>
      <c r="C3725" s="213" t="s">
        <v>90</v>
      </c>
      <c r="D3725" s="213" t="s">
        <v>9</v>
      </c>
      <c r="E3725" s="213">
        <v>476</v>
      </c>
      <c r="F3725" s="213" t="s">
        <v>106</v>
      </c>
    </row>
    <row r="3726" spans="1:6" x14ac:dyDescent="0.3">
      <c r="A3726" s="213">
        <v>2013</v>
      </c>
      <c r="B3726" s="213" t="s">
        <v>94</v>
      </c>
      <c r="C3726" s="213" t="s">
        <v>90</v>
      </c>
      <c r="D3726" s="213" t="s">
        <v>67</v>
      </c>
      <c r="E3726" s="213">
        <v>190</v>
      </c>
      <c r="F3726" s="213" t="s">
        <v>106</v>
      </c>
    </row>
    <row r="3727" spans="1:6" x14ac:dyDescent="0.3">
      <c r="A3727" s="213">
        <v>2013</v>
      </c>
      <c r="B3727" s="213" t="s">
        <v>94</v>
      </c>
      <c r="C3727" s="213" t="s">
        <v>90</v>
      </c>
      <c r="D3727" s="213" t="s">
        <v>28</v>
      </c>
      <c r="E3727" s="213">
        <v>326</v>
      </c>
      <c r="F3727" s="213" t="s">
        <v>106</v>
      </c>
    </row>
    <row r="3728" spans="1:6" x14ac:dyDescent="0.3">
      <c r="A3728" s="213">
        <v>2013</v>
      </c>
      <c r="B3728" s="213" t="s">
        <v>94</v>
      </c>
      <c r="C3728" s="213" t="s">
        <v>90</v>
      </c>
      <c r="D3728" s="213" t="s">
        <v>31</v>
      </c>
      <c r="E3728" s="213">
        <v>250</v>
      </c>
      <c r="F3728" s="213" t="s">
        <v>106</v>
      </c>
    </row>
    <row r="3729" spans="1:6" x14ac:dyDescent="0.3">
      <c r="A3729" s="213">
        <v>2013</v>
      </c>
      <c r="B3729" s="213" t="s">
        <v>94</v>
      </c>
      <c r="C3729" s="213" t="s">
        <v>90</v>
      </c>
      <c r="D3729" s="213" t="s">
        <v>64</v>
      </c>
      <c r="E3729" s="213">
        <v>315</v>
      </c>
      <c r="F3729" s="213" t="s">
        <v>106</v>
      </c>
    </row>
    <row r="3730" spans="1:6" x14ac:dyDescent="0.3">
      <c r="A3730" s="213">
        <v>2013</v>
      </c>
      <c r="B3730" s="213" t="s">
        <v>94</v>
      </c>
      <c r="C3730" s="213" t="s">
        <v>90</v>
      </c>
      <c r="D3730" s="213" t="s">
        <v>280</v>
      </c>
      <c r="E3730" s="213">
        <v>74</v>
      </c>
      <c r="F3730" s="213" t="s">
        <v>106</v>
      </c>
    </row>
    <row r="3731" spans="1:6" x14ac:dyDescent="0.3">
      <c r="A3731" s="213">
        <v>2013</v>
      </c>
      <c r="B3731" s="213" t="s">
        <v>94</v>
      </c>
      <c r="C3731" s="213" t="s">
        <v>90</v>
      </c>
      <c r="D3731" s="213" t="s">
        <v>73</v>
      </c>
      <c r="E3731" s="213">
        <v>475</v>
      </c>
      <c r="F3731" s="213" t="s">
        <v>106</v>
      </c>
    </row>
    <row r="3732" spans="1:6" x14ac:dyDescent="0.3">
      <c r="A3732" s="213">
        <v>2013</v>
      </c>
      <c r="B3732" s="213" t="s">
        <v>94</v>
      </c>
      <c r="C3732" s="213" t="s">
        <v>90</v>
      </c>
      <c r="D3732" s="213" t="s">
        <v>26</v>
      </c>
      <c r="E3732" s="213">
        <v>255</v>
      </c>
      <c r="F3732" s="213" t="s">
        <v>106</v>
      </c>
    </row>
    <row r="3733" spans="1:6" x14ac:dyDescent="0.3">
      <c r="A3733" s="213">
        <v>2013</v>
      </c>
      <c r="B3733" s="213" t="s">
        <v>94</v>
      </c>
      <c r="C3733" s="213" t="s">
        <v>90</v>
      </c>
      <c r="D3733" s="213" t="s">
        <v>32</v>
      </c>
      <c r="E3733" s="213">
        <v>210</v>
      </c>
      <c r="F3733" s="213" t="s">
        <v>106</v>
      </c>
    </row>
    <row r="3734" spans="1:6" x14ac:dyDescent="0.3">
      <c r="A3734" s="213">
        <v>2013</v>
      </c>
      <c r="B3734" s="213" t="s">
        <v>94</v>
      </c>
      <c r="C3734" s="213" t="s">
        <v>90</v>
      </c>
      <c r="D3734" s="213" t="s">
        <v>46</v>
      </c>
      <c r="E3734" s="213">
        <v>558</v>
      </c>
      <c r="F3734" s="213" t="s">
        <v>106</v>
      </c>
    </row>
    <row r="3735" spans="1:6" x14ac:dyDescent="0.3">
      <c r="A3735" s="213">
        <v>2013</v>
      </c>
      <c r="B3735" s="213" t="s">
        <v>94</v>
      </c>
      <c r="C3735" s="213" t="s">
        <v>90</v>
      </c>
      <c r="D3735" s="213" t="s">
        <v>75</v>
      </c>
      <c r="E3735" s="213">
        <v>294</v>
      </c>
      <c r="F3735" s="213" t="s">
        <v>106</v>
      </c>
    </row>
    <row r="3736" spans="1:6" x14ac:dyDescent="0.3">
      <c r="A3736" s="213">
        <v>2013</v>
      </c>
      <c r="B3736" s="213" t="s">
        <v>94</v>
      </c>
      <c r="C3736" s="213" t="s">
        <v>90</v>
      </c>
      <c r="D3736" s="213" t="s">
        <v>10</v>
      </c>
      <c r="E3736" s="213">
        <v>891</v>
      </c>
      <c r="F3736" s="213" t="s">
        <v>106</v>
      </c>
    </row>
    <row r="3737" spans="1:6" x14ac:dyDescent="0.3">
      <c r="A3737" s="213">
        <v>2013</v>
      </c>
      <c r="B3737" s="213" t="s">
        <v>94</v>
      </c>
      <c r="C3737" s="213" t="s">
        <v>90</v>
      </c>
      <c r="D3737" s="213" t="s">
        <v>291</v>
      </c>
      <c r="E3737" s="213">
        <v>69</v>
      </c>
      <c r="F3737" s="213" t="s">
        <v>106</v>
      </c>
    </row>
    <row r="3738" spans="1:6" x14ac:dyDescent="0.3">
      <c r="A3738" s="213">
        <v>2013</v>
      </c>
      <c r="B3738" s="213" t="s">
        <v>94</v>
      </c>
      <c r="C3738" s="213" t="s">
        <v>90</v>
      </c>
      <c r="D3738" s="213" t="s">
        <v>15</v>
      </c>
      <c r="E3738" s="213">
        <v>766</v>
      </c>
      <c r="F3738" s="213" t="s">
        <v>106</v>
      </c>
    </row>
    <row r="3739" spans="1:6" x14ac:dyDescent="0.3">
      <c r="A3739" s="213">
        <v>2013</v>
      </c>
      <c r="B3739" s="213" t="s">
        <v>94</v>
      </c>
      <c r="C3739" s="213" t="s">
        <v>90</v>
      </c>
      <c r="D3739" s="213" t="s">
        <v>18</v>
      </c>
      <c r="E3739" s="213">
        <v>658</v>
      </c>
      <c r="F3739" s="213" t="s">
        <v>106</v>
      </c>
    </row>
    <row r="3740" spans="1:6" x14ac:dyDescent="0.3">
      <c r="A3740" s="213">
        <v>2013</v>
      </c>
      <c r="B3740" s="213" t="s">
        <v>94</v>
      </c>
      <c r="C3740" s="213" t="s">
        <v>90</v>
      </c>
      <c r="D3740" s="213" t="s">
        <v>77</v>
      </c>
      <c r="E3740" s="213">
        <v>233</v>
      </c>
      <c r="F3740" s="213" t="s">
        <v>106</v>
      </c>
    </row>
    <row r="3741" spans="1:6" x14ac:dyDescent="0.3">
      <c r="A3741" s="213">
        <v>2013</v>
      </c>
      <c r="B3741" s="213" t="s">
        <v>94</v>
      </c>
      <c r="C3741" s="213" t="s">
        <v>90</v>
      </c>
      <c r="D3741" s="213" t="s">
        <v>44</v>
      </c>
      <c r="E3741" s="213">
        <v>69</v>
      </c>
      <c r="F3741" s="213" t="s">
        <v>106</v>
      </c>
    </row>
    <row r="3742" spans="1:6" x14ac:dyDescent="0.3">
      <c r="A3742" s="213">
        <v>2013</v>
      </c>
      <c r="B3742" s="213" t="s">
        <v>94</v>
      </c>
      <c r="C3742" s="213" t="s">
        <v>90</v>
      </c>
      <c r="D3742" s="213" t="s">
        <v>71</v>
      </c>
      <c r="E3742" s="213">
        <v>282</v>
      </c>
      <c r="F3742" s="213" t="s">
        <v>106</v>
      </c>
    </row>
    <row r="3743" spans="1:6" x14ac:dyDescent="0.3">
      <c r="A3743" s="213">
        <v>2013</v>
      </c>
      <c r="B3743" s="213" t="s">
        <v>94</v>
      </c>
      <c r="C3743" s="213" t="s">
        <v>90</v>
      </c>
      <c r="D3743" s="213" t="s">
        <v>52</v>
      </c>
      <c r="E3743" s="213">
        <v>75</v>
      </c>
      <c r="F3743" s="213" t="s">
        <v>106</v>
      </c>
    </row>
    <row r="3744" spans="1:6" x14ac:dyDescent="0.3">
      <c r="A3744" s="213">
        <v>2013</v>
      </c>
      <c r="B3744" s="213" t="s">
        <v>94</v>
      </c>
      <c r="C3744" s="213" t="s">
        <v>90</v>
      </c>
      <c r="D3744" s="213" t="s">
        <v>20</v>
      </c>
      <c r="E3744" s="213">
        <v>456</v>
      </c>
      <c r="F3744" s="213" t="s">
        <v>106</v>
      </c>
    </row>
    <row r="3745" spans="1:6" x14ac:dyDescent="0.3">
      <c r="A3745" s="213">
        <v>2013</v>
      </c>
      <c r="B3745" s="213" t="s">
        <v>94</v>
      </c>
      <c r="C3745" s="213" t="s">
        <v>90</v>
      </c>
      <c r="D3745" s="213" t="s">
        <v>95</v>
      </c>
      <c r="E3745" s="213">
        <v>675</v>
      </c>
      <c r="F3745" s="213" t="s">
        <v>106</v>
      </c>
    </row>
    <row r="3746" spans="1:6" x14ac:dyDescent="0.3">
      <c r="A3746" s="213">
        <v>2013</v>
      </c>
      <c r="B3746" s="213" t="s">
        <v>94</v>
      </c>
      <c r="C3746" s="213" t="s">
        <v>90</v>
      </c>
      <c r="D3746" s="213" t="s">
        <v>30</v>
      </c>
      <c r="E3746" s="213">
        <v>87</v>
      </c>
      <c r="F3746" s="213" t="s">
        <v>106</v>
      </c>
    </row>
    <row r="3747" spans="1:6" x14ac:dyDescent="0.3">
      <c r="A3747" s="213">
        <v>2013</v>
      </c>
      <c r="B3747" s="213" t="s">
        <v>94</v>
      </c>
      <c r="C3747" s="213" t="s">
        <v>90</v>
      </c>
      <c r="D3747" s="213" t="s">
        <v>281</v>
      </c>
      <c r="E3747" s="292">
        <v>1720</v>
      </c>
      <c r="F3747" s="213" t="s">
        <v>106</v>
      </c>
    </row>
    <row r="3748" spans="1:6" x14ac:dyDescent="0.3">
      <c r="A3748" s="213">
        <v>2013</v>
      </c>
      <c r="B3748" s="213" t="s">
        <v>94</v>
      </c>
      <c r="C3748" s="213" t="s">
        <v>90</v>
      </c>
      <c r="D3748" s="213" t="s">
        <v>282</v>
      </c>
      <c r="E3748" s="213">
        <v>89</v>
      </c>
      <c r="F3748" s="213" t="s">
        <v>106</v>
      </c>
    </row>
    <row r="3749" spans="1:6" x14ac:dyDescent="0.3">
      <c r="A3749" s="213">
        <v>2013</v>
      </c>
      <c r="B3749" s="213" t="s">
        <v>94</v>
      </c>
      <c r="C3749" s="213" t="s">
        <v>90</v>
      </c>
      <c r="D3749" s="213" t="s">
        <v>145</v>
      </c>
      <c r="E3749" s="292">
        <v>8297</v>
      </c>
      <c r="F3749" s="213" t="s">
        <v>106</v>
      </c>
    </row>
    <row r="3750" spans="1:6" x14ac:dyDescent="0.3">
      <c r="A3750" s="213">
        <v>2013</v>
      </c>
      <c r="B3750" s="213" t="s">
        <v>94</v>
      </c>
      <c r="C3750" s="213" t="s">
        <v>90</v>
      </c>
      <c r="D3750" s="213" t="s">
        <v>146</v>
      </c>
      <c r="E3750" s="292">
        <v>4323</v>
      </c>
      <c r="F3750" s="213" t="s">
        <v>106</v>
      </c>
    </row>
    <row r="3751" spans="1:6" x14ac:dyDescent="0.3">
      <c r="A3751" s="213">
        <v>2013</v>
      </c>
      <c r="B3751" s="213" t="s">
        <v>94</v>
      </c>
      <c r="C3751" s="213" t="s">
        <v>90</v>
      </c>
      <c r="D3751" s="213" t="s">
        <v>147</v>
      </c>
      <c r="E3751" s="292">
        <v>9578</v>
      </c>
      <c r="F3751" s="213" t="s">
        <v>106</v>
      </c>
    </row>
    <row r="3752" spans="1:6" x14ac:dyDescent="0.3">
      <c r="A3752" s="213">
        <v>2013</v>
      </c>
      <c r="B3752" s="213" t="s">
        <v>94</v>
      </c>
      <c r="C3752" s="213" t="s">
        <v>1</v>
      </c>
      <c r="D3752" s="213" t="s">
        <v>35</v>
      </c>
      <c r="E3752" s="213">
        <v>51</v>
      </c>
      <c r="F3752" s="213" t="s">
        <v>106</v>
      </c>
    </row>
    <row r="3753" spans="1:6" x14ac:dyDescent="0.3">
      <c r="A3753" s="213">
        <v>2013</v>
      </c>
      <c r="B3753" s="213" t="s">
        <v>94</v>
      </c>
      <c r="C3753" s="213" t="s">
        <v>1</v>
      </c>
      <c r="D3753" s="213" t="s">
        <v>41</v>
      </c>
      <c r="E3753" s="213">
        <v>50</v>
      </c>
      <c r="F3753" s="213" t="s">
        <v>106</v>
      </c>
    </row>
    <row r="3754" spans="1:6" x14ac:dyDescent="0.3">
      <c r="A3754" s="213">
        <v>2013</v>
      </c>
      <c r="B3754" s="213" t="s">
        <v>94</v>
      </c>
      <c r="C3754" s="213" t="s">
        <v>1</v>
      </c>
      <c r="D3754" s="213" t="s">
        <v>59</v>
      </c>
      <c r="E3754" s="213">
        <v>87</v>
      </c>
      <c r="F3754" s="213" t="s">
        <v>106</v>
      </c>
    </row>
    <row r="3755" spans="1:6" x14ac:dyDescent="0.3">
      <c r="A3755" s="213">
        <v>2013</v>
      </c>
      <c r="B3755" s="213" t="s">
        <v>94</v>
      </c>
      <c r="C3755" s="213" t="s">
        <v>1</v>
      </c>
      <c r="D3755" s="213" t="s">
        <v>79</v>
      </c>
      <c r="E3755" s="213">
        <v>944</v>
      </c>
      <c r="F3755" s="213" t="s">
        <v>106</v>
      </c>
    </row>
    <row r="3756" spans="1:6" x14ac:dyDescent="0.3">
      <c r="A3756" s="213">
        <v>2013</v>
      </c>
      <c r="B3756" s="213" t="s">
        <v>94</v>
      </c>
      <c r="C3756" s="213" t="s">
        <v>1</v>
      </c>
      <c r="D3756" s="213" t="s">
        <v>17</v>
      </c>
      <c r="E3756" s="213">
        <v>521</v>
      </c>
      <c r="F3756" s="213" t="s">
        <v>106</v>
      </c>
    </row>
    <row r="3757" spans="1:6" x14ac:dyDescent="0.3">
      <c r="A3757" s="213">
        <v>2013</v>
      </c>
      <c r="B3757" s="213" t="s">
        <v>94</v>
      </c>
      <c r="C3757" s="213" t="s">
        <v>1</v>
      </c>
      <c r="D3757" s="213" t="s">
        <v>274</v>
      </c>
      <c r="E3757" s="213">
        <v>56</v>
      </c>
      <c r="F3757" s="213" t="s">
        <v>106</v>
      </c>
    </row>
    <row r="3758" spans="1:6" x14ac:dyDescent="0.3">
      <c r="A3758" s="213">
        <v>2013</v>
      </c>
      <c r="B3758" s="213" t="s">
        <v>94</v>
      </c>
      <c r="C3758" s="213" t="s">
        <v>1</v>
      </c>
      <c r="D3758" s="213" t="s">
        <v>66</v>
      </c>
      <c r="E3758" s="213">
        <v>147</v>
      </c>
      <c r="F3758" s="213" t="s">
        <v>106</v>
      </c>
    </row>
    <row r="3759" spans="1:6" x14ac:dyDescent="0.3">
      <c r="A3759" s="213">
        <v>2013</v>
      </c>
      <c r="B3759" s="213" t="s">
        <v>94</v>
      </c>
      <c r="C3759" s="213" t="s">
        <v>1</v>
      </c>
      <c r="D3759" s="213" t="s">
        <v>283</v>
      </c>
      <c r="E3759" s="213">
        <v>52</v>
      </c>
      <c r="F3759" s="213" t="s">
        <v>106</v>
      </c>
    </row>
    <row r="3760" spans="1:6" x14ac:dyDescent="0.3">
      <c r="A3760" s="213">
        <v>2013</v>
      </c>
      <c r="B3760" s="213" t="s">
        <v>94</v>
      </c>
      <c r="C3760" s="213" t="s">
        <v>1</v>
      </c>
      <c r="D3760" s="213" t="s">
        <v>11</v>
      </c>
      <c r="E3760" s="213">
        <v>893</v>
      </c>
      <c r="F3760" s="213" t="s">
        <v>106</v>
      </c>
    </row>
    <row r="3761" spans="1:6" x14ac:dyDescent="0.3">
      <c r="A3761" s="213">
        <v>2013</v>
      </c>
      <c r="B3761" s="213" t="s">
        <v>94</v>
      </c>
      <c r="C3761" s="213" t="s">
        <v>1</v>
      </c>
      <c r="D3761" s="213" t="s">
        <v>56</v>
      </c>
      <c r="E3761" s="213">
        <v>237</v>
      </c>
      <c r="F3761" s="213" t="s">
        <v>106</v>
      </c>
    </row>
    <row r="3762" spans="1:6" x14ac:dyDescent="0.3">
      <c r="A3762" s="213">
        <v>2013</v>
      </c>
      <c r="B3762" s="213" t="s">
        <v>94</v>
      </c>
      <c r="C3762" s="213" t="s">
        <v>1</v>
      </c>
      <c r="D3762" s="213" t="s">
        <v>29</v>
      </c>
      <c r="E3762" s="213">
        <v>251</v>
      </c>
      <c r="F3762" s="213" t="s">
        <v>106</v>
      </c>
    </row>
    <row r="3763" spans="1:6" x14ac:dyDescent="0.3">
      <c r="A3763" s="213">
        <v>2013</v>
      </c>
      <c r="B3763" s="213" t="s">
        <v>94</v>
      </c>
      <c r="C3763" s="213" t="s">
        <v>1</v>
      </c>
      <c r="D3763" s="213" t="s">
        <v>47</v>
      </c>
      <c r="E3763" s="213">
        <v>631</v>
      </c>
      <c r="F3763" s="213" t="s">
        <v>106</v>
      </c>
    </row>
    <row r="3764" spans="1:6" x14ac:dyDescent="0.3">
      <c r="A3764" s="213">
        <v>2013</v>
      </c>
      <c r="B3764" s="213" t="s">
        <v>94</v>
      </c>
      <c r="C3764" s="213" t="s">
        <v>1</v>
      </c>
      <c r="D3764" s="213" t="s">
        <v>57</v>
      </c>
      <c r="E3764" s="213">
        <v>126</v>
      </c>
      <c r="F3764" s="213" t="s">
        <v>106</v>
      </c>
    </row>
    <row r="3765" spans="1:6" x14ac:dyDescent="0.3">
      <c r="A3765" s="213">
        <v>2013</v>
      </c>
      <c r="B3765" s="213" t="s">
        <v>94</v>
      </c>
      <c r="C3765" s="213" t="s">
        <v>1</v>
      </c>
      <c r="D3765" s="213" t="s">
        <v>74</v>
      </c>
      <c r="E3765" s="213">
        <v>644</v>
      </c>
      <c r="F3765" s="213" t="s">
        <v>106</v>
      </c>
    </row>
    <row r="3766" spans="1:6" x14ac:dyDescent="0.3">
      <c r="A3766" s="213">
        <v>2013</v>
      </c>
      <c r="B3766" s="213" t="s">
        <v>94</v>
      </c>
      <c r="C3766" s="213" t="s">
        <v>1</v>
      </c>
      <c r="D3766" s="213" t="s">
        <v>53</v>
      </c>
      <c r="E3766" s="213">
        <v>88</v>
      </c>
      <c r="F3766" s="213" t="s">
        <v>106</v>
      </c>
    </row>
    <row r="3767" spans="1:6" x14ac:dyDescent="0.3">
      <c r="A3767" s="213">
        <v>2013</v>
      </c>
      <c r="B3767" s="213" t="s">
        <v>94</v>
      </c>
      <c r="C3767" s="213" t="s">
        <v>1</v>
      </c>
      <c r="D3767" s="213" t="s">
        <v>49</v>
      </c>
      <c r="E3767" s="213">
        <v>36</v>
      </c>
      <c r="F3767" s="213" t="s">
        <v>106</v>
      </c>
    </row>
    <row r="3768" spans="1:6" x14ac:dyDescent="0.3">
      <c r="A3768" s="213">
        <v>2013</v>
      </c>
      <c r="B3768" s="213" t="s">
        <v>94</v>
      </c>
      <c r="C3768" s="213" t="s">
        <v>1</v>
      </c>
      <c r="D3768" s="213" t="s">
        <v>33</v>
      </c>
      <c r="E3768" s="213">
        <v>133</v>
      </c>
      <c r="F3768" s="213" t="s">
        <v>106</v>
      </c>
    </row>
    <row r="3769" spans="1:6" x14ac:dyDescent="0.3">
      <c r="A3769" s="213">
        <v>2013</v>
      </c>
      <c r="B3769" s="213" t="s">
        <v>94</v>
      </c>
      <c r="C3769" s="213" t="s">
        <v>1</v>
      </c>
      <c r="D3769" s="213" t="s">
        <v>60</v>
      </c>
      <c r="E3769" s="213">
        <v>275</v>
      </c>
      <c r="F3769" s="213" t="s">
        <v>106</v>
      </c>
    </row>
    <row r="3770" spans="1:6" x14ac:dyDescent="0.3">
      <c r="A3770" s="213">
        <v>2013</v>
      </c>
      <c r="B3770" s="213" t="s">
        <v>94</v>
      </c>
      <c r="C3770" s="213" t="s">
        <v>1</v>
      </c>
      <c r="D3770" s="213" t="s">
        <v>25</v>
      </c>
      <c r="E3770" s="213">
        <v>592</v>
      </c>
      <c r="F3770" s="213" t="s">
        <v>106</v>
      </c>
    </row>
    <row r="3771" spans="1:6" x14ac:dyDescent="0.3">
      <c r="A3771" s="213">
        <v>2013</v>
      </c>
      <c r="B3771" s="213" t="s">
        <v>94</v>
      </c>
      <c r="C3771" s="213" t="s">
        <v>1</v>
      </c>
      <c r="D3771" s="213" t="s">
        <v>7</v>
      </c>
      <c r="E3771" s="213">
        <v>722</v>
      </c>
      <c r="F3771" s="213" t="s">
        <v>106</v>
      </c>
    </row>
    <row r="3772" spans="1:6" x14ac:dyDescent="0.3">
      <c r="A3772" s="213">
        <v>2013</v>
      </c>
      <c r="B3772" s="213" t="s">
        <v>94</v>
      </c>
      <c r="C3772" s="213" t="s">
        <v>1</v>
      </c>
      <c r="D3772" s="213" t="s">
        <v>55</v>
      </c>
      <c r="E3772" s="213">
        <v>37</v>
      </c>
      <c r="F3772" s="213" t="s">
        <v>106</v>
      </c>
    </row>
    <row r="3773" spans="1:6" x14ac:dyDescent="0.3">
      <c r="A3773" s="213">
        <v>2013</v>
      </c>
      <c r="B3773" s="213" t="s">
        <v>94</v>
      </c>
      <c r="C3773" s="213" t="s">
        <v>1</v>
      </c>
      <c r="D3773" s="213" t="s">
        <v>36</v>
      </c>
      <c r="E3773" s="213">
        <v>211</v>
      </c>
      <c r="F3773" s="213" t="s">
        <v>106</v>
      </c>
    </row>
    <row r="3774" spans="1:6" x14ac:dyDescent="0.3">
      <c r="A3774" s="213">
        <v>2013</v>
      </c>
      <c r="B3774" s="213" t="s">
        <v>94</v>
      </c>
      <c r="C3774" s="213" t="s">
        <v>1</v>
      </c>
      <c r="D3774" s="213" t="s">
        <v>21</v>
      </c>
      <c r="E3774" s="213">
        <v>225</v>
      </c>
      <c r="F3774" s="213" t="s">
        <v>106</v>
      </c>
    </row>
    <row r="3775" spans="1:6" x14ac:dyDescent="0.3">
      <c r="A3775" s="213">
        <v>2013</v>
      </c>
      <c r="B3775" s="213" t="s">
        <v>94</v>
      </c>
      <c r="C3775" s="213" t="s">
        <v>1</v>
      </c>
      <c r="D3775" s="213" t="s">
        <v>16</v>
      </c>
      <c r="E3775" s="213">
        <v>580</v>
      </c>
      <c r="F3775" s="213" t="s">
        <v>106</v>
      </c>
    </row>
    <row r="3776" spans="1:6" x14ac:dyDescent="0.3">
      <c r="A3776" s="213">
        <v>2013</v>
      </c>
      <c r="B3776" s="213" t="s">
        <v>94</v>
      </c>
      <c r="C3776" s="213" t="s">
        <v>1</v>
      </c>
      <c r="D3776" s="213" t="s">
        <v>2</v>
      </c>
      <c r="E3776" s="292">
        <v>1223</v>
      </c>
      <c r="F3776" s="213" t="s">
        <v>106</v>
      </c>
    </row>
    <row r="3777" spans="1:6" x14ac:dyDescent="0.3">
      <c r="A3777" s="213">
        <v>2013</v>
      </c>
      <c r="B3777" s="213" t="s">
        <v>94</v>
      </c>
      <c r="C3777" s="213" t="s">
        <v>1</v>
      </c>
      <c r="D3777" s="213" t="s">
        <v>287</v>
      </c>
      <c r="E3777" s="213">
        <v>33</v>
      </c>
      <c r="F3777" s="213" t="s">
        <v>106</v>
      </c>
    </row>
    <row r="3778" spans="1:6" x14ac:dyDescent="0.3">
      <c r="A3778" s="213">
        <v>2013</v>
      </c>
      <c r="B3778" s="213" t="s">
        <v>94</v>
      </c>
      <c r="C3778" s="213" t="s">
        <v>1</v>
      </c>
      <c r="D3778" s="213" t="s">
        <v>288</v>
      </c>
      <c r="E3778" s="213">
        <v>41</v>
      </c>
      <c r="F3778" s="213" t="s">
        <v>106</v>
      </c>
    </row>
    <row r="3779" spans="1:6" x14ac:dyDescent="0.3">
      <c r="A3779" s="213">
        <v>2013</v>
      </c>
      <c r="B3779" s="213" t="s">
        <v>94</v>
      </c>
      <c r="C3779" s="213" t="s">
        <v>1</v>
      </c>
      <c r="D3779" s="213" t="s">
        <v>4</v>
      </c>
      <c r="E3779" s="292">
        <v>1275</v>
      </c>
      <c r="F3779" s="213" t="s">
        <v>106</v>
      </c>
    </row>
    <row r="3780" spans="1:6" x14ac:dyDescent="0.3">
      <c r="A3780" s="213">
        <v>2013</v>
      </c>
      <c r="B3780" s="213" t="s">
        <v>94</v>
      </c>
      <c r="C3780" s="213" t="s">
        <v>1</v>
      </c>
      <c r="D3780" s="213" t="s">
        <v>38</v>
      </c>
      <c r="E3780" s="213">
        <v>112</v>
      </c>
      <c r="F3780" s="213" t="s">
        <v>106</v>
      </c>
    </row>
    <row r="3781" spans="1:6" x14ac:dyDescent="0.3">
      <c r="A3781" s="213">
        <v>2013</v>
      </c>
      <c r="B3781" s="213" t="s">
        <v>94</v>
      </c>
      <c r="C3781" s="213" t="s">
        <v>1</v>
      </c>
      <c r="D3781" s="213" t="s">
        <v>275</v>
      </c>
      <c r="E3781" s="213">
        <v>165</v>
      </c>
      <c r="F3781" s="213" t="s">
        <v>106</v>
      </c>
    </row>
    <row r="3782" spans="1:6" x14ac:dyDescent="0.3">
      <c r="A3782" s="213">
        <v>2013</v>
      </c>
      <c r="B3782" s="213" t="s">
        <v>94</v>
      </c>
      <c r="C3782" s="213" t="s">
        <v>1</v>
      </c>
      <c r="D3782" s="213" t="s">
        <v>8</v>
      </c>
      <c r="E3782" s="213">
        <v>491</v>
      </c>
      <c r="F3782" s="213" t="s">
        <v>106</v>
      </c>
    </row>
    <row r="3783" spans="1:6" x14ac:dyDescent="0.3">
      <c r="A3783" s="213">
        <v>2013</v>
      </c>
      <c r="B3783" s="213" t="s">
        <v>94</v>
      </c>
      <c r="C3783" s="213" t="s">
        <v>1</v>
      </c>
      <c r="D3783" s="213" t="s">
        <v>78</v>
      </c>
      <c r="E3783" s="213">
        <v>720</v>
      </c>
      <c r="F3783" s="213" t="s">
        <v>106</v>
      </c>
    </row>
    <row r="3784" spans="1:6" x14ac:dyDescent="0.3">
      <c r="A3784" s="213">
        <v>2013</v>
      </c>
      <c r="B3784" s="213" t="s">
        <v>94</v>
      </c>
      <c r="C3784" s="213" t="s">
        <v>1</v>
      </c>
      <c r="D3784" s="213" t="s">
        <v>27</v>
      </c>
      <c r="E3784" s="213">
        <v>459</v>
      </c>
      <c r="F3784" s="213" t="s">
        <v>106</v>
      </c>
    </row>
    <row r="3785" spans="1:6" x14ac:dyDescent="0.3">
      <c r="A3785" s="213">
        <v>2013</v>
      </c>
      <c r="B3785" s="213" t="s">
        <v>94</v>
      </c>
      <c r="C3785" s="213" t="s">
        <v>1</v>
      </c>
      <c r="D3785" s="213" t="s">
        <v>13</v>
      </c>
      <c r="E3785" s="213">
        <v>198</v>
      </c>
      <c r="F3785" s="213" t="s">
        <v>106</v>
      </c>
    </row>
    <row r="3786" spans="1:6" x14ac:dyDescent="0.3">
      <c r="A3786" s="213">
        <v>2013</v>
      </c>
      <c r="B3786" s="213" t="s">
        <v>94</v>
      </c>
      <c r="C3786" s="213" t="s">
        <v>1</v>
      </c>
      <c r="D3786" s="213" t="s">
        <v>70</v>
      </c>
      <c r="E3786" s="213">
        <v>550</v>
      </c>
      <c r="F3786" s="213" t="s">
        <v>106</v>
      </c>
    </row>
    <row r="3787" spans="1:6" x14ac:dyDescent="0.3">
      <c r="A3787" s="213">
        <v>2013</v>
      </c>
      <c r="B3787" s="213" t="s">
        <v>94</v>
      </c>
      <c r="C3787" s="213" t="s">
        <v>1</v>
      </c>
      <c r="D3787" s="213" t="s">
        <v>72</v>
      </c>
      <c r="E3787" s="213">
        <v>166</v>
      </c>
      <c r="F3787" s="213" t="s">
        <v>106</v>
      </c>
    </row>
    <row r="3788" spans="1:6" x14ac:dyDescent="0.3">
      <c r="A3788" s="213">
        <v>2013</v>
      </c>
      <c r="B3788" s="213" t="s">
        <v>94</v>
      </c>
      <c r="C3788" s="213" t="s">
        <v>1</v>
      </c>
      <c r="D3788" s="213" t="s">
        <v>276</v>
      </c>
      <c r="E3788" s="213">
        <v>90</v>
      </c>
      <c r="F3788" s="213" t="s">
        <v>106</v>
      </c>
    </row>
    <row r="3789" spans="1:6" x14ac:dyDescent="0.3">
      <c r="A3789" s="213">
        <v>2013</v>
      </c>
      <c r="B3789" s="213" t="s">
        <v>94</v>
      </c>
      <c r="C3789" s="213" t="s">
        <v>1</v>
      </c>
      <c r="D3789" s="213" t="s">
        <v>6</v>
      </c>
      <c r="E3789" s="292">
        <v>1218</v>
      </c>
      <c r="F3789" s="213" t="s">
        <v>106</v>
      </c>
    </row>
    <row r="3790" spans="1:6" x14ac:dyDescent="0.3">
      <c r="A3790" s="213">
        <v>2013</v>
      </c>
      <c r="B3790" s="213" t="s">
        <v>94</v>
      </c>
      <c r="C3790" s="213" t="s">
        <v>1</v>
      </c>
      <c r="D3790" s="213" t="s">
        <v>62</v>
      </c>
      <c r="E3790" s="213">
        <v>405</v>
      </c>
      <c r="F3790" s="213" t="s">
        <v>106</v>
      </c>
    </row>
    <row r="3791" spans="1:6" x14ac:dyDescent="0.3">
      <c r="A3791" s="213">
        <v>2013</v>
      </c>
      <c r="B3791" s="213" t="s">
        <v>94</v>
      </c>
      <c r="C3791" s="213" t="s">
        <v>1</v>
      </c>
      <c r="D3791" s="213" t="s">
        <v>5</v>
      </c>
      <c r="E3791" s="213">
        <v>972</v>
      </c>
      <c r="F3791" s="213" t="s">
        <v>106</v>
      </c>
    </row>
    <row r="3792" spans="1:6" x14ac:dyDescent="0.3">
      <c r="A3792" s="213">
        <v>2013</v>
      </c>
      <c r="B3792" s="213" t="s">
        <v>94</v>
      </c>
      <c r="C3792" s="213" t="s">
        <v>1</v>
      </c>
      <c r="D3792" s="213" t="s">
        <v>76</v>
      </c>
      <c r="E3792" s="213">
        <v>560</v>
      </c>
      <c r="F3792" s="213" t="s">
        <v>106</v>
      </c>
    </row>
    <row r="3793" spans="1:6" x14ac:dyDescent="0.3">
      <c r="A3793" s="213">
        <v>2013</v>
      </c>
      <c r="B3793" s="213" t="s">
        <v>94</v>
      </c>
      <c r="C3793" s="213" t="s">
        <v>1</v>
      </c>
      <c r="D3793" s="213" t="s">
        <v>63</v>
      </c>
      <c r="E3793" s="213">
        <v>135</v>
      </c>
      <c r="F3793" s="213" t="s">
        <v>106</v>
      </c>
    </row>
    <row r="3794" spans="1:6" x14ac:dyDescent="0.3">
      <c r="A3794" s="213">
        <v>2013</v>
      </c>
      <c r="B3794" s="213" t="s">
        <v>94</v>
      </c>
      <c r="C3794" s="213" t="s">
        <v>1</v>
      </c>
      <c r="D3794" s="213" t="s">
        <v>277</v>
      </c>
      <c r="E3794" s="213">
        <v>70</v>
      </c>
      <c r="F3794" s="213" t="s">
        <v>106</v>
      </c>
    </row>
    <row r="3795" spans="1:6" x14ac:dyDescent="0.3">
      <c r="A3795" s="213">
        <v>2013</v>
      </c>
      <c r="B3795" s="213" t="s">
        <v>94</v>
      </c>
      <c r="C3795" s="213" t="s">
        <v>1</v>
      </c>
      <c r="D3795" s="213" t="s">
        <v>43</v>
      </c>
      <c r="E3795" s="213">
        <v>185</v>
      </c>
      <c r="F3795" s="213" t="s">
        <v>106</v>
      </c>
    </row>
    <row r="3796" spans="1:6" x14ac:dyDescent="0.3">
      <c r="A3796" s="213">
        <v>2013</v>
      </c>
      <c r="B3796" s="213" t="s">
        <v>94</v>
      </c>
      <c r="C3796" s="213" t="s">
        <v>1</v>
      </c>
      <c r="D3796" s="213" t="s">
        <v>65</v>
      </c>
      <c r="E3796" s="213">
        <v>173</v>
      </c>
      <c r="F3796" s="213" t="s">
        <v>106</v>
      </c>
    </row>
    <row r="3797" spans="1:6" x14ac:dyDescent="0.3">
      <c r="A3797" s="213">
        <v>2013</v>
      </c>
      <c r="B3797" s="213" t="s">
        <v>94</v>
      </c>
      <c r="C3797" s="213" t="s">
        <v>1</v>
      </c>
      <c r="D3797" s="213" t="s">
        <v>22</v>
      </c>
      <c r="E3797" s="213">
        <v>223</v>
      </c>
      <c r="F3797" s="213" t="s">
        <v>106</v>
      </c>
    </row>
    <row r="3798" spans="1:6" x14ac:dyDescent="0.3">
      <c r="A3798" s="213">
        <v>2013</v>
      </c>
      <c r="B3798" s="213" t="s">
        <v>94</v>
      </c>
      <c r="C3798" s="213" t="s">
        <v>1</v>
      </c>
      <c r="D3798" s="213" t="s">
        <v>61</v>
      </c>
      <c r="E3798" s="213">
        <v>107</v>
      </c>
      <c r="F3798" s="213" t="s">
        <v>106</v>
      </c>
    </row>
    <row r="3799" spans="1:6" x14ac:dyDescent="0.3">
      <c r="A3799" s="213">
        <v>2013</v>
      </c>
      <c r="B3799" s="213" t="s">
        <v>94</v>
      </c>
      <c r="C3799" s="213" t="s">
        <v>1</v>
      </c>
      <c r="D3799" s="213" t="s">
        <v>23</v>
      </c>
      <c r="E3799" s="213">
        <v>271</v>
      </c>
      <c r="F3799" s="213" t="s">
        <v>106</v>
      </c>
    </row>
    <row r="3800" spans="1:6" x14ac:dyDescent="0.3">
      <c r="A3800" s="213">
        <v>2013</v>
      </c>
      <c r="B3800" s="213" t="s">
        <v>94</v>
      </c>
      <c r="C3800" s="213" t="s">
        <v>1</v>
      </c>
      <c r="D3800" s="213" t="s">
        <v>12</v>
      </c>
      <c r="E3800" s="213">
        <v>154</v>
      </c>
      <c r="F3800" s="213" t="s">
        <v>106</v>
      </c>
    </row>
    <row r="3801" spans="1:6" x14ac:dyDescent="0.3">
      <c r="A3801" s="213">
        <v>2013</v>
      </c>
      <c r="B3801" s="213" t="s">
        <v>94</v>
      </c>
      <c r="C3801" s="213" t="s">
        <v>1</v>
      </c>
      <c r="D3801" s="213" t="s">
        <v>278</v>
      </c>
      <c r="E3801" s="213">
        <v>362</v>
      </c>
      <c r="F3801" s="213" t="s">
        <v>106</v>
      </c>
    </row>
    <row r="3802" spans="1:6" x14ac:dyDescent="0.3">
      <c r="A3802" s="213">
        <v>2013</v>
      </c>
      <c r="B3802" s="213" t="s">
        <v>94</v>
      </c>
      <c r="C3802" s="213" t="s">
        <v>1</v>
      </c>
      <c r="D3802" s="213" t="s">
        <v>19</v>
      </c>
      <c r="E3802" s="213">
        <v>309</v>
      </c>
      <c r="F3802" s="213" t="s">
        <v>106</v>
      </c>
    </row>
    <row r="3803" spans="1:6" x14ac:dyDescent="0.3">
      <c r="A3803" s="213">
        <v>2013</v>
      </c>
      <c r="B3803" s="213" t="s">
        <v>94</v>
      </c>
      <c r="C3803" s="213" t="s">
        <v>1</v>
      </c>
      <c r="D3803" s="213" t="s">
        <v>45</v>
      </c>
      <c r="E3803" s="213">
        <v>80</v>
      </c>
      <c r="F3803" s="213" t="s">
        <v>106</v>
      </c>
    </row>
    <row r="3804" spans="1:6" x14ac:dyDescent="0.3">
      <c r="A3804" s="213">
        <v>2013</v>
      </c>
      <c r="B3804" s="213" t="s">
        <v>94</v>
      </c>
      <c r="C3804" s="213" t="s">
        <v>1</v>
      </c>
      <c r="D3804" s="213" t="s">
        <v>48</v>
      </c>
      <c r="E3804" s="213">
        <v>185</v>
      </c>
      <c r="F3804" s="213" t="s">
        <v>106</v>
      </c>
    </row>
    <row r="3805" spans="1:6" x14ac:dyDescent="0.3">
      <c r="A3805" s="213">
        <v>2013</v>
      </c>
      <c r="B3805" s="213" t="s">
        <v>94</v>
      </c>
      <c r="C3805" s="213" t="s">
        <v>1</v>
      </c>
      <c r="D3805" s="213" t="s">
        <v>34</v>
      </c>
      <c r="E3805" s="213">
        <v>91</v>
      </c>
      <c r="F3805" s="213" t="s">
        <v>106</v>
      </c>
    </row>
    <row r="3806" spans="1:6" x14ac:dyDescent="0.3">
      <c r="A3806" s="213">
        <v>2013</v>
      </c>
      <c r="B3806" s="213" t="s">
        <v>94</v>
      </c>
      <c r="C3806" s="213" t="s">
        <v>1</v>
      </c>
      <c r="D3806" s="213" t="s">
        <v>3</v>
      </c>
      <c r="E3806" s="292">
        <v>1163</v>
      </c>
      <c r="F3806" s="213" t="s">
        <v>106</v>
      </c>
    </row>
    <row r="3807" spans="1:6" x14ac:dyDescent="0.3">
      <c r="A3807" s="213">
        <v>2013</v>
      </c>
      <c r="B3807" s="213" t="s">
        <v>94</v>
      </c>
      <c r="C3807" s="213" t="s">
        <v>1</v>
      </c>
      <c r="D3807" s="213" t="s">
        <v>80</v>
      </c>
      <c r="E3807" s="213">
        <v>372</v>
      </c>
      <c r="F3807" s="213" t="s">
        <v>106</v>
      </c>
    </row>
    <row r="3808" spans="1:6" x14ac:dyDescent="0.3">
      <c r="A3808" s="213">
        <v>2013</v>
      </c>
      <c r="B3808" s="213" t="s">
        <v>94</v>
      </c>
      <c r="C3808" s="213" t="s">
        <v>1</v>
      </c>
      <c r="D3808" s="213" t="s">
        <v>39</v>
      </c>
      <c r="E3808" s="213">
        <v>306</v>
      </c>
      <c r="F3808" s="213" t="s">
        <v>106</v>
      </c>
    </row>
    <row r="3809" spans="1:6" x14ac:dyDescent="0.3">
      <c r="A3809" s="213">
        <v>2013</v>
      </c>
      <c r="B3809" s="213" t="s">
        <v>94</v>
      </c>
      <c r="C3809" s="213" t="s">
        <v>1</v>
      </c>
      <c r="D3809" s="213" t="s">
        <v>14</v>
      </c>
      <c r="E3809" s="213">
        <v>752</v>
      </c>
      <c r="F3809" s="213" t="s">
        <v>106</v>
      </c>
    </row>
    <row r="3810" spans="1:6" x14ac:dyDescent="0.3">
      <c r="A3810" s="213">
        <v>2013</v>
      </c>
      <c r="B3810" s="213" t="s">
        <v>94</v>
      </c>
      <c r="C3810" s="213" t="s">
        <v>1</v>
      </c>
      <c r="D3810" s="213" t="s">
        <v>68</v>
      </c>
      <c r="E3810" s="213">
        <v>161</v>
      </c>
      <c r="F3810" s="213" t="s">
        <v>106</v>
      </c>
    </row>
    <row r="3811" spans="1:6" x14ac:dyDescent="0.3">
      <c r="A3811" s="213">
        <v>2013</v>
      </c>
      <c r="B3811" s="213" t="s">
        <v>94</v>
      </c>
      <c r="C3811" s="213" t="s">
        <v>1</v>
      </c>
      <c r="D3811" s="213" t="s">
        <v>69</v>
      </c>
      <c r="E3811" s="213">
        <v>144</v>
      </c>
      <c r="F3811" s="213" t="s">
        <v>106</v>
      </c>
    </row>
    <row r="3812" spans="1:6" x14ac:dyDescent="0.3">
      <c r="A3812" s="213">
        <v>2013</v>
      </c>
      <c r="B3812" s="213" t="s">
        <v>94</v>
      </c>
      <c r="C3812" s="213" t="s">
        <v>1</v>
      </c>
      <c r="D3812" s="213" t="s">
        <v>50</v>
      </c>
      <c r="E3812" s="213">
        <v>34</v>
      </c>
      <c r="F3812" s="213" t="s">
        <v>106</v>
      </c>
    </row>
    <row r="3813" spans="1:6" x14ac:dyDescent="0.3">
      <c r="A3813" s="213">
        <v>2013</v>
      </c>
      <c r="B3813" s="213" t="s">
        <v>94</v>
      </c>
      <c r="C3813" s="213" t="s">
        <v>1</v>
      </c>
      <c r="D3813" s="213" t="s">
        <v>279</v>
      </c>
      <c r="E3813" s="213">
        <v>66</v>
      </c>
      <c r="F3813" s="213" t="s">
        <v>106</v>
      </c>
    </row>
    <row r="3814" spans="1:6" x14ac:dyDescent="0.3">
      <c r="A3814" s="213">
        <v>2013</v>
      </c>
      <c r="B3814" s="213" t="s">
        <v>94</v>
      </c>
      <c r="C3814" s="213" t="s">
        <v>1</v>
      </c>
      <c r="D3814" s="213" t="s">
        <v>24</v>
      </c>
      <c r="E3814" s="213">
        <v>787</v>
      </c>
      <c r="F3814" s="213" t="s">
        <v>106</v>
      </c>
    </row>
    <row r="3815" spans="1:6" x14ac:dyDescent="0.3">
      <c r="A3815" s="213">
        <v>2013</v>
      </c>
      <c r="B3815" s="213" t="s">
        <v>94</v>
      </c>
      <c r="C3815" s="213" t="s">
        <v>1</v>
      </c>
      <c r="D3815" s="213" t="s">
        <v>9</v>
      </c>
      <c r="E3815" s="213">
        <v>578</v>
      </c>
      <c r="F3815" s="213" t="s">
        <v>106</v>
      </c>
    </row>
    <row r="3816" spans="1:6" x14ac:dyDescent="0.3">
      <c r="A3816" s="213">
        <v>2013</v>
      </c>
      <c r="B3816" s="213" t="s">
        <v>94</v>
      </c>
      <c r="C3816" s="213" t="s">
        <v>1</v>
      </c>
      <c r="D3816" s="213" t="s">
        <v>67</v>
      </c>
      <c r="E3816" s="213">
        <v>223</v>
      </c>
      <c r="F3816" s="213" t="s">
        <v>106</v>
      </c>
    </row>
    <row r="3817" spans="1:6" x14ac:dyDescent="0.3">
      <c r="A3817" s="213">
        <v>2013</v>
      </c>
      <c r="B3817" s="213" t="s">
        <v>94</v>
      </c>
      <c r="C3817" s="213" t="s">
        <v>1</v>
      </c>
      <c r="D3817" s="213" t="s">
        <v>28</v>
      </c>
      <c r="E3817" s="213">
        <v>397</v>
      </c>
      <c r="F3817" s="213" t="s">
        <v>106</v>
      </c>
    </row>
    <row r="3818" spans="1:6" x14ac:dyDescent="0.3">
      <c r="A3818" s="213">
        <v>2013</v>
      </c>
      <c r="B3818" s="213" t="s">
        <v>94</v>
      </c>
      <c r="C3818" s="213" t="s">
        <v>1</v>
      </c>
      <c r="D3818" s="213" t="s">
        <v>31</v>
      </c>
      <c r="E3818" s="213">
        <v>354</v>
      </c>
      <c r="F3818" s="213" t="s">
        <v>106</v>
      </c>
    </row>
    <row r="3819" spans="1:6" x14ac:dyDescent="0.3">
      <c r="A3819" s="213">
        <v>2013</v>
      </c>
      <c r="B3819" s="213" t="s">
        <v>94</v>
      </c>
      <c r="C3819" s="213" t="s">
        <v>1</v>
      </c>
      <c r="D3819" s="213" t="s">
        <v>64</v>
      </c>
      <c r="E3819" s="213">
        <v>405</v>
      </c>
      <c r="F3819" s="213" t="s">
        <v>106</v>
      </c>
    </row>
    <row r="3820" spans="1:6" x14ac:dyDescent="0.3">
      <c r="A3820" s="213">
        <v>2013</v>
      </c>
      <c r="B3820" s="213" t="s">
        <v>94</v>
      </c>
      <c r="C3820" s="213" t="s">
        <v>1</v>
      </c>
      <c r="D3820" s="213" t="s">
        <v>280</v>
      </c>
      <c r="E3820" s="213">
        <v>117</v>
      </c>
      <c r="F3820" s="213" t="s">
        <v>106</v>
      </c>
    </row>
    <row r="3821" spans="1:6" x14ac:dyDescent="0.3">
      <c r="A3821" s="213">
        <v>2013</v>
      </c>
      <c r="B3821" s="213" t="s">
        <v>94</v>
      </c>
      <c r="C3821" s="213" t="s">
        <v>1</v>
      </c>
      <c r="D3821" s="213" t="s">
        <v>73</v>
      </c>
      <c r="E3821" s="213">
        <v>642</v>
      </c>
      <c r="F3821" s="213" t="s">
        <v>106</v>
      </c>
    </row>
    <row r="3822" spans="1:6" x14ac:dyDescent="0.3">
      <c r="A3822" s="213">
        <v>2013</v>
      </c>
      <c r="B3822" s="213" t="s">
        <v>94</v>
      </c>
      <c r="C3822" s="213" t="s">
        <v>1</v>
      </c>
      <c r="D3822" s="213" t="s">
        <v>26</v>
      </c>
      <c r="E3822" s="213">
        <v>271</v>
      </c>
      <c r="F3822" s="213" t="s">
        <v>106</v>
      </c>
    </row>
    <row r="3823" spans="1:6" x14ac:dyDescent="0.3">
      <c r="A3823" s="213">
        <v>2013</v>
      </c>
      <c r="B3823" s="213" t="s">
        <v>94</v>
      </c>
      <c r="C3823" s="213" t="s">
        <v>1</v>
      </c>
      <c r="D3823" s="213" t="s">
        <v>32</v>
      </c>
      <c r="E3823" s="213">
        <v>249</v>
      </c>
      <c r="F3823" s="213" t="s">
        <v>106</v>
      </c>
    </row>
    <row r="3824" spans="1:6" x14ac:dyDescent="0.3">
      <c r="A3824" s="213">
        <v>2013</v>
      </c>
      <c r="B3824" s="213" t="s">
        <v>94</v>
      </c>
      <c r="C3824" s="213" t="s">
        <v>1</v>
      </c>
      <c r="D3824" s="213" t="s">
        <v>46</v>
      </c>
      <c r="E3824" s="213">
        <v>592</v>
      </c>
      <c r="F3824" s="213" t="s">
        <v>106</v>
      </c>
    </row>
    <row r="3825" spans="1:6" x14ac:dyDescent="0.3">
      <c r="A3825" s="213">
        <v>2013</v>
      </c>
      <c r="B3825" s="213" t="s">
        <v>94</v>
      </c>
      <c r="C3825" s="213" t="s">
        <v>1</v>
      </c>
      <c r="D3825" s="213" t="s">
        <v>75</v>
      </c>
      <c r="E3825" s="213">
        <v>408</v>
      </c>
      <c r="F3825" s="213" t="s">
        <v>106</v>
      </c>
    </row>
    <row r="3826" spans="1:6" x14ac:dyDescent="0.3">
      <c r="A3826" s="213">
        <v>2013</v>
      </c>
      <c r="B3826" s="213" t="s">
        <v>94</v>
      </c>
      <c r="C3826" s="213" t="s">
        <v>1</v>
      </c>
      <c r="D3826" s="213" t="s">
        <v>10</v>
      </c>
      <c r="E3826" s="213">
        <v>992</v>
      </c>
      <c r="F3826" s="213" t="s">
        <v>106</v>
      </c>
    </row>
    <row r="3827" spans="1:6" x14ac:dyDescent="0.3">
      <c r="A3827" s="213">
        <v>2013</v>
      </c>
      <c r="B3827" s="213" t="s">
        <v>94</v>
      </c>
      <c r="C3827" s="213" t="s">
        <v>1</v>
      </c>
      <c r="D3827" s="213" t="s">
        <v>291</v>
      </c>
      <c r="E3827" s="213">
        <v>88</v>
      </c>
      <c r="F3827" s="213" t="s">
        <v>106</v>
      </c>
    </row>
    <row r="3828" spans="1:6" x14ac:dyDescent="0.3">
      <c r="A3828" s="213">
        <v>2013</v>
      </c>
      <c r="B3828" s="213" t="s">
        <v>94</v>
      </c>
      <c r="C3828" s="213" t="s">
        <v>1</v>
      </c>
      <c r="D3828" s="213" t="s">
        <v>15</v>
      </c>
      <c r="E3828" s="213">
        <v>824</v>
      </c>
      <c r="F3828" s="213" t="s">
        <v>106</v>
      </c>
    </row>
    <row r="3829" spans="1:6" x14ac:dyDescent="0.3">
      <c r="A3829" s="213">
        <v>2013</v>
      </c>
      <c r="B3829" s="213" t="s">
        <v>94</v>
      </c>
      <c r="C3829" s="213" t="s">
        <v>1</v>
      </c>
      <c r="D3829" s="213" t="s">
        <v>18</v>
      </c>
      <c r="E3829" s="213">
        <v>927</v>
      </c>
      <c r="F3829" s="213" t="s">
        <v>106</v>
      </c>
    </row>
    <row r="3830" spans="1:6" x14ac:dyDescent="0.3">
      <c r="A3830" s="213">
        <v>2013</v>
      </c>
      <c r="B3830" s="213" t="s">
        <v>94</v>
      </c>
      <c r="C3830" s="213" t="s">
        <v>1</v>
      </c>
      <c r="D3830" s="213" t="s">
        <v>77</v>
      </c>
      <c r="E3830" s="213">
        <v>332</v>
      </c>
      <c r="F3830" s="213" t="s">
        <v>106</v>
      </c>
    </row>
    <row r="3831" spans="1:6" x14ac:dyDescent="0.3">
      <c r="A3831" s="213">
        <v>2013</v>
      </c>
      <c r="B3831" s="213" t="s">
        <v>94</v>
      </c>
      <c r="C3831" s="213" t="s">
        <v>1</v>
      </c>
      <c r="D3831" s="213" t="s">
        <v>44</v>
      </c>
      <c r="E3831" s="213">
        <v>96</v>
      </c>
      <c r="F3831" s="213" t="s">
        <v>106</v>
      </c>
    </row>
    <row r="3832" spans="1:6" x14ac:dyDescent="0.3">
      <c r="A3832" s="213">
        <v>2013</v>
      </c>
      <c r="B3832" s="213" t="s">
        <v>94</v>
      </c>
      <c r="C3832" s="213" t="s">
        <v>1</v>
      </c>
      <c r="D3832" s="213" t="s">
        <v>71</v>
      </c>
      <c r="E3832" s="213">
        <v>334</v>
      </c>
      <c r="F3832" s="213" t="s">
        <v>106</v>
      </c>
    </row>
    <row r="3833" spans="1:6" x14ac:dyDescent="0.3">
      <c r="A3833" s="213">
        <v>2013</v>
      </c>
      <c r="B3833" s="213" t="s">
        <v>94</v>
      </c>
      <c r="C3833" s="213" t="s">
        <v>1</v>
      </c>
      <c r="D3833" s="213" t="s">
        <v>52</v>
      </c>
      <c r="E3833" s="213">
        <v>83</v>
      </c>
      <c r="F3833" s="213" t="s">
        <v>106</v>
      </c>
    </row>
    <row r="3834" spans="1:6" x14ac:dyDescent="0.3">
      <c r="A3834" s="213">
        <v>2013</v>
      </c>
      <c r="B3834" s="213" t="s">
        <v>94</v>
      </c>
      <c r="C3834" s="213" t="s">
        <v>1</v>
      </c>
      <c r="D3834" s="213" t="s">
        <v>20</v>
      </c>
      <c r="E3834" s="213">
        <v>536</v>
      </c>
      <c r="F3834" s="213" t="s">
        <v>106</v>
      </c>
    </row>
    <row r="3835" spans="1:6" x14ac:dyDescent="0.3">
      <c r="A3835" s="213">
        <v>2013</v>
      </c>
      <c r="B3835" s="213" t="s">
        <v>94</v>
      </c>
      <c r="C3835" s="213" t="s">
        <v>1</v>
      </c>
      <c r="D3835" s="213" t="s">
        <v>95</v>
      </c>
      <c r="E3835" s="213">
        <v>767</v>
      </c>
      <c r="F3835" s="213" t="s">
        <v>106</v>
      </c>
    </row>
    <row r="3836" spans="1:6" x14ac:dyDescent="0.3">
      <c r="A3836" s="213">
        <v>2013</v>
      </c>
      <c r="B3836" s="213" t="s">
        <v>94</v>
      </c>
      <c r="C3836" s="213" t="s">
        <v>1</v>
      </c>
      <c r="D3836" s="213" t="s">
        <v>30</v>
      </c>
      <c r="E3836" s="213">
        <v>137</v>
      </c>
      <c r="F3836" s="213" t="s">
        <v>106</v>
      </c>
    </row>
    <row r="3837" spans="1:6" x14ac:dyDescent="0.3">
      <c r="A3837" s="213">
        <v>2013</v>
      </c>
      <c r="B3837" s="213" t="s">
        <v>94</v>
      </c>
      <c r="C3837" s="213" t="s">
        <v>1</v>
      </c>
      <c r="D3837" s="213" t="s">
        <v>58</v>
      </c>
      <c r="E3837" s="213">
        <v>34</v>
      </c>
      <c r="F3837" s="213" t="s">
        <v>106</v>
      </c>
    </row>
    <row r="3838" spans="1:6" x14ac:dyDescent="0.3">
      <c r="A3838" s="213">
        <v>2013</v>
      </c>
      <c r="B3838" s="213" t="s">
        <v>94</v>
      </c>
      <c r="C3838" s="213" t="s">
        <v>1</v>
      </c>
      <c r="D3838" s="213" t="s">
        <v>281</v>
      </c>
      <c r="E3838" s="292">
        <v>2133</v>
      </c>
      <c r="F3838" s="213" t="s">
        <v>106</v>
      </c>
    </row>
    <row r="3839" spans="1:6" x14ac:dyDescent="0.3">
      <c r="A3839" s="213">
        <v>2013</v>
      </c>
      <c r="B3839" s="213" t="s">
        <v>94</v>
      </c>
      <c r="C3839" s="213" t="s">
        <v>1</v>
      </c>
      <c r="D3839" s="213" t="s">
        <v>54</v>
      </c>
      <c r="E3839" s="213">
        <v>33</v>
      </c>
      <c r="F3839" s="213" t="s">
        <v>106</v>
      </c>
    </row>
    <row r="3840" spans="1:6" x14ac:dyDescent="0.3">
      <c r="A3840" s="213">
        <v>2013</v>
      </c>
      <c r="B3840" s="213" t="s">
        <v>94</v>
      </c>
      <c r="C3840" s="213" t="s">
        <v>1</v>
      </c>
      <c r="D3840" s="213" t="s">
        <v>282</v>
      </c>
      <c r="E3840" s="213">
        <v>133</v>
      </c>
      <c r="F3840" s="213" t="s">
        <v>106</v>
      </c>
    </row>
    <row r="3841" spans="1:6" x14ac:dyDescent="0.3">
      <c r="A3841" s="213">
        <v>2013</v>
      </c>
      <c r="B3841" s="213" t="s">
        <v>94</v>
      </c>
      <c r="C3841" s="213" t="s">
        <v>1</v>
      </c>
      <c r="D3841" s="213" t="s">
        <v>145</v>
      </c>
      <c r="E3841" s="292">
        <v>9325</v>
      </c>
      <c r="F3841" s="213" t="s">
        <v>106</v>
      </c>
    </row>
    <row r="3842" spans="1:6" x14ac:dyDescent="0.3">
      <c r="A3842" s="213">
        <v>2013</v>
      </c>
      <c r="B3842" s="213" t="s">
        <v>94</v>
      </c>
      <c r="C3842" s="213" t="s">
        <v>1</v>
      </c>
      <c r="D3842" s="213" t="s">
        <v>146</v>
      </c>
      <c r="E3842" s="292">
        <v>4977</v>
      </c>
      <c r="F3842" s="213" t="s">
        <v>106</v>
      </c>
    </row>
    <row r="3843" spans="1:6" x14ac:dyDescent="0.3">
      <c r="A3843" s="213">
        <v>2013</v>
      </c>
      <c r="B3843" s="213" t="s">
        <v>94</v>
      </c>
      <c r="C3843" s="213" t="s">
        <v>1</v>
      </c>
      <c r="D3843" s="213" t="s">
        <v>147</v>
      </c>
      <c r="E3843" s="292">
        <v>11010</v>
      </c>
      <c r="F3843" s="213" t="s">
        <v>106</v>
      </c>
    </row>
    <row r="3844" spans="1:6" x14ac:dyDescent="0.3">
      <c r="A3844" s="213">
        <v>2013</v>
      </c>
      <c r="B3844" s="213" t="s">
        <v>94</v>
      </c>
      <c r="C3844" s="213" t="s">
        <v>82</v>
      </c>
      <c r="D3844" s="213" t="s">
        <v>35</v>
      </c>
      <c r="E3844" s="213">
        <v>61</v>
      </c>
      <c r="F3844" s="213" t="s">
        <v>106</v>
      </c>
    </row>
    <row r="3845" spans="1:6" x14ac:dyDescent="0.3">
      <c r="A3845" s="213">
        <v>2013</v>
      </c>
      <c r="B3845" s="213" t="s">
        <v>94</v>
      </c>
      <c r="C3845" s="213" t="s">
        <v>82</v>
      </c>
      <c r="D3845" s="213" t="s">
        <v>41</v>
      </c>
      <c r="E3845" s="213">
        <v>44</v>
      </c>
      <c r="F3845" s="213" t="s">
        <v>106</v>
      </c>
    </row>
    <row r="3846" spans="1:6" x14ac:dyDescent="0.3">
      <c r="A3846" s="213">
        <v>2013</v>
      </c>
      <c r="B3846" s="213" t="s">
        <v>94</v>
      </c>
      <c r="C3846" s="213" t="s">
        <v>82</v>
      </c>
      <c r="D3846" s="213" t="s">
        <v>59</v>
      </c>
      <c r="E3846" s="213">
        <v>55</v>
      </c>
      <c r="F3846" s="213" t="s">
        <v>106</v>
      </c>
    </row>
    <row r="3847" spans="1:6" x14ac:dyDescent="0.3">
      <c r="A3847" s="213">
        <v>2013</v>
      </c>
      <c r="B3847" s="213" t="s">
        <v>94</v>
      </c>
      <c r="C3847" s="213" t="s">
        <v>82</v>
      </c>
      <c r="D3847" s="213" t="s">
        <v>79</v>
      </c>
      <c r="E3847" s="292">
        <v>1098</v>
      </c>
      <c r="F3847" s="213" t="s">
        <v>106</v>
      </c>
    </row>
    <row r="3848" spans="1:6" x14ac:dyDescent="0.3">
      <c r="A3848" s="213">
        <v>2013</v>
      </c>
      <c r="B3848" s="213" t="s">
        <v>94</v>
      </c>
      <c r="C3848" s="213" t="s">
        <v>82</v>
      </c>
      <c r="D3848" s="213" t="s">
        <v>17</v>
      </c>
      <c r="E3848" s="213">
        <v>607</v>
      </c>
      <c r="F3848" s="213" t="s">
        <v>106</v>
      </c>
    </row>
    <row r="3849" spans="1:6" x14ac:dyDescent="0.3">
      <c r="A3849" s="213">
        <v>2013</v>
      </c>
      <c r="B3849" s="213" t="s">
        <v>94</v>
      </c>
      <c r="C3849" s="213" t="s">
        <v>82</v>
      </c>
      <c r="D3849" s="213" t="s">
        <v>274</v>
      </c>
      <c r="E3849" s="213">
        <v>96</v>
      </c>
      <c r="F3849" s="213" t="s">
        <v>106</v>
      </c>
    </row>
    <row r="3850" spans="1:6" x14ac:dyDescent="0.3">
      <c r="A3850" s="213">
        <v>2013</v>
      </c>
      <c r="B3850" s="213" t="s">
        <v>94</v>
      </c>
      <c r="C3850" s="213" t="s">
        <v>82</v>
      </c>
      <c r="D3850" s="213" t="s">
        <v>66</v>
      </c>
      <c r="E3850" s="213">
        <v>203</v>
      </c>
      <c r="F3850" s="213" t="s">
        <v>106</v>
      </c>
    </row>
    <row r="3851" spans="1:6" x14ac:dyDescent="0.3">
      <c r="A3851" s="213">
        <v>2013</v>
      </c>
      <c r="B3851" s="213" t="s">
        <v>94</v>
      </c>
      <c r="C3851" s="213" t="s">
        <v>82</v>
      </c>
      <c r="D3851" s="213" t="s">
        <v>283</v>
      </c>
      <c r="E3851" s="213">
        <v>56</v>
      </c>
      <c r="F3851" s="213" t="s">
        <v>106</v>
      </c>
    </row>
    <row r="3852" spans="1:6" x14ac:dyDescent="0.3">
      <c r="A3852" s="213">
        <v>2013</v>
      </c>
      <c r="B3852" s="213" t="s">
        <v>94</v>
      </c>
      <c r="C3852" s="213" t="s">
        <v>82</v>
      </c>
      <c r="D3852" s="213" t="s">
        <v>11</v>
      </c>
      <c r="E3852" s="213">
        <v>972</v>
      </c>
      <c r="F3852" s="213" t="s">
        <v>106</v>
      </c>
    </row>
    <row r="3853" spans="1:6" x14ac:dyDescent="0.3">
      <c r="A3853" s="213">
        <v>2013</v>
      </c>
      <c r="B3853" s="213" t="s">
        <v>94</v>
      </c>
      <c r="C3853" s="213" t="s">
        <v>82</v>
      </c>
      <c r="D3853" s="213" t="s">
        <v>56</v>
      </c>
      <c r="E3853" s="213">
        <v>195</v>
      </c>
      <c r="F3853" s="213" t="s">
        <v>106</v>
      </c>
    </row>
    <row r="3854" spans="1:6" x14ac:dyDescent="0.3">
      <c r="A3854" s="213">
        <v>2013</v>
      </c>
      <c r="B3854" s="213" t="s">
        <v>94</v>
      </c>
      <c r="C3854" s="213" t="s">
        <v>82</v>
      </c>
      <c r="D3854" s="213" t="s">
        <v>29</v>
      </c>
      <c r="E3854" s="213">
        <v>277</v>
      </c>
      <c r="F3854" s="213" t="s">
        <v>106</v>
      </c>
    </row>
    <row r="3855" spans="1:6" x14ac:dyDescent="0.3">
      <c r="A3855" s="213">
        <v>2013</v>
      </c>
      <c r="B3855" s="213" t="s">
        <v>94</v>
      </c>
      <c r="C3855" s="213" t="s">
        <v>82</v>
      </c>
      <c r="D3855" s="213" t="s">
        <v>47</v>
      </c>
      <c r="E3855" s="213">
        <v>834</v>
      </c>
      <c r="F3855" s="213" t="s">
        <v>106</v>
      </c>
    </row>
    <row r="3856" spans="1:6" x14ac:dyDescent="0.3">
      <c r="A3856" s="213">
        <v>2013</v>
      </c>
      <c r="B3856" s="213" t="s">
        <v>94</v>
      </c>
      <c r="C3856" s="213" t="s">
        <v>82</v>
      </c>
      <c r="D3856" s="213" t="s">
        <v>57</v>
      </c>
      <c r="E3856" s="213">
        <v>109</v>
      </c>
      <c r="F3856" s="213" t="s">
        <v>106</v>
      </c>
    </row>
    <row r="3857" spans="1:6" x14ac:dyDescent="0.3">
      <c r="A3857" s="213">
        <v>2013</v>
      </c>
      <c r="B3857" s="213" t="s">
        <v>94</v>
      </c>
      <c r="C3857" s="213" t="s">
        <v>82</v>
      </c>
      <c r="D3857" s="213" t="s">
        <v>74</v>
      </c>
      <c r="E3857" s="213">
        <v>573</v>
      </c>
      <c r="F3857" s="213" t="s">
        <v>106</v>
      </c>
    </row>
    <row r="3858" spans="1:6" x14ac:dyDescent="0.3">
      <c r="A3858" s="213">
        <v>2013</v>
      </c>
      <c r="B3858" s="213" t="s">
        <v>94</v>
      </c>
      <c r="C3858" s="213" t="s">
        <v>82</v>
      </c>
      <c r="D3858" s="213" t="s">
        <v>53</v>
      </c>
      <c r="E3858" s="213">
        <v>60</v>
      </c>
      <c r="F3858" s="213" t="s">
        <v>106</v>
      </c>
    </row>
    <row r="3859" spans="1:6" x14ac:dyDescent="0.3">
      <c r="A3859" s="213">
        <v>2013</v>
      </c>
      <c r="B3859" s="213" t="s">
        <v>94</v>
      </c>
      <c r="C3859" s="213" t="s">
        <v>82</v>
      </c>
      <c r="D3859" s="213" t="s">
        <v>33</v>
      </c>
      <c r="E3859" s="213">
        <v>113</v>
      </c>
      <c r="F3859" s="213" t="s">
        <v>106</v>
      </c>
    </row>
    <row r="3860" spans="1:6" x14ac:dyDescent="0.3">
      <c r="A3860" s="213">
        <v>2013</v>
      </c>
      <c r="B3860" s="213" t="s">
        <v>94</v>
      </c>
      <c r="C3860" s="213" t="s">
        <v>82</v>
      </c>
      <c r="D3860" s="213" t="s">
        <v>60</v>
      </c>
      <c r="E3860" s="213">
        <v>375</v>
      </c>
      <c r="F3860" s="213" t="s">
        <v>106</v>
      </c>
    </row>
    <row r="3861" spans="1:6" x14ac:dyDescent="0.3">
      <c r="A3861" s="213">
        <v>2013</v>
      </c>
      <c r="B3861" s="213" t="s">
        <v>94</v>
      </c>
      <c r="C3861" s="213" t="s">
        <v>82</v>
      </c>
      <c r="D3861" s="213" t="s">
        <v>25</v>
      </c>
      <c r="E3861" s="213">
        <v>580</v>
      </c>
      <c r="F3861" s="213" t="s">
        <v>106</v>
      </c>
    </row>
    <row r="3862" spans="1:6" x14ac:dyDescent="0.3">
      <c r="A3862" s="213">
        <v>2013</v>
      </c>
      <c r="B3862" s="213" t="s">
        <v>94</v>
      </c>
      <c r="C3862" s="213" t="s">
        <v>82</v>
      </c>
      <c r="D3862" s="213" t="s">
        <v>7</v>
      </c>
      <c r="E3862" s="213">
        <v>760</v>
      </c>
      <c r="F3862" s="213" t="s">
        <v>106</v>
      </c>
    </row>
    <row r="3863" spans="1:6" x14ac:dyDescent="0.3">
      <c r="A3863" s="213">
        <v>2013</v>
      </c>
      <c r="B3863" s="213" t="s">
        <v>94</v>
      </c>
      <c r="C3863" s="213" t="s">
        <v>82</v>
      </c>
      <c r="D3863" s="213" t="s">
        <v>36</v>
      </c>
      <c r="E3863" s="213">
        <v>192</v>
      </c>
      <c r="F3863" s="213" t="s">
        <v>106</v>
      </c>
    </row>
    <row r="3864" spans="1:6" x14ac:dyDescent="0.3">
      <c r="A3864" s="213">
        <v>2013</v>
      </c>
      <c r="B3864" s="213" t="s">
        <v>94</v>
      </c>
      <c r="C3864" s="213" t="s">
        <v>82</v>
      </c>
      <c r="D3864" s="213" t="s">
        <v>21</v>
      </c>
      <c r="E3864" s="213">
        <v>282</v>
      </c>
      <c r="F3864" s="213" t="s">
        <v>106</v>
      </c>
    </row>
    <row r="3865" spans="1:6" x14ac:dyDescent="0.3">
      <c r="A3865" s="213">
        <v>2013</v>
      </c>
      <c r="B3865" s="213" t="s">
        <v>94</v>
      </c>
      <c r="C3865" s="213" t="s">
        <v>82</v>
      </c>
      <c r="D3865" s="213" t="s">
        <v>42</v>
      </c>
      <c r="E3865" s="213">
        <v>38</v>
      </c>
      <c r="F3865" s="213" t="s">
        <v>106</v>
      </c>
    </row>
    <row r="3866" spans="1:6" x14ac:dyDescent="0.3">
      <c r="A3866" s="213">
        <v>2013</v>
      </c>
      <c r="B3866" s="213" t="s">
        <v>94</v>
      </c>
      <c r="C3866" s="213" t="s">
        <v>82</v>
      </c>
      <c r="D3866" s="213" t="s">
        <v>16</v>
      </c>
      <c r="E3866" s="213">
        <v>582</v>
      </c>
      <c r="F3866" s="213" t="s">
        <v>106</v>
      </c>
    </row>
    <row r="3867" spans="1:6" x14ac:dyDescent="0.3">
      <c r="A3867" s="213">
        <v>2013</v>
      </c>
      <c r="B3867" s="213" t="s">
        <v>94</v>
      </c>
      <c r="C3867" s="213" t="s">
        <v>82</v>
      </c>
      <c r="D3867" s="213" t="s">
        <v>2</v>
      </c>
      <c r="E3867" s="292">
        <v>1285</v>
      </c>
      <c r="F3867" s="213" t="s">
        <v>106</v>
      </c>
    </row>
    <row r="3868" spans="1:6" x14ac:dyDescent="0.3">
      <c r="A3868" s="213">
        <v>2013</v>
      </c>
      <c r="B3868" s="213" t="s">
        <v>94</v>
      </c>
      <c r="C3868" s="213" t="s">
        <v>82</v>
      </c>
      <c r="D3868" s="213" t="s">
        <v>287</v>
      </c>
      <c r="E3868" s="213">
        <v>35</v>
      </c>
      <c r="F3868" s="213" t="s">
        <v>106</v>
      </c>
    </row>
    <row r="3869" spans="1:6" x14ac:dyDescent="0.3">
      <c r="A3869" s="213">
        <v>2013</v>
      </c>
      <c r="B3869" s="213" t="s">
        <v>94</v>
      </c>
      <c r="C3869" s="213" t="s">
        <v>82</v>
      </c>
      <c r="D3869" s="213" t="s">
        <v>288</v>
      </c>
      <c r="E3869" s="213">
        <v>40</v>
      </c>
      <c r="F3869" s="213" t="s">
        <v>106</v>
      </c>
    </row>
    <row r="3870" spans="1:6" x14ac:dyDescent="0.3">
      <c r="A3870" s="213">
        <v>2013</v>
      </c>
      <c r="B3870" s="213" t="s">
        <v>94</v>
      </c>
      <c r="C3870" s="213" t="s">
        <v>82</v>
      </c>
      <c r="D3870" s="213" t="s">
        <v>4</v>
      </c>
      <c r="E3870" s="292">
        <v>1390</v>
      </c>
      <c r="F3870" s="213" t="s">
        <v>106</v>
      </c>
    </row>
    <row r="3871" spans="1:6" x14ac:dyDescent="0.3">
      <c r="A3871" s="213">
        <v>2013</v>
      </c>
      <c r="B3871" s="213" t="s">
        <v>94</v>
      </c>
      <c r="C3871" s="213" t="s">
        <v>82</v>
      </c>
      <c r="D3871" s="213" t="s">
        <v>38</v>
      </c>
      <c r="E3871" s="213">
        <v>194</v>
      </c>
      <c r="F3871" s="213" t="s">
        <v>106</v>
      </c>
    </row>
    <row r="3872" spans="1:6" x14ac:dyDescent="0.3">
      <c r="A3872" s="213">
        <v>2013</v>
      </c>
      <c r="B3872" s="213" t="s">
        <v>94</v>
      </c>
      <c r="C3872" s="213" t="s">
        <v>82</v>
      </c>
      <c r="D3872" s="213" t="s">
        <v>275</v>
      </c>
      <c r="E3872" s="213">
        <v>260</v>
      </c>
      <c r="F3872" s="213" t="s">
        <v>106</v>
      </c>
    </row>
    <row r="3873" spans="1:6" x14ac:dyDescent="0.3">
      <c r="A3873" s="213">
        <v>2013</v>
      </c>
      <c r="B3873" s="213" t="s">
        <v>94</v>
      </c>
      <c r="C3873" s="213" t="s">
        <v>82</v>
      </c>
      <c r="D3873" s="213" t="s">
        <v>8</v>
      </c>
      <c r="E3873" s="213">
        <v>570</v>
      </c>
      <c r="F3873" s="213" t="s">
        <v>106</v>
      </c>
    </row>
    <row r="3874" spans="1:6" x14ac:dyDescent="0.3">
      <c r="A3874" s="213">
        <v>2013</v>
      </c>
      <c r="B3874" s="213" t="s">
        <v>94</v>
      </c>
      <c r="C3874" s="213" t="s">
        <v>82</v>
      </c>
      <c r="D3874" s="213" t="s">
        <v>78</v>
      </c>
      <c r="E3874" s="292">
        <v>1394</v>
      </c>
      <c r="F3874" s="213" t="s">
        <v>106</v>
      </c>
    </row>
    <row r="3875" spans="1:6" x14ac:dyDescent="0.3">
      <c r="A3875" s="213">
        <v>2013</v>
      </c>
      <c r="B3875" s="213" t="s">
        <v>94</v>
      </c>
      <c r="C3875" s="213" t="s">
        <v>82</v>
      </c>
      <c r="D3875" s="213" t="s">
        <v>27</v>
      </c>
      <c r="E3875" s="213">
        <v>421</v>
      </c>
      <c r="F3875" s="213" t="s">
        <v>106</v>
      </c>
    </row>
    <row r="3876" spans="1:6" x14ac:dyDescent="0.3">
      <c r="A3876" s="213">
        <v>2013</v>
      </c>
      <c r="B3876" s="213" t="s">
        <v>94</v>
      </c>
      <c r="C3876" s="213" t="s">
        <v>82</v>
      </c>
      <c r="D3876" s="213" t="s">
        <v>13</v>
      </c>
      <c r="E3876" s="213">
        <v>239</v>
      </c>
      <c r="F3876" s="213" t="s">
        <v>106</v>
      </c>
    </row>
    <row r="3877" spans="1:6" x14ac:dyDescent="0.3">
      <c r="A3877" s="213">
        <v>2013</v>
      </c>
      <c r="B3877" s="213" t="s">
        <v>94</v>
      </c>
      <c r="C3877" s="213" t="s">
        <v>82</v>
      </c>
      <c r="D3877" s="213" t="s">
        <v>70</v>
      </c>
      <c r="E3877" s="213">
        <v>576</v>
      </c>
      <c r="F3877" s="213" t="s">
        <v>106</v>
      </c>
    </row>
    <row r="3878" spans="1:6" x14ac:dyDescent="0.3">
      <c r="A3878" s="213">
        <v>2013</v>
      </c>
      <c r="B3878" s="213" t="s">
        <v>94</v>
      </c>
      <c r="C3878" s="213" t="s">
        <v>82</v>
      </c>
      <c r="D3878" s="213" t="s">
        <v>72</v>
      </c>
      <c r="E3878" s="213">
        <v>134</v>
      </c>
      <c r="F3878" s="213" t="s">
        <v>106</v>
      </c>
    </row>
    <row r="3879" spans="1:6" x14ac:dyDescent="0.3">
      <c r="A3879" s="213">
        <v>2013</v>
      </c>
      <c r="B3879" s="213" t="s">
        <v>94</v>
      </c>
      <c r="C3879" s="213" t="s">
        <v>82</v>
      </c>
      <c r="D3879" s="213" t="s">
        <v>276</v>
      </c>
      <c r="E3879" s="213">
        <v>93</v>
      </c>
      <c r="F3879" s="213" t="s">
        <v>106</v>
      </c>
    </row>
    <row r="3880" spans="1:6" x14ac:dyDescent="0.3">
      <c r="A3880" s="213">
        <v>2013</v>
      </c>
      <c r="B3880" s="213" t="s">
        <v>94</v>
      </c>
      <c r="C3880" s="213" t="s">
        <v>82</v>
      </c>
      <c r="D3880" s="213" t="s">
        <v>6</v>
      </c>
      <c r="E3880" s="292">
        <v>1297</v>
      </c>
      <c r="F3880" s="213" t="s">
        <v>106</v>
      </c>
    </row>
    <row r="3881" spans="1:6" x14ac:dyDescent="0.3">
      <c r="A3881" s="213">
        <v>2013</v>
      </c>
      <c r="B3881" s="213" t="s">
        <v>94</v>
      </c>
      <c r="C3881" s="213" t="s">
        <v>82</v>
      </c>
      <c r="D3881" s="213" t="s">
        <v>62</v>
      </c>
      <c r="E3881" s="213">
        <v>409</v>
      </c>
      <c r="F3881" s="213" t="s">
        <v>106</v>
      </c>
    </row>
    <row r="3882" spans="1:6" x14ac:dyDescent="0.3">
      <c r="A3882" s="213">
        <v>2013</v>
      </c>
      <c r="B3882" s="213" t="s">
        <v>94</v>
      </c>
      <c r="C3882" s="213" t="s">
        <v>82</v>
      </c>
      <c r="D3882" s="213" t="s">
        <v>5</v>
      </c>
      <c r="E3882" s="292">
        <v>1092</v>
      </c>
      <c r="F3882" s="213" t="s">
        <v>106</v>
      </c>
    </row>
    <row r="3883" spans="1:6" x14ac:dyDescent="0.3">
      <c r="A3883" s="213">
        <v>2013</v>
      </c>
      <c r="B3883" s="213" t="s">
        <v>94</v>
      </c>
      <c r="C3883" s="213" t="s">
        <v>82</v>
      </c>
      <c r="D3883" s="213" t="s">
        <v>37</v>
      </c>
      <c r="E3883" s="213">
        <v>37</v>
      </c>
      <c r="F3883" s="213" t="s">
        <v>106</v>
      </c>
    </row>
    <row r="3884" spans="1:6" x14ac:dyDescent="0.3">
      <c r="A3884" s="213">
        <v>2013</v>
      </c>
      <c r="B3884" s="213" t="s">
        <v>94</v>
      </c>
      <c r="C3884" s="213" t="s">
        <v>82</v>
      </c>
      <c r="D3884" s="213" t="s">
        <v>76</v>
      </c>
      <c r="E3884" s="213">
        <v>967</v>
      </c>
      <c r="F3884" s="213" t="s">
        <v>106</v>
      </c>
    </row>
    <row r="3885" spans="1:6" x14ac:dyDescent="0.3">
      <c r="A3885" s="213">
        <v>2013</v>
      </c>
      <c r="B3885" s="213" t="s">
        <v>94</v>
      </c>
      <c r="C3885" s="213" t="s">
        <v>82</v>
      </c>
      <c r="D3885" s="213" t="s">
        <v>63</v>
      </c>
      <c r="E3885" s="213">
        <v>132</v>
      </c>
      <c r="F3885" s="213" t="s">
        <v>106</v>
      </c>
    </row>
    <row r="3886" spans="1:6" x14ac:dyDescent="0.3">
      <c r="A3886" s="213">
        <v>2013</v>
      </c>
      <c r="B3886" s="213" t="s">
        <v>94</v>
      </c>
      <c r="C3886" s="213" t="s">
        <v>82</v>
      </c>
      <c r="D3886" s="213" t="s">
        <v>277</v>
      </c>
      <c r="E3886" s="213">
        <v>99</v>
      </c>
      <c r="F3886" s="213" t="s">
        <v>106</v>
      </c>
    </row>
    <row r="3887" spans="1:6" x14ac:dyDescent="0.3">
      <c r="A3887" s="213">
        <v>2013</v>
      </c>
      <c r="B3887" s="213" t="s">
        <v>94</v>
      </c>
      <c r="C3887" s="213" t="s">
        <v>82</v>
      </c>
      <c r="D3887" s="213" t="s">
        <v>43</v>
      </c>
      <c r="E3887" s="213">
        <v>248</v>
      </c>
      <c r="F3887" s="213" t="s">
        <v>106</v>
      </c>
    </row>
    <row r="3888" spans="1:6" x14ac:dyDescent="0.3">
      <c r="A3888" s="213">
        <v>2013</v>
      </c>
      <c r="B3888" s="213" t="s">
        <v>94</v>
      </c>
      <c r="C3888" s="213" t="s">
        <v>82</v>
      </c>
      <c r="D3888" s="213" t="s">
        <v>65</v>
      </c>
      <c r="E3888" s="213">
        <v>302</v>
      </c>
      <c r="F3888" s="213" t="s">
        <v>106</v>
      </c>
    </row>
    <row r="3889" spans="1:6" x14ac:dyDescent="0.3">
      <c r="A3889" s="213">
        <v>2013</v>
      </c>
      <c r="B3889" s="213" t="s">
        <v>94</v>
      </c>
      <c r="C3889" s="213" t="s">
        <v>82</v>
      </c>
      <c r="D3889" s="213" t="s">
        <v>22</v>
      </c>
      <c r="E3889" s="213">
        <v>241</v>
      </c>
      <c r="F3889" s="213" t="s">
        <v>106</v>
      </c>
    </row>
    <row r="3890" spans="1:6" x14ac:dyDescent="0.3">
      <c r="A3890" s="213">
        <v>2013</v>
      </c>
      <c r="B3890" s="213" t="s">
        <v>94</v>
      </c>
      <c r="C3890" s="213" t="s">
        <v>82</v>
      </c>
      <c r="D3890" s="213" t="s">
        <v>61</v>
      </c>
      <c r="E3890" s="213">
        <v>220</v>
      </c>
      <c r="F3890" s="213" t="s">
        <v>106</v>
      </c>
    </row>
    <row r="3891" spans="1:6" x14ac:dyDescent="0.3">
      <c r="A3891" s="213">
        <v>2013</v>
      </c>
      <c r="B3891" s="213" t="s">
        <v>94</v>
      </c>
      <c r="C3891" s="213" t="s">
        <v>82</v>
      </c>
      <c r="D3891" s="213" t="s">
        <v>23</v>
      </c>
      <c r="E3891" s="213">
        <v>282</v>
      </c>
      <c r="F3891" s="213" t="s">
        <v>106</v>
      </c>
    </row>
    <row r="3892" spans="1:6" x14ac:dyDescent="0.3">
      <c r="A3892" s="213">
        <v>2013</v>
      </c>
      <c r="B3892" s="213" t="s">
        <v>94</v>
      </c>
      <c r="C3892" s="213" t="s">
        <v>82</v>
      </c>
      <c r="D3892" s="213" t="s">
        <v>12</v>
      </c>
      <c r="E3892" s="213">
        <v>221</v>
      </c>
      <c r="F3892" s="213" t="s">
        <v>106</v>
      </c>
    </row>
    <row r="3893" spans="1:6" x14ac:dyDescent="0.3">
      <c r="A3893" s="213">
        <v>2013</v>
      </c>
      <c r="B3893" s="213" t="s">
        <v>94</v>
      </c>
      <c r="C3893" s="213" t="s">
        <v>82</v>
      </c>
      <c r="D3893" s="213" t="s">
        <v>278</v>
      </c>
      <c r="E3893" s="213">
        <v>344</v>
      </c>
      <c r="F3893" s="213" t="s">
        <v>106</v>
      </c>
    </row>
    <row r="3894" spans="1:6" x14ac:dyDescent="0.3">
      <c r="A3894" s="213">
        <v>2013</v>
      </c>
      <c r="B3894" s="213" t="s">
        <v>94</v>
      </c>
      <c r="C3894" s="213" t="s">
        <v>82</v>
      </c>
      <c r="D3894" s="213" t="s">
        <v>19</v>
      </c>
      <c r="E3894" s="213">
        <v>380</v>
      </c>
      <c r="F3894" s="213" t="s">
        <v>106</v>
      </c>
    </row>
    <row r="3895" spans="1:6" x14ac:dyDescent="0.3">
      <c r="A3895" s="213">
        <v>2013</v>
      </c>
      <c r="B3895" s="213" t="s">
        <v>94</v>
      </c>
      <c r="C3895" s="213" t="s">
        <v>82</v>
      </c>
      <c r="D3895" s="213" t="s">
        <v>45</v>
      </c>
      <c r="E3895" s="213">
        <v>117</v>
      </c>
      <c r="F3895" s="213" t="s">
        <v>106</v>
      </c>
    </row>
    <row r="3896" spans="1:6" x14ac:dyDescent="0.3">
      <c r="A3896" s="213">
        <v>2013</v>
      </c>
      <c r="B3896" s="213" t="s">
        <v>94</v>
      </c>
      <c r="C3896" s="213" t="s">
        <v>82</v>
      </c>
      <c r="D3896" s="213" t="s">
        <v>48</v>
      </c>
      <c r="E3896" s="213">
        <v>194</v>
      </c>
      <c r="F3896" s="213" t="s">
        <v>106</v>
      </c>
    </row>
    <row r="3897" spans="1:6" x14ac:dyDescent="0.3">
      <c r="A3897" s="213">
        <v>2013</v>
      </c>
      <c r="B3897" s="213" t="s">
        <v>94</v>
      </c>
      <c r="C3897" s="213" t="s">
        <v>82</v>
      </c>
      <c r="D3897" s="213" t="s">
        <v>34</v>
      </c>
      <c r="E3897" s="213">
        <v>103</v>
      </c>
      <c r="F3897" s="213" t="s">
        <v>106</v>
      </c>
    </row>
    <row r="3898" spans="1:6" x14ac:dyDescent="0.3">
      <c r="A3898" s="213">
        <v>2013</v>
      </c>
      <c r="B3898" s="213" t="s">
        <v>94</v>
      </c>
      <c r="C3898" s="213" t="s">
        <v>82</v>
      </c>
      <c r="D3898" s="213" t="s">
        <v>3</v>
      </c>
      <c r="E3898" s="292">
        <v>1168</v>
      </c>
      <c r="F3898" s="213" t="s">
        <v>106</v>
      </c>
    </row>
    <row r="3899" spans="1:6" x14ac:dyDescent="0.3">
      <c r="A3899" s="213">
        <v>2013</v>
      </c>
      <c r="B3899" s="213" t="s">
        <v>94</v>
      </c>
      <c r="C3899" s="213" t="s">
        <v>82</v>
      </c>
      <c r="D3899" s="213" t="s">
        <v>80</v>
      </c>
      <c r="E3899" s="213">
        <v>396</v>
      </c>
      <c r="F3899" s="213" t="s">
        <v>106</v>
      </c>
    </row>
    <row r="3900" spans="1:6" x14ac:dyDescent="0.3">
      <c r="A3900" s="213">
        <v>2013</v>
      </c>
      <c r="B3900" s="213" t="s">
        <v>94</v>
      </c>
      <c r="C3900" s="213" t="s">
        <v>82</v>
      </c>
      <c r="D3900" s="213" t="s">
        <v>39</v>
      </c>
      <c r="E3900" s="213">
        <v>555</v>
      </c>
      <c r="F3900" s="213" t="s">
        <v>106</v>
      </c>
    </row>
    <row r="3901" spans="1:6" x14ac:dyDescent="0.3">
      <c r="A3901" s="213">
        <v>2013</v>
      </c>
      <c r="B3901" s="213" t="s">
        <v>94</v>
      </c>
      <c r="C3901" s="213" t="s">
        <v>82</v>
      </c>
      <c r="D3901" s="213" t="s">
        <v>14</v>
      </c>
      <c r="E3901" s="213">
        <v>848</v>
      </c>
      <c r="F3901" s="213" t="s">
        <v>106</v>
      </c>
    </row>
    <row r="3902" spans="1:6" x14ac:dyDescent="0.3">
      <c r="A3902" s="213">
        <v>2013</v>
      </c>
      <c r="B3902" s="213" t="s">
        <v>94</v>
      </c>
      <c r="C3902" s="213" t="s">
        <v>82</v>
      </c>
      <c r="D3902" s="213" t="s">
        <v>68</v>
      </c>
      <c r="E3902" s="213">
        <v>120</v>
      </c>
      <c r="F3902" s="213" t="s">
        <v>106</v>
      </c>
    </row>
    <row r="3903" spans="1:6" x14ac:dyDescent="0.3">
      <c r="A3903" s="213">
        <v>2013</v>
      </c>
      <c r="B3903" s="213" t="s">
        <v>94</v>
      </c>
      <c r="C3903" s="213" t="s">
        <v>82</v>
      </c>
      <c r="D3903" s="213" t="s">
        <v>69</v>
      </c>
      <c r="E3903" s="213">
        <v>163</v>
      </c>
      <c r="F3903" s="213" t="s">
        <v>106</v>
      </c>
    </row>
    <row r="3904" spans="1:6" x14ac:dyDescent="0.3">
      <c r="A3904" s="213">
        <v>2013</v>
      </c>
      <c r="B3904" s="213" t="s">
        <v>94</v>
      </c>
      <c r="C3904" s="213" t="s">
        <v>82</v>
      </c>
      <c r="D3904" s="213" t="s">
        <v>50</v>
      </c>
      <c r="E3904" s="213">
        <v>40</v>
      </c>
      <c r="F3904" s="213" t="s">
        <v>106</v>
      </c>
    </row>
    <row r="3905" spans="1:6" x14ac:dyDescent="0.3">
      <c r="A3905" s="213">
        <v>2013</v>
      </c>
      <c r="B3905" s="213" t="s">
        <v>94</v>
      </c>
      <c r="C3905" s="213" t="s">
        <v>82</v>
      </c>
      <c r="D3905" s="213" t="s">
        <v>279</v>
      </c>
      <c r="E3905" s="213">
        <v>54</v>
      </c>
      <c r="F3905" s="213" t="s">
        <v>106</v>
      </c>
    </row>
    <row r="3906" spans="1:6" x14ac:dyDescent="0.3">
      <c r="A3906" s="213">
        <v>2013</v>
      </c>
      <c r="B3906" s="213" t="s">
        <v>94</v>
      </c>
      <c r="C3906" s="213" t="s">
        <v>82</v>
      </c>
      <c r="D3906" s="213" t="s">
        <v>24</v>
      </c>
      <c r="E3906" s="213">
        <v>699</v>
      </c>
      <c r="F3906" s="213" t="s">
        <v>106</v>
      </c>
    </row>
    <row r="3907" spans="1:6" x14ac:dyDescent="0.3">
      <c r="A3907" s="213">
        <v>2013</v>
      </c>
      <c r="B3907" s="213" t="s">
        <v>94</v>
      </c>
      <c r="C3907" s="213" t="s">
        <v>82</v>
      </c>
      <c r="D3907" s="213" t="s">
        <v>9</v>
      </c>
      <c r="E3907" s="213">
        <v>586</v>
      </c>
      <c r="F3907" s="213" t="s">
        <v>106</v>
      </c>
    </row>
    <row r="3908" spans="1:6" x14ac:dyDescent="0.3">
      <c r="A3908" s="213">
        <v>2013</v>
      </c>
      <c r="B3908" s="213" t="s">
        <v>94</v>
      </c>
      <c r="C3908" s="213" t="s">
        <v>82</v>
      </c>
      <c r="D3908" s="213" t="s">
        <v>67</v>
      </c>
      <c r="E3908" s="213">
        <v>336</v>
      </c>
      <c r="F3908" s="213" t="s">
        <v>106</v>
      </c>
    </row>
    <row r="3909" spans="1:6" x14ac:dyDescent="0.3">
      <c r="A3909" s="213">
        <v>2013</v>
      </c>
      <c r="B3909" s="213" t="s">
        <v>94</v>
      </c>
      <c r="C3909" s="213" t="s">
        <v>82</v>
      </c>
      <c r="D3909" s="213" t="s">
        <v>28</v>
      </c>
      <c r="E3909" s="213">
        <v>393</v>
      </c>
      <c r="F3909" s="213" t="s">
        <v>106</v>
      </c>
    </row>
    <row r="3910" spans="1:6" x14ac:dyDescent="0.3">
      <c r="A3910" s="213">
        <v>2013</v>
      </c>
      <c r="B3910" s="213" t="s">
        <v>94</v>
      </c>
      <c r="C3910" s="213" t="s">
        <v>82</v>
      </c>
      <c r="D3910" s="213" t="s">
        <v>31</v>
      </c>
      <c r="E3910" s="213">
        <v>444</v>
      </c>
      <c r="F3910" s="213" t="s">
        <v>106</v>
      </c>
    </row>
    <row r="3911" spans="1:6" x14ac:dyDescent="0.3">
      <c r="A3911" s="213">
        <v>2013</v>
      </c>
      <c r="B3911" s="213" t="s">
        <v>94</v>
      </c>
      <c r="C3911" s="213" t="s">
        <v>82</v>
      </c>
      <c r="D3911" s="213" t="s">
        <v>64</v>
      </c>
      <c r="E3911" s="213">
        <v>493</v>
      </c>
      <c r="F3911" s="213" t="s">
        <v>106</v>
      </c>
    </row>
    <row r="3912" spans="1:6" x14ac:dyDescent="0.3">
      <c r="A3912" s="213">
        <v>2013</v>
      </c>
      <c r="B3912" s="213" t="s">
        <v>94</v>
      </c>
      <c r="C3912" s="213" t="s">
        <v>82</v>
      </c>
      <c r="D3912" s="213" t="s">
        <v>290</v>
      </c>
      <c r="E3912" s="213">
        <v>35</v>
      </c>
      <c r="F3912" s="213" t="s">
        <v>106</v>
      </c>
    </row>
    <row r="3913" spans="1:6" x14ac:dyDescent="0.3">
      <c r="A3913" s="213">
        <v>2013</v>
      </c>
      <c r="B3913" s="213" t="s">
        <v>94</v>
      </c>
      <c r="C3913" s="213" t="s">
        <v>82</v>
      </c>
      <c r="D3913" s="213" t="s">
        <v>280</v>
      </c>
      <c r="E3913" s="213">
        <v>104</v>
      </c>
      <c r="F3913" s="213" t="s">
        <v>106</v>
      </c>
    </row>
    <row r="3914" spans="1:6" x14ac:dyDescent="0.3">
      <c r="A3914" s="213">
        <v>2013</v>
      </c>
      <c r="B3914" s="213" t="s">
        <v>94</v>
      </c>
      <c r="C3914" s="213" t="s">
        <v>82</v>
      </c>
      <c r="D3914" s="213" t="s">
        <v>73</v>
      </c>
      <c r="E3914" s="213">
        <v>801</v>
      </c>
      <c r="F3914" s="213" t="s">
        <v>106</v>
      </c>
    </row>
    <row r="3915" spans="1:6" x14ac:dyDescent="0.3">
      <c r="A3915" s="213">
        <v>2013</v>
      </c>
      <c r="B3915" s="213" t="s">
        <v>94</v>
      </c>
      <c r="C3915" s="213" t="s">
        <v>82</v>
      </c>
      <c r="D3915" s="213" t="s">
        <v>26</v>
      </c>
      <c r="E3915" s="213">
        <v>291</v>
      </c>
      <c r="F3915" s="213" t="s">
        <v>106</v>
      </c>
    </row>
    <row r="3916" spans="1:6" x14ac:dyDescent="0.3">
      <c r="A3916" s="213">
        <v>2013</v>
      </c>
      <c r="B3916" s="213" t="s">
        <v>94</v>
      </c>
      <c r="C3916" s="213" t="s">
        <v>82</v>
      </c>
      <c r="D3916" s="213" t="s">
        <v>32</v>
      </c>
      <c r="E3916" s="213">
        <v>276</v>
      </c>
      <c r="F3916" s="213" t="s">
        <v>106</v>
      </c>
    </row>
    <row r="3917" spans="1:6" x14ac:dyDescent="0.3">
      <c r="A3917" s="213">
        <v>2013</v>
      </c>
      <c r="B3917" s="213" t="s">
        <v>94</v>
      </c>
      <c r="C3917" s="213" t="s">
        <v>82</v>
      </c>
      <c r="D3917" s="213" t="s">
        <v>46</v>
      </c>
      <c r="E3917" s="213">
        <v>639</v>
      </c>
      <c r="F3917" s="213" t="s">
        <v>106</v>
      </c>
    </row>
    <row r="3918" spans="1:6" x14ac:dyDescent="0.3">
      <c r="A3918" s="213">
        <v>2013</v>
      </c>
      <c r="B3918" s="213" t="s">
        <v>94</v>
      </c>
      <c r="C3918" s="213" t="s">
        <v>82</v>
      </c>
      <c r="D3918" s="213" t="s">
        <v>75</v>
      </c>
      <c r="E3918" s="213">
        <v>503</v>
      </c>
      <c r="F3918" s="213" t="s">
        <v>106</v>
      </c>
    </row>
    <row r="3919" spans="1:6" x14ac:dyDescent="0.3">
      <c r="A3919" s="213">
        <v>2013</v>
      </c>
      <c r="B3919" s="213" t="s">
        <v>94</v>
      </c>
      <c r="C3919" s="213" t="s">
        <v>82</v>
      </c>
      <c r="D3919" s="213" t="s">
        <v>10</v>
      </c>
      <c r="E3919" s="292">
        <v>1098</v>
      </c>
      <c r="F3919" s="213" t="s">
        <v>106</v>
      </c>
    </row>
    <row r="3920" spans="1:6" x14ac:dyDescent="0.3">
      <c r="A3920" s="213">
        <v>2013</v>
      </c>
      <c r="B3920" s="213" t="s">
        <v>94</v>
      </c>
      <c r="C3920" s="213" t="s">
        <v>82</v>
      </c>
      <c r="D3920" s="213" t="s">
        <v>291</v>
      </c>
      <c r="E3920" s="213">
        <v>92</v>
      </c>
      <c r="F3920" s="213" t="s">
        <v>106</v>
      </c>
    </row>
    <row r="3921" spans="1:6" x14ac:dyDescent="0.3">
      <c r="A3921" s="213">
        <v>2013</v>
      </c>
      <c r="B3921" s="213" t="s">
        <v>94</v>
      </c>
      <c r="C3921" s="213" t="s">
        <v>82</v>
      </c>
      <c r="D3921" s="213" t="s">
        <v>15</v>
      </c>
      <c r="E3921" s="213">
        <v>871</v>
      </c>
      <c r="F3921" s="213" t="s">
        <v>106</v>
      </c>
    </row>
    <row r="3922" spans="1:6" x14ac:dyDescent="0.3">
      <c r="A3922" s="213">
        <v>2013</v>
      </c>
      <c r="B3922" s="213" t="s">
        <v>94</v>
      </c>
      <c r="C3922" s="213" t="s">
        <v>82</v>
      </c>
      <c r="D3922" s="213" t="s">
        <v>18</v>
      </c>
      <c r="E3922" s="292">
        <v>1593</v>
      </c>
      <c r="F3922" s="213" t="s">
        <v>106</v>
      </c>
    </row>
    <row r="3923" spans="1:6" x14ac:dyDescent="0.3">
      <c r="A3923" s="213">
        <v>2013</v>
      </c>
      <c r="B3923" s="213" t="s">
        <v>94</v>
      </c>
      <c r="C3923" s="213" t="s">
        <v>82</v>
      </c>
      <c r="D3923" s="213" t="s">
        <v>77</v>
      </c>
      <c r="E3923" s="213">
        <v>349</v>
      </c>
      <c r="F3923" s="213" t="s">
        <v>106</v>
      </c>
    </row>
    <row r="3924" spans="1:6" x14ac:dyDescent="0.3">
      <c r="A3924" s="213">
        <v>2013</v>
      </c>
      <c r="B3924" s="213" t="s">
        <v>94</v>
      </c>
      <c r="C3924" s="213" t="s">
        <v>82</v>
      </c>
      <c r="D3924" s="213" t="s">
        <v>44</v>
      </c>
      <c r="E3924" s="213">
        <v>99</v>
      </c>
      <c r="F3924" s="213" t="s">
        <v>106</v>
      </c>
    </row>
    <row r="3925" spans="1:6" x14ac:dyDescent="0.3">
      <c r="A3925" s="213">
        <v>2013</v>
      </c>
      <c r="B3925" s="213" t="s">
        <v>94</v>
      </c>
      <c r="C3925" s="213" t="s">
        <v>82</v>
      </c>
      <c r="D3925" s="213" t="s">
        <v>71</v>
      </c>
      <c r="E3925" s="213">
        <v>319</v>
      </c>
      <c r="F3925" s="213" t="s">
        <v>106</v>
      </c>
    </row>
    <row r="3926" spans="1:6" x14ac:dyDescent="0.3">
      <c r="A3926" s="213">
        <v>2013</v>
      </c>
      <c r="B3926" s="213" t="s">
        <v>94</v>
      </c>
      <c r="C3926" s="213" t="s">
        <v>82</v>
      </c>
      <c r="D3926" s="213" t="s">
        <v>52</v>
      </c>
      <c r="E3926" s="213">
        <v>79</v>
      </c>
      <c r="F3926" s="213" t="s">
        <v>106</v>
      </c>
    </row>
    <row r="3927" spans="1:6" x14ac:dyDescent="0.3">
      <c r="A3927" s="213">
        <v>2013</v>
      </c>
      <c r="B3927" s="213" t="s">
        <v>94</v>
      </c>
      <c r="C3927" s="213" t="s">
        <v>82</v>
      </c>
      <c r="D3927" s="213" t="s">
        <v>20</v>
      </c>
      <c r="E3927" s="213">
        <v>557</v>
      </c>
      <c r="F3927" s="213" t="s">
        <v>106</v>
      </c>
    </row>
    <row r="3928" spans="1:6" x14ac:dyDescent="0.3">
      <c r="A3928" s="213">
        <v>2013</v>
      </c>
      <c r="B3928" s="213" t="s">
        <v>94</v>
      </c>
      <c r="C3928" s="213" t="s">
        <v>82</v>
      </c>
      <c r="D3928" s="213" t="s">
        <v>95</v>
      </c>
      <c r="E3928" s="292">
        <v>1189</v>
      </c>
      <c r="F3928" s="213" t="s">
        <v>106</v>
      </c>
    </row>
    <row r="3929" spans="1:6" x14ac:dyDescent="0.3">
      <c r="A3929" s="213">
        <v>2013</v>
      </c>
      <c r="B3929" s="213" t="s">
        <v>94</v>
      </c>
      <c r="C3929" s="213" t="s">
        <v>82</v>
      </c>
      <c r="D3929" s="213" t="s">
        <v>30</v>
      </c>
      <c r="E3929" s="213">
        <v>157</v>
      </c>
      <c r="F3929" s="213" t="s">
        <v>106</v>
      </c>
    </row>
    <row r="3930" spans="1:6" x14ac:dyDescent="0.3">
      <c r="A3930" s="213">
        <v>2013</v>
      </c>
      <c r="B3930" s="213" t="s">
        <v>94</v>
      </c>
      <c r="C3930" s="213" t="s">
        <v>82</v>
      </c>
      <c r="D3930" s="213" t="s">
        <v>58</v>
      </c>
      <c r="E3930" s="213">
        <v>40</v>
      </c>
      <c r="F3930" s="213" t="s">
        <v>106</v>
      </c>
    </row>
    <row r="3931" spans="1:6" x14ac:dyDescent="0.3">
      <c r="A3931" s="213">
        <v>2013</v>
      </c>
      <c r="B3931" s="213" t="s">
        <v>94</v>
      </c>
      <c r="C3931" s="213" t="s">
        <v>82</v>
      </c>
      <c r="D3931" s="213" t="s">
        <v>281</v>
      </c>
      <c r="E3931" s="292">
        <v>3495</v>
      </c>
      <c r="F3931" s="213" t="s">
        <v>106</v>
      </c>
    </row>
    <row r="3932" spans="1:6" x14ac:dyDescent="0.3">
      <c r="A3932" s="213">
        <v>2013</v>
      </c>
      <c r="B3932" s="213" t="s">
        <v>94</v>
      </c>
      <c r="C3932" s="213" t="s">
        <v>82</v>
      </c>
      <c r="D3932" s="213" t="s">
        <v>282</v>
      </c>
      <c r="E3932" s="213">
        <v>100</v>
      </c>
      <c r="F3932" s="213" t="s">
        <v>106</v>
      </c>
    </row>
    <row r="3933" spans="1:6" x14ac:dyDescent="0.3">
      <c r="A3933" s="213">
        <v>2013</v>
      </c>
      <c r="B3933" s="213" t="s">
        <v>94</v>
      </c>
      <c r="C3933" s="213" t="s">
        <v>82</v>
      </c>
      <c r="D3933" s="213" t="s">
        <v>145</v>
      </c>
      <c r="E3933" s="292">
        <v>13171</v>
      </c>
      <c r="F3933" s="213" t="s">
        <v>106</v>
      </c>
    </row>
    <row r="3934" spans="1:6" x14ac:dyDescent="0.3">
      <c r="A3934" s="213">
        <v>2013</v>
      </c>
      <c r="B3934" s="213" t="s">
        <v>94</v>
      </c>
      <c r="C3934" s="213" t="s">
        <v>82</v>
      </c>
      <c r="D3934" s="213" t="s">
        <v>146</v>
      </c>
      <c r="E3934" s="292">
        <v>8469</v>
      </c>
      <c r="F3934" s="213" t="s">
        <v>106</v>
      </c>
    </row>
    <row r="3935" spans="1:6" x14ac:dyDescent="0.3">
      <c r="A3935" s="213">
        <v>2013</v>
      </c>
      <c r="B3935" s="213" t="s">
        <v>94</v>
      </c>
      <c r="C3935" s="213" t="s">
        <v>82</v>
      </c>
      <c r="D3935" s="213" t="s">
        <v>147</v>
      </c>
      <c r="E3935" s="292">
        <v>17836</v>
      </c>
      <c r="F3935" s="213" t="s">
        <v>106</v>
      </c>
    </row>
    <row r="3936" spans="1:6" x14ac:dyDescent="0.3">
      <c r="A3936" s="213">
        <v>2013</v>
      </c>
      <c r="B3936" s="213" t="s">
        <v>94</v>
      </c>
      <c r="C3936" s="213" t="s">
        <v>87</v>
      </c>
      <c r="D3936" s="213" t="s">
        <v>35</v>
      </c>
      <c r="E3936" s="213">
        <v>68</v>
      </c>
      <c r="F3936" s="213" t="s">
        <v>106</v>
      </c>
    </row>
    <row r="3937" spans="1:6" x14ac:dyDescent="0.3">
      <c r="A3937" s="213">
        <v>2013</v>
      </c>
      <c r="B3937" s="213" t="s">
        <v>94</v>
      </c>
      <c r="C3937" s="213" t="s">
        <v>87</v>
      </c>
      <c r="D3937" s="213" t="s">
        <v>41</v>
      </c>
      <c r="E3937" s="213">
        <v>68</v>
      </c>
      <c r="F3937" s="213" t="s">
        <v>106</v>
      </c>
    </row>
    <row r="3938" spans="1:6" x14ac:dyDescent="0.3">
      <c r="A3938" s="213">
        <v>2013</v>
      </c>
      <c r="B3938" s="213" t="s">
        <v>94</v>
      </c>
      <c r="C3938" s="213" t="s">
        <v>87</v>
      </c>
      <c r="D3938" s="213" t="s">
        <v>59</v>
      </c>
      <c r="E3938" s="213">
        <v>126</v>
      </c>
      <c r="F3938" s="213" t="s">
        <v>106</v>
      </c>
    </row>
    <row r="3939" spans="1:6" x14ac:dyDescent="0.3">
      <c r="A3939" s="213">
        <v>2013</v>
      </c>
      <c r="B3939" s="213" t="s">
        <v>94</v>
      </c>
      <c r="C3939" s="213" t="s">
        <v>87</v>
      </c>
      <c r="D3939" s="213" t="s">
        <v>79</v>
      </c>
      <c r="E3939" s="292">
        <v>1444</v>
      </c>
      <c r="F3939" s="213" t="s">
        <v>106</v>
      </c>
    </row>
    <row r="3940" spans="1:6" x14ac:dyDescent="0.3">
      <c r="A3940" s="213">
        <v>2013</v>
      </c>
      <c r="B3940" s="213" t="s">
        <v>94</v>
      </c>
      <c r="C3940" s="213" t="s">
        <v>87</v>
      </c>
      <c r="D3940" s="213" t="s">
        <v>17</v>
      </c>
      <c r="E3940" s="213">
        <v>788</v>
      </c>
      <c r="F3940" s="213" t="s">
        <v>106</v>
      </c>
    </row>
    <row r="3941" spans="1:6" x14ac:dyDescent="0.3">
      <c r="A3941" s="213">
        <v>2013</v>
      </c>
      <c r="B3941" s="213" t="s">
        <v>94</v>
      </c>
      <c r="C3941" s="213" t="s">
        <v>87</v>
      </c>
      <c r="D3941" s="213" t="s">
        <v>274</v>
      </c>
      <c r="E3941" s="213">
        <v>94</v>
      </c>
      <c r="F3941" s="213" t="s">
        <v>106</v>
      </c>
    </row>
    <row r="3942" spans="1:6" x14ac:dyDescent="0.3">
      <c r="A3942" s="213">
        <v>2013</v>
      </c>
      <c r="B3942" s="213" t="s">
        <v>94</v>
      </c>
      <c r="C3942" s="213" t="s">
        <v>87</v>
      </c>
      <c r="D3942" s="213" t="s">
        <v>66</v>
      </c>
      <c r="E3942" s="213">
        <v>231</v>
      </c>
      <c r="F3942" s="213" t="s">
        <v>106</v>
      </c>
    </row>
    <row r="3943" spans="1:6" x14ac:dyDescent="0.3">
      <c r="A3943" s="213">
        <v>2013</v>
      </c>
      <c r="B3943" s="213" t="s">
        <v>94</v>
      </c>
      <c r="C3943" s="213" t="s">
        <v>87</v>
      </c>
      <c r="D3943" s="213" t="s">
        <v>283</v>
      </c>
      <c r="E3943" s="213">
        <v>73</v>
      </c>
      <c r="F3943" s="213" t="s">
        <v>106</v>
      </c>
    </row>
    <row r="3944" spans="1:6" x14ac:dyDescent="0.3">
      <c r="A3944" s="213">
        <v>2013</v>
      </c>
      <c r="B3944" s="213" t="s">
        <v>94</v>
      </c>
      <c r="C3944" s="213" t="s">
        <v>87</v>
      </c>
      <c r="D3944" s="213" t="s">
        <v>11</v>
      </c>
      <c r="E3944" s="292">
        <v>1349</v>
      </c>
      <c r="F3944" s="213" t="s">
        <v>106</v>
      </c>
    </row>
    <row r="3945" spans="1:6" x14ac:dyDescent="0.3">
      <c r="A3945" s="213">
        <v>2013</v>
      </c>
      <c r="B3945" s="213" t="s">
        <v>94</v>
      </c>
      <c r="C3945" s="213" t="s">
        <v>87</v>
      </c>
      <c r="D3945" s="213" t="s">
        <v>56</v>
      </c>
      <c r="E3945" s="213">
        <v>357</v>
      </c>
      <c r="F3945" s="213" t="s">
        <v>106</v>
      </c>
    </row>
    <row r="3946" spans="1:6" x14ac:dyDescent="0.3">
      <c r="A3946" s="213">
        <v>2013</v>
      </c>
      <c r="B3946" s="213" t="s">
        <v>94</v>
      </c>
      <c r="C3946" s="213" t="s">
        <v>87</v>
      </c>
      <c r="D3946" s="213" t="s">
        <v>29</v>
      </c>
      <c r="E3946" s="213">
        <v>361</v>
      </c>
      <c r="F3946" s="213" t="s">
        <v>106</v>
      </c>
    </row>
    <row r="3947" spans="1:6" x14ac:dyDescent="0.3">
      <c r="A3947" s="213">
        <v>2013</v>
      </c>
      <c r="B3947" s="213" t="s">
        <v>94</v>
      </c>
      <c r="C3947" s="213" t="s">
        <v>87</v>
      </c>
      <c r="D3947" s="213" t="s">
        <v>47</v>
      </c>
      <c r="E3947" s="213">
        <v>960</v>
      </c>
      <c r="F3947" s="213" t="s">
        <v>106</v>
      </c>
    </row>
    <row r="3948" spans="1:6" x14ac:dyDescent="0.3">
      <c r="A3948" s="213">
        <v>2013</v>
      </c>
      <c r="B3948" s="213" t="s">
        <v>94</v>
      </c>
      <c r="C3948" s="213" t="s">
        <v>87</v>
      </c>
      <c r="D3948" s="213" t="s">
        <v>57</v>
      </c>
      <c r="E3948" s="213">
        <v>190</v>
      </c>
      <c r="F3948" s="213" t="s">
        <v>106</v>
      </c>
    </row>
    <row r="3949" spans="1:6" x14ac:dyDescent="0.3">
      <c r="A3949" s="213">
        <v>2013</v>
      </c>
      <c r="B3949" s="213" t="s">
        <v>94</v>
      </c>
      <c r="C3949" s="213" t="s">
        <v>87</v>
      </c>
      <c r="D3949" s="213" t="s">
        <v>74</v>
      </c>
      <c r="E3949" s="213">
        <v>960</v>
      </c>
      <c r="F3949" s="213" t="s">
        <v>106</v>
      </c>
    </row>
    <row r="3950" spans="1:6" x14ac:dyDescent="0.3">
      <c r="A3950" s="213">
        <v>2013</v>
      </c>
      <c r="B3950" s="213" t="s">
        <v>94</v>
      </c>
      <c r="C3950" s="213" t="s">
        <v>87</v>
      </c>
      <c r="D3950" s="213" t="s">
        <v>53</v>
      </c>
      <c r="E3950" s="213">
        <v>140</v>
      </c>
      <c r="F3950" s="213" t="s">
        <v>106</v>
      </c>
    </row>
    <row r="3951" spans="1:6" x14ac:dyDescent="0.3">
      <c r="A3951" s="213">
        <v>2013</v>
      </c>
      <c r="B3951" s="213" t="s">
        <v>94</v>
      </c>
      <c r="C3951" s="213" t="s">
        <v>87</v>
      </c>
      <c r="D3951" s="213" t="s">
        <v>49</v>
      </c>
      <c r="E3951" s="213">
        <v>39</v>
      </c>
      <c r="F3951" s="213" t="s">
        <v>106</v>
      </c>
    </row>
    <row r="3952" spans="1:6" x14ac:dyDescent="0.3">
      <c r="A3952" s="213">
        <v>2013</v>
      </c>
      <c r="B3952" s="213" t="s">
        <v>94</v>
      </c>
      <c r="C3952" s="213" t="s">
        <v>87</v>
      </c>
      <c r="D3952" s="213" t="s">
        <v>33</v>
      </c>
      <c r="E3952" s="213">
        <v>195</v>
      </c>
      <c r="F3952" s="213" t="s">
        <v>106</v>
      </c>
    </row>
    <row r="3953" spans="1:6" x14ac:dyDescent="0.3">
      <c r="A3953" s="213">
        <v>2013</v>
      </c>
      <c r="B3953" s="213" t="s">
        <v>94</v>
      </c>
      <c r="C3953" s="213" t="s">
        <v>87</v>
      </c>
      <c r="D3953" s="213" t="s">
        <v>60</v>
      </c>
      <c r="E3953" s="213">
        <v>380</v>
      </c>
      <c r="F3953" s="213" t="s">
        <v>106</v>
      </c>
    </row>
    <row r="3954" spans="1:6" x14ac:dyDescent="0.3">
      <c r="A3954" s="213">
        <v>2013</v>
      </c>
      <c r="B3954" s="213" t="s">
        <v>94</v>
      </c>
      <c r="C3954" s="213" t="s">
        <v>87</v>
      </c>
      <c r="D3954" s="213" t="s">
        <v>25</v>
      </c>
      <c r="E3954" s="213">
        <v>919</v>
      </c>
      <c r="F3954" s="213" t="s">
        <v>106</v>
      </c>
    </row>
    <row r="3955" spans="1:6" x14ac:dyDescent="0.3">
      <c r="A3955" s="213">
        <v>2013</v>
      </c>
      <c r="B3955" s="213" t="s">
        <v>94</v>
      </c>
      <c r="C3955" s="213" t="s">
        <v>87</v>
      </c>
      <c r="D3955" s="213" t="s">
        <v>7</v>
      </c>
      <c r="E3955" s="292">
        <v>1088</v>
      </c>
      <c r="F3955" s="213" t="s">
        <v>106</v>
      </c>
    </row>
    <row r="3956" spans="1:6" x14ac:dyDescent="0.3">
      <c r="A3956" s="213">
        <v>2013</v>
      </c>
      <c r="B3956" s="213" t="s">
        <v>94</v>
      </c>
      <c r="C3956" s="213" t="s">
        <v>87</v>
      </c>
      <c r="D3956" s="213" t="s">
        <v>51</v>
      </c>
      <c r="E3956" s="213">
        <v>42</v>
      </c>
      <c r="F3956" s="213" t="s">
        <v>106</v>
      </c>
    </row>
    <row r="3957" spans="1:6" x14ac:dyDescent="0.3">
      <c r="A3957" s="213">
        <v>2013</v>
      </c>
      <c r="B3957" s="213" t="s">
        <v>94</v>
      </c>
      <c r="C3957" s="213" t="s">
        <v>87</v>
      </c>
      <c r="D3957" s="213" t="s">
        <v>55</v>
      </c>
      <c r="E3957" s="213">
        <v>66</v>
      </c>
      <c r="F3957" s="213" t="s">
        <v>106</v>
      </c>
    </row>
    <row r="3958" spans="1:6" x14ac:dyDescent="0.3">
      <c r="A3958" s="213">
        <v>2013</v>
      </c>
      <c r="B3958" s="213" t="s">
        <v>94</v>
      </c>
      <c r="C3958" s="213" t="s">
        <v>87</v>
      </c>
      <c r="D3958" s="213" t="s">
        <v>36</v>
      </c>
      <c r="E3958" s="213">
        <v>338</v>
      </c>
      <c r="F3958" s="213" t="s">
        <v>106</v>
      </c>
    </row>
    <row r="3959" spans="1:6" x14ac:dyDescent="0.3">
      <c r="A3959" s="213">
        <v>2013</v>
      </c>
      <c r="B3959" s="213" t="s">
        <v>94</v>
      </c>
      <c r="C3959" s="213" t="s">
        <v>87</v>
      </c>
      <c r="D3959" s="213" t="s">
        <v>21</v>
      </c>
      <c r="E3959" s="213">
        <v>366</v>
      </c>
      <c r="F3959" s="213" t="s">
        <v>106</v>
      </c>
    </row>
    <row r="3960" spans="1:6" x14ac:dyDescent="0.3">
      <c r="A3960" s="213">
        <v>2013</v>
      </c>
      <c r="B3960" s="213" t="s">
        <v>94</v>
      </c>
      <c r="C3960" s="213" t="s">
        <v>87</v>
      </c>
      <c r="D3960" s="213" t="s">
        <v>42</v>
      </c>
      <c r="E3960" s="213">
        <v>57</v>
      </c>
      <c r="F3960" s="213" t="s">
        <v>106</v>
      </c>
    </row>
    <row r="3961" spans="1:6" x14ac:dyDescent="0.3">
      <c r="A3961" s="213">
        <v>2013</v>
      </c>
      <c r="B3961" s="213" t="s">
        <v>94</v>
      </c>
      <c r="C3961" s="213" t="s">
        <v>87</v>
      </c>
      <c r="D3961" s="213" t="s">
        <v>286</v>
      </c>
      <c r="E3961" s="213">
        <v>64</v>
      </c>
      <c r="F3961" s="213" t="s">
        <v>106</v>
      </c>
    </row>
    <row r="3962" spans="1:6" x14ac:dyDescent="0.3">
      <c r="A3962" s="213">
        <v>2013</v>
      </c>
      <c r="B3962" s="213" t="s">
        <v>94</v>
      </c>
      <c r="C3962" s="213" t="s">
        <v>87</v>
      </c>
      <c r="D3962" s="213" t="s">
        <v>16</v>
      </c>
      <c r="E3962" s="213">
        <v>871</v>
      </c>
      <c r="F3962" s="213" t="s">
        <v>106</v>
      </c>
    </row>
    <row r="3963" spans="1:6" x14ac:dyDescent="0.3">
      <c r="A3963" s="213">
        <v>2013</v>
      </c>
      <c r="B3963" s="213" t="s">
        <v>94</v>
      </c>
      <c r="C3963" s="213" t="s">
        <v>87</v>
      </c>
      <c r="D3963" s="213" t="s">
        <v>2</v>
      </c>
      <c r="E3963" s="292">
        <v>1877</v>
      </c>
      <c r="F3963" s="213" t="s">
        <v>106</v>
      </c>
    </row>
    <row r="3964" spans="1:6" x14ac:dyDescent="0.3">
      <c r="A3964" s="213">
        <v>2013</v>
      </c>
      <c r="B3964" s="213" t="s">
        <v>94</v>
      </c>
      <c r="C3964" s="213" t="s">
        <v>87</v>
      </c>
      <c r="D3964" s="213" t="s">
        <v>287</v>
      </c>
      <c r="E3964" s="213">
        <v>46</v>
      </c>
      <c r="F3964" s="213" t="s">
        <v>106</v>
      </c>
    </row>
    <row r="3965" spans="1:6" x14ac:dyDescent="0.3">
      <c r="A3965" s="213">
        <v>2013</v>
      </c>
      <c r="B3965" s="213" t="s">
        <v>94</v>
      </c>
      <c r="C3965" s="213" t="s">
        <v>87</v>
      </c>
      <c r="D3965" s="213" t="s">
        <v>288</v>
      </c>
      <c r="E3965" s="213">
        <v>50</v>
      </c>
      <c r="F3965" s="213" t="s">
        <v>106</v>
      </c>
    </row>
    <row r="3966" spans="1:6" x14ac:dyDescent="0.3">
      <c r="A3966" s="213">
        <v>2013</v>
      </c>
      <c r="B3966" s="213" t="s">
        <v>94</v>
      </c>
      <c r="C3966" s="213" t="s">
        <v>87</v>
      </c>
      <c r="D3966" s="213" t="s">
        <v>4</v>
      </c>
      <c r="E3966" s="292">
        <v>1993</v>
      </c>
      <c r="F3966" s="213" t="s">
        <v>106</v>
      </c>
    </row>
    <row r="3967" spans="1:6" x14ac:dyDescent="0.3">
      <c r="A3967" s="213">
        <v>2013</v>
      </c>
      <c r="B3967" s="213" t="s">
        <v>94</v>
      </c>
      <c r="C3967" s="213" t="s">
        <v>87</v>
      </c>
      <c r="D3967" s="213" t="s">
        <v>38</v>
      </c>
      <c r="E3967" s="213">
        <v>163</v>
      </c>
      <c r="F3967" s="213" t="s">
        <v>106</v>
      </c>
    </row>
    <row r="3968" spans="1:6" x14ac:dyDescent="0.3">
      <c r="A3968" s="213">
        <v>2013</v>
      </c>
      <c r="B3968" s="213" t="s">
        <v>94</v>
      </c>
      <c r="C3968" s="213" t="s">
        <v>87</v>
      </c>
      <c r="D3968" s="213" t="s">
        <v>275</v>
      </c>
      <c r="E3968" s="213">
        <v>235</v>
      </c>
      <c r="F3968" s="213" t="s">
        <v>106</v>
      </c>
    </row>
    <row r="3969" spans="1:6" x14ac:dyDescent="0.3">
      <c r="A3969" s="213">
        <v>2013</v>
      </c>
      <c r="B3969" s="213" t="s">
        <v>94</v>
      </c>
      <c r="C3969" s="213" t="s">
        <v>87</v>
      </c>
      <c r="D3969" s="213" t="s">
        <v>8</v>
      </c>
      <c r="E3969" s="213">
        <v>748</v>
      </c>
      <c r="F3969" s="213" t="s">
        <v>106</v>
      </c>
    </row>
    <row r="3970" spans="1:6" x14ac:dyDescent="0.3">
      <c r="A3970" s="213">
        <v>2013</v>
      </c>
      <c r="B3970" s="213" t="s">
        <v>94</v>
      </c>
      <c r="C3970" s="213" t="s">
        <v>87</v>
      </c>
      <c r="D3970" s="213" t="s">
        <v>78</v>
      </c>
      <c r="E3970" s="292">
        <v>1170</v>
      </c>
      <c r="F3970" s="213" t="s">
        <v>106</v>
      </c>
    </row>
    <row r="3971" spans="1:6" x14ac:dyDescent="0.3">
      <c r="A3971" s="213">
        <v>2013</v>
      </c>
      <c r="B3971" s="213" t="s">
        <v>94</v>
      </c>
      <c r="C3971" s="213" t="s">
        <v>87</v>
      </c>
      <c r="D3971" s="213" t="s">
        <v>27</v>
      </c>
      <c r="E3971" s="213">
        <v>676</v>
      </c>
      <c r="F3971" s="213" t="s">
        <v>106</v>
      </c>
    </row>
    <row r="3972" spans="1:6" x14ac:dyDescent="0.3">
      <c r="A3972" s="213">
        <v>2013</v>
      </c>
      <c r="B3972" s="213" t="s">
        <v>94</v>
      </c>
      <c r="C3972" s="213" t="s">
        <v>87</v>
      </c>
      <c r="D3972" s="213" t="s">
        <v>13</v>
      </c>
      <c r="E3972" s="213">
        <v>313</v>
      </c>
      <c r="F3972" s="213" t="s">
        <v>106</v>
      </c>
    </row>
    <row r="3973" spans="1:6" x14ac:dyDescent="0.3">
      <c r="A3973" s="213">
        <v>2013</v>
      </c>
      <c r="B3973" s="213" t="s">
        <v>94</v>
      </c>
      <c r="C3973" s="213" t="s">
        <v>87</v>
      </c>
      <c r="D3973" s="213" t="s">
        <v>70</v>
      </c>
      <c r="E3973" s="213">
        <v>854</v>
      </c>
      <c r="F3973" s="213" t="s">
        <v>106</v>
      </c>
    </row>
    <row r="3974" spans="1:6" x14ac:dyDescent="0.3">
      <c r="A3974" s="213">
        <v>2013</v>
      </c>
      <c r="B3974" s="213" t="s">
        <v>94</v>
      </c>
      <c r="C3974" s="213" t="s">
        <v>87</v>
      </c>
      <c r="D3974" s="213" t="s">
        <v>72</v>
      </c>
      <c r="E3974" s="213">
        <v>230</v>
      </c>
      <c r="F3974" s="213" t="s">
        <v>106</v>
      </c>
    </row>
    <row r="3975" spans="1:6" x14ac:dyDescent="0.3">
      <c r="A3975" s="213">
        <v>2013</v>
      </c>
      <c r="B3975" s="213" t="s">
        <v>94</v>
      </c>
      <c r="C3975" s="213" t="s">
        <v>87</v>
      </c>
      <c r="D3975" s="213" t="s">
        <v>276</v>
      </c>
      <c r="E3975" s="213">
        <v>117</v>
      </c>
      <c r="F3975" s="213" t="s">
        <v>106</v>
      </c>
    </row>
    <row r="3976" spans="1:6" x14ac:dyDescent="0.3">
      <c r="A3976" s="213">
        <v>2013</v>
      </c>
      <c r="B3976" s="213" t="s">
        <v>94</v>
      </c>
      <c r="C3976" s="213" t="s">
        <v>87</v>
      </c>
      <c r="D3976" s="213" t="s">
        <v>6</v>
      </c>
      <c r="E3976" s="292">
        <v>1858</v>
      </c>
      <c r="F3976" s="213" t="s">
        <v>106</v>
      </c>
    </row>
    <row r="3977" spans="1:6" x14ac:dyDescent="0.3">
      <c r="A3977" s="213">
        <v>2013</v>
      </c>
      <c r="B3977" s="213" t="s">
        <v>94</v>
      </c>
      <c r="C3977" s="213" t="s">
        <v>87</v>
      </c>
      <c r="D3977" s="213" t="s">
        <v>62</v>
      </c>
      <c r="E3977" s="213">
        <v>636</v>
      </c>
      <c r="F3977" s="213" t="s">
        <v>106</v>
      </c>
    </row>
    <row r="3978" spans="1:6" x14ac:dyDescent="0.3">
      <c r="A3978" s="213">
        <v>2013</v>
      </c>
      <c r="B3978" s="213" t="s">
        <v>94</v>
      </c>
      <c r="C3978" s="213" t="s">
        <v>87</v>
      </c>
      <c r="D3978" s="213" t="s">
        <v>5</v>
      </c>
      <c r="E3978" s="292">
        <v>1444</v>
      </c>
      <c r="F3978" s="213" t="s">
        <v>106</v>
      </c>
    </row>
    <row r="3979" spans="1:6" x14ac:dyDescent="0.3">
      <c r="A3979" s="213">
        <v>2013</v>
      </c>
      <c r="B3979" s="213" t="s">
        <v>94</v>
      </c>
      <c r="C3979" s="213" t="s">
        <v>87</v>
      </c>
      <c r="D3979" s="213" t="s">
        <v>37</v>
      </c>
      <c r="E3979" s="213">
        <v>48</v>
      </c>
      <c r="F3979" s="213" t="s">
        <v>106</v>
      </c>
    </row>
    <row r="3980" spans="1:6" x14ac:dyDescent="0.3">
      <c r="A3980" s="213">
        <v>2013</v>
      </c>
      <c r="B3980" s="213" t="s">
        <v>94</v>
      </c>
      <c r="C3980" s="213" t="s">
        <v>87</v>
      </c>
      <c r="D3980" s="213" t="s">
        <v>76</v>
      </c>
      <c r="E3980" s="213">
        <v>919</v>
      </c>
      <c r="F3980" s="213" t="s">
        <v>106</v>
      </c>
    </row>
    <row r="3981" spans="1:6" x14ac:dyDescent="0.3">
      <c r="A3981" s="213">
        <v>2013</v>
      </c>
      <c r="B3981" s="213" t="s">
        <v>94</v>
      </c>
      <c r="C3981" s="213" t="s">
        <v>87</v>
      </c>
      <c r="D3981" s="213" t="s">
        <v>63</v>
      </c>
      <c r="E3981" s="213">
        <v>218</v>
      </c>
      <c r="F3981" s="213" t="s">
        <v>106</v>
      </c>
    </row>
    <row r="3982" spans="1:6" x14ac:dyDescent="0.3">
      <c r="A3982" s="213">
        <v>2013</v>
      </c>
      <c r="B3982" s="213" t="s">
        <v>94</v>
      </c>
      <c r="C3982" s="213" t="s">
        <v>87</v>
      </c>
      <c r="D3982" s="213" t="s">
        <v>277</v>
      </c>
      <c r="E3982" s="213">
        <v>132</v>
      </c>
      <c r="F3982" s="213" t="s">
        <v>106</v>
      </c>
    </row>
    <row r="3983" spans="1:6" x14ac:dyDescent="0.3">
      <c r="A3983" s="213">
        <v>2013</v>
      </c>
      <c r="B3983" s="213" t="s">
        <v>94</v>
      </c>
      <c r="C3983" s="213" t="s">
        <v>87</v>
      </c>
      <c r="D3983" s="213" t="s">
        <v>43</v>
      </c>
      <c r="E3983" s="213">
        <v>277</v>
      </c>
      <c r="F3983" s="213" t="s">
        <v>106</v>
      </c>
    </row>
    <row r="3984" spans="1:6" x14ac:dyDescent="0.3">
      <c r="A3984" s="213">
        <v>2013</v>
      </c>
      <c r="B3984" s="213" t="s">
        <v>94</v>
      </c>
      <c r="C3984" s="213" t="s">
        <v>87</v>
      </c>
      <c r="D3984" s="213" t="s">
        <v>65</v>
      </c>
      <c r="E3984" s="213">
        <v>284</v>
      </c>
      <c r="F3984" s="213" t="s">
        <v>106</v>
      </c>
    </row>
    <row r="3985" spans="1:6" x14ac:dyDescent="0.3">
      <c r="A3985" s="213">
        <v>2013</v>
      </c>
      <c r="B3985" s="213" t="s">
        <v>94</v>
      </c>
      <c r="C3985" s="213" t="s">
        <v>87</v>
      </c>
      <c r="D3985" s="213" t="s">
        <v>22</v>
      </c>
      <c r="E3985" s="213">
        <v>361</v>
      </c>
      <c r="F3985" s="213" t="s">
        <v>106</v>
      </c>
    </row>
    <row r="3986" spans="1:6" x14ac:dyDescent="0.3">
      <c r="A3986" s="213">
        <v>2013</v>
      </c>
      <c r="B3986" s="213" t="s">
        <v>94</v>
      </c>
      <c r="C3986" s="213" t="s">
        <v>87</v>
      </c>
      <c r="D3986" s="213" t="s">
        <v>61</v>
      </c>
      <c r="E3986" s="213">
        <v>190</v>
      </c>
      <c r="F3986" s="213" t="s">
        <v>106</v>
      </c>
    </row>
    <row r="3987" spans="1:6" x14ac:dyDescent="0.3">
      <c r="A3987" s="213">
        <v>2013</v>
      </c>
      <c r="B3987" s="213" t="s">
        <v>94</v>
      </c>
      <c r="C3987" s="213" t="s">
        <v>87</v>
      </c>
      <c r="D3987" s="213" t="s">
        <v>23</v>
      </c>
      <c r="E3987" s="213">
        <v>395</v>
      </c>
      <c r="F3987" s="213" t="s">
        <v>106</v>
      </c>
    </row>
    <row r="3988" spans="1:6" x14ac:dyDescent="0.3">
      <c r="A3988" s="213">
        <v>2013</v>
      </c>
      <c r="B3988" s="213" t="s">
        <v>94</v>
      </c>
      <c r="C3988" s="213" t="s">
        <v>87</v>
      </c>
      <c r="D3988" s="213" t="s">
        <v>12</v>
      </c>
      <c r="E3988" s="213">
        <v>249</v>
      </c>
      <c r="F3988" s="213" t="s">
        <v>106</v>
      </c>
    </row>
    <row r="3989" spans="1:6" x14ac:dyDescent="0.3">
      <c r="A3989" s="213">
        <v>2013</v>
      </c>
      <c r="B3989" s="213" t="s">
        <v>94</v>
      </c>
      <c r="C3989" s="213" t="s">
        <v>87</v>
      </c>
      <c r="D3989" s="213" t="s">
        <v>278</v>
      </c>
      <c r="E3989" s="213">
        <v>604</v>
      </c>
      <c r="F3989" s="213" t="s">
        <v>106</v>
      </c>
    </row>
    <row r="3990" spans="1:6" x14ac:dyDescent="0.3">
      <c r="A3990" s="213">
        <v>2013</v>
      </c>
      <c r="B3990" s="213" t="s">
        <v>94</v>
      </c>
      <c r="C3990" s="213" t="s">
        <v>87</v>
      </c>
      <c r="D3990" s="213" t="s">
        <v>19</v>
      </c>
      <c r="E3990" s="213">
        <v>500</v>
      </c>
      <c r="F3990" s="213" t="s">
        <v>106</v>
      </c>
    </row>
    <row r="3991" spans="1:6" x14ac:dyDescent="0.3">
      <c r="A3991" s="213">
        <v>2013</v>
      </c>
      <c r="B3991" s="213" t="s">
        <v>94</v>
      </c>
      <c r="C3991" s="213" t="s">
        <v>87</v>
      </c>
      <c r="D3991" s="213" t="s">
        <v>45</v>
      </c>
      <c r="E3991" s="213">
        <v>133</v>
      </c>
      <c r="F3991" s="213" t="s">
        <v>106</v>
      </c>
    </row>
    <row r="3992" spans="1:6" x14ac:dyDescent="0.3">
      <c r="A3992" s="213">
        <v>2013</v>
      </c>
      <c r="B3992" s="213" t="s">
        <v>94</v>
      </c>
      <c r="C3992" s="213" t="s">
        <v>87</v>
      </c>
      <c r="D3992" s="213" t="s">
        <v>48</v>
      </c>
      <c r="E3992" s="213">
        <v>285</v>
      </c>
      <c r="F3992" s="213" t="s">
        <v>106</v>
      </c>
    </row>
    <row r="3993" spans="1:6" x14ac:dyDescent="0.3">
      <c r="A3993" s="213">
        <v>2013</v>
      </c>
      <c r="B3993" s="213" t="s">
        <v>94</v>
      </c>
      <c r="C3993" s="213" t="s">
        <v>87</v>
      </c>
      <c r="D3993" s="213" t="s">
        <v>34</v>
      </c>
      <c r="E3993" s="213">
        <v>137</v>
      </c>
      <c r="F3993" s="213" t="s">
        <v>106</v>
      </c>
    </row>
    <row r="3994" spans="1:6" x14ac:dyDescent="0.3">
      <c r="A3994" s="213">
        <v>2013</v>
      </c>
      <c r="B3994" s="213" t="s">
        <v>94</v>
      </c>
      <c r="C3994" s="213" t="s">
        <v>87</v>
      </c>
      <c r="D3994" s="213" t="s">
        <v>3</v>
      </c>
      <c r="E3994" s="292">
        <v>1763</v>
      </c>
      <c r="F3994" s="213" t="s">
        <v>106</v>
      </c>
    </row>
    <row r="3995" spans="1:6" x14ac:dyDescent="0.3">
      <c r="A3995" s="213">
        <v>2013</v>
      </c>
      <c r="B3995" s="213" t="s">
        <v>94</v>
      </c>
      <c r="C3995" s="213" t="s">
        <v>87</v>
      </c>
      <c r="D3995" s="213" t="s">
        <v>80</v>
      </c>
      <c r="E3995" s="213">
        <v>611</v>
      </c>
      <c r="F3995" s="213" t="s">
        <v>106</v>
      </c>
    </row>
    <row r="3996" spans="1:6" x14ac:dyDescent="0.3">
      <c r="A3996" s="213">
        <v>2013</v>
      </c>
      <c r="B3996" s="213" t="s">
        <v>94</v>
      </c>
      <c r="C3996" s="213" t="s">
        <v>87</v>
      </c>
      <c r="D3996" s="213" t="s">
        <v>39</v>
      </c>
      <c r="E3996" s="213">
        <v>436</v>
      </c>
      <c r="F3996" s="213" t="s">
        <v>106</v>
      </c>
    </row>
    <row r="3997" spans="1:6" x14ac:dyDescent="0.3">
      <c r="A3997" s="213">
        <v>2013</v>
      </c>
      <c r="B3997" s="213" t="s">
        <v>94</v>
      </c>
      <c r="C3997" s="213" t="s">
        <v>87</v>
      </c>
      <c r="D3997" s="213" t="s">
        <v>14</v>
      </c>
      <c r="E3997" s="292">
        <v>1211</v>
      </c>
      <c r="F3997" s="213" t="s">
        <v>106</v>
      </c>
    </row>
    <row r="3998" spans="1:6" x14ac:dyDescent="0.3">
      <c r="A3998" s="213">
        <v>2013</v>
      </c>
      <c r="B3998" s="213" t="s">
        <v>94</v>
      </c>
      <c r="C3998" s="213" t="s">
        <v>87</v>
      </c>
      <c r="D3998" s="213" t="s">
        <v>68</v>
      </c>
      <c r="E3998" s="213">
        <v>259</v>
      </c>
      <c r="F3998" s="213" t="s">
        <v>106</v>
      </c>
    </row>
    <row r="3999" spans="1:6" x14ac:dyDescent="0.3">
      <c r="A3999" s="213">
        <v>2013</v>
      </c>
      <c r="B3999" s="213" t="s">
        <v>94</v>
      </c>
      <c r="C3999" s="213" t="s">
        <v>87</v>
      </c>
      <c r="D3999" s="213" t="s">
        <v>69</v>
      </c>
      <c r="E3999" s="213">
        <v>196</v>
      </c>
      <c r="F3999" s="213" t="s">
        <v>106</v>
      </c>
    </row>
    <row r="4000" spans="1:6" x14ac:dyDescent="0.3">
      <c r="A4000" s="213">
        <v>2013</v>
      </c>
      <c r="B4000" s="213" t="s">
        <v>94</v>
      </c>
      <c r="C4000" s="213" t="s">
        <v>87</v>
      </c>
      <c r="D4000" s="213" t="s">
        <v>50</v>
      </c>
      <c r="E4000" s="213">
        <v>56</v>
      </c>
      <c r="F4000" s="213" t="s">
        <v>106</v>
      </c>
    </row>
    <row r="4001" spans="1:6" x14ac:dyDescent="0.3">
      <c r="A4001" s="213">
        <v>2013</v>
      </c>
      <c r="B4001" s="213" t="s">
        <v>94</v>
      </c>
      <c r="C4001" s="213" t="s">
        <v>87</v>
      </c>
      <c r="D4001" s="213" t="s">
        <v>279</v>
      </c>
      <c r="E4001" s="213">
        <v>95</v>
      </c>
      <c r="F4001" s="213" t="s">
        <v>106</v>
      </c>
    </row>
    <row r="4002" spans="1:6" x14ac:dyDescent="0.3">
      <c r="A4002" s="213">
        <v>2013</v>
      </c>
      <c r="B4002" s="213" t="s">
        <v>94</v>
      </c>
      <c r="C4002" s="213" t="s">
        <v>87</v>
      </c>
      <c r="D4002" s="213" t="s">
        <v>24</v>
      </c>
      <c r="E4002" s="292">
        <v>1116</v>
      </c>
      <c r="F4002" s="213" t="s">
        <v>106</v>
      </c>
    </row>
    <row r="4003" spans="1:6" x14ac:dyDescent="0.3">
      <c r="A4003" s="213">
        <v>2013</v>
      </c>
      <c r="B4003" s="213" t="s">
        <v>94</v>
      </c>
      <c r="C4003" s="213" t="s">
        <v>87</v>
      </c>
      <c r="D4003" s="213" t="s">
        <v>9</v>
      </c>
      <c r="E4003" s="213">
        <v>877</v>
      </c>
      <c r="F4003" s="213" t="s">
        <v>106</v>
      </c>
    </row>
    <row r="4004" spans="1:6" x14ac:dyDescent="0.3">
      <c r="A4004" s="213">
        <v>2013</v>
      </c>
      <c r="B4004" s="213" t="s">
        <v>94</v>
      </c>
      <c r="C4004" s="213" t="s">
        <v>87</v>
      </c>
      <c r="D4004" s="213" t="s">
        <v>67</v>
      </c>
      <c r="E4004" s="213">
        <v>340</v>
      </c>
      <c r="F4004" s="213" t="s">
        <v>106</v>
      </c>
    </row>
    <row r="4005" spans="1:6" x14ac:dyDescent="0.3">
      <c r="A4005" s="213">
        <v>2013</v>
      </c>
      <c r="B4005" s="213" t="s">
        <v>94</v>
      </c>
      <c r="C4005" s="213" t="s">
        <v>87</v>
      </c>
      <c r="D4005" s="213" t="s">
        <v>28</v>
      </c>
      <c r="E4005" s="213">
        <v>559</v>
      </c>
      <c r="F4005" s="213" t="s">
        <v>106</v>
      </c>
    </row>
    <row r="4006" spans="1:6" x14ac:dyDescent="0.3">
      <c r="A4006" s="213">
        <v>2013</v>
      </c>
      <c r="B4006" s="213" t="s">
        <v>94</v>
      </c>
      <c r="C4006" s="213" t="s">
        <v>87</v>
      </c>
      <c r="D4006" s="213" t="s">
        <v>31</v>
      </c>
      <c r="E4006" s="213">
        <v>576</v>
      </c>
      <c r="F4006" s="213" t="s">
        <v>106</v>
      </c>
    </row>
    <row r="4007" spans="1:6" x14ac:dyDescent="0.3">
      <c r="A4007" s="213">
        <v>2013</v>
      </c>
      <c r="B4007" s="213" t="s">
        <v>94</v>
      </c>
      <c r="C4007" s="213" t="s">
        <v>87</v>
      </c>
      <c r="D4007" s="213" t="s">
        <v>64</v>
      </c>
      <c r="E4007" s="213">
        <v>613</v>
      </c>
      <c r="F4007" s="213" t="s">
        <v>106</v>
      </c>
    </row>
    <row r="4008" spans="1:6" x14ac:dyDescent="0.3">
      <c r="A4008" s="213">
        <v>2013</v>
      </c>
      <c r="B4008" s="213" t="s">
        <v>94</v>
      </c>
      <c r="C4008" s="213" t="s">
        <v>87</v>
      </c>
      <c r="D4008" s="213" t="s">
        <v>290</v>
      </c>
      <c r="E4008" s="213">
        <v>43</v>
      </c>
      <c r="F4008" s="213" t="s">
        <v>106</v>
      </c>
    </row>
    <row r="4009" spans="1:6" x14ac:dyDescent="0.3">
      <c r="A4009" s="213">
        <v>2013</v>
      </c>
      <c r="B4009" s="213" t="s">
        <v>94</v>
      </c>
      <c r="C4009" s="213" t="s">
        <v>87</v>
      </c>
      <c r="D4009" s="213" t="s">
        <v>280</v>
      </c>
      <c r="E4009" s="213">
        <v>181</v>
      </c>
      <c r="F4009" s="213" t="s">
        <v>106</v>
      </c>
    </row>
    <row r="4010" spans="1:6" x14ac:dyDescent="0.3">
      <c r="A4010" s="213">
        <v>2013</v>
      </c>
      <c r="B4010" s="213" t="s">
        <v>94</v>
      </c>
      <c r="C4010" s="213" t="s">
        <v>87</v>
      </c>
      <c r="D4010" s="213" t="s">
        <v>73</v>
      </c>
      <c r="E4010" s="292">
        <v>1003</v>
      </c>
      <c r="F4010" s="213" t="s">
        <v>106</v>
      </c>
    </row>
    <row r="4011" spans="1:6" x14ac:dyDescent="0.3">
      <c r="A4011" s="213">
        <v>2013</v>
      </c>
      <c r="B4011" s="213" t="s">
        <v>94</v>
      </c>
      <c r="C4011" s="213" t="s">
        <v>87</v>
      </c>
      <c r="D4011" s="213" t="s">
        <v>26</v>
      </c>
      <c r="E4011" s="213">
        <v>424</v>
      </c>
      <c r="F4011" s="213" t="s">
        <v>106</v>
      </c>
    </row>
    <row r="4012" spans="1:6" x14ac:dyDescent="0.3">
      <c r="A4012" s="213">
        <v>2013</v>
      </c>
      <c r="B4012" s="213" t="s">
        <v>94</v>
      </c>
      <c r="C4012" s="213" t="s">
        <v>87</v>
      </c>
      <c r="D4012" s="213" t="s">
        <v>32</v>
      </c>
      <c r="E4012" s="213">
        <v>422</v>
      </c>
      <c r="F4012" s="213" t="s">
        <v>106</v>
      </c>
    </row>
    <row r="4013" spans="1:6" x14ac:dyDescent="0.3">
      <c r="A4013" s="213">
        <v>2013</v>
      </c>
      <c r="B4013" s="213" t="s">
        <v>94</v>
      </c>
      <c r="C4013" s="213" t="s">
        <v>87</v>
      </c>
      <c r="D4013" s="213" t="s">
        <v>46</v>
      </c>
      <c r="E4013" s="292">
        <v>1026</v>
      </c>
      <c r="F4013" s="213" t="s">
        <v>106</v>
      </c>
    </row>
    <row r="4014" spans="1:6" x14ac:dyDescent="0.3">
      <c r="A4014" s="213">
        <v>2013</v>
      </c>
      <c r="B4014" s="213" t="s">
        <v>94</v>
      </c>
      <c r="C4014" s="213" t="s">
        <v>87</v>
      </c>
      <c r="D4014" s="213" t="s">
        <v>75</v>
      </c>
      <c r="E4014" s="213">
        <v>612</v>
      </c>
      <c r="F4014" s="213" t="s">
        <v>106</v>
      </c>
    </row>
    <row r="4015" spans="1:6" x14ac:dyDescent="0.3">
      <c r="A4015" s="213">
        <v>2013</v>
      </c>
      <c r="B4015" s="213" t="s">
        <v>94</v>
      </c>
      <c r="C4015" s="213" t="s">
        <v>87</v>
      </c>
      <c r="D4015" s="213" t="s">
        <v>10</v>
      </c>
      <c r="E4015" s="292">
        <v>1503</v>
      </c>
      <c r="F4015" s="213" t="s">
        <v>106</v>
      </c>
    </row>
    <row r="4016" spans="1:6" x14ac:dyDescent="0.3">
      <c r="A4016" s="213">
        <v>2013</v>
      </c>
      <c r="B4016" s="213" t="s">
        <v>94</v>
      </c>
      <c r="C4016" s="213" t="s">
        <v>87</v>
      </c>
      <c r="D4016" s="213" t="s">
        <v>291</v>
      </c>
      <c r="E4016" s="213">
        <v>132</v>
      </c>
      <c r="F4016" s="213" t="s">
        <v>106</v>
      </c>
    </row>
    <row r="4017" spans="1:6" x14ac:dyDescent="0.3">
      <c r="A4017" s="213">
        <v>2013</v>
      </c>
      <c r="B4017" s="213" t="s">
        <v>94</v>
      </c>
      <c r="C4017" s="213" t="s">
        <v>87</v>
      </c>
      <c r="D4017" s="213" t="s">
        <v>15</v>
      </c>
      <c r="E4017" s="292">
        <v>1276</v>
      </c>
      <c r="F4017" s="213" t="s">
        <v>106</v>
      </c>
    </row>
    <row r="4018" spans="1:6" x14ac:dyDescent="0.3">
      <c r="A4018" s="213">
        <v>2013</v>
      </c>
      <c r="B4018" s="213" t="s">
        <v>94</v>
      </c>
      <c r="C4018" s="213" t="s">
        <v>87</v>
      </c>
      <c r="D4018" s="213" t="s">
        <v>18</v>
      </c>
      <c r="E4018" s="292">
        <v>1526</v>
      </c>
      <c r="F4018" s="213" t="s">
        <v>106</v>
      </c>
    </row>
    <row r="4019" spans="1:6" x14ac:dyDescent="0.3">
      <c r="A4019" s="213">
        <v>2013</v>
      </c>
      <c r="B4019" s="213" t="s">
        <v>94</v>
      </c>
      <c r="C4019" s="213" t="s">
        <v>87</v>
      </c>
      <c r="D4019" s="213" t="s">
        <v>77</v>
      </c>
      <c r="E4019" s="213">
        <v>507</v>
      </c>
      <c r="F4019" s="213" t="s">
        <v>106</v>
      </c>
    </row>
    <row r="4020" spans="1:6" x14ac:dyDescent="0.3">
      <c r="A4020" s="213">
        <v>2013</v>
      </c>
      <c r="B4020" s="213" t="s">
        <v>94</v>
      </c>
      <c r="C4020" s="213" t="s">
        <v>87</v>
      </c>
      <c r="D4020" s="213" t="s">
        <v>44</v>
      </c>
      <c r="E4020" s="213">
        <v>114</v>
      </c>
      <c r="F4020" s="213" t="s">
        <v>106</v>
      </c>
    </row>
    <row r="4021" spans="1:6" x14ac:dyDescent="0.3">
      <c r="A4021" s="213">
        <v>2013</v>
      </c>
      <c r="B4021" s="213" t="s">
        <v>94</v>
      </c>
      <c r="C4021" s="213" t="s">
        <v>87</v>
      </c>
      <c r="D4021" s="213" t="s">
        <v>71</v>
      </c>
      <c r="E4021" s="213">
        <v>475</v>
      </c>
      <c r="F4021" s="213" t="s">
        <v>106</v>
      </c>
    </row>
    <row r="4022" spans="1:6" x14ac:dyDescent="0.3">
      <c r="A4022" s="213">
        <v>2013</v>
      </c>
      <c r="B4022" s="213" t="s">
        <v>94</v>
      </c>
      <c r="C4022" s="213" t="s">
        <v>87</v>
      </c>
      <c r="D4022" s="213" t="s">
        <v>52</v>
      </c>
      <c r="E4022" s="213">
        <v>100</v>
      </c>
      <c r="F4022" s="213" t="s">
        <v>106</v>
      </c>
    </row>
    <row r="4023" spans="1:6" x14ac:dyDescent="0.3">
      <c r="A4023" s="213">
        <v>2013</v>
      </c>
      <c r="B4023" s="213" t="s">
        <v>94</v>
      </c>
      <c r="C4023" s="213" t="s">
        <v>87</v>
      </c>
      <c r="D4023" s="213" t="s">
        <v>20</v>
      </c>
      <c r="E4023" s="213">
        <v>815</v>
      </c>
      <c r="F4023" s="213" t="s">
        <v>106</v>
      </c>
    </row>
    <row r="4024" spans="1:6" x14ac:dyDescent="0.3">
      <c r="A4024" s="213">
        <v>2013</v>
      </c>
      <c r="B4024" s="213" t="s">
        <v>94</v>
      </c>
      <c r="C4024" s="213" t="s">
        <v>87</v>
      </c>
      <c r="D4024" s="213" t="s">
        <v>95</v>
      </c>
      <c r="E4024" s="292">
        <v>1228</v>
      </c>
      <c r="F4024" s="213" t="s">
        <v>106</v>
      </c>
    </row>
    <row r="4025" spans="1:6" x14ac:dyDescent="0.3">
      <c r="A4025" s="213">
        <v>2013</v>
      </c>
      <c r="B4025" s="213" t="s">
        <v>94</v>
      </c>
      <c r="C4025" s="213" t="s">
        <v>87</v>
      </c>
      <c r="D4025" s="213" t="s">
        <v>30</v>
      </c>
      <c r="E4025" s="213">
        <v>211</v>
      </c>
      <c r="F4025" s="213" t="s">
        <v>106</v>
      </c>
    </row>
    <row r="4026" spans="1:6" x14ac:dyDescent="0.3">
      <c r="A4026" s="213">
        <v>2013</v>
      </c>
      <c r="B4026" s="213" t="s">
        <v>94</v>
      </c>
      <c r="C4026" s="213" t="s">
        <v>87</v>
      </c>
      <c r="D4026" s="213" t="s">
        <v>58</v>
      </c>
      <c r="E4026" s="213">
        <v>57</v>
      </c>
      <c r="F4026" s="213" t="s">
        <v>106</v>
      </c>
    </row>
    <row r="4027" spans="1:6" x14ac:dyDescent="0.3">
      <c r="A4027" s="213">
        <v>2013</v>
      </c>
      <c r="B4027" s="213" t="s">
        <v>94</v>
      </c>
      <c r="C4027" s="213" t="s">
        <v>87</v>
      </c>
      <c r="D4027" s="213" t="s">
        <v>281</v>
      </c>
      <c r="E4027" s="292">
        <v>3426</v>
      </c>
      <c r="F4027" s="213" t="s">
        <v>106</v>
      </c>
    </row>
    <row r="4028" spans="1:6" x14ac:dyDescent="0.3">
      <c r="A4028" s="213">
        <v>2013</v>
      </c>
      <c r="B4028" s="213" t="s">
        <v>94</v>
      </c>
      <c r="C4028" s="213" t="s">
        <v>87</v>
      </c>
      <c r="D4028" s="213" t="s">
        <v>54</v>
      </c>
      <c r="E4028" s="213">
        <v>37</v>
      </c>
      <c r="F4028" s="213" t="s">
        <v>106</v>
      </c>
    </row>
    <row r="4029" spans="1:6" x14ac:dyDescent="0.3">
      <c r="A4029" s="213">
        <v>2013</v>
      </c>
      <c r="B4029" s="213" t="s">
        <v>94</v>
      </c>
      <c r="C4029" s="213" t="s">
        <v>87</v>
      </c>
      <c r="D4029" s="213" t="s">
        <v>282</v>
      </c>
      <c r="E4029" s="213">
        <v>219</v>
      </c>
      <c r="F4029" s="213" t="s">
        <v>106</v>
      </c>
    </row>
    <row r="4030" spans="1:6" x14ac:dyDescent="0.3">
      <c r="A4030" s="213">
        <v>2013</v>
      </c>
      <c r="B4030" s="213" t="s">
        <v>94</v>
      </c>
      <c r="C4030" s="213" t="s">
        <v>87</v>
      </c>
      <c r="D4030" s="213" t="s">
        <v>145</v>
      </c>
      <c r="E4030" s="292">
        <v>14649</v>
      </c>
      <c r="F4030" s="213" t="s">
        <v>106</v>
      </c>
    </row>
    <row r="4031" spans="1:6" x14ac:dyDescent="0.3">
      <c r="A4031" s="213">
        <v>2013</v>
      </c>
      <c r="B4031" s="213" t="s">
        <v>94</v>
      </c>
      <c r="C4031" s="213" t="s">
        <v>87</v>
      </c>
      <c r="D4031" s="213" t="s">
        <v>146</v>
      </c>
      <c r="E4031" s="292">
        <v>7910</v>
      </c>
      <c r="F4031" s="213" t="s">
        <v>106</v>
      </c>
    </row>
    <row r="4032" spans="1:6" x14ac:dyDescent="0.3">
      <c r="A4032" s="213">
        <v>2013</v>
      </c>
      <c r="B4032" s="213" t="s">
        <v>94</v>
      </c>
      <c r="C4032" s="213" t="s">
        <v>87</v>
      </c>
      <c r="D4032" s="213" t="s">
        <v>147</v>
      </c>
      <c r="E4032" s="292">
        <v>17580</v>
      </c>
      <c r="F4032" s="213" t="s">
        <v>106</v>
      </c>
    </row>
    <row r="4033" spans="1:6" x14ac:dyDescent="0.3">
      <c r="A4033" s="213">
        <v>2013</v>
      </c>
      <c r="B4033" s="213" t="s">
        <v>94</v>
      </c>
      <c r="C4033" s="213" t="s">
        <v>88</v>
      </c>
      <c r="D4033" s="213" t="s">
        <v>59</v>
      </c>
      <c r="E4033" s="213">
        <v>46</v>
      </c>
      <c r="F4033" s="213" t="s">
        <v>106</v>
      </c>
    </row>
    <row r="4034" spans="1:6" x14ac:dyDescent="0.3">
      <c r="A4034" s="213">
        <v>2013</v>
      </c>
      <c r="B4034" s="213" t="s">
        <v>94</v>
      </c>
      <c r="C4034" s="213" t="s">
        <v>88</v>
      </c>
      <c r="D4034" s="213" t="s">
        <v>79</v>
      </c>
      <c r="E4034" s="213">
        <v>719</v>
      </c>
      <c r="F4034" s="213" t="s">
        <v>106</v>
      </c>
    </row>
    <row r="4035" spans="1:6" x14ac:dyDescent="0.3">
      <c r="A4035" s="213">
        <v>2013</v>
      </c>
      <c r="B4035" s="213" t="s">
        <v>94</v>
      </c>
      <c r="C4035" s="213" t="s">
        <v>88</v>
      </c>
      <c r="D4035" s="213" t="s">
        <v>17</v>
      </c>
      <c r="E4035" s="213">
        <v>368</v>
      </c>
      <c r="F4035" s="213" t="s">
        <v>106</v>
      </c>
    </row>
    <row r="4036" spans="1:6" x14ac:dyDescent="0.3">
      <c r="A4036" s="213">
        <v>2013</v>
      </c>
      <c r="B4036" s="213" t="s">
        <v>94</v>
      </c>
      <c r="C4036" s="213" t="s">
        <v>88</v>
      </c>
      <c r="D4036" s="213" t="s">
        <v>274</v>
      </c>
      <c r="E4036" s="213">
        <v>52</v>
      </c>
      <c r="F4036" s="213" t="s">
        <v>106</v>
      </c>
    </row>
    <row r="4037" spans="1:6" x14ac:dyDescent="0.3">
      <c r="A4037" s="213">
        <v>2013</v>
      </c>
      <c r="B4037" s="213" t="s">
        <v>94</v>
      </c>
      <c r="C4037" s="213" t="s">
        <v>88</v>
      </c>
      <c r="D4037" s="213" t="s">
        <v>66</v>
      </c>
      <c r="E4037" s="213">
        <v>107</v>
      </c>
      <c r="F4037" s="213" t="s">
        <v>106</v>
      </c>
    </row>
    <row r="4038" spans="1:6" x14ac:dyDescent="0.3">
      <c r="A4038" s="213">
        <v>2013</v>
      </c>
      <c r="B4038" s="213" t="s">
        <v>94</v>
      </c>
      <c r="C4038" s="213" t="s">
        <v>88</v>
      </c>
      <c r="D4038" s="213" t="s">
        <v>283</v>
      </c>
      <c r="E4038" s="213">
        <v>33</v>
      </c>
      <c r="F4038" s="213" t="s">
        <v>106</v>
      </c>
    </row>
    <row r="4039" spans="1:6" x14ac:dyDescent="0.3">
      <c r="A4039" s="213">
        <v>2013</v>
      </c>
      <c r="B4039" s="213" t="s">
        <v>94</v>
      </c>
      <c r="C4039" s="213" t="s">
        <v>88</v>
      </c>
      <c r="D4039" s="213" t="s">
        <v>11</v>
      </c>
      <c r="E4039" s="213">
        <v>609</v>
      </c>
      <c r="F4039" s="213" t="s">
        <v>106</v>
      </c>
    </row>
    <row r="4040" spans="1:6" x14ac:dyDescent="0.3">
      <c r="A4040" s="213">
        <v>2013</v>
      </c>
      <c r="B4040" s="213" t="s">
        <v>94</v>
      </c>
      <c r="C4040" s="213" t="s">
        <v>88</v>
      </c>
      <c r="D4040" s="213" t="s">
        <v>56</v>
      </c>
      <c r="E4040" s="213">
        <v>181</v>
      </c>
      <c r="F4040" s="213" t="s">
        <v>106</v>
      </c>
    </row>
    <row r="4041" spans="1:6" x14ac:dyDescent="0.3">
      <c r="A4041" s="213">
        <v>2013</v>
      </c>
      <c r="B4041" s="213" t="s">
        <v>94</v>
      </c>
      <c r="C4041" s="213" t="s">
        <v>88</v>
      </c>
      <c r="D4041" s="213" t="s">
        <v>29</v>
      </c>
      <c r="E4041" s="213">
        <v>160</v>
      </c>
      <c r="F4041" s="213" t="s">
        <v>106</v>
      </c>
    </row>
    <row r="4042" spans="1:6" x14ac:dyDescent="0.3">
      <c r="A4042" s="213">
        <v>2013</v>
      </c>
      <c r="B4042" s="213" t="s">
        <v>94</v>
      </c>
      <c r="C4042" s="213" t="s">
        <v>88</v>
      </c>
      <c r="D4042" s="213" t="s">
        <v>47</v>
      </c>
      <c r="E4042" s="213">
        <v>502</v>
      </c>
      <c r="F4042" s="213" t="s">
        <v>106</v>
      </c>
    </row>
    <row r="4043" spans="1:6" x14ac:dyDescent="0.3">
      <c r="A4043" s="213">
        <v>2013</v>
      </c>
      <c r="B4043" s="213" t="s">
        <v>94</v>
      </c>
      <c r="C4043" s="213" t="s">
        <v>88</v>
      </c>
      <c r="D4043" s="213" t="s">
        <v>57</v>
      </c>
      <c r="E4043" s="213">
        <v>74</v>
      </c>
      <c r="F4043" s="213" t="s">
        <v>106</v>
      </c>
    </row>
    <row r="4044" spans="1:6" x14ac:dyDescent="0.3">
      <c r="A4044" s="213">
        <v>2013</v>
      </c>
      <c r="B4044" s="213" t="s">
        <v>94</v>
      </c>
      <c r="C4044" s="213" t="s">
        <v>88</v>
      </c>
      <c r="D4044" s="213" t="s">
        <v>74</v>
      </c>
      <c r="E4044" s="213">
        <v>443</v>
      </c>
      <c r="F4044" s="213" t="s">
        <v>106</v>
      </c>
    </row>
    <row r="4045" spans="1:6" x14ac:dyDescent="0.3">
      <c r="A4045" s="213">
        <v>2013</v>
      </c>
      <c r="B4045" s="213" t="s">
        <v>94</v>
      </c>
      <c r="C4045" s="213" t="s">
        <v>88</v>
      </c>
      <c r="D4045" s="213" t="s">
        <v>53</v>
      </c>
      <c r="E4045" s="213">
        <v>50</v>
      </c>
      <c r="F4045" s="213" t="s">
        <v>106</v>
      </c>
    </row>
    <row r="4046" spans="1:6" x14ac:dyDescent="0.3">
      <c r="A4046" s="213">
        <v>2013</v>
      </c>
      <c r="B4046" s="213" t="s">
        <v>94</v>
      </c>
      <c r="C4046" s="213" t="s">
        <v>88</v>
      </c>
      <c r="D4046" s="213" t="s">
        <v>33</v>
      </c>
      <c r="E4046" s="213">
        <v>84</v>
      </c>
      <c r="F4046" s="213" t="s">
        <v>106</v>
      </c>
    </row>
    <row r="4047" spans="1:6" x14ac:dyDescent="0.3">
      <c r="A4047" s="213">
        <v>2013</v>
      </c>
      <c r="B4047" s="213" t="s">
        <v>94</v>
      </c>
      <c r="C4047" s="213" t="s">
        <v>88</v>
      </c>
      <c r="D4047" s="213" t="s">
        <v>60</v>
      </c>
      <c r="E4047" s="213">
        <v>180</v>
      </c>
      <c r="F4047" s="213" t="s">
        <v>106</v>
      </c>
    </row>
    <row r="4048" spans="1:6" x14ac:dyDescent="0.3">
      <c r="A4048" s="213">
        <v>2013</v>
      </c>
      <c r="B4048" s="213" t="s">
        <v>94</v>
      </c>
      <c r="C4048" s="213" t="s">
        <v>88</v>
      </c>
      <c r="D4048" s="213" t="s">
        <v>25</v>
      </c>
      <c r="E4048" s="213">
        <v>430</v>
      </c>
      <c r="F4048" s="213" t="s">
        <v>106</v>
      </c>
    </row>
    <row r="4049" spans="1:6" x14ac:dyDescent="0.3">
      <c r="A4049" s="213">
        <v>2013</v>
      </c>
      <c r="B4049" s="213" t="s">
        <v>94</v>
      </c>
      <c r="C4049" s="213" t="s">
        <v>88</v>
      </c>
      <c r="D4049" s="213" t="s">
        <v>7</v>
      </c>
      <c r="E4049" s="213">
        <v>521</v>
      </c>
      <c r="F4049" s="213" t="s">
        <v>106</v>
      </c>
    </row>
    <row r="4050" spans="1:6" x14ac:dyDescent="0.3">
      <c r="A4050" s="213">
        <v>2013</v>
      </c>
      <c r="B4050" s="213" t="s">
        <v>94</v>
      </c>
      <c r="C4050" s="213" t="s">
        <v>88</v>
      </c>
      <c r="D4050" s="213" t="s">
        <v>36</v>
      </c>
      <c r="E4050" s="213">
        <v>125</v>
      </c>
      <c r="F4050" s="213" t="s">
        <v>106</v>
      </c>
    </row>
    <row r="4051" spans="1:6" x14ac:dyDescent="0.3">
      <c r="A4051" s="213">
        <v>2013</v>
      </c>
      <c r="B4051" s="213" t="s">
        <v>94</v>
      </c>
      <c r="C4051" s="213" t="s">
        <v>88</v>
      </c>
      <c r="D4051" s="213" t="s">
        <v>21</v>
      </c>
      <c r="E4051" s="213">
        <v>164</v>
      </c>
      <c r="F4051" s="213" t="s">
        <v>106</v>
      </c>
    </row>
    <row r="4052" spans="1:6" x14ac:dyDescent="0.3">
      <c r="A4052" s="213">
        <v>2013</v>
      </c>
      <c r="B4052" s="213" t="s">
        <v>94</v>
      </c>
      <c r="C4052" s="213" t="s">
        <v>88</v>
      </c>
      <c r="D4052" s="213" t="s">
        <v>286</v>
      </c>
      <c r="E4052" s="213">
        <v>35</v>
      </c>
      <c r="F4052" s="213" t="s">
        <v>106</v>
      </c>
    </row>
    <row r="4053" spans="1:6" x14ac:dyDescent="0.3">
      <c r="A4053" s="213">
        <v>2013</v>
      </c>
      <c r="B4053" s="213" t="s">
        <v>94</v>
      </c>
      <c r="C4053" s="213" t="s">
        <v>88</v>
      </c>
      <c r="D4053" s="213" t="s">
        <v>16</v>
      </c>
      <c r="E4053" s="213">
        <v>411</v>
      </c>
      <c r="F4053" s="213" t="s">
        <v>106</v>
      </c>
    </row>
    <row r="4054" spans="1:6" x14ac:dyDescent="0.3">
      <c r="A4054" s="213">
        <v>2013</v>
      </c>
      <c r="B4054" s="213" t="s">
        <v>94</v>
      </c>
      <c r="C4054" s="213" t="s">
        <v>88</v>
      </c>
      <c r="D4054" s="213" t="s">
        <v>2</v>
      </c>
      <c r="E4054" s="213">
        <v>876</v>
      </c>
      <c r="F4054" s="213" t="s">
        <v>106</v>
      </c>
    </row>
    <row r="4055" spans="1:6" x14ac:dyDescent="0.3">
      <c r="A4055" s="213">
        <v>2013</v>
      </c>
      <c r="B4055" s="213" t="s">
        <v>94</v>
      </c>
      <c r="C4055" s="213" t="s">
        <v>88</v>
      </c>
      <c r="D4055" s="213" t="s">
        <v>4</v>
      </c>
      <c r="E4055" s="213">
        <v>878</v>
      </c>
      <c r="F4055" s="213" t="s">
        <v>106</v>
      </c>
    </row>
    <row r="4056" spans="1:6" x14ac:dyDescent="0.3">
      <c r="A4056" s="213">
        <v>2013</v>
      </c>
      <c r="B4056" s="213" t="s">
        <v>94</v>
      </c>
      <c r="C4056" s="213" t="s">
        <v>88</v>
      </c>
      <c r="D4056" s="213" t="s">
        <v>38</v>
      </c>
      <c r="E4056" s="213">
        <v>56</v>
      </c>
      <c r="F4056" s="213" t="s">
        <v>106</v>
      </c>
    </row>
    <row r="4057" spans="1:6" x14ac:dyDescent="0.3">
      <c r="A4057" s="213">
        <v>2013</v>
      </c>
      <c r="B4057" s="213" t="s">
        <v>94</v>
      </c>
      <c r="C4057" s="213" t="s">
        <v>88</v>
      </c>
      <c r="D4057" s="213" t="s">
        <v>275</v>
      </c>
      <c r="E4057" s="213">
        <v>105</v>
      </c>
      <c r="F4057" s="213" t="s">
        <v>106</v>
      </c>
    </row>
    <row r="4058" spans="1:6" x14ac:dyDescent="0.3">
      <c r="A4058" s="213">
        <v>2013</v>
      </c>
      <c r="B4058" s="213" t="s">
        <v>94</v>
      </c>
      <c r="C4058" s="213" t="s">
        <v>88</v>
      </c>
      <c r="D4058" s="213" t="s">
        <v>8</v>
      </c>
      <c r="E4058" s="213">
        <v>323</v>
      </c>
      <c r="F4058" s="213" t="s">
        <v>106</v>
      </c>
    </row>
    <row r="4059" spans="1:6" x14ac:dyDescent="0.3">
      <c r="A4059" s="213">
        <v>2013</v>
      </c>
      <c r="B4059" s="213" t="s">
        <v>94</v>
      </c>
      <c r="C4059" s="213" t="s">
        <v>88</v>
      </c>
      <c r="D4059" s="213" t="s">
        <v>78</v>
      </c>
      <c r="E4059" s="213">
        <v>485</v>
      </c>
      <c r="F4059" s="213" t="s">
        <v>106</v>
      </c>
    </row>
    <row r="4060" spans="1:6" x14ac:dyDescent="0.3">
      <c r="A4060" s="213">
        <v>2013</v>
      </c>
      <c r="B4060" s="213" t="s">
        <v>94</v>
      </c>
      <c r="C4060" s="213" t="s">
        <v>88</v>
      </c>
      <c r="D4060" s="213" t="s">
        <v>27</v>
      </c>
      <c r="E4060" s="213">
        <v>315</v>
      </c>
      <c r="F4060" s="213" t="s">
        <v>106</v>
      </c>
    </row>
    <row r="4061" spans="1:6" x14ac:dyDescent="0.3">
      <c r="A4061" s="213">
        <v>2013</v>
      </c>
      <c r="B4061" s="213" t="s">
        <v>94</v>
      </c>
      <c r="C4061" s="213" t="s">
        <v>88</v>
      </c>
      <c r="D4061" s="213" t="s">
        <v>13</v>
      </c>
      <c r="E4061" s="213">
        <v>140</v>
      </c>
      <c r="F4061" s="213" t="s">
        <v>106</v>
      </c>
    </row>
    <row r="4062" spans="1:6" x14ac:dyDescent="0.3">
      <c r="A4062" s="213">
        <v>2013</v>
      </c>
      <c r="B4062" s="213" t="s">
        <v>94</v>
      </c>
      <c r="C4062" s="213" t="s">
        <v>88</v>
      </c>
      <c r="D4062" s="213" t="s">
        <v>70</v>
      </c>
      <c r="E4062" s="213">
        <v>354</v>
      </c>
      <c r="F4062" s="213" t="s">
        <v>106</v>
      </c>
    </row>
    <row r="4063" spans="1:6" x14ac:dyDescent="0.3">
      <c r="A4063" s="213">
        <v>2013</v>
      </c>
      <c r="B4063" s="213" t="s">
        <v>94</v>
      </c>
      <c r="C4063" s="213" t="s">
        <v>88</v>
      </c>
      <c r="D4063" s="213" t="s">
        <v>72</v>
      </c>
      <c r="E4063" s="213">
        <v>110</v>
      </c>
      <c r="F4063" s="213" t="s">
        <v>106</v>
      </c>
    </row>
    <row r="4064" spans="1:6" x14ac:dyDescent="0.3">
      <c r="A4064" s="213">
        <v>2013</v>
      </c>
      <c r="B4064" s="213" t="s">
        <v>94</v>
      </c>
      <c r="C4064" s="213" t="s">
        <v>88</v>
      </c>
      <c r="D4064" s="213" t="s">
        <v>276</v>
      </c>
      <c r="E4064" s="213">
        <v>50</v>
      </c>
      <c r="F4064" s="213" t="s">
        <v>106</v>
      </c>
    </row>
    <row r="4065" spans="1:6" x14ac:dyDescent="0.3">
      <c r="A4065" s="213">
        <v>2013</v>
      </c>
      <c r="B4065" s="213" t="s">
        <v>94</v>
      </c>
      <c r="C4065" s="213" t="s">
        <v>88</v>
      </c>
      <c r="D4065" s="213" t="s">
        <v>6</v>
      </c>
      <c r="E4065" s="213">
        <v>823</v>
      </c>
      <c r="F4065" s="213" t="s">
        <v>106</v>
      </c>
    </row>
    <row r="4066" spans="1:6" x14ac:dyDescent="0.3">
      <c r="A4066" s="213">
        <v>2013</v>
      </c>
      <c r="B4066" s="213" t="s">
        <v>94</v>
      </c>
      <c r="C4066" s="213" t="s">
        <v>88</v>
      </c>
      <c r="D4066" s="213" t="s">
        <v>62</v>
      </c>
      <c r="E4066" s="213">
        <v>262</v>
      </c>
      <c r="F4066" s="213" t="s">
        <v>106</v>
      </c>
    </row>
    <row r="4067" spans="1:6" x14ac:dyDescent="0.3">
      <c r="A4067" s="213">
        <v>2013</v>
      </c>
      <c r="B4067" s="213" t="s">
        <v>94</v>
      </c>
      <c r="C4067" s="213" t="s">
        <v>88</v>
      </c>
      <c r="D4067" s="213" t="s">
        <v>5</v>
      </c>
      <c r="E4067" s="213">
        <v>663</v>
      </c>
      <c r="F4067" s="213" t="s">
        <v>106</v>
      </c>
    </row>
    <row r="4068" spans="1:6" x14ac:dyDescent="0.3">
      <c r="A4068" s="213">
        <v>2013</v>
      </c>
      <c r="B4068" s="213" t="s">
        <v>94</v>
      </c>
      <c r="C4068" s="213" t="s">
        <v>88</v>
      </c>
      <c r="D4068" s="213" t="s">
        <v>76</v>
      </c>
      <c r="E4068" s="213">
        <v>411</v>
      </c>
      <c r="F4068" s="213" t="s">
        <v>106</v>
      </c>
    </row>
    <row r="4069" spans="1:6" x14ac:dyDescent="0.3">
      <c r="A4069" s="213">
        <v>2013</v>
      </c>
      <c r="B4069" s="213" t="s">
        <v>94</v>
      </c>
      <c r="C4069" s="213" t="s">
        <v>88</v>
      </c>
      <c r="D4069" s="213" t="s">
        <v>63</v>
      </c>
      <c r="E4069" s="213">
        <v>72</v>
      </c>
      <c r="F4069" s="213" t="s">
        <v>106</v>
      </c>
    </row>
    <row r="4070" spans="1:6" x14ac:dyDescent="0.3">
      <c r="A4070" s="213">
        <v>2013</v>
      </c>
      <c r="B4070" s="213" t="s">
        <v>94</v>
      </c>
      <c r="C4070" s="213" t="s">
        <v>88</v>
      </c>
      <c r="D4070" s="213" t="s">
        <v>277</v>
      </c>
      <c r="E4070" s="213">
        <v>47</v>
      </c>
      <c r="F4070" s="213" t="s">
        <v>106</v>
      </c>
    </row>
    <row r="4071" spans="1:6" x14ac:dyDescent="0.3">
      <c r="A4071" s="213">
        <v>2013</v>
      </c>
      <c r="B4071" s="213" t="s">
        <v>94</v>
      </c>
      <c r="C4071" s="213" t="s">
        <v>88</v>
      </c>
      <c r="D4071" s="213" t="s">
        <v>43</v>
      </c>
      <c r="E4071" s="213">
        <v>90</v>
      </c>
      <c r="F4071" s="213" t="s">
        <v>106</v>
      </c>
    </row>
    <row r="4072" spans="1:6" x14ac:dyDescent="0.3">
      <c r="A4072" s="213">
        <v>2013</v>
      </c>
      <c r="B4072" s="213" t="s">
        <v>94</v>
      </c>
      <c r="C4072" s="213" t="s">
        <v>88</v>
      </c>
      <c r="D4072" s="213" t="s">
        <v>65</v>
      </c>
      <c r="E4072" s="213">
        <v>103</v>
      </c>
      <c r="F4072" s="213" t="s">
        <v>106</v>
      </c>
    </row>
    <row r="4073" spans="1:6" x14ac:dyDescent="0.3">
      <c r="A4073" s="213">
        <v>2013</v>
      </c>
      <c r="B4073" s="213" t="s">
        <v>94</v>
      </c>
      <c r="C4073" s="213" t="s">
        <v>88</v>
      </c>
      <c r="D4073" s="213" t="s">
        <v>22</v>
      </c>
      <c r="E4073" s="213">
        <v>149</v>
      </c>
      <c r="F4073" s="213" t="s">
        <v>106</v>
      </c>
    </row>
    <row r="4074" spans="1:6" x14ac:dyDescent="0.3">
      <c r="A4074" s="213">
        <v>2013</v>
      </c>
      <c r="B4074" s="213" t="s">
        <v>94</v>
      </c>
      <c r="C4074" s="213" t="s">
        <v>88</v>
      </c>
      <c r="D4074" s="213" t="s">
        <v>61</v>
      </c>
      <c r="E4074" s="213">
        <v>76</v>
      </c>
      <c r="F4074" s="213" t="s">
        <v>106</v>
      </c>
    </row>
    <row r="4075" spans="1:6" x14ac:dyDescent="0.3">
      <c r="A4075" s="213">
        <v>2013</v>
      </c>
      <c r="B4075" s="213" t="s">
        <v>94</v>
      </c>
      <c r="C4075" s="213" t="s">
        <v>88</v>
      </c>
      <c r="D4075" s="213" t="s">
        <v>23</v>
      </c>
      <c r="E4075" s="213">
        <v>177</v>
      </c>
      <c r="F4075" s="213" t="s">
        <v>106</v>
      </c>
    </row>
    <row r="4076" spans="1:6" x14ac:dyDescent="0.3">
      <c r="A4076" s="213">
        <v>2013</v>
      </c>
      <c r="B4076" s="213" t="s">
        <v>94</v>
      </c>
      <c r="C4076" s="213" t="s">
        <v>88</v>
      </c>
      <c r="D4076" s="213" t="s">
        <v>12</v>
      </c>
      <c r="E4076" s="213">
        <v>132</v>
      </c>
      <c r="F4076" s="213" t="s">
        <v>106</v>
      </c>
    </row>
    <row r="4077" spans="1:6" x14ac:dyDescent="0.3">
      <c r="A4077" s="213">
        <v>2013</v>
      </c>
      <c r="B4077" s="213" t="s">
        <v>94</v>
      </c>
      <c r="C4077" s="213" t="s">
        <v>88</v>
      </c>
      <c r="D4077" s="213" t="s">
        <v>278</v>
      </c>
      <c r="E4077" s="213">
        <v>282</v>
      </c>
      <c r="F4077" s="213" t="s">
        <v>106</v>
      </c>
    </row>
    <row r="4078" spans="1:6" x14ac:dyDescent="0.3">
      <c r="A4078" s="213">
        <v>2013</v>
      </c>
      <c r="B4078" s="213" t="s">
        <v>94</v>
      </c>
      <c r="C4078" s="213" t="s">
        <v>88</v>
      </c>
      <c r="D4078" s="213" t="s">
        <v>19</v>
      </c>
      <c r="E4078" s="213">
        <v>197</v>
      </c>
      <c r="F4078" s="213" t="s">
        <v>106</v>
      </c>
    </row>
    <row r="4079" spans="1:6" x14ac:dyDescent="0.3">
      <c r="A4079" s="213">
        <v>2013</v>
      </c>
      <c r="B4079" s="213" t="s">
        <v>94</v>
      </c>
      <c r="C4079" s="213" t="s">
        <v>88</v>
      </c>
      <c r="D4079" s="213" t="s">
        <v>45</v>
      </c>
      <c r="E4079" s="213">
        <v>47</v>
      </c>
      <c r="F4079" s="213" t="s">
        <v>106</v>
      </c>
    </row>
    <row r="4080" spans="1:6" x14ac:dyDescent="0.3">
      <c r="A4080" s="213">
        <v>2013</v>
      </c>
      <c r="B4080" s="213" t="s">
        <v>94</v>
      </c>
      <c r="C4080" s="213" t="s">
        <v>88</v>
      </c>
      <c r="D4080" s="213" t="s">
        <v>48</v>
      </c>
      <c r="E4080" s="213">
        <v>124</v>
      </c>
      <c r="F4080" s="213" t="s">
        <v>106</v>
      </c>
    </row>
    <row r="4081" spans="1:6" x14ac:dyDescent="0.3">
      <c r="A4081" s="213">
        <v>2013</v>
      </c>
      <c r="B4081" s="213" t="s">
        <v>94</v>
      </c>
      <c r="C4081" s="213" t="s">
        <v>88</v>
      </c>
      <c r="D4081" s="213" t="s">
        <v>34</v>
      </c>
      <c r="E4081" s="213">
        <v>57</v>
      </c>
      <c r="F4081" s="213" t="s">
        <v>106</v>
      </c>
    </row>
    <row r="4082" spans="1:6" x14ac:dyDescent="0.3">
      <c r="A4082" s="213">
        <v>2013</v>
      </c>
      <c r="B4082" s="213" t="s">
        <v>94</v>
      </c>
      <c r="C4082" s="213" t="s">
        <v>88</v>
      </c>
      <c r="D4082" s="213" t="s">
        <v>3</v>
      </c>
      <c r="E4082" s="213">
        <v>784</v>
      </c>
      <c r="F4082" s="213" t="s">
        <v>106</v>
      </c>
    </row>
    <row r="4083" spans="1:6" x14ac:dyDescent="0.3">
      <c r="A4083" s="213">
        <v>2013</v>
      </c>
      <c r="B4083" s="213" t="s">
        <v>94</v>
      </c>
      <c r="C4083" s="213" t="s">
        <v>88</v>
      </c>
      <c r="D4083" s="213" t="s">
        <v>80</v>
      </c>
      <c r="E4083" s="213">
        <v>304</v>
      </c>
      <c r="F4083" s="213" t="s">
        <v>106</v>
      </c>
    </row>
    <row r="4084" spans="1:6" x14ac:dyDescent="0.3">
      <c r="A4084" s="213">
        <v>2013</v>
      </c>
      <c r="B4084" s="213" t="s">
        <v>94</v>
      </c>
      <c r="C4084" s="213" t="s">
        <v>88</v>
      </c>
      <c r="D4084" s="213" t="s">
        <v>39</v>
      </c>
      <c r="E4084" s="213">
        <v>193</v>
      </c>
      <c r="F4084" s="213" t="s">
        <v>106</v>
      </c>
    </row>
    <row r="4085" spans="1:6" x14ac:dyDescent="0.3">
      <c r="A4085" s="213">
        <v>2013</v>
      </c>
      <c r="B4085" s="213" t="s">
        <v>94</v>
      </c>
      <c r="C4085" s="213" t="s">
        <v>88</v>
      </c>
      <c r="D4085" s="213" t="s">
        <v>14</v>
      </c>
      <c r="E4085" s="213">
        <v>573</v>
      </c>
      <c r="F4085" s="213" t="s">
        <v>106</v>
      </c>
    </row>
    <row r="4086" spans="1:6" x14ac:dyDescent="0.3">
      <c r="A4086" s="213">
        <v>2013</v>
      </c>
      <c r="B4086" s="213" t="s">
        <v>94</v>
      </c>
      <c r="C4086" s="213" t="s">
        <v>88</v>
      </c>
      <c r="D4086" s="213" t="s">
        <v>68</v>
      </c>
      <c r="E4086" s="213">
        <v>106</v>
      </c>
      <c r="F4086" s="213" t="s">
        <v>106</v>
      </c>
    </row>
    <row r="4087" spans="1:6" x14ac:dyDescent="0.3">
      <c r="A4087" s="213">
        <v>2013</v>
      </c>
      <c r="B4087" s="213" t="s">
        <v>94</v>
      </c>
      <c r="C4087" s="213" t="s">
        <v>88</v>
      </c>
      <c r="D4087" s="213" t="s">
        <v>69</v>
      </c>
      <c r="E4087" s="213">
        <v>93</v>
      </c>
      <c r="F4087" s="213" t="s">
        <v>106</v>
      </c>
    </row>
    <row r="4088" spans="1:6" x14ac:dyDescent="0.3">
      <c r="A4088" s="213">
        <v>2013</v>
      </c>
      <c r="B4088" s="213" t="s">
        <v>94</v>
      </c>
      <c r="C4088" s="213" t="s">
        <v>88</v>
      </c>
      <c r="D4088" s="213" t="s">
        <v>279</v>
      </c>
      <c r="E4088" s="213">
        <v>42</v>
      </c>
      <c r="F4088" s="213" t="s">
        <v>106</v>
      </c>
    </row>
    <row r="4089" spans="1:6" x14ac:dyDescent="0.3">
      <c r="A4089" s="213">
        <v>2013</v>
      </c>
      <c r="B4089" s="213" t="s">
        <v>94</v>
      </c>
      <c r="C4089" s="213" t="s">
        <v>88</v>
      </c>
      <c r="D4089" s="213" t="s">
        <v>24</v>
      </c>
      <c r="E4089" s="213">
        <v>528</v>
      </c>
      <c r="F4089" s="213" t="s">
        <v>106</v>
      </c>
    </row>
    <row r="4090" spans="1:6" x14ac:dyDescent="0.3">
      <c r="A4090" s="213">
        <v>2013</v>
      </c>
      <c r="B4090" s="213" t="s">
        <v>94</v>
      </c>
      <c r="C4090" s="213" t="s">
        <v>88</v>
      </c>
      <c r="D4090" s="213" t="s">
        <v>9</v>
      </c>
      <c r="E4090" s="213">
        <v>396</v>
      </c>
      <c r="F4090" s="213" t="s">
        <v>106</v>
      </c>
    </row>
    <row r="4091" spans="1:6" x14ac:dyDescent="0.3">
      <c r="A4091" s="213">
        <v>2013</v>
      </c>
      <c r="B4091" s="213" t="s">
        <v>94</v>
      </c>
      <c r="C4091" s="213" t="s">
        <v>88</v>
      </c>
      <c r="D4091" s="213" t="s">
        <v>67</v>
      </c>
      <c r="E4091" s="213">
        <v>160</v>
      </c>
      <c r="F4091" s="213" t="s">
        <v>106</v>
      </c>
    </row>
    <row r="4092" spans="1:6" x14ac:dyDescent="0.3">
      <c r="A4092" s="213">
        <v>2013</v>
      </c>
      <c r="B4092" s="213" t="s">
        <v>94</v>
      </c>
      <c r="C4092" s="213" t="s">
        <v>88</v>
      </c>
      <c r="D4092" s="213" t="s">
        <v>28</v>
      </c>
      <c r="E4092" s="213">
        <v>257</v>
      </c>
      <c r="F4092" s="213" t="s">
        <v>106</v>
      </c>
    </row>
    <row r="4093" spans="1:6" x14ac:dyDescent="0.3">
      <c r="A4093" s="213">
        <v>2013</v>
      </c>
      <c r="B4093" s="213" t="s">
        <v>94</v>
      </c>
      <c r="C4093" s="213" t="s">
        <v>88</v>
      </c>
      <c r="D4093" s="213" t="s">
        <v>31</v>
      </c>
      <c r="E4093" s="213">
        <v>222</v>
      </c>
      <c r="F4093" s="213" t="s">
        <v>106</v>
      </c>
    </row>
    <row r="4094" spans="1:6" x14ac:dyDescent="0.3">
      <c r="A4094" s="213">
        <v>2013</v>
      </c>
      <c r="B4094" s="213" t="s">
        <v>94</v>
      </c>
      <c r="C4094" s="213" t="s">
        <v>88</v>
      </c>
      <c r="D4094" s="213" t="s">
        <v>64</v>
      </c>
      <c r="E4094" s="213">
        <v>253</v>
      </c>
      <c r="F4094" s="213" t="s">
        <v>106</v>
      </c>
    </row>
    <row r="4095" spans="1:6" x14ac:dyDescent="0.3">
      <c r="A4095" s="213">
        <v>2013</v>
      </c>
      <c r="B4095" s="213" t="s">
        <v>94</v>
      </c>
      <c r="C4095" s="213" t="s">
        <v>88</v>
      </c>
      <c r="D4095" s="213" t="s">
        <v>280</v>
      </c>
      <c r="E4095" s="213">
        <v>65</v>
      </c>
      <c r="F4095" s="213" t="s">
        <v>106</v>
      </c>
    </row>
    <row r="4096" spans="1:6" x14ac:dyDescent="0.3">
      <c r="A4096" s="213">
        <v>2013</v>
      </c>
      <c r="B4096" s="213" t="s">
        <v>94</v>
      </c>
      <c r="C4096" s="213" t="s">
        <v>88</v>
      </c>
      <c r="D4096" s="213" t="s">
        <v>73</v>
      </c>
      <c r="E4096" s="213">
        <v>455</v>
      </c>
      <c r="F4096" s="213" t="s">
        <v>106</v>
      </c>
    </row>
    <row r="4097" spans="1:6" x14ac:dyDescent="0.3">
      <c r="A4097" s="213">
        <v>2013</v>
      </c>
      <c r="B4097" s="213" t="s">
        <v>94</v>
      </c>
      <c r="C4097" s="213" t="s">
        <v>88</v>
      </c>
      <c r="D4097" s="213" t="s">
        <v>26</v>
      </c>
      <c r="E4097" s="213">
        <v>181</v>
      </c>
      <c r="F4097" s="213" t="s">
        <v>106</v>
      </c>
    </row>
    <row r="4098" spans="1:6" x14ac:dyDescent="0.3">
      <c r="A4098" s="213">
        <v>2013</v>
      </c>
      <c r="B4098" s="213" t="s">
        <v>94</v>
      </c>
      <c r="C4098" s="213" t="s">
        <v>88</v>
      </c>
      <c r="D4098" s="213" t="s">
        <v>32</v>
      </c>
      <c r="E4098" s="213">
        <v>199</v>
      </c>
      <c r="F4098" s="213" t="s">
        <v>106</v>
      </c>
    </row>
    <row r="4099" spans="1:6" x14ac:dyDescent="0.3">
      <c r="A4099" s="213">
        <v>2013</v>
      </c>
      <c r="B4099" s="213" t="s">
        <v>94</v>
      </c>
      <c r="C4099" s="213" t="s">
        <v>88</v>
      </c>
      <c r="D4099" s="213" t="s">
        <v>46</v>
      </c>
      <c r="E4099" s="213">
        <v>437</v>
      </c>
      <c r="F4099" s="213" t="s">
        <v>106</v>
      </c>
    </row>
    <row r="4100" spans="1:6" x14ac:dyDescent="0.3">
      <c r="A4100" s="213">
        <v>2013</v>
      </c>
      <c r="B4100" s="213" t="s">
        <v>94</v>
      </c>
      <c r="C4100" s="213" t="s">
        <v>88</v>
      </c>
      <c r="D4100" s="213" t="s">
        <v>75</v>
      </c>
      <c r="E4100" s="213">
        <v>290</v>
      </c>
      <c r="F4100" s="213" t="s">
        <v>106</v>
      </c>
    </row>
    <row r="4101" spans="1:6" x14ac:dyDescent="0.3">
      <c r="A4101" s="213">
        <v>2013</v>
      </c>
      <c r="B4101" s="213" t="s">
        <v>94</v>
      </c>
      <c r="C4101" s="213" t="s">
        <v>88</v>
      </c>
      <c r="D4101" s="213" t="s">
        <v>10</v>
      </c>
      <c r="E4101" s="213">
        <v>743</v>
      </c>
      <c r="F4101" s="213" t="s">
        <v>106</v>
      </c>
    </row>
    <row r="4102" spans="1:6" x14ac:dyDescent="0.3">
      <c r="A4102" s="213">
        <v>2013</v>
      </c>
      <c r="B4102" s="213" t="s">
        <v>94</v>
      </c>
      <c r="C4102" s="213" t="s">
        <v>88</v>
      </c>
      <c r="D4102" s="213" t="s">
        <v>291</v>
      </c>
      <c r="E4102" s="213">
        <v>55</v>
      </c>
      <c r="F4102" s="213" t="s">
        <v>106</v>
      </c>
    </row>
    <row r="4103" spans="1:6" x14ac:dyDescent="0.3">
      <c r="A4103" s="213">
        <v>2013</v>
      </c>
      <c r="B4103" s="213" t="s">
        <v>94</v>
      </c>
      <c r="C4103" s="213" t="s">
        <v>88</v>
      </c>
      <c r="D4103" s="213" t="s">
        <v>15</v>
      </c>
      <c r="E4103" s="213">
        <v>574</v>
      </c>
      <c r="F4103" s="213" t="s">
        <v>106</v>
      </c>
    </row>
    <row r="4104" spans="1:6" x14ac:dyDescent="0.3">
      <c r="A4104" s="213">
        <v>2013</v>
      </c>
      <c r="B4104" s="213" t="s">
        <v>94</v>
      </c>
      <c r="C4104" s="213" t="s">
        <v>88</v>
      </c>
      <c r="D4104" s="213" t="s">
        <v>18</v>
      </c>
      <c r="E4104" s="213">
        <v>638</v>
      </c>
      <c r="F4104" s="213" t="s">
        <v>106</v>
      </c>
    </row>
    <row r="4105" spans="1:6" x14ac:dyDescent="0.3">
      <c r="A4105" s="213">
        <v>2013</v>
      </c>
      <c r="B4105" s="213" t="s">
        <v>94</v>
      </c>
      <c r="C4105" s="213" t="s">
        <v>88</v>
      </c>
      <c r="D4105" s="213" t="s">
        <v>77</v>
      </c>
      <c r="E4105" s="213">
        <v>182</v>
      </c>
      <c r="F4105" s="213" t="s">
        <v>106</v>
      </c>
    </row>
    <row r="4106" spans="1:6" x14ac:dyDescent="0.3">
      <c r="A4106" s="213">
        <v>2013</v>
      </c>
      <c r="B4106" s="213" t="s">
        <v>94</v>
      </c>
      <c r="C4106" s="213" t="s">
        <v>88</v>
      </c>
      <c r="D4106" s="213" t="s">
        <v>44</v>
      </c>
      <c r="E4106" s="213">
        <v>44</v>
      </c>
      <c r="F4106" s="213" t="s">
        <v>106</v>
      </c>
    </row>
    <row r="4107" spans="1:6" x14ac:dyDescent="0.3">
      <c r="A4107" s="213">
        <v>2013</v>
      </c>
      <c r="B4107" s="213" t="s">
        <v>94</v>
      </c>
      <c r="C4107" s="213" t="s">
        <v>88</v>
      </c>
      <c r="D4107" s="213" t="s">
        <v>71</v>
      </c>
      <c r="E4107" s="213">
        <v>209</v>
      </c>
      <c r="F4107" s="213" t="s">
        <v>106</v>
      </c>
    </row>
    <row r="4108" spans="1:6" x14ac:dyDescent="0.3">
      <c r="A4108" s="213">
        <v>2013</v>
      </c>
      <c r="B4108" s="213" t="s">
        <v>94</v>
      </c>
      <c r="C4108" s="213" t="s">
        <v>88</v>
      </c>
      <c r="D4108" s="213" t="s">
        <v>52</v>
      </c>
      <c r="E4108" s="213">
        <v>45</v>
      </c>
      <c r="F4108" s="213" t="s">
        <v>106</v>
      </c>
    </row>
    <row r="4109" spans="1:6" x14ac:dyDescent="0.3">
      <c r="A4109" s="213">
        <v>2013</v>
      </c>
      <c r="B4109" s="213" t="s">
        <v>94</v>
      </c>
      <c r="C4109" s="213" t="s">
        <v>88</v>
      </c>
      <c r="D4109" s="213" t="s">
        <v>20</v>
      </c>
      <c r="E4109" s="213">
        <v>317</v>
      </c>
      <c r="F4109" s="213" t="s">
        <v>106</v>
      </c>
    </row>
    <row r="4110" spans="1:6" x14ac:dyDescent="0.3">
      <c r="A4110" s="213">
        <v>2013</v>
      </c>
      <c r="B4110" s="213" t="s">
        <v>94</v>
      </c>
      <c r="C4110" s="213" t="s">
        <v>88</v>
      </c>
      <c r="D4110" s="213" t="s">
        <v>95</v>
      </c>
      <c r="E4110" s="213">
        <v>535</v>
      </c>
      <c r="F4110" s="213" t="s">
        <v>106</v>
      </c>
    </row>
    <row r="4111" spans="1:6" x14ac:dyDescent="0.3">
      <c r="A4111" s="213">
        <v>2013</v>
      </c>
      <c r="B4111" s="213" t="s">
        <v>94</v>
      </c>
      <c r="C4111" s="213" t="s">
        <v>88</v>
      </c>
      <c r="D4111" s="213" t="s">
        <v>30</v>
      </c>
      <c r="E4111" s="213">
        <v>83</v>
      </c>
      <c r="F4111" s="213" t="s">
        <v>106</v>
      </c>
    </row>
    <row r="4112" spans="1:6" x14ac:dyDescent="0.3">
      <c r="A4112" s="213">
        <v>2013</v>
      </c>
      <c r="B4112" s="213" t="s">
        <v>94</v>
      </c>
      <c r="C4112" s="213" t="s">
        <v>88</v>
      </c>
      <c r="D4112" s="213" t="s">
        <v>58</v>
      </c>
      <c r="E4112" s="213">
        <v>33</v>
      </c>
      <c r="F4112" s="213" t="s">
        <v>106</v>
      </c>
    </row>
    <row r="4113" spans="1:6" x14ac:dyDescent="0.3">
      <c r="A4113" s="213">
        <v>2013</v>
      </c>
      <c r="B4113" s="213" t="s">
        <v>94</v>
      </c>
      <c r="C4113" s="213" t="s">
        <v>88</v>
      </c>
      <c r="D4113" s="213" t="s">
        <v>281</v>
      </c>
      <c r="E4113" s="292">
        <v>1650</v>
      </c>
      <c r="F4113" s="213" t="s">
        <v>106</v>
      </c>
    </row>
    <row r="4114" spans="1:6" x14ac:dyDescent="0.3">
      <c r="A4114" s="213">
        <v>2013</v>
      </c>
      <c r="B4114" s="213" t="s">
        <v>94</v>
      </c>
      <c r="C4114" s="213" t="s">
        <v>88</v>
      </c>
      <c r="D4114" s="213" t="s">
        <v>282</v>
      </c>
      <c r="E4114" s="213">
        <v>94</v>
      </c>
      <c r="F4114" s="213" t="s">
        <v>106</v>
      </c>
    </row>
    <row r="4115" spans="1:6" x14ac:dyDescent="0.3">
      <c r="A4115" s="213">
        <v>2013</v>
      </c>
      <c r="B4115" s="213" t="s">
        <v>94</v>
      </c>
      <c r="C4115" s="213" t="s">
        <v>88</v>
      </c>
      <c r="D4115" s="213" t="s">
        <v>145</v>
      </c>
      <c r="E4115" s="292">
        <v>7072</v>
      </c>
      <c r="F4115" s="213" t="s">
        <v>106</v>
      </c>
    </row>
    <row r="4116" spans="1:6" x14ac:dyDescent="0.3">
      <c r="A4116" s="213">
        <v>2013</v>
      </c>
      <c r="B4116" s="213" t="s">
        <v>94</v>
      </c>
      <c r="C4116" s="213" t="s">
        <v>88</v>
      </c>
      <c r="D4116" s="213" t="s">
        <v>146</v>
      </c>
      <c r="E4116" s="292">
        <v>3593</v>
      </c>
      <c r="F4116" s="213" t="s">
        <v>106</v>
      </c>
    </row>
    <row r="4117" spans="1:6" x14ac:dyDescent="0.3">
      <c r="A4117" s="213">
        <v>2013</v>
      </c>
      <c r="B4117" s="213" t="s">
        <v>94</v>
      </c>
      <c r="C4117" s="213" t="s">
        <v>88</v>
      </c>
      <c r="D4117" s="213" t="s">
        <v>147</v>
      </c>
      <c r="E4117" s="292">
        <v>8290</v>
      </c>
      <c r="F4117" s="213" t="s">
        <v>106</v>
      </c>
    </row>
    <row r="4118" spans="1:6" x14ac:dyDescent="0.3">
      <c r="A4118" s="213">
        <v>2013</v>
      </c>
      <c r="B4118" s="213" t="s">
        <v>94</v>
      </c>
      <c r="C4118" s="213" t="s">
        <v>89</v>
      </c>
      <c r="D4118" s="213" t="s">
        <v>79</v>
      </c>
      <c r="E4118" s="213">
        <v>237</v>
      </c>
      <c r="F4118" s="213" t="s">
        <v>106</v>
      </c>
    </row>
    <row r="4119" spans="1:6" x14ac:dyDescent="0.3">
      <c r="A4119" s="213">
        <v>2013</v>
      </c>
      <c r="B4119" s="213" t="s">
        <v>94</v>
      </c>
      <c r="C4119" s="213" t="s">
        <v>89</v>
      </c>
      <c r="D4119" s="213" t="s">
        <v>17</v>
      </c>
      <c r="E4119" s="213">
        <v>140</v>
      </c>
      <c r="F4119" s="213" t="s">
        <v>106</v>
      </c>
    </row>
    <row r="4120" spans="1:6" x14ac:dyDescent="0.3">
      <c r="A4120" s="213">
        <v>2013</v>
      </c>
      <c r="B4120" s="213" t="s">
        <v>94</v>
      </c>
      <c r="C4120" s="213" t="s">
        <v>89</v>
      </c>
      <c r="D4120" s="213" t="s">
        <v>66</v>
      </c>
      <c r="E4120" s="213">
        <v>41</v>
      </c>
      <c r="F4120" s="213" t="s">
        <v>106</v>
      </c>
    </row>
    <row r="4121" spans="1:6" x14ac:dyDescent="0.3">
      <c r="A4121" s="213">
        <v>2013</v>
      </c>
      <c r="B4121" s="213" t="s">
        <v>94</v>
      </c>
      <c r="C4121" s="213" t="s">
        <v>89</v>
      </c>
      <c r="D4121" s="213" t="s">
        <v>11</v>
      </c>
      <c r="E4121" s="213">
        <v>267</v>
      </c>
      <c r="F4121" s="213" t="s">
        <v>106</v>
      </c>
    </row>
    <row r="4122" spans="1:6" x14ac:dyDescent="0.3">
      <c r="A4122" s="213">
        <v>2013</v>
      </c>
      <c r="B4122" s="213" t="s">
        <v>94</v>
      </c>
      <c r="C4122" s="213" t="s">
        <v>89</v>
      </c>
      <c r="D4122" s="213" t="s">
        <v>56</v>
      </c>
      <c r="E4122" s="213">
        <v>84</v>
      </c>
      <c r="F4122" s="213" t="s">
        <v>106</v>
      </c>
    </row>
    <row r="4123" spans="1:6" x14ac:dyDescent="0.3">
      <c r="A4123" s="213">
        <v>2013</v>
      </c>
      <c r="B4123" s="213" t="s">
        <v>94</v>
      </c>
      <c r="C4123" s="213" t="s">
        <v>89</v>
      </c>
      <c r="D4123" s="213" t="s">
        <v>29</v>
      </c>
      <c r="E4123" s="213">
        <v>55</v>
      </c>
      <c r="F4123" s="213" t="s">
        <v>106</v>
      </c>
    </row>
    <row r="4124" spans="1:6" x14ac:dyDescent="0.3">
      <c r="A4124" s="213">
        <v>2013</v>
      </c>
      <c r="B4124" s="213" t="s">
        <v>94</v>
      </c>
      <c r="C4124" s="213" t="s">
        <v>89</v>
      </c>
      <c r="D4124" s="213" t="s">
        <v>47</v>
      </c>
      <c r="E4124" s="213">
        <v>178</v>
      </c>
      <c r="F4124" s="213" t="s">
        <v>106</v>
      </c>
    </row>
    <row r="4125" spans="1:6" x14ac:dyDescent="0.3">
      <c r="A4125" s="213">
        <v>2013</v>
      </c>
      <c r="B4125" s="213" t="s">
        <v>94</v>
      </c>
      <c r="C4125" s="213" t="s">
        <v>89</v>
      </c>
      <c r="D4125" s="213" t="s">
        <v>57</v>
      </c>
      <c r="E4125" s="213">
        <v>32</v>
      </c>
      <c r="F4125" s="213" t="s">
        <v>106</v>
      </c>
    </row>
    <row r="4126" spans="1:6" x14ac:dyDescent="0.3">
      <c r="A4126" s="213">
        <v>2013</v>
      </c>
      <c r="B4126" s="213" t="s">
        <v>94</v>
      </c>
      <c r="C4126" s="213" t="s">
        <v>89</v>
      </c>
      <c r="D4126" s="213" t="s">
        <v>74</v>
      </c>
      <c r="E4126" s="213">
        <v>197</v>
      </c>
      <c r="F4126" s="213" t="s">
        <v>106</v>
      </c>
    </row>
    <row r="4127" spans="1:6" x14ac:dyDescent="0.3">
      <c r="A4127" s="213">
        <v>2013</v>
      </c>
      <c r="B4127" s="213" t="s">
        <v>94</v>
      </c>
      <c r="C4127" s="213" t="s">
        <v>89</v>
      </c>
      <c r="D4127" s="213" t="s">
        <v>60</v>
      </c>
      <c r="E4127" s="213">
        <v>54</v>
      </c>
      <c r="F4127" s="213" t="s">
        <v>106</v>
      </c>
    </row>
    <row r="4128" spans="1:6" x14ac:dyDescent="0.3">
      <c r="A4128" s="213">
        <v>2013</v>
      </c>
      <c r="B4128" s="213" t="s">
        <v>94</v>
      </c>
      <c r="C4128" s="213" t="s">
        <v>89</v>
      </c>
      <c r="D4128" s="213" t="s">
        <v>25</v>
      </c>
      <c r="E4128" s="213">
        <v>166</v>
      </c>
      <c r="F4128" s="213" t="s">
        <v>106</v>
      </c>
    </row>
    <row r="4129" spans="1:6" x14ac:dyDescent="0.3">
      <c r="A4129" s="213">
        <v>2013</v>
      </c>
      <c r="B4129" s="213" t="s">
        <v>94</v>
      </c>
      <c r="C4129" s="213" t="s">
        <v>89</v>
      </c>
      <c r="D4129" s="213" t="s">
        <v>7</v>
      </c>
      <c r="E4129" s="213">
        <v>214</v>
      </c>
      <c r="F4129" s="213" t="s">
        <v>106</v>
      </c>
    </row>
    <row r="4130" spans="1:6" x14ac:dyDescent="0.3">
      <c r="A4130" s="213">
        <v>2013</v>
      </c>
      <c r="B4130" s="213" t="s">
        <v>94</v>
      </c>
      <c r="C4130" s="213" t="s">
        <v>89</v>
      </c>
      <c r="D4130" s="213" t="s">
        <v>36</v>
      </c>
      <c r="E4130" s="213">
        <v>60</v>
      </c>
      <c r="F4130" s="213" t="s">
        <v>106</v>
      </c>
    </row>
    <row r="4131" spans="1:6" x14ac:dyDescent="0.3">
      <c r="A4131" s="213">
        <v>2013</v>
      </c>
      <c r="B4131" s="213" t="s">
        <v>94</v>
      </c>
      <c r="C4131" s="213" t="s">
        <v>89</v>
      </c>
      <c r="D4131" s="213" t="s">
        <v>21</v>
      </c>
      <c r="E4131" s="213">
        <v>45</v>
      </c>
      <c r="F4131" s="213" t="s">
        <v>106</v>
      </c>
    </row>
    <row r="4132" spans="1:6" x14ac:dyDescent="0.3">
      <c r="A4132" s="213">
        <v>2013</v>
      </c>
      <c r="B4132" s="213" t="s">
        <v>94</v>
      </c>
      <c r="C4132" s="213" t="s">
        <v>89</v>
      </c>
      <c r="D4132" s="213" t="s">
        <v>16</v>
      </c>
      <c r="E4132" s="213">
        <v>153</v>
      </c>
      <c r="F4132" s="213" t="s">
        <v>106</v>
      </c>
    </row>
    <row r="4133" spans="1:6" x14ac:dyDescent="0.3">
      <c r="A4133" s="213">
        <v>2013</v>
      </c>
      <c r="B4133" s="213" t="s">
        <v>94</v>
      </c>
      <c r="C4133" s="213" t="s">
        <v>89</v>
      </c>
      <c r="D4133" s="213" t="s">
        <v>2</v>
      </c>
      <c r="E4133" s="213">
        <v>373</v>
      </c>
      <c r="F4133" s="213" t="s">
        <v>106</v>
      </c>
    </row>
    <row r="4134" spans="1:6" x14ac:dyDescent="0.3">
      <c r="A4134" s="213">
        <v>2013</v>
      </c>
      <c r="B4134" s="213" t="s">
        <v>94</v>
      </c>
      <c r="C4134" s="213" t="s">
        <v>89</v>
      </c>
      <c r="D4134" s="213" t="s">
        <v>4</v>
      </c>
      <c r="E4134" s="213">
        <v>381</v>
      </c>
      <c r="F4134" s="213" t="s">
        <v>106</v>
      </c>
    </row>
    <row r="4135" spans="1:6" x14ac:dyDescent="0.3">
      <c r="A4135" s="213">
        <v>2013</v>
      </c>
      <c r="B4135" s="213" t="s">
        <v>94</v>
      </c>
      <c r="C4135" s="213" t="s">
        <v>89</v>
      </c>
      <c r="D4135" s="213" t="s">
        <v>275</v>
      </c>
      <c r="E4135" s="213">
        <v>37</v>
      </c>
      <c r="F4135" s="213" t="s">
        <v>106</v>
      </c>
    </row>
    <row r="4136" spans="1:6" x14ac:dyDescent="0.3">
      <c r="A4136" s="213">
        <v>2013</v>
      </c>
      <c r="B4136" s="213" t="s">
        <v>94</v>
      </c>
      <c r="C4136" s="213" t="s">
        <v>89</v>
      </c>
      <c r="D4136" s="213" t="s">
        <v>8</v>
      </c>
      <c r="E4136" s="213">
        <v>108</v>
      </c>
      <c r="F4136" s="213" t="s">
        <v>106</v>
      </c>
    </row>
    <row r="4137" spans="1:6" x14ac:dyDescent="0.3">
      <c r="A4137" s="213">
        <v>2013</v>
      </c>
      <c r="B4137" s="213" t="s">
        <v>94</v>
      </c>
      <c r="C4137" s="213" t="s">
        <v>89</v>
      </c>
      <c r="D4137" s="213" t="s">
        <v>78</v>
      </c>
      <c r="E4137" s="213">
        <v>155</v>
      </c>
      <c r="F4137" s="213" t="s">
        <v>106</v>
      </c>
    </row>
    <row r="4138" spans="1:6" x14ac:dyDescent="0.3">
      <c r="A4138" s="213">
        <v>2013</v>
      </c>
      <c r="B4138" s="213" t="s">
        <v>94</v>
      </c>
      <c r="C4138" s="213" t="s">
        <v>89</v>
      </c>
      <c r="D4138" s="213" t="s">
        <v>27</v>
      </c>
      <c r="E4138" s="213">
        <v>120</v>
      </c>
      <c r="F4138" s="213" t="s">
        <v>106</v>
      </c>
    </row>
    <row r="4139" spans="1:6" x14ac:dyDescent="0.3">
      <c r="A4139" s="213">
        <v>2013</v>
      </c>
      <c r="B4139" s="213" t="s">
        <v>94</v>
      </c>
      <c r="C4139" s="213" t="s">
        <v>89</v>
      </c>
      <c r="D4139" s="213" t="s">
        <v>13</v>
      </c>
      <c r="E4139" s="213">
        <v>51</v>
      </c>
      <c r="F4139" s="213" t="s">
        <v>106</v>
      </c>
    </row>
    <row r="4140" spans="1:6" x14ac:dyDescent="0.3">
      <c r="A4140" s="213">
        <v>2013</v>
      </c>
      <c r="B4140" s="213" t="s">
        <v>94</v>
      </c>
      <c r="C4140" s="213" t="s">
        <v>89</v>
      </c>
      <c r="D4140" s="213" t="s">
        <v>70</v>
      </c>
      <c r="E4140" s="213">
        <v>145</v>
      </c>
      <c r="F4140" s="213" t="s">
        <v>106</v>
      </c>
    </row>
    <row r="4141" spans="1:6" x14ac:dyDescent="0.3">
      <c r="A4141" s="213">
        <v>2013</v>
      </c>
      <c r="B4141" s="213" t="s">
        <v>94</v>
      </c>
      <c r="C4141" s="213" t="s">
        <v>89</v>
      </c>
      <c r="D4141" s="213" t="s">
        <v>72</v>
      </c>
      <c r="E4141" s="213">
        <v>40</v>
      </c>
      <c r="F4141" s="213" t="s">
        <v>106</v>
      </c>
    </row>
    <row r="4142" spans="1:6" x14ac:dyDescent="0.3">
      <c r="A4142" s="213">
        <v>2013</v>
      </c>
      <c r="B4142" s="213" t="s">
        <v>94</v>
      </c>
      <c r="C4142" s="213" t="s">
        <v>89</v>
      </c>
      <c r="D4142" s="213" t="s">
        <v>6</v>
      </c>
      <c r="E4142" s="213">
        <v>365</v>
      </c>
      <c r="F4142" s="213" t="s">
        <v>106</v>
      </c>
    </row>
    <row r="4143" spans="1:6" x14ac:dyDescent="0.3">
      <c r="A4143" s="213">
        <v>2013</v>
      </c>
      <c r="B4143" s="213" t="s">
        <v>94</v>
      </c>
      <c r="C4143" s="213" t="s">
        <v>89</v>
      </c>
      <c r="D4143" s="213" t="s">
        <v>62</v>
      </c>
      <c r="E4143" s="213">
        <v>105</v>
      </c>
      <c r="F4143" s="213" t="s">
        <v>106</v>
      </c>
    </row>
    <row r="4144" spans="1:6" x14ac:dyDescent="0.3">
      <c r="A4144" s="213">
        <v>2013</v>
      </c>
      <c r="B4144" s="213" t="s">
        <v>94</v>
      </c>
      <c r="C4144" s="213" t="s">
        <v>89</v>
      </c>
      <c r="D4144" s="213" t="s">
        <v>5</v>
      </c>
      <c r="E4144" s="213">
        <v>250</v>
      </c>
      <c r="F4144" s="213" t="s">
        <v>106</v>
      </c>
    </row>
    <row r="4145" spans="1:6" x14ac:dyDescent="0.3">
      <c r="A4145" s="213">
        <v>2013</v>
      </c>
      <c r="B4145" s="213" t="s">
        <v>94</v>
      </c>
      <c r="C4145" s="213" t="s">
        <v>89</v>
      </c>
      <c r="D4145" s="213" t="s">
        <v>76</v>
      </c>
      <c r="E4145" s="213">
        <v>151</v>
      </c>
      <c r="F4145" s="213" t="s">
        <v>106</v>
      </c>
    </row>
    <row r="4146" spans="1:6" x14ac:dyDescent="0.3">
      <c r="A4146" s="213">
        <v>2013</v>
      </c>
      <c r="B4146" s="213" t="s">
        <v>94</v>
      </c>
      <c r="C4146" s="213" t="s">
        <v>89</v>
      </c>
      <c r="D4146" s="213" t="s">
        <v>63</v>
      </c>
      <c r="E4146" s="213">
        <v>30</v>
      </c>
      <c r="F4146" s="213" t="s">
        <v>106</v>
      </c>
    </row>
    <row r="4147" spans="1:6" x14ac:dyDescent="0.3">
      <c r="A4147" s="213">
        <v>2013</v>
      </c>
      <c r="B4147" s="213" t="s">
        <v>94</v>
      </c>
      <c r="C4147" s="213" t="s">
        <v>89</v>
      </c>
      <c r="D4147" s="213" t="s">
        <v>43</v>
      </c>
      <c r="E4147" s="213">
        <v>38</v>
      </c>
      <c r="F4147" s="213" t="s">
        <v>106</v>
      </c>
    </row>
    <row r="4148" spans="1:6" x14ac:dyDescent="0.3">
      <c r="A4148" s="213">
        <v>2013</v>
      </c>
      <c r="B4148" s="213" t="s">
        <v>94</v>
      </c>
      <c r="C4148" s="213" t="s">
        <v>89</v>
      </c>
      <c r="D4148" s="213" t="s">
        <v>65</v>
      </c>
      <c r="E4148" s="213">
        <v>49</v>
      </c>
      <c r="F4148" s="213" t="s">
        <v>106</v>
      </c>
    </row>
    <row r="4149" spans="1:6" x14ac:dyDescent="0.3">
      <c r="A4149" s="213">
        <v>2013</v>
      </c>
      <c r="B4149" s="213" t="s">
        <v>94</v>
      </c>
      <c r="C4149" s="213" t="s">
        <v>89</v>
      </c>
      <c r="D4149" s="213" t="s">
        <v>22</v>
      </c>
      <c r="E4149" s="213">
        <v>52</v>
      </c>
      <c r="F4149" s="213" t="s">
        <v>106</v>
      </c>
    </row>
    <row r="4150" spans="1:6" x14ac:dyDescent="0.3">
      <c r="A4150" s="213">
        <v>2013</v>
      </c>
      <c r="B4150" s="213" t="s">
        <v>94</v>
      </c>
      <c r="C4150" s="213" t="s">
        <v>89</v>
      </c>
      <c r="D4150" s="213" t="s">
        <v>23</v>
      </c>
      <c r="E4150" s="213">
        <v>53</v>
      </c>
      <c r="F4150" s="213" t="s">
        <v>106</v>
      </c>
    </row>
    <row r="4151" spans="1:6" x14ac:dyDescent="0.3">
      <c r="A4151" s="213">
        <v>2013</v>
      </c>
      <c r="B4151" s="213" t="s">
        <v>94</v>
      </c>
      <c r="C4151" s="213" t="s">
        <v>89</v>
      </c>
      <c r="D4151" s="213" t="s">
        <v>12</v>
      </c>
      <c r="E4151" s="213">
        <v>50</v>
      </c>
      <c r="F4151" s="213" t="s">
        <v>106</v>
      </c>
    </row>
    <row r="4152" spans="1:6" x14ac:dyDescent="0.3">
      <c r="A4152" s="213">
        <v>2013</v>
      </c>
      <c r="B4152" s="213" t="s">
        <v>94</v>
      </c>
      <c r="C4152" s="213" t="s">
        <v>89</v>
      </c>
      <c r="D4152" s="213" t="s">
        <v>278</v>
      </c>
      <c r="E4152" s="213">
        <v>114</v>
      </c>
      <c r="F4152" s="213" t="s">
        <v>106</v>
      </c>
    </row>
    <row r="4153" spans="1:6" x14ac:dyDescent="0.3">
      <c r="A4153" s="213">
        <v>2013</v>
      </c>
      <c r="B4153" s="213" t="s">
        <v>94</v>
      </c>
      <c r="C4153" s="213" t="s">
        <v>89</v>
      </c>
      <c r="D4153" s="213" t="s">
        <v>19</v>
      </c>
      <c r="E4153" s="213">
        <v>64</v>
      </c>
      <c r="F4153" s="213" t="s">
        <v>106</v>
      </c>
    </row>
    <row r="4154" spans="1:6" x14ac:dyDescent="0.3">
      <c r="A4154" s="213">
        <v>2013</v>
      </c>
      <c r="B4154" s="213" t="s">
        <v>94</v>
      </c>
      <c r="C4154" s="213" t="s">
        <v>89</v>
      </c>
      <c r="D4154" s="213" t="s">
        <v>48</v>
      </c>
      <c r="E4154" s="213">
        <v>54</v>
      </c>
      <c r="F4154" s="213" t="s">
        <v>106</v>
      </c>
    </row>
    <row r="4155" spans="1:6" x14ac:dyDescent="0.3">
      <c r="A4155" s="213">
        <v>2013</v>
      </c>
      <c r="B4155" s="213" t="s">
        <v>94</v>
      </c>
      <c r="C4155" s="213" t="s">
        <v>89</v>
      </c>
      <c r="D4155" s="213" t="s">
        <v>34</v>
      </c>
      <c r="E4155" s="213">
        <v>35</v>
      </c>
      <c r="F4155" s="213" t="s">
        <v>106</v>
      </c>
    </row>
    <row r="4156" spans="1:6" x14ac:dyDescent="0.3">
      <c r="A4156" s="213">
        <v>2013</v>
      </c>
      <c r="B4156" s="213" t="s">
        <v>94</v>
      </c>
      <c r="C4156" s="213" t="s">
        <v>89</v>
      </c>
      <c r="D4156" s="213" t="s">
        <v>3</v>
      </c>
      <c r="E4156" s="213">
        <v>321</v>
      </c>
      <c r="F4156" s="213" t="s">
        <v>106</v>
      </c>
    </row>
    <row r="4157" spans="1:6" x14ac:dyDescent="0.3">
      <c r="A4157" s="213">
        <v>2013</v>
      </c>
      <c r="B4157" s="213" t="s">
        <v>94</v>
      </c>
      <c r="C4157" s="213" t="s">
        <v>89</v>
      </c>
      <c r="D4157" s="213" t="s">
        <v>80</v>
      </c>
      <c r="E4157" s="213">
        <v>108</v>
      </c>
      <c r="F4157" s="213" t="s">
        <v>106</v>
      </c>
    </row>
    <row r="4158" spans="1:6" x14ac:dyDescent="0.3">
      <c r="A4158" s="213">
        <v>2013</v>
      </c>
      <c r="B4158" s="213" t="s">
        <v>94</v>
      </c>
      <c r="C4158" s="213" t="s">
        <v>89</v>
      </c>
      <c r="D4158" s="213" t="s">
        <v>39</v>
      </c>
      <c r="E4158" s="213">
        <v>59</v>
      </c>
      <c r="F4158" s="213" t="s">
        <v>106</v>
      </c>
    </row>
    <row r="4159" spans="1:6" x14ac:dyDescent="0.3">
      <c r="A4159" s="213">
        <v>2013</v>
      </c>
      <c r="B4159" s="213" t="s">
        <v>94</v>
      </c>
      <c r="C4159" s="213" t="s">
        <v>89</v>
      </c>
      <c r="D4159" s="213" t="s">
        <v>14</v>
      </c>
      <c r="E4159" s="213">
        <v>196</v>
      </c>
      <c r="F4159" s="213" t="s">
        <v>106</v>
      </c>
    </row>
    <row r="4160" spans="1:6" x14ac:dyDescent="0.3">
      <c r="A4160" s="213">
        <v>2013</v>
      </c>
      <c r="B4160" s="213" t="s">
        <v>94</v>
      </c>
      <c r="C4160" s="213" t="s">
        <v>89</v>
      </c>
      <c r="D4160" s="213" t="s">
        <v>68</v>
      </c>
      <c r="E4160" s="213">
        <v>35</v>
      </c>
      <c r="F4160" s="213" t="s">
        <v>106</v>
      </c>
    </row>
    <row r="4161" spans="1:6" x14ac:dyDescent="0.3">
      <c r="A4161" s="213">
        <v>2013</v>
      </c>
      <c r="B4161" s="213" t="s">
        <v>94</v>
      </c>
      <c r="C4161" s="213" t="s">
        <v>89</v>
      </c>
      <c r="D4161" s="213" t="s">
        <v>69</v>
      </c>
      <c r="E4161" s="213">
        <v>37</v>
      </c>
      <c r="F4161" s="213" t="s">
        <v>106</v>
      </c>
    </row>
    <row r="4162" spans="1:6" x14ac:dyDescent="0.3">
      <c r="A4162" s="213">
        <v>2013</v>
      </c>
      <c r="B4162" s="213" t="s">
        <v>94</v>
      </c>
      <c r="C4162" s="213" t="s">
        <v>89</v>
      </c>
      <c r="D4162" s="213" t="s">
        <v>24</v>
      </c>
      <c r="E4162" s="213">
        <v>212</v>
      </c>
      <c r="F4162" s="213" t="s">
        <v>106</v>
      </c>
    </row>
    <row r="4163" spans="1:6" x14ac:dyDescent="0.3">
      <c r="A4163" s="213">
        <v>2013</v>
      </c>
      <c r="B4163" s="213" t="s">
        <v>94</v>
      </c>
      <c r="C4163" s="213" t="s">
        <v>89</v>
      </c>
      <c r="D4163" s="213" t="s">
        <v>9</v>
      </c>
      <c r="E4163" s="213">
        <v>159</v>
      </c>
      <c r="F4163" s="213" t="s">
        <v>106</v>
      </c>
    </row>
    <row r="4164" spans="1:6" x14ac:dyDescent="0.3">
      <c r="A4164" s="213">
        <v>2013</v>
      </c>
      <c r="B4164" s="213" t="s">
        <v>94</v>
      </c>
      <c r="C4164" s="213" t="s">
        <v>89</v>
      </c>
      <c r="D4164" s="213" t="s">
        <v>67</v>
      </c>
      <c r="E4164" s="213">
        <v>51</v>
      </c>
      <c r="F4164" s="213" t="s">
        <v>106</v>
      </c>
    </row>
    <row r="4165" spans="1:6" x14ac:dyDescent="0.3">
      <c r="A4165" s="213">
        <v>2013</v>
      </c>
      <c r="B4165" s="213" t="s">
        <v>94</v>
      </c>
      <c r="C4165" s="213" t="s">
        <v>89</v>
      </c>
      <c r="D4165" s="213" t="s">
        <v>28</v>
      </c>
      <c r="E4165" s="213">
        <v>99</v>
      </c>
      <c r="F4165" s="213" t="s">
        <v>106</v>
      </c>
    </row>
    <row r="4166" spans="1:6" x14ac:dyDescent="0.3">
      <c r="A4166" s="213">
        <v>2013</v>
      </c>
      <c r="B4166" s="213" t="s">
        <v>94</v>
      </c>
      <c r="C4166" s="213" t="s">
        <v>89</v>
      </c>
      <c r="D4166" s="213" t="s">
        <v>31</v>
      </c>
      <c r="E4166" s="213">
        <v>98</v>
      </c>
      <c r="F4166" s="213" t="s">
        <v>106</v>
      </c>
    </row>
    <row r="4167" spans="1:6" x14ac:dyDescent="0.3">
      <c r="A4167" s="213">
        <v>2013</v>
      </c>
      <c r="B4167" s="213" t="s">
        <v>94</v>
      </c>
      <c r="C4167" s="213" t="s">
        <v>89</v>
      </c>
      <c r="D4167" s="213" t="s">
        <v>64</v>
      </c>
      <c r="E4167" s="213">
        <v>111</v>
      </c>
      <c r="F4167" s="213" t="s">
        <v>106</v>
      </c>
    </row>
    <row r="4168" spans="1:6" x14ac:dyDescent="0.3">
      <c r="A4168" s="213">
        <v>2013</v>
      </c>
      <c r="B4168" s="213" t="s">
        <v>94</v>
      </c>
      <c r="C4168" s="213" t="s">
        <v>89</v>
      </c>
      <c r="D4168" s="213" t="s">
        <v>73</v>
      </c>
      <c r="E4168" s="213">
        <v>164</v>
      </c>
      <c r="F4168" s="213" t="s">
        <v>106</v>
      </c>
    </row>
    <row r="4169" spans="1:6" x14ac:dyDescent="0.3">
      <c r="A4169" s="213">
        <v>2013</v>
      </c>
      <c r="B4169" s="213" t="s">
        <v>94</v>
      </c>
      <c r="C4169" s="213" t="s">
        <v>89</v>
      </c>
      <c r="D4169" s="213" t="s">
        <v>26</v>
      </c>
      <c r="E4169" s="213">
        <v>68</v>
      </c>
      <c r="F4169" s="213" t="s">
        <v>106</v>
      </c>
    </row>
    <row r="4170" spans="1:6" x14ac:dyDescent="0.3">
      <c r="A4170" s="213">
        <v>2013</v>
      </c>
      <c r="B4170" s="213" t="s">
        <v>94</v>
      </c>
      <c r="C4170" s="213" t="s">
        <v>89</v>
      </c>
      <c r="D4170" s="213" t="s">
        <v>32</v>
      </c>
      <c r="E4170" s="213">
        <v>61</v>
      </c>
      <c r="F4170" s="213" t="s">
        <v>106</v>
      </c>
    </row>
    <row r="4171" spans="1:6" x14ac:dyDescent="0.3">
      <c r="A4171" s="213">
        <v>2013</v>
      </c>
      <c r="B4171" s="213" t="s">
        <v>94</v>
      </c>
      <c r="C4171" s="213" t="s">
        <v>89</v>
      </c>
      <c r="D4171" s="213" t="s">
        <v>46</v>
      </c>
      <c r="E4171" s="213">
        <v>161</v>
      </c>
      <c r="F4171" s="213" t="s">
        <v>106</v>
      </c>
    </row>
    <row r="4172" spans="1:6" x14ac:dyDescent="0.3">
      <c r="A4172" s="213">
        <v>2013</v>
      </c>
      <c r="B4172" s="213" t="s">
        <v>94</v>
      </c>
      <c r="C4172" s="213" t="s">
        <v>89</v>
      </c>
      <c r="D4172" s="213" t="s">
        <v>75</v>
      </c>
      <c r="E4172" s="213">
        <v>120</v>
      </c>
      <c r="F4172" s="213" t="s">
        <v>106</v>
      </c>
    </row>
    <row r="4173" spans="1:6" x14ac:dyDescent="0.3">
      <c r="A4173" s="213">
        <v>2013</v>
      </c>
      <c r="B4173" s="213" t="s">
        <v>94</v>
      </c>
      <c r="C4173" s="213" t="s">
        <v>89</v>
      </c>
      <c r="D4173" s="213" t="s">
        <v>10</v>
      </c>
      <c r="E4173" s="213">
        <v>283</v>
      </c>
      <c r="F4173" s="213" t="s">
        <v>106</v>
      </c>
    </row>
    <row r="4174" spans="1:6" x14ac:dyDescent="0.3">
      <c r="A4174" s="213">
        <v>2013</v>
      </c>
      <c r="B4174" s="213" t="s">
        <v>94</v>
      </c>
      <c r="C4174" s="213" t="s">
        <v>89</v>
      </c>
      <c r="D4174" s="213" t="s">
        <v>15</v>
      </c>
      <c r="E4174" s="213">
        <v>242</v>
      </c>
      <c r="F4174" s="213" t="s">
        <v>106</v>
      </c>
    </row>
    <row r="4175" spans="1:6" x14ac:dyDescent="0.3">
      <c r="A4175" s="213">
        <v>2013</v>
      </c>
      <c r="B4175" s="213" t="s">
        <v>94</v>
      </c>
      <c r="C4175" s="213" t="s">
        <v>89</v>
      </c>
      <c r="D4175" s="213" t="s">
        <v>18</v>
      </c>
      <c r="E4175" s="213">
        <v>228</v>
      </c>
      <c r="F4175" s="213" t="s">
        <v>106</v>
      </c>
    </row>
    <row r="4176" spans="1:6" x14ac:dyDescent="0.3">
      <c r="A4176" s="213">
        <v>2013</v>
      </c>
      <c r="B4176" s="213" t="s">
        <v>94</v>
      </c>
      <c r="C4176" s="213" t="s">
        <v>89</v>
      </c>
      <c r="D4176" s="213" t="s">
        <v>77</v>
      </c>
      <c r="E4176" s="213">
        <v>85</v>
      </c>
      <c r="F4176" s="213" t="s">
        <v>106</v>
      </c>
    </row>
    <row r="4177" spans="1:6" x14ac:dyDescent="0.3">
      <c r="A4177" s="213">
        <v>2013</v>
      </c>
      <c r="B4177" s="213" t="s">
        <v>94</v>
      </c>
      <c r="C4177" s="213" t="s">
        <v>89</v>
      </c>
      <c r="D4177" s="213" t="s">
        <v>71</v>
      </c>
      <c r="E4177" s="213">
        <v>78</v>
      </c>
      <c r="F4177" s="213" t="s">
        <v>106</v>
      </c>
    </row>
    <row r="4178" spans="1:6" x14ac:dyDescent="0.3">
      <c r="A4178" s="213">
        <v>2013</v>
      </c>
      <c r="B4178" s="213" t="s">
        <v>94</v>
      </c>
      <c r="C4178" s="213" t="s">
        <v>89</v>
      </c>
      <c r="D4178" s="213" t="s">
        <v>20</v>
      </c>
      <c r="E4178" s="213">
        <v>144</v>
      </c>
      <c r="F4178" s="213" t="s">
        <v>106</v>
      </c>
    </row>
    <row r="4179" spans="1:6" x14ac:dyDescent="0.3">
      <c r="A4179" s="213">
        <v>2013</v>
      </c>
      <c r="B4179" s="213" t="s">
        <v>94</v>
      </c>
      <c r="C4179" s="213" t="s">
        <v>89</v>
      </c>
      <c r="D4179" s="213" t="s">
        <v>95</v>
      </c>
      <c r="E4179" s="213">
        <v>189</v>
      </c>
      <c r="F4179" s="213" t="s">
        <v>106</v>
      </c>
    </row>
    <row r="4180" spans="1:6" x14ac:dyDescent="0.3">
      <c r="A4180" s="213">
        <v>2013</v>
      </c>
      <c r="B4180" s="213" t="s">
        <v>94</v>
      </c>
      <c r="C4180" s="213" t="s">
        <v>89</v>
      </c>
      <c r="D4180" s="213" t="s">
        <v>30</v>
      </c>
      <c r="E4180" s="213">
        <v>35</v>
      </c>
      <c r="F4180" s="213" t="s">
        <v>106</v>
      </c>
    </row>
    <row r="4181" spans="1:6" x14ac:dyDescent="0.3">
      <c r="A4181" s="213">
        <v>2013</v>
      </c>
      <c r="B4181" s="213" t="s">
        <v>94</v>
      </c>
      <c r="C4181" s="213" t="s">
        <v>89</v>
      </c>
      <c r="D4181" s="213" t="s">
        <v>281</v>
      </c>
      <c r="E4181" s="213">
        <v>499</v>
      </c>
      <c r="F4181" s="213" t="s">
        <v>106</v>
      </c>
    </row>
    <row r="4182" spans="1:6" x14ac:dyDescent="0.3">
      <c r="A4182" s="213">
        <v>2013</v>
      </c>
      <c r="B4182" s="213" t="s">
        <v>94</v>
      </c>
      <c r="C4182" s="213" t="s">
        <v>89</v>
      </c>
      <c r="D4182" s="213" t="s">
        <v>282</v>
      </c>
      <c r="E4182" s="213">
        <v>33</v>
      </c>
      <c r="F4182" s="213" t="s">
        <v>106</v>
      </c>
    </row>
    <row r="4183" spans="1:6" x14ac:dyDescent="0.3">
      <c r="A4183" s="213">
        <v>2013</v>
      </c>
      <c r="B4183" s="213" t="s">
        <v>94</v>
      </c>
      <c r="C4183" s="213" t="s">
        <v>89</v>
      </c>
      <c r="D4183" s="213" t="s">
        <v>145</v>
      </c>
      <c r="E4183" s="292">
        <v>2366</v>
      </c>
      <c r="F4183" s="213" t="s">
        <v>106</v>
      </c>
    </row>
    <row r="4184" spans="1:6" x14ac:dyDescent="0.3">
      <c r="A4184" s="213">
        <v>2013</v>
      </c>
      <c r="B4184" s="213" t="s">
        <v>94</v>
      </c>
      <c r="C4184" s="213" t="s">
        <v>89</v>
      </c>
      <c r="D4184" s="213" t="s">
        <v>146</v>
      </c>
      <c r="E4184" s="292">
        <v>1220</v>
      </c>
      <c r="F4184" s="213" t="s">
        <v>106</v>
      </c>
    </row>
    <row r="4185" spans="1:6" x14ac:dyDescent="0.3">
      <c r="A4185" s="213">
        <v>2013</v>
      </c>
      <c r="B4185" s="213" t="s">
        <v>94</v>
      </c>
      <c r="C4185" s="213" t="s">
        <v>89</v>
      </c>
      <c r="D4185" s="213" t="s">
        <v>147</v>
      </c>
      <c r="E4185" s="292">
        <v>2758</v>
      </c>
      <c r="F4185" s="213" t="s">
        <v>106</v>
      </c>
    </row>
    <row r="4186" spans="1:6" x14ac:dyDescent="0.3">
      <c r="A4186" s="213">
        <v>2013</v>
      </c>
      <c r="B4186" s="213" t="s">
        <v>94</v>
      </c>
      <c r="C4186" s="213" t="s">
        <v>86</v>
      </c>
      <c r="D4186" s="213" t="s">
        <v>35</v>
      </c>
      <c r="E4186" s="213">
        <v>46</v>
      </c>
      <c r="F4186" s="213" t="s">
        <v>106</v>
      </c>
    </row>
    <row r="4187" spans="1:6" x14ac:dyDescent="0.3">
      <c r="A4187" s="213">
        <v>2013</v>
      </c>
      <c r="B4187" s="213" t="s">
        <v>94</v>
      </c>
      <c r="C4187" s="213" t="s">
        <v>86</v>
      </c>
      <c r="D4187" s="213" t="s">
        <v>41</v>
      </c>
      <c r="E4187" s="213">
        <v>149</v>
      </c>
      <c r="F4187" s="213" t="s">
        <v>106</v>
      </c>
    </row>
    <row r="4188" spans="1:6" x14ac:dyDescent="0.3">
      <c r="A4188" s="213">
        <v>2013</v>
      </c>
      <c r="B4188" s="213" t="s">
        <v>94</v>
      </c>
      <c r="C4188" s="213" t="s">
        <v>86</v>
      </c>
      <c r="D4188" s="213" t="s">
        <v>59</v>
      </c>
      <c r="E4188" s="213">
        <v>44</v>
      </c>
      <c r="F4188" s="213" t="s">
        <v>106</v>
      </c>
    </row>
    <row r="4189" spans="1:6" x14ac:dyDescent="0.3">
      <c r="A4189" s="213">
        <v>2013</v>
      </c>
      <c r="B4189" s="213" t="s">
        <v>94</v>
      </c>
      <c r="C4189" s="213" t="s">
        <v>86</v>
      </c>
      <c r="D4189" s="213" t="s">
        <v>79</v>
      </c>
      <c r="E4189" s="213">
        <v>456</v>
      </c>
      <c r="F4189" s="213" t="s">
        <v>106</v>
      </c>
    </row>
    <row r="4190" spans="1:6" x14ac:dyDescent="0.3">
      <c r="A4190" s="213">
        <v>2013</v>
      </c>
      <c r="B4190" s="213" t="s">
        <v>94</v>
      </c>
      <c r="C4190" s="213" t="s">
        <v>86</v>
      </c>
      <c r="D4190" s="213" t="s">
        <v>17</v>
      </c>
      <c r="E4190" s="213">
        <v>216</v>
      </c>
      <c r="F4190" s="213" t="s">
        <v>106</v>
      </c>
    </row>
    <row r="4191" spans="1:6" x14ac:dyDescent="0.3">
      <c r="A4191" s="213">
        <v>2013</v>
      </c>
      <c r="B4191" s="213" t="s">
        <v>94</v>
      </c>
      <c r="C4191" s="213" t="s">
        <v>86</v>
      </c>
      <c r="D4191" s="213" t="s">
        <v>274</v>
      </c>
      <c r="E4191" s="213">
        <v>126</v>
      </c>
      <c r="F4191" s="213" t="s">
        <v>106</v>
      </c>
    </row>
    <row r="4192" spans="1:6" x14ac:dyDescent="0.3">
      <c r="A4192" s="213">
        <v>2013</v>
      </c>
      <c r="B4192" s="213" t="s">
        <v>94</v>
      </c>
      <c r="C4192" s="213" t="s">
        <v>86</v>
      </c>
      <c r="D4192" s="213" t="s">
        <v>66</v>
      </c>
      <c r="E4192" s="213">
        <v>82</v>
      </c>
      <c r="F4192" s="213" t="s">
        <v>106</v>
      </c>
    </row>
    <row r="4193" spans="1:6" x14ac:dyDescent="0.3">
      <c r="A4193" s="213">
        <v>2013</v>
      </c>
      <c r="B4193" s="213" t="s">
        <v>94</v>
      </c>
      <c r="C4193" s="213" t="s">
        <v>86</v>
      </c>
      <c r="D4193" s="213" t="s">
        <v>11</v>
      </c>
      <c r="E4193" s="213">
        <v>381</v>
      </c>
      <c r="F4193" s="213" t="s">
        <v>106</v>
      </c>
    </row>
    <row r="4194" spans="1:6" x14ac:dyDescent="0.3">
      <c r="A4194" s="213">
        <v>2013</v>
      </c>
      <c r="B4194" s="213" t="s">
        <v>94</v>
      </c>
      <c r="C4194" s="213" t="s">
        <v>86</v>
      </c>
      <c r="D4194" s="213" t="s">
        <v>56</v>
      </c>
      <c r="E4194" s="213">
        <v>195</v>
      </c>
      <c r="F4194" s="213" t="s">
        <v>106</v>
      </c>
    </row>
    <row r="4195" spans="1:6" x14ac:dyDescent="0.3">
      <c r="A4195" s="213">
        <v>2013</v>
      </c>
      <c r="B4195" s="213" t="s">
        <v>94</v>
      </c>
      <c r="C4195" s="213" t="s">
        <v>86</v>
      </c>
      <c r="D4195" s="213" t="s">
        <v>29</v>
      </c>
      <c r="E4195" s="213">
        <v>109</v>
      </c>
      <c r="F4195" s="213" t="s">
        <v>106</v>
      </c>
    </row>
    <row r="4196" spans="1:6" x14ac:dyDescent="0.3">
      <c r="A4196" s="213">
        <v>2013</v>
      </c>
      <c r="B4196" s="213" t="s">
        <v>94</v>
      </c>
      <c r="C4196" s="213" t="s">
        <v>86</v>
      </c>
      <c r="D4196" s="213" t="s">
        <v>40</v>
      </c>
      <c r="E4196" s="213">
        <v>33</v>
      </c>
      <c r="F4196" s="213" t="s">
        <v>106</v>
      </c>
    </row>
    <row r="4197" spans="1:6" x14ac:dyDescent="0.3">
      <c r="A4197" s="213">
        <v>2013</v>
      </c>
      <c r="B4197" s="213" t="s">
        <v>94</v>
      </c>
      <c r="C4197" s="213" t="s">
        <v>86</v>
      </c>
      <c r="D4197" s="213" t="s">
        <v>47</v>
      </c>
      <c r="E4197" s="213">
        <v>421</v>
      </c>
      <c r="F4197" s="213" t="s">
        <v>106</v>
      </c>
    </row>
    <row r="4198" spans="1:6" x14ac:dyDescent="0.3">
      <c r="A4198" s="213">
        <v>2013</v>
      </c>
      <c r="B4198" s="213" t="s">
        <v>94</v>
      </c>
      <c r="C4198" s="213" t="s">
        <v>86</v>
      </c>
      <c r="D4198" s="213" t="s">
        <v>57</v>
      </c>
      <c r="E4198" s="213">
        <v>61</v>
      </c>
      <c r="F4198" s="213" t="s">
        <v>106</v>
      </c>
    </row>
    <row r="4199" spans="1:6" x14ac:dyDescent="0.3">
      <c r="A4199" s="213">
        <v>2013</v>
      </c>
      <c r="B4199" s="213" t="s">
        <v>94</v>
      </c>
      <c r="C4199" s="213" t="s">
        <v>86</v>
      </c>
      <c r="D4199" s="213" t="s">
        <v>74</v>
      </c>
      <c r="E4199" s="213">
        <v>338</v>
      </c>
      <c r="F4199" s="213" t="s">
        <v>106</v>
      </c>
    </row>
    <row r="4200" spans="1:6" x14ac:dyDescent="0.3">
      <c r="A4200" s="213">
        <v>2013</v>
      </c>
      <c r="B4200" s="213" t="s">
        <v>94</v>
      </c>
      <c r="C4200" s="213" t="s">
        <v>86</v>
      </c>
      <c r="D4200" s="213" t="s">
        <v>53</v>
      </c>
      <c r="E4200" s="213">
        <v>47</v>
      </c>
      <c r="F4200" s="213" t="s">
        <v>106</v>
      </c>
    </row>
    <row r="4201" spans="1:6" x14ac:dyDescent="0.3">
      <c r="A4201" s="213">
        <v>2013</v>
      </c>
      <c r="B4201" s="213" t="s">
        <v>94</v>
      </c>
      <c r="C4201" s="213" t="s">
        <v>86</v>
      </c>
      <c r="D4201" s="213" t="s">
        <v>284</v>
      </c>
      <c r="E4201" s="213">
        <v>48</v>
      </c>
      <c r="F4201" s="213" t="s">
        <v>106</v>
      </c>
    </row>
    <row r="4202" spans="1:6" x14ac:dyDescent="0.3">
      <c r="A4202" s="213">
        <v>2013</v>
      </c>
      <c r="B4202" s="213" t="s">
        <v>94</v>
      </c>
      <c r="C4202" s="213" t="s">
        <v>86</v>
      </c>
      <c r="D4202" s="213" t="s">
        <v>33</v>
      </c>
      <c r="E4202" s="213">
        <v>47</v>
      </c>
      <c r="F4202" s="213" t="s">
        <v>106</v>
      </c>
    </row>
    <row r="4203" spans="1:6" x14ac:dyDescent="0.3">
      <c r="A4203" s="213">
        <v>2013</v>
      </c>
      <c r="B4203" s="213" t="s">
        <v>94</v>
      </c>
      <c r="C4203" s="213" t="s">
        <v>86</v>
      </c>
      <c r="D4203" s="213" t="s">
        <v>60</v>
      </c>
      <c r="E4203" s="213">
        <v>114</v>
      </c>
      <c r="F4203" s="213" t="s">
        <v>106</v>
      </c>
    </row>
    <row r="4204" spans="1:6" x14ac:dyDescent="0.3">
      <c r="A4204" s="213">
        <v>2013</v>
      </c>
      <c r="B4204" s="213" t="s">
        <v>94</v>
      </c>
      <c r="C4204" s="213" t="s">
        <v>86</v>
      </c>
      <c r="D4204" s="213" t="s">
        <v>25</v>
      </c>
      <c r="E4204" s="213">
        <v>229</v>
      </c>
      <c r="F4204" s="213" t="s">
        <v>106</v>
      </c>
    </row>
    <row r="4205" spans="1:6" x14ac:dyDescent="0.3">
      <c r="A4205" s="213">
        <v>2013</v>
      </c>
      <c r="B4205" s="213" t="s">
        <v>94</v>
      </c>
      <c r="C4205" s="213" t="s">
        <v>86</v>
      </c>
      <c r="D4205" s="213" t="s">
        <v>7</v>
      </c>
      <c r="E4205" s="213">
        <v>358</v>
      </c>
      <c r="F4205" s="213" t="s">
        <v>106</v>
      </c>
    </row>
    <row r="4206" spans="1:6" x14ac:dyDescent="0.3">
      <c r="A4206" s="213">
        <v>2013</v>
      </c>
      <c r="B4206" s="213" t="s">
        <v>94</v>
      </c>
      <c r="C4206" s="213" t="s">
        <v>86</v>
      </c>
      <c r="D4206" s="213" t="s">
        <v>36</v>
      </c>
      <c r="E4206" s="213">
        <v>149</v>
      </c>
      <c r="F4206" s="213" t="s">
        <v>106</v>
      </c>
    </row>
    <row r="4207" spans="1:6" x14ac:dyDescent="0.3">
      <c r="A4207" s="213">
        <v>2013</v>
      </c>
      <c r="B4207" s="213" t="s">
        <v>94</v>
      </c>
      <c r="C4207" s="213" t="s">
        <v>86</v>
      </c>
      <c r="D4207" s="213" t="s">
        <v>285</v>
      </c>
      <c r="E4207" s="213">
        <v>50</v>
      </c>
      <c r="F4207" s="213" t="s">
        <v>106</v>
      </c>
    </row>
    <row r="4208" spans="1:6" x14ac:dyDescent="0.3">
      <c r="A4208" s="213">
        <v>2013</v>
      </c>
      <c r="B4208" s="213" t="s">
        <v>94</v>
      </c>
      <c r="C4208" s="213" t="s">
        <v>86</v>
      </c>
      <c r="D4208" s="213" t="s">
        <v>21</v>
      </c>
      <c r="E4208" s="213">
        <v>110</v>
      </c>
      <c r="F4208" s="213" t="s">
        <v>106</v>
      </c>
    </row>
    <row r="4209" spans="1:6" x14ac:dyDescent="0.3">
      <c r="A4209" s="213">
        <v>2013</v>
      </c>
      <c r="B4209" s="213" t="s">
        <v>94</v>
      </c>
      <c r="C4209" s="213" t="s">
        <v>86</v>
      </c>
      <c r="D4209" s="213" t="s">
        <v>16</v>
      </c>
      <c r="E4209" s="213">
        <v>222</v>
      </c>
      <c r="F4209" s="213" t="s">
        <v>106</v>
      </c>
    </row>
    <row r="4210" spans="1:6" x14ac:dyDescent="0.3">
      <c r="A4210" s="213">
        <v>2013</v>
      </c>
      <c r="B4210" s="213" t="s">
        <v>94</v>
      </c>
      <c r="C4210" s="213" t="s">
        <v>86</v>
      </c>
      <c r="D4210" s="213" t="s">
        <v>2</v>
      </c>
      <c r="E4210" s="213">
        <v>591</v>
      </c>
      <c r="F4210" s="213" t="s">
        <v>106</v>
      </c>
    </row>
    <row r="4211" spans="1:6" x14ac:dyDescent="0.3">
      <c r="A4211" s="213">
        <v>2013</v>
      </c>
      <c r="B4211" s="213" t="s">
        <v>94</v>
      </c>
      <c r="C4211" s="213" t="s">
        <v>86</v>
      </c>
      <c r="D4211" s="213" t="s">
        <v>4</v>
      </c>
      <c r="E4211" s="213">
        <v>589</v>
      </c>
      <c r="F4211" s="213" t="s">
        <v>106</v>
      </c>
    </row>
    <row r="4212" spans="1:6" x14ac:dyDescent="0.3">
      <c r="A4212" s="213">
        <v>2013</v>
      </c>
      <c r="B4212" s="213" t="s">
        <v>94</v>
      </c>
      <c r="C4212" s="213" t="s">
        <v>86</v>
      </c>
      <c r="D4212" s="213" t="s">
        <v>38</v>
      </c>
      <c r="E4212" s="213">
        <v>77</v>
      </c>
      <c r="F4212" s="213" t="s">
        <v>106</v>
      </c>
    </row>
    <row r="4213" spans="1:6" x14ac:dyDescent="0.3">
      <c r="A4213" s="213">
        <v>2013</v>
      </c>
      <c r="B4213" s="213" t="s">
        <v>94</v>
      </c>
      <c r="C4213" s="213" t="s">
        <v>86</v>
      </c>
      <c r="D4213" s="213" t="s">
        <v>275</v>
      </c>
      <c r="E4213" s="213">
        <v>61</v>
      </c>
      <c r="F4213" s="213" t="s">
        <v>106</v>
      </c>
    </row>
    <row r="4214" spans="1:6" x14ac:dyDescent="0.3">
      <c r="A4214" s="213">
        <v>2013</v>
      </c>
      <c r="B4214" s="213" t="s">
        <v>94</v>
      </c>
      <c r="C4214" s="213" t="s">
        <v>86</v>
      </c>
      <c r="D4214" s="213" t="s">
        <v>8</v>
      </c>
      <c r="E4214" s="213">
        <v>176</v>
      </c>
      <c r="F4214" s="213" t="s">
        <v>106</v>
      </c>
    </row>
    <row r="4215" spans="1:6" x14ac:dyDescent="0.3">
      <c r="A4215" s="213">
        <v>2013</v>
      </c>
      <c r="B4215" s="213" t="s">
        <v>94</v>
      </c>
      <c r="C4215" s="213" t="s">
        <v>86</v>
      </c>
      <c r="D4215" s="213" t="s">
        <v>78</v>
      </c>
      <c r="E4215" s="213">
        <v>311</v>
      </c>
      <c r="F4215" s="213" t="s">
        <v>106</v>
      </c>
    </row>
    <row r="4216" spans="1:6" x14ac:dyDescent="0.3">
      <c r="A4216" s="213">
        <v>2013</v>
      </c>
      <c r="B4216" s="213" t="s">
        <v>94</v>
      </c>
      <c r="C4216" s="213" t="s">
        <v>86</v>
      </c>
      <c r="D4216" s="213" t="s">
        <v>27</v>
      </c>
      <c r="E4216" s="213">
        <v>177</v>
      </c>
      <c r="F4216" s="213" t="s">
        <v>106</v>
      </c>
    </row>
    <row r="4217" spans="1:6" x14ac:dyDescent="0.3">
      <c r="A4217" s="213">
        <v>2013</v>
      </c>
      <c r="B4217" s="213" t="s">
        <v>94</v>
      </c>
      <c r="C4217" s="213" t="s">
        <v>86</v>
      </c>
      <c r="D4217" s="213" t="s">
        <v>13</v>
      </c>
      <c r="E4217" s="213">
        <v>90</v>
      </c>
      <c r="F4217" s="213" t="s">
        <v>106</v>
      </c>
    </row>
    <row r="4218" spans="1:6" x14ac:dyDescent="0.3">
      <c r="A4218" s="213">
        <v>2013</v>
      </c>
      <c r="B4218" s="213" t="s">
        <v>94</v>
      </c>
      <c r="C4218" s="213" t="s">
        <v>86</v>
      </c>
      <c r="D4218" s="213" t="s">
        <v>70</v>
      </c>
      <c r="E4218" s="213">
        <v>249</v>
      </c>
      <c r="F4218" s="213" t="s">
        <v>106</v>
      </c>
    </row>
    <row r="4219" spans="1:6" x14ac:dyDescent="0.3">
      <c r="A4219" s="213">
        <v>2013</v>
      </c>
      <c r="B4219" s="213" t="s">
        <v>94</v>
      </c>
      <c r="C4219" s="213" t="s">
        <v>86</v>
      </c>
      <c r="D4219" s="213" t="s">
        <v>72</v>
      </c>
      <c r="E4219" s="213">
        <v>92</v>
      </c>
      <c r="F4219" s="213" t="s">
        <v>106</v>
      </c>
    </row>
    <row r="4220" spans="1:6" x14ac:dyDescent="0.3">
      <c r="A4220" s="213">
        <v>2013</v>
      </c>
      <c r="B4220" s="213" t="s">
        <v>94</v>
      </c>
      <c r="C4220" s="213" t="s">
        <v>86</v>
      </c>
      <c r="D4220" s="213" t="s">
        <v>276</v>
      </c>
      <c r="E4220" s="213">
        <v>77</v>
      </c>
      <c r="F4220" s="213" t="s">
        <v>106</v>
      </c>
    </row>
    <row r="4221" spans="1:6" x14ac:dyDescent="0.3">
      <c r="A4221" s="213">
        <v>2013</v>
      </c>
      <c r="B4221" s="213" t="s">
        <v>94</v>
      </c>
      <c r="C4221" s="213" t="s">
        <v>86</v>
      </c>
      <c r="D4221" s="213" t="s">
        <v>6</v>
      </c>
      <c r="E4221" s="213">
        <v>545</v>
      </c>
      <c r="F4221" s="213" t="s">
        <v>106</v>
      </c>
    </row>
    <row r="4222" spans="1:6" x14ac:dyDescent="0.3">
      <c r="A4222" s="213">
        <v>2013</v>
      </c>
      <c r="B4222" s="213" t="s">
        <v>94</v>
      </c>
      <c r="C4222" s="213" t="s">
        <v>86</v>
      </c>
      <c r="D4222" s="213" t="s">
        <v>62</v>
      </c>
      <c r="E4222" s="213">
        <v>166</v>
      </c>
      <c r="F4222" s="213" t="s">
        <v>106</v>
      </c>
    </row>
    <row r="4223" spans="1:6" x14ac:dyDescent="0.3">
      <c r="A4223" s="213">
        <v>2013</v>
      </c>
      <c r="B4223" s="213" t="s">
        <v>94</v>
      </c>
      <c r="C4223" s="213" t="s">
        <v>86</v>
      </c>
      <c r="D4223" s="213" t="s">
        <v>5</v>
      </c>
      <c r="E4223" s="213">
        <v>445</v>
      </c>
      <c r="F4223" s="213" t="s">
        <v>106</v>
      </c>
    </row>
    <row r="4224" spans="1:6" x14ac:dyDescent="0.3">
      <c r="A4224" s="213">
        <v>2013</v>
      </c>
      <c r="B4224" s="213" t="s">
        <v>94</v>
      </c>
      <c r="C4224" s="213" t="s">
        <v>86</v>
      </c>
      <c r="D4224" s="213" t="s">
        <v>37</v>
      </c>
      <c r="E4224" s="213">
        <v>49</v>
      </c>
      <c r="F4224" s="213" t="s">
        <v>106</v>
      </c>
    </row>
    <row r="4225" spans="1:6" x14ac:dyDescent="0.3">
      <c r="A4225" s="213">
        <v>2013</v>
      </c>
      <c r="B4225" s="213" t="s">
        <v>94</v>
      </c>
      <c r="C4225" s="213" t="s">
        <v>86</v>
      </c>
      <c r="D4225" s="213" t="s">
        <v>76</v>
      </c>
      <c r="E4225" s="213">
        <v>306</v>
      </c>
      <c r="F4225" s="213" t="s">
        <v>106</v>
      </c>
    </row>
    <row r="4226" spans="1:6" x14ac:dyDescent="0.3">
      <c r="A4226" s="213">
        <v>2013</v>
      </c>
      <c r="B4226" s="213" t="s">
        <v>94</v>
      </c>
      <c r="C4226" s="213" t="s">
        <v>86</v>
      </c>
      <c r="D4226" s="213" t="s">
        <v>63</v>
      </c>
      <c r="E4226" s="213">
        <v>47</v>
      </c>
      <c r="F4226" s="213" t="s">
        <v>106</v>
      </c>
    </row>
    <row r="4227" spans="1:6" x14ac:dyDescent="0.3">
      <c r="A4227" s="213">
        <v>2013</v>
      </c>
      <c r="B4227" s="213" t="s">
        <v>94</v>
      </c>
      <c r="C4227" s="213" t="s">
        <v>86</v>
      </c>
      <c r="D4227" s="213" t="s">
        <v>277</v>
      </c>
      <c r="E4227" s="213">
        <v>63</v>
      </c>
      <c r="F4227" s="213" t="s">
        <v>106</v>
      </c>
    </row>
    <row r="4228" spans="1:6" x14ac:dyDescent="0.3">
      <c r="A4228" s="213">
        <v>2013</v>
      </c>
      <c r="B4228" s="213" t="s">
        <v>94</v>
      </c>
      <c r="C4228" s="213" t="s">
        <v>86</v>
      </c>
      <c r="D4228" s="213" t="s">
        <v>43</v>
      </c>
      <c r="E4228" s="213">
        <v>70</v>
      </c>
      <c r="F4228" s="213" t="s">
        <v>106</v>
      </c>
    </row>
    <row r="4229" spans="1:6" x14ac:dyDescent="0.3">
      <c r="A4229" s="213">
        <v>2013</v>
      </c>
      <c r="B4229" s="213" t="s">
        <v>94</v>
      </c>
      <c r="C4229" s="213" t="s">
        <v>86</v>
      </c>
      <c r="D4229" s="213" t="s">
        <v>65</v>
      </c>
      <c r="E4229" s="213">
        <v>80</v>
      </c>
      <c r="F4229" s="213" t="s">
        <v>106</v>
      </c>
    </row>
    <row r="4230" spans="1:6" x14ac:dyDescent="0.3">
      <c r="A4230" s="213">
        <v>2013</v>
      </c>
      <c r="B4230" s="213" t="s">
        <v>94</v>
      </c>
      <c r="C4230" s="213" t="s">
        <v>86</v>
      </c>
      <c r="D4230" s="213" t="s">
        <v>22</v>
      </c>
      <c r="E4230" s="213">
        <v>94</v>
      </c>
      <c r="F4230" s="213" t="s">
        <v>106</v>
      </c>
    </row>
    <row r="4231" spans="1:6" x14ac:dyDescent="0.3">
      <c r="A4231" s="213">
        <v>2013</v>
      </c>
      <c r="B4231" s="213" t="s">
        <v>94</v>
      </c>
      <c r="C4231" s="213" t="s">
        <v>86</v>
      </c>
      <c r="D4231" s="213" t="s">
        <v>61</v>
      </c>
      <c r="E4231" s="213">
        <v>59</v>
      </c>
      <c r="F4231" s="213" t="s">
        <v>106</v>
      </c>
    </row>
    <row r="4232" spans="1:6" x14ac:dyDescent="0.3">
      <c r="A4232" s="213">
        <v>2013</v>
      </c>
      <c r="B4232" s="213" t="s">
        <v>94</v>
      </c>
      <c r="C4232" s="213" t="s">
        <v>86</v>
      </c>
      <c r="D4232" s="213" t="s">
        <v>23</v>
      </c>
      <c r="E4232" s="213">
        <v>111</v>
      </c>
      <c r="F4232" s="213" t="s">
        <v>106</v>
      </c>
    </row>
    <row r="4233" spans="1:6" x14ac:dyDescent="0.3">
      <c r="A4233" s="213">
        <v>2013</v>
      </c>
      <c r="B4233" s="213" t="s">
        <v>94</v>
      </c>
      <c r="C4233" s="213" t="s">
        <v>86</v>
      </c>
      <c r="D4233" s="213" t="s">
        <v>12</v>
      </c>
      <c r="E4233" s="213">
        <v>76</v>
      </c>
      <c r="F4233" s="213" t="s">
        <v>106</v>
      </c>
    </row>
    <row r="4234" spans="1:6" x14ac:dyDescent="0.3">
      <c r="A4234" s="213">
        <v>2013</v>
      </c>
      <c r="B4234" s="213" t="s">
        <v>94</v>
      </c>
      <c r="C4234" s="213" t="s">
        <v>86</v>
      </c>
      <c r="D4234" s="213" t="s">
        <v>278</v>
      </c>
      <c r="E4234" s="213">
        <v>225</v>
      </c>
      <c r="F4234" s="213" t="s">
        <v>106</v>
      </c>
    </row>
    <row r="4235" spans="1:6" x14ac:dyDescent="0.3">
      <c r="A4235" s="213">
        <v>2013</v>
      </c>
      <c r="B4235" s="213" t="s">
        <v>94</v>
      </c>
      <c r="C4235" s="213" t="s">
        <v>86</v>
      </c>
      <c r="D4235" s="213" t="s">
        <v>19</v>
      </c>
      <c r="E4235" s="213">
        <v>120</v>
      </c>
      <c r="F4235" s="213" t="s">
        <v>106</v>
      </c>
    </row>
    <row r="4236" spans="1:6" x14ac:dyDescent="0.3">
      <c r="A4236" s="213">
        <v>2013</v>
      </c>
      <c r="B4236" s="213" t="s">
        <v>94</v>
      </c>
      <c r="C4236" s="213" t="s">
        <v>86</v>
      </c>
      <c r="D4236" s="213" t="s">
        <v>45</v>
      </c>
      <c r="E4236" s="213">
        <v>38</v>
      </c>
      <c r="F4236" s="213" t="s">
        <v>106</v>
      </c>
    </row>
    <row r="4237" spans="1:6" x14ac:dyDescent="0.3">
      <c r="A4237" s="213">
        <v>2013</v>
      </c>
      <c r="B4237" s="213" t="s">
        <v>94</v>
      </c>
      <c r="C4237" s="213" t="s">
        <v>86</v>
      </c>
      <c r="D4237" s="213" t="s">
        <v>48</v>
      </c>
      <c r="E4237" s="213">
        <v>87</v>
      </c>
      <c r="F4237" s="213" t="s">
        <v>106</v>
      </c>
    </row>
    <row r="4238" spans="1:6" x14ac:dyDescent="0.3">
      <c r="A4238" s="213">
        <v>2013</v>
      </c>
      <c r="B4238" s="213" t="s">
        <v>94</v>
      </c>
      <c r="C4238" s="213" t="s">
        <v>86</v>
      </c>
      <c r="D4238" s="213" t="s">
        <v>34</v>
      </c>
      <c r="E4238" s="213">
        <v>47</v>
      </c>
      <c r="F4238" s="213" t="s">
        <v>106</v>
      </c>
    </row>
    <row r="4239" spans="1:6" x14ac:dyDescent="0.3">
      <c r="A4239" s="213">
        <v>2013</v>
      </c>
      <c r="B4239" s="213" t="s">
        <v>94</v>
      </c>
      <c r="C4239" s="213" t="s">
        <v>86</v>
      </c>
      <c r="D4239" s="213" t="s">
        <v>3</v>
      </c>
      <c r="E4239" s="213">
        <v>550</v>
      </c>
      <c r="F4239" s="213" t="s">
        <v>106</v>
      </c>
    </row>
    <row r="4240" spans="1:6" x14ac:dyDescent="0.3">
      <c r="A4240" s="213">
        <v>2013</v>
      </c>
      <c r="B4240" s="213" t="s">
        <v>94</v>
      </c>
      <c r="C4240" s="213" t="s">
        <v>86</v>
      </c>
      <c r="D4240" s="213" t="s">
        <v>80</v>
      </c>
      <c r="E4240" s="213">
        <v>183</v>
      </c>
      <c r="F4240" s="213" t="s">
        <v>106</v>
      </c>
    </row>
    <row r="4241" spans="1:6" x14ac:dyDescent="0.3">
      <c r="A4241" s="213">
        <v>2013</v>
      </c>
      <c r="B4241" s="213" t="s">
        <v>94</v>
      </c>
      <c r="C4241" s="213" t="s">
        <v>86</v>
      </c>
      <c r="D4241" s="213" t="s">
        <v>39</v>
      </c>
      <c r="E4241" s="213">
        <v>207</v>
      </c>
      <c r="F4241" s="213" t="s">
        <v>106</v>
      </c>
    </row>
    <row r="4242" spans="1:6" x14ac:dyDescent="0.3">
      <c r="A4242" s="213">
        <v>2013</v>
      </c>
      <c r="B4242" s="213" t="s">
        <v>94</v>
      </c>
      <c r="C4242" s="213" t="s">
        <v>86</v>
      </c>
      <c r="D4242" s="213" t="s">
        <v>14</v>
      </c>
      <c r="E4242" s="213">
        <v>622</v>
      </c>
      <c r="F4242" s="213" t="s">
        <v>106</v>
      </c>
    </row>
    <row r="4243" spans="1:6" x14ac:dyDescent="0.3">
      <c r="A4243" s="213">
        <v>2013</v>
      </c>
      <c r="B4243" s="213" t="s">
        <v>94</v>
      </c>
      <c r="C4243" s="213" t="s">
        <v>86</v>
      </c>
      <c r="D4243" s="213" t="s">
        <v>68</v>
      </c>
      <c r="E4243" s="213">
        <v>84</v>
      </c>
      <c r="F4243" s="213" t="s">
        <v>106</v>
      </c>
    </row>
    <row r="4244" spans="1:6" x14ac:dyDescent="0.3">
      <c r="A4244" s="213">
        <v>2013</v>
      </c>
      <c r="B4244" s="213" t="s">
        <v>94</v>
      </c>
      <c r="C4244" s="213" t="s">
        <v>86</v>
      </c>
      <c r="D4244" s="213" t="s">
        <v>69</v>
      </c>
      <c r="E4244" s="213">
        <v>58</v>
      </c>
      <c r="F4244" s="213" t="s">
        <v>106</v>
      </c>
    </row>
    <row r="4245" spans="1:6" x14ac:dyDescent="0.3">
      <c r="A4245" s="213">
        <v>2013</v>
      </c>
      <c r="B4245" s="213" t="s">
        <v>94</v>
      </c>
      <c r="C4245" s="213" t="s">
        <v>86</v>
      </c>
      <c r="D4245" s="213" t="s">
        <v>24</v>
      </c>
      <c r="E4245" s="213">
        <v>298</v>
      </c>
      <c r="F4245" s="213" t="s">
        <v>106</v>
      </c>
    </row>
    <row r="4246" spans="1:6" x14ac:dyDescent="0.3">
      <c r="A4246" s="213">
        <v>2013</v>
      </c>
      <c r="B4246" s="213" t="s">
        <v>94</v>
      </c>
      <c r="C4246" s="213" t="s">
        <v>86</v>
      </c>
      <c r="D4246" s="213" t="s">
        <v>9</v>
      </c>
      <c r="E4246" s="213">
        <v>216</v>
      </c>
      <c r="F4246" s="213" t="s">
        <v>106</v>
      </c>
    </row>
    <row r="4247" spans="1:6" x14ac:dyDescent="0.3">
      <c r="A4247" s="213">
        <v>2013</v>
      </c>
      <c r="B4247" s="213" t="s">
        <v>94</v>
      </c>
      <c r="C4247" s="213" t="s">
        <v>86</v>
      </c>
      <c r="D4247" s="213" t="s">
        <v>67</v>
      </c>
      <c r="E4247" s="213">
        <v>130</v>
      </c>
      <c r="F4247" s="213" t="s">
        <v>106</v>
      </c>
    </row>
    <row r="4248" spans="1:6" x14ac:dyDescent="0.3">
      <c r="A4248" s="213">
        <v>2013</v>
      </c>
      <c r="B4248" s="213" t="s">
        <v>94</v>
      </c>
      <c r="C4248" s="213" t="s">
        <v>86</v>
      </c>
      <c r="D4248" s="213" t="s">
        <v>28</v>
      </c>
      <c r="E4248" s="213">
        <v>168</v>
      </c>
      <c r="F4248" s="213" t="s">
        <v>106</v>
      </c>
    </row>
    <row r="4249" spans="1:6" x14ac:dyDescent="0.3">
      <c r="A4249" s="213">
        <v>2013</v>
      </c>
      <c r="B4249" s="213" t="s">
        <v>94</v>
      </c>
      <c r="C4249" s="213" t="s">
        <v>86</v>
      </c>
      <c r="D4249" s="213" t="s">
        <v>31</v>
      </c>
      <c r="E4249" s="213">
        <v>185</v>
      </c>
      <c r="F4249" s="213" t="s">
        <v>106</v>
      </c>
    </row>
    <row r="4250" spans="1:6" x14ac:dyDescent="0.3">
      <c r="A4250" s="213">
        <v>2013</v>
      </c>
      <c r="B4250" s="213" t="s">
        <v>94</v>
      </c>
      <c r="C4250" s="213" t="s">
        <v>86</v>
      </c>
      <c r="D4250" s="213" t="s">
        <v>64</v>
      </c>
      <c r="E4250" s="213">
        <v>198</v>
      </c>
      <c r="F4250" s="213" t="s">
        <v>106</v>
      </c>
    </row>
    <row r="4251" spans="1:6" x14ac:dyDescent="0.3">
      <c r="A4251" s="213">
        <v>2013</v>
      </c>
      <c r="B4251" s="213" t="s">
        <v>94</v>
      </c>
      <c r="C4251" s="213" t="s">
        <v>86</v>
      </c>
      <c r="D4251" s="213" t="s">
        <v>280</v>
      </c>
      <c r="E4251" s="213">
        <v>43</v>
      </c>
      <c r="F4251" s="213" t="s">
        <v>106</v>
      </c>
    </row>
    <row r="4252" spans="1:6" x14ac:dyDescent="0.3">
      <c r="A4252" s="213">
        <v>2013</v>
      </c>
      <c r="B4252" s="213" t="s">
        <v>94</v>
      </c>
      <c r="C4252" s="213" t="s">
        <v>86</v>
      </c>
      <c r="D4252" s="213" t="s">
        <v>73</v>
      </c>
      <c r="E4252" s="213">
        <v>447</v>
      </c>
      <c r="F4252" s="213" t="s">
        <v>106</v>
      </c>
    </row>
    <row r="4253" spans="1:6" x14ac:dyDescent="0.3">
      <c r="A4253" s="213">
        <v>2013</v>
      </c>
      <c r="B4253" s="213" t="s">
        <v>94</v>
      </c>
      <c r="C4253" s="213" t="s">
        <v>86</v>
      </c>
      <c r="D4253" s="213" t="s">
        <v>26</v>
      </c>
      <c r="E4253" s="213">
        <v>107</v>
      </c>
      <c r="F4253" s="213" t="s">
        <v>106</v>
      </c>
    </row>
    <row r="4254" spans="1:6" x14ac:dyDescent="0.3">
      <c r="A4254" s="213">
        <v>2013</v>
      </c>
      <c r="B4254" s="213" t="s">
        <v>94</v>
      </c>
      <c r="C4254" s="213" t="s">
        <v>86</v>
      </c>
      <c r="D4254" s="213" t="s">
        <v>32</v>
      </c>
      <c r="E4254" s="213">
        <v>82</v>
      </c>
      <c r="F4254" s="213" t="s">
        <v>106</v>
      </c>
    </row>
    <row r="4255" spans="1:6" x14ac:dyDescent="0.3">
      <c r="A4255" s="213">
        <v>2013</v>
      </c>
      <c r="B4255" s="213" t="s">
        <v>94</v>
      </c>
      <c r="C4255" s="213" t="s">
        <v>86</v>
      </c>
      <c r="D4255" s="213" t="s">
        <v>46</v>
      </c>
      <c r="E4255" s="213">
        <v>261</v>
      </c>
      <c r="F4255" s="213" t="s">
        <v>106</v>
      </c>
    </row>
    <row r="4256" spans="1:6" x14ac:dyDescent="0.3">
      <c r="A4256" s="213">
        <v>2013</v>
      </c>
      <c r="B4256" s="213" t="s">
        <v>94</v>
      </c>
      <c r="C4256" s="213" t="s">
        <v>86</v>
      </c>
      <c r="D4256" s="213" t="s">
        <v>75</v>
      </c>
      <c r="E4256" s="213">
        <v>231</v>
      </c>
      <c r="F4256" s="213" t="s">
        <v>106</v>
      </c>
    </row>
    <row r="4257" spans="1:6" x14ac:dyDescent="0.3">
      <c r="A4257" s="213">
        <v>2013</v>
      </c>
      <c r="B4257" s="213" t="s">
        <v>94</v>
      </c>
      <c r="C4257" s="213" t="s">
        <v>86</v>
      </c>
      <c r="D4257" s="213" t="s">
        <v>10</v>
      </c>
      <c r="E4257" s="213">
        <v>440</v>
      </c>
      <c r="F4257" s="213" t="s">
        <v>106</v>
      </c>
    </row>
    <row r="4258" spans="1:6" x14ac:dyDescent="0.3">
      <c r="A4258" s="213">
        <v>2013</v>
      </c>
      <c r="B4258" s="213" t="s">
        <v>94</v>
      </c>
      <c r="C4258" s="213" t="s">
        <v>86</v>
      </c>
      <c r="D4258" s="213" t="s">
        <v>291</v>
      </c>
      <c r="E4258" s="213">
        <v>39</v>
      </c>
      <c r="F4258" s="213" t="s">
        <v>106</v>
      </c>
    </row>
    <row r="4259" spans="1:6" x14ac:dyDescent="0.3">
      <c r="A4259" s="213">
        <v>2013</v>
      </c>
      <c r="B4259" s="213" t="s">
        <v>94</v>
      </c>
      <c r="C4259" s="213" t="s">
        <v>86</v>
      </c>
      <c r="D4259" s="213" t="s">
        <v>15</v>
      </c>
      <c r="E4259" s="213">
        <v>340</v>
      </c>
      <c r="F4259" s="213" t="s">
        <v>106</v>
      </c>
    </row>
    <row r="4260" spans="1:6" x14ac:dyDescent="0.3">
      <c r="A4260" s="213">
        <v>2013</v>
      </c>
      <c r="B4260" s="213" t="s">
        <v>94</v>
      </c>
      <c r="C4260" s="213" t="s">
        <v>86</v>
      </c>
      <c r="D4260" s="213" t="s">
        <v>18</v>
      </c>
      <c r="E4260" s="213">
        <v>377</v>
      </c>
      <c r="F4260" s="213" t="s">
        <v>106</v>
      </c>
    </row>
    <row r="4261" spans="1:6" x14ac:dyDescent="0.3">
      <c r="A4261" s="213">
        <v>2013</v>
      </c>
      <c r="B4261" s="213" t="s">
        <v>94</v>
      </c>
      <c r="C4261" s="213" t="s">
        <v>86</v>
      </c>
      <c r="D4261" s="213" t="s">
        <v>77</v>
      </c>
      <c r="E4261" s="213">
        <v>180</v>
      </c>
      <c r="F4261" s="213" t="s">
        <v>106</v>
      </c>
    </row>
    <row r="4262" spans="1:6" x14ac:dyDescent="0.3">
      <c r="A4262" s="213">
        <v>2013</v>
      </c>
      <c r="B4262" s="213" t="s">
        <v>94</v>
      </c>
      <c r="C4262" s="213" t="s">
        <v>86</v>
      </c>
      <c r="D4262" s="213" t="s">
        <v>44</v>
      </c>
      <c r="E4262" s="213">
        <v>43</v>
      </c>
      <c r="F4262" s="213" t="s">
        <v>106</v>
      </c>
    </row>
    <row r="4263" spans="1:6" x14ac:dyDescent="0.3">
      <c r="A4263" s="213">
        <v>2013</v>
      </c>
      <c r="B4263" s="213" t="s">
        <v>94</v>
      </c>
      <c r="C4263" s="213" t="s">
        <v>86</v>
      </c>
      <c r="D4263" s="213" t="s">
        <v>71</v>
      </c>
      <c r="E4263" s="213">
        <v>150</v>
      </c>
      <c r="F4263" s="213" t="s">
        <v>106</v>
      </c>
    </row>
    <row r="4264" spans="1:6" x14ac:dyDescent="0.3">
      <c r="A4264" s="213">
        <v>2013</v>
      </c>
      <c r="B4264" s="213" t="s">
        <v>94</v>
      </c>
      <c r="C4264" s="213" t="s">
        <v>86</v>
      </c>
      <c r="D4264" s="213" t="s">
        <v>52</v>
      </c>
      <c r="E4264" s="213">
        <v>52</v>
      </c>
      <c r="F4264" s="213" t="s">
        <v>106</v>
      </c>
    </row>
    <row r="4265" spans="1:6" x14ac:dyDescent="0.3">
      <c r="A4265" s="213">
        <v>2013</v>
      </c>
      <c r="B4265" s="213" t="s">
        <v>94</v>
      </c>
      <c r="C4265" s="213" t="s">
        <v>86</v>
      </c>
      <c r="D4265" s="213" t="s">
        <v>20</v>
      </c>
      <c r="E4265" s="213">
        <v>203</v>
      </c>
      <c r="F4265" s="213" t="s">
        <v>106</v>
      </c>
    </row>
    <row r="4266" spans="1:6" x14ac:dyDescent="0.3">
      <c r="A4266" s="213">
        <v>2013</v>
      </c>
      <c r="B4266" s="213" t="s">
        <v>94</v>
      </c>
      <c r="C4266" s="213" t="s">
        <v>86</v>
      </c>
      <c r="D4266" s="213" t="s">
        <v>95</v>
      </c>
      <c r="E4266" s="213">
        <v>419</v>
      </c>
      <c r="F4266" s="213" t="s">
        <v>106</v>
      </c>
    </row>
    <row r="4267" spans="1:6" x14ac:dyDescent="0.3">
      <c r="A4267" s="213">
        <v>2013</v>
      </c>
      <c r="B4267" s="213" t="s">
        <v>94</v>
      </c>
      <c r="C4267" s="213" t="s">
        <v>86</v>
      </c>
      <c r="D4267" s="213" t="s">
        <v>30</v>
      </c>
      <c r="E4267" s="213">
        <v>70</v>
      </c>
      <c r="F4267" s="213" t="s">
        <v>106</v>
      </c>
    </row>
    <row r="4268" spans="1:6" x14ac:dyDescent="0.3">
      <c r="A4268" s="213">
        <v>2013</v>
      </c>
      <c r="B4268" s="213" t="s">
        <v>94</v>
      </c>
      <c r="C4268" s="213" t="s">
        <v>86</v>
      </c>
      <c r="D4268" s="213" t="s">
        <v>281</v>
      </c>
      <c r="E4268" s="292">
        <v>1094</v>
      </c>
      <c r="F4268" s="213" t="s">
        <v>106</v>
      </c>
    </row>
    <row r="4269" spans="1:6" x14ac:dyDescent="0.3">
      <c r="A4269" s="213">
        <v>2013</v>
      </c>
      <c r="B4269" s="213" t="s">
        <v>94</v>
      </c>
      <c r="C4269" s="213" t="s">
        <v>86</v>
      </c>
      <c r="D4269" s="213" t="s">
        <v>54</v>
      </c>
      <c r="E4269" s="213">
        <v>30</v>
      </c>
      <c r="F4269" s="213" t="s">
        <v>106</v>
      </c>
    </row>
    <row r="4270" spans="1:6" x14ac:dyDescent="0.3">
      <c r="A4270" s="213">
        <v>2013</v>
      </c>
      <c r="B4270" s="213" t="s">
        <v>94</v>
      </c>
      <c r="C4270" s="213" t="s">
        <v>86</v>
      </c>
      <c r="D4270" s="213" t="s">
        <v>282</v>
      </c>
      <c r="E4270" s="213">
        <v>89</v>
      </c>
      <c r="F4270" s="213" t="s">
        <v>106</v>
      </c>
    </row>
    <row r="4271" spans="1:6" x14ac:dyDescent="0.3">
      <c r="A4271" s="213">
        <v>2013</v>
      </c>
      <c r="B4271" s="213" t="s">
        <v>94</v>
      </c>
      <c r="C4271" s="213" t="s">
        <v>86</v>
      </c>
      <c r="D4271" s="213" t="s">
        <v>145</v>
      </c>
      <c r="E4271" s="292">
        <v>3768</v>
      </c>
      <c r="F4271" s="213" t="s">
        <v>106</v>
      </c>
    </row>
    <row r="4272" spans="1:6" x14ac:dyDescent="0.3">
      <c r="A4272" s="213">
        <v>2013</v>
      </c>
      <c r="B4272" s="213" t="s">
        <v>94</v>
      </c>
      <c r="C4272" s="213" t="s">
        <v>86</v>
      </c>
      <c r="D4272" s="213" t="s">
        <v>146</v>
      </c>
      <c r="E4272" s="292">
        <v>2470</v>
      </c>
      <c r="F4272" s="213" t="s">
        <v>106</v>
      </c>
    </row>
    <row r="4273" spans="1:6" x14ac:dyDescent="0.3">
      <c r="A4273" s="213">
        <v>2013</v>
      </c>
      <c r="B4273" s="213" t="s">
        <v>94</v>
      </c>
      <c r="C4273" s="213" t="s">
        <v>86</v>
      </c>
      <c r="D4273" s="213" t="s">
        <v>147</v>
      </c>
      <c r="E4273" s="292">
        <v>4798</v>
      </c>
      <c r="F4273" s="213" t="s">
        <v>106</v>
      </c>
    </row>
    <row r="4274" spans="1:6" x14ac:dyDescent="0.3">
      <c r="A4274" s="213">
        <v>2013</v>
      </c>
      <c r="B4274" s="213" t="s">
        <v>94</v>
      </c>
      <c r="C4274" s="213" t="s">
        <v>84</v>
      </c>
      <c r="D4274" s="213" t="s">
        <v>79</v>
      </c>
      <c r="E4274" s="213">
        <v>120</v>
      </c>
      <c r="F4274" s="213" t="s">
        <v>106</v>
      </c>
    </row>
    <row r="4275" spans="1:6" x14ac:dyDescent="0.3">
      <c r="A4275" s="213">
        <v>2013</v>
      </c>
      <c r="B4275" s="213" t="s">
        <v>94</v>
      </c>
      <c r="C4275" s="213" t="s">
        <v>84</v>
      </c>
      <c r="D4275" s="213" t="s">
        <v>17</v>
      </c>
      <c r="E4275" s="213">
        <v>72</v>
      </c>
      <c r="F4275" s="213" t="s">
        <v>106</v>
      </c>
    </row>
    <row r="4276" spans="1:6" x14ac:dyDescent="0.3">
      <c r="A4276" s="213">
        <v>2013</v>
      </c>
      <c r="B4276" s="213" t="s">
        <v>94</v>
      </c>
      <c r="C4276" s="213" t="s">
        <v>84</v>
      </c>
      <c r="D4276" s="213" t="s">
        <v>11</v>
      </c>
      <c r="E4276" s="213">
        <v>126</v>
      </c>
      <c r="F4276" s="213" t="s">
        <v>106</v>
      </c>
    </row>
    <row r="4277" spans="1:6" x14ac:dyDescent="0.3">
      <c r="A4277" s="213">
        <v>2013</v>
      </c>
      <c r="B4277" s="213" t="s">
        <v>94</v>
      </c>
      <c r="C4277" s="213" t="s">
        <v>84</v>
      </c>
      <c r="D4277" s="213" t="s">
        <v>56</v>
      </c>
      <c r="E4277" s="213">
        <v>31</v>
      </c>
      <c r="F4277" s="213" t="s">
        <v>106</v>
      </c>
    </row>
    <row r="4278" spans="1:6" x14ac:dyDescent="0.3">
      <c r="A4278" s="213">
        <v>2013</v>
      </c>
      <c r="B4278" s="213" t="s">
        <v>94</v>
      </c>
      <c r="C4278" s="213" t="s">
        <v>84</v>
      </c>
      <c r="D4278" s="213" t="s">
        <v>29</v>
      </c>
      <c r="E4278" s="213">
        <v>39</v>
      </c>
      <c r="F4278" s="213" t="s">
        <v>106</v>
      </c>
    </row>
    <row r="4279" spans="1:6" x14ac:dyDescent="0.3">
      <c r="A4279" s="213">
        <v>2013</v>
      </c>
      <c r="B4279" s="213" t="s">
        <v>94</v>
      </c>
      <c r="C4279" s="213" t="s">
        <v>84</v>
      </c>
      <c r="D4279" s="213" t="s">
        <v>47</v>
      </c>
      <c r="E4279" s="213">
        <v>68</v>
      </c>
      <c r="F4279" s="213" t="s">
        <v>106</v>
      </c>
    </row>
    <row r="4280" spans="1:6" x14ac:dyDescent="0.3">
      <c r="A4280" s="213">
        <v>2013</v>
      </c>
      <c r="B4280" s="213" t="s">
        <v>94</v>
      </c>
      <c r="C4280" s="213" t="s">
        <v>84</v>
      </c>
      <c r="D4280" s="213" t="s">
        <v>74</v>
      </c>
      <c r="E4280" s="213">
        <v>80</v>
      </c>
      <c r="F4280" s="213" t="s">
        <v>106</v>
      </c>
    </row>
    <row r="4281" spans="1:6" x14ac:dyDescent="0.3">
      <c r="A4281" s="213">
        <v>2013</v>
      </c>
      <c r="B4281" s="213" t="s">
        <v>94</v>
      </c>
      <c r="C4281" s="213" t="s">
        <v>84</v>
      </c>
      <c r="D4281" s="213" t="s">
        <v>60</v>
      </c>
      <c r="E4281" s="213">
        <v>32</v>
      </c>
      <c r="F4281" s="213" t="s">
        <v>106</v>
      </c>
    </row>
    <row r="4282" spans="1:6" x14ac:dyDescent="0.3">
      <c r="A4282" s="213">
        <v>2013</v>
      </c>
      <c r="B4282" s="213" t="s">
        <v>94</v>
      </c>
      <c r="C4282" s="213" t="s">
        <v>84</v>
      </c>
      <c r="D4282" s="213" t="s">
        <v>25</v>
      </c>
      <c r="E4282" s="213">
        <v>68</v>
      </c>
      <c r="F4282" s="213" t="s">
        <v>106</v>
      </c>
    </row>
    <row r="4283" spans="1:6" x14ac:dyDescent="0.3">
      <c r="A4283" s="213">
        <v>2013</v>
      </c>
      <c r="B4283" s="213" t="s">
        <v>94</v>
      </c>
      <c r="C4283" s="213" t="s">
        <v>84</v>
      </c>
      <c r="D4283" s="213" t="s">
        <v>7</v>
      </c>
      <c r="E4283" s="213">
        <v>111</v>
      </c>
      <c r="F4283" s="213" t="s">
        <v>106</v>
      </c>
    </row>
    <row r="4284" spans="1:6" x14ac:dyDescent="0.3">
      <c r="A4284" s="213">
        <v>2013</v>
      </c>
      <c r="B4284" s="213" t="s">
        <v>94</v>
      </c>
      <c r="C4284" s="213" t="s">
        <v>84</v>
      </c>
      <c r="D4284" s="213" t="s">
        <v>16</v>
      </c>
      <c r="E4284" s="213">
        <v>91</v>
      </c>
      <c r="F4284" s="213" t="s">
        <v>106</v>
      </c>
    </row>
    <row r="4285" spans="1:6" x14ac:dyDescent="0.3">
      <c r="A4285" s="213">
        <v>2013</v>
      </c>
      <c r="B4285" s="213" t="s">
        <v>94</v>
      </c>
      <c r="C4285" s="213" t="s">
        <v>84</v>
      </c>
      <c r="D4285" s="213" t="s">
        <v>2</v>
      </c>
      <c r="E4285" s="213">
        <v>185</v>
      </c>
      <c r="F4285" s="213" t="s">
        <v>106</v>
      </c>
    </row>
    <row r="4286" spans="1:6" x14ac:dyDescent="0.3">
      <c r="A4286" s="213">
        <v>2013</v>
      </c>
      <c r="B4286" s="213" t="s">
        <v>94</v>
      </c>
      <c r="C4286" s="213" t="s">
        <v>84</v>
      </c>
      <c r="D4286" s="213" t="s">
        <v>4</v>
      </c>
      <c r="E4286" s="213">
        <v>175</v>
      </c>
      <c r="F4286" s="213" t="s">
        <v>106</v>
      </c>
    </row>
    <row r="4287" spans="1:6" x14ac:dyDescent="0.3">
      <c r="A4287" s="213">
        <v>2013</v>
      </c>
      <c r="B4287" s="213" t="s">
        <v>94</v>
      </c>
      <c r="C4287" s="213" t="s">
        <v>84</v>
      </c>
      <c r="D4287" s="213" t="s">
        <v>8</v>
      </c>
      <c r="E4287" s="213">
        <v>47</v>
      </c>
      <c r="F4287" s="213" t="s">
        <v>106</v>
      </c>
    </row>
    <row r="4288" spans="1:6" x14ac:dyDescent="0.3">
      <c r="A4288" s="213">
        <v>2013</v>
      </c>
      <c r="B4288" s="213" t="s">
        <v>94</v>
      </c>
      <c r="C4288" s="213" t="s">
        <v>84</v>
      </c>
      <c r="D4288" s="213" t="s">
        <v>78</v>
      </c>
      <c r="E4288" s="213">
        <v>69</v>
      </c>
      <c r="F4288" s="213" t="s">
        <v>106</v>
      </c>
    </row>
    <row r="4289" spans="1:6" x14ac:dyDescent="0.3">
      <c r="A4289" s="213">
        <v>2013</v>
      </c>
      <c r="B4289" s="213" t="s">
        <v>94</v>
      </c>
      <c r="C4289" s="213" t="s">
        <v>84</v>
      </c>
      <c r="D4289" s="213" t="s">
        <v>27</v>
      </c>
      <c r="E4289" s="213">
        <v>47</v>
      </c>
      <c r="F4289" s="213" t="s">
        <v>106</v>
      </c>
    </row>
    <row r="4290" spans="1:6" x14ac:dyDescent="0.3">
      <c r="A4290" s="213">
        <v>2013</v>
      </c>
      <c r="B4290" s="213" t="s">
        <v>94</v>
      </c>
      <c r="C4290" s="213" t="s">
        <v>84</v>
      </c>
      <c r="D4290" s="213" t="s">
        <v>70</v>
      </c>
      <c r="E4290" s="213">
        <v>54</v>
      </c>
      <c r="F4290" s="213" t="s">
        <v>106</v>
      </c>
    </row>
    <row r="4291" spans="1:6" x14ac:dyDescent="0.3">
      <c r="A4291" s="213">
        <v>2013</v>
      </c>
      <c r="B4291" s="213" t="s">
        <v>94</v>
      </c>
      <c r="C4291" s="213" t="s">
        <v>84</v>
      </c>
      <c r="D4291" s="213" t="s">
        <v>6</v>
      </c>
      <c r="E4291" s="292">
        <v>1020</v>
      </c>
      <c r="F4291" s="213" t="s">
        <v>106</v>
      </c>
    </row>
    <row r="4292" spans="1:6" x14ac:dyDescent="0.3">
      <c r="A4292" s="213">
        <v>2013</v>
      </c>
      <c r="B4292" s="213" t="s">
        <v>94</v>
      </c>
      <c r="C4292" s="213" t="s">
        <v>84</v>
      </c>
      <c r="D4292" s="213" t="s">
        <v>62</v>
      </c>
      <c r="E4292" s="213">
        <v>39</v>
      </c>
      <c r="F4292" s="213" t="s">
        <v>106</v>
      </c>
    </row>
    <row r="4293" spans="1:6" x14ac:dyDescent="0.3">
      <c r="A4293" s="213">
        <v>2013</v>
      </c>
      <c r="B4293" s="213" t="s">
        <v>94</v>
      </c>
      <c r="C4293" s="213" t="s">
        <v>84</v>
      </c>
      <c r="D4293" s="213" t="s">
        <v>5</v>
      </c>
      <c r="E4293" s="213">
        <v>114</v>
      </c>
      <c r="F4293" s="213" t="s">
        <v>106</v>
      </c>
    </row>
    <row r="4294" spans="1:6" x14ac:dyDescent="0.3">
      <c r="A4294" s="213">
        <v>2013</v>
      </c>
      <c r="B4294" s="213" t="s">
        <v>94</v>
      </c>
      <c r="C4294" s="213" t="s">
        <v>84</v>
      </c>
      <c r="D4294" s="213" t="s">
        <v>76</v>
      </c>
      <c r="E4294" s="213">
        <v>59</v>
      </c>
      <c r="F4294" s="213" t="s">
        <v>106</v>
      </c>
    </row>
    <row r="4295" spans="1:6" x14ac:dyDescent="0.3">
      <c r="A4295" s="213">
        <v>2013</v>
      </c>
      <c r="B4295" s="213" t="s">
        <v>94</v>
      </c>
      <c r="C4295" s="213" t="s">
        <v>84</v>
      </c>
      <c r="D4295" s="213" t="s">
        <v>43</v>
      </c>
      <c r="E4295" s="213">
        <v>35</v>
      </c>
      <c r="F4295" s="213" t="s">
        <v>106</v>
      </c>
    </row>
    <row r="4296" spans="1:6" x14ac:dyDescent="0.3">
      <c r="A4296" s="213">
        <v>2013</v>
      </c>
      <c r="B4296" s="213" t="s">
        <v>94</v>
      </c>
      <c r="C4296" s="213" t="s">
        <v>84</v>
      </c>
      <c r="D4296" s="213" t="s">
        <v>22</v>
      </c>
      <c r="E4296" s="213">
        <v>31</v>
      </c>
      <c r="F4296" s="213" t="s">
        <v>106</v>
      </c>
    </row>
    <row r="4297" spans="1:6" x14ac:dyDescent="0.3">
      <c r="A4297" s="213">
        <v>2013</v>
      </c>
      <c r="B4297" s="213" t="s">
        <v>94</v>
      </c>
      <c r="C4297" s="213" t="s">
        <v>84</v>
      </c>
      <c r="D4297" s="213" t="s">
        <v>23</v>
      </c>
      <c r="E4297" s="213">
        <v>32</v>
      </c>
      <c r="F4297" s="213" t="s">
        <v>106</v>
      </c>
    </row>
    <row r="4298" spans="1:6" x14ac:dyDescent="0.3">
      <c r="A4298" s="213">
        <v>2013</v>
      </c>
      <c r="B4298" s="213" t="s">
        <v>94</v>
      </c>
      <c r="C4298" s="213" t="s">
        <v>84</v>
      </c>
      <c r="D4298" s="213" t="s">
        <v>278</v>
      </c>
      <c r="E4298" s="213">
        <v>57</v>
      </c>
      <c r="F4298" s="213" t="s">
        <v>106</v>
      </c>
    </row>
    <row r="4299" spans="1:6" x14ac:dyDescent="0.3">
      <c r="A4299" s="213">
        <v>2013</v>
      </c>
      <c r="B4299" s="213" t="s">
        <v>94</v>
      </c>
      <c r="C4299" s="213" t="s">
        <v>84</v>
      </c>
      <c r="D4299" s="213" t="s">
        <v>19</v>
      </c>
      <c r="E4299" s="213">
        <v>44</v>
      </c>
      <c r="F4299" s="213" t="s">
        <v>106</v>
      </c>
    </row>
    <row r="4300" spans="1:6" x14ac:dyDescent="0.3">
      <c r="A4300" s="213">
        <v>2013</v>
      </c>
      <c r="B4300" s="213" t="s">
        <v>94</v>
      </c>
      <c r="C4300" s="213" t="s">
        <v>84</v>
      </c>
      <c r="D4300" s="213" t="s">
        <v>3</v>
      </c>
      <c r="E4300" s="213">
        <v>194</v>
      </c>
      <c r="F4300" s="213" t="s">
        <v>106</v>
      </c>
    </row>
    <row r="4301" spans="1:6" x14ac:dyDescent="0.3">
      <c r="A4301" s="213">
        <v>2013</v>
      </c>
      <c r="B4301" s="213" t="s">
        <v>94</v>
      </c>
      <c r="C4301" s="213" t="s">
        <v>84</v>
      </c>
      <c r="D4301" s="213" t="s">
        <v>80</v>
      </c>
      <c r="E4301" s="213">
        <v>60</v>
      </c>
      <c r="F4301" s="213" t="s">
        <v>106</v>
      </c>
    </row>
    <row r="4302" spans="1:6" x14ac:dyDescent="0.3">
      <c r="A4302" s="213">
        <v>2013</v>
      </c>
      <c r="B4302" s="213" t="s">
        <v>94</v>
      </c>
      <c r="C4302" s="213" t="s">
        <v>84</v>
      </c>
      <c r="D4302" s="213" t="s">
        <v>39</v>
      </c>
      <c r="E4302" s="213">
        <v>30</v>
      </c>
      <c r="F4302" s="213" t="s">
        <v>106</v>
      </c>
    </row>
    <row r="4303" spans="1:6" x14ac:dyDescent="0.3">
      <c r="A4303" s="213">
        <v>2013</v>
      </c>
      <c r="B4303" s="213" t="s">
        <v>94</v>
      </c>
      <c r="C4303" s="213" t="s">
        <v>84</v>
      </c>
      <c r="D4303" s="213" t="s">
        <v>14</v>
      </c>
      <c r="E4303" s="213">
        <v>87</v>
      </c>
      <c r="F4303" s="213" t="s">
        <v>106</v>
      </c>
    </row>
    <row r="4304" spans="1:6" x14ac:dyDescent="0.3">
      <c r="A4304" s="213">
        <v>2013</v>
      </c>
      <c r="B4304" s="213" t="s">
        <v>94</v>
      </c>
      <c r="C4304" s="213" t="s">
        <v>84</v>
      </c>
      <c r="D4304" s="213" t="s">
        <v>24</v>
      </c>
      <c r="E4304" s="213">
        <v>103</v>
      </c>
      <c r="F4304" s="213" t="s">
        <v>106</v>
      </c>
    </row>
    <row r="4305" spans="1:6" x14ac:dyDescent="0.3">
      <c r="A4305" s="213">
        <v>2013</v>
      </c>
      <c r="B4305" s="213" t="s">
        <v>94</v>
      </c>
      <c r="C4305" s="213" t="s">
        <v>84</v>
      </c>
      <c r="D4305" s="213" t="s">
        <v>9</v>
      </c>
      <c r="E4305" s="213">
        <v>70</v>
      </c>
      <c r="F4305" s="213" t="s">
        <v>106</v>
      </c>
    </row>
    <row r="4306" spans="1:6" x14ac:dyDescent="0.3">
      <c r="A4306" s="213">
        <v>2013</v>
      </c>
      <c r="B4306" s="213" t="s">
        <v>94</v>
      </c>
      <c r="C4306" s="213" t="s">
        <v>84</v>
      </c>
      <c r="D4306" s="213" t="s">
        <v>28</v>
      </c>
      <c r="E4306" s="213">
        <v>36</v>
      </c>
      <c r="F4306" s="213" t="s">
        <v>106</v>
      </c>
    </row>
    <row r="4307" spans="1:6" x14ac:dyDescent="0.3">
      <c r="A4307" s="213">
        <v>2013</v>
      </c>
      <c r="B4307" s="213" t="s">
        <v>94</v>
      </c>
      <c r="C4307" s="213" t="s">
        <v>84</v>
      </c>
      <c r="D4307" s="213" t="s">
        <v>31</v>
      </c>
      <c r="E4307" s="213">
        <v>35</v>
      </c>
      <c r="F4307" s="213" t="s">
        <v>106</v>
      </c>
    </row>
    <row r="4308" spans="1:6" x14ac:dyDescent="0.3">
      <c r="A4308" s="213">
        <v>2013</v>
      </c>
      <c r="B4308" s="213" t="s">
        <v>94</v>
      </c>
      <c r="C4308" s="213" t="s">
        <v>84</v>
      </c>
      <c r="D4308" s="213" t="s">
        <v>64</v>
      </c>
      <c r="E4308" s="213">
        <v>47</v>
      </c>
      <c r="F4308" s="213" t="s">
        <v>106</v>
      </c>
    </row>
    <row r="4309" spans="1:6" x14ac:dyDescent="0.3">
      <c r="A4309" s="213">
        <v>2013</v>
      </c>
      <c r="B4309" s="213" t="s">
        <v>94</v>
      </c>
      <c r="C4309" s="213" t="s">
        <v>84</v>
      </c>
      <c r="D4309" s="213" t="s">
        <v>73</v>
      </c>
      <c r="E4309" s="213">
        <v>58</v>
      </c>
      <c r="F4309" s="213" t="s">
        <v>106</v>
      </c>
    </row>
    <row r="4310" spans="1:6" x14ac:dyDescent="0.3">
      <c r="A4310" s="213">
        <v>2013</v>
      </c>
      <c r="B4310" s="213" t="s">
        <v>94</v>
      </c>
      <c r="C4310" s="213" t="s">
        <v>84</v>
      </c>
      <c r="D4310" s="213" t="s">
        <v>26</v>
      </c>
      <c r="E4310" s="213">
        <v>31</v>
      </c>
      <c r="F4310" s="213" t="s">
        <v>106</v>
      </c>
    </row>
    <row r="4311" spans="1:6" x14ac:dyDescent="0.3">
      <c r="A4311" s="213">
        <v>2013</v>
      </c>
      <c r="B4311" s="213" t="s">
        <v>94</v>
      </c>
      <c r="C4311" s="213" t="s">
        <v>84</v>
      </c>
      <c r="D4311" s="213" t="s">
        <v>46</v>
      </c>
      <c r="E4311" s="213">
        <v>63</v>
      </c>
      <c r="F4311" s="213" t="s">
        <v>106</v>
      </c>
    </row>
    <row r="4312" spans="1:6" x14ac:dyDescent="0.3">
      <c r="A4312" s="213">
        <v>2013</v>
      </c>
      <c r="B4312" s="213" t="s">
        <v>94</v>
      </c>
      <c r="C4312" s="213" t="s">
        <v>84</v>
      </c>
      <c r="D4312" s="213" t="s">
        <v>75</v>
      </c>
      <c r="E4312" s="213">
        <v>37</v>
      </c>
      <c r="F4312" s="213" t="s">
        <v>106</v>
      </c>
    </row>
    <row r="4313" spans="1:6" x14ac:dyDescent="0.3">
      <c r="A4313" s="213">
        <v>2013</v>
      </c>
      <c r="B4313" s="213" t="s">
        <v>94</v>
      </c>
      <c r="C4313" s="213" t="s">
        <v>84</v>
      </c>
      <c r="D4313" s="213" t="s">
        <v>10</v>
      </c>
      <c r="E4313" s="213">
        <v>130</v>
      </c>
      <c r="F4313" s="213" t="s">
        <v>106</v>
      </c>
    </row>
    <row r="4314" spans="1:6" x14ac:dyDescent="0.3">
      <c r="A4314" s="213">
        <v>2013</v>
      </c>
      <c r="B4314" s="213" t="s">
        <v>94</v>
      </c>
      <c r="C4314" s="213" t="s">
        <v>84</v>
      </c>
      <c r="D4314" s="213" t="s">
        <v>15</v>
      </c>
      <c r="E4314" s="213">
        <v>103</v>
      </c>
      <c r="F4314" s="213" t="s">
        <v>106</v>
      </c>
    </row>
    <row r="4315" spans="1:6" x14ac:dyDescent="0.3">
      <c r="A4315" s="213">
        <v>2013</v>
      </c>
      <c r="B4315" s="213" t="s">
        <v>94</v>
      </c>
      <c r="C4315" s="213" t="s">
        <v>84</v>
      </c>
      <c r="D4315" s="213" t="s">
        <v>18</v>
      </c>
      <c r="E4315" s="213">
        <v>84</v>
      </c>
      <c r="F4315" s="213" t="s">
        <v>106</v>
      </c>
    </row>
    <row r="4316" spans="1:6" x14ac:dyDescent="0.3">
      <c r="A4316" s="213">
        <v>2013</v>
      </c>
      <c r="B4316" s="213" t="s">
        <v>94</v>
      </c>
      <c r="C4316" s="213" t="s">
        <v>84</v>
      </c>
      <c r="D4316" s="213" t="s">
        <v>77</v>
      </c>
      <c r="E4316" s="213">
        <v>31</v>
      </c>
      <c r="F4316" s="213" t="s">
        <v>106</v>
      </c>
    </row>
    <row r="4317" spans="1:6" x14ac:dyDescent="0.3">
      <c r="A4317" s="213">
        <v>2013</v>
      </c>
      <c r="B4317" s="213" t="s">
        <v>94</v>
      </c>
      <c r="C4317" s="213" t="s">
        <v>84</v>
      </c>
      <c r="D4317" s="213" t="s">
        <v>71</v>
      </c>
      <c r="E4317" s="213">
        <v>41</v>
      </c>
      <c r="F4317" s="213" t="s">
        <v>106</v>
      </c>
    </row>
    <row r="4318" spans="1:6" x14ac:dyDescent="0.3">
      <c r="A4318" s="213">
        <v>2013</v>
      </c>
      <c r="B4318" s="213" t="s">
        <v>94</v>
      </c>
      <c r="C4318" s="213" t="s">
        <v>84</v>
      </c>
      <c r="D4318" s="213" t="s">
        <v>20</v>
      </c>
      <c r="E4318" s="213">
        <v>41</v>
      </c>
      <c r="F4318" s="213" t="s">
        <v>106</v>
      </c>
    </row>
    <row r="4319" spans="1:6" x14ac:dyDescent="0.3">
      <c r="A4319" s="213">
        <v>2013</v>
      </c>
      <c r="B4319" s="213" t="s">
        <v>94</v>
      </c>
      <c r="C4319" s="213" t="s">
        <v>84</v>
      </c>
      <c r="D4319" s="213" t="s">
        <v>95</v>
      </c>
      <c r="E4319" s="213">
        <v>73</v>
      </c>
      <c r="F4319" s="213" t="s">
        <v>106</v>
      </c>
    </row>
    <row r="4320" spans="1:6" x14ac:dyDescent="0.3">
      <c r="A4320" s="213">
        <v>2013</v>
      </c>
      <c r="B4320" s="213" t="s">
        <v>94</v>
      </c>
      <c r="C4320" s="213" t="s">
        <v>84</v>
      </c>
      <c r="D4320" s="213" t="s">
        <v>281</v>
      </c>
      <c r="E4320" s="213">
        <v>218</v>
      </c>
      <c r="F4320" s="213" t="s">
        <v>106</v>
      </c>
    </row>
    <row r="4321" spans="1:6" x14ac:dyDescent="0.3">
      <c r="A4321" s="213">
        <v>2013</v>
      </c>
      <c r="B4321" s="213" t="s">
        <v>94</v>
      </c>
      <c r="C4321" s="213" t="s">
        <v>84</v>
      </c>
      <c r="D4321" s="213" t="s">
        <v>145</v>
      </c>
      <c r="E4321" s="292">
        <v>5801</v>
      </c>
      <c r="F4321" s="213" t="s">
        <v>106</v>
      </c>
    </row>
    <row r="4322" spans="1:6" x14ac:dyDescent="0.3">
      <c r="A4322" s="213">
        <v>2013</v>
      </c>
      <c r="B4322" s="213" t="s">
        <v>94</v>
      </c>
      <c r="C4322" s="213" t="s">
        <v>84</v>
      </c>
      <c r="D4322" s="213" t="s">
        <v>146</v>
      </c>
      <c r="E4322" s="213">
        <v>580</v>
      </c>
      <c r="F4322" s="213" t="s">
        <v>106</v>
      </c>
    </row>
    <row r="4323" spans="1:6" x14ac:dyDescent="0.3">
      <c r="A4323" s="213">
        <v>2013</v>
      </c>
      <c r="B4323" s="213" t="s">
        <v>94</v>
      </c>
      <c r="C4323" s="213" t="s">
        <v>84</v>
      </c>
      <c r="D4323" s="213" t="s">
        <v>147</v>
      </c>
      <c r="E4323" s="292">
        <v>5930</v>
      </c>
      <c r="F4323" s="213" t="s">
        <v>106</v>
      </c>
    </row>
    <row r="4324" spans="1:6" x14ac:dyDescent="0.3">
      <c r="A4324" s="213">
        <v>2013</v>
      </c>
      <c r="B4324" s="213" t="s">
        <v>94</v>
      </c>
      <c r="C4324" s="213" t="s">
        <v>293</v>
      </c>
      <c r="D4324" s="213" t="s">
        <v>35</v>
      </c>
      <c r="E4324" s="213">
        <v>30</v>
      </c>
      <c r="F4324" s="213" t="s">
        <v>106</v>
      </c>
    </row>
    <row r="4325" spans="1:6" x14ac:dyDescent="0.3">
      <c r="A4325" s="213">
        <v>2013</v>
      </c>
      <c r="B4325" s="213" t="s">
        <v>94</v>
      </c>
      <c r="C4325" s="213" t="s">
        <v>293</v>
      </c>
      <c r="D4325" s="213" t="s">
        <v>79</v>
      </c>
      <c r="E4325" s="213">
        <v>115</v>
      </c>
      <c r="F4325" s="213" t="s">
        <v>106</v>
      </c>
    </row>
    <row r="4326" spans="1:6" x14ac:dyDescent="0.3">
      <c r="A4326" s="213">
        <v>2013</v>
      </c>
      <c r="B4326" s="213" t="s">
        <v>94</v>
      </c>
      <c r="C4326" s="213" t="s">
        <v>293</v>
      </c>
      <c r="D4326" s="213" t="s">
        <v>17</v>
      </c>
      <c r="E4326" s="213">
        <v>77</v>
      </c>
      <c r="F4326" s="213" t="s">
        <v>106</v>
      </c>
    </row>
    <row r="4327" spans="1:6" x14ac:dyDescent="0.3">
      <c r="A4327" s="213">
        <v>2013</v>
      </c>
      <c r="B4327" s="213" t="s">
        <v>94</v>
      </c>
      <c r="C4327" s="213" t="s">
        <v>293</v>
      </c>
      <c r="D4327" s="213" t="s">
        <v>11</v>
      </c>
      <c r="E4327" s="213">
        <v>138</v>
      </c>
      <c r="F4327" s="213" t="s">
        <v>106</v>
      </c>
    </row>
    <row r="4328" spans="1:6" x14ac:dyDescent="0.3">
      <c r="A4328" s="213">
        <v>2013</v>
      </c>
      <c r="B4328" s="213" t="s">
        <v>94</v>
      </c>
      <c r="C4328" s="213" t="s">
        <v>293</v>
      </c>
      <c r="D4328" s="213" t="s">
        <v>56</v>
      </c>
      <c r="E4328" s="213">
        <v>58</v>
      </c>
      <c r="F4328" s="213" t="s">
        <v>106</v>
      </c>
    </row>
    <row r="4329" spans="1:6" x14ac:dyDescent="0.3">
      <c r="A4329" s="213">
        <v>2013</v>
      </c>
      <c r="B4329" s="213" t="s">
        <v>94</v>
      </c>
      <c r="C4329" s="213" t="s">
        <v>293</v>
      </c>
      <c r="D4329" s="213" t="s">
        <v>29</v>
      </c>
      <c r="E4329" s="213">
        <v>34</v>
      </c>
      <c r="F4329" s="213" t="s">
        <v>106</v>
      </c>
    </row>
    <row r="4330" spans="1:6" x14ac:dyDescent="0.3">
      <c r="A4330" s="213">
        <v>2013</v>
      </c>
      <c r="B4330" s="213" t="s">
        <v>94</v>
      </c>
      <c r="C4330" s="213" t="s">
        <v>293</v>
      </c>
      <c r="D4330" s="213" t="s">
        <v>47</v>
      </c>
      <c r="E4330" s="213">
        <v>87</v>
      </c>
      <c r="F4330" s="213" t="s">
        <v>106</v>
      </c>
    </row>
    <row r="4331" spans="1:6" x14ac:dyDescent="0.3">
      <c r="A4331" s="213">
        <v>2013</v>
      </c>
      <c r="B4331" s="213" t="s">
        <v>94</v>
      </c>
      <c r="C4331" s="213" t="s">
        <v>293</v>
      </c>
      <c r="D4331" s="213" t="s">
        <v>74</v>
      </c>
      <c r="E4331" s="213">
        <v>102</v>
      </c>
      <c r="F4331" s="213" t="s">
        <v>106</v>
      </c>
    </row>
    <row r="4332" spans="1:6" x14ac:dyDescent="0.3">
      <c r="A4332" s="213">
        <v>2013</v>
      </c>
      <c r="B4332" s="213" t="s">
        <v>94</v>
      </c>
      <c r="C4332" s="213" t="s">
        <v>293</v>
      </c>
      <c r="D4332" s="213" t="s">
        <v>25</v>
      </c>
      <c r="E4332" s="213">
        <v>82</v>
      </c>
      <c r="F4332" s="213" t="s">
        <v>106</v>
      </c>
    </row>
    <row r="4333" spans="1:6" x14ac:dyDescent="0.3">
      <c r="A4333" s="213">
        <v>2013</v>
      </c>
      <c r="B4333" s="213" t="s">
        <v>94</v>
      </c>
      <c r="C4333" s="213" t="s">
        <v>293</v>
      </c>
      <c r="D4333" s="213" t="s">
        <v>7</v>
      </c>
      <c r="E4333" s="213">
        <v>84</v>
      </c>
      <c r="F4333" s="213" t="s">
        <v>106</v>
      </c>
    </row>
    <row r="4334" spans="1:6" x14ac:dyDescent="0.3">
      <c r="A4334" s="213">
        <v>2013</v>
      </c>
      <c r="B4334" s="213" t="s">
        <v>94</v>
      </c>
      <c r="C4334" s="213" t="s">
        <v>293</v>
      </c>
      <c r="D4334" s="213" t="s">
        <v>36</v>
      </c>
      <c r="E4334" s="213">
        <v>49</v>
      </c>
      <c r="F4334" s="213" t="s">
        <v>106</v>
      </c>
    </row>
    <row r="4335" spans="1:6" x14ac:dyDescent="0.3">
      <c r="A4335" s="213">
        <v>2013</v>
      </c>
      <c r="B4335" s="213" t="s">
        <v>94</v>
      </c>
      <c r="C4335" s="213" t="s">
        <v>293</v>
      </c>
      <c r="D4335" s="213" t="s">
        <v>16</v>
      </c>
      <c r="E4335" s="213">
        <v>69</v>
      </c>
      <c r="F4335" s="213" t="s">
        <v>106</v>
      </c>
    </row>
    <row r="4336" spans="1:6" x14ac:dyDescent="0.3">
      <c r="A4336" s="213">
        <v>2013</v>
      </c>
      <c r="B4336" s="213" t="s">
        <v>94</v>
      </c>
      <c r="C4336" s="213" t="s">
        <v>293</v>
      </c>
      <c r="D4336" s="213" t="s">
        <v>2</v>
      </c>
      <c r="E4336" s="213">
        <v>181</v>
      </c>
      <c r="F4336" s="213" t="s">
        <v>106</v>
      </c>
    </row>
    <row r="4337" spans="1:6" x14ac:dyDescent="0.3">
      <c r="A4337" s="213">
        <v>2013</v>
      </c>
      <c r="B4337" s="213" t="s">
        <v>94</v>
      </c>
      <c r="C4337" s="213" t="s">
        <v>293</v>
      </c>
      <c r="D4337" s="213" t="s">
        <v>4</v>
      </c>
      <c r="E4337" s="213">
        <v>192</v>
      </c>
      <c r="F4337" s="213" t="s">
        <v>106</v>
      </c>
    </row>
    <row r="4338" spans="1:6" x14ac:dyDescent="0.3">
      <c r="A4338" s="213">
        <v>2013</v>
      </c>
      <c r="B4338" s="213" t="s">
        <v>94</v>
      </c>
      <c r="C4338" s="213" t="s">
        <v>293</v>
      </c>
      <c r="D4338" s="213" t="s">
        <v>8</v>
      </c>
      <c r="E4338" s="213">
        <v>63</v>
      </c>
      <c r="F4338" s="213" t="s">
        <v>106</v>
      </c>
    </row>
    <row r="4339" spans="1:6" x14ac:dyDescent="0.3">
      <c r="A4339" s="213">
        <v>2013</v>
      </c>
      <c r="B4339" s="213" t="s">
        <v>94</v>
      </c>
      <c r="C4339" s="213" t="s">
        <v>293</v>
      </c>
      <c r="D4339" s="213" t="s">
        <v>78</v>
      </c>
      <c r="E4339" s="213">
        <v>110</v>
      </c>
      <c r="F4339" s="213" t="s">
        <v>106</v>
      </c>
    </row>
    <row r="4340" spans="1:6" x14ac:dyDescent="0.3">
      <c r="A4340" s="213">
        <v>2013</v>
      </c>
      <c r="B4340" s="213" t="s">
        <v>94</v>
      </c>
      <c r="C4340" s="213" t="s">
        <v>293</v>
      </c>
      <c r="D4340" s="213" t="s">
        <v>27</v>
      </c>
      <c r="E4340" s="213">
        <v>61</v>
      </c>
      <c r="F4340" s="213" t="s">
        <v>106</v>
      </c>
    </row>
    <row r="4341" spans="1:6" x14ac:dyDescent="0.3">
      <c r="A4341" s="213">
        <v>2013</v>
      </c>
      <c r="B4341" s="213" t="s">
        <v>94</v>
      </c>
      <c r="C4341" s="213" t="s">
        <v>293</v>
      </c>
      <c r="D4341" s="213" t="s">
        <v>70</v>
      </c>
      <c r="E4341" s="213">
        <v>148</v>
      </c>
      <c r="F4341" s="213" t="s">
        <v>106</v>
      </c>
    </row>
    <row r="4342" spans="1:6" x14ac:dyDescent="0.3">
      <c r="A4342" s="213">
        <v>2013</v>
      </c>
      <c r="B4342" s="213" t="s">
        <v>94</v>
      </c>
      <c r="C4342" s="213" t="s">
        <v>293</v>
      </c>
      <c r="D4342" s="213" t="s">
        <v>6</v>
      </c>
      <c r="E4342" s="213">
        <v>183</v>
      </c>
      <c r="F4342" s="213" t="s">
        <v>106</v>
      </c>
    </row>
    <row r="4343" spans="1:6" x14ac:dyDescent="0.3">
      <c r="A4343" s="213">
        <v>2013</v>
      </c>
      <c r="B4343" s="213" t="s">
        <v>94</v>
      </c>
      <c r="C4343" s="213" t="s">
        <v>293</v>
      </c>
      <c r="D4343" s="213" t="s">
        <v>62</v>
      </c>
      <c r="E4343" s="213">
        <v>62</v>
      </c>
      <c r="F4343" s="213" t="s">
        <v>106</v>
      </c>
    </row>
    <row r="4344" spans="1:6" x14ac:dyDescent="0.3">
      <c r="A4344" s="213">
        <v>2013</v>
      </c>
      <c r="B4344" s="213" t="s">
        <v>94</v>
      </c>
      <c r="C4344" s="213" t="s">
        <v>293</v>
      </c>
      <c r="D4344" s="213" t="s">
        <v>5</v>
      </c>
      <c r="E4344" s="213">
        <v>145</v>
      </c>
      <c r="F4344" s="213" t="s">
        <v>106</v>
      </c>
    </row>
    <row r="4345" spans="1:6" x14ac:dyDescent="0.3">
      <c r="A4345" s="213">
        <v>2013</v>
      </c>
      <c r="B4345" s="213" t="s">
        <v>94</v>
      </c>
      <c r="C4345" s="213" t="s">
        <v>293</v>
      </c>
      <c r="D4345" s="213" t="s">
        <v>76</v>
      </c>
      <c r="E4345" s="213">
        <v>92</v>
      </c>
      <c r="F4345" s="213" t="s">
        <v>106</v>
      </c>
    </row>
    <row r="4346" spans="1:6" x14ac:dyDescent="0.3">
      <c r="A4346" s="213">
        <v>2013</v>
      </c>
      <c r="B4346" s="213" t="s">
        <v>94</v>
      </c>
      <c r="C4346" s="213" t="s">
        <v>293</v>
      </c>
      <c r="D4346" s="213" t="s">
        <v>23</v>
      </c>
      <c r="E4346" s="213">
        <v>30</v>
      </c>
      <c r="F4346" s="213" t="s">
        <v>106</v>
      </c>
    </row>
    <row r="4347" spans="1:6" x14ac:dyDescent="0.3">
      <c r="A4347" s="213">
        <v>2013</v>
      </c>
      <c r="B4347" s="213" t="s">
        <v>94</v>
      </c>
      <c r="C4347" s="213" t="s">
        <v>293</v>
      </c>
      <c r="D4347" s="213" t="s">
        <v>278</v>
      </c>
      <c r="E4347" s="213">
        <v>43</v>
      </c>
      <c r="F4347" s="213" t="s">
        <v>106</v>
      </c>
    </row>
    <row r="4348" spans="1:6" x14ac:dyDescent="0.3">
      <c r="A4348" s="213">
        <v>2013</v>
      </c>
      <c r="B4348" s="213" t="s">
        <v>94</v>
      </c>
      <c r="C4348" s="213" t="s">
        <v>293</v>
      </c>
      <c r="D4348" s="213" t="s">
        <v>48</v>
      </c>
      <c r="E4348" s="213">
        <v>33</v>
      </c>
      <c r="F4348" s="213" t="s">
        <v>106</v>
      </c>
    </row>
    <row r="4349" spans="1:6" x14ac:dyDescent="0.3">
      <c r="A4349" s="213">
        <v>2013</v>
      </c>
      <c r="B4349" s="213" t="s">
        <v>94</v>
      </c>
      <c r="C4349" s="213" t="s">
        <v>293</v>
      </c>
      <c r="D4349" s="213" t="s">
        <v>3</v>
      </c>
      <c r="E4349" s="213">
        <v>164</v>
      </c>
      <c r="F4349" s="213" t="s">
        <v>106</v>
      </c>
    </row>
    <row r="4350" spans="1:6" x14ac:dyDescent="0.3">
      <c r="A4350" s="213">
        <v>2013</v>
      </c>
      <c r="B4350" s="213" t="s">
        <v>94</v>
      </c>
      <c r="C4350" s="213" t="s">
        <v>293</v>
      </c>
      <c r="D4350" s="213" t="s">
        <v>80</v>
      </c>
      <c r="E4350" s="213">
        <v>50</v>
      </c>
      <c r="F4350" s="213" t="s">
        <v>106</v>
      </c>
    </row>
    <row r="4351" spans="1:6" x14ac:dyDescent="0.3">
      <c r="A4351" s="213">
        <v>2013</v>
      </c>
      <c r="B4351" s="213" t="s">
        <v>94</v>
      </c>
      <c r="C4351" s="213" t="s">
        <v>293</v>
      </c>
      <c r="D4351" s="213" t="s">
        <v>39</v>
      </c>
      <c r="E4351" s="213">
        <v>149</v>
      </c>
      <c r="F4351" s="213" t="s">
        <v>106</v>
      </c>
    </row>
    <row r="4352" spans="1:6" x14ac:dyDescent="0.3">
      <c r="A4352" s="213">
        <v>2013</v>
      </c>
      <c r="B4352" s="213" t="s">
        <v>94</v>
      </c>
      <c r="C4352" s="213" t="s">
        <v>293</v>
      </c>
      <c r="D4352" s="213" t="s">
        <v>14</v>
      </c>
      <c r="E4352" s="213">
        <v>130</v>
      </c>
      <c r="F4352" s="213" t="s">
        <v>106</v>
      </c>
    </row>
    <row r="4353" spans="1:6" x14ac:dyDescent="0.3">
      <c r="A4353" s="213">
        <v>2013</v>
      </c>
      <c r="B4353" s="213" t="s">
        <v>94</v>
      </c>
      <c r="C4353" s="213" t="s">
        <v>293</v>
      </c>
      <c r="D4353" s="213" t="s">
        <v>24</v>
      </c>
      <c r="E4353" s="213">
        <v>94</v>
      </c>
      <c r="F4353" s="213" t="s">
        <v>106</v>
      </c>
    </row>
    <row r="4354" spans="1:6" x14ac:dyDescent="0.3">
      <c r="A4354" s="213">
        <v>2013</v>
      </c>
      <c r="B4354" s="213" t="s">
        <v>94</v>
      </c>
      <c r="C4354" s="213" t="s">
        <v>293</v>
      </c>
      <c r="D4354" s="213" t="s">
        <v>9</v>
      </c>
      <c r="E4354" s="213">
        <v>83</v>
      </c>
      <c r="F4354" s="213" t="s">
        <v>106</v>
      </c>
    </row>
    <row r="4355" spans="1:6" x14ac:dyDescent="0.3">
      <c r="A4355" s="213">
        <v>2013</v>
      </c>
      <c r="B4355" s="213" t="s">
        <v>94</v>
      </c>
      <c r="C4355" s="213" t="s">
        <v>293</v>
      </c>
      <c r="D4355" s="213" t="s">
        <v>28</v>
      </c>
      <c r="E4355" s="213">
        <v>45</v>
      </c>
      <c r="F4355" s="213" t="s">
        <v>106</v>
      </c>
    </row>
    <row r="4356" spans="1:6" x14ac:dyDescent="0.3">
      <c r="A4356" s="213">
        <v>2013</v>
      </c>
      <c r="B4356" s="213" t="s">
        <v>94</v>
      </c>
      <c r="C4356" s="213" t="s">
        <v>293</v>
      </c>
      <c r="D4356" s="213" t="s">
        <v>31</v>
      </c>
      <c r="E4356" s="213">
        <v>111</v>
      </c>
      <c r="F4356" s="213" t="s">
        <v>106</v>
      </c>
    </row>
    <row r="4357" spans="1:6" x14ac:dyDescent="0.3">
      <c r="A4357" s="213">
        <v>2013</v>
      </c>
      <c r="B4357" s="213" t="s">
        <v>94</v>
      </c>
      <c r="C4357" s="213" t="s">
        <v>293</v>
      </c>
      <c r="D4357" s="213" t="s">
        <v>64</v>
      </c>
      <c r="E4357" s="213">
        <v>63</v>
      </c>
      <c r="F4357" s="213" t="s">
        <v>106</v>
      </c>
    </row>
    <row r="4358" spans="1:6" x14ac:dyDescent="0.3">
      <c r="A4358" s="213">
        <v>2013</v>
      </c>
      <c r="B4358" s="213" t="s">
        <v>94</v>
      </c>
      <c r="C4358" s="213" t="s">
        <v>293</v>
      </c>
      <c r="D4358" s="213" t="s">
        <v>73</v>
      </c>
      <c r="E4358" s="213">
        <v>81</v>
      </c>
      <c r="F4358" s="213" t="s">
        <v>106</v>
      </c>
    </row>
    <row r="4359" spans="1:6" x14ac:dyDescent="0.3">
      <c r="A4359" s="213">
        <v>2013</v>
      </c>
      <c r="B4359" s="213" t="s">
        <v>94</v>
      </c>
      <c r="C4359" s="213" t="s">
        <v>293</v>
      </c>
      <c r="D4359" s="213" t="s">
        <v>26</v>
      </c>
      <c r="E4359" s="213">
        <v>36</v>
      </c>
      <c r="F4359" s="213" t="s">
        <v>106</v>
      </c>
    </row>
    <row r="4360" spans="1:6" x14ac:dyDescent="0.3">
      <c r="A4360" s="213">
        <v>2013</v>
      </c>
      <c r="B4360" s="213" t="s">
        <v>94</v>
      </c>
      <c r="C4360" s="213" t="s">
        <v>293</v>
      </c>
      <c r="D4360" s="213" t="s">
        <v>32</v>
      </c>
      <c r="E4360" s="213">
        <v>37</v>
      </c>
      <c r="F4360" s="213" t="s">
        <v>106</v>
      </c>
    </row>
    <row r="4361" spans="1:6" x14ac:dyDescent="0.3">
      <c r="A4361" s="213">
        <v>2013</v>
      </c>
      <c r="B4361" s="213" t="s">
        <v>94</v>
      </c>
      <c r="C4361" s="213" t="s">
        <v>293</v>
      </c>
      <c r="D4361" s="213" t="s">
        <v>46</v>
      </c>
      <c r="E4361" s="213">
        <v>117</v>
      </c>
      <c r="F4361" s="213" t="s">
        <v>106</v>
      </c>
    </row>
    <row r="4362" spans="1:6" x14ac:dyDescent="0.3">
      <c r="A4362" s="213">
        <v>2013</v>
      </c>
      <c r="B4362" s="213" t="s">
        <v>94</v>
      </c>
      <c r="C4362" s="213" t="s">
        <v>293</v>
      </c>
      <c r="D4362" s="213" t="s">
        <v>75</v>
      </c>
      <c r="E4362" s="213">
        <v>71</v>
      </c>
      <c r="F4362" s="213" t="s">
        <v>106</v>
      </c>
    </row>
    <row r="4363" spans="1:6" x14ac:dyDescent="0.3">
      <c r="A4363" s="213">
        <v>2013</v>
      </c>
      <c r="B4363" s="213" t="s">
        <v>94</v>
      </c>
      <c r="C4363" s="213" t="s">
        <v>293</v>
      </c>
      <c r="D4363" s="213" t="s">
        <v>10</v>
      </c>
      <c r="E4363" s="213">
        <v>141</v>
      </c>
      <c r="F4363" s="213" t="s">
        <v>106</v>
      </c>
    </row>
    <row r="4364" spans="1:6" x14ac:dyDescent="0.3">
      <c r="A4364" s="213">
        <v>2013</v>
      </c>
      <c r="B4364" s="213" t="s">
        <v>94</v>
      </c>
      <c r="C4364" s="213" t="s">
        <v>293</v>
      </c>
      <c r="D4364" s="213" t="s">
        <v>15</v>
      </c>
      <c r="E4364" s="213">
        <v>107</v>
      </c>
      <c r="F4364" s="213" t="s">
        <v>106</v>
      </c>
    </row>
    <row r="4365" spans="1:6" x14ac:dyDescent="0.3">
      <c r="A4365" s="213">
        <v>2013</v>
      </c>
      <c r="B4365" s="213" t="s">
        <v>94</v>
      </c>
      <c r="C4365" s="213" t="s">
        <v>293</v>
      </c>
      <c r="D4365" s="213" t="s">
        <v>18</v>
      </c>
      <c r="E4365" s="213">
        <v>161</v>
      </c>
      <c r="F4365" s="213" t="s">
        <v>106</v>
      </c>
    </row>
    <row r="4366" spans="1:6" x14ac:dyDescent="0.3">
      <c r="A4366" s="213">
        <v>2013</v>
      </c>
      <c r="B4366" s="213" t="s">
        <v>94</v>
      </c>
      <c r="C4366" s="213" t="s">
        <v>293</v>
      </c>
      <c r="D4366" s="213" t="s">
        <v>77</v>
      </c>
      <c r="E4366" s="213">
        <v>39</v>
      </c>
      <c r="F4366" s="213" t="s">
        <v>106</v>
      </c>
    </row>
    <row r="4367" spans="1:6" x14ac:dyDescent="0.3">
      <c r="A4367" s="213">
        <v>2013</v>
      </c>
      <c r="B4367" s="213" t="s">
        <v>94</v>
      </c>
      <c r="C4367" s="213" t="s">
        <v>293</v>
      </c>
      <c r="D4367" s="213" t="s">
        <v>71</v>
      </c>
      <c r="E4367" s="213">
        <v>40</v>
      </c>
      <c r="F4367" s="213" t="s">
        <v>106</v>
      </c>
    </row>
    <row r="4368" spans="1:6" x14ac:dyDescent="0.3">
      <c r="A4368" s="213">
        <v>2013</v>
      </c>
      <c r="B4368" s="213" t="s">
        <v>94</v>
      </c>
      <c r="C4368" s="213" t="s">
        <v>293</v>
      </c>
      <c r="D4368" s="213" t="s">
        <v>20</v>
      </c>
      <c r="E4368" s="213">
        <v>102</v>
      </c>
      <c r="F4368" s="213" t="s">
        <v>106</v>
      </c>
    </row>
    <row r="4369" spans="1:6" x14ac:dyDescent="0.3">
      <c r="A4369" s="213">
        <v>2013</v>
      </c>
      <c r="B4369" s="213" t="s">
        <v>94</v>
      </c>
      <c r="C4369" s="213" t="s">
        <v>293</v>
      </c>
      <c r="D4369" s="213" t="s">
        <v>95</v>
      </c>
      <c r="E4369" s="213">
        <v>92</v>
      </c>
      <c r="F4369" s="213" t="s">
        <v>106</v>
      </c>
    </row>
    <row r="4370" spans="1:6" x14ac:dyDescent="0.3">
      <c r="A4370" s="213">
        <v>2013</v>
      </c>
      <c r="B4370" s="213" t="s">
        <v>94</v>
      </c>
      <c r="C4370" s="213" t="s">
        <v>293</v>
      </c>
      <c r="D4370" s="213" t="s">
        <v>30</v>
      </c>
      <c r="E4370" s="213">
        <v>32</v>
      </c>
      <c r="F4370" s="213" t="s">
        <v>106</v>
      </c>
    </row>
    <row r="4371" spans="1:6" x14ac:dyDescent="0.3">
      <c r="A4371" s="213">
        <v>2013</v>
      </c>
      <c r="B4371" s="213" t="s">
        <v>94</v>
      </c>
      <c r="C4371" s="213" t="s">
        <v>293</v>
      </c>
      <c r="D4371" s="213" t="s">
        <v>281</v>
      </c>
      <c r="E4371" s="213">
        <v>330</v>
      </c>
      <c r="F4371" s="213" t="s">
        <v>106</v>
      </c>
    </row>
    <row r="4372" spans="1:6" x14ac:dyDescent="0.3">
      <c r="A4372" s="213">
        <v>2013</v>
      </c>
      <c r="B4372" s="213" t="s">
        <v>94</v>
      </c>
      <c r="C4372" s="213" t="s">
        <v>293</v>
      </c>
      <c r="D4372" s="213" t="s">
        <v>145</v>
      </c>
      <c r="E4372" s="213">
        <v>739</v>
      </c>
      <c r="F4372" s="213" t="s">
        <v>106</v>
      </c>
    </row>
    <row r="4373" spans="1:6" x14ac:dyDescent="0.3">
      <c r="A4373" s="213">
        <v>2013</v>
      </c>
      <c r="B4373" s="213" t="s">
        <v>94</v>
      </c>
      <c r="C4373" s="213" t="s">
        <v>293</v>
      </c>
      <c r="D4373" s="213" t="s">
        <v>146</v>
      </c>
      <c r="E4373" s="292">
        <v>1782</v>
      </c>
      <c r="F4373" s="213" t="s">
        <v>106</v>
      </c>
    </row>
    <row r="4374" spans="1:6" x14ac:dyDescent="0.3">
      <c r="A4374" s="213">
        <v>2013</v>
      </c>
      <c r="B4374" s="213" t="s">
        <v>94</v>
      </c>
      <c r="C4374" s="213" t="s">
        <v>293</v>
      </c>
      <c r="D4374" s="213" t="s">
        <v>147</v>
      </c>
      <c r="E4374" s="292">
        <v>2360</v>
      </c>
      <c r="F4374" s="213" t="s">
        <v>106</v>
      </c>
    </row>
    <row r="4375" spans="1:6" x14ac:dyDescent="0.3">
      <c r="A4375" s="213">
        <v>2013</v>
      </c>
      <c r="B4375" s="213" t="s">
        <v>94</v>
      </c>
      <c r="C4375" s="213" t="s">
        <v>140</v>
      </c>
      <c r="D4375" s="213" t="s">
        <v>35</v>
      </c>
      <c r="E4375" s="213">
        <v>439</v>
      </c>
      <c r="F4375" s="213" t="s">
        <v>106</v>
      </c>
    </row>
    <row r="4376" spans="1:6" x14ac:dyDescent="0.3">
      <c r="A4376" s="213">
        <v>2013</v>
      </c>
      <c r="B4376" s="213" t="s">
        <v>94</v>
      </c>
      <c r="C4376" s="213" t="s">
        <v>140</v>
      </c>
      <c r="D4376" s="213" t="s">
        <v>41</v>
      </c>
      <c r="E4376" s="213">
        <v>524</v>
      </c>
      <c r="F4376" s="213" t="s">
        <v>106</v>
      </c>
    </row>
    <row r="4377" spans="1:6" x14ac:dyDescent="0.3">
      <c r="A4377" s="213">
        <v>2013</v>
      </c>
      <c r="B4377" s="213" t="s">
        <v>94</v>
      </c>
      <c r="C4377" s="213" t="s">
        <v>140</v>
      </c>
      <c r="D4377" s="213" t="s">
        <v>59</v>
      </c>
      <c r="E4377" s="213">
        <v>684</v>
      </c>
      <c r="F4377" s="213" t="s">
        <v>106</v>
      </c>
    </row>
    <row r="4378" spans="1:6" x14ac:dyDescent="0.3">
      <c r="A4378" s="213">
        <v>2013</v>
      </c>
      <c r="B4378" s="213" t="s">
        <v>94</v>
      </c>
      <c r="C4378" s="213" t="s">
        <v>140</v>
      </c>
      <c r="D4378" s="213" t="s">
        <v>79</v>
      </c>
      <c r="E4378" s="292">
        <v>8271</v>
      </c>
      <c r="F4378" s="213" t="s">
        <v>106</v>
      </c>
    </row>
    <row r="4379" spans="1:6" x14ac:dyDescent="0.3">
      <c r="A4379" s="213">
        <v>2013</v>
      </c>
      <c r="B4379" s="213" t="s">
        <v>94</v>
      </c>
      <c r="C4379" s="213" t="s">
        <v>140</v>
      </c>
      <c r="D4379" s="213" t="s">
        <v>17</v>
      </c>
      <c r="E4379" s="292">
        <v>4626</v>
      </c>
      <c r="F4379" s="213" t="s">
        <v>106</v>
      </c>
    </row>
    <row r="4380" spans="1:6" x14ac:dyDescent="0.3">
      <c r="A4380" s="213">
        <v>2013</v>
      </c>
      <c r="B4380" s="213" t="s">
        <v>94</v>
      </c>
      <c r="C4380" s="213" t="s">
        <v>140</v>
      </c>
      <c r="D4380" s="213" t="s">
        <v>274</v>
      </c>
      <c r="E4380" s="213">
        <v>710</v>
      </c>
      <c r="F4380" s="213" t="s">
        <v>106</v>
      </c>
    </row>
    <row r="4381" spans="1:6" x14ac:dyDescent="0.3">
      <c r="A4381" s="213">
        <v>2013</v>
      </c>
      <c r="B4381" s="213" t="s">
        <v>94</v>
      </c>
      <c r="C4381" s="213" t="s">
        <v>140</v>
      </c>
      <c r="D4381" s="213" t="s">
        <v>66</v>
      </c>
      <c r="E4381" s="292">
        <v>1359</v>
      </c>
      <c r="F4381" s="213" t="s">
        <v>106</v>
      </c>
    </row>
    <row r="4382" spans="1:6" x14ac:dyDescent="0.3">
      <c r="A4382" s="213">
        <v>2013</v>
      </c>
      <c r="B4382" s="213" t="s">
        <v>94</v>
      </c>
      <c r="C4382" s="213" t="s">
        <v>140</v>
      </c>
      <c r="D4382" s="213" t="s">
        <v>283</v>
      </c>
      <c r="E4382" s="213">
        <v>466</v>
      </c>
      <c r="F4382" s="213" t="s">
        <v>106</v>
      </c>
    </row>
    <row r="4383" spans="1:6" x14ac:dyDescent="0.3">
      <c r="A4383" s="213">
        <v>2013</v>
      </c>
      <c r="B4383" s="213" t="s">
        <v>94</v>
      </c>
      <c r="C4383" s="213" t="s">
        <v>140</v>
      </c>
      <c r="D4383" s="213" t="s">
        <v>11</v>
      </c>
      <c r="E4383" s="292">
        <v>7952</v>
      </c>
      <c r="F4383" s="213" t="s">
        <v>106</v>
      </c>
    </row>
    <row r="4384" spans="1:6" x14ac:dyDescent="0.3">
      <c r="A4384" s="213">
        <v>2013</v>
      </c>
      <c r="B4384" s="213" t="s">
        <v>94</v>
      </c>
      <c r="C4384" s="213" t="s">
        <v>140</v>
      </c>
      <c r="D4384" s="213" t="s">
        <v>56</v>
      </c>
      <c r="E4384" s="292">
        <v>2233</v>
      </c>
      <c r="F4384" s="213" t="s">
        <v>106</v>
      </c>
    </row>
    <row r="4385" spans="1:6" x14ac:dyDescent="0.3">
      <c r="A4385" s="213">
        <v>2013</v>
      </c>
      <c r="B4385" s="213" t="s">
        <v>94</v>
      </c>
      <c r="C4385" s="213" t="s">
        <v>140</v>
      </c>
      <c r="D4385" s="213" t="s">
        <v>29</v>
      </c>
      <c r="E4385" s="292">
        <v>2137</v>
      </c>
      <c r="F4385" s="213" t="s">
        <v>106</v>
      </c>
    </row>
    <row r="4386" spans="1:6" x14ac:dyDescent="0.3">
      <c r="A4386" s="213">
        <v>2013</v>
      </c>
      <c r="B4386" s="213" t="s">
        <v>94</v>
      </c>
      <c r="C4386" s="213" t="s">
        <v>140</v>
      </c>
      <c r="D4386" s="213" t="s">
        <v>40</v>
      </c>
      <c r="E4386" s="213">
        <v>211</v>
      </c>
      <c r="F4386" s="213" t="s">
        <v>106</v>
      </c>
    </row>
    <row r="4387" spans="1:6" x14ac:dyDescent="0.3">
      <c r="A4387" s="213">
        <v>2013</v>
      </c>
      <c r="B4387" s="213" t="s">
        <v>94</v>
      </c>
      <c r="C4387" s="213" t="s">
        <v>140</v>
      </c>
      <c r="D4387" s="213" t="s">
        <v>47</v>
      </c>
      <c r="E4387" s="292">
        <v>5812</v>
      </c>
      <c r="F4387" s="213" t="s">
        <v>106</v>
      </c>
    </row>
    <row r="4388" spans="1:6" x14ac:dyDescent="0.3">
      <c r="A4388" s="213">
        <v>2013</v>
      </c>
      <c r="B4388" s="213" t="s">
        <v>94</v>
      </c>
      <c r="C4388" s="213" t="s">
        <v>140</v>
      </c>
      <c r="D4388" s="213" t="s">
        <v>57</v>
      </c>
      <c r="E4388" s="292">
        <v>1051</v>
      </c>
      <c r="F4388" s="213" t="s">
        <v>106</v>
      </c>
    </row>
    <row r="4389" spans="1:6" x14ac:dyDescent="0.3">
      <c r="A4389" s="213">
        <v>2013</v>
      </c>
      <c r="B4389" s="213" t="s">
        <v>94</v>
      </c>
      <c r="C4389" s="213" t="s">
        <v>140</v>
      </c>
      <c r="D4389" s="213" t="s">
        <v>74</v>
      </c>
      <c r="E4389" s="292">
        <v>5652</v>
      </c>
      <c r="F4389" s="213" t="s">
        <v>106</v>
      </c>
    </row>
    <row r="4390" spans="1:6" x14ac:dyDescent="0.3">
      <c r="A4390" s="213">
        <v>2013</v>
      </c>
      <c r="B4390" s="213" t="s">
        <v>94</v>
      </c>
      <c r="C4390" s="213" t="s">
        <v>140</v>
      </c>
      <c r="D4390" s="213" t="s">
        <v>53</v>
      </c>
      <c r="E4390" s="213">
        <v>746</v>
      </c>
      <c r="F4390" s="213" t="s">
        <v>106</v>
      </c>
    </row>
    <row r="4391" spans="1:6" x14ac:dyDescent="0.3">
      <c r="A4391" s="213">
        <v>2013</v>
      </c>
      <c r="B4391" s="213" t="s">
        <v>94</v>
      </c>
      <c r="C4391" s="213" t="s">
        <v>140</v>
      </c>
      <c r="D4391" s="213" t="s">
        <v>284</v>
      </c>
      <c r="E4391" s="213">
        <v>191</v>
      </c>
      <c r="F4391" s="213" t="s">
        <v>106</v>
      </c>
    </row>
    <row r="4392" spans="1:6" x14ac:dyDescent="0.3">
      <c r="A4392" s="213">
        <v>2013</v>
      </c>
      <c r="B4392" s="213" t="s">
        <v>94</v>
      </c>
      <c r="C4392" s="213" t="s">
        <v>140</v>
      </c>
      <c r="D4392" s="213" t="s">
        <v>49</v>
      </c>
      <c r="E4392" s="213">
        <v>231</v>
      </c>
      <c r="F4392" s="213" t="s">
        <v>106</v>
      </c>
    </row>
    <row r="4393" spans="1:6" x14ac:dyDescent="0.3">
      <c r="A4393" s="213">
        <v>2013</v>
      </c>
      <c r="B4393" s="213" t="s">
        <v>94</v>
      </c>
      <c r="C4393" s="213" t="s">
        <v>140</v>
      </c>
      <c r="D4393" s="213" t="s">
        <v>33</v>
      </c>
      <c r="E4393" s="292">
        <v>1013</v>
      </c>
      <c r="F4393" s="213" t="s">
        <v>106</v>
      </c>
    </row>
    <row r="4394" spans="1:6" x14ac:dyDescent="0.3">
      <c r="A4394" s="213">
        <v>2013</v>
      </c>
      <c r="B4394" s="213" t="s">
        <v>94</v>
      </c>
      <c r="C4394" s="213" t="s">
        <v>140</v>
      </c>
      <c r="D4394" s="213" t="s">
        <v>60</v>
      </c>
      <c r="E4394" s="292">
        <v>2363</v>
      </c>
      <c r="F4394" s="213" t="s">
        <v>106</v>
      </c>
    </row>
    <row r="4395" spans="1:6" x14ac:dyDescent="0.3">
      <c r="A4395" s="213">
        <v>2013</v>
      </c>
      <c r="B4395" s="213" t="s">
        <v>94</v>
      </c>
      <c r="C4395" s="213" t="s">
        <v>140</v>
      </c>
      <c r="D4395" s="213" t="s">
        <v>25</v>
      </c>
      <c r="E4395" s="292">
        <v>5207</v>
      </c>
      <c r="F4395" s="213" t="s">
        <v>106</v>
      </c>
    </row>
    <row r="4396" spans="1:6" x14ac:dyDescent="0.3">
      <c r="A4396" s="213">
        <v>2013</v>
      </c>
      <c r="B4396" s="213" t="s">
        <v>94</v>
      </c>
      <c r="C4396" s="213" t="s">
        <v>140</v>
      </c>
      <c r="D4396" s="213" t="s">
        <v>7</v>
      </c>
      <c r="E4396" s="292">
        <v>6426</v>
      </c>
      <c r="F4396" s="213" t="s">
        <v>106</v>
      </c>
    </row>
    <row r="4397" spans="1:6" x14ac:dyDescent="0.3">
      <c r="A4397" s="213">
        <v>2013</v>
      </c>
      <c r="B4397" s="213" t="s">
        <v>94</v>
      </c>
      <c r="C4397" s="213" t="s">
        <v>140</v>
      </c>
      <c r="D4397" s="213" t="s">
        <v>51</v>
      </c>
      <c r="E4397" s="213">
        <v>247</v>
      </c>
      <c r="F4397" s="213" t="s">
        <v>106</v>
      </c>
    </row>
    <row r="4398" spans="1:6" x14ac:dyDescent="0.3">
      <c r="A4398" s="213">
        <v>2013</v>
      </c>
      <c r="B4398" s="213" t="s">
        <v>94</v>
      </c>
      <c r="C4398" s="213" t="s">
        <v>140</v>
      </c>
      <c r="D4398" s="213" t="s">
        <v>55</v>
      </c>
      <c r="E4398" s="213">
        <v>306</v>
      </c>
      <c r="F4398" s="213" t="s">
        <v>106</v>
      </c>
    </row>
    <row r="4399" spans="1:6" x14ac:dyDescent="0.3">
      <c r="A4399" s="213">
        <v>2013</v>
      </c>
      <c r="B4399" s="213" t="s">
        <v>94</v>
      </c>
      <c r="C4399" s="213" t="s">
        <v>140</v>
      </c>
      <c r="D4399" s="213" t="s">
        <v>36</v>
      </c>
      <c r="E4399" s="292">
        <v>1930</v>
      </c>
      <c r="F4399" s="213" t="s">
        <v>106</v>
      </c>
    </row>
    <row r="4400" spans="1:6" x14ac:dyDescent="0.3">
      <c r="A4400" s="213">
        <v>2013</v>
      </c>
      <c r="B4400" s="213" t="s">
        <v>94</v>
      </c>
      <c r="C4400" s="213" t="s">
        <v>140</v>
      </c>
      <c r="D4400" s="213" t="s">
        <v>285</v>
      </c>
      <c r="E4400" s="213">
        <v>169</v>
      </c>
      <c r="F4400" s="213" t="s">
        <v>106</v>
      </c>
    </row>
    <row r="4401" spans="1:6" x14ac:dyDescent="0.3">
      <c r="A4401" s="213">
        <v>2013</v>
      </c>
      <c r="B4401" s="213" t="s">
        <v>94</v>
      </c>
      <c r="C4401" s="213" t="s">
        <v>140</v>
      </c>
      <c r="D4401" s="213" t="s">
        <v>21</v>
      </c>
      <c r="E4401" s="292">
        <v>2015</v>
      </c>
      <c r="F4401" s="213" t="s">
        <v>106</v>
      </c>
    </row>
    <row r="4402" spans="1:6" x14ac:dyDescent="0.3">
      <c r="A4402" s="213">
        <v>2013</v>
      </c>
      <c r="B4402" s="213" t="s">
        <v>94</v>
      </c>
      <c r="C4402" s="213" t="s">
        <v>140</v>
      </c>
      <c r="D4402" s="213" t="s">
        <v>42</v>
      </c>
      <c r="E4402" s="213">
        <v>252</v>
      </c>
      <c r="F4402" s="213" t="s">
        <v>106</v>
      </c>
    </row>
    <row r="4403" spans="1:6" x14ac:dyDescent="0.3">
      <c r="A4403" s="213">
        <v>2013</v>
      </c>
      <c r="B4403" s="213" t="s">
        <v>94</v>
      </c>
      <c r="C4403" s="213" t="s">
        <v>140</v>
      </c>
      <c r="D4403" s="213" t="s">
        <v>286</v>
      </c>
      <c r="E4403" s="213">
        <v>294</v>
      </c>
      <c r="F4403" s="213" t="s">
        <v>106</v>
      </c>
    </row>
    <row r="4404" spans="1:6" x14ac:dyDescent="0.3">
      <c r="A4404" s="213">
        <v>2013</v>
      </c>
      <c r="B4404" s="213" t="s">
        <v>94</v>
      </c>
      <c r="C4404" s="213" t="s">
        <v>140</v>
      </c>
      <c r="D4404" s="213" t="s">
        <v>16</v>
      </c>
      <c r="E4404" s="292">
        <v>4977</v>
      </c>
      <c r="F4404" s="213" t="s">
        <v>106</v>
      </c>
    </row>
    <row r="4405" spans="1:6" x14ac:dyDescent="0.3">
      <c r="A4405" s="213">
        <v>2013</v>
      </c>
      <c r="B4405" s="213" t="s">
        <v>94</v>
      </c>
      <c r="C4405" s="213" t="s">
        <v>140</v>
      </c>
      <c r="D4405" s="213" t="s">
        <v>2</v>
      </c>
      <c r="E4405" s="292">
        <v>11041</v>
      </c>
      <c r="F4405" s="213" t="s">
        <v>106</v>
      </c>
    </row>
    <row r="4406" spans="1:6" x14ac:dyDescent="0.3">
      <c r="A4406" s="213">
        <v>2013</v>
      </c>
      <c r="B4406" s="213" t="s">
        <v>94</v>
      </c>
      <c r="C4406" s="213" t="s">
        <v>140</v>
      </c>
      <c r="D4406" s="213" t="s">
        <v>287</v>
      </c>
      <c r="E4406" s="213">
        <v>258</v>
      </c>
      <c r="F4406" s="213" t="s">
        <v>106</v>
      </c>
    </row>
    <row r="4407" spans="1:6" x14ac:dyDescent="0.3">
      <c r="A4407" s="213">
        <v>2013</v>
      </c>
      <c r="B4407" s="213" t="s">
        <v>94</v>
      </c>
      <c r="C4407" s="213" t="s">
        <v>140</v>
      </c>
      <c r="D4407" s="213" t="s">
        <v>288</v>
      </c>
      <c r="E4407" s="213">
        <v>280</v>
      </c>
      <c r="F4407" s="213" t="s">
        <v>106</v>
      </c>
    </row>
    <row r="4408" spans="1:6" x14ac:dyDescent="0.3">
      <c r="A4408" s="213">
        <v>2013</v>
      </c>
      <c r="B4408" s="213" t="s">
        <v>94</v>
      </c>
      <c r="C4408" s="213" t="s">
        <v>140</v>
      </c>
      <c r="D4408" s="213" t="s">
        <v>4</v>
      </c>
      <c r="E4408" s="292">
        <v>11595</v>
      </c>
      <c r="F4408" s="213" t="s">
        <v>106</v>
      </c>
    </row>
    <row r="4409" spans="1:6" x14ac:dyDescent="0.3">
      <c r="A4409" s="213">
        <v>2013</v>
      </c>
      <c r="B4409" s="213" t="s">
        <v>94</v>
      </c>
      <c r="C4409" s="213" t="s">
        <v>140</v>
      </c>
      <c r="D4409" s="213" t="s">
        <v>38</v>
      </c>
      <c r="E4409" s="292">
        <v>1042</v>
      </c>
      <c r="F4409" s="213" t="s">
        <v>106</v>
      </c>
    </row>
    <row r="4410" spans="1:6" x14ac:dyDescent="0.3">
      <c r="A4410" s="213">
        <v>2013</v>
      </c>
      <c r="B4410" s="213" t="s">
        <v>94</v>
      </c>
      <c r="C4410" s="213" t="s">
        <v>140</v>
      </c>
      <c r="D4410" s="213" t="s">
        <v>275</v>
      </c>
      <c r="E4410" s="292">
        <v>1462</v>
      </c>
      <c r="F4410" s="213" t="s">
        <v>106</v>
      </c>
    </row>
    <row r="4411" spans="1:6" x14ac:dyDescent="0.3">
      <c r="A4411" s="213">
        <v>2013</v>
      </c>
      <c r="B4411" s="213" t="s">
        <v>94</v>
      </c>
      <c r="C4411" s="213" t="s">
        <v>140</v>
      </c>
      <c r="D4411" s="213" t="s">
        <v>8</v>
      </c>
      <c r="E4411" s="292">
        <v>4031</v>
      </c>
      <c r="F4411" s="213" t="s">
        <v>106</v>
      </c>
    </row>
    <row r="4412" spans="1:6" x14ac:dyDescent="0.3">
      <c r="A4412" s="213">
        <v>2013</v>
      </c>
      <c r="B4412" s="213" t="s">
        <v>94</v>
      </c>
      <c r="C4412" s="213" t="s">
        <v>140</v>
      </c>
      <c r="D4412" s="213" t="s">
        <v>289</v>
      </c>
      <c r="E4412" s="213">
        <v>170</v>
      </c>
      <c r="F4412" s="213" t="s">
        <v>106</v>
      </c>
    </row>
    <row r="4413" spans="1:6" x14ac:dyDescent="0.3">
      <c r="A4413" s="213">
        <v>2013</v>
      </c>
      <c r="B4413" s="213" t="s">
        <v>94</v>
      </c>
      <c r="C4413" s="213" t="s">
        <v>140</v>
      </c>
      <c r="D4413" s="213" t="s">
        <v>292</v>
      </c>
      <c r="E4413" s="213">
        <v>69</v>
      </c>
      <c r="F4413" s="213" t="s">
        <v>106</v>
      </c>
    </row>
    <row r="4414" spans="1:6" x14ac:dyDescent="0.3">
      <c r="A4414" s="213">
        <v>2013</v>
      </c>
      <c r="B4414" s="213" t="s">
        <v>94</v>
      </c>
      <c r="C4414" s="213" t="s">
        <v>140</v>
      </c>
      <c r="D4414" s="213" t="s">
        <v>78</v>
      </c>
      <c r="E4414" s="292">
        <v>6518</v>
      </c>
      <c r="F4414" s="213" t="s">
        <v>106</v>
      </c>
    </row>
    <row r="4415" spans="1:6" x14ac:dyDescent="0.3">
      <c r="A4415" s="213">
        <v>2013</v>
      </c>
      <c r="B4415" s="213" t="s">
        <v>94</v>
      </c>
      <c r="C4415" s="213" t="s">
        <v>140</v>
      </c>
      <c r="D4415" s="213" t="s">
        <v>27</v>
      </c>
      <c r="E4415" s="292">
        <v>3790</v>
      </c>
      <c r="F4415" s="213" t="s">
        <v>106</v>
      </c>
    </row>
    <row r="4416" spans="1:6" x14ac:dyDescent="0.3">
      <c r="A4416" s="213">
        <v>2013</v>
      </c>
      <c r="B4416" s="213" t="s">
        <v>94</v>
      </c>
      <c r="C4416" s="213" t="s">
        <v>140</v>
      </c>
      <c r="D4416" s="213" t="s">
        <v>13</v>
      </c>
      <c r="E4416" s="292">
        <v>1790</v>
      </c>
      <c r="F4416" s="213" t="s">
        <v>106</v>
      </c>
    </row>
    <row r="4417" spans="1:6" x14ac:dyDescent="0.3">
      <c r="A4417" s="213">
        <v>2013</v>
      </c>
      <c r="B4417" s="213" t="s">
        <v>94</v>
      </c>
      <c r="C4417" s="213" t="s">
        <v>140</v>
      </c>
      <c r="D4417" s="213" t="s">
        <v>70</v>
      </c>
      <c r="E4417" s="292">
        <v>4915</v>
      </c>
      <c r="F4417" s="213" t="s">
        <v>106</v>
      </c>
    </row>
    <row r="4418" spans="1:6" x14ac:dyDescent="0.3">
      <c r="A4418" s="213">
        <v>2013</v>
      </c>
      <c r="B4418" s="213" t="s">
        <v>94</v>
      </c>
      <c r="C4418" s="213" t="s">
        <v>140</v>
      </c>
      <c r="D4418" s="213" t="s">
        <v>72</v>
      </c>
      <c r="E4418" s="292">
        <v>1443</v>
      </c>
      <c r="F4418" s="213" t="s">
        <v>106</v>
      </c>
    </row>
    <row r="4419" spans="1:6" x14ac:dyDescent="0.3">
      <c r="A4419" s="213">
        <v>2013</v>
      </c>
      <c r="B4419" s="213" t="s">
        <v>94</v>
      </c>
      <c r="C4419" s="213" t="s">
        <v>140</v>
      </c>
      <c r="D4419" s="213" t="s">
        <v>276</v>
      </c>
      <c r="E4419" s="213">
        <v>758</v>
      </c>
      <c r="F4419" s="213" t="s">
        <v>106</v>
      </c>
    </row>
    <row r="4420" spans="1:6" x14ac:dyDescent="0.3">
      <c r="A4420" s="213">
        <v>2013</v>
      </c>
      <c r="B4420" s="213" t="s">
        <v>94</v>
      </c>
      <c r="C4420" s="213" t="s">
        <v>140</v>
      </c>
      <c r="D4420" s="213" t="s">
        <v>6</v>
      </c>
      <c r="E4420" s="292">
        <v>12217</v>
      </c>
      <c r="F4420" s="213" t="s">
        <v>106</v>
      </c>
    </row>
    <row r="4421" spans="1:6" x14ac:dyDescent="0.3">
      <c r="A4421" s="213">
        <v>2013</v>
      </c>
      <c r="B4421" s="213" t="s">
        <v>94</v>
      </c>
      <c r="C4421" s="213" t="s">
        <v>140</v>
      </c>
      <c r="D4421" s="213" t="s">
        <v>62</v>
      </c>
      <c r="E4421" s="292">
        <v>3372</v>
      </c>
      <c r="F4421" s="213" t="s">
        <v>106</v>
      </c>
    </row>
    <row r="4422" spans="1:6" x14ac:dyDescent="0.3">
      <c r="A4422" s="213">
        <v>2013</v>
      </c>
      <c r="B4422" s="213" t="s">
        <v>94</v>
      </c>
      <c r="C4422" s="213" t="s">
        <v>140</v>
      </c>
      <c r="D4422" s="213" t="s">
        <v>5</v>
      </c>
      <c r="E4422" s="292">
        <v>8502</v>
      </c>
      <c r="F4422" s="213" t="s">
        <v>106</v>
      </c>
    </row>
    <row r="4423" spans="1:6" x14ac:dyDescent="0.3">
      <c r="A4423" s="213">
        <v>2013</v>
      </c>
      <c r="B4423" s="213" t="s">
        <v>94</v>
      </c>
      <c r="C4423" s="213" t="s">
        <v>140</v>
      </c>
      <c r="D4423" s="213" t="s">
        <v>37</v>
      </c>
      <c r="E4423" s="213">
        <v>279</v>
      </c>
      <c r="F4423" s="213" t="s">
        <v>106</v>
      </c>
    </row>
    <row r="4424" spans="1:6" x14ac:dyDescent="0.3">
      <c r="A4424" s="213">
        <v>2013</v>
      </c>
      <c r="B4424" s="213" t="s">
        <v>94</v>
      </c>
      <c r="C4424" s="213" t="s">
        <v>140</v>
      </c>
      <c r="D4424" s="213" t="s">
        <v>76</v>
      </c>
      <c r="E4424" s="292">
        <v>5181</v>
      </c>
      <c r="F4424" s="213" t="s">
        <v>106</v>
      </c>
    </row>
    <row r="4425" spans="1:6" x14ac:dyDescent="0.3">
      <c r="A4425" s="213">
        <v>2013</v>
      </c>
      <c r="B4425" s="213" t="s">
        <v>94</v>
      </c>
      <c r="C4425" s="213" t="s">
        <v>140</v>
      </c>
      <c r="D4425" s="213" t="s">
        <v>63</v>
      </c>
      <c r="E4425" s="292">
        <v>1066</v>
      </c>
      <c r="F4425" s="213" t="s">
        <v>106</v>
      </c>
    </row>
    <row r="4426" spans="1:6" x14ac:dyDescent="0.3">
      <c r="A4426" s="213">
        <v>2013</v>
      </c>
      <c r="B4426" s="213" t="s">
        <v>94</v>
      </c>
      <c r="C4426" s="213" t="s">
        <v>140</v>
      </c>
      <c r="D4426" s="213" t="s">
        <v>277</v>
      </c>
      <c r="E4426" s="213">
        <v>677</v>
      </c>
      <c r="F4426" s="213" t="s">
        <v>106</v>
      </c>
    </row>
    <row r="4427" spans="1:6" x14ac:dyDescent="0.3">
      <c r="A4427" s="213">
        <v>2013</v>
      </c>
      <c r="B4427" s="213" t="s">
        <v>94</v>
      </c>
      <c r="C4427" s="213" t="s">
        <v>140</v>
      </c>
      <c r="D4427" s="213" t="s">
        <v>43</v>
      </c>
      <c r="E4427" s="292">
        <v>1527</v>
      </c>
      <c r="F4427" s="213" t="s">
        <v>106</v>
      </c>
    </row>
    <row r="4428" spans="1:6" x14ac:dyDescent="0.3">
      <c r="A4428" s="213">
        <v>2013</v>
      </c>
      <c r="B4428" s="213" t="s">
        <v>94</v>
      </c>
      <c r="C4428" s="213" t="s">
        <v>140</v>
      </c>
      <c r="D4428" s="213" t="s">
        <v>65</v>
      </c>
      <c r="E4428" s="292">
        <v>1600</v>
      </c>
      <c r="F4428" s="213" t="s">
        <v>106</v>
      </c>
    </row>
    <row r="4429" spans="1:6" x14ac:dyDescent="0.3">
      <c r="A4429" s="213">
        <v>2013</v>
      </c>
      <c r="B4429" s="213" t="s">
        <v>94</v>
      </c>
      <c r="C4429" s="213" t="s">
        <v>140</v>
      </c>
      <c r="D4429" s="213" t="s">
        <v>22</v>
      </c>
      <c r="E4429" s="292">
        <v>1873</v>
      </c>
      <c r="F4429" s="213" t="s">
        <v>106</v>
      </c>
    </row>
    <row r="4430" spans="1:6" x14ac:dyDescent="0.3">
      <c r="A4430" s="213">
        <v>2013</v>
      </c>
      <c r="B4430" s="213" t="s">
        <v>94</v>
      </c>
      <c r="C4430" s="213" t="s">
        <v>140</v>
      </c>
      <c r="D4430" s="213" t="s">
        <v>61</v>
      </c>
      <c r="E4430" s="292">
        <v>1119</v>
      </c>
      <c r="F4430" s="213" t="s">
        <v>106</v>
      </c>
    </row>
    <row r="4431" spans="1:6" x14ac:dyDescent="0.3">
      <c r="A4431" s="213">
        <v>2013</v>
      </c>
      <c r="B4431" s="213" t="s">
        <v>94</v>
      </c>
      <c r="C4431" s="213" t="s">
        <v>140</v>
      </c>
      <c r="D4431" s="213" t="s">
        <v>23</v>
      </c>
      <c r="E4431" s="292">
        <v>2257</v>
      </c>
      <c r="F4431" s="213" t="s">
        <v>106</v>
      </c>
    </row>
    <row r="4432" spans="1:6" x14ac:dyDescent="0.3">
      <c r="A4432" s="213">
        <v>2013</v>
      </c>
      <c r="B4432" s="213" t="s">
        <v>94</v>
      </c>
      <c r="C4432" s="213" t="s">
        <v>140</v>
      </c>
      <c r="D4432" s="213" t="s">
        <v>12</v>
      </c>
      <c r="E4432" s="292">
        <v>1390</v>
      </c>
      <c r="F4432" s="213" t="s">
        <v>106</v>
      </c>
    </row>
    <row r="4433" spans="1:6" x14ac:dyDescent="0.3">
      <c r="A4433" s="213">
        <v>2013</v>
      </c>
      <c r="B4433" s="213" t="s">
        <v>94</v>
      </c>
      <c r="C4433" s="213" t="s">
        <v>140</v>
      </c>
      <c r="D4433" s="213" t="s">
        <v>278</v>
      </c>
      <c r="E4433" s="292">
        <v>3308</v>
      </c>
      <c r="F4433" s="213" t="s">
        <v>106</v>
      </c>
    </row>
    <row r="4434" spans="1:6" x14ac:dyDescent="0.3">
      <c r="A4434" s="213">
        <v>2013</v>
      </c>
      <c r="B4434" s="213" t="s">
        <v>94</v>
      </c>
      <c r="C4434" s="213" t="s">
        <v>140</v>
      </c>
      <c r="D4434" s="213" t="s">
        <v>19</v>
      </c>
      <c r="E4434" s="292">
        <v>2732</v>
      </c>
      <c r="F4434" s="213" t="s">
        <v>106</v>
      </c>
    </row>
    <row r="4435" spans="1:6" x14ac:dyDescent="0.3">
      <c r="A4435" s="213">
        <v>2013</v>
      </c>
      <c r="B4435" s="213" t="s">
        <v>94</v>
      </c>
      <c r="C4435" s="213" t="s">
        <v>140</v>
      </c>
      <c r="D4435" s="213" t="s">
        <v>45</v>
      </c>
      <c r="E4435" s="213">
        <v>688</v>
      </c>
      <c r="F4435" s="213" t="s">
        <v>106</v>
      </c>
    </row>
    <row r="4436" spans="1:6" x14ac:dyDescent="0.3">
      <c r="A4436" s="213">
        <v>2013</v>
      </c>
      <c r="B4436" s="213" t="s">
        <v>94</v>
      </c>
      <c r="C4436" s="213" t="s">
        <v>140</v>
      </c>
      <c r="D4436" s="213" t="s">
        <v>48</v>
      </c>
      <c r="E4436" s="292">
        <v>1696</v>
      </c>
      <c r="F4436" s="213" t="s">
        <v>106</v>
      </c>
    </row>
    <row r="4437" spans="1:6" x14ac:dyDescent="0.3">
      <c r="A4437" s="213">
        <v>2013</v>
      </c>
      <c r="B4437" s="213" t="s">
        <v>94</v>
      </c>
      <c r="C4437" s="213" t="s">
        <v>140</v>
      </c>
      <c r="D4437" s="213" t="s">
        <v>34</v>
      </c>
      <c r="E4437" s="213">
        <v>876</v>
      </c>
      <c r="F4437" s="213" t="s">
        <v>106</v>
      </c>
    </row>
    <row r="4438" spans="1:6" x14ac:dyDescent="0.3">
      <c r="A4438" s="213">
        <v>2013</v>
      </c>
      <c r="B4438" s="213" t="s">
        <v>94</v>
      </c>
      <c r="C4438" s="213" t="s">
        <v>140</v>
      </c>
      <c r="D4438" s="213" t="s">
        <v>3</v>
      </c>
      <c r="E4438" s="292">
        <v>10272</v>
      </c>
      <c r="F4438" s="213" t="s">
        <v>106</v>
      </c>
    </row>
    <row r="4439" spans="1:6" x14ac:dyDescent="0.3">
      <c r="A4439" s="213">
        <v>2013</v>
      </c>
      <c r="B4439" s="213" t="s">
        <v>94</v>
      </c>
      <c r="C4439" s="213" t="s">
        <v>140</v>
      </c>
      <c r="D4439" s="213" t="s">
        <v>80</v>
      </c>
      <c r="E4439" s="292">
        <v>3437</v>
      </c>
      <c r="F4439" s="213" t="s">
        <v>106</v>
      </c>
    </row>
    <row r="4440" spans="1:6" x14ac:dyDescent="0.3">
      <c r="A4440" s="213">
        <v>2013</v>
      </c>
      <c r="B4440" s="213" t="s">
        <v>94</v>
      </c>
      <c r="C4440" s="213" t="s">
        <v>140</v>
      </c>
      <c r="D4440" s="213" t="s">
        <v>39</v>
      </c>
      <c r="E4440" s="292">
        <v>2895</v>
      </c>
      <c r="F4440" s="213" t="s">
        <v>106</v>
      </c>
    </row>
    <row r="4441" spans="1:6" x14ac:dyDescent="0.3">
      <c r="A4441" s="213">
        <v>2013</v>
      </c>
      <c r="B4441" s="213" t="s">
        <v>94</v>
      </c>
      <c r="C4441" s="213" t="s">
        <v>140</v>
      </c>
      <c r="D4441" s="213" t="s">
        <v>14</v>
      </c>
      <c r="E4441" s="292">
        <v>7148</v>
      </c>
      <c r="F4441" s="213" t="s">
        <v>106</v>
      </c>
    </row>
    <row r="4442" spans="1:6" x14ac:dyDescent="0.3">
      <c r="A4442" s="213">
        <v>2013</v>
      </c>
      <c r="B4442" s="213" t="s">
        <v>94</v>
      </c>
      <c r="C4442" s="213" t="s">
        <v>140</v>
      </c>
      <c r="D4442" s="213" t="s">
        <v>68</v>
      </c>
      <c r="E4442" s="292">
        <v>1369</v>
      </c>
      <c r="F4442" s="213" t="s">
        <v>106</v>
      </c>
    </row>
    <row r="4443" spans="1:6" x14ac:dyDescent="0.3">
      <c r="A4443" s="213">
        <v>2013</v>
      </c>
      <c r="B4443" s="213" t="s">
        <v>94</v>
      </c>
      <c r="C4443" s="213" t="s">
        <v>140</v>
      </c>
      <c r="D4443" s="213" t="s">
        <v>69</v>
      </c>
      <c r="E4443" s="292">
        <v>1277</v>
      </c>
      <c r="F4443" s="213" t="s">
        <v>106</v>
      </c>
    </row>
    <row r="4444" spans="1:6" x14ac:dyDescent="0.3">
      <c r="A4444" s="213">
        <v>2013</v>
      </c>
      <c r="B4444" s="213" t="s">
        <v>94</v>
      </c>
      <c r="C4444" s="213" t="s">
        <v>140</v>
      </c>
      <c r="D4444" s="213" t="s">
        <v>50</v>
      </c>
      <c r="E4444" s="213">
        <v>285</v>
      </c>
      <c r="F4444" s="213" t="s">
        <v>106</v>
      </c>
    </row>
    <row r="4445" spans="1:6" x14ac:dyDescent="0.3">
      <c r="A4445" s="213">
        <v>2013</v>
      </c>
      <c r="B4445" s="213" t="s">
        <v>94</v>
      </c>
      <c r="C4445" s="213" t="s">
        <v>140</v>
      </c>
      <c r="D4445" s="213" t="s">
        <v>279</v>
      </c>
      <c r="E4445" s="213">
        <v>547</v>
      </c>
      <c r="F4445" s="213" t="s">
        <v>106</v>
      </c>
    </row>
    <row r="4446" spans="1:6" x14ac:dyDescent="0.3">
      <c r="A4446" s="213">
        <v>2013</v>
      </c>
      <c r="B4446" s="213" t="s">
        <v>94</v>
      </c>
      <c r="C4446" s="213" t="s">
        <v>140</v>
      </c>
      <c r="D4446" s="213" t="s">
        <v>24</v>
      </c>
      <c r="E4446" s="292">
        <v>6665</v>
      </c>
      <c r="F4446" s="213" t="s">
        <v>106</v>
      </c>
    </row>
    <row r="4447" spans="1:6" x14ac:dyDescent="0.3">
      <c r="A4447" s="213">
        <v>2013</v>
      </c>
      <c r="B4447" s="213" t="s">
        <v>94</v>
      </c>
      <c r="C4447" s="213" t="s">
        <v>140</v>
      </c>
      <c r="D4447" s="213" t="s">
        <v>9</v>
      </c>
      <c r="E4447" s="292">
        <v>4903</v>
      </c>
      <c r="F4447" s="213" t="s">
        <v>106</v>
      </c>
    </row>
    <row r="4448" spans="1:6" x14ac:dyDescent="0.3">
      <c r="A4448" s="213">
        <v>2013</v>
      </c>
      <c r="B4448" s="213" t="s">
        <v>94</v>
      </c>
      <c r="C4448" s="213" t="s">
        <v>140</v>
      </c>
      <c r="D4448" s="213" t="s">
        <v>67</v>
      </c>
      <c r="E4448" s="292">
        <v>2070</v>
      </c>
      <c r="F4448" s="213" t="s">
        <v>106</v>
      </c>
    </row>
    <row r="4449" spans="1:6" x14ac:dyDescent="0.3">
      <c r="A4449" s="213">
        <v>2013</v>
      </c>
      <c r="B4449" s="213" t="s">
        <v>94</v>
      </c>
      <c r="C4449" s="213" t="s">
        <v>140</v>
      </c>
      <c r="D4449" s="213" t="s">
        <v>28</v>
      </c>
      <c r="E4449" s="292">
        <v>3233</v>
      </c>
      <c r="F4449" s="213" t="s">
        <v>106</v>
      </c>
    </row>
    <row r="4450" spans="1:6" x14ac:dyDescent="0.3">
      <c r="A4450" s="213">
        <v>2013</v>
      </c>
      <c r="B4450" s="213" t="s">
        <v>94</v>
      </c>
      <c r="C4450" s="213" t="s">
        <v>140</v>
      </c>
      <c r="D4450" s="213" t="s">
        <v>31</v>
      </c>
      <c r="E4450" s="292">
        <v>3114</v>
      </c>
      <c r="F4450" s="213" t="s">
        <v>106</v>
      </c>
    </row>
    <row r="4451" spans="1:6" x14ac:dyDescent="0.3">
      <c r="A4451" s="213">
        <v>2013</v>
      </c>
      <c r="B4451" s="213" t="s">
        <v>94</v>
      </c>
      <c r="C4451" s="213" t="s">
        <v>140</v>
      </c>
      <c r="D4451" s="213" t="s">
        <v>64</v>
      </c>
      <c r="E4451" s="292">
        <v>3526</v>
      </c>
      <c r="F4451" s="213" t="s">
        <v>106</v>
      </c>
    </row>
    <row r="4452" spans="1:6" x14ac:dyDescent="0.3">
      <c r="A4452" s="213">
        <v>2013</v>
      </c>
      <c r="B4452" s="213" t="s">
        <v>94</v>
      </c>
      <c r="C4452" s="213" t="s">
        <v>140</v>
      </c>
      <c r="D4452" s="213" t="s">
        <v>290</v>
      </c>
      <c r="E4452" s="213">
        <v>187</v>
      </c>
      <c r="F4452" s="213" t="s">
        <v>106</v>
      </c>
    </row>
    <row r="4453" spans="1:6" x14ac:dyDescent="0.3">
      <c r="A4453" s="213">
        <v>2013</v>
      </c>
      <c r="B4453" s="213" t="s">
        <v>94</v>
      </c>
      <c r="C4453" s="213" t="s">
        <v>140</v>
      </c>
      <c r="D4453" s="213" t="s">
        <v>280</v>
      </c>
      <c r="E4453" s="213">
        <v>898</v>
      </c>
      <c r="F4453" s="213" t="s">
        <v>106</v>
      </c>
    </row>
    <row r="4454" spans="1:6" x14ac:dyDescent="0.3">
      <c r="A4454" s="213">
        <v>2013</v>
      </c>
      <c r="B4454" s="213" t="s">
        <v>94</v>
      </c>
      <c r="C4454" s="213" t="s">
        <v>140</v>
      </c>
      <c r="D4454" s="213" t="s">
        <v>73</v>
      </c>
      <c r="E4454" s="292">
        <v>5678</v>
      </c>
      <c r="F4454" s="213" t="s">
        <v>106</v>
      </c>
    </row>
    <row r="4455" spans="1:6" x14ac:dyDescent="0.3">
      <c r="A4455" s="213">
        <v>2013</v>
      </c>
      <c r="B4455" s="213" t="s">
        <v>94</v>
      </c>
      <c r="C4455" s="213" t="s">
        <v>140</v>
      </c>
      <c r="D4455" s="213" t="s">
        <v>26</v>
      </c>
      <c r="E4455" s="292">
        <v>2367</v>
      </c>
      <c r="F4455" s="213" t="s">
        <v>106</v>
      </c>
    </row>
    <row r="4456" spans="1:6" x14ac:dyDescent="0.3">
      <c r="A4456" s="213">
        <v>2013</v>
      </c>
      <c r="B4456" s="213" t="s">
        <v>94</v>
      </c>
      <c r="C4456" s="213" t="s">
        <v>140</v>
      </c>
      <c r="D4456" s="213" t="s">
        <v>32</v>
      </c>
      <c r="E4456" s="292">
        <v>2182</v>
      </c>
      <c r="F4456" s="213" t="s">
        <v>106</v>
      </c>
    </row>
    <row r="4457" spans="1:6" x14ac:dyDescent="0.3">
      <c r="A4457" s="213">
        <v>2013</v>
      </c>
      <c r="B4457" s="213" t="s">
        <v>94</v>
      </c>
      <c r="C4457" s="213" t="s">
        <v>140</v>
      </c>
      <c r="D4457" s="213" t="s">
        <v>46</v>
      </c>
      <c r="E4457" s="292">
        <v>5480</v>
      </c>
      <c r="F4457" s="213" t="s">
        <v>106</v>
      </c>
    </row>
    <row r="4458" spans="1:6" x14ac:dyDescent="0.3">
      <c r="A4458" s="213">
        <v>2013</v>
      </c>
      <c r="B4458" s="213" t="s">
        <v>94</v>
      </c>
      <c r="C4458" s="213" t="s">
        <v>140</v>
      </c>
      <c r="D4458" s="213" t="s">
        <v>75</v>
      </c>
      <c r="E4458" s="292">
        <v>3522</v>
      </c>
      <c r="F4458" s="213" t="s">
        <v>106</v>
      </c>
    </row>
    <row r="4459" spans="1:6" x14ac:dyDescent="0.3">
      <c r="A4459" s="213">
        <v>2013</v>
      </c>
      <c r="B4459" s="213" t="s">
        <v>94</v>
      </c>
      <c r="C4459" s="213" t="s">
        <v>140</v>
      </c>
      <c r="D4459" s="213" t="s">
        <v>10</v>
      </c>
      <c r="E4459" s="292">
        <v>8861</v>
      </c>
      <c r="F4459" s="213" t="s">
        <v>106</v>
      </c>
    </row>
    <row r="4460" spans="1:6" x14ac:dyDescent="0.3">
      <c r="A4460" s="213">
        <v>2013</v>
      </c>
      <c r="B4460" s="213" t="s">
        <v>94</v>
      </c>
      <c r="C4460" s="213" t="s">
        <v>140</v>
      </c>
      <c r="D4460" s="213" t="s">
        <v>291</v>
      </c>
      <c r="E4460" s="213">
        <v>792</v>
      </c>
      <c r="F4460" s="213" t="s">
        <v>106</v>
      </c>
    </row>
    <row r="4461" spans="1:6" x14ac:dyDescent="0.3">
      <c r="A4461" s="213">
        <v>2013</v>
      </c>
      <c r="B4461" s="213" t="s">
        <v>94</v>
      </c>
      <c r="C4461" s="213" t="s">
        <v>140</v>
      </c>
      <c r="D4461" s="213" t="s">
        <v>15</v>
      </c>
      <c r="E4461" s="292">
        <v>7340</v>
      </c>
      <c r="F4461" s="213" t="s">
        <v>106</v>
      </c>
    </row>
    <row r="4462" spans="1:6" x14ac:dyDescent="0.3">
      <c r="A4462" s="213">
        <v>2013</v>
      </c>
      <c r="B4462" s="213" t="s">
        <v>94</v>
      </c>
      <c r="C4462" s="213" t="s">
        <v>140</v>
      </c>
      <c r="D4462" s="213" t="s">
        <v>18</v>
      </c>
      <c r="E4462" s="292">
        <v>8170</v>
      </c>
      <c r="F4462" s="213" t="s">
        <v>106</v>
      </c>
    </row>
    <row r="4463" spans="1:6" x14ac:dyDescent="0.3">
      <c r="A4463" s="213">
        <v>2013</v>
      </c>
      <c r="B4463" s="213" t="s">
        <v>94</v>
      </c>
      <c r="C4463" s="213" t="s">
        <v>140</v>
      </c>
      <c r="D4463" s="213" t="s">
        <v>77</v>
      </c>
      <c r="E4463" s="292">
        <v>2692</v>
      </c>
      <c r="F4463" s="213" t="s">
        <v>106</v>
      </c>
    </row>
    <row r="4464" spans="1:6" x14ac:dyDescent="0.3">
      <c r="A4464" s="213">
        <v>2013</v>
      </c>
      <c r="B4464" s="213" t="s">
        <v>94</v>
      </c>
      <c r="C4464" s="213" t="s">
        <v>140</v>
      </c>
      <c r="D4464" s="213" t="s">
        <v>44</v>
      </c>
      <c r="E4464" s="213">
        <v>696</v>
      </c>
      <c r="F4464" s="213" t="s">
        <v>106</v>
      </c>
    </row>
    <row r="4465" spans="1:6" x14ac:dyDescent="0.3">
      <c r="A4465" s="213">
        <v>2013</v>
      </c>
      <c r="B4465" s="213" t="s">
        <v>94</v>
      </c>
      <c r="C4465" s="213" t="s">
        <v>140</v>
      </c>
      <c r="D4465" s="213" t="s">
        <v>71</v>
      </c>
      <c r="E4465" s="292">
        <v>2787</v>
      </c>
      <c r="F4465" s="213" t="s">
        <v>106</v>
      </c>
    </row>
    <row r="4466" spans="1:6" x14ac:dyDescent="0.3">
      <c r="A4466" s="213">
        <v>2013</v>
      </c>
      <c r="B4466" s="213" t="s">
        <v>94</v>
      </c>
      <c r="C4466" s="213" t="s">
        <v>140</v>
      </c>
      <c r="D4466" s="213" t="s">
        <v>52</v>
      </c>
      <c r="E4466" s="213">
        <v>691</v>
      </c>
      <c r="F4466" s="213" t="s">
        <v>106</v>
      </c>
    </row>
    <row r="4467" spans="1:6" x14ac:dyDescent="0.3">
      <c r="A4467" s="213">
        <v>2013</v>
      </c>
      <c r="B4467" s="213" t="s">
        <v>94</v>
      </c>
      <c r="C4467" s="213" t="s">
        <v>140</v>
      </c>
      <c r="D4467" s="213" t="s">
        <v>20</v>
      </c>
      <c r="E4467" s="292">
        <v>4581</v>
      </c>
      <c r="F4467" s="213" t="s">
        <v>106</v>
      </c>
    </row>
    <row r="4468" spans="1:6" x14ac:dyDescent="0.3">
      <c r="A4468" s="213">
        <v>2013</v>
      </c>
      <c r="B4468" s="213" t="s">
        <v>94</v>
      </c>
      <c r="C4468" s="213" t="s">
        <v>140</v>
      </c>
      <c r="D4468" s="213" t="s">
        <v>95</v>
      </c>
      <c r="E4468" s="292">
        <v>7221</v>
      </c>
      <c r="F4468" s="213" t="s">
        <v>106</v>
      </c>
    </row>
    <row r="4469" spans="1:6" x14ac:dyDescent="0.3">
      <c r="A4469" s="213">
        <v>2013</v>
      </c>
      <c r="B4469" s="213" t="s">
        <v>94</v>
      </c>
      <c r="C4469" s="213" t="s">
        <v>140</v>
      </c>
      <c r="D4469" s="213" t="s">
        <v>30</v>
      </c>
      <c r="E4469" s="292">
        <v>1193</v>
      </c>
      <c r="F4469" s="213" t="s">
        <v>106</v>
      </c>
    </row>
    <row r="4470" spans="1:6" x14ac:dyDescent="0.3">
      <c r="A4470" s="213">
        <v>2013</v>
      </c>
      <c r="B4470" s="213" t="s">
        <v>94</v>
      </c>
      <c r="C4470" s="213" t="s">
        <v>140</v>
      </c>
      <c r="D4470" s="213" t="s">
        <v>58</v>
      </c>
      <c r="E4470" s="213">
        <v>347</v>
      </c>
      <c r="F4470" s="213" t="s">
        <v>106</v>
      </c>
    </row>
    <row r="4471" spans="1:6" x14ac:dyDescent="0.3">
      <c r="A4471" s="213">
        <v>2013</v>
      </c>
      <c r="B4471" s="213" t="s">
        <v>94</v>
      </c>
      <c r="C4471" s="213" t="s">
        <v>140</v>
      </c>
      <c r="D4471" s="213" t="s">
        <v>281</v>
      </c>
      <c r="E4471" s="292">
        <v>19358</v>
      </c>
      <c r="F4471" s="213" t="s">
        <v>106</v>
      </c>
    </row>
    <row r="4472" spans="1:6" x14ac:dyDescent="0.3">
      <c r="A4472" s="213">
        <v>2013</v>
      </c>
      <c r="B4472" s="213" t="s">
        <v>94</v>
      </c>
      <c r="C4472" s="213" t="s">
        <v>140</v>
      </c>
      <c r="D4472" s="213" t="s">
        <v>54</v>
      </c>
      <c r="E4472" s="213">
        <v>232</v>
      </c>
      <c r="F4472" s="213" t="s">
        <v>106</v>
      </c>
    </row>
    <row r="4473" spans="1:6" x14ac:dyDescent="0.3">
      <c r="A4473" s="213">
        <v>2013</v>
      </c>
      <c r="B4473" s="213" t="s">
        <v>94</v>
      </c>
      <c r="C4473" s="213" t="s">
        <v>140</v>
      </c>
      <c r="D4473" s="213" t="s">
        <v>282</v>
      </c>
      <c r="E4473" s="292">
        <v>1159</v>
      </c>
      <c r="F4473" s="213" t="s">
        <v>106</v>
      </c>
    </row>
    <row r="4474" spans="1:6" x14ac:dyDescent="0.3">
      <c r="A4474" s="213">
        <v>2013</v>
      </c>
      <c r="B4474" s="213" t="s">
        <v>94</v>
      </c>
      <c r="C4474" s="213" t="s">
        <v>140</v>
      </c>
      <c r="D4474" s="213" t="s">
        <v>145</v>
      </c>
      <c r="E4474" s="292">
        <v>88369</v>
      </c>
      <c r="F4474" s="213" t="s">
        <v>106</v>
      </c>
    </row>
    <row r="4475" spans="1:6" x14ac:dyDescent="0.3">
      <c r="A4475" s="213">
        <v>2013</v>
      </c>
      <c r="B4475" s="213" t="s">
        <v>94</v>
      </c>
      <c r="C4475" s="213" t="s">
        <v>140</v>
      </c>
      <c r="D4475" s="213" t="s">
        <v>146</v>
      </c>
      <c r="E4475" s="292">
        <v>47693</v>
      </c>
      <c r="F4475" s="213" t="s">
        <v>106</v>
      </c>
    </row>
    <row r="4476" spans="1:6" x14ac:dyDescent="0.3">
      <c r="A4476" s="213">
        <v>2013</v>
      </c>
      <c r="B4476" s="213" t="s">
        <v>94</v>
      </c>
      <c r="C4476" s="213" t="s">
        <v>140</v>
      </c>
      <c r="D4476" s="213" t="s">
        <v>147</v>
      </c>
      <c r="E4476" s="292">
        <v>107152</v>
      </c>
      <c r="F4476" s="213" t="s">
        <v>106</v>
      </c>
    </row>
    <row r="4477" spans="1:6" x14ac:dyDescent="0.3">
      <c r="A4477" s="213">
        <v>2014</v>
      </c>
      <c r="B4477" s="213" t="s">
        <v>0</v>
      </c>
      <c r="C4477" s="213" t="s">
        <v>83</v>
      </c>
      <c r="D4477" s="213" t="s">
        <v>79</v>
      </c>
      <c r="E4477" s="213">
        <v>177</v>
      </c>
      <c r="F4477" s="213" t="s">
        <v>141</v>
      </c>
    </row>
    <row r="4478" spans="1:6" x14ac:dyDescent="0.3">
      <c r="A4478" s="213">
        <v>2014</v>
      </c>
      <c r="B4478" s="213" t="s">
        <v>0</v>
      </c>
      <c r="C4478" s="213" t="s">
        <v>83</v>
      </c>
      <c r="D4478" s="213" t="s">
        <v>17</v>
      </c>
      <c r="E4478" s="213">
        <v>101</v>
      </c>
      <c r="F4478" s="213" t="s">
        <v>141</v>
      </c>
    </row>
    <row r="4479" spans="1:6" x14ac:dyDescent="0.3">
      <c r="A4479" s="213">
        <v>2014</v>
      </c>
      <c r="B4479" s="213" t="s">
        <v>0</v>
      </c>
      <c r="C4479" s="213" t="s">
        <v>83</v>
      </c>
      <c r="D4479" s="213" t="s">
        <v>66</v>
      </c>
      <c r="E4479" s="213">
        <v>38</v>
      </c>
      <c r="F4479" s="213" t="s">
        <v>141</v>
      </c>
    </row>
    <row r="4480" spans="1:6" x14ac:dyDescent="0.3">
      <c r="A4480" s="213">
        <v>2014</v>
      </c>
      <c r="B4480" s="213" t="s">
        <v>0</v>
      </c>
      <c r="C4480" s="213" t="s">
        <v>83</v>
      </c>
      <c r="D4480" s="213" t="s">
        <v>11</v>
      </c>
      <c r="E4480" s="213">
        <v>213</v>
      </c>
      <c r="F4480" s="213" t="s">
        <v>141</v>
      </c>
    </row>
    <row r="4481" spans="1:6" x14ac:dyDescent="0.3">
      <c r="A4481" s="213">
        <v>2014</v>
      </c>
      <c r="B4481" s="213" t="s">
        <v>0</v>
      </c>
      <c r="C4481" s="213" t="s">
        <v>83</v>
      </c>
      <c r="D4481" s="213" t="s">
        <v>56</v>
      </c>
      <c r="E4481" s="213">
        <v>81</v>
      </c>
      <c r="F4481" s="213" t="s">
        <v>141</v>
      </c>
    </row>
    <row r="4482" spans="1:6" x14ac:dyDescent="0.3">
      <c r="A4482" s="213">
        <v>2014</v>
      </c>
      <c r="B4482" s="213" t="s">
        <v>0</v>
      </c>
      <c r="C4482" s="213" t="s">
        <v>83</v>
      </c>
      <c r="D4482" s="213" t="s">
        <v>29</v>
      </c>
      <c r="E4482" s="213">
        <v>43</v>
      </c>
      <c r="F4482" s="213" t="s">
        <v>141</v>
      </c>
    </row>
    <row r="4483" spans="1:6" x14ac:dyDescent="0.3">
      <c r="A4483" s="213">
        <v>2014</v>
      </c>
      <c r="B4483" s="213" t="s">
        <v>0</v>
      </c>
      <c r="C4483" s="213" t="s">
        <v>83</v>
      </c>
      <c r="D4483" s="213" t="s">
        <v>47</v>
      </c>
      <c r="E4483" s="213">
        <v>115</v>
      </c>
      <c r="F4483" s="213" t="s">
        <v>141</v>
      </c>
    </row>
    <row r="4484" spans="1:6" x14ac:dyDescent="0.3">
      <c r="A4484" s="213">
        <v>2014</v>
      </c>
      <c r="B4484" s="213" t="s">
        <v>0</v>
      </c>
      <c r="C4484" s="213" t="s">
        <v>83</v>
      </c>
      <c r="D4484" s="213" t="s">
        <v>74</v>
      </c>
      <c r="E4484" s="213">
        <v>164</v>
      </c>
      <c r="F4484" s="213" t="s">
        <v>141</v>
      </c>
    </row>
    <row r="4485" spans="1:6" x14ac:dyDescent="0.3">
      <c r="A4485" s="213">
        <v>2014</v>
      </c>
      <c r="B4485" s="213" t="s">
        <v>0</v>
      </c>
      <c r="C4485" s="213" t="s">
        <v>83</v>
      </c>
      <c r="D4485" s="213" t="s">
        <v>33</v>
      </c>
      <c r="E4485" s="213">
        <v>30</v>
      </c>
      <c r="F4485" s="213" t="s">
        <v>141</v>
      </c>
    </row>
    <row r="4486" spans="1:6" x14ac:dyDescent="0.3">
      <c r="A4486" s="213">
        <v>2014</v>
      </c>
      <c r="B4486" s="213" t="s">
        <v>0</v>
      </c>
      <c r="C4486" s="213" t="s">
        <v>83</v>
      </c>
      <c r="D4486" s="213" t="s">
        <v>60</v>
      </c>
      <c r="E4486" s="213">
        <v>38</v>
      </c>
      <c r="F4486" s="213" t="s">
        <v>141</v>
      </c>
    </row>
    <row r="4487" spans="1:6" x14ac:dyDescent="0.3">
      <c r="A4487" s="213">
        <v>2014</v>
      </c>
      <c r="B4487" s="213" t="s">
        <v>0</v>
      </c>
      <c r="C4487" s="213" t="s">
        <v>83</v>
      </c>
      <c r="D4487" s="213" t="s">
        <v>25</v>
      </c>
      <c r="E4487" s="213">
        <v>127</v>
      </c>
      <c r="F4487" s="213" t="s">
        <v>141</v>
      </c>
    </row>
    <row r="4488" spans="1:6" x14ac:dyDescent="0.3">
      <c r="A4488" s="213">
        <v>2014</v>
      </c>
      <c r="B4488" s="213" t="s">
        <v>0</v>
      </c>
      <c r="C4488" s="213" t="s">
        <v>83</v>
      </c>
      <c r="D4488" s="213" t="s">
        <v>7</v>
      </c>
      <c r="E4488" s="213">
        <v>148</v>
      </c>
      <c r="F4488" s="213" t="s">
        <v>141</v>
      </c>
    </row>
    <row r="4489" spans="1:6" x14ac:dyDescent="0.3">
      <c r="A4489" s="213">
        <v>2014</v>
      </c>
      <c r="B4489" s="213" t="s">
        <v>0</v>
      </c>
      <c r="C4489" s="213" t="s">
        <v>83</v>
      </c>
      <c r="D4489" s="213" t="s">
        <v>36</v>
      </c>
      <c r="E4489" s="213">
        <v>55</v>
      </c>
      <c r="F4489" s="213" t="s">
        <v>141</v>
      </c>
    </row>
    <row r="4490" spans="1:6" x14ac:dyDescent="0.3">
      <c r="A4490" s="213">
        <v>2014</v>
      </c>
      <c r="B4490" s="213" t="s">
        <v>0</v>
      </c>
      <c r="C4490" s="213" t="s">
        <v>83</v>
      </c>
      <c r="D4490" s="213" t="s">
        <v>21</v>
      </c>
      <c r="E4490" s="213">
        <v>39</v>
      </c>
      <c r="F4490" s="213" t="s">
        <v>141</v>
      </c>
    </row>
    <row r="4491" spans="1:6" x14ac:dyDescent="0.3">
      <c r="A4491" s="213">
        <v>2014</v>
      </c>
      <c r="B4491" s="213" t="s">
        <v>0</v>
      </c>
      <c r="C4491" s="213" t="s">
        <v>83</v>
      </c>
      <c r="D4491" s="213" t="s">
        <v>16</v>
      </c>
      <c r="E4491" s="213">
        <v>105</v>
      </c>
      <c r="F4491" s="213" t="s">
        <v>141</v>
      </c>
    </row>
    <row r="4492" spans="1:6" x14ac:dyDescent="0.3">
      <c r="A4492" s="213">
        <v>2014</v>
      </c>
      <c r="B4492" s="213" t="s">
        <v>0</v>
      </c>
      <c r="C4492" s="213" t="s">
        <v>83</v>
      </c>
      <c r="D4492" s="213" t="s">
        <v>2</v>
      </c>
      <c r="E4492" s="213">
        <v>281</v>
      </c>
      <c r="F4492" s="213" t="s">
        <v>141</v>
      </c>
    </row>
    <row r="4493" spans="1:6" x14ac:dyDescent="0.3">
      <c r="A4493" s="213">
        <v>2014</v>
      </c>
      <c r="B4493" s="213" t="s">
        <v>0</v>
      </c>
      <c r="C4493" s="213" t="s">
        <v>83</v>
      </c>
      <c r="D4493" s="213" t="s">
        <v>4</v>
      </c>
      <c r="E4493" s="213">
        <v>289</v>
      </c>
      <c r="F4493" s="213" t="s">
        <v>141</v>
      </c>
    </row>
    <row r="4494" spans="1:6" x14ac:dyDescent="0.3">
      <c r="A4494" s="213">
        <v>2014</v>
      </c>
      <c r="B4494" s="213" t="s">
        <v>0</v>
      </c>
      <c r="C4494" s="213" t="s">
        <v>83</v>
      </c>
      <c r="D4494" s="213" t="s">
        <v>8</v>
      </c>
      <c r="E4494" s="213">
        <v>85</v>
      </c>
      <c r="F4494" s="213" t="s">
        <v>141</v>
      </c>
    </row>
    <row r="4495" spans="1:6" x14ac:dyDescent="0.3">
      <c r="A4495" s="213">
        <v>2014</v>
      </c>
      <c r="B4495" s="213" t="s">
        <v>0</v>
      </c>
      <c r="C4495" s="213" t="s">
        <v>83</v>
      </c>
      <c r="D4495" s="213" t="s">
        <v>78</v>
      </c>
      <c r="E4495" s="213">
        <v>106</v>
      </c>
      <c r="F4495" s="213" t="s">
        <v>141</v>
      </c>
    </row>
    <row r="4496" spans="1:6" x14ac:dyDescent="0.3">
      <c r="A4496" s="213">
        <v>2014</v>
      </c>
      <c r="B4496" s="213" t="s">
        <v>0</v>
      </c>
      <c r="C4496" s="213" t="s">
        <v>83</v>
      </c>
      <c r="D4496" s="213" t="s">
        <v>27</v>
      </c>
      <c r="E4496" s="213">
        <v>94</v>
      </c>
      <c r="F4496" s="213" t="s">
        <v>141</v>
      </c>
    </row>
    <row r="4497" spans="1:6" x14ac:dyDescent="0.3">
      <c r="A4497" s="213">
        <v>2014</v>
      </c>
      <c r="B4497" s="213" t="s">
        <v>0</v>
      </c>
      <c r="C4497" s="213" t="s">
        <v>83</v>
      </c>
      <c r="D4497" s="213" t="s">
        <v>13</v>
      </c>
      <c r="E4497" s="213">
        <v>31</v>
      </c>
      <c r="F4497" s="213" t="s">
        <v>141</v>
      </c>
    </row>
    <row r="4498" spans="1:6" x14ac:dyDescent="0.3">
      <c r="A4498" s="213">
        <v>2014</v>
      </c>
      <c r="B4498" s="213" t="s">
        <v>0</v>
      </c>
      <c r="C4498" s="213" t="s">
        <v>83</v>
      </c>
      <c r="D4498" s="213" t="s">
        <v>70</v>
      </c>
      <c r="E4498" s="213">
        <v>139</v>
      </c>
      <c r="F4498" s="213" t="s">
        <v>141</v>
      </c>
    </row>
    <row r="4499" spans="1:6" x14ac:dyDescent="0.3">
      <c r="A4499" s="213">
        <v>2014</v>
      </c>
      <c r="B4499" s="213" t="s">
        <v>0</v>
      </c>
      <c r="C4499" s="213" t="s">
        <v>83</v>
      </c>
      <c r="D4499" s="213" t="s">
        <v>72</v>
      </c>
      <c r="E4499" s="213">
        <v>46</v>
      </c>
      <c r="F4499" s="213" t="s">
        <v>141</v>
      </c>
    </row>
    <row r="4500" spans="1:6" x14ac:dyDescent="0.3">
      <c r="A4500" s="213">
        <v>2014</v>
      </c>
      <c r="B4500" s="213" t="s">
        <v>0</v>
      </c>
      <c r="C4500" s="213" t="s">
        <v>83</v>
      </c>
      <c r="D4500" s="213" t="s">
        <v>6</v>
      </c>
      <c r="E4500" s="213">
        <v>250</v>
      </c>
      <c r="F4500" s="213" t="s">
        <v>141</v>
      </c>
    </row>
    <row r="4501" spans="1:6" x14ac:dyDescent="0.3">
      <c r="A4501" s="213">
        <v>2014</v>
      </c>
      <c r="B4501" s="213" t="s">
        <v>0</v>
      </c>
      <c r="C4501" s="213" t="s">
        <v>83</v>
      </c>
      <c r="D4501" s="213" t="s">
        <v>62</v>
      </c>
      <c r="E4501" s="213">
        <v>84</v>
      </c>
      <c r="F4501" s="213" t="s">
        <v>141</v>
      </c>
    </row>
    <row r="4502" spans="1:6" x14ac:dyDescent="0.3">
      <c r="A4502" s="213">
        <v>2014</v>
      </c>
      <c r="B4502" s="213" t="s">
        <v>0</v>
      </c>
      <c r="C4502" s="213" t="s">
        <v>83</v>
      </c>
      <c r="D4502" s="213" t="s">
        <v>5</v>
      </c>
      <c r="E4502" s="213">
        <v>204</v>
      </c>
      <c r="F4502" s="213" t="s">
        <v>141</v>
      </c>
    </row>
    <row r="4503" spans="1:6" x14ac:dyDescent="0.3">
      <c r="A4503" s="213">
        <v>2014</v>
      </c>
      <c r="B4503" s="213" t="s">
        <v>0</v>
      </c>
      <c r="C4503" s="213" t="s">
        <v>83</v>
      </c>
      <c r="D4503" s="213" t="s">
        <v>76</v>
      </c>
      <c r="E4503" s="213">
        <v>121</v>
      </c>
      <c r="F4503" s="213" t="s">
        <v>141</v>
      </c>
    </row>
    <row r="4504" spans="1:6" x14ac:dyDescent="0.3">
      <c r="A4504" s="213">
        <v>2014</v>
      </c>
      <c r="B4504" s="213" t="s">
        <v>0</v>
      </c>
      <c r="C4504" s="213" t="s">
        <v>83</v>
      </c>
      <c r="D4504" s="213" t="s">
        <v>65</v>
      </c>
      <c r="E4504" s="213">
        <v>36</v>
      </c>
      <c r="F4504" s="213" t="s">
        <v>141</v>
      </c>
    </row>
    <row r="4505" spans="1:6" x14ac:dyDescent="0.3">
      <c r="A4505" s="213">
        <v>2014</v>
      </c>
      <c r="B4505" s="213" t="s">
        <v>0</v>
      </c>
      <c r="C4505" s="213" t="s">
        <v>83</v>
      </c>
      <c r="D4505" s="213" t="s">
        <v>22</v>
      </c>
      <c r="E4505" s="213">
        <v>30</v>
      </c>
      <c r="F4505" s="213" t="s">
        <v>141</v>
      </c>
    </row>
    <row r="4506" spans="1:6" x14ac:dyDescent="0.3">
      <c r="A4506" s="213">
        <v>2014</v>
      </c>
      <c r="B4506" s="213" t="s">
        <v>0</v>
      </c>
      <c r="C4506" s="213" t="s">
        <v>83</v>
      </c>
      <c r="D4506" s="213" t="s">
        <v>23</v>
      </c>
      <c r="E4506" s="213">
        <v>40</v>
      </c>
      <c r="F4506" s="213" t="s">
        <v>141</v>
      </c>
    </row>
    <row r="4507" spans="1:6" x14ac:dyDescent="0.3">
      <c r="A4507" s="213">
        <v>2014</v>
      </c>
      <c r="B4507" s="213" t="s">
        <v>0</v>
      </c>
      <c r="C4507" s="213" t="s">
        <v>83</v>
      </c>
      <c r="D4507" s="213" t="s">
        <v>278</v>
      </c>
      <c r="E4507" s="213">
        <v>85</v>
      </c>
      <c r="F4507" s="213" t="s">
        <v>141</v>
      </c>
    </row>
    <row r="4508" spans="1:6" x14ac:dyDescent="0.3">
      <c r="A4508" s="213">
        <v>2014</v>
      </c>
      <c r="B4508" s="213" t="s">
        <v>0</v>
      </c>
      <c r="C4508" s="213" t="s">
        <v>83</v>
      </c>
      <c r="D4508" s="213" t="s">
        <v>19</v>
      </c>
      <c r="E4508" s="213">
        <v>53</v>
      </c>
      <c r="F4508" s="213" t="s">
        <v>141</v>
      </c>
    </row>
    <row r="4509" spans="1:6" x14ac:dyDescent="0.3">
      <c r="A4509" s="213">
        <v>2014</v>
      </c>
      <c r="B4509" s="213" t="s">
        <v>0</v>
      </c>
      <c r="C4509" s="213" t="s">
        <v>83</v>
      </c>
      <c r="D4509" s="213" t="s">
        <v>48</v>
      </c>
      <c r="E4509" s="213">
        <v>50</v>
      </c>
      <c r="F4509" s="213" t="s">
        <v>141</v>
      </c>
    </row>
    <row r="4510" spans="1:6" x14ac:dyDescent="0.3">
      <c r="A4510" s="213">
        <v>2014</v>
      </c>
      <c r="B4510" s="213" t="s">
        <v>0</v>
      </c>
      <c r="C4510" s="213" t="s">
        <v>83</v>
      </c>
      <c r="D4510" s="213" t="s">
        <v>3</v>
      </c>
      <c r="E4510" s="213">
        <v>257</v>
      </c>
      <c r="F4510" s="213" t="s">
        <v>141</v>
      </c>
    </row>
    <row r="4511" spans="1:6" x14ac:dyDescent="0.3">
      <c r="A4511" s="213">
        <v>2014</v>
      </c>
      <c r="B4511" s="213" t="s">
        <v>0</v>
      </c>
      <c r="C4511" s="213" t="s">
        <v>83</v>
      </c>
      <c r="D4511" s="213" t="s">
        <v>80</v>
      </c>
      <c r="E4511" s="213">
        <v>58</v>
      </c>
      <c r="F4511" s="213" t="s">
        <v>141</v>
      </c>
    </row>
    <row r="4512" spans="1:6" x14ac:dyDescent="0.3">
      <c r="A4512" s="213">
        <v>2014</v>
      </c>
      <c r="B4512" s="213" t="s">
        <v>0</v>
      </c>
      <c r="C4512" s="213" t="s">
        <v>83</v>
      </c>
      <c r="D4512" s="213" t="s">
        <v>39</v>
      </c>
      <c r="E4512" s="213">
        <v>68</v>
      </c>
      <c r="F4512" s="213" t="s">
        <v>141</v>
      </c>
    </row>
    <row r="4513" spans="1:6" x14ac:dyDescent="0.3">
      <c r="A4513" s="213">
        <v>2014</v>
      </c>
      <c r="B4513" s="213" t="s">
        <v>0</v>
      </c>
      <c r="C4513" s="213" t="s">
        <v>83</v>
      </c>
      <c r="D4513" s="213" t="s">
        <v>14</v>
      </c>
      <c r="E4513" s="213">
        <v>186</v>
      </c>
      <c r="F4513" s="213" t="s">
        <v>141</v>
      </c>
    </row>
    <row r="4514" spans="1:6" x14ac:dyDescent="0.3">
      <c r="A4514" s="213">
        <v>2014</v>
      </c>
      <c r="B4514" s="213" t="s">
        <v>0</v>
      </c>
      <c r="C4514" s="213" t="s">
        <v>83</v>
      </c>
      <c r="D4514" s="213" t="s">
        <v>68</v>
      </c>
      <c r="E4514" s="213">
        <v>38</v>
      </c>
      <c r="F4514" s="213" t="s">
        <v>141</v>
      </c>
    </row>
    <row r="4515" spans="1:6" x14ac:dyDescent="0.3">
      <c r="A4515" s="213">
        <v>2014</v>
      </c>
      <c r="B4515" s="213" t="s">
        <v>0</v>
      </c>
      <c r="C4515" s="213" t="s">
        <v>83</v>
      </c>
      <c r="D4515" s="213" t="s">
        <v>69</v>
      </c>
      <c r="E4515" s="213">
        <v>30</v>
      </c>
      <c r="F4515" s="213" t="s">
        <v>141</v>
      </c>
    </row>
    <row r="4516" spans="1:6" x14ac:dyDescent="0.3">
      <c r="A4516" s="213">
        <v>2014</v>
      </c>
      <c r="B4516" s="213" t="s">
        <v>0</v>
      </c>
      <c r="C4516" s="213" t="s">
        <v>83</v>
      </c>
      <c r="D4516" s="213" t="s">
        <v>24</v>
      </c>
      <c r="E4516" s="213">
        <v>167</v>
      </c>
      <c r="F4516" s="213" t="s">
        <v>141</v>
      </c>
    </row>
    <row r="4517" spans="1:6" x14ac:dyDescent="0.3">
      <c r="A4517" s="213">
        <v>2014</v>
      </c>
      <c r="B4517" s="213" t="s">
        <v>0</v>
      </c>
      <c r="C4517" s="213" t="s">
        <v>83</v>
      </c>
      <c r="D4517" s="213" t="s">
        <v>9</v>
      </c>
      <c r="E4517" s="213">
        <v>106</v>
      </c>
      <c r="F4517" s="213" t="s">
        <v>141</v>
      </c>
    </row>
    <row r="4518" spans="1:6" x14ac:dyDescent="0.3">
      <c r="A4518" s="213">
        <v>2014</v>
      </c>
      <c r="B4518" s="213" t="s">
        <v>0</v>
      </c>
      <c r="C4518" s="213" t="s">
        <v>83</v>
      </c>
      <c r="D4518" s="213" t="s">
        <v>67</v>
      </c>
      <c r="E4518" s="213">
        <v>60</v>
      </c>
      <c r="F4518" s="213" t="s">
        <v>141</v>
      </c>
    </row>
    <row r="4519" spans="1:6" x14ac:dyDescent="0.3">
      <c r="A4519" s="213">
        <v>2014</v>
      </c>
      <c r="B4519" s="213" t="s">
        <v>0</v>
      </c>
      <c r="C4519" s="213" t="s">
        <v>83</v>
      </c>
      <c r="D4519" s="213" t="s">
        <v>28</v>
      </c>
      <c r="E4519" s="213">
        <v>83</v>
      </c>
      <c r="F4519" s="213" t="s">
        <v>141</v>
      </c>
    </row>
    <row r="4520" spans="1:6" x14ac:dyDescent="0.3">
      <c r="A4520" s="213">
        <v>2014</v>
      </c>
      <c r="B4520" s="213" t="s">
        <v>0</v>
      </c>
      <c r="C4520" s="213" t="s">
        <v>83</v>
      </c>
      <c r="D4520" s="213" t="s">
        <v>31</v>
      </c>
      <c r="E4520" s="213">
        <v>69</v>
      </c>
      <c r="F4520" s="213" t="s">
        <v>141</v>
      </c>
    </row>
    <row r="4521" spans="1:6" x14ac:dyDescent="0.3">
      <c r="A4521" s="213">
        <v>2014</v>
      </c>
      <c r="B4521" s="213" t="s">
        <v>0</v>
      </c>
      <c r="C4521" s="213" t="s">
        <v>83</v>
      </c>
      <c r="D4521" s="213" t="s">
        <v>64</v>
      </c>
      <c r="E4521" s="213">
        <v>93</v>
      </c>
      <c r="F4521" s="213" t="s">
        <v>141</v>
      </c>
    </row>
    <row r="4522" spans="1:6" x14ac:dyDescent="0.3">
      <c r="A4522" s="213">
        <v>2014</v>
      </c>
      <c r="B4522" s="213" t="s">
        <v>0</v>
      </c>
      <c r="C4522" s="213" t="s">
        <v>83</v>
      </c>
      <c r="D4522" s="213" t="s">
        <v>73</v>
      </c>
      <c r="E4522" s="213">
        <v>153</v>
      </c>
      <c r="F4522" s="213" t="s">
        <v>141</v>
      </c>
    </row>
    <row r="4523" spans="1:6" x14ac:dyDescent="0.3">
      <c r="A4523" s="213">
        <v>2014</v>
      </c>
      <c r="B4523" s="213" t="s">
        <v>0</v>
      </c>
      <c r="C4523" s="213" t="s">
        <v>83</v>
      </c>
      <c r="D4523" s="213" t="s">
        <v>26</v>
      </c>
      <c r="E4523" s="213">
        <v>52</v>
      </c>
      <c r="F4523" s="213" t="s">
        <v>141</v>
      </c>
    </row>
    <row r="4524" spans="1:6" x14ac:dyDescent="0.3">
      <c r="A4524" s="213">
        <v>2014</v>
      </c>
      <c r="B4524" s="213" t="s">
        <v>0</v>
      </c>
      <c r="C4524" s="213" t="s">
        <v>83</v>
      </c>
      <c r="D4524" s="213" t="s">
        <v>32</v>
      </c>
      <c r="E4524" s="213">
        <v>42</v>
      </c>
      <c r="F4524" s="213" t="s">
        <v>141</v>
      </c>
    </row>
    <row r="4525" spans="1:6" x14ac:dyDescent="0.3">
      <c r="A4525" s="213">
        <v>2014</v>
      </c>
      <c r="B4525" s="213" t="s">
        <v>0</v>
      </c>
      <c r="C4525" s="213" t="s">
        <v>83</v>
      </c>
      <c r="D4525" s="213" t="s">
        <v>46</v>
      </c>
      <c r="E4525" s="213">
        <v>116</v>
      </c>
      <c r="F4525" s="213" t="s">
        <v>141</v>
      </c>
    </row>
    <row r="4526" spans="1:6" x14ac:dyDescent="0.3">
      <c r="A4526" s="213">
        <v>2014</v>
      </c>
      <c r="B4526" s="213" t="s">
        <v>0</v>
      </c>
      <c r="C4526" s="213" t="s">
        <v>83</v>
      </c>
      <c r="D4526" s="213" t="s">
        <v>75</v>
      </c>
      <c r="E4526" s="213">
        <v>96</v>
      </c>
      <c r="F4526" s="213" t="s">
        <v>141</v>
      </c>
    </row>
    <row r="4527" spans="1:6" x14ac:dyDescent="0.3">
      <c r="A4527" s="213">
        <v>2014</v>
      </c>
      <c r="B4527" s="213" t="s">
        <v>0</v>
      </c>
      <c r="C4527" s="213" t="s">
        <v>83</v>
      </c>
      <c r="D4527" s="213" t="s">
        <v>10</v>
      </c>
      <c r="E4527" s="213">
        <v>226</v>
      </c>
      <c r="F4527" s="213" t="s">
        <v>141</v>
      </c>
    </row>
    <row r="4528" spans="1:6" x14ac:dyDescent="0.3">
      <c r="A4528" s="213">
        <v>2014</v>
      </c>
      <c r="B4528" s="213" t="s">
        <v>0</v>
      </c>
      <c r="C4528" s="213" t="s">
        <v>83</v>
      </c>
      <c r="D4528" s="213" t="s">
        <v>15</v>
      </c>
      <c r="E4528" s="213">
        <v>172</v>
      </c>
      <c r="F4528" s="213" t="s">
        <v>141</v>
      </c>
    </row>
    <row r="4529" spans="1:6" x14ac:dyDescent="0.3">
      <c r="A4529" s="213">
        <v>2014</v>
      </c>
      <c r="B4529" s="213" t="s">
        <v>0</v>
      </c>
      <c r="C4529" s="213" t="s">
        <v>83</v>
      </c>
      <c r="D4529" s="213" t="s">
        <v>18</v>
      </c>
      <c r="E4529" s="213">
        <v>160</v>
      </c>
      <c r="F4529" s="213" t="s">
        <v>141</v>
      </c>
    </row>
    <row r="4530" spans="1:6" x14ac:dyDescent="0.3">
      <c r="A4530" s="213">
        <v>2014</v>
      </c>
      <c r="B4530" s="213" t="s">
        <v>0</v>
      </c>
      <c r="C4530" s="213" t="s">
        <v>83</v>
      </c>
      <c r="D4530" s="213" t="s">
        <v>77</v>
      </c>
      <c r="E4530" s="213">
        <v>71</v>
      </c>
      <c r="F4530" s="213" t="s">
        <v>141</v>
      </c>
    </row>
    <row r="4531" spans="1:6" x14ac:dyDescent="0.3">
      <c r="A4531" s="213">
        <v>2014</v>
      </c>
      <c r="B4531" s="213" t="s">
        <v>0</v>
      </c>
      <c r="C4531" s="213" t="s">
        <v>83</v>
      </c>
      <c r="D4531" s="213" t="s">
        <v>71</v>
      </c>
      <c r="E4531" s="213">
        <v>70</v>
      </c>
      <c r="F4531" s="213" t="s">
        <v>141</v>
      </c>
    </row>
    <row r="4532" spans="1:6" x14ac:dyDescent="0.3">
      <c r="A4532" s="213">
        <v>2014</v>
      </c>
      <c r="B4532" s="213" t="s">
        <v>0</v>
      </c>
      <c r="C4532" s="213" t="s">
        <v>83</v>
      </c>
      <c r="D4532" s="213" t="s">
        <v>20</v>
      </c>
      <c r="E4532" s="213">
        <v>115</v>
      </c>
      <c r="F4532" s="213" t="s">
        <v>141</v>
      </c>
    </row>
    <row r="4533" spans="1:6" x14ac:dyDescent="0.3">
      <c r="A4533" s="213">
        <v>2014</v>
      </c>
      <c r="B4533" s="213" t="s">
        <v>0</v>
      </c>
      <c r="C4533" s="213" t="s">
        <v>83</v>
      </c>
      <c r="D4533" s="213" t="s">
        <v>95</v>
      </c>
      <c r="E4533" s="213">
        <v>200</v>
      </c>
      <c r="F4533" s="213" t="s">
        <v>141</v>
      </c>
    </row>
    <row r="4534" spans="1:6" x14ac:dyDescent="0.3">
      <c r="A4534" s="213">
        <v>2014</v>
      </c>
      <c r="B4534" s="213" t="s">
        <v>0</v>
      </c>
      <c r="C4534" s="213" t="s">
        <v>83</v>
      </c>
      <c r="D4534" s="213" t="s">
        <v>281</v>
      </c>
      <c r="E4534" s="213">
        <v>389</v>
      </c>
      <c r="F4534" s="213" t="s">
        <v>141</v>
      </c>
    </row>
    <row r="4535" spans="1:6" x14ac:dyDescent="0.3">
      <c r="A4535" s="213">
        <v>2014</v>
      </c>
      <c r="B4535" s="213" t="s">
        <v>0</v>
      </c>
      <c r="C4535" s="213" t="s">
        <v>83</v>
      </c>
      <c r="D4535" s="213" t="s">
        <v>282</v>
      </c>
      <c r="E4535" s="213">
        <v>38</v>
      </c>
      <c r="F4535" s="213" t="s">
        <v>141</v>
      </c>
    </row>
    <row r="4536" spans="1:6" x14ac:dyDescent="0.3">
      <c r="A4536" s="213">
        <v>2014</v>
      </c>
      <c r="B4536" s="213" t="s">
        <v>0</v>
      </c>
      <c r="C4536" s="213" t="s">
        <v>83</v>
      </c>
      <c r="D4536" s="213" t="s">
        <v>145</v>
      </c>
      <c r="E4536" s="292">
        <v>1582</v>
      </c>
      <c r="F4536" s="213" t="s">
        <v>141</v>
      </c>
    </row>
    <row r="4537" spans="1:6" x14ac:dyDescent="0.3">
      <c r="A4537" s="213">
        <v>2014</v>
      </c>
      <c r="B4537" s="213" t="s">
        <v>0</v>
      </c>
      <c r="C4537" s="213" t="s">
        <v>83</v>
      </c>
      <c r="D4537" s="213" t="s">
        <v>146</v>
      </c>
      <c r="E4537" s="292">
        <v>1000</v>
      </c>
      <c r="F4537" s="213" t="s">
        <v>141</v>
      </c>
    </row>
    <row r="4538" spans="1:6" x14ac:dyDescent="0.3">
      <c r="A4538" s="213">
        <v>2014</v>
      </c>
      <c r="B4538" s="213" t="s">
        <v>0</v>
      </c>
      <c r="C4538" s="213" t="s">
        <v>83</v>
      </c>
      <c r="D4538" s="213" t="s">
        <v>147</v>
      </c>
      <c r="E4538" s="292">
        <v>1941</v>
      </c>
      <c r="F4538" s="213" t="s">
        <v>141</v>
      </c>
    </row>
    <row r="4539" spans="1:6" x14ac:dyDescent="0.3">
      <c r="A4539" s="213">
        <v>2014</v>
      </c>
      <c r="B4539" s="213" t="s">
        <v>0</v>
      </c>
      <c r="C4539" s="213" t="s">
        <v>85</v>
      </c>
      <c r="D4539" s="213" t="s">
        <v>35</v>
      </c>
      <c r="E4539" s="213">
        <v>50</v>
      </c>
      <c r="F4539" s="213" t="s">
        <v>141</v>
      </c>
    </row>
    <row r="4540" spans="1:6" x14ac:dyDescent="0.3">
      <c r="A4540" s="213">
        <v>2014</v>
      </c>
      <c r="B4540" s="213" t="s">
        <v>0</v>
      </c>
      <c r="C4540" s="213" t="s">
        <v>85</v>
      </c>
      <c r="D4540" s="213" t="s">
        <v>41</v>
      </c>
      <c r="E4540" s="213">
        <v>47</v>
      </c>
      <c r="F4540" s="213" t="s">
        <v>141</v>
      </c>
    </row>
    <row r="4541" spans="1:6" x14ac:dyDescent="0.3">
      <c r="A4541" s="213">
        <v>2014</v>
      </c>
      <c r="B4541" s="213" t="s">
        <v>0</v>
      </c>
      <c r="C4541" s="213" t="s">
        <v>85</v>
      </c>
      <c r="D4541" s="213" t="s">
        <v>59</v>
      </c>
      <c r="E4541" s="213">
        <v>84</v>
      </c>
      <c r="F4541" s="213" t="s">
        <v>141</v>
      </c>
    </row>
    <row r="4542" spans="1:6" x14ac:dyDescent="0.3">
      <c r="A4542" s="213">
        <v>2014</v>
      </c>
      <c r="B4542" s="213" t="s">
        <v>0</v>
      </c>
      <c r="C4542" s="213" t="s">
        <v>85</v>
      </c>
      <c r="D4542" s="213" t="s">
        <v>79</v>
      </c>
      <c r="E4542" s="213">
        <v>711</v>
      </c>
      <c r="F4542" s="213" t="s">
        <v>141</v>
      </c>
    </row>
    <row r="4543" spans="1:6" x14ac:dyDescent="0.3">
      <c r="A4543" s="213">
        <v>2014</v>
      </c>
      <c r="B4543" s="213" t="s">
        <v>0</v>
      </c>
      <c r="C4543" s="213" t="s">
        <v>85</v>
      </c>
      <c r="D4543" s="213" t="s">
        <v>17</v>
      </c>
      <c r="E4543" s="213">
        <v>474</v>
      </c>
      <c r="F4543" s="213" t="s">
        <v>141</v>
      </c>
    </row>
    <row r="4544" spans="1:6" x14ac:dyDescent="0.3">
      <c r="A4544" s="213">
        <v>2014</v>
      </c>
      <c r="B4544" s="213" t="s">
        <v>0</v>
      </c>
      <c r="C4544" s="213" t="s">
        <v>85</v>
      </c>
      <c r="D4544" s="213" t="s">
        <v>274</v>
      </c>
      <c r="E4544" s="213">
        <v>72</v>
      </c>
      <c r="F4544" s="213" t="s">
        <v>141</v>
      </c>
    </row>
    <row r="4545" spans="1:6" x14ac:dyDescent="0.3">
      <c r="A4545" s="213">
        <v>2014</v>
      </c>
      <c r="B4545" s="213" t="s">
        <v>0</v>
      </c>
      <c r="C4545" s="213" t="s">
        <v>85</v>
      </c>
      <c r="D4545" s="213" t="s">
        <v>66</v>
      </c>
      <c r="E4545" s="213">
        <v>142</v>
      </c>
      <c r="F4545" s="213" t="s">
        <v>141</v>
      </c>
    </row>
    <row r="4546" spans="1:6" x14ac:dyDescent="0.3">
      <c r="A4546" s="213">
        <v>2014</v>
      </c>
      <c r="B4546" s="213" t="s">
        <v>0</v>
      </c>
      <c r="C4546" s="213" t="s">
        <v>85</v>
      </c>
      <c r="D4546" s="213" t="s">
        <v>283</v>
      </c>
      <c r="E4546" s="213">
        <v>64</v>
      </c>
      <c r="F4546" s="213" t="s">
        <v>141</v>
      </c>
    </row>
    <row r="4547" spans="1:6" x14ac:dyDescent="0.3">
      <c r="A4547" s="213">
        <v>2014</v>
      </c>
      <c r="B4547" s="213" t="s">
        <v>0</v>
      </c>
      <c r="C4547" s="213" t="s">
        <v>85</v>
      </c>
      <c r="D4547" s="213" t="s">
        <v>11</v>
      </c>
      <c r="E4547" s="213">
        <v>845</v>
      </c>
      <c r="F4547" s="213" t="s">
        <v>141</v>
      </c>
    </row>
    <row r="4548" spans="1:6" x14ac:dyDescent="0.3">
      <c r="A4548" s="213">
        <v>2014</v>
      </c>
      <c r="B4548" s="213" t="s">
        <v>0</v>
      </c>
      <c r="C4548" s="213" t="s">
        <v>85</v>
      </c>
      <c r="D4548" s="213" t="s">
        <v>56</v>
      </c>
      <c r="E4548" s="213">
        <v>226</v>
      </c>
      <c r="F4548" s="213" t="s">
        <v>141</v>
      </c>
    </row>
    <row r="4549" spans="1:6" x14ac:dyDescent="0.3">
      <c r="A4549" s="213">
        <v>2014</v>
      </c>
      <c r="B4549" s="213" t="s">
        <v>0</v>
      </c>
      <c r="C4549" s="213" t="s">
        <v>85</v>
      </c>
      <c r="D4549" s="213" t="s">
        <v>29</v>
      </c>
      <c r="E4549" s="213">
        <v>245</v>
      </c>
      <c r="F4549" s="213" t="s">
        <v>141</v>
      </c>
    </row>
    <row r="4550" spans="1:6" x14ac:dyDescent="0.3">
      <c r="A4550" s="213">
        <v>2014</v>
      </c>
      <c r="B4550" s="213" t="s">
        <v>0</v>
      </c>
      <c r="C4550" s="213" t="s">
        <v>85</v>
      </c>
      <c r="D4550" s="213" t="s">
        <v>47</v>
      </c>
      <c r="E4550" s="213">
        <v>530</v>
      </c>
      <c r="F4550" s="213" t="s">
        <v>141</v>
      </c>
    </row>
    <row r="4551" spans="1:6" x14ac:dyDescent="0.3">
      <c r="A4551" s="213">
        <v>2014</v>
      </c>
      <c r="B4551" s="213" t="s">
        <v>0</v>
      </c>
      <c r="C4551" s="213" t="s">
        <v>85</v>
      </c>
      <c r="D4551" s="213" t="s">
        <v>57</v>
      </c>
      <c r="E4551" s="213">
        <v>102</v>
      </c>
      <c r="F4551" s="213" t="s">
        <v>141</v>
      </c>
    </row>
    <row r="4552" spans="1:6" x14ac:dyDescent="0.3">
      <c r="A4552" s="213">
        <v>2014</v>
      </c>
      <c r="B4552" s="213" t="s">
        <v>0</v>
      </c>
      <c r="C4552" s="213" t="s">
        <v>85</v>
      </c>
      <c r="D4552" s="213" t="s">
        <v>74</v>
      </c>
      <c r="E4552" s="213">
        <v>601</v>
      </c>
      <c r="F4552" s="213" t="s">
        <v>141</v>
      </c>
    </row>
    <row r="4553" spans="1:6" x14ac:dyDescent="0.3">
      <c r="A4553" s="213">
        <v>2014</v>
      </c>
      <c r="B4553" s="213" t="s">
        <v>0</v>
      </c>
      <c r="C4553" s="213" t="s">
        <v>85</v>
      </c>
      <c r="D4553" s="213" t="s">
        <v>53</v>
      </c>
      <c r="E4553" s="213">
        <v>84</v>
      </c>
      <c r="F4553" s="213" t="s">
        <v>141</v>
      </c>
    </row>
    <row r="4554" spans="1:6" x14ac:dyDescent="0.3">
      <c r="A4554" s="213">
        <v>2014</v>
      </c>
      <c r="B4554" s="213" t="s">
        <v>0</v>
      </c>
      <c r="C4554" s="213" t="s">
        <v>85</v>
      </c>
      <c r="D4554" s="213" t="s">
        <v>33</v>
      </c>
      <c r="E4554" s="213">
        <v>131</v>
      </c>
      <c r="F4554" s="213" t="s">
        <v>141</v>
      </c>
    </row>
    <row r="4555" spans="1:6" x14ac:dyDescent="0.3">
      <c r="A4555" s="213">
        <v>2014</v>
      </c>
      <c r="B4555" s="213" t="s">
        <v>0</v>
      </c>
      <c r="C4555" s="213" t="s">
        <v>85</v>
      </c>
      <c r="D4555" s="213" t="s">
        <v>60</v>
      </c>
      <c r="E4555" s="213">
        <v>291</v>
      </c>
      <c r="F4555" s="213" t="s">
        <v>141</v>
      </c>
    </row>
    <row r="4556" spans="1:6" x14ac:dyDescent="0.3">
      <c r="A4556" s="213">
        <v>2014</v>
      </c>
      <c r="B4556" s="213" t="s">
        <v>0</v>
      </c>
      <c r="C4556" s="213" t="s">
        <v>85</v>
      </c>
      <c r="D4556" s="213" t="s">
        <v>25</v>
      </c>
      <c r="E4556" s="213">
        <v>595</v>
      </c>
      <c r="F4556" s="213" t="s">
        <v>141</v>
      </c>
    </row>
    <row r="4557" spans="1:6" x14ac:dyDescent="0.3">
      <c r="A4557" s="213">
        <v>2014</v>
      </c>
      <c r="B4557" s="213" t="s">
        <v>0</v>
      </c>
      <c r="C4557" s="213" t="s">
        <v>85</v>
      </c>
      <c r="D4557" s="213" t="s">
        <v>7</v>
      </c>
      <c r="E4557" s="213">
        <v>717</v>
      </c>
      <c r="F4557" s="213" t="s">
        <v>141</v>
      </c>
    </row>
    <row r="4558" spans="1:6" x14ac:dyDescent="0.3">
      <c r="A4558" s="213">
        <v>2014</v>
      </c>
      <c r="B4558" s="213" t="s">
        <v>0</v>
      </c>
      <c r="C4558" s="213" t="s">
        <v>85</v>
      </c>
      <c r="D4558" s="213" t="s">
        <v>51</v>
      </c>
      <c r="E4558" s="213">
        <v>36</v>
      </c>
      <c r="F4558" s="213" t="s">
        <v>141</v>
      </c>
    </row>
    <row r="4559" spans="1:6" x14ac:dyDescent="0.3">
      <c r="A4559" s="213">
        <v>2014</v>
      </c>
      <c r="B4559" s="213" t="s">
        <v>0</v>
      </c>
      <c r="C4559" s="213" t="s">
        <v>85</v>
      </c>
      <c r="D4559" s="213" t="s">
        <v>55</v>
      </c>
      <c r="E4559" s="213">
        <v>32</v>
      </c>
      <c r="F4559" s="213" t="s">
        <v>141</v>
      </c>
    </row>
    <row r="4560" spans="1:6" x14ac:dyDescent="0.3">
      <c r="A4560" s="213">
        <v>2014</v>
      </c>
      <c r="B4560" s="213" t="s">
        <v>0</v>
      </c>
      <c r="C4560" s="213" t="s">
        <v>85</v>
      </c>
      <c r="D4560" s="213" t="s">
        <v>36</v>
      </c>
      <c r="E4560" s="213">
        <v>226</v>
      </c>
      <c r="F4560" s="213" t="s">
        <v>141</v>
      </c>
    </row>
    <row r="4561" spans="1:6" x14ac:dyDescent="0.3">
      <c r="A4561" s="213">
        <v>2014</v>
      </c>
      <c r="B4561" s="213" t="s">
        <v>0</v>
      </c>
      <c r="C4561" s="213" t="s">
        <v>85</v>
      </c>
      <c r="D4561" s="213" t="s">
        <v>21</v>
      </c>
      <c r="E4561" s="213">
        <v>227</v>
      </c>
      <c r="F4561" s="213" t="s">
        <v>141</v>
      </c>
    </row>
    <row r="4562" spans="1:6" x14ac:dyDescent="0.3">
      <c r="A4562" s="213">
        <v>2014</v>
      </c>
      <c r="B4562" s="213" t="s">
        <v>0</v>
      </c>
      <c r="C4562" s="213" t="s">
        <v>85</v>
      </c>
      <c r="D4562" s="213" t="s">
        <v>16</v>
      </c>
      <c r="E4562" s="213">
        <v>578</v>
      </c>
      <c r="F4562" s="213" t="s">
        <v>141</v>
      </c>
    </row>
    <row r="4563" spans="1:6" x14ac:dyDescent="0.3">
      <c r="A4563" s="213">
        <v>2014</v>
      </c>
      <c r="B4563" s="213" t="s">
        <v>0</v>
      </c>
      <c r="C4563" s="213" t="s">
        <v>85</v>
      </c>
      <c r="D4563" s="213" t="s">
        <v>2</v>
      </c>
      <c r="E4563" s="292">
        <v>1164</v>
      </c>
      <c r="F4563" s="213" t="s">
        <v>141</v>
      </c>
    </row>
    <row r="4564" spans="1:6" x14ac:dyDescent="0.3">
      <c r="A4564" s="213">
        <v>2014</v>
      </c>
      <c r="B4564" s="213" t="s">
        <v>0</v>
      </c>
      <c r="C4564" s="213" t="s">
        <v>85</v>
      </c>
      <c r="D4564" s="213" t="s">
        <v>4</v>
      </c>
      <c r="E4564" s="292">
        <v>1224</v>
      </c>
      <c r="F4564" s="213" t="s">
        <v>141</v>
      </c>
    </row>
    <row r="4565" spans="1:6" x14ac:dyDescent="0.3">
      <c r="A4565" s="213">
        <v>2014</v>
      </c>
      <c r="B4565" s="213" t="s">
        <v>0</v>
      </c>
      <c r="C4565" s="213" t="s">
        <v>85</v>
      </c>
      <c r="D4565" s="213" t="s">
        <v>38</v>
      </c>
      <c r="E4565" s="213">
        <v>111</v>
      </c>
      <c r="F4565" s="213" t="s">
        <v>141</v>
      </c>
    </row>
    <row r="4566" spans="1:6" x14ac:dyDescent="0.3">
      <c r="A4566" s="213">
        <v>2014</v>
      </c>
      <c r="B4566" s="213" t="s">
        <v>0</v>
      </c>
      <c r="C4566" s="213" t="s">
        <v>85</v>
      </c>
      <c r="D4566" s="213" t="s">
        <v>275</v>
      </c>
      <c r="E4566" s="213">
        <v>150</v>
      </c>
      <c r="F4566" s="213" t="s">
        <v>141</v>
      </c>
    </row>
    <row r="4567" spans="1:6" x14ac:dyDescent="0.3">
      <c r="A4567" s="213">
        <v>2014</v>
      </c>
      <c r="B4567" s="213" t="s">
        <v>0</v>
      </c>
      <c r="C4567" s="213" t="s">
        <v>85</v>
      </c>
      <c r="D4567" s="213" t="s">
        <v>8</v>
      </c>
      <c r="E4567" s="213">
        <v>438</v>
      </c>
      <c r="F4567" s="213" t="s">
        <v>141</v>
      </c>
    </row>
    <row r="4568" spans="1:6" x14ac:dyDescent="0.3">
      <c r="A4568" s="213">
        <v>2014</v>
      </c>
      <c r="B4568" s="213" t="s">
        <v>0</v>
      </c>
      <c r="C4568" s="213" t="s">
        <v>85</v>
      </c>
      <c r="D4568" s="213" t="s">
        <v>78</v>
      </c>
      <c r="E4568" s="213">
        <v>517</v>
      </c>
      <c r="F4568" s="213" t="s">
        <v>141</v>
      </c>
    </row>
    <row r="4569" spans="1:6" x14ac:dyDescent="0.3">
      <c r="A4569" s="213">
        <v>2014</v>
      </c>
      <c r="B4569" s="213" t="s">
        <v>0</v>
      </c>
      <c r="C4569" s="213" t="s">
        <v>85</v>
      </c>
      <c r="D4569" s="213" t="s">
        <v>27</v>
      </c>
      <c r="E4569" s="213">
        <v>398</v>
      </c>
      <c r="F4569" s="213" t="s">
        <v>141</v>
      </c>
    </row>
    <row r="4570" spans="1:6" x14ac:dyDescent="0.3">
      <c r="A4570" s="213">
        <v>2014</v>
      </c>
      <c r="B4570" s="213" t="s">
        <v>0</v>
      </c>
      <c r="C4570" s="213" t="s">
        <v>85</v>
      </c>
      <c r="D4570" s="213" t="s">
        <v>13</v>
      </c>
      <c r="E4570" s="213">
        <v>190</v>
      </c>
      <c r="F4570" s="213" t="s">
        <v>141</v>
      </c>
    </row>
    <row r="4571" spans="1:6" x14ac:dyDescent="0.3">
      <c r="A4571" s="213">
        <v>2014</v>
      </c>
      <c r="B4571" s="213" t="s">
        <v>0</v>
      </c>
      <c r="C4571" s="213" t="s">
        <v>85</v>
      </c>
      <c r="D4571" s="213" t="s">
        <v>70</v>
      </c>
      <c r="E4571" s="213">
        <v>504</v>
      </c>
      <c r="F4571" s="213" t="s">
        <v>141</v>
      </c>
    </row>
    <row r="4572" spans="1:6" x14ac:dyDescent="0.3">
      <c r="A4572" s="213">
        <v>2014</v>
      </c>
      <c r="B4572" s="213" t="s">
        <v>0</v>
      </c>
      <c r="C4572" s="213" t="s">
        <v>85</v>
      </c>
      <c r="D4572" s="213" t="s">
        <v>72</v>
      </c>
      <c r="E4572" s="213">
        <v>156</v>
      </c>
      <c r="F4572" s="213" t="s">
        <v>141</v>
      </c>
    </row>
    <row r="4573" spans="1:6" x14ac:dyDescent="0.3">
      <c r="A4573" s="213">
        <v>2014</v>
      </c>
      <c r="B4573" s="213" t="s">
        <v>0</v>
      </c>
      <c r="C4573" s="213" t="s">
        <v>85</v>
      </c>
      <c r="D4573" s="213" t="s">
        <v>276</v>
      </c>
      <c r="E4573" s="213">
        <v>70</v>
      </c>
      <c r="F4573" s="213" t="s">
        <v>141</v>
      </c>
    </row>
    <row r="4574" spans="1:6" x14ac:dyDescent="0.3">
      <c r="A4574" s="213">
        <v>2014</v>
      </c>
      <c r="B4574" s="213" t="s">
        <v>0</v>
      </c>
      <c r="C4574" s="213" t="s">
        <v>85</v>
      </c>
      <c r="D4574" s="213" t="s">
        <v>6</v>
      </c>
      <c r="E4574" s="292">
        <v>1327</v>
      </c>
      <c r="F4574" s="213" t="s">
        <v>141</v>
      </c>
    </row>
    <row r="4575" spans="1:6" x14ac:dyDescent="0.3">
      <c r="A4575" s="213">
        <v>2014</v>
      </c>
      <c r="B4575" s="213" t="s">
        <v>0</v>
      </c>
      <c r="C4575" s="213" t="s">
        <v>85</v>
      </c>
      <c r="D4575" s="213" t="s">
        <v>62</v>
      </c>
      <c r="E4575" s="213">
        <v>346</v>
      </c>
      <c r="F4575" s="213" t="s">
        <v>141</v>
      </c>
    </row>
    <row r="4576" spans="1:6" x14ac:dyDescent="0.3">
      <c r="A4576" s="213">
        <v>2014</v>
      </c>
      <c r="B4576" s="213" t="s">
        <v>0</v>
      </c>
      <c r="C4576" s="213" t="s">
        <v>85</v>
      </c>
      <c r="D4576" s="213" t="s">
        <v>5</v>
      </c>
      <c r="E4576" s="213">
        <v>895</v>
      </c>
      <c r="F4576" s="213" t="s">
        <v>141</v>
      </c>
    </row>
    <row r="4577" spans="1:6" x14ac:dyDescent="0.3">
      <c r="A4577" s="213">
        <v>2014</v>
      </c>
      <c r="B4577" s="213" t="s">
        <v>0</v>
      </c>
      <c r="C4577" s="213" t="s">
        <v>85</v>
      </c>
      <c r="D4577" s="213" t="s">
        <v>76</v>
      </c>
      <c r="E4577" s="213">
        <v>421</v>
      </c>
      <c r="F4577" s="213" t="s">
        <v>141</v>
      </c>
    </row>
    <row r="4578" spans="1:6" x14ac:dyDescent="0.3">
      <c r="A4578" s="213">
        <v>2014</v>
      </c>
      <c r="B4578" s="213" t="s">
        <v>0</v>
      </c>
      <c r="C4578" s="213" t="s">
        <v>85</v>
      </c>
      <c r="D4578" s="213" t="s">
        <v>63</v>
      </c>
      <c r="E4578" s="213">
        <v>107</v>
      </c>
      <c r="F4578" s="213" t="s">
        <v>141</v>
      </c>
    </row>
    <row r="4579" spans="1:6" x14ac:dyDescent="0.3">
      <c r="A4579" s="213">
        <v>2014</v>
      </c>
      <c r="B4579" s="213" t="s">
        <v>0</v>
      </c>
      <c r="C4579" s="213" t="s">
        <v>85</v>
      </c>
      <c r="D4579" s="213" t="s">
        <v>277</v>
      </c>
      <c r="E4579" s="213">
        <v>56</v>
      </c>
      <c r="F4579" s="213" t="s">
        <v>141</v>
      </c>
    </row>
    <row r="4580" spans="1:6" x14ac:dyDescent="0.3">
      <c r="A4580" s="213">
        <v>2014</v>
      </c>
      <c r="B4580" s="213" t="s">
        <v>0</v>
      </c>
      <c r="C4580" s="213" t="s">
        <v>85</v>
      </c>
      <c r="D4580" s="213" t="s">
        <v>43</v>
      </c>
      <c r="E4580" s="213">
        <v>133</v>
      </c>
      <c r="F4580" s="213" t="s">
        <v>141</v>
      </c>
    </row>
    <row r="4581" spans="1:6" x14ac:dyDescent="0.3">
      <c r="A4581" s="213">
        <v>2014</v>
      </c>
      <c r="B4581" s="213" t="s">
        <v>0</v>
      </c>
      <c r="C4581" s="213" t="s">
        <v>85</v>
      </c>
      <c r="D4581" s="213" t="s">
        <v>65</v>
      </c>
      <c r="E4581" s="213">
        <v>150</v>
      </c>
      <c r="F4581" s="213" t="s">
        <v>141</v>
      </c>
    </row>
    <row r="4582" spans="1:6" x14ac:dyDescent="0.3">
      <c r="A4582" s="213">
        <v>2014</v>
      </c>
      <c r="B4582" s="213" t="s">
        <v>0</v>
      </c>
      <c r="C4582" s="213" t="s">
        <v>85</v>
      </c>
      <c r="D4582" s="213" t="s">
        <v>22</v>
      </c>
      <c r="E4582" s="213">
        <v>219</v>
      </c>
      <c r="F4582" s="213" t="s">
        <v>141</v>
      </c>
    </row>
    <row r="4583" spans="1:6" x14ac:dyDescent="0.3">
      <c r="A4583" s="213">
        <v>2014</v>
      </c>
      <c r="B4583" s="213" t="s">
        <v>0</v>
      </c>
      <c r="C4583" s="213" t="s">
        <v>85</v>
      </c>
      <c r="D4583" s="213" t="s">
        <v>61</v>
      </c>
      <c r="E4583" s="213">
        <v>96</v>
      </c>
      <c r="F4583" s="213" t="s">
        <v>141</v>
      </c>
    </row>
    <row r="4584" spans="1:6" x14ac:dyDescent="0.3">
      <c r="A4584" s="213">
        <v>2014</v>
      </c>
      <c r="B4584" s="213" t="s">
        <v>0</v>
      </c>
      <c r="C4584" s="213" t="s">
        <v>85</v>
      </c>
      <c r="D4584" s="213" t="s">
        <v>23</v>
      </c>
      <c r="E4584" s="213">
        <v>263</v>
      </c>
      <c r="F4584" s="213" t="s">
        <v>141</v>
      </c>
    </row>
    <row r="4585" spans="1:6" x14ac:dyDescent="0.3">
      <c r="A4585" s="213">
        <v>2014</v>
      </c>
      <c r="B4585" s="213" t="s">
        <v>0</v>
      </c>
      <c r="C4585" s="213" t="s">
        <v>85</v>
      </c>
      <c r="D4585" s="213" t="s">
        <v>12</v>
      </c>
      <c r="E4585" s="213">
        <v>154</v>
      </c>
      <c r="F4585" s="213" t="s">
        <v>141</v>
      </c>
    </row>
    <row r="4586" spans="1:6" x14ac:dyDescent="0.3">
      <c r="A4586" s="213">
        <v>2014</v>
      </c>
      <c r="B4586" s="213" t="s">
        <v>0</v>
      </c>
      <c r="C4586" s="213" t="s">
        <v>85</v>
      </c>
      <c r="D4586" s="213" t="s">
        <v>278</v>
      </c>
      <c r="E4586" s="213">
        <v>331</v>
      </c>
      <c r="F4586" s="213" t="s">
        <v>141</v>
      </c>
    </row>
    <row r="4587" spans="1:6" x14ac:dyDescent="0.3">
      <c r="A4587" s="213">
        <v>2014</v>
      </c>
      <c r="B4587" s="213" t="s">
        <v>0</v>
      </c>
      <c r="C4587" s="213" t="s">
        <v>85</v>
      </c>
      <c r="D4587" s="213" t="s">
        <v>19</v>
      </c>
      <c r="E4587" s="213">
        <v>334</v>
      </c>
      <c r="F4587" s="213" t="s">
        <v>141</v>
      </c>
    </row>
    <row r="4588" spans="1:6" x14ac:dyDescent="0.3">
      <c r="A4588" s="213">
        <v>2014</v>
      </c>
      <c r="B4588" s="213" t="s">
        <v>0</v>
      </c>
      <c r="C4588" s="213" t="s">
        <v>85</v>
      </c>
      <c r="D4588" s="213" t="s">
        <v>45</v>
      </c>
      <c r="E4588" s="213">
        <v>67</v>
      </c>
      <c r="F4588" s="213" t="s">
        <v>141</v>
      </c>
    </row>
    <row r="4589" spans="1:6" x14ac:dyDescent="0.3">
      <c r="A4589" s="213">
        <v>2014</v>
      </c>
      <c r="B4589" s="213" t="s">
        <v>0</v>
      </c>
      <c r="C4589" s="213" t="s">
        <v>85</v>
      </c>
      <c r="D4589" s="213" t="s">
        <v>48</v>
      </c>
      <c r="E4589" s="213">
        <v>181</v>
      </c>
      <c r="F4589" s="213" t="s">
        <v>141</v>
      </c>
    </row>
    <row r="4590" spans="1:6" x14ac:dyDescent="0.3">
      <c r="A4590" s="213">
        <v>2014</v>
      </c>
      <c r="B4590" s="213" t="s">
        <v>0</v>
      </c>
      <c r="C4590" s="213" t="s">
        <v>85</v>
      </c>
      <c r="D4590" s="213" t="s">
        <v>34</v>
      </c>
      <c r="E4590" s="213">
        <v>102</v>
      </c>
      <c r="F4590" s="213" t="s">
        <v>141</v>
      </c>
    </row>
    <row r="4591" spans="1:6" x14ac:dyDescent="0.3">
      <c r="A4591" s="213">
        <v>2014</v>
      </c>
      <c r="B4591" s="213" t="s">
        <v>0</v>
      </c>
      <c r="C4591" s="213" t="s">
        <v>85</v>
      </c>
      <c r="D4591" s="213" t="s">
        <v>3</v>
      </c>
      <c r="E4591" s="292">
        <v>1098</v>
      </c>
      <c r="F4591" s="213" t="s">
        <v>141</v>
      </c>
    </row>
    <row r="4592" spans="1:6" x14ac:dyDescent="0.3">
      <c r="A4592" s="213">
        <v>2014</v>
      </c>
      <c r="B4592" s="213" t="s">
        <v>0</v>
      </c>
      <c r="C4592" s="213" t="s">
        <v>85</v>
      </c>
      <c r="D4592" s="213" t="s">
        <v>80</v>
      </c>
      <c r="E4592" s="213">
        <v>307</v>
      </c>
      <c r="F4592" s="213" t="s">
        <v>141</v>
      </c>
    </row>
    <row r="4593" spans="1:6" x14ac:dyDescent="0.3">
      <c r="A4593" s="213">
        <v>2014</v>
      </c>
      <c r="B4593" s="213" t="s">
        <v>0</v>
      </c>
      <c r="C4593" s="213" t="s">
        <v>85</v>
      </c>
      <c r="D4593" s="213" t="s">
        <v>39</v>
      </c>
      <c r="E4593" s="213">
        <v>269</v>
      </c>
      <c r="F4593" s="213" t="s">
        <v>141</v>
      </c>
    </row>
    <row r="4594" spans="1:6" x14ac:dyDescent="0.3">
      <c r="A4594" s="213">
        <v>2014</v>
      </c>
      <c r="B4594" s="213" t="s">
        <v>0</v>
      </c>
      <c r="C4594" s="213" t="s">
        <v>85</v>
      </c>
      <c r="D4594" s="213" t="s">
        <v>14</v>
      </c>
      <c r="E4594" s="213">
        <v>683</v>
      </c>
      <c r="F4594" s="213" t="s">
        <v>141</v>
      </c>
    </row>
    <row r="4595" spans="1:6" x14ac:dyDescent="0.3">
      <c r="A4595" s="213">
        <v>2014</v>
      </c>
      <c r="B4595" s="213" t="s">
        <v>0</v>
      </c>
      <c r="C4595" s="213" t="s">
        <v>85</v>
      </c>
      <c r="D4595" s="213" t="s">
        <v>68</v>
      </c>
      <c r="E4595" s="213">
        <v>157</v>
      </c>
      <c r="F4595" s="213" t="s">
        <v>141</v>
      </c>
    </row>
    <row r="4596" spans="1:6" x14ac:dyDescent="0.3">
      <c r="A4596" s="213">
        <v>2014</v>
      </c>
      <c r="B4596" s="213" t="s">
        <v>0</v>
      </c>
      <c r="C4596" s="213" t="s">
        <v>85</v>
      </c>
      <c r="D4596" s="213" t="s">
        <v>69</v>
      </c>
      <c r="E4596" s="213">
        <v>177</v>
      </c>
      <c r="F4596" s="213" t="s">
        <v>141</v>
      </c>
    </row>
    <row r="4597" spans="1:6" x14ac:dyDescent="0.3">
      <c r="A4597" s="213">
        <v>2014</v>
      </c>
      <c r="B4597" s="213" t="s">
        <v>0</v>
      </c>
      <c r="C4597" s="213" t="s">
        <v>85</v>
      </c>
      <c r="D4597" s="213" t="s">
        <v>279</v>
      </c>
      <c r="E4597" s="213">
        <v>59</v>
      </c>
      <c r="F4597" s="213" t="s">
        <v>141</v>
      </c>
    </row>
    <row r="4598" spans="1:6" x14ac:dyDescent="0.3">
      <c r="A4598" s="213">
        <v>2014</v>
      </c>
      <c r="B4598" s="213" t="s">
        <v>0</v>
      </c>
      <c r="C4598" s="213" t="s">
        <v>85</v>
      </c>
      <c r="D4598" s="213" t="s">
        <v>24</v>
      </c>
      <c r="E4598" s="213">
        <v>779</v>
      </c>
      <c r="F4598" s="213" t="s">
        <v>141</v>
      </c>
    </row>
    <row r="4599" spans="1:6" x14ac:dyDescent="0.3">
      <c r="A4599" s="213">
        <v>2014</v>
      </c>
      <c r="B4599" s="213" t="s">
        <v>0</v>
      </c>
      <c r="C4599" s="213" t="s">
        <v>85</v>
      </c>
      <c r="D4599" s="213" t="s">
        <v>9</v>
      </c>
      <c r="E4599" s="213">
        <v>570</v>
      </c>
      <c r="F4599" s="213" t="s">
        <v>141</v>
      </c>
    </row>
    <row r="4600" spans="1:6" x14ac:dyDescent="0.3">
      <c r="A4600" s="213">
        <v>2014</v>
      </c>
      <c r="B4600" s="213" t="s">
        <v>0</v>
      </c>
      <c r="C4600" s="213" t="s">
        <v>85</v>
      </c>
      <c r="D4600" s="213" t="s">
        <v>67</v>
      </c>
      <c r="E4600" s="213">
        <v>206</v>
      </c>
      <c r="F4600" s="213" t="s">
        <v>141</v>
      </c>
    </row>
    <row r="4601" spans="1:6" x14ac:dyDescent="0.3">
      <c r="A4601" s="213">
        <v>2014</v>
      </c>
      <c r="B4601" s="213" t="s">
        <v>0</v>
      </c>
      <c r="C4601" s="213" t="s">
        <v>85</v>
      </c>
      <c r="D4601" s="213" t="s">
        <v>28</v>
      </c>
      <c r="E4601" s="213">
        <v>332</v>
      </c>
      <c r="F4601" s="213" t="s">
        <v>141</v>
      </c>
    </row>
    <row r="4602" spans="1:6" x14ac:dyDescent="0.3">
      <c r="A4602" s="213">
        <v>2014</v>
      </c>
      <c r="B4602" s="213" t="s">
        <v>0</v>
      </c>
      <c r="C4602" s="213" t="s">
        <v>85</v>
      </c>
      <c r="D4602" s="213" t="s">
        <v>31</v>
      </c>
      <c r="E4602" s="213">
        <v>270</v>
      </c>
      <c r="F4602" s="213" t="s">
        <v>141</v>
      </c>
    </row>
    <row r="4603" spans="1:6" x14ac:dyDescent="0.3">
      <c r="A4603" s="213">
        <v>2014</v>
      </c>
      <c r="B4603" s="213" t="s">
        <v>0</v>
      </c>
      <c r="C4603" s="213" t="s">
        <v>85</v>
      </c>
      <c r="D4603" s="213" t="s">
        <v>64</v>
      </c>
      <c r="E4603" s="213">
        <v>387</v>
      </c>
      <c r="F4603" s="213" t="s">
        <v>141</v>
      </c>
    </row>
    <row r="4604" spans="1:6" x14ac:dyDescent="0.3">
      <c r="A4604" s="213">
        <v>2014</v>
      </c>
      <c r="B4604" s="213" t="s">
        <v>0</v>
      </c>
      <c r="C4604" s="213" t="s">
        <v>85</v>
      </c>
      <c r="D4604" s="213" t="s">
        <v>280</v>
      </c>
      <c r="E4604" s="213">
        <v>91</v>
      </c>
      <c r="F4604" s="213" t="s">
        <v>141</v>
      </c>
    </row>
    <row r="4605" spans="1:6" x14ac:dyDescent="0.3">
      <c r="A4605" s="213">
        <v>2014</v>
      </c>
      <c r="B4605" s="213" t="s">
        <v>0</v>
      </c>
      <c r="C4605" s="213" t="s">
        <v>85</v>
      </c>
      <c r="D4605" s="213" t="s">
        <v>73</v>
      </c>
      <c r="E4605" s="213">
        <v>522</v>
      </c>
      <c r="F4605" s="213" t="s">
        <v>141</v>
      </c>
    </row>
    <row r="4606" spans="1:6" x14ac:dyDescent="0.3">
      <c r="A4606" s="213">
        <v>2014</v>
      </c>
      <c r="B4606" s="213" t="s">
        <v>0</v>
      </c>
      <c r="C4606" s="213" t="s">
        <v>85</v>
      </c>
      <c r="D4606" s="213" t="s">
        <v>26</v>
      </c>
      <c r="E4606" s="213">
        <v>287</v>
      </c>
      <c r="F4606" s="213" t="s">
        <v>141</v>
      </c>
    </row>
    <row r="4607" spans="1:6" x14ac:dyDescent="0.3">
      <c r="A4607" s="213">
        <v>2014</v>
      </c>
      <c r="B4607" s="213" t="s">
        <v>0</v>
      </c>
      <c r="C4607" s="213" t="s">
        <v>85</v>
      </c>
      <c r="D4607" s="213" t="s">
        <v>32</v>
      </c>
      <c r="E4607" s="213">
        <v>232</v>
      </c>
      <c r="F4607" s="213" t="s">
        <v>141</v>
      </c>
    </row>
    <row r="4608" spans="1:6" x14ac:dyDescent="0.3">
      <c r="A4608" s="213">
        <v>2014</v>
      </c>
      <c r="B4608" s="213" t="s">
        <v>0</v>
      </c>
      <c r="C4608" s="213" t="s">
        <v>85</v>
      </c>
      <c r="D4608" s="213" t="s">
        <v>46</v>
      </c>
      <c r="E4608" s="213">
        <v>530</v>
      </c>
      <c r="F4608" s="213" t="s">
        <v>141</v>
      </c>
    </row>
    <row r="4609" spans="1:6" x14ac:dyDescent="0.3">
      <c r="A4609" s="213">
        <v>2014</v>
      </c>
      <c r="B4609" s="213" t="s">
        <v>0</v>
      </c>
      <c r="C4609" s="213" t="s">
        <v>85</v>
      </c>
      <c r="D4609" s="213" t="s">
        <v>75</v>
      </c>
      <c r="E4609" s="213">
        <v>323</v>
      </c>
      <c r="F4609" s="213" t="s">
        <v>141</v>
      </c>
    </row>
    <row r="4610" spans="1:6" x14ac:dyDescent="0.3">
      <c r="A4610" s="213">
        <v>2014</v>
      </c>
      <c r="B4610" s="213" t="s">
        <v>0</v>
      </c>
      <c r="C4610" s="213" t="s">
        <v>85</v>
      </c>
      <c r="D4610" s="213" t="s">
        <v>10</v>
      </c>
      <c r="E4610" s="213">
        <v>960</v>
      </c>
      <c r="F4610" s="213" t="s">
        <v>141</v>
      </c>
    </row>
    <row r="4611" spans="1:6" x14ac:dyDescent="0.3">
      <c r="A4611" s="213">
        <v>2014</v>
      </c>
      <c r="B4611" s="213" t="s">
        <v>0</v>
      </c>
      <c r="C4611" s="213" t="s">
        <v>85</v>
      </c>
      <c r="D4611" s="213" t="s">
        <v>291</v>
      </c>
      <c r="E4611" s="213">
        <v>114</v>
      </c>
      <c r="F4611" s="213" t="s">
        <v>141</v>
      </c>
    </row>
    <row r="4612" spans="1:6" x14ac:dyDescent="0.3">
      <c r="A4612" s="213">
        <v>2014</v>
      </c>
      <c r="B4612" s="213" t="s">
        <v>0</v>
      </c>
      <c r="C4612" s="213" t="s">
        <v>85</v>
      </c>
      <c r="D4612" s="213" t="s">
        <v>15</v>
      </c>
      <c r="E4612" s="213">
        <v>793</v>
      </c>
      <c r="F4612" s="213" t="s">
        <v>141</v>
      </c>
    </row>
    <row r="4613" spans="1:6" x14ac:dyDescent="0.3">
      <c r="A4613" s="213">
        <v>2014</v>
      </c>
      <c r="B4613" s="213" t="s">
        <v>0</v>
      </c>
      <c r="C4613" s="213" t="s">
        <v>85</v>
      </c>
      <c r="D4613" s="213" t="s">
        <v>18</v>
      </c>
      <c r="E4613" s="213">
        <v>684</v>
      </c>
      <c r="F4613" s="213" t="s">
        <v>141</v>
      </c>
    </row>
    <row r="4614" spans="1:6" x14ac:dyDescent="0.3">
      <c r="A4614" s="213">
        <v>2014</v>
      </c>
      <c r="B4614" s="213" t="s">
        <v>0</v>
      </c>
      <c r="C4614" s="213" t="s">
        <v>85</v>
      </c>
      <c r="D4614" s="213" t="s">
        <v>77</v>
      </c>
      <c r="E4614" s="213">
        <v>244</v>
      </c>
      <c r="F4614" s="213" t="s">
        <v>141</v>
      </c>
    </row>
    <row r="4615" spans="1:6" x14ac:dyDescent="0.3">
      <c r="A4615" s="213">
        <v>2014</v>
      </c>
      <c r="B4615" s="213" t="s">
        <v>0</v>
      </c>
      <c r="C4615" s="213" t="s">
        <v>85</v>
      </c>
      <c r="D4615" s="213" t="s">
        <v>44</v>
      </c>
      <c r="E4615" s="213">
        <v>48</v>
      </c>
      <c r="F4615" s="213" t="s">
        <v>141</v>
      </c>
    </row>
    <row r="4616" spans="1:6" x14ac:dyDescent="0.3">
      <c r="A4616" s="213">
        <v>2014</v>
      </c>
      <c r="B4616" s="213" t="s">
        <v>0</v>
      </c>
      <c r="C4616" s="213" t="s">
        <v>85</v>
      </c>
      <c r="D4616" s="213" t="s">
        <v>71</v>
      </c>
      <c r="E4616" s="213">
        <v>287</v>
      </c>
      <c r="F4616" s="213" t="s">
        <v>141</v>
      </c>
    </row>
    <row r="4617" spans="1:6" x14ac:dyDescent="0.3">
      <c r="A4617" s="213">
        <v>2014</v>
      </c>
      <c r="B4617" s="213" t="s">
        <v>0</v>
      </c>
      <c r="C4617" s="213" t="s">
        <v>85</v>
      </c>
      <c r="D4617" s="213" t="s">
        <v>52</v>
      </c>
      <c r="E4617" s="213">
        <v>71</v>
      </c>
      <c r="F4617" s="213" t="s">
        <v>141</v>
      </c>
    </row>
    <row r="4618" spans="1:6" x14ac:dyDescent="0.3">
      <c r="A4618" s="213">
        <v>2014</v>
      </c>
      <c r="B4618" s="213" t="s">
        <v>0</v>
      </c>
      <c r="C4618" s="213" t="s">
        <v>85</v>
      </c>
      <c r="D4618" s="213" t="s">
        <v>20</v>
      </c>
      <c r="E4618" s="213">
        <v>499</v>
      </c>
      <c r="F4618" s="213" t="s">
        <v>141</v>
      </c>
    </row>
    <row r="4619" spans="1:6" x14ac:dyDescent="0.3">
      <c r="A4619" s="213">
        <v>2014</v>
      </c>
      <c r="B4619" s="213" t="s">
        <v>0</v>
      </c>
      <c r="C4619" s="213" t="s">
        <v>85</v>
      </c>
      <c r="D4619" s="213" t="s">
        <v>95</v>
      </c>
      <c r="E4619" s="213">
        <v>747</v>
      </c>
      <c r="F4619" s="213" t="s">
        <v>141</v>
      </c>
    </row>
    <row r="4620" spans="1:6" x14ac:dyDescent="0.3">
      <c r="A4620" s="213">
        <v>2014</v>
      </c>
      <c r="B4620" s="213" t="s">
        <v>0</v>
      </c>
      <c r="C4620" s="213" t="s">
        <v>85</v>
      </c>
      <c r="D4620" s="213" t="s">
        <v>30</v>
      </c>
      <c r="E4620" s="213">
        <v>94</v>
      </c>
      <c r="F4620" s="213" t="s">
        <v>141</v>
      </c>
    </row>
    <row r="4621" spans="1:6" x14ac:dyDescent="0.3">
      <c r="A4621" s="213">
        <v>2014</v>
      </c>
      <c r="B4621" s="213" t="s">
        <v>0</v>
      </c>
      <c r="C4621" s="213" t="s">
        <v>85</v>
      </c>
      <c r="D4621" s="213" t="s">
        <v>58</v>
      </c>
      <c r="E4621" s="213">
        <v>34</v>
      </c>
      <c r="F4621" s="213" t="s">
        <v>141</v>
      </c>
    </row>
    <row r="4622" spans="1:6" x14ac:dyDescent="0.3">
      <c r="A4622" s="213">
        <v>2014</v>
      </c>
      <c r="B4622" s="213" t="s">
        <v>0</v>
      </c>
      <c r="C4622" s="213" t="s">
        <v>85</v>
      </c>
      <c r="D4622" s="213" t="s">
        <v>281</v>
      </c>
      <c r="E4622" s="292">
        <v>1586</v>
      </c>
      <c r="F4622" s="213" t="s">
        <v>141</v>
      </c>
    </row>
    <row r="4623" spans="1:6" x14ac:dyDescent="0.3">
      <c r="A4623" s="213">
        <v>2014</v>
      </c>
      <c r="B4623" s="213" t="s">
        <v>0</v>
      </c>
      <c r="C4623" s="213" t="s">
        <v>85</v>
      </c>
      <c r="D4623" s="213" t="s">
        <v>282</v>
      </c>
      <c r="E4623" s="213">
        <v>129</v>
      </c>
      <c r="F4623" s="213" t="s">
        <v>141</v>
      </c>
    </row>
    <row r="4624" spans="1:6" x14ac:dyDescent="0.3">
      <c r="A4624" s="213">
        <v>2014</v>
      </c>
      <c r="B4624" s="213" t="s">
        <v>0</v>
      </c>
      <c r="C4624" s="213" t="s">
        <v>85</v>
      </c>
      <c r="D4624" s="213" t="s">
        <v>145</v>
      </c>
      <c r="E4624" s="292">
        <v>7950</v>
      </c>
      <c r="F4624" s="213" t="s">
        <v>141</v>
      </c>
    </row>
    <row r="4625" spans="1:6" x14ac:dyDescent="0.3">
      <c r="A4625" s="213">
        <v>2014</v>
      </c>
      <c r="B4625" s="213" t="s">
        <v>0</v>
      </c>
      <c r="C4625" s="213" t="s">
        <v>85</v>
      </c>
      <c r="D4625" s="213" t="s">
        <v>146</v>
      </c>
      <c r="E4625" s="292">
        <v>4205</v>
      </c>
      <c r="F4625" s="213" t="s">
        <v>141</v>
      </c>
    </row>
    <row r="4626" spans="1:6" x14ac:dyDescent="0.3">
      <c r="A4626" s="213">
        <v>2014</v>
      </c>
      <c r="B4626" s="213" t="s">
        <v>0</v>
      </c>
      <c r="C4626" s="213" t="s">
        <v>85</v>
      </c>
      <c r="D4626" s="213" t="s">
        <v>147</v>
      </c>
      <c r="E4626" s="292">
        <v>9344</v>
      </c>
      <c r="F4626" s="213" t="s">
        <v>141</v>
      </c>
    </row>
    <row r="4627" spans="1:6" x14ac:dyDescent="0.3">
      <c r="A4627" s="213">
        <v>2014</v>
      </c>
      <c r="B4627" s="213" t="s">
        <v>0</v>
      </c>
      <c r="C4627" s="213" t="s">
        <v>158</v>
      </c>
      <c r="D4627" s="213" t="s">
        <v>59</v>
      </c>
      <c r="E4627" s="213">
        <v>60</v>
      </c>
      <c r="F4627" s="213" t="s">
        <v>141</v>
      </c>
    </row>
    <row r="4628" spans="1:6" x14ac:dyDescent="0.3">
      <c r="A4628" s="213">
        <v>2014</v>
      </c>
      <c r="B4628" s="213" t="s">
        <v>0</v>
      </c>
      <c r="C4628" s="213" t="s">
        <v>158</v>
      </c>
      <c r="D4628" s="213" t="s">
        <v>79</v>
      </c>
      <c r="E4628" s="213">
        <v>667</v>
      </c>
      <c r="F4628" s="213" t="s">
        <v>141</v>
      </c>
    </row>
    <row r="4629" spans="1:6" x14ac:dyDescent="0.3">
      <c r="A4629" s="213">
        <v>2014</v>
      </c>
      <c r="B4629" s="213" t="s">
        <v>0</v>
      </c>
      <c r="C4629" s="213" t="s">
        <v>158</v>
      </c>
      <c r="D4629" s="213" t="s">
        <v>17</v>
      </c>
      <c r="E4629" s="213">
        <v>386</v>
      </c>
      <c r="F4629" s="213" t="s">
        <v>141</v>
      </c>
    </row>
    <row r="4630" spans="1:6" x14ac:dyDescent="0.3">
      <c r="A4630" s="213">
        <v>2014</v>
      </c>
      <c r="B4630" s="213" t="s">
        <v>0</v>
      </c>
      <c r="C4630" s="213" t="s">
        <v>158</v>
      </c>
      <c r="D4630" s="213" t="s">
        <v>274</v>
      </c>
      <c r="E4630" s="213">
        <v>55</v>
      </c>
      <c r="F4630" s="213" t="s">
        <v>141</v>
      </c>
    </row>
    <row r="4631" spans="1:6" x14ac:dyDescent="0.3">
      <c r="A4631" s="213">
        <v>2014</v>
      </c>
      <c r="B4631" s="213" t="s">
        <v>0</v>
      </c>
      <c r="C4631" s="213" t="s">
        <v>158</v>
      </c>
      <c r="D4631" s="213" t="s">
        <v>66</v>
      </c>
      <c r="E4631" s="213">
        <v>93</v>
      </c>
      <c r="F4631" s="213" t="s">
        <v>141</v>
      </c>
    </row>
    <row r="4632" spans="1:6" x14ac:dyDescent="0.3">
      <c r="A4632" s="213">
        <v>2014</v>
      </c>
      <c r="B4632" s="213" t="s">
        <v>0</v>
      </c>
      <c r="C4632" s="213" t="s">
        <v>158</v>
      </c>
      <c r="D4632" s="213" t="s">
        <v>283</v>
      </c>
      <c r="E4632" s="213">
        <v>51</v>
      </c>
      <c r="F4632" s="213" t="s">
        <v>141</v>
      </c>
    </row>
    <row r="4633" spans="1:6" x14ac:dyDescent="0.3">
      <c r="A4633" s="213">
        <v>2014</v>
      </c>
      <c r="B4633" s="213" t="s">
        <v>0</v>
      </c>
      <c r="C4633" s="213" t="s">
        <v>158</v>
      </c>
      <c r="D4633" s="213" t="s">
        <v>11</v>
      </c>
      <c r="E4633" s="213">
        <v>686</v>
      </c>
      <c r="F4633" s="213" t="s">
        <v>141</v>
      </c>
    </row>
    <row r="4634" spans="1:6" x14ac:dyDescent="0.3">
      <c r="A4634" s="213">
        <v>2014</v>
      </c>
      <c r="B4634" s="213" t="s">
        <v>0</v>
      </c>
      <c r="C4634" s="213" t="s">
        <v>158</v>
      </c>
      <c r="D4634" s="213" t="s">
        <v>56</v>
      </c>
      <c r="E4634" s="213">
        <v>192</v>
      </c>
      <c r="F4634" s="213" t="s">
        <v>141</v>
      </c>
    </row>
    <row r="4635" spans="1:6" x14ac:dyDescent="0.3">
      <c r="A4635" s="213">
        <v>2014</v>
      </c>
      <c r="B4635" s="213" t="s">
        <v>0</v>
      </c>
      <c r="C4635" s="213" t="s">
        <v>158</v>
      </c>
      <c r="D4635" s="213" t="s">
        <v>29</v>
      </c>
      <c r="E4635" s="213">
        <v>186</v>
      </c>
      <c r="F4635" s="213" t="s">
        <v>141</v>
      </c>
    </row>
    <row r="4636" spans="1:6" x14ac:dyDescent="0.3">
      <c r="A4636" s="213">
        <v>2014</v>
      </c>
      <c r="B4636" s="213" t="s">
        <v>0</v>
      </c>
      <c r="C4636" s="213" t="s">
        <v>158</v>
      </c>
      <c r="D4636" s="213" t="s">
        <v>47</v>
      </c>
      <c r="E4636" s="213">
        <v>449</v>
      </c>
      <c r="F4636" s="213" t="s">
        <v>141</v>
      </c>
    </row>
    <row r="4637" spans="1:6" x14ac:dyDescent="0.3">
      <c r="A4637" s="213">
        <v>2014</v>
      </c>
      <c r="B4637" s="213" t="s">
        <v>0</v>
      </c>
      <c r="C4637" s="213" t="s">
        <v>158</v>
      </c>
      <c r="D4637" s="213" t="s">
        <v>57</v>
      </c>
      <c r="E4637" s="213">
        <v>94</v>
      </c>
      <c r="F4637" s="213" t="s">
        <v>141</v>
      </c>
    </row>
    <row r="4638" spans="1:6" x14ac:dyDescent="0.3">
      <c r="A4638" s="213">
        <v>2014</v>
      </c>
      <c r="B4638" s="213" t="s">
        <v>0</v>
      </c>
      <c r="C4638" s="213" t="s">
        <v>158</v>
      </c>
      <c r="D4638" s="213" t="s">
        <v>74</v>
      </c>
      <c r="E4638" s="213">
        <v>425</v>
      </c>
      <c r="F4638" s="213" t="s">
        <v>141</v>
      </c>
    </row>
    <row r="4639" spans="1:6" x14ac:dyDescent="0.3">
      <c r="A4639" s="213">
        <v>2014</v>
      </c>
      <c r="B4639" s="213" t="s">
        <v>0</v>
      </c>
      <c r="C4639" s="213" t="s">
        <v>158</v>
      </c>
      <c r="D4639" s="213" t="s">
        <v>53</v>
      </c>
      <c r="E4639" s="213">
        <v>66</v>
      </c>
      <c r="F4639" s="213" t="s">
        <v>141</v>
      </c>
    </row>
    <row r="4640" spans="1:6" x14ac:dyDescent="0.3">
      <c r="A4640" s="213">
        <v>2014</v>
      </c>
      <c r="B4640" s="213" t="s">
        <v>0</v>
      </c>
      <c r="C4640" s="213" t="s">
        <v>158</v>
      </c>
      <c r="D4640" s="213" t="s">
        <v>33</v>
      </c>
      <c r="E4640" s="213">
        <v>75</v>
      </c>
      <c r="F4640" s="213" t="s">
        <v>141</v>
      </c>
    </row>
    <row r="4641" spans="1:6" x14ac:dyDescent="0.3">
      <c r="A4641" s="213">
        <v>2014</v>
      </c>
      <c r="B4641" s="213" t="s">
        <v>0</v>
      </c>
      <c r="C4641" s="213" t="s">
        <v>158</v>
      </c>
      <c r="D4641" s="213" t="s">
        <v>60</v>
      </c>
      <c r="E4641" s="213">
        <v>208</v>
      </c>
      <c r="F4641" s="213" t="s">
        <v>141</v>
      </c>
    </row>
    <row r="4642" spans="1:6" x14ac:dyDescent="0.3">
      <c r="A4642" s="213">
        <v>2014</v>
      </c>
      <c r="B4642" s="213" t="s">
        <v>0</v>
      </c>
      <c r="C4642" s="213" t="s">
        <v>158</v>
      </c>
      <c r="D4642" s="213" t="s">
        <v>25</v>
      </c>
      <c r="E4642" s="213">
        <v>429</v>
      </c>
      <c r="F4642" s="213" t="s">
        <v>141</v>
      </c>
    </row>
    <row r="4643" spans="1:6" x14ac:dyDescent="0.3">
      <c r="A4643" s="213">
        <v>2014</v>
      </c>
      <c r="B4643" s="213" t="s">
        <v>0</v>
      </c>
      <c r="C4643" s="213" t="s">
        <v>158</v>
      </c>
      <c r="D4643" s="213" t="s">
        <v>7</v>
      </c>
      <c r="E4643" s="213">
        <v>551</v>
      </c>
      <c r="F4643" s="213" t="s">
        <v>141</v>
      </c>
    </row>
    <row r="4644" spans="1:6" x14ac:dyDescent="0.3">
      <c r="A4644" s="213">
        <v>2014</v>
      </c>
      <c r="B4644" s="213" t="s">
        <v>0</v>
      </c>
      <c r="C4644" s="213" t="s">
        <v>158</v>
      </c>
      <c r="D4644" s="213" t="s">
        <v>36</v>
      </c>
      <c r="E4644" s="213">
        <v>173</v>
      </c>
      <c r="F4644" s="213" t="s">
        <v>141</v>
      </c>
    </row>
    <row r="4645" spans="1:6" x14ac:dyDescent="0.3">
      <c r="A4645" s="213">
        <v>2014</v>
      </c>
      <c r="B4645" s="213" t="s">
        <v>0</v>
      </c>
      <c r="C4645" s="213" t="s">
        <v>158</v>
      </c>
      <c r="D4645" s="213" t="s">
        <v>21</v>
      </c>
      <c r="E4645" s="213">
        <v>178</v>
      </c>
      <c r="F4645" s="213" t="s">
        <v>141</v>
      </c>
    </row>
    <row r="4646" spans="1:6" x14ac:dyDescent="0.3">
      <c r="A4646" s="213">
        <v>2014</v>
      </c>
      <c r="B4646" s="213" t="s">
        <v>0</v>
      </c>
      <c r="C4646" s="213" t="s">
        <v>158</v>
      </c>
      <c r="D4646" s="213" t="s">
        <v>16</v>
      </c>
      <c r="E4646" s="213">
        <v>407</v>
      </c>
      <c r="F4646" s="213" t="s">
        <v>141</v>
      </c>
    </row>
    <row r="4647" spans="1:6" x14ac:dyDescent="0.3">
      <c r="A4647" s="213">
        <v>2014</v>
      </c>
      <c r="B4647" s="213" t="s">
        <v>0</v>
      </c>
      <c r="C4647" s="213" t="s">
        <v>158</v>
      </c>
      <c r="D4647" s="213" t="s">
        <v>2</v>
      </c>
      <c r="E4647" s="213">
        <v>917</v>
      </c>
      <c r="F4647" s="213" t="s">
        <v>141</v>
      </c>
    </row>
    <row r="4648" spans="1:6" x14ac:dyDescent="0.3">
      <c r="A4648" s="213">
        <v>2014</v>
      </c>
      <c r="B4648" s="213" t="s">
        <v>0</v>
      </c>
      <c r="C4648" s="213" t="s">
        <v>158</v>
      </c>
      <c r="D4648" s="213" t="s">
        <v>4</v>
      </c>
      <c r="E4648" s="213">
        <v>962</v>
      </c>
      <c r="F4648" s="213" t="s">
        <v>141</v>
      </c>
    </row>
    <row r="4649" spans="1:6" x14ac:dyDescent="0.3">
      <c r="A4649" s="213">
        <v>2014</v>
      </c>
      <c r="B4649" s="213" t="s">
        <v>0</v>
      </c>
      <c r="C4649" s="213" t="s">
        <v>158</v>
      </c>
      <c r="D4649" s="213" t="s">
        <v>38</v>
      </c>
      <c r="E4649" s="213">
        <v>76</v>
      </c>
      <c r="F4649" s="213" t="s">
        <v>141</v>
      </c>
    </row>
    <row r="4650" spans="1:6" x14ac:dyDescent="0.3">
      <c r="A4650" s="213">
        <v>2014</v>
      </c>
      <c r="B4650" s="213" t="s">
        <v>0</v>
      </c>
      <c r="C4650" s="213" t="s">
        <v>158</v>
      </c>
      <c r="D4650" s="213" t="s">
        <v>275</v>
      </c>
      <c r="E4650" s="213">
        <v>119</v>
      </c>
      <c r="F4650" s="213" t="s">
        <v>141</v>
      </c>
    </row>
    <row r="4651" spans="1:6" x14ac:dyDescent="0.3">
      <c r="A4651" s="213">
        <v>2014</v>
      </c>
      <c r="B4651" s="213" t="s">
        <v>0</v>
      </c>
      <c r="C4651" s="213" t="s">
        <v>158</v>
      </c>
      <c r="D4651" s="213" t="s">
        <v>8</v>
      </c>
      <c r="E4651" s="213">
        <v>327</v>
      </c>
      <c r="F4651" s="213" t="s">
        <v>141</v>
      </c>
    </row>
    <row r="4652" spans="1:6" x14ac:dyDescent="0.3">
      <c r="A4652" s="213">
        <v>2014</v>
      </c>
      <c r="B4652" s="213" t="s">
        <v>0</v>
      </c>
      <c r="C4652" s="213" t="s">
        <v>158</v>
      </c>
      <c r="D4652" s="213" t="s">
        <v>78</v>
      </c>
      <c r="E4652" s="213">
        <v>415</v>
      </c>
      <c r="F4652" s="213" t="s">
        <v>141</v>
      </c>
    </row>
    <row r="4653" spans="1:6" x14ac:dyDescent="0.3">
      <c r="A4653" s="213">
        <v>2014</v>
      </c>
      <c r="B4653" s="213" t="s">
        <v>0</v>
      </c>
      <c r="C4653" s="213" t="s">
        <v>158</v>
      </c>
      <c r="D4653" s="213" t="s">
        <v>27</v>
      </c>
      <c r="E4653" s="213">
        <v>318</v>
      </c>
      <c r="F4653" s="213" t="s">
        <v>141</v>
      </c>
    </row>
    <row r="4654" spans="1:6" x14ac:dyDescent="0.3">
      <c r="A4654" s="213">
        <v>2014</v>
      </c>
      <c r="B4654" s="213" t="s">
        <v>0</v>
      </c>
      <c r="C4654" s="213" t="s">
        <v>158</v>
      </c>
      <c r="D4654" s="213" t="s">
        <v>13</v>
      </c>
      <c r="E4654" s="213">
        <v>150</v>
      </c>
      <c r="F4654" s="213" t="s">
        <v>141</v>
      </c>
    </row>
    <row r="4655" spans="1:6" x14ac:dyDescent="0.3">
      <c r="A4655" s="213">
        <v>2014</v>
      </c>
      <c r="B4655" s="213" t="s">
        <v>0</v>
      </c>
      <c r="C4655" s="213" t="s">
        <v>158</v>
      </c>
      <c r="D4655" s="213" t="s">
        <v>70</v>
      </c>
      <c r="E4655" s="213">
        <v>405</v>
      </c>
      <c r="F4655" s="213" t="s">
        <v>141</v>
      </c>
    </row>
    <row r="4656" spans="1:6" x14ac:dyDescent="0.3">
      <c r="A4656" s="213">
        <v>2014</v>
      </c>
      <c r="B4656" s="213" t="s">
        <v>0</v>
      </c>
      <c r="C4656" s="213" t="s">
        <v>158</v>
      </c>
      <c r="D4656" s="213" t="s">
        <v>72</v>
      </c>
      <c r="E4656" s="213">
        <v>123</v>
      </c>
      <c r="F4656" s="213" t="s">
        <v>141</v>
      </c>
    </row>
    <row r="4657" spans="1:6" x14ac:dyDescent="0.3">
      <c r="A4657" s="213">
        <v>2014</v>
      </c>
      <c r="B4657" s="213" t="s">
        <v>0</v>
      </c>
      <c r="C4657" s="213" t="s">
        <v>158</v>
      </c>
      <c r="D4657" s="213" t="s">
        <v>276</v>
      </c>
      <c r="E4657" s="213">
        <v>56</v>
      </c>
      <c r="F4657" s="213" t="s">
        <v>141</v>
      </c>
    </row>
    <row r="4658" spans="1:6" x14ac:dyDescent="0.3">
      <c r="A4658" s="213">
        <v>2014</v>
      </c>
      <c r="B4658" s="213" t="s">
        <v>0</v>
      </c>
      <c r="C4658" s="213" t="s">
        <v>158</v>
      </c>
      <c r="D4658" s="213" t="s">
        <v>6</v>
      </c>
      <c r="E4658" s="292">
        <v>1017</v>
      </c>
      <c r="F4658" s="213" t="s">
        <v>141</v>
      </c>
    </row>
    <row r="4659" spans="1:6" x14ac:dyDescent="0.3">
      <c r="A4659" s="213">
        <v>2014</v>
      </c>
      <c r="B4659" s="213" t="s">
        <v>0</v>
      </c>
      <c r="C4659" s="213" t="s">
        <v>158</v>
      </c>
      <c r="D4659" s="213" t="s">
        <v>62</v>
      </c>
      <c r="E4659" s="213">
        <v>269</v>
      </c>
      <c r="F4659" s="213" t="s">
        <v>141</v>
      </c>
    </row>
    <row r="4660" spans="1:6" x14ac:dyDescent="0.3">
      <c r="A4660" s="213">
        <v>2014</v>
      </c>
      <c r="B4660" s="213" t="s">
        <v>0</v>
      </c>
      <c r="C4660" s="213" t="s">
        <v>158</v>
      </c>
      <c r="D4660" s="213" t="s">
        <v>5</v>
      </c>
      <c r="E4660" s="213">
        <v>735</v>
      </c>
      <c r="F4660" s="213" t="s">
        <v>141</v>
      </c>
    </row>
    <row r="4661" spans="1:6" x14ac:dyDescent="0.3">
      <c r="A4661" s="213">
        <v>2014</v>
      </c>
      <c r="B4661" s="213" t="s">
        <v>0</v>
      </c>
      <c r="C4661" s="213" t="s">
        <v>158</v>
      </c>
      <c r="D4661" s="213" t="s">
        <v>76</v>
      </c>
      <c r="E4661" s="213">
        <v>350</v>
      </c>
      <c r="F4661" s="213" t="s">
        <v>141</v>
      </c>
    </row>
    <row r="4662" spans="1:6" x14ac:dyDescent="0.3">
      <c r="A4662" s="213">
        <v>2014</v>
      </c>
      <c r="B4662" s="213" t="s">
        <v>0</v>
      </c>
      <c r="C4662" s="213" t="s">
        <v>158</v>
      </c>
      <c r="D4662" s="213" t="s">
        <v>63</v>
      </c>
      <c r="E4662" s="213">
        <v>84</v>
      </c>
      <c r="F4662" s="213" t="s">
        <v>141</v>
      </c>
    </row>
    <row r="4663" spans="1:6" x14ac:dyDescent="0.3">
      <c r="A4663" s="213">
        <v>2014</v>
      </c>
      <c r="B4663" s="213" t="s">
        <v>0</v>
      </c>
      <c r="C4663" s="213" t="s">
        <v>158</v>
      </c>
      <c r="D4663" s="213" t="s">
        <v>277</v>
      </c>
      <c r="E4663" s="213">
        <v>38</v>
      </c>
      <c r="F4663" s="213" t="s">
        <v>141</v>
      </c>
    </row>
    <row r="4664" spans="1:6" x14ac:dyDescent="0.3">
      <c r="A4664" s="213">
        <v>2014</v>
      </c>
      <c r="B4664" s="213" t="s">
        <v>0</v>
      </c>
      <c r="C4664" s="213" t="s">
        <v>158</v>
      </c>
      <c r="D4664" s="213" t="s">
        <v>43</v>
      </c>
      <c r="E4664" s="213">
        <v>103</v>
      </c>
      <c r="F4664" s="213" t="s">
        <v>141</v>
      </c>
    </row>
    <row r="4665" spans="1:6" x14ac:dyDescent="0.3">
      <c r="A4665" s="213">
        <v>2014</v>
      </c>
      <c r="B4665" s="213" t="s">
        <v>0</v>
      </c>
      <c r="C4665" s="213" t="s">
        <v>158</v>
      </c>
      <c r="D4665" s="213" t="s">
        <v>65</v>
      </c>
      <c r="E4665" s="213">
        <v>120</v>
      </c>
      <c r="F4665" s="213" t="s">
        <v>141</v>
      </c>
    </row>
    <row r="4666" spans="1:6" x14ac:dyDescent="0.3">
      <c r="A4666" s="213">
        <v>2014</v>
      </c>
      <c r="B4666" s="213" t="s">
        <v>0</v>
      </c>
      <c r="C4666" s="213" t="s">
        <v>158</v>
      </c>
      <c r="D4666" s="213" t="s">
        <v>22</v>
      </c>
      <c r="E4666" s="213">
        <v>151</v>
      </c>
      <c r="F4666" s="213" t="s">
        <v>141</v>
      </c>
    </row>
    <row r="4667" spans="1:6" x14ac:dyDescent="0.3">
      <c r="A4667" s="213">
        <v>2014</v>
      </c>
      <c r="B4667" s="213" t="s">
        <v>0</v>
      </c>
      <c r="C4667" s="213" t="s">
        <v>158</v>
      </c>
      <c r="D4667" s="213" t="s">
        <v>61</v>
      </c>
      <c r="E4667" s="213">
        <v>81</v>
      </c>
      <c r="F4667" s="213" t="s">
        <v>141</v>
      </c>
    </row>
    <row r="4668" spans="1:6" x14ac:dyDescent="0.3">
      <c r="A4668" s="213">
        <v>2014</v>
      </c>
      <c r="B4668" s="213" t="s">
        <v>0</v>
      </c>
      <c r="C4668" s="213" t="s">
        <v>158</v>
      </c>
      <c r="D4668" s="213" t="s">
        <v>23</v>
      </c>
      <c r="E4668" s="213">
        <v>216</v>
      </c>
      <c r="F4668" s="213" t="s">
        <v>141</v>
      </c>
    </row>
    <row r="4669" spans="1:6" x14ac:dyDescent="0.3">
      <c r="A4669" s="213">
        <v>2014</v>
      </c>
      <c r="B4669" s="213" t="s">
        <v>0</v>
      </c>
      <c r="C4669" s="213" t="s">
        <v>158</v>
      </c>
      <c r="D4669" s="213" t="s">
        <v>12</v>
      </c>
      <c r="E4669" s="213">
        <v>87</v>
      </c>
      <c r="F4669" s="213" t="s">
        <v>141</v>
      </c>
    </row>
    <row r="4670" spans="1:6" x14ac:dyDescent="0.3">
      <c r="A4670" s="213">
        <v>2014</v>
      </c>
      <c r="B4670" s="213" t="s">
        <v>0</v>
      </c>
      <c r="C4670" s="213" t="s">
        <v>158</v>
      </c>
      <c r="D4670" s="213" t="s">
        <v>278</v>
      </c>
      <c r="E4670" s="213">
        <v>252</v>
      </c>
      <c r="F4670" s="213" t="s">
        <v>141</v>
      </c>
    </row>
    <row r="4671" spans="1:6" x14ac:dyDescent="0.3">
      <c r="A4671" s="213">
        <v>2014</v>
      </c>
      <c r="B4671" s="213" t="s">
        <v>0</v>
      </c>
      <c r="C4671" s="213" t="s">
        <v>158</v>
      </c>
      <c r="D4671" s="213" t="s">
        <v>19</v>
      </c>
      <c r="E4671" s="213">
        <v>221</v>
      </c>
      <c r="F4671" s="213" t="s">
        <v>141</v>
      </c>
    </row>
    <row r="4672" spans="1:6" x14ac:dyDescent="0.3">
      <c r="A4672" s="213">
        <v>2014</v>
      </c>
      <c r="B4672" s="213" t="s">
        <v>0</v>
      </c>
      <c r="C4672" s="213" t="s">
        <v>158</v>
      </c>
      <c r="D4672" s="213" t="s">
        <v>45</v>
      </c>
      <c r="E4672" s="213">
        <v>48</v>
      </c>
      <c r="F4672" s="213" t="s">
        <v>141</v>
      </c>
    </row>
    <row r="4673" spans="1:6" x14ac:dyDescent="0.3">
      <c r="A4673" s="213">
        <v>2014</v>
      </c>
      <c r="B4673" s="213" t="s">
        <v>0</v>
      </c>
      <c r="C4673" s="213" t="s">
        <v>158</v>
      </c>
      <c r="D4673" s="213" t="s">
        <v>48</v>
      </c>
      <c r="E4673" s="213">
        <v>143</v>
      </c>
      <c r="F4673" s="213" t="s">
        <v>141</v>
      </c>
    </row>
    <row r="4674" spans="1:6" x14ac:dyDescent="0.3">
      <c r="A4674" s="213">
        <v>2014</v>
      </c>
      <c r="B4674" s="213" t="s">
        <v>0</v>
      </c>
      <c r="C4674" s="213" t="s">
        <v>158</v>
      </c>
      <c r="D4674" s="213" t="s">
        <v>34</v>
      </c>
      <c r="E4674" s="213">
        <v>75</v>
      </c>
      <c r="F4674" s="213" t="s">
        <v>141</v>
      </c>
    </row>
    <row r="4675" spans="1:6" x14ac:dyDescent="0.3">
      <c r="A4675" s="213">
        <v>2014</v>
      </c>
      <c r="B4675" s="213" t="s">
        <v>0</v>
      </c>
      <c r="C4675" s="213" t="s">
        <v>158</v>
      </c>
      <c r="D4675" s="213" t="s">
        <v>3</v>
      </c>
      <c r="E4675" s="213">
        <v>875</v>
      </c>
      <c r="F4675" s="213" t="s">
        <v>141</v>
      </c>
    </row>
    <row r="4676" spans="1:6" x14ac:dyDescent="0.3">
      <c r="A4676" s="213">
        <v>2014</v>
      </c>
      <c r="B4676" s="213" t="s">
        <v>0</v>
      </c>
      <c r="C4676" s="213" t="s">
        <v>158</v>
      </c>
      <c r="D4676" s="213" t="s">
        <v>80</v>
      </c>
      <c r="E4676" s="213">
        <v>262</v>
      </c>
      <c r="F4676" s="213" t="s">
        <v>141</v>
      </c>
    </row>
    <row r="4677" spans="1:6" x14ac:dyDescent="0.3">
      <c r="A4677" s="213">
        <v>2014</v>
      </c>
      <c r="B4677" s="213" t="s">
        <v>0</v>
      </c>
      <c r="C4677" s="213" t="s">
        <v>158</v>
      </c>
      <c r="D4677" s="213" t="s">
        <v>39</v>
      </c>
      <c r="E4677" s="213">
        <v>155</v>
      </c>
      <c r="F4677" s="213" t="s">
        <v>141</v>
      </c>
    </row>
    <row r="4678" spans="1:6" x14ac:dyDescent="0.3">
      <c r="A4678" s="213">
        <v>2014</v>
      </c>
      <c r="B4678" s="213" t="s">
        <v>0</v>
      </c>
      <c r="C4678" s="213" t="s">
        <v>158</v>
      </c>
      <c r="D4678" s="213" t="s">
        <v>14</v>
      </c>
      <c r="E4678" s="213">
        <v>585</v>
      </c>
      <c r="F4678" s="213" t="s">
        <v>141</v>
      </c>
    </row>
    <row r="4679" spans="1:6" x14ac:dyDescent="0.3">
      <c r="A4679" s="213">
        <v>2014</v>
      </c>
      <c r="B4679" s="213" t="s">
        <v>0</v>
      </c>
      <c r="C4679" s="213" t="s">
        <v>158</v>
      </c>
      <c r="D4679" s="213" t="s">
        <v>68</v>
      </c>
      <c r="E4679" s="213">
        <v>132</v>
      </c>
      <c r="F4679" s="213" t="s">
        <v>141</v>
      </c>
    </row>
    <row r="4680" spans="1:6" x14ac:dyDescent="0.3">
      <c r="A4680" s="213">
        <v>2014</v>
      </c>
      <c r="B4680" s="213" t="s">
        <v>0</v>
      </c>
      <c r="C4680" s="213" t="s">
        <v>158</v>
      </c>
      <c r="D4680" s="213" t="s">
        <v>69</v>
      </c>
      <c r="E4680" s="213">
        <v>116</v>
      </c>
      <c r="F4680" s="213" t="s">
        <v>141</v>
      </c>
    </row>
    <row r="4681" spans="1:6" x14ac:dyDescent="0.3">
      <c r="A4681" s="213">
        <v>2014</v>
      </c>
      <c r="B4681" s="213" t="s">
        <v>0</v>
      </c>
      <c r="C4681" s="213" t="s">
        <v>158</v>
      </c>
      <c r="D4681" s="213" t="s">
        <v>279</v>
      </c>
      <c r="E4681" s="213">
        <v>61</v>
      </c>
      <c r="F4681" s="213" t="s">
        <v>141</v>
      </c>
    </row>
    <row r="4682" spans="1:6" x14ac:dyDescent="0.3">
      <c r="A4682" s="213">
        <v>2014</v>
      </c>
      <c r="B4682" s="213" t="s">
        <v>0</v>
      </c>
      <c r="C4682" s="213" t="s">
        <v>158</v>
      </c>
      <c r="D4682" s="213" t="s">
        <v>24</v>
      </c>
      <c r="E4682" s="213">
        <v>588</v>
      </c>
      <c r="F4682" s="213" t="s">
        <v>141</v>
      </c>
    </row>
    <row r="4683" spans="1:6" x14ac:dyDescent="0.3">
      <c r="A4683" s="213">
        <v>2014</v>
      </c>
      <c r="B4683" s="213" t="s">
        <v>0</v>
      </c>
      <c r="C4683" s="213" t="s">
        <v>158</v>
      </c>
      <c r="D4683" s="213" t="s">
        <v>9</v>
      </c>
      <c r="E4683" s="213">
        <v>420</v>
      </c>
      <c r="F4683" s="213" t="s">
        <v>141</v>
      </c>
    </row>
    <row r="4684" spans="1:6" x14ac:dyDescent="0.3">
      <c r="A4684" s="213">
        <v>2014</v>
      </c>
      <c r="B4684" s="213" t="s">
        <v>0</v>
      </c>
      <c r="C4684" s="213" t="s">
        <v>158</v>
      </c>
      <c r="D4684" s="213" t="s">
        <v>67</v>
      </c>
      <c r="E4684" s="213">
        <v>152</v>
      </c>
      <c r="F4684" s="213" t="s">
        <v>141</v>
      </c>
    </row>
    <row r="4685" spans="1:6" x14ac:dyDescent="0.3">
      <c r="A4685" s="213">
        <v>2014</v>
      </c>
      <c r="B4685" s="213" t="s">
        <v>0</v>
      </c>
      <c r="C4685" s="213" t="s">
        <v>158</v>
      </c>
      <c r="D4685" s="213" t="s">
        <v>28</v>
      </c>
      <c r="E4685" s="213">
        <v>286</v>
      </c>
      <c r="F4685" s="213" t="s">
        <v>141</v>
      </c>
    </row>
    <row r="4686" spans="1:6" x14ac:dyDescent="0.3">
      <c r="A4686" s="213">
        <v>2014</v>
      </c>
      <c r="B4686" s="213" t="s">
        <v>0</v>
      </c>
      <c r="C4686" s="213" t="s">
        <v>158</v>
      </c>
      <c r="D4686" s="213" t="s">
        <v>31</v>
      </c>
      <c r="E4686" s="213">
        <v>208</v>
      </c>
      <c r="F4686" s="213" t="s">
        <v>141</v>
      </c>
    </row>
    <row r="4687" spans="1:6" x14ac:dyDescent="0.3">
      <c r="A4687" s="213">
        <v>2014</v>
      </c>
      <c r="B4687" s="213" t="s">
        <v>0</v>
      </c>
      <c r="C4687" s="213" t="s">
        <v>158</v>
      </c>
      <c r="D4687" s="213" t="s">
        <v>64</v>
      </c>
      <c r="E4687" s="213">
        <v>299</v>
      </c>
      <c r="F4687" s="213" t="s">
        <v>141</v>
      </c>
    </row>
    <row r="4688" spans="1:6" x14ac:dyDescent="0.3">
      <c r="A4688" s="213">
        <v>2014</v>
      </c>
      <c r="B4688" s="213" t="s">
        <v>0</v>
      </c>
      <c r="C4688" s="213" t="s">
        <v>158</v>
      </c>
      <c r="D4688" s="213" t="s">
        <v>280</v>
      </c>
      <c r="E4688" s="213">
        <v>68</v>
      </c>
      <c r="F4688" s="213" t="s">
        <v>141</v>
      </c>
    </row>
    <row r="4689" spans="1:6" x14ac:dyDescent="0.3">
      <c r="A4689" s="213">
        <v>2014</v>
      </c>
      <c r="B4689" s="213" t="s">
        <v>0</v>
      </c>
      <c r="C4689" s="213" t="s">
        <v>158</v>
      </c>
      <c r="D4689" s="213" t="s">
        <v>73</v>
      </c>
      <c r="E4689" s="213">
        <v>417</v>
      </c>
      <c r="F4689" s="213" t="s">
        <v>141</v>
      </c>
    </row>
    <row r="4690" spans="1:6" x14ac:dyDescent="0.3">
      <c r="A4690" s="213">
        <v>2014</v>
      </c>
      <c r="B4690" s="213" t="s">
        <v>0</v>
      </c>
      <c r="C4690" s="213" t="s">
        <v>158</v>
      </c>
      <c r="D4690" s="213" t="s">
        <v>26</v>
      </c>
      <c r="E4690" s="213">
        <v>199</v>
      </c>
      <c r="F4690" s="213" t="s">
        <v>141</v>
      </c>
    </row>
    <row r="4691" spans="1:6" x14ac:dyDescent="0.3">
      <c r="A4691" s="213">
        <v>2014</v>
      </c>
      <c r="B4691" s="213" t="s">
        <v>0</v>
      </c>
      <c r="C4691" s="213" t="s">
        <v>158</v>
      </c>
      <c r="D4691" s="213" t="s">
        <v>32</v>
      </c>
      <c r="E4691" s="213">
        <v>191</v>
      </c>
      <c r="F4691" s="213" t="s">
        <v>141</v>
      </c>
    </row>
    <row r="4692" spans="1:6" x14ac:dyDescent="0.3">
      <c r="A4692" s="213">
        <v>2014</v>
      </c>
      <c r="B4692" s="213" t="s">
        <v>0</v>
      </c>
      <c r="C4692" s="213" t="s">
        <v>158</v>
      </c>
      <c r="D4692" s="213" t="s">
        <v>46</v>
      </c>
      <c r="E4692" s="213">
        <v>420</v>
      </c>
      <c r="F4692" s="213" t="s">
        <v>141</v>
      </c>
    </row>
    <row r="4693" spans="1:6" x14ac:dyDescent="0.3">
      <c r="A4693" s="213">
        <v>2014</v>
      </c>
      <c r="B4693" s="213" t="s">
        <v>0</v>
      </c>
      <c r="C4693" s="213" t="s">
        <v>158</v>
      </c>
      <c r="D4693" s="213" t="s">
        <v>75</v>
      </c>
      <c r="E4693" s="213">
        <v>266</v>
      </c>
      <c r="F4693" s="213" t="s">
        <v>141</v>
      </c>
    </row>
    <row r="4694" spans="1:6" x14ac:dyDescent="0.3">
      <c r="A4694" s="213">
        <v>2014</v>
      </c>
      <c r="B4694" s="213" t="s">
        <v>0</v>
      </c>
      <c r="C4694" s="213" t="s">
        <v>158</v>
      </c>
      <c r="D4694" s="213" t="s">
        <v>10</v>
      </c>
      <c r="E4694" s="213">
        <v>714</v>
      </c>
      <c r="F4694" s="213" t="s">
        <v>141</v>
      </c>
    </row>
    <row r="4695" spans="1:6" x14ac:dyDescent="0.3">
      <c r="A4695" s="213">
        <v>2014</v>
      </c>
      <c r="B4695" s="213" t="s">
        <v>0</v>
      </c>
      <c r="C4695" s="213" t="s">
        <v>158</v>
      </c>
      <c r="D4695" s="213" t="s">
        <v>291</v>
      </c>
      <c r="E4695" s="213">
        <v>81</v>
      </c>
      <c r="F4695" s="213" t="s">
        <v>141</v>
      </c>
    </row>
    <row r="4696" spans="1:6" x14ac:dyDescent="0.3">
      <c r="A4696" s="213">
        <v>2014</v>
      </c>
      <c r="B4696" s="213" t="s">
        <v>0</v>
      </c>
      <c r="C4696" s="213" t="s">
        <v>158</v>
      </c>
      <c r="D4696" s="213" t="s">
        <v>15</v>
      </c>
      <c r="E4696" s="213">
        <v>622</v>
      </c>
      <c r="F4696" s="213" t="s">
        <v>141</v>
      </c>
    </row>
    <row r="4697" spans="1:6" x14ac:dyDescent="0.3">
      <c r="A4697" s="213">
        <v>2014</v>
      </c>
      <c r="B4697" s="213" t="s">
        <v>0</v>
      </c>
      <c r="C4697" s="213" t="s">
        <v>158</v>
      </c>
      <c r="D4697" s="213" t="s">
        <v>18</v>
      </c>
      <c r="E4697" s="213">
        <v>528</v>
      </c>
      <c r="F4697" s="213" t="s">
        <v>141</v>
      </c>
    </row>
    <row r="4698" spans="1:6" x14ac:dyDescent="0.3">
      <c r="A4698" s="213">
        <v>2014</v>
      </c>
      <c r="B4698" s="213" t="s">
        <v>0</v>
      </c>
      <c r="C4698" s="213" t="s">
        <v>158</v>
      </c>
      <c r="D4698" s="213" t="s">
        <v>77</v>
      </c>
      <c r="E4698" s="213">
        <v>202</v>
      </c>
      <c r="F4698" s="213" t="s">
        <v>141</v>
      </c>
    </row>
    <row r="4699" spans="1:6" x14ac:dyDescent="0.3">
      <c r="A4699" s="213">
        <v>2014</v>
      </c>
      <c r="B4699" s="213" t="s">
        <v>0</v>
      </c>
      <c r="C4699" s="213" t="s">
        <v>158</v>
      </c>
      <c r="D4699" s="213" t="s">
        <v>44</v>
      </c>
      <c r="E4699" s="213">
        <v>45</v>
      </c>
      <c r="F4699" s="213" t="s">
        <v>141</v>
      </c>
    </row>
    <row r="4700" spans="1:6" x14ac:dyDescent="0.3">
      <c r="A4700" s="213">
        <v>2014</v>
      </c>
      <c r="B4700" s="213" t="s">
        <v>0</v>
      </c>
      <c r="C4700" s="213" t="s">
        <v>158</v>
      </c>
      <c r="D4700" s="213" t="s">
        <v>71</v>
      </c>
      <c r="E4700" s="213">
        <v>249</v>
      </c>
      <c r="F4700" s="213" t="s">
        <v>141</v>
      </c>
    </row>
    <row r="4701" spans="1:6" x14ac:dyDescent="0.3">
      <c r="A4701" s="213">
        <v>2014</v>
      </c>
      <c r="B4701" s="213" t="s">
        <v>0</v>
      </c>
      <c r="C4701" s="213" t="s">
        <v>158</v>
      </c>
      <c r="D4701" s="213" t="s">
        <v>52</v>
      </c>
      <c r="E4701" s="213">
        <v>60</v>
      </c>
      <c r="F4701" s="213" t="s">
        <v>141</v>
      </c>
    </row>
    <row r="4702" spans="1:6" x14ac:dyDescent="0.3">
      <c r="A4702" s="213">
        <v>2014</v>
      </c>
      <c r="B4702" s="213" t="s">
        <v>0</v>
      </c>
      <c r="C4702" s="213" t="s">
        <v>158</v>
      </c>
      <c r="D4702" s="213" t="s">
        <v>20</v>
      </c>
      <c r="E4702" s="213">
        <v>372</v>
      </c>
      <c r="F4702" s="213" t="s">
        <v>141</v>
      </c>
    </row>
    <row r="4703" spans="1:6" x14ac:dyDescent="0.3">
      <c r="A4703" s="213">
        <v>2014</v>
      </c>
      <c r="B4703" s="213" t="s">
        <v>0</v>
      </c>
      <c r="C4703" s="213" t="s">
        <v>158</v>
      </c>
      <c r="D4703" s="213" t="s">
        <v>95</v>
      </c>
      <c r="E4703" s="213">
        <v>569</v>
      </c>
      <c r="F4703" s="213" t="s">
        <v>141</v>
      </c>
    </row>
    <row r="4704" spans="1:6" x14ac:dyDescent="0.3">
      <c r="A4704" s="213">
        <v>2014</v>
      </c>
      <c r="B4704" s="213" t="s">
        <v>0</v>
      </c>
      <c r="C4704" s="213" t="s">
        <v>158</v>
      </c>
      <c r="D4704" s="213" t="s">
        <v>30</v>
      </c>
      <c r="E4704" s="213">
        <v>94</v>
      </c>
      <c r="F4704" s="213" t="s">
        <v>141</v>
      </c>
    </row>
    <row r="4705" spans="1:6" x14ac:dyDescent="0.3">
      <c r="A4705" s="213">
        <v>2014</v>
      </c>
      <c r="B4705" s="213" t="s">
        <v>0</v>
      </c>
      <c r="C4705" s="213" t="s">
        <v>158</v>
      </c>
      <c r="D4705" s="213" t="s">
        <v>281</v>
      </c>
      <c r="E4705" s="292">
        <v>1275</v>
      </c>
      <c r="F4705" s="213" t="s">
        <v>141</v>
      </c>
    </row>
    <row r="4706" spans="1:6" x14ac:dyDescent="0.3">
      <c r="A4706" s="213">
        <v>2014</v>
      </c>
      <c r="B4706" s="213" t="s">
        <v>0</v>
      </c>
      <c r="C4706" s="213" t="s">
        <v>158</v>
      </c>
      <c r="D4706" s="213" t="s">
        <v>282</v>
      </c>
      <c r="E4706" s="213">
        <v>104</v>
      </c>
      <c r="F4706" s="213" t="s">
        <v>141</v>
      </c>
    </row>
    <row r="4707" spans="1:6" x14ac:dyDescent="0.3">
      <c r="A4707" s="213">
        <v>2014</v>
      </c>
      <c r="B4707" s="213" t="s">
        <v>0</v>
      </c>
      <c r="C4707" s="213" t="s">
        <v>158</v>
      </c>
      <c r="D4707" s="213" t="s">
        <v>145</v>
      </c>
      <c r="E4707" s="292">
        <v>6067</v>
      </c>
      <c r="F4707" s="213" t="s">
        <v>141</v>
      </c>
    </row>
    <row r="4708" spans="1:6" x14ac:dyDescent="0.3">
      <c r="A4708" s="213">
        <v>2014</v>
      </c>
      <c r="B4708" s="213" t="s">
        <v>0</v>
      </c>
      <c r="C4708" s="213" t="s">
        <v>158</v>
      </c>
      <c r="D4708" s="213" t="s">
        <v>146</v>
      </c>
      <c r="E4708" s="292">
        <v>3243</v>
      </c>
      <c r="F4708" s="213" t="s">
        <v>141</v>
      </c>
    </row>
    <row r="4709" spans="1:6" x14ac:dyDescent="0.3">
      <c r="A4709" s="213">
        <v>2014</v>
      </c>
      <c r="B4709" s="213" t="s">
        <v>0</v>
      </c>
      <c r="C4709" s="213" t="s">
        <v>158</v>
      </c>
      <c r="D4709" s="213" t="s">
        <v>147</v>
      </c>
      <c r="E4709" s="292">
        <v>7055</v>
      </c>
      <c r="F4709" s="213" t="s">
        <v>141</v>
      </c>
    </row>
    <row r="4710" spans="1:6" x14ac:dyDescent="0.3">
      <c r="A4710" s="213">
        <v>2014</v>
      </c>
      <c r="B4710" s="213" t="s">
        <v>0</v>
      </c>
      <c r="C4710" s="213" t="s">
        <v>81</v>
      </c>
      <c r="D4710" s="213" t="s">
        <v>59</v>
      </c>
      <c r="E4710" s="213">
        <v>52</v>
      </c>
      <c r="F4710" s="213" t="s">
        <v>141</v>
      </c>
    </row>
    <row r="4711" spans="1:6" x14ac:dyDescent="0.3">
      <c r="A4711" s="213">
        <v>2014</v>
      </c>
      <c r="B4711" s="213" t="s">
        <v>0</v>
      </c>
      <c r="C4711" s="213" t="s">
        <v>81</v>
      </c>
      <c r="D4711" s="213" t="s">
        <v>79</v>
      </c>
      <c r="E4711" s="213">
        <v>637</v>
      </c>
      <c r="F4711" s="213" t="s">
        <v>141</v>
      </c>
    </row>
    <row r="4712" spans="1:6" x14ac:dyDescent="0.3">
      <c r="A4712" s="213">
        <v>2014</v>
      </c>
      <c r="B4712" s="213" t="s">
        <v>0</v>
      </c>
      <c r="C4712" s="213" t="s">
        <v>81</v>
      </c>
      <c r="D4712" s="213" t="s">
        <v>17</v>
      </c>
      <c r="E4712" s="213">
        <v>371</v>
      </c>
      <c r="F4712" s="213" t="s">
        <v>141</v>
      </c>
    </row>
    <row r="4713" spans="1:6" x14ac:dyDescent="0.3">
      <c r="A4713" s="213">
        <v>2014</v>
      </c>
      <c r="B4713" s="213" t="s">
        <v>0</v>
      </c>
      <c r="C4713" s="213" t="s">
        <v>81</v>
      </c>
      <c r="D4713" s="213" t="s">
        <v>274</v>
      </c>
      <c r="E4713" s="213">
        <v>40</v>
      </c>
      <c r="F4713" s="213" t="s">
        <v>141</v>
      </c>
    </row>
    <row r="4714" spans="1:6" x14ac:dyDescent="0.3">
      <c r="A4714" s="213">
        <v>2014</v>
      </c>
      <c r="B4714" s="213" t="s">
        <v>0</v>
      </c>
      <c r="C4714" s="213" t="s">
        <v>81</v>
      </c>
      <c r="D4714" s="213" t="s">
        <v>66</v>
      </c>
      <c r="E4714" s="213">
        <v>97</v>
      </c>
      <c r="F4714" s="213" t="s">
        <v>141</v>
      </c>
    </row>
    <row r="4715" spans="1:6" x14ac:dyDescent="0.3">
      <c r="A4715" s="213">
        <v>2014</v>
      </c>
      <c r="B4715" s="213" t="s">
        <v>0</v>
      </c>
      <c r="C4715" s="213" t="s">
        <v>81</v>
      </c>
      <c r="D4715" s="213" t="s">
        <v>283</v>
      </c>
      <c r="E4715" s="213">
        <v>38</v>
      </c>
      <c r="F4715" s="213" t="s">
        <v>141</v>
      </c>
    </row>
    <row r="4716" spans="1:6" x14ac:dyDescent="0.3">
      <c r="A4716" s="213">
        <v>2014</v>
      </c>
      <c r="B4716" s="213" t="s">
        <v>0</v>
      </c>
      <c r="C4716" s="213" t="s">
        <v>81</v>
      </c>
      <c r="D4716" s="213" t="s">
        <v>11</v>
      </c>
      <c r="E4716" s="213">
        <v>663</v>
      </c>
      <c r="F4716" s="213" t="s">
        <v>141</v>
      </c>
    </row>
    <row r="4717" spans="1:6" x14ac:dyDescent="0.3">
      <c r="A4717" s="213">
        <v>2014</v>
      </c>
      <c r="B4717" s="213" t="s">
        <v>0</v>
      </c>
      <c r="C4717" s="213" t="s">
        <v>81</v>
      </c>
      <c r="D4717" s="213" t="s">
        <v>56</v>
      </c>
      <c r="E4717" s="213">
        <v>157</v>
      </c>
      <c r="F4717" s="213" t="s">
        <v>141</v>
      </c>
    </row>
    <row r="4718" spans="1:6" x14ac:dyDescent="0.3">
      <c r="A4718" s="213">
        <v>2014</v>
      </c>
      <c r="B4718" s="213" t="s">
        <v>0</v>
      </c>
      <c r="C4718" s="213" t="s">
        <v>81</v>
      </c>
      <c r="D4718" s="213" t="s">
        <v>29</v>
      </c>
      <c r="E4718" s="213">
        <v>167</v>
      </c>
      <c r="F4718" s="213" t="s">
        <v>141</v>
      </c>
    </row>
    <row r="4719" spans="1:6" x14ac:dyDescent="0.3">
      <c r="A4719" s="213">
        <v>2014</v>
      </c>
      <c r="B4719" s="213" t="s">
        <v>0</v>
      </c>
      <c r="C4719" s="213" t="s">
        <v>81</v>
      </c>
      <c r="D4719" s="213" t="s">
        <v>47</v>
      </c>
      <c r="E4719" s="213">
        <v>436</v>
      </c>
      <c r="F4719" s="213" t="s">
        <v>141</v>
      </c>
    </row>
    <row r="4720" spans="1:6" x14ac:dyDescent="0.3">
      <c r="A4720" s="213">
        <v>2014</v>
      </c>
      <c r="B4720" s="213" t="s">
        <v>0</v>
      </c>
      <c r="C4720" s="213" t="s">
        <v>81</v>
      </c>
      <c r="D4720" s="213" t="s">
        <v>57</v>
      </c>
      <c r="E4720" s="213">
        <v>94</v>
      </c>
      <c r="F4720" s="213" t="s">
        <v>141</v>
      </c>
    </row>
    <row r="4721" spans="1:6" x14ac:dyDescent="0.3">
      <c r="A4721" s="213">
        <v>2014</v>
      </c>
      <c r="B4721" s="213" t="s">
        <v>0</v>
      </c>
      <c r="C4721" s="213" t="s">
        <v>81</v>
      </c>
      <c r="D4721" s="213" t="s">
        <v>74</v>
      </c>
      <c r="E4721" s="213">
        <v>447</v>
      </c>
      <c r="F4721" s="213" t="s">
        <v>141</v>
      </c>
    </row>
    <row r="4722" spans="1:6" x14ac:dyDescent="0.3">
      <c r="A4722" s="213">
        <v>2014</v>
      </c>
      <c r="B4722" s="213" t="s">
        <v>0</v>
      </c>
      <c r="C4722" s="213" t="s">
        <v>81</v>
      </c>
      <c r="D4722" s="213" t="s">
        <v>53</v>
      </c>
      <c r="E4722" s="213">
        <v>56</v>
      </c>
      <c r="F4722" s="213" t="s">
        <v>141</v>
      </c>
    </row>
    <row r="4723" spans="1:6" x14ac:dyDescent="0.3">
      <c r="A4723" s="213">
        <v>2014</v>
      </c>
      <c r="B4723" s="213" t="s">
        <v>0</v>
      </c>
      <c r="C4723" s="213" t="s">
        <v>81</v>
      </c>
      <c r="D4723" s="213" t="s">
        <v>33</v>
      </c>
      <c r="E4723" s="213">
        <v>85</v>
      </c>
      <c r="F4723" s="213" t="s">
        <v>141</v>
      </c>
    </row>
    <row r="4724" spans="1:6" x14ac:dyDescent="0.3">
      <c r="A4724" s="213">
        <v>2014</v>
      </c>
      <c r="B4724" s="213" t="s">
        <v>0</v>
      </c>
      <c r="C4724" s="213" t="s">
        <v>81</v>
      </c>
      <c r="D4724" s="213" t="s">
        <v>60</v>
      </c>
      <c r="E4724" s="213">
        <v>187</v>
      </c>
      <c r="F4724" s="213" t="s">
        <v>141</v>
      </c>
    </row>
    <row r="4725" spans="1:6" x14ac:dyDescent="0.3">
      <c r="A4725" s="213">
        <v>2014</v>
      </c>
      <c r="B4725" s="213" t="s">
        <v>0</v>
      </c>
      <c r="C4725" s="213" t="s">
        <v>81</v>
      </c>
      <c r="D4725" s="213" t="s">
        <v>25</v>
      </c>
      <c r="E4725" s="213">
        <v>467</v>
      </c>
      <c r="F4725" s="213" t="s">
        <v>141</v>
      </c>
    </row>
    <row r="4726" spans="1:6" x14ac:dyDescent="0.3">
      <c r="A4726" s="213">
        <v>2014</v>
      </c>
      <c r="B4726" s="213" t="s">
        <v>0</v>
      </c>
      <c r="C4726" s="213" t="s">
        <v>81</v>
      </c>
      <c r="D4726" s="213" t="s">
        <v>7</v>
      </c>
      <c r="E4726" s="213">
        <v>536</v>
      </c>
      <c r="F4726" s="213" t="s">
        <v>141</v>
      </c>
    </row>
    <row r="4727" spans="1:6" x14ac:dyDescent="0.3">
      <c r="A4727" s="213">
        <v>2014</v>
      </c>
      <c r="B4727" s="213" t="s">
        <v>0</v>
      </c>
      <c r="C4727" s="213" t="s">
        <v>81</v>
      </c>
      <c r="D4727" s="213" t="s">
        <v>36</v>
      </c>
      <c r="E4727" s="213">
        <v>161</v>
      </c>
      <c r="F4727" s="213" t="s">
        <v>141</v>
      </c>
    </row>
    <row r="4728" spans="1:6" x14ac:dyDescent="0.3">
      <c r="A4728" s="213">
        <v>2014</v>
      </c>
      <c r="B4728" s="213" t="s">
        <v>0</v>
      </c>
      <c r="C4728" s="213" t="s">
        <v>81</v>
      </c>
      <c r="D4728" s="213" t="s">
        <v>21</v>
      </c>
      <c r="E4728" s="213">
        <v>173</v>
      </c>
      <c r="F4728" s="213" t="s">
        <v>141</v>
      </c>
    </row>
    <row r="4729" spans="1:6" x14ac:dyDescent="0.3">
      <c r="A4729" s="213">
        <v>2014</v>
      </c>
      <c r="B4729" s="213" t="s">
        <v>0</v>
      </c>
      <c r="C4729" s="213" t="s">
        <v>81</v>
      </c>
      <c r="D4729" s="213" t="s">
        <v>16</v>
      </c>
      <c r="E4729" s="213">
        <v>414</v>
      </c>
      <c r="F4729" s="213" t="s">
        <v>141</v>
      </c>
    </row>
    <row r="4730" spans="1:6" x14ac:dyDescent="0.3">
      <c r="A4730" s="213">
        <v>2014</v>
      </c>
      <c r="B4730" s="213" t="s">
        <v>0</v>
      </c>
      <c r="C4730" s="213" t="s">
        <v>81</v>
      </c>
      <c r="D4730" s="213" t="s">
        <v>2</v>
      </c>
      <c r="E4730" s="213">
        <v>920</v>
      </c>
      <c r="F4730" s="213" t="s">
        <v>141</v>
      </c>
    </row>
    <row r="4731" spans="1:6" x14ac:dyDescent="0.3">
      <c r="A4731" s="213">
        <v>2014</v>
      </c>
      <c r="B4731" s="213" t="s">
        <v>0</v>
      </c>
      <c r="C4731" s="213" t="s">
        <v>81</v>
      </c>
      <c r="D4731" s="213" t="s">
        <v>4</v>
      </c>
      <c r="E4731" s="213">
        <v>965</v>
      </c>
      <c r="F4731" s="213" t="s">
        <v>141</v>
      </c>
    </row>
    <row r="4732" spans="1:6" x14ac:dyDescent="0.3">
      <c r="A4732" s="213">
        <v>2014</v>
      </c>
      <c r="B4732" s="213" t="s">
        <v>0</v>
      </c>
      <c r="C4732" s="213" t="s">
        <v>81</v>
      </c>
      <c r="D4732" s="213" t="s">
        <v>38</v>
      </c>
      <c r="E4732" s="213">
        <v>92</v>
      </c>
      <c r="F4732" s="213" t="s">
        <v>141</v>
      </c>
    </row>
    <row r="4733" spans="1:6" x14ac:dyDescent="0.3">
      <c r="A4733" s="213">
        <v>2014</v>
      </c>
      <c r="B4733" s="213" t="s">
        <v>0</v>
      </c>
      <c r="C4733" s="213" t="s">
        <v>81</v>
      </c>
      <c r="D4733" s="213" t="s">
        <v>275</v>
      </c>
      <c r="E4733" s="213">
        <v>102</v>
      </c>
      <c r="F4733" s="213" t="s">
        <v>141</v>
      </c>
    </row>
    <row r="4734" spans="1:6" x14ac:dyDescent="0.3">
      <c r="A4734" s="213">
        <v>2014</v>
      </c>
      <c r="B4734" s="213" t="s">
        <v>0</v>
      </c>
      <c r="C4734" s="213" t="s">
        <v>81</v>
      </c>
      <c r="D4734" s="213" t="s">
        <v>8</v>
      </c>
      <c r="E4734" s="213">
        <v>349</v>
      </c>
      <c r="F4734" s="213" t="s">
        <v>141</v>
      </c>
    </row>
    <row r="4735" spans="1:6" x14ac:dyDescent="0.3">
      <c r="A4735" s="213">
        <v>2014</v>
      </c>
      <c r="B4735" s="213" t="s">
        <v>0</v>
      </c>
      <c r="C4735" s="213" t="s">
        <v>81</v>
      </c>
      <c r="D4735" s="213" t="s">
        <v>78</v>
      </c>
      <c r="E4735" s="213">
        <v>440</v>
      </c>
      <c r="F4735" s="213" t="s">
        <v>141</v>
      </c>
    </row>
    <row r="4736" spans="1:6" x14ac:dyDescent="0.3">
      <c r="A4736" s="213">
        <v>2014</v>
      </c>
      <c r="B4736" s="213" t="s">
        <v>0</v>
      </c>
      <c r="C4736" s="213" t="s">
        <v>81</v>
      </c>
      <c r="D4736" s="213" t="s">
        <v>27</v>
      </c>
      <c r="E4736" s="213">
        <v>324</v>
      </c>
      <c r="F4736" s="213" t="s">
        <v>141</v>
      </c>
    </row>
    <row r="4737" spans="1:6" x14ac:dyDescent="0.3">
      <c r="A4737" s="213">
        <v>2014</v>
      </c>
      <c r="B4737" s="213" t="s">
        <v>0</v>
      </c>
      <c r="C4737" s="213" t="s">
        <v>81</v>
      </c>
      <c r="D4737" s="213" t="s">
        <v>13</v>
      </c>
      <c r="E4737" s="213">
        <v>160</v>
      </c>
      <c r="F4737" s="213" t="s">
        <v>141</v>
      </c>
    </row>
    <row r="4738" spans="1:6" x14ac:dyDescent="0.3">
      <c r="A4738" s="213">
        <v>2014</v>
      </c>
      <c r="B4738" s="213" t="s">
        <v>0</v>
      </c>
      <c r="C4738" s="213" t="s">
        <v>81</v>
      </c>
      <c r="D4738" s="213" t="s">
        <v>70</v>
      </c>
      <c r="E4738" s="213">
        <v>401</v>
      </c>
      <c r="F4738" s="213" t="s">
        <v>141</v>
      </c>
    </row>
    <row r="4739" spans="1:6" x14ac:dyDescent="0.3">
      <c r="A4739" s="213">
        <v>2014</v>
      </c>
      <c r="B4739" s="213" t="s">
        <v>0</v>
      </c>
      <c r="C4739" s="213" t="s">
        <v>81</v>
      </c>
      <c r="D4739" s="213" t="s">
        <v>72</v>
      </c>
      <c r="E4739" s="213">
        <v>94</v>
      </c>
      <c r="F4739" s="213" t="s">
        <v>141</v>
      </c>
    </row>
    <row r="4740" spans="1:6" x14ac:dyDescent="0.3">
      <c r="A4740" s="213">
        <v>2014</v>
      </c>
      <c r="B4740" s="213" t="s">
        <v>0</v>
      </c>
      <c r="C4740" s="213" t="s">
        <v>81</v>
      </c>
      <c r="D4740" s="213" t="s">
        <v>276</v>
      </c>
      <c r="E4740" s="213">
        <v>45</v>
      </c>
      <c r="F4740" s="213" t="s">
        <v>141</v>
      </c>
    </row>
    <row r="4741" spans="1:6" x14ac:dyDescent="0.3">
      <c r="A4741" s="213">
        <v>2014</v>
      </c>
      <c r="B4741" s="213" t="s">
        <v>0</v>
      </c>
      <c r="C4741" s="213" t="s">
        <v>81</v>
      </c>
      <c r="D4741" s="213" t="s">
        <v>6</v>
      </c>
      <c r="E4741" s="213">
        <v>984</v>
      </c>
      <c r="F4741" s="213" t="s">
        <v>141</v>
      </c>
    </row>
    <row r="4742" spans="1:6" x14ac:dyDescent="0.3">
      <c r="A4742" s="213">
        <v>2014</v>
      </c>
      <c r="B4742" s="213" t="s">
        <v>0</v>
      </c>
      <c r="C4742" s="213" t="s">
        <v>81</v>
      </c>
      <c r="D4742" s="213" t="s">
        <v>62</v>
      </c>
      <c r="E4742" s="213">
        <v>256</v>
      </c>
      <c r="F4742" s="213" t="s">
        <v>141</v>
      </c>
    </row>
    <row r="4743" spans="1:6" x14ac:dyDescent="0.3">
      <c r="A4743" s="213">
        <v>2014</v>
      </c>
      <c r="B4743" s="213" t="s">
        <v>0</v>
      </c>
      <c r="C4743" s="213" t="s">
        <v>81</v>
      </c>
      <c r="D4743" s="213" t="s">
        <v>5</v>
      </c>
      <c r="E4743" s="213">
        <v>705</v>
      </c>
      <c r="F4743" s="213" t="s">
        <v>141</v>
      </c>
    </row>
    <row r="4744" spans="1:6" x14ac:dyDescent="0.3">
      <c r="A4744" s="213">
        <v>2014</v>
      </c>
      <c r="B4744" s="213" t="s">
        <v>0</v>
      </c>
      <c r="C4744" s="213" t="s">
        <v>81</v>
      </c>
      <c r="D4744" s="213" t="s">
        <v>76</v>
      </c>
      <c r="E4744" s="213">
        <v>372</v>
      </c>
      <c r="F4744" s="213" t="s">
        <v>141</v>
      </c>
    </row>
    <row r="4745" spans="1:6" x14ac:dyDescent="0.3">
      <c r="A4745" s="213">
        <v>2014</v>
      </c>
      <c r="B4745" s="213" t="s">
        <v>0</v>
      </c>
      <c r="C4745" s="213" t="s">
        <v>81</v>
      </c>
      <c r="D4745" s="213" t="s">
        <v>63</v>
      </c>
      <c r="E4745" s="213">
        <v>85</v>
      </c>
      <c r="F4745" s="213" t="s">
        <v>141</v>
      </c>
    </row>
    <row r="4746" spans="1:6" x14ac:dyDescent="0.3">
      <c r="A4746" s="213">
        <v>2014</v>
      </c>
      <c r="B4746" s="213" t="s">
        <v>0</v>
      </c>
      <c r="C4746" s="213" t="s">
        <v>81</v>
      </c>
      <c r="D4746" s="213" t="s">
        <v>277</v>
      </c>
      <c r="E4746" s="213">
        <v>36</v>
      </c>
      <c r="F4746" s="213" t="s">
        <v>141</v>
      </c>
    </row>
    <row r="4747" spans="1:6" x14ac:dyDescent="0.3">
      <c r="A4747" s="213">
        <v>2014</v>
      </c>
      <c r="B4747" s="213" t="s">
        <v>0</v>
      </c>
      <c r="C4747" s="213" t="s">
        <v>81</v>
      </c>
      <c r="D4747" s="213" t="s">
        <v>43</v>
      </c>
      <c r="E4747" s="213">
        <v>124</v>
      </c>
      <c r="F4747" s="213" t="s">
        <v>141</v>
      </c>
    </row>
    <row r="4748" spans="1:6" x14ac:dyDescent="0.3">
      <c r="A4748" s="213">
        <v>2014</v>
      </c>
      <c r="B4748" s="213" t="s">
        <v>0</v>
      </c>
      <c r="C4748" s="213" t="s">
        <v>81</v>
      </c>
      <c r="D4748" s="213" t="s">
        <v>65</v>
      </c>
      <c r="E4748" s="213">
        <v>98</v>
      </c>
      <c r="F4748" s="213" t="s">
        <v>141</v>
      </c>
    </row>
    <row r="4749" spans="1:6" x14ac:dyDescent="0.3">
      <c r="A4749" s="213">
        <v>2014</v>
      </c>
      <c r="B4749" s="213" t="s">
        <v>0</v>
      </c>
      <c r="C4749" s="213" t="s">
        <v>81</v>
      </c>
      <c r="D4749" s="213" t="s">
        <v>22</v>
      </c>
      <c r="E4749" s="213">
        <v>159</v>
      </c>
      <c r="F4749" s="213" t="s">
        <v>141</v>
      </c>
    </row>
    <row r="4750" spans="1:6" x14ac:dyDescent="0.3">
      <c r="A4750" s="213">
        <v>2014</v>
      </c>
      <c r="B4750" s="213" t="s">
        <v>0</v>
      </c>
      <c r="C4750" s="213" t="s">
        <v>81</v>
      </c>
      <c r="D4750" s="213" t="s">
        <v>61</v>
      </c>
      <c r="E4750" s="213">
        <v>78</v>
      </c>
      <c r="F4750" s="213" t="s">
        <v>141</v>
      </c>
    </row>
    <row r="4751" spans="1:6" x14ac:dyDescent="0.3">
      <c r="A4751" s="213">
        <v>2014</v>
      </c>
      <c r="B4751" s="213" t="s">
        <v>0</v>
      </c>
      <c r="C4751" s="213" t="s">
        <v>81</v>
      </c>
      <c r="D4751" s="213" t="s">
        <v>23</v>
      </c>
      <c r="E4751" s="213">
        <v>179</v>
      </c>
      <c r="F4751" s="213" t="s">
        <v>141</v>
      </c>
    </row>
    <row r="4752" spans="1:6" x14ac:dyDescent="0.3">
      <c r="A4752" s="213">
        <v>2014</v>
      </c>
      <c r="B4752" s="213" t="s">
        <v>0</v>
      </c>
      <c r="C4752" s="213" t="s">
        <v>81</v>
      </c>
      <c r="D4752" s="213" t="s">
        <v>12</v>
      </c>
      <c r="E4752" s="213">
        <v>108</v>
      </c>
      <c r="F4752" s="213" t="s">
        <v>141</v>
      </c>
    </row>
    <row r="4753" spans="1:6" x14ac:dyDescent="0.3">
      <c r="A4753" s="213">
        <v>2014</v>
      </c>
      <c r="B4753" s="213" t="s">
        <v>0</v>
      </c>
      <c r="C4753" s="213" t="s">
        <v>81</v>
      </c>
      <c r="D4753" s="213" t="s">
        <v>278</v>
      </c>
      <c r="E4753" s="213">
        <v>222</v>
      </c>
      <c r="F4753" s="213" t="s">
        <v>141</v>
      </c>
    </row>
    <row r="4754" spans="1:6" x14ac:dyDescent="0.3">
      <c r="A4754" s="213">
        <v>2014</v>
      </c>
      <c r="B4754" s="213" t="s">
        <v>0</v>
      </c>
      <c r="C4754" s="213" t="s">
        <v>81</v>
      </c>
      <c r="D4754" s="213" t="s">
        <v>19</v>
      </c>
      <c r="E4754" s="213">
        <v>225</v>
      </c>
      <c r="F4754" s="213" t="s">
        <v>141</v>
      </c>
    </row>
    <row r="4755" spans="1:6" x14ac:dyDescent="0.3">
      <c r="A4755" s="213">
        <v>2014</v>
      </c>
      <c r="B4755" s="213" t="s">
        <v>0</v>
      </c>
      <c r="C4755" s="213" t="s">
        <v>81</v>
      </c>
      <c r="D4755" s="213" t="s">
        <v>45</v>
      </c>
      <c r="E4755" s="213">
        <v>38</v>
      </c>
      <c r="F4755" s="213" t="s">
        <v>141</v>
      </c>
    </row>
    <row r="4756" spans="1:6" x14ac:dyDescent="0.3">
      <c r="A4756" s="213">
        <v>2014</v>
      </c>
      <c r="B4756" s="213" t="s">
        <v>0</v>
      </c>
      <c r="C4756" s="213" t="s">
        <v>81</v>
      </c>
      <c r="D4756" s="213" t="s">
        <v>48</v>
      </c>
      <c r="E4756" s="213">
        <v>137</v>
      </c>
      <c r="F4756" s="213" t="s">
        <v>141</v>
      </c>
    </row>
    <row r="4757" spans="1:6" x14ac:dyDescent="0.3">
      <c r="A4757" s="213">
        <v>2014</v>
      </c>
      <c r="B4757" s="213" t="s">
        <v>0</v>
      </c>
      <c r="C4757" s="213" t="s">
        <v>81</v>
      </c>
      <c r="D4757" s="213" t="s">
        <v>34</v>
      </c>
      <c r="E4757" s="213">
        <v>75</v>
      </c>
      <c r="F4757" s="213" t="s">
        <v>141</v>
      </c>
    </row>
    <row r="4758" spans="1:6" x14ac:dyDescent="0.3">
      <c r="A4758" s="213">
        <v>2014</v>
      </c>
      <c r="B4758" s="213" t="s">
        <v>0</v>
      </c>
      <c r="C4758" s="213" t="s">
        <v>81</v>
      </c>
      <c r="D4758" s="213" t="s">
        <v>3</v>
      </c>
      <c r="E4758" s="213">
        <v>830</v>
      </c>
      <c r="F4758" s="213" t="s">
        <v>141</v>
      </c>
    </row>
    <row r="4759" spans="1:6" x14ac:dyDescent="0.3">
      <c r="A4759" s="213">
        <v>2014</v>
      </c>
      <c r="B4759" s="213" t="s">
        <v>0</v>
      </c>
      <c r="C4759" s="213" t="s">
        <v>81</v>
      </c>
      <c r="D4759" s="213" t="s">
        <v>80</v>
      </c>
      <c r="E4759" s="213">
        <v>235</v>
      </c>
      <c r="F4759" s="213" t="s">
        <v>141</v>
      </c>
    </row>
    <row r="4760" spans="1:6" x14ac:dyDescent="0.3">
      <c r="A4760" s="213">
        <v>2014</v>
      </c>
      <c r="B4760" s="213" t="s">
        <v>0</v>
      </c>
      <c r="C4760" s="213" t="s">
        <v>81</v>
      </c>
      <c r="D4760" s="213" t="s">
        <v>39</v>
      </c>
      <c r="E4760" s="213">
        <v>185</v>
      </c>
      <c r="F4760" s="213" t="s">
        <v>141</v>
      </c>
    </row>
    <row r="4761" spans="1:6" x14ac:dyDescent="0.3">
      <c r="A4761" s="213">
        <v>2014</v>
      </c>
      <c r="B4761" s="213" t="s">
        <v>0</v>
      </c>
      <c r="C4761" s="213" t="s">
        <v>81</v>
      </c>
      <c r="D4761" s="213" t="s">
        <v>14</v>
      </c>
      <c r="E4761" s="213">
        <v>564</v>
      </c>
      <c r="F4761" s="213" t="s">
        <v>141</v>
      </c>
    </row>
    <row r="4762" spans="1:6" x14ac:dyDescent="0.3">
      <c r="A4762" s="213">
        <v>2014</v>
      </c>
      <c r="B4762" s="213" t="s">
        <v>0</v>
      </c>
      <c r="C4762" s="213" t="s">
        <v>81</v>
      </c>
      <c r="D4762" s="213" t="s">
        <v>68</v>
      </c>
      <c r="E4762" s="213">
        <v>111</v>
      </c>
      <c r="F4762" s="213" t="s">
        <v>141</v>
      </c>
    </row>
    <row r="4763" spans="1:6" x14ac:dyDescent="0.3">
      <c r="A4763" s="213">
        <v>2014</v>
      </c>
      <c r="B4763" s="213" t="s">
        <v>0</v>
      </c>
      <c r="C4763" s="213" t="s">
        <v>81</v>
      </c>
      <c r="D4763" s="213" t="s">
        <v>69</v>
      </c>
      <c r="E4763" s="213">
        <v>93</v>
      </c>
      <c r="F4763" s="213" t="s">
        <v>141</v>
      </c>
    </row>
    <row r="4764" spans="1:6" x14ac:dyDescent="0.3">
      <c r="A4764" s="213">
        <v>2014</v>
      </c>
      <c r="B4764" s="213" t="s">
        <v>0</v>
      </c>
      <c r="C4764" s="213" t="s">
        <v>81</v>
      </c>
      <c r="D4764" s="213" t="s">
        <v>279</v>
      </c>
      <c r="E4764" s="213">
        <v>46</v>
      </c>
      <c r="F4764" s="213" t="s">
        <v>141</v>
      </c>
    </row>
    <row r="4765" spans="1:6" x14ac:dyDescent="0.3">
      <c r="A4765" s="213">
        <v>2014</v>
      </c>
      <c r="B4765" s="213" t="s">
        <v>0</v>
      </c>
      <c r="C4765" s="213" t="s">
        <v>81</v>
      </c>
      <c r="D4765" s="213" t="s">
        <v>24</v>
      </c>
      <c r="E4765" s="213">
        <v>593</v>
      </c>
      <c r="F4765" s="213" t="s">
        <v>141</v>
      </c>
    </row>
    <row r="4766" spans="1:6" x14ac:dyDescent="0.3">
      <c r="A4766" s="213">
        <v>2014</v>
      </c>
      <c r="B4766" s="213" t="s">
        <v>0</v>
      </c>
      <c r="C4766" s="213" t="s">
        <v>81</v>
      </c>
      <c r="D4766" s="213" t="s">
        <v>9</v>
      </c>
      <c r="E4766" s="213">
        <v>401</v>
      </c>
      <c r="F4766" s="213" t="s">
        <v>141</v>
      </c>
    </row>
    <row r="4767" spans="1:6" x14ac:dyDescent="0.3">
      <c r="A4767" s="213">
        <v>2014</v>
      </c>
      <c r="B4767" s="213" t="s">
        <v>0</v>
      </c>
      <c r="C4767" s="213" t="s">
        <v>81</v>
      </c>
      <c r="D4767" s="213" t="s">
        <v>67</v>
      </c>
      <c r="E4767" s="213">
        <v>131</v>
      </c>
      <c r="F4767" s="213" t="s">
        <v>141</v>
      </c>
    </row>
    <row r="4768" spans="1:6" x14ac:dyDescent="0.3">
      <c r="A4768" s="213">
        <v>2014</v>
      </c>
      <c r="B4768" s="213" t="s">
        <v>0</v>
      </c>
      <c r="C4768" s="213" t="s">
        <v>81</v>
      </c>
      <c r="D4768" s="213" t="s">
        <v>28</v>
      </c>
      <c r="E4768" s="213">
        <v>273</v>
      </c>
      <c r="F4768" s="213" t="s">
        <v>141</v>
      </c>
    </row>
    <row r="4769" spans="1:6" x14ac:dyDescent="0.3">
      <c r="A4769" s="213">
        <v>2014</v>
      </c>
      <c r="B4769" s="213" t="s">
        <v>0</v>
      </c>
      <c r="C4769" s="213" t="s">
        <v>81</v>
      </c>
      <c r="D4769" s="213" t="s">
        <v>31</v>
      </c>
      <c r="E4769" s="213">
        <v>226</v>
      </c>
      <c r="F4769" s="213" t="s">
        <v>141</v>
      </c>
    </row>
    <row r="4770" spans="1:6" x14ac:dyDescent="0.3">
      <c r="A4770" s="213">
        <v>2014</v>
      </c>
      <c r="B4770" s="213" t="s">
        <v>0</v>
      </c>
      <c r="C4770" s="213" t="s">
        <v>81</v>
      </c>
      <c r="D4770" s="213" t="s">
        <v>64</v>
      </c>
      <c r="E4770" s="213">
        <v>242</v>
      </c>
      <c r="F4770" s="213" t="s">
        <v>141</v>
      </c>
    </row>
    <row r="4771" spans="1:6" x14ac:dyDescent="0.3">
      <c r="A4771" s="213">
        <v>2014</v>
      </c>
      <c r="B4771" s="213" t="s">
        <v>0</v>
      </c>
      <c r="C4771" s="213" t="s">
        <v>81</v>
      </c>
      <c r="D4771" s="213" t="s">
        <v>280</v>
      </c>
      <c r="E4771" s="213">
        <v>56</v>
      </c>
      <c r="F4771" s="213" t="s">
        <v>141</v>
      </c>
    </row>
    <row r="4772" spans="1:6" x14ac:dyDescent="0.3">
      <c r="A4772" s="213">
        <v>2014</v>
      </c>
      <c r="B4772" s="213" t="s">
        <v>0</v>
      </c>
      <c r="C4772" s="213" t="s">
        <v>81</v>
      </c>
      <c r="D4772" s="213" t="s">
        <v>73</v>
      </c>
      <c r="E4772" s="213">
        <v>389</v>
      </c>
      <c r="F4772" s="213" t="s">
        <v>141</v>
      </c>
    </row>
    <row r="4773" spans="1:6" x14ac:dyDescent="0.3">
      <c r="A4773" s="213">
        <v>2014</v>
      </c>
      <c r="B4773" s="213" t="s">
        <v>0</v>
      </c>
      <c r="C4773" s="213" t="s">
        <v>81</v>
      </c>
      <c r="D4773" s="213" t="s">
        <v>26</v>
      </c>
      <c r="E4773" s="213">
        <v>198</v>
      </c>
      <c r="F4773" s="213" t="s">
        <v>141</v>
      </c>
    </row>
    <row r="4774" spans="1:6" x14ac:dyDescent="0.3">
      <c r="A4774" s="213">
        <v>2014</v>
      </c>
      <c r="B4774" s="213" t="s">
        <v>0</v>
      </c>
      <c r="C4774" s="213" t="s">
        <v>81</v>
      </c>
      <c r="D4774" s="213" t="s">
        <v>32</v>
      </c>
      <c r="E4774" s="213">
        <v>183</v>
      </c>
      <c r="F4774" s="213" t="s">
        <v>141</v>
      </c>
    </row>
    <row r="4775" spans="1:6" x14ac:dyDescent="0.3">
      <c r="A4775" s="213">
        <v>2014</v>
      </c>
      <c r="B4775" s="213" t="s">
        <v>0</v>
      </c>
      <c r="C4775" s="213" t="s">
        <v>81</v>
      </c>
      <c r="D4775" s="213" t="s">
        <v>46</v>
      </c>
      <c r="E4775" s="213">
        <v>404</v>
      </c>
      <c r="F4775" s="213" t="s">
        <v>141</v>
      </c>
    </row>
    <row r="4776" spans="1:6" x14ac:dyDescent="0.3">
      <c r="A4776" s="213">
        <v>2014</v>
      </c>
      <c r="B4776" s="213" t="s">
        <v>0</v>
      </c>
      <c r="C4776" s="213" t="s">
        <v>81</v>
      </c>
      <c r="D4776" s="213" t="s">
        <v>75</v>
      </c>
      <c r="E4776" s="213">
        <v>246</v>
      </c>
      <c r="F4776" s="213" t="s">
        <v>141</v>
      </c>
    </row>
    <row r="4777" spans="1:6" x14ac:dyDescent="0.3">
      <c r="A4777" s="213">
        <v>2014</v>
      </c>
      <c r="B4777" s="213" t="s">
        <v>0</v>
      </c>
      <c r="C4777" s="213" t="s">
        <v>81</v>
      </c>
      <c r="D4777" s="213" t="s">
        <v>10</v>
      </c>
      <c r="E4777" s="213">
        <v>726</v>
      </c>
      <c r="F4777" s="213" t="s">
        <v>141</v>
      </c>
    </row>
    <row r="4778" spans="1:6" x14ac:dyDescent="0.3">
      <c r="A4778" s="213">
        <v>2014</v>
      </c>
      <c r="B4778" s="213" t="s">
        <v>0</v>
      </c>
      <c r="C4778" s="213" t="s">
        <v>81</v>
      </c>
      <c r="D4778" s="213" t="s">
        <v>291</v>
      </c>
      <c r="E4778" s="213">
        <v>93</v>
      </c>
      <c r="F4778" s="213" t="s">
        <v>141</v>
      </c>
    </row>
    <row r="4779" spans="1:6" x14ac:dyDescent="0.3">
      <c r="A4779" s="213">
        <v>2014</v>
      </c>
      <c r="B4779" s="213" t="s">
        <v>0</v>
      </c>
      <c r="C4779" s="213" t="s">
        <v>81</v>
      </c>
      <c r="D4779" s="213" t="s">
        <v>15</v>
      </c>
      <c r="E4779" s="213">
        <v>626</v>
      </c>
      <c r="F4779" s="213" t="s">
        <v>141</v>
      </c>
    </row>
    <row r="4780" spans="1:6" x14ac:dyDescent="0.3">
      <c r="A4780" s="213">
        <v>2014</v>
      </c>
      <c r="B4780" s="213" t="s">
        <v>0</v>
      </c>
      <c r="C4780" s="213" t="s">
        <v>81</v>
      </c>
      <c r="D4780" s="213" t="s">
        <v>18</v>
      </c>
      <c r="E4780" s="213">
        <v>536</v>
      </c>
      <c r="F4780" s="213" t="s">
        <v>141</v>
      </c>
    </row>
    <row r="4781" spans="1:6" x14ac:dyDescent="0.3">
      <c r="A4781" s="213">
        <v>2014</v>
      </c>
      <c r="B4781" s="213" t="s">
        <v>0</v>
      </c>
      <c r="C4781" s="213" t="s">
        <v>81</v>
      </c>
      <c r="D4781" s="213" t="s">
        <v>77</v>
      </c>
      <c r="E4781" s="213">
        <v>172</v>
      </c>
      <c r="F4781" s="213" t="s">
        <v>141</v>
      </c>
    </row>
    <row r="4782" spans="1:6" x14ac:dyDescent="0.3">
      <c r="A4782" s="213">
        <v>2014</v>
      </c>
      <c r="B4782" s="213" t="s">
        <v>0</v>
      </c>
      <c r="C4782" s="213" t="s">
        <v>81</v>
      </c>
      <c r="D4782" s="213" t="s">
        <v>44</v>
      </c>
      <c r="E4782" s="213">
        <v>61</v>
      </c>
      <c r="F4782" s="213" t="s">
        <v>141</v>
      </c>
    </row>
    <row r="4783" spans="1:6" x14ac:dyDescent="0.3">
      <c r="A4783" s="213">
        <v>2014</v>
      </c>
      <c r="B4783" s="213" t="s">
        <v>0</v>
      </c>
      <c r="C4783" s="213" t="s">
        <v>81</v>
      </c>
      <c r="D4783" s="213" t="s">
        <v>71</v>
      </c>
      <c r="E4783" s="213">
        <v>224</v>
      </c>
      <c r="F4783" s="213" t="s">
        <v>141</v>
      </c>
    </row>
    <row r="4784" spans="1:6" x14ac:dyDescent="0.3">
      <c r="A4784" s="213">
        <v>2014</v>
      </c>
      <c r="B4784" s="213" t="s">
        <v>0</v>
      </c>
      <c r="C4784" s="213" t="s">
        <v>81</v>
      </c>
      <c r="D4784" s="213" t="s">
        <v>52</v>
      </c>
      <c r="E4784" s="213">
        <v>56</v>
      </c>
      <c r="F4784" s="213" t="s">
        <v>141</v>
      </c>
    </row>
    <row r="4785" spans="1:6" x14ac:dyDescent="0.3">
      <c r="A4785" s="213">
        <v>2014</v>
      </c>
      <c r="B4785" s="213" t="s">
        <v>0</v>
      </c>
      <c r="C4785" s="213" t="s">
        <v>81</v>
      </c>
      <c r="D4785" s="213" t="s">
        <v>20</v>
      </c>
      <c r="E4785" s="213">
        <v>357</v>
      </c>
      <c r="F4785" s="213" t="s">
        <v>141</v>
      </c>
    </row>
    <row r="4786" spans="1:6" x14ac:dyDescent="0.3">
      <c r="A4786" s="213">
        <v>2014</v>
      </c>
      <c r="B4786" s="213" t="s">
        <v>0</v>
      </c>
      <c r="C4786" s="213" t="s">
        <v>81</v>
      </c>
      <c r="D4786" s="213" t="s">
        <v>95</v>
      </c>
      <c r="E4786" s="213">
        <v>526</v>
      </c>
      <c r="F4786" s="213" t="s">
        <v>141</v>
      </c>
    </row>
    <row r="4787" spans="1:6" x14ac:dyDescent="0.3">
      <c r="A4787" s="213">
        <v>2014</v>
      </c>
      <c r="B4787" s="213" t="s">
        <v>0</v>
      </c>
      <c r="C4787" s="213" t="s">
        <v>81</v>
      </c>
      <c r="D4787" s="213" t="s">
        <v>30</v>
      </c>
      <c r="E4787" s="213">
        <v>74</v>
      </c>
      <c r="F4787" s="213" t="s">
        <v>141</v>
      </c>
    </row>
    <row r="4788" spans="1:6" x14ac:dyDescent="0.3">
      <c r="A4788" s="213">
        <v>2014</v>
      </c>
      <c r="B4788" s="213" t="s">
        <v>0</v>
      </c>
      <c r="C4788" s="213" t="s">
        <v>81</v>
      </c>
      <c r="D4788" s="213" t="s">
        <v>281</v>
      </c>
      <c r="E4788" s="292">
        <v>1355</v>
      </c>
      <c r="F4788" s="213" t="s">
        <v>141</v>
      </c>
    </row>
    <row r="4789" spans="1:6" x14ac:dyDescent="0.3">
      <c r="A4789" s="213">
        <v>2014</v>
      </c>
      <c r="B4789" s="213" t="s">
        <v>0</v>
      </c>
      <c r="C4789" s="213" t="s">
        <v>81</v>
      </c>
      <c r="D4789" s="213" t="s">
        <v>282</v>
      </c>
      <c r="E4789" s="213">
        <v>81</v>
      </c>
      <c r="F4789" s="213" t="s">
        <v>141</v>
      </c>
    </row>
    <row r="4790" spans="1:6" x14ac:dyDescent="0.3">
      <c r="A4790" s="213">
        <v>2014</v>
      </c>
      <c r="B4790" s="213" t="s">
        <v>0</v>
      </c>
      <c r="C4790" s="213" t="s">
        <v>81</v>
      </c>
      <c r="D4790" s="213" t="s">
        <v>145</v>
      </c>
      <c r="E4790" s="292">
        <v>6661</v>
      </c>
      <c r="F4790" s="213" t="s">
        <v>141</v>
      </c>
    </row>
    <row r="4791" spans="1:6" x14ac:dyDescent="0.3">
      <c r="A4791" s="213">
        <v>2014</v>
      </c>
      <c r="B4791" s="213" t="s">
        <v>0</v>
      </c>
      <c r="C4791" s="213" t="s">
        <v>81</v>
      </c>
      <c r="D4791" s="213" t="s">
        <v>146</v>
      </c>
      <c r="E4791" s="292">
        <v>3514</v>
      </c>
      <c r="F4791" s="213" t="s">
        <v>141</v>
      </c>
    </row>
    <row r="4792" spans="1:6" x14ac:dyDescent="0.3">
      <c r="A4792" s="213">
        <v>2014</v>
      </c>
      <c r="B4792" s="213" t="s">
        <v>0</v>
      </c>
      <c r="C4792" s="213" t="s">
        <v>81</v>
      </c>
      <c r="D4792" s="213" t="s">
        <v>147</v>
      </c>
      <c r="E4792" s="292">
        <v>7708</v>
      </c>
      <c r="F4792" s="213" t="s">
        <v>141</v>
      </c>
    </row>
    <row r="4793" spans="1:6" x14ac:dyDescent="0.3">
      <c r="A4793" s="213">
        <v>2014</v>
      </c>
      <c r="B4793" s="213" t="s">
        <v>0</v>
      </c>
      <c r="C4793" s="213" t="s">
        <v>90</v>
      </c>
      <c r="D4793" s="213" t="s">
        <v>35</v>
      </c>
      <c r="E4793" s="213">
        <v>35</v>
      </c>
      <c r="F4793" s="213" t="s">
        <v>141</v>
      </c>
    </row>
    <row r="4794" spans="1:6" x14ac:dyDescent="0.3">
      <c r="A4794" s="213">
        <v>2014</v>
      </c>
      <c r="B4794" s="213" t="s">
        <v>0</v>
      </c>
      <c r="C4794" s="213" t="s">
        <v>90</v>
      </c>
      <c r="D4794" s="213" t="s">
        <v>41</v>
      </c>
      <c r="E4794" s="213">
        <v>37</v>
      </c>
      <c r="F4794" s="213" t="s">
        <v>141</v>
      </c>
    </row>
    <row r="4795" spans="1:6" x14ac:dyDescent="0.3">
      <c r="A4795" s="213">
        <v>2014</v>
      </c>
      <c r="B4795" s="213" t="s">
        <v>0</v>
      </c>
      <c r="C4795" s="213" t="s">
        <v>90</v>
      </c>
      <c r="D4795" s="213" t="s">
        <v>59</v>
      </c>
      <c r="E4795" s="213">
        <v>61</v>
      </c>
      <c r="F4795" s="213" t="s">
        <v>141</v>
      </c>
    </row>
    <row r="4796" spans="1:6" x14ac:dyDescent="0.3">
      <c r="A4796" s="213">
        <v>2014</v>
      </c>
      <c r="B4796" s="213" t="s">
        <v>0</v>
      </c>
      <c r="C4796" s="213" t="s">
        <v>90</v>
      </c>
      <c r="D4796" s="213" t="s">
        <v>79</v>
      </c>
      <c r="E4796" s="213">
        <v>725</v>
      </c>
      <c r="F4796" s="213" t="s">
        <v>141</v>
      </c>
    </row>
    <row r="4797" spans="1:6" x14ac:dyDescent="0.3">
      <c r="A4797" s="213">
        <v>2014</v>
      </c>
      <c r="B4797" s="213" t="s">
        <v>0</v>
      </c>
      <c r="C4797" s="213" t="s">
        <v>90</v>
      </c>
      <c r="D4797" s="213" t="s">
        <v>17</v>
      </c>
      <c r="E4797" s="213">
        <v>457</v>
      </c>
      <c r="F4797" s="213" t="s">
        <v>141</v>
      </c>
    </row>
    <row r="4798" spans="1:6" x14ac:dyDescent="0.3">
      <c r="A4798" s="213">
        <v>2014</v>
      </c>
      <c r="B4798" s="213" t="s">
        <v>0</v>
      </c>
      <c r="C4798" s="213" t="s">
        <v>90</v>
      </c>
      <c r="D4798" s="213" t="s">
        <v>274</v>
      </c>
      <c r="E4798" s="213">
        <v>48</v>
      </c>
      <c r="F4798" s="213" t="s">
        <v>141</v>
      </c>
    </row>
    <row r="4799" spans="1:6" x14ac:dyDescent="0.3">
      <c r="A4799" s="213">
        <v>2014</v>
      </c>
      <c r="B4799" s="213" t="s">
        <v>0</v>
      </c>
      <c r="C4799" s="213" t="s">
        <v>90</v>
      </c>
      <c r="D4799" s="213" t="s">
        <v>66</v>
      </c>
      <c r="E4799" s="213">
        <v>119</v>
      </c>
      <c r="F4799" s="213" t="s">
        <v>141</v>
      </c>
    </row>
    <row r="4800" spans="1:6" x14ac:dyDescent="0.3">
      <c r="A4800" s="213">
        <v>2014</v>
      </c>
      <c r="B4800" s="213" t="s">
        <v>0</v>
      </c>
      <c r="C4800" s="213" t="s">
        <v>90</v>
      </c>
      <c r="D4800" s="213" t="s">
        <v>283</v>
      </c>
      <c r="E4800" s="213">
        <v>46</v>
      </c>
      <c r="F4800" s="213" t="s">
        <v>141</v>
      </c>
    </row>
    <row r="4801" spans="1:6" x14ac:dyDescent="0.3">
      <c r="A4801" s="213">
        <v>2014</v>
      </c>
      <c r="B4801" s="213" t="s">
        <v>0</v>
      </c>
      <c r="C4801" s="213" t="s">
        <v>90</v>
      </c>
      <c r="D4801" s="213" t="s">
        <v>11</v>
      </c>
      <c r="E4801" s="213">
        <v>854</v>
      </c>
      <c r="F4801" s="213" t="s">
        <v>141</v>
      </c>
    </row>
    <row r="4802" spans="1:6" x14ac:dyDescent="0.3">
      <c r="A4802" s="213">
        <v>2014</v>
      </c>
      <c r="B4802" s="213" t="s">
        <v>0</v>
      </c>
      <c r="C4802" s="213" t="s">
        <v>90</v>
      </c>
      <c r="D4802" s="213" t="s">
        <v>56</v>
      </c>
      <c r="E4802" s="213">
        <v>238</v>
      </c>
      <c r="F4802" s="213" t="s">
        <v>141</v>
      </c>
    </row>
    <row r="4803" spans="1:6" x14ac:dyDescent="0.3">
      <c r="A4803" s="213">
        <v>2014</v>
      </c>
      <c r="B4803" s="213" t="s">
        <v>0</v>
      </c>
      <c r="C4803" s="213" t="s">
        <v>90</v>
      </c>
      <c r="D4803" s="213" t="s">
        <v>29</v>
      </c>
      <c r="E4803" s="213">
        <v>183</v>
      </c>
      <c r="F4803" s="213" t="s">
        <v>141</v>
      </c>
    </row>
    <row r="4804" spans="1:6" x14ac:dyDescent="0.3">
      <c r="A4804" s="213">
        <v>2014</v>
      </c>
      <c r="B4804" s="213" t="s">
        <v>0</v>
      </c>
      <c r="C4804" s="213" t="s">
        <v>90</v>
      </c>
      <c r="D4804" s="213" t="s">
        <v>47</v>
      </c>
      <c r="E4804" s="213">
        <v>526</v>
      </c>
      <c r="F4804" s="213" t="s">
        <v>141</v>
      </c>
    </row>
    <row r="4805" spans="1:6" x14ac:dyDescent="0.3">
      <c r="A4805" s="213">
        <v>2014</v>
      </c>
      <c r="B4805" s="213" t="s">
        <v>0</v>
      </c>
      <c r="C4805" s="213" t="s">
        <v>90</v>
      </c>
      <c r="D4805" s="213" t="s">
        <v>57</v>
      </c>
      <c r="E4805" s="213">
        <v>92</v>
      </c>
      <c r="F4805" s="213" t="s">
        <v>141</v>
      </c>
    </row>
    <row r="4806" spans="1:6" x14ac:dyDescent="0.3">
      <c r="A4806" s="213">
        <v>2014</v>
      </c>
      <c r="B4806" s="213" t="s">
        <v>0</v>
      </c>
      <c r="C4806" s="213" t="s">
        <v>90</v>
      </c>
      <c r="D4806" s="213" t="s">
        <v>74</v>
      </c>
      <c r="E4806" s="213">
        <v>537</v>
      </c>
      <c r="F4806" s="213" t="s">
        <v>141</v>
      </c>
    </row>
    <row r="4807" spans="1:6" x14ac:dyDescent="0.3">
      <c r="A4807" s="213">
        <v>2014</v>
      </c>
      <c r="B4807" s="213" t="s">
        <v>0</v>
      </c>
      <c r="C4807" s="213" t="s">
        <v>90</v>
      </c>
      <c r="D4807" s="213" t="s">
        <v>53</v>
      </c>
      <c r="E4807" s="213">
        <v>59</v>
      </c>
      <c r="F4807" s="213" t="s">
        <v>141</v>
      </c>
    </row>
    <row r="4808" spans="1:6" x14ac:dyDescent="0.3">
      <c r="A4808" s="213">
        <v>2014</v>
      </c>
      <c r="B4808" s="213" t="s">
        <v>0</v>
      </c>
      <c r="C4808" s="213" t="s">
        <v>90</v>
      </c>
      <c r="D4808" s="213" t="s">
        <v>33</v>
      </c>
      <c r="E4808" s="213">
        <v>91</v>
      </c>
      <c r="F4808" s="213" t="s">
        <v>141</v>
      </c>
    </row>
    <row r="4809" spans="1:6" x14ac:dyDescent="0.3">
      <c r="A4809" s="213">
        <v>2014</v>
      </c>
      <c r="B4809" s="213" t="s">
        <v>0</v>
      </c>
      <c r="C4809" s="213" t="s">
        <v>90</v>
      </c>
      <c r="D4809" s="213" t="s">
        <v>60</v>
      </c>
      <c r="E4809" s="213">
        <v>199</v>
      </c>
      <c r="F4809" s="213" t="s">
        <v>141</v>
      </c>
    </row>
    <row r="4810" spans="1:6" x14ac:dyDescent="0.3">
      <c r="A4810" s="213">
        <v>2014</v>
      </c>
      <c r="B4810" s="213" t="s">
        <v>0</v>
      </c>
      <c r="C4810" s="213" t="s">
        <v>90</v>
      </c>
      <c r="D4810" s="213" t="s">
        <v>25</v>
      </c>
      <c r="E4810" s="213">
        <v>581</v>
      </c>
      <c r="F4810" s="213" t="s">
        <v>141</v>
      </c>
    </row>
    <row r="4811" spans="1:6" x14ac:dyDescent="0.3">
      <c r="A4811" s="213">
        <v>2014</v>
      </c>
      <c r="B4811" s="213" t="s">
        <v>0</v>
      </c>
      <c r="C4811" s="213" t="s">
        <v>90</v>
      </c>
      <c r="D4811" s="213" t="s">
        <v>7</v>
      </c>
      <c r="E4811" s="213">
        <v>652</v>
      </c>
      <c r="F4811" s="213" t="s">
        <v>141</v>
      </c>
    </row>
    <row r="4812" spans="1:6" x14ac:dyDescent="0.3">
      <c r="A4812" s="213">
        <v>2014</v>
      </c>
      <c r="B4812" s="213" t="s">
        <v>0</v>
      </c>
      <c r="C4812" s="213" t="s">
        <v>90</v>
      </c>
      <c r="D4812" s="213" t="s">
        <v>36</v>
      </c>
      <c r="E4812" s="213">
        <v>171</v>
      </c>
      <c r="F4812" s="213" t="s">
        <v>141</v>
      </c>
    </row>
    <row r="4813" spans="1:6" x14ac:dyDescent="0.3">
      <c r="A4813" s="213">
        <v>2014</v>
      </c>
      <c r="B4813" s="213" t="s">
        <v>0</v>
      </c>
      <c r="C4813" s="213" t="s">
        <v>90</v>
      </c>
      <c r="D4813" s="213" t="s">
        <v>21</v>
      </c>
      <c r="E4813" s="213">
        <v>187</v>
      </c>
      <c r="F4813" s="213" t="s">
        <v>141</v>
      </c>
    </row>
    <row r="4814" spans="1:6" x14ac:dyDescent="0.3">
      <c r="A4814" s="213">
        <v>2014</v>
      </c>
      <c r="B4814" s="213" t="s">
        <v>0</v>
      </c>
      <c r="C4814" s="213" t="s">
        <v>90</v>
      </c>
      <c r="D4814" s="213" t="s">
        <v>16</v>
      </c>
      <c r="E4814" s="213">
        <v>497</v>
      </c>
      <c r="F4814" s="213" t="s">
        <v>141</v>
      </c>
    </row>
    <row r="4815" spans="1:6" x14ac:dyDescent="0.3">
      <c r="A4815" s="213">
        <v>2014</v>
      </c>
      <c r="B4815" s="213" t="s">
        <v>0</v>
      </c>
      <c r="C4815" s="213" t="s">
        <v>90</v>
      </c>
      <c r="D4815" s="213" t="s">
        <v>2</v>
      </c>
      <c r="E4815" s="292">
        <v>1134</v>
      </c>
      <c r="F4815" s="213" t="s">
        <v>141</v>
      </c>
    </row>
    <row r="4816" spans="1:6" x14ac:dyDescent="0.3">
      <c r="A4816" s="213">
        <v>2014</v>
      </c>
      <c r="B4816" s="213" t="s">
        <v>0</v>
      </c>
      <c r="C4816" s="213" t="s">
        <v>90</v>
      </c>
      <c r="D4816" s="213" t="s">
        <v>4</v>
      </c>
      <c r="E4816" s="292">
        <v>1247</v>
      </c>
      <c r="F4816" s="213" t="s">
        <v>141</v>
      </c>
    </row>
    <row r="4817" spans="1:6" x14ac:dyDescent="0.3">
      <c r="A4817" s="213">
        <v>2014</v>
      </c>
      <c r="B4817" s="213" t="s">
        <v>0</v>
      </c>
      <c r="C4817" s="213" t="s">
        <v>90</v>
      </c>
      <c r="D4817" s="213" t="s">
        <v>38</v>
      </c>
      <c r="E4817" s="213">
        <v>82</v>
      </c>
      <c r="F4817" s="213" t="s">
        <v>141</v>
      </c>
    </row>
    <row r="4818" spans="1:6" x14ac:dyDescent="0.3">
      <c r="A4818" s="213">
        <v>2014</v>
      </c>
      <c r="B4818" s="213" t="s">
        <v>0</v>
      </c>
      <c r="C4818" s="213" t="s">
        <v>90</v>
      </c>
      <c r="D4818" s="213" t="s">
        <v>275</v>
      </c>
      <c r="E4818" s="213">
        <v>113</v>
      </c>
      <c r="F4818" s="213" t="s">
        <v>141</v>
      </c>
    </row>
    <row r="4819" spans="1:6" x14ac:dyDescent="0.3">
      <c r="A4819" s="213">
        <v>2014</v>
      </c>
      <c r="B4819" s="213" t="s">
        <v>0</v>
      </c>
      <c r="C4819" s="213" t="s">
        <v>90</v>
      </c>
      <c r="D4819" s="213" t="s">
        <v>8</v>
      </c>
      <c r="E4819" s="213">
        <v>340</v>
      </c>
      <c r="F4819" s="213" t="s">
        <v>141</v>
      </c>
    </row>
    <row r="4820" spans="1:6" x14ac:dyDescent="0.3">
      <c r="A4820" s="213">
        <v>2014</v>
      </c>
      <c r="B4820" s="213" t="s">
        <v>0</v>
      </c>
      <c r="C4820" s="213" t="s">
        <v>90</v>
      </c>
      <c r="D4820" s="213" t="s">
        <v>78</v>
      </c>
      <c r="E4820" s="213">
        <v>469</v>
      </c>
      <c r="F4820" s="213" t="s">
        <v>141</v>
      </c>
    </row>
    <row r="4821" spans="1:6" x14ac:dyDescent="0.3">
      <c r="A4821" s="213">
        <v>2014</v>
      </c>
      <c r="B4821" s="213" t="s">
        <v>0</v>
      </c>
      <c r="C4821" s="213" t="s">
        <v>90</v>
      </c>
      <c r="D4821" s="213" t="s">
        <v>27</v>
      </c>
      <c r="E4821" s="213">
        <v>399</v>
      </c>
      <c r="F4821" s="213" t="s">
        <v>141</v>
      </c>
    </row>
    <row r="4822" spans="1:6" x14ac:dyDescent="0.3">
      <c r="A4822" s="213">
        <v>2014</v>
      </c>
      <c r="B4822" s="213" t="s">
        <v>0</v>
      </c>
      <c r="C4822" s="213" t="s">
        <v>90</v>
      </c>
      <c r="D4822" s="213" t="s">
        <v>13</v>
      </c>
      <c r="E4822" s="213">
        <v>140</v>
      </c>
      <c r="F4822" s="213" t="s">
        <v>141</v>
      </c>
    </row>
    <row r="4823" spans="1:6" x14ac:dyDescent="0.3">
      <c r="A4823" s="213">
        <v>2014</v>
      </c>
      <c r="B4823" s="213" t="s">
        <v>0</v>
      </c>
      <c r="C4823" s="213" t="s">
        <v>90</v>
      </c>
      <c r="D4823" s="213" t="s">
        <v>70</v>
      </c>
      <c r="E4823" s="213">
        <v>516</v>
      </c>
      <c r="F4823" s="213" t="s">
        <v>141</v>
      </c>
    </row>
    <row r="4824" spans="1:6" x14ac:dyDescent="0.3">
      <c r="A4824" s="213">
        <v>2014</v>
      </c>
      <c r="B4824" s="213" t="s">
        <v>0</v>
      </c>
      <c r="C4824" s="213" t="s">
        <v>90</v>
      </c>
      <c r="D4824" s="213" t="s">
        <v>72</v>
      </c>
      <c r="E4824" s="213">
        <v>127</v>
      </c>
      <c r="F4824" s="213" t="s">
        <v>141</v>
      </c>
    </row>
    <row r="4825" spans="1:6" x14ac:dyDescent="0.3">
      <c r="A4825" s="213">
        <v>2014</v>
      </c>
      <c r="B4825" s="213" t="s">
        <v>0</v>
      </c>
      <c r="C4825" s="213" t="s">
        <v>90</v>
      </c>
      <c r="D4825" s="213" t="s">
        <v>276</v>
      </c>
      <c r="E4825" s="213">
        <v>76</v>
      </c>
      <c r="F4825" s="213" t="s">
        <v>141</v>
      </c>
    </row>
    <row r="4826" spans="1:6" x14ac:dyDescent="0.3">
      <c r="A4826" s="213">
        <v>2014</v>
      </c>
      <c r="B4826" s="213" t="s">
        <v>0</v>
      </c>
      <c r="C4826" s="213" t="s">
        <v>90</v>
      </c>
      <c r="D4826" s="213" t="s">
        <v>6</v>
      </c>
      <c r="E4826" s="292">
        <v>1220</v>
      </c>
      <c r="F4826" s="213" t="s">
        <v>141</v>
      </c>
    </row>
    <row r="4827" spans="1:6" x14ac:dyDescent="0.3">
      <c r="A4827" s="213">
        <v>2014</v>
      </c>
      <c r="B4827" s="213" t="s">
        <v>0</v>
      </c>
      <c r="C4827" s="213" t="s">
        <v>90</v>
      </c>
      <c r="D4827" s="213" t="s">
        <v>62</v>
      </c>
      <c r="E4827" s="213">
        <v>321</v>
      </c>
      <c r="F4827" s="213" t="s">
        <v>141</v>
      </c>
    </row>
    <row r="4828" spans="1:6" x14ac:dyDescent="0.3">
      <c r="A4828" s="213">
        <v>2014</v>
      </c>
      <c r="B4828" s="213" t="s">
        <v>0</v>
      </c>
      <c r="C4828" s="213" t="s">
        <v>90</v>
      </c>
      <c r="D4828" s="213" t="s">
        <v>5</v>
      </c>
      <c r="E4828" s="213">
        <v>844</v>
      </c>
      <c r="F4828" s="213" t="s">
        <v>141</v>
      </c>
    </row>
    <row r="4829" spans="1:6" x14ac:dyDescent="0.3">
      <c r="A4829" s="213">
        <v>2014</v>
      </c>
      <c r="B4829" s="213" t="s">
        <v>0</v>
      </c>
      <c r="C4829" s="213" t="s">
        <v>90</v>
      </c>
      <c r="D4829" s="213" t="s">
        <v>76</v>
      </c>
      <c r="E4829" s="213">
        <v>421</v>
      </c>
      <c r="F4829" s="213" t="s">
        <v>141</v>
      </c>
    </row>
    <row r="4830" spans="1:6" x14ac:dyDescent="0.3">
      <c r="A4830" s="213">
        <v>2014</v>
      </c>
      <c r="B4830" s="213" t="s">
        <v>0</v>
      </c>
      <c r="C4830" s="213" t="s">
        <v>90</v>
      </c>
      <c r="D4830" s="213" t="s">
        <v>63</v>
      </c>
      <c r="E4830" s="213">
        <v>102</v>
      </c>
      <c r="F4830" s="213" t="s">
        <v>141</v>
      </c>
    </row>
    <row r="4831" spans="1:6" x14ac:dyDescent="0.3">
      <c r="A4831" s="213">
        <v>2014</v>
      </c>
      <c r="B4831" s="213" t="s">
        <v>0</v>
      </c>
      <c r="C4831" s="213" t="s">
        <v>90</v>
      </c>
      <c r="D4831" s="213" t="s">
        <v>277</v>
      </c>
      <c r="E4831" s="213">
        <v>41</v>
      </c>
      <c r="F4831" s="213" t="s">
        <v>141</v>
      </c>
    </row>
    <row r="4832" spans="1:6" x14ac:dyDescent="0.3">
      <c r="A4832" s="213">
        <v>2014</v>
      </c>
      <c r="B4832" s="213" t="s">
        <v>0</v>
      </c>
      <c r="C4832" s="213" t="s">
        <v>90</v>
      </c>
      <c r="D4832" s="213" t="s">
        <v>43</v>
      </c>
      <c r="E4832" s="213">
        <v>134</v>
      </c>
      <c r="F4832" s="213" t="s">
        <v>141</v>
      </c>
    </row>
    <row r="4833" spans="1:6" x14ac:dyDescent="0.3">
      <c r="A4833" s="213">
        <v>2014</v>
      </c>
      <c r="B4833" s="213" t="s">
        <v>0</v>
      </c>
      <c r="C4833" s="213" t="s">
        <v>90</v>
      </c>
      <c r="D4833" s="213" t="s">
        <v>65</v>
      </c>
      <c r="E4833" s="213">
        <v>138</v>
      </c>
      <c r="F4833" s="213" t="s">
        <v>141</v>
      </c>
    </row>
    <row r="4834" spans="1:6" x14ac:dyDescent="0.3">
      <c r="A4834" s="213">
        <v>2014</v>
      </c>
      <c r="B4834" s="213" t="s">
        <v>0</v>
      </c>
      <c r="C4834" s="213" t="s">
        <v>90</v>
      </c>
      <c r="D4834" s="213" t="s">
        <v>22</v>
      </c>
      <c r="E4834" s="213">
        <v>168</v>
      </c>
      <c r="F4834" s="213" t="s">
        <v>141</v>
      </c>
    </row>
    <row r="4835" spans="1:6" x14ac:dyDescent="0.3">
      <c r="A4835" s="213">
        <v>2014</v>
      </c>
      <c r="B4835" s="213" t="s">
        <v>0</v>
      </c>
      <c r="C4835" s="213" t="s">
        <v>90</v>
      </c>
      <c r="D4835" s="213" t="s">
        <v>61</v>
      </c>
      <c r="E4835" s="213">
        <v>94</v>
      </c>
      <c r="F4835" s="213" t="s">
        <v>141</v>
      </c>
    </row>
    <row r="4836" spans="1:6" x14ac:dyDescent="0.3">
      <c r="A4836" s="213">
        <v>2014</v>
      </c>
      <c r="B4836" s="213" t="s">
        <v>0</v>
      </c>
      <c r="C4836" s="213" t="s">
        <v>90</v>
      </c>
      <c r="D4836" s="213" t="s">
        <v>23</v>
      </c>
      <c r="E4836" s="213">
        <v>221</v>
      </c>
      <c r="F4836" s="213" t="s">
        <v>141</v>
      </c>
    </row>
    <row r="4837" spans="1:6" x14ac:dyDescent="0.3">
      <c r="A4837" s="213">
        <v>2014</v>
      </c>
      <c r="B4837" s="213" t="s">
        <v>0</v>
      </c>
      <c r="C4837" s="213" t="s">
        <v>90</v>
      </c>
      <c r="D4837" s="213" t="s">
        <v>12</v>
      </c>
      <c r="E4837" s="213">
        <v>127</v>
      </c>
      <c r="F4837" s="213" t="s">
        <v>141</v>
      </c>
    </row>
    <row r="4838" spans="1:6" x14ac:dyDescent="0.3">
      <c r="A4838" s="213">
        <v>2014</v>
      </c>
      <c r="B4838" s="213" t="s">
        <v>0</v>
      </c>
      <c r="C4838" s="213" t="s">
        <v>90</v>
      </c>
      <c r="D4838" s="213" t="s">
        <v>278</v>
      </c>
      <c r="E4838" s="213">
        <v>291</v>
      </c>
      <c r="F4838" s="213" t="s">
        <v>141</v>
      </c>
    </row>
    <row r="4839" spans="1:6" x14ac:dyDescent="0.3">
      <c r="A4839" s="213">
        <v>2014</v>
      </c>
      <c r="B4839" s="213" t="s">
        <v>0</v>
      </c>
      <c r="C4839" s="213" t="s">
        <v>90</v>
      </c>
      <c r="D4839" s="213" t="s">
        <v>19</v>
      </c>
      <c r="E4839" s="213">
        <v>252</v>
      </c>
      <c r="F4839" s="213" t="s">
        <v>141</v>
      </c>
    </row>
    <row r="4840" spans="1:6" x14ac:dyDescent="0.3">
      <c r="A4840" s="213">
        <v>2014</v>
      </c>
      <c r="B4840" s="213" t="s">
        <v>0</v>
      </c>
      <c r="C4840" s="213" t="s">
        <v>90</v>
      </c>
      <c r="D4840" s="213" t="s">
        <v>45</v>
      </c>
      <c r="E4840" s="213">
        <v>53</v>
      </c>
      <c r="F4840" s="213" t="s">
        <v>141</v>
      </c>
    </row>
    <row r="4841" spans="1:6" x14ac:dyDescent="0.3">
      <c r="A4841" s="213">
        <v>2014</v>
      </c>
      <c r="B4841" s="213" t="s">
        <v>0</v>
      </c>
      <c r="C4841" s="213" t="s">
        <v>90</v>
      </c>
      <c r="D4841" s="213" t="s">
        <v>48</v>
      </c>
      <c r="E4841" s="213">
        <v>182</v>
      </c>
      <c r="F4841" s="213" t="s">
        <v>141</v>
      </c>
    </row>
    <row r="4842" spans="1:6" x14ac:dyDescent="0.3">
      <c r="A4842" s="213">
        <v>2014</v>
      </c>
      <c r="B4842" s="213" t="s">
        <v>0</v>
      </c>
      <c r="C4842" s="213" t="s">
        <v>90</v>
      </c>
      <c r="D4842" s="213" t="s">
        <v>34</v>
      </c>
      <c r="E4842" s="213">
        <v>57</v>
      </c>
      <c r="F4842" s="213" t="s">
        <v>141</v>
      </c>
    </row>
    <row r="4843" spans="1:6" x14ac:dyDescent="0.3">
      <c r="A4843" s="213">
        <v>2014</v>
      </c>
      <c r="B4843" s="213" t="s">
        <v>0</v>
      </c>
      <c r="C4843" s="213" t="s">
        <v>90</v>
      </c>
      <c r="D4843" s="213" t="s">
        <v>3</v>
      </c>
      <c r="E4843" s="292">
        <v>1028</v>
      </c>
      <c r="F4843" s="213" t="s">
        <v>141</v>
      </c>
    </row>
    <row r="4844" spans="1:6" x14ac:dyDescent="0.3">
      <c r="A4844" s="213">
        <v>2014</v>
      </c>
      <c r="B4844" s="213" t="s">
        <v>0</v>
      </c>
      <c r="C4844" s="213" t="s">
        <v>90</v>
      </c>
      <c r="D4844" s="213" t="s">
        <v>80</v>
      </c>
      <c r="E4844" s="213">
        <v>306</v>
      </c>
      <c r="F4844" s="213" t="s">
        <v>141</v>
      </c>
    </row>
    <row r="4845" spans="1:6" x14ac:dyDescent="0.3">
      <c r="A4845" s="213">
        <v>2014</v>
      </c>
      <c r="B4845" s="213" t="s">
        <v>0</v>
      </c>
      <c r="C4845" s="213" t="s">
        <v>90</v>
      </c>
      <c r="D4845" s="213" t="s">
        <v>39</v>
      </c>
      <c r="E4845" s="213">
        <v>219</v>
      </c>
      <c r="F4845" s="213" t="s">
        <v>141</v>
      </c>
    </row>
    <row r="4846" spans="1:6" x14ac:dyDescent="0.3">
      <c r="A4846" s="213">
        <v>2014</v>
      </c>
      <c r="B4846" s="213" t="s">
        <v>0</v>
      </c>
      <c r="C4846" s="213" t="s">
        <v>90</v>
      </c>
      <c r="D4846" s="213" t="s">
        <v>14</v>
      </c>
      <c r="E4846" s="213">
        <v>638</v>
      </c>
      <c r="F4846" s="213" t="s">
        <v>141</v>
      </c>
    </row>
    <row r="4847" spans="1:6" x14ac:dyDescent="0.3">
      <c r="A4847" s="213">
        <v>2014</v>
      </c>
      <c r="B4847" s="213" t="s">
        <v>0</v>
      </c>
      <c r="C4847" s="213" t="s">
        <v>90</v>
      </c>
      <c r="D4847" s="213" t="s">
        <v>68</v>
      </c>
      <c r="E4847" s="213">
        <v>152</v>
      </c>
      <c r="F4847" s="213" t="s">
        <v>141</v>
      </c>
    </row>
    <row r="4848" spans="1:6" x14ac:dyDescent="0.3">
      <c r="A4848" s="213">
        <v>2014</v>
      </c>
      <c r="B4848" s="213" t="s">
        <v>0</v>
      </c>
      <c r="C4848" s="213" t="s">
        <v>90</v>
      </c>
      <c r="D4848" s="213" t="s">
        <v>69</v>
      </c>
      <c r="E4848" s="213">
        <v>119</v>
      </c>
      <c r="F4848" s="213" t="s">
        <v>141</v>
      </c>
    </row>
    <row r="4849" spans="1:6" x14ac:dyDescent="0.3">
      <c r="A4849" s="213">
        <v>2014</v>
      </c>
      <c r="B4849" s="213" t="s">
        <v>0</v>
      </c>
      <c r="C4849" s="213" t="s">
        <v>90</v>
      </c>
      <c r="D4849" s="213" t="s">
        <v>279</v>
      </c>
      <c r="E4849" s="213">
        <v>49</v>
      </c>
      <c r="F4849" s="213" t="s">
        <v>141</v>
      </c>
    </row>
    <row r="4850" spans="1:6" x14ac:dyDescent="0.3">
      <c r="A4850" s="213">
        <v>2014</v>
      </c>
      <c r="B4850" s="213" t="s">
        <v>0</v>
      </c>
      <c r="C4850" s="213" t="s">
        <v>90</v>
      </c>
      <c r="D4850" s="213" t="s">
        <v>24</v>
      </c>
      <c r="E4850" s="213">
        <v>729</v>
      </c>
      <c r="F4850" s="213" t="s">
        <v>141</v>
      </c>
    </row>
    <row r="4851" spans="1:6" x14ac:dyDescent="0.3">
      <c r="A4851" s="213">
        <v>2014</v>
      </c>
      <c r="B4851" s="213" t="s">
        <v>0</v>
      </c>
      <c r="C4851" s="213" t="s">
        <v>90</v>
      </c>
      <c r="D4851" s="213" t="s">
        <v>9</v>
      </c>
      <c r="E4851" s="213">
        <v>482</v>
      </c>
      <c r="F4851" s="213" t="s">
        <v>141</v>
      </c>
    </row>
    <row r="4852" spans="1:6" x14ac:dyDescent="0.3">
      <c r="A4852" s="213">
        <v>2014</v>
      </c>
      <c r="B4852" s="213" t="s">
        <v>0</v>
      </c>
      <c r="C4852" s="213" t="s">
        <v>90</v>
      </c>
      <c r="D4852" s="213" t="s">
        <v>67</v>
      </c>
      <c r="E4852" s="213">
        <v>205</v>
      </c>
      <c r="F4852" s="213" t="s">
        <v>141</v>
      </c>
    </row>
    <row r="4853" spans="1:6" x14ac:dyDescent="0.3">
      <c r="A4853" s="213">
        <v>2014</v>
      </c>
      <c r="B4853" s="213" t="s">
        <v>0</v>
      </c>
      <c r="C4853" s="213" t="s">
        <v>90</v>
      </c>
      <c r="D4853" s="213" t="s">
        <v>28</v>
      </c>
      <c r="E4853" s="213">
        <v>337</v>
      </c>
      <c r="F4853" s="213" t="s">
        <v>141</v>
      </c>
    </row>
    <row r="4854" spans="1:6" x14ac:dyDescent="0.3">
      <c r="A4854" s="213">
        <v>2014</v>
      </c>
      <c r="B4854" s="213" t="s">
        <v>0</v>
      </c>
      <c r="C4854" s="213" t="s">
        <v>90</v>
      </c>
      <c r="D4854" s="213" t="s">
        <v>31</v>
      </c>
      <c r="E4854" s="213">
        <v>222</v>
      </c>
      <c r="F4854" s="213" t="s">
        <v>141</v>
      </c>
    </row>
    <row r="4855" spans="1:6" x14ac:dyDescent="0.3">
      <c r="A4855" s="213">
        <v>2014</v>
      </c>
      <c r="B4855" s="213" t="s">
        <v>0</v>
      </c>
      <c r="C4855" s="213" t="s">
        <v>90</v>
      </c>
      <c r="D4855" s="213" t="s">
        <v>64</v>
      </c>
      <c r="E4855" s="213">
        <v>314</v>
      </c>
      <c r="F4855" s="213" t="s">
        <v>141</v>
      </c>
    </row>
    <row r="4856" spans="1:6" x14ac:dyDescent="0.3">
      <c r="A4856" s="213">
        <v>2014</v>
      </c>
      <c r="B4856" s="213" t="s">
        <v>0</v>
      </c>
      <c r="C4856" s="213" t="s">
        <v>90</v>
      </c>
      <c r="D4856" s="213" t="s">
        <v>280</v>
      </c>
      <c r="E4856" s="213">
        <v>69</v>
      </c>
      <c r="F4856" s="213" t="s">
        <v>141</v>
      </c>
    </row>
    <row r="4857" spans="1:6" x14ac:dyDescent="0.3">
      <c r="A4857" s="213">
        <v>2014</v>
      </c>
      <c r="B4857" s="213" t="s">
        <v>0</v>
      </c>
      <c r="C4857" s="213" t="s">
        <v>90</v>
      </c>
      <c r="D4857" s="213" t="s">
        <v>73</v>
      </c>
      <c r="E4857" s="213">
        <v>455</v>
      </c>
      <c r="F4857" s="213" t="s">
        <v>141</v>
      </c>
    </row>
    <row r="4858" spans="1:6" x14ac:dyDescent="0.3">
      <c r="A4858" s="213">
        <v>2014</v>
      </c>
      <c r="B4858" s="213" t="s">
        <v>0</v>
      </c>
      <c r="C4858" s="213" t="s">
        <v>90</v>
      </c>
      <c r="D4858" s="213" t="s">
        <v>26</v>
      </c>
      <c r="E4858" s="213">
        <v>263</v>
      </c>
      <c r="F4858" s="213" t="s">
        <v>141</v>
      </c>
    </row>
    <row r="4859" spans="1:6" x14ac:dyDescent="0.3">
      <c r="A4859" s="213">
        <v>2014</v>
      </c>
      <c r="B4859" s="213" t="s">
        <v>0</v>
      </c>
      <c r="C4859" s="213" t="s">
        <v>90</v>
      </c>
      <c r="D4859" s="213" t="s">
        <v>32</v>
      </c>
      <c r="E4859" s="213">
        <v>222</v>
      </c>
      <c r="F4859" s="213" t="s">
        <v>141</v>
      </c>
    </row>
    <row r="4860" spans="1:6" x14ac:dyDescent="0.3">
      <c r="A4860" s="213">
        <v>2014</v>
      </c>
      <c r="B4860" s="213" t="s">
        <v>0</v>
      </c>
      <c r="C4860" s="213" t="s">
        <v>90</v>
      </c>
      <c r="D4860" s="213" t="s">
        <v>46</v>
      </c>
      <c r="E4860" s="213">
        <v>473</v>
      </c>
      <c r="F4860" s="213" t="s">
        <v>141</v>
      </c>
    </row>
    <row r="4861" spans="1:6" x14ac:dyDescent="0.3">
      <c r="A4861" s="213">
        <v>2014</v>
      </c>
      <c r="B4861" s="213" t="s">
        <v>0</v>
      </c>
      <c r="C4861" s="213" t="s">
        <v>90</v>
      </c>
      <c r="D4861" s="213" t="s">
        <v>75</v>
      </c>
      <c r="E4861" s="213">
        <v>298</v>
      </c>
      <c r="F4861" s="213" t="s">
        <v>141</v>
      </c>
    </row>
    <row r="4862" spans="1:6" x14ac:dyDescent="0.3">
      <c r="A4862" s="213">
        <v>2014</v>
      </c>
      <c r="B4862" s="213" t="s">
        <v>0</v>
      </c>
      <c r="C4862" s="213" t="s">
        <v>90</v>
      </c>
      <c r="D4862" s="213" t="s">
        <v>10</v>
      </c>
      <c r="E4862" s="213">
        <v>895</v>
      </c>
      <c r="F4862" s="213" t="s">
        <v>141</v>
      </c>
    </row>
    <row r="4863" spans="1:6" x14ac:dyDescent="0.3">
      <c r="A4863" s="213">
        <v>2014</v>
      </c>
      <c r="B4863" s="213" t="s">
        <v>0</v>
      </c>
      <c r="C4863" s="213" t="s">
        <v>90</v>
      </c>
      <c r="D4863" s="213" t="s">
        <v>291</v>
      </c>
      <c r="E4863" s="213">
        <v>68</v>
      </c>
      <c r="F4863" s="213" t="s">
        <v>141</v>
      </c>
    </row>
    <row r="4864" spans="1:6" x14ac:dyDescent="0.3">
      <c r="A4864" s="213">
        <v>2014</v>
      </c>
      <c r="B4864" s="213" t="s">
        <v>0</v>
      </c>
      <c r="C4864" s="213" t="s">
        <v>90</v>
      </c>
      <c r="D4864" s="213" t="s">
        <v>15</v>
      </c>
      <c r="E4864" s="213">
        <v>775</v>
      </c>
      <c r="F4864" s="213" t="s">
        <v>141</v>
      </c>
    </row>
    <row r="4865" spans="1:6" x14ac:dyDescent="0.3">
      <c r="A4865" s="213">
        <v>2014</v>
      </c>
      <c r="B4865" s="213" t="s">
        <v>0</v>
      </c>
      <c r="C4865" s="213" t="s">
        <v>90</v>
      </c>
      <c r="D4865" s="213" t="s">
        <v>18</v>
      </c>
      <c r="E4865" s="213">
        <v>617</v>
      </c>
      <c r="F4865" s="213" t="s">
        <v>141</v>
      </c>
    </row>
    <row r="4866" spans="1:6" x14ac:dyDescent="0.3">
      <c r="A4866" s="213">
        <v>2014</v>
      </c>
      <c r="B4866" s="213" t="s">
        <v>0</v>
      </c>
      <c r="C4866" s="213" t="s">
        <v>90</v>
      </c>
      <c r="D4866" s="213" t="s">
        <v>77</v>
      </c>
      <c r="E4866" s="213">
        <v>211</v>
      </c>
      <c r="F4866" s="213" t="s">
        <v>141</v>
      </c>
    </row>
    <row r="4867" spans="1:6" x14ac:dyDescent="0.3">
      <c r="A4867" s="213">
        <v>2014</v>
      </c>
      <c r="B4867" s="213" t="s">
        <v>0</v>
      </c>
      <c r="C4867" s="213" t="s">
        <v>90</v>
      </c>
      <c r="D4867" s="213" t="s">
        <v>44</v>
      </c>
      <c r="E4867" s="213">
        <v>51</v>
      </c>
      <c r="F4867" s="213" t="s">
        <v>141</v>
      </c>
    </row>
    <row r="4868" spans="1:6" x14ac:dyDescent="0.3">
      <c r="A4868" s="213">
        <v>2014</v>
      </c>
      <c r="B4868" s="213" t="s">
        <v>0</v>
      </c>
      <c r="C4868" s="213" t="s">
        <v>90</v>
      </c>
      <c r="D4868" s="213" t="s">
        <v>71</v>
      </c>
      <c r="E4868" s="213">
        <v>256</v>
      </c>
      <c r="F4868" s="213" t="s">
        <v>141</v>
      </c>
    </row>
    <row r="4869" spans="1:6" x14ac:dyDescent="0.3">
      <c r="A4869" s="213">
        <v>2014</v>
      </c>
      <c r="B4869" s="213" t="s">
        <v>0</v>
      </c>
      <c r="C4869" s="213" t="s">
        <v>90</v>
      </c>
      <c r="D4869" s="213" t="s">
        <v>52</v>
      </c>
      <c r="E4869" s="213">
        <v>70</v>
      </c>
      <c r="F4869" s="213" t="s">
        <v>141</v>
      </c>
    </row>
    <row r="4870" spans="1:6" x14ac:dyDescent="0.3">
      <c r="A4870" s="213">
        <v>2014</v>
      </c>
      <c r="B4870" s="213" t="s">
        <v>0</v>
      </c>
      <c r="C4870" s="213" t="s">
        <v>90</v>
      </c>
      <c r="D4870" s="213" t="s">
        <v>20</v>
      </c>
      <c r="E4870" s="213">
        <v>456</v>
      </c>
      <c r="F4870" s="213" t="s">
        <v>141</v>
      </c>
    </row>
    <row r="4871" spans="1:6" x14ac:dyDescent="0.3">
      <c r="A4871" s="213">
        <v>2014</v>
      </c>
      <c r="B4871" s="213" t="s">
        <v>0</v>
      </c>
      <c r="C4871" s="213" t="s">
        <v>90</v>
      </c>
      <c r="D4871" s="213" t="s">
        <v>95</v>
      </c>
      <c r="E4871" s="213">
        <v>691</v>
      </c>
      <c r="F4871" s="213" t="s">
        <v>141</v>
      </c>
    </row>
    <row r="4872" spans="1:6" x14ac:dyDescent="0.3">
      <c r="A4872" s="213">
        <v>2014</v>
      </c>
      <c r="B4872" s="213" t="s">
        <v>0</v>
      </c>
      <c r="C4872" s="213" t="s">
        <v>90</v>
      </c>
      <c r="D4872" s="213" t="s">
        <v>30</v>
      </c>
      <c r="E4872" s="213">
        <v>77</v>
      </c>
      <c r="F4872" s="213" t="s">
        <v>141</v>
      </c>
    </row>
    <row r="4873" spans="1:6" x14ac:dyDescent="0.3">
      <c r="A4873" s="213">
        <v>2014</v>
      </c>
      <c r="B4873" s="213" t="s">
        <v>0</v>
      </c>
      <c r="C4873" s="213" t="s">
        <v>90</v>
      </c>
      <c r="D4873" s="213" t="s">
        <v>281</v>
      </c>
      <c r="E4873" s="292">
        <v>1692</v>
      </c>
      <c r="F4873" s="213" t="s">
        <v>141</v>
      </c>
    </row>
    <row r="4874" spans="1:6" x14ac:dyDescent="0.3">
      <c r="A4874" s="213">
        <v>2014</v>
      </c>
      <c r="B4874" s="213" t="s">
        <v>0</v>
      </c>
      <c r="C4874" s="213" t="s">
        <v>90</v>
      </c>
      <c r="D4874" s="213" t="s">
        <v>282</v>
      </c>
      <c r="E4874" s="213">
        <v>84</v>
      </c>
      <c r="F4874" s="213" t="s">
        <v>141</v>
      </c>
    </row>
    <row r="4875" spans="1:6" x14ac:dyDescent="0.3">
      <c r="A4875" s="213">
        <v>2014</v>
      </c>
      <c r="B4875" s="213" t="s">
        <v>0</v>
      </c>
      <c r="C4875" s="213" t="s">
        <v>90</v>
      </c>
      <c r="D4875" s="213" t="s">
        <v>145</v>
      </c>
      <c r="E4875" s="292">
        <v>7985</v>
      </c>
      <c r="F4875" s="213" t="s">
        <v>141</v>
      </c>
    </row>
    <row r="4876" spans="1:6" x14ac:dyDescent="0.3">
      <c r="A4876" s="213">
        <v>2014</v>
      </c>
      <c r="B4876" s="213" t="s">
        <v>0</v>
      </c>
      <c r="C4876" s="213" t="s">
        <v>90</v>
      </c>
      <c r="D4876" s="213" t="s">
        <v>146</v>
      </c>
      <c r="E4876" s="292">
        <v>4152</v>
      </c>
      <c r="F4876" s="213" t="s">
        <v>141</v>
      </c>
    </row>
    <row r="4877" spans="1:6" x14ac:dyDescent="0.3">
      <c r="A4877" s="213">
        <v>2014</v>
      </c>
      <c r="B4877" s="213" t="s">
        <v>0</v>
      </c>
      <c r="C4877" s="213" t="s">
        <v>90</v>
      </c>
      <c r="D4877" s="213" t="s">
        <v>147</v>
      </c>
      <c r="E4877" s="292">
        <v>9211</v>
      </c>
      <c r="F4877" s="213" t="s">
        <v>141</v>
      </c>
    </row>
    <row r="4878" spans="1:6" x14ac:dyDescent="0.3">
      <c r="A4878" s="213">
        <v>2014</v>
      </c>
      <c r="B4878" s="213" t="s">
        <v>0</v>
      </c>
      <c r="C4878" s="213" t="s">
        <v>1</v>
      </c>
      <c r="D4878" s="213" t="s">
        <v>35</v>
      </c>
      <c r="E4878" s="213">
        <v>40</v>
      </c>
      <c r="F4878" s="213" t="s">
        <v>141</v>
      </c>
    </row>
    <row r="4879" spans="1:6" x14ac:dyDescent="0.3">
      <c r="A4879" s="213">
        <v>2014</v>
      </c>
      <c r="B4879" s="213" t="s">
        <v>0</v>
      </c>
      <c r="C4879" s="213" t="s">
        <v>1</v>
      </c>
      <c r="D4879" s="213" t="s">
        <v>41</v>
      </c>
      <c r="E4879" s="213">
        <v>56</v>
      </c>
      <c r="F4879" s="213" t="s">
        <v>141</v>
      </c>
    </row>
    <row r="4880" spans="1:6" x14ac:dyDescent="0.3">
      <c r="A4880" s="213">
        <v>2014</v>
      </c>
      <c r="B4880" s="213" t="s">
        <v>0</v>
      </c>
      <c r="C4880" s="213" t="s">
        <v>1</v>
      </c>
      <c r="D4880" s="213" t="s">
        <v>59</v>
      </c>
      <c r="E4880" s="213">
        <v>74</v>
      </c>
      <c r="F4880" s="213" t="s">
        <v>141</v>
      </c>
    </row>
    <row r="4881" spans="1:6" x14ac:dyDescent="0.3">
      <c r="A4881" s="213">
        <v>2014</v>
      </c>
      <c r="B4881" s="213" t="s">
        <v>0</v>
      </c>
      <c r="C4881" s="213" t="s">
        <v>1</v>
      </c>
      <c r="D4881" s="213" t="s">
        <v>79</v>
      </c>
      <c r="E4881" s="213">
        <v>830</v>
      </c>
      <c r="F4881" s="213" t="s">
        <v>141</v>
      </c>
    </row>
    <row r="4882" spans="1:6" x14ac:dyDescent="0.3">
      <c r="A4882" s="213">
        <v>2014</v>
      </c>
      <c r="B4882" s="213" t="s">
        <v>0</v>
      </c>
      <c r="C4882" s="213" t="s">
        <v>1</v>
      </c>
      <c r="D4882" s="213" t="s">
        <v>17</v>
      </c>
      <c r="E4882" s="213">
        <v>538</v>
      </c>
      <c r="F4882" s="213" t="s">
        <v>141</v>
      </c>
    </row>
    <row r="4883" spans="1:6" x14ac:dyDescent="0.3">
      <c r="A4883" s="213">
        <v>2014</v>
      </c>
      <c r="B4883" s="213" t="s">
        <v>0</v>
      </c>
      <c r="C4883" s="213" t="s">
        <v>1</v>
      </c>
      <c r="D4883" s="213" t="s">
        <v>274</v>
      </c>
      <c r="E4883" s="213">
        <v>57</v>
      </c>
      <c r="F4883" s="213" t="s">
        <v>141</v>
      </c>
    </row>
    <row r="4884" spans="1:6" x14ac:dyDescent="0.3">
      <c r="A4884" s="213">
        <v>2014</v>
      </c>
      <c r="B4884" s="213" t="s">
        <v>0</v>
      </c>
      <c r="C4884" s="213" t="s">
        <v>1</v>
      </c>
      <c r="D4884" s="213" t="s">
        <v>66</v>
      </c>
      <c r="E4884" s="213">
        <v>151</v>
      </c>
      <c r="F4884" s="213" t="s">
        <v>141</v>
      </c>
    </row>
    <row r="4885" spans="1:6" x14ac:dyDescent="0.3">
      <c r="A4885" s="213">
        <v>2014</v>
      </c>
      <c r="B4885" s="213" t="s">
        <v>0</v>
      </c>
      <c r="C4885" s="213" t="s">
        <v>1</v>
      </c>
      <c r="D4885" s="213" t="s">
        <v>283</v>
      </c>
      <c r="E4885" s="213">
        <v>53</v>
      </c>
      <c r="F4885" s="213" t="s">
        <v>141</v>
      </c>
    </row>
    <row r="4886" spans="1:6" x14ac:dyDescent="0.3">
      <c r="A4886" s="213">
        <v>2014</v>
      </c>
      <c r="B4886" s="213" t="s">
        <v>0</v>
      </c>
      <c r="C4886" s="213" t="s">
        <v>1</v>
      </c>
      <c r="D4886" s="213" t="s">
        <v>11</v>
      </c>
      <c r="E4886" s="213">
        <v>885</v>
      </c>
      <c r="F4886" s="213" t="s">
        <v>141</v>
      </c>
    </row>
    <row r="4887" spans="1:6" x14ac:dyDescent="0.3">
      <c r="A4887" s="213">
        <v>2014</v>
      </c>
      <c r="B4887" s="213" t="s">
        <v>0</v>
      </c>
      <c r="C4887" s="213" t="s">
        <v>1</v>
      </c>
      <c r="D4887" s="213" t="s">
        <v>56</v>
      </c>
      <c r="E4887" s="213">
        <v>219</v>
      </c>
      <c r="F4887" s="213" t="s">
        <v>141</v>
      </c>
    </row>
    <row r="4888" spans="1:6" x14ac:dyDescent="0.3">
      <c r="A4888" s="213">
        <v>2014</v>
      </c>
      <c r="B4888" s="213" t="s">
        <v>0</v>
      </c>
      <c r="C4888" s="213" t="s">
        <v>1</v>
      </c>
      <c r="D4888" s="213" t="s">
        <v>29</v>
      </c>
      <c r="E4888" s="213">
        <v>272</v>
      </c>
      <c r="F4888" s="213" t="s">
        <v>141</v>
      </c>
    </row>
    <row r="4889" spans="1:6" x14ac:dyDescent="0.3">
      <c r="A4889" s="213">
        <v>2014</v>
      </c>
      <c r="B4889" s="213" t="s">
        <v>0</v>
      </c>
      <c r="C4889" s="213" t="s">
        <v>1</v>
      </c>
      <c r="D4889" s="213" t="s">
        <v>47</v>
      </c>
      <c r="E4889" s="213">
        <v>610</v>
      </c>
      <c r="F4889" s="213" t="s">
        <v>141</v>
      </c>
    </row>
    <row r="4890" spans="1:6" x14ac:dyDescent="0.3">
      <c r="A4890" s="213">
        <v>2014</v>
      </c>
      <c r="B4890" s="213" t="s">
        <v>0</v>
      </c>
      <c r="C4890" s="213" t="s">
        <v>1</v>
      </c>
      <c r="D4890" s="213" t="s">
        <v>57</v>
      </c>
      <c r="E4890" s="213">
        <v>128</v>
      </c>
      <c r="F4890" s="213" t="s">
        <v>141</v>
      </c>
    </row>
    <row r="4891" spans="1:6" x14ac:dyDescent="0.3">
      <c r="A4891" s="213">
        <v>2014</v>
      </c>
      <c r="B4891" s="213" t="s">
        <v>0</v>
      </c>
      <c r="C4891" s="213" t="s">
        <v>1</v>
      </c>
      <c r="D4891" s="213" t="s">
        <v>74</v>
      </c>
      <c r="E4891" s="213">
        <v>597</v>
      </c>
      <c r="F4891" s="213" t="s">
        <v>141</v>
      </c>
    </row>
    <row r="4892" spans="1:6" x14ac:dyDescent="0.3">
      <c r="A4892" s="213">
        <v>2014</v>
      </c>
      <c r="B4892" s="213" t="s">
        <v>0</v>
      </c>
      <c r="C4892" s="213" t="s">
        <v>1</v>
      </c>
      <c r="D4892" s="213" t="s">
        <v>53</v>
      </c>
      <c r="E4892" s="213">
        <v>81</v>
      </c>
      <c r="F4892" s="213" t="s">
        <v>141</v>
      </c>
    </row>
    <row r="4893" spans="1:6" x14ac:dyDescent="0.3">
      <c r="A4893" s="213">
        <v>2014</v>
      </c>
      <c r="B4893" s="213" t="s">
        <v>0</v>
      </c>
      <c r="C4893" s="213" t="s">
        <v>1</v>
      </c>
      <c r="D4893" s="213" t="s">
        <v>49</v>
      </c>
      <c r="E4893" s="213">
        <v>40</v>
      </c>
      <c r="F4893" s="213" t="s">
        <v>141</v>
      </c>
    </row>
    <row r="4894" spans="1:6" x14ac:dyDescent="0.3">
      <c r="A4894" s="213">
        <v>2014</v>
      </c>
      <c r="B4894" s="213" t="s">
        <v>0</v>
      </c>
      <c r="C4894" s="213" t="s">
        <v>1</v>
      </c>
      <c r="D4894" s="213" t="s">
        <v>33</v>
      </c>
      <c r="E4894" s="213">
        <v>140</v>
      </c>
      <c r="F4894" s="213" t="s">
        <v>141</v>
      </c>
    </row>
    <row r="4895" spans="1:6" x14ac:dyDescent="0.3">
      <c r="A4895" s="213">
        <v>2014</v>
      </c>
      <c r="B4895" s="213" t="s">
        <v>0</v>
      </c>
      <c r="C4895" s="213" t="s">
        <v>1</v>
      </c>
      <c r="D4895" s="213" t="s">
        <v>60</v>
      </c>
      <c r="E4895" s="213">
        <v>301</v>
      </c>
      <c r="F4895" s="213" t="s">
        <v>141</v>
      </c>
    </row>
    <row r="4896" spans="1:6" x14ac:dyDescent="0.3">
      <c r="A4896" s="213">
        <v>2014</v>
      </c>
      <c r="B4896" s="213" t="s">
        <v>0</v>
      </c>
      <c r="C4896" s="213" t="s">
        <v>1</v>
      </c>
      <c r="D4896" s="213" t="s">
        <v>25</v>
      </c>
      <c r="E4896" s="213">
        <v>601</v>
      </c>
      <c r="F4896" s="213" t="s">
        <v>141</v>
      </c>
    </row>
    <row r="4897" spans="1:6" x14ac:dyDescent="0.3">
      <c r="A4897" s="213">
        <v>2014</v>
      </c>
      <c r="B4897" s="213" t="s">
        <v>0</v>
      </c>
      <c r="C4897" s="213" t="s">
        <v>1</v>
      </c>
      <c r="D4897" s="213" t="s">
        <v>7</v>
      </c>
      <c r="E4897" s="213">
        <v>737</v>
      </c>
      <c r="F4897" s="213" t="s">
        <v>141</v>
      </c>
    </row>
    <row r="4898" spans="1:6" x14ac:dyDescent="0.3">
      <c r="A4898" s="213">
        <v>2014</v>
      </c>
      <c r="B4898" s="213" t="s">
        <v>0</v>
      </c>
      <c r="C4898" s="213" t="s">
        <v>1</v>
      </c>
      <c r="D4898" s="213" t="s">
        <v>55</v>
      </c>
      <c r="E4898" s="213">
        <v>32</v>
      </c>
      <c r="F4898" s="213" t="s">
        <v>141</v>
      </c>
    </row>
    <row r="4899" spans="1:6" x14ac:dyDescent="0.3">
      <c r="A4899" s="213">
        <v>2014</v>
      </c>
      <c r="B4899" s="213" t="s">
        <v>0</v>
      </c>
      <c r="C4899" s="213" t="s">
        <v>1</v>
      </c>
      <c r="D4899" s="213" t="s">
        <v>36</v>
      </c>
      <c r="E4899" s="213">
        <v>235</v>
      </c>
      <c r="F4899" s="213" t="s">
        <v>141</v>
      </c>
    </row>
    <row r="4900" spans="1:6" x14ac:dyDescent="0.3">
      <c r="A4900" s="213">
        <v>2014</v>
      </c>
      <c r="B4900" s="213" t="s">
        <v>0</v>
      </c>
      <c r="C4900" s="213" t="s">
        <v>1</v>
      </c>
      <c r="D4900" s="213" t="s">
        <v>21</v>
      </c>
      <c r="E4900" s="213">
        <v>247</v>
      </c>
      <c r="F4900" s="213" t="s">
        <v>141</v>
      </c>
    </row>
    <row r="4901" spans="1:6" x14ac:dyDescent="0.3">
      <c r="A4901" s="213">
        <v>2014</v>
      </c>
      <c r="B4901" s="213" t="s">
        <v>0</v>
      </c>
      <c r="C4901" s="213" t="s">
        <v>1</v>
      </c>
      <c r="D4901" s="213" t="s">
        <v>16</v>
      </c>
      <c r="E4901" s="213">
        <v>597</v>
      </c>
      <c r="F4901" s="213" t="s">
        <v>141</v>
      </c>
    </row>
    <row r="4902" spans="1:6" x14ac:dyDescent="0.3">
      <c r="A4902" s="213">
        <v>2014</v>
      </c>
      <c r="B4902" s="213" t="s">
        <v>0</v>
      </c>
      <c r="C4902" s="213" t="s">
        <v>1</v>
      </c>
      <c r="D4902" s="213" t="s">
        <v>2</v>
      </c>
      <c r="E4902" s="292">
        <v>1216</v>
      </c>
      <c r="F4902" s="213" t="s">
        <v>141</v>
      </c>
    </row>
    <row r="4903" spans="1:6" x14ac:dyDescent="0.3">
      <c r="A4903" s="213">
        <v>2014</v>
      </c>
      <c r="B4903" s="213" t="s">
        <v>0</v>
      </c>
      <c r="C4903" s="213" t="s">
        <v>1</v>
      </c>
      <c r="D4903" s="213" t="s">
        <v>287</v>
      </c>
      <c r="E4903" s="213">
        <v>31</v>
      </c>
      <c r="F4903" s="213" t="s">
        <v>141</v>
      </c>
    </row>
    <row r="4904" spans="1:6" x14ac:dyDescent="0.3">
      <c r="A4904" s="213">
        <v>2014</v>
      </c>
      <c r="B4904" s="213" t="s">
        <v>0</v>
      </c>
      <c r="C4904" s="213" t="s">
        <v>1</v>
      </c>
      <c r="D4904" s="213" t="s">
        <v>288</v>
      </c>
      <c r="E4904" s="213">
        <v>30</v>
      </c>
      <c r="F4904" s="213" t="s">
        <v>141</v>
      </c>
    </row>
    <row r="4905" spans="1:6" x14ac:dyDescent="0.3">
      <c r="A4905" s="213">
        <v>2014</v>
      </c>
      <c r="B4905" s="213" t="s">
        <v>0</v>
      </c>
      <c r="C4905" s="213" t="s">
        <v>1</v>
      </c>
      <c r="D4905" s="213" t="s">
        <v>4</v>
      </c>
      <c r="E4905" s="292">
        <v>1277</v>
      </c>
      <c r="F4905" s="213" t="s">
        <v>141</v>
      </c>
    </row>
    <row r="4906" spans="1:6" x14ac:dyDescent="0.3">
      <c r="A4906" s="213">
        <v>2014</v>
      </c>
      <c r="B4906" s="213" t="s">
        <v>0</v>
      </c>
      <c r="C4906" s="213" t="s">
        <v>1</v>
      </c>
      <c r="D4906" s="213" t="s">
        <v>38</v>
      </c>
      <c r="E4906" s="213">
        <v>91</v>
      </c>
      <c r="F4906" s="213" t="s">
        <v>141</v>
      </c>
    </row>
    <row r="4907" spans="1:6" x14ac:dyDescent="0.3">
      <c r="A4907" s="213">
        <v>2014</v>
      </c>
      <c r="B4907" s="213" t="s">
        <v>0</v>
      </c>
      <c r="C4907" s="213" t="s">
        <v>1</v>
      </c>
      <c r="D4907" s="213" t="s">
        <v>275</v>
      </c>
      <c r="E4907" s="213">
        <v>134</v>
      </c>
      <c r="F4907" s="213" t="s">
        <v>141</v>
      </c>
    </row>
    <row r="4908" spans="1:6" x14ac:dyDescent="0.3">
      <c r="A4908" s="213">
        <v>2014</v>
      </c>
      <c r="B4908" s="213" t="s">
        <v>0</v>
      </c>
      <c r="C4908" s="213" t="s">
        <v>1</v>
      </c>
      <c r="D4908" s="213" t="s">
        <v>8</v>
      </c>
      <c r="E4908" s="213">
        <v>510</v>
      </c>
      <c r="F4908" s="213" t="s">
        <v>141</v>
      </c>
    </row>
    <row r="4909" spans="1:6" x14ac:dyDescent="0.3">
      <c r="A4909" s="213">
        <v>2014</v>
      </c>
      <c r="B4909" s="213" t="s">
        <v>0</v>
      </c>
      <c r="C4909" s="213" t="s">
        <v>1</v>
      </c>
      <c r="D4909" s="213" t="s">
        <v>78</v>
      </c>
      <c r="E4909" s="213">
        <v>656</v>
      </c>
      <c r="F4909" s="213" t="s">
        <v>141</v>
      </c>
    </row>
    <row r="4910" spans="1:6" x14ac:dyDescent="0.3">
      <c r="A4910" s="213">
        <v>2014</v>
      </c>
      <c r="B4910" s="213" t="s">
        <v>0</v>
      </c>
      <c r="C4910" s="213" t="s">
        <v>1</v>
      </c>
      <c r="D4910" s="213" t="s">
        <v>27</v>
      </c>
      <c r="E4910" s="213">
        <v>467</v>
      </c>
      <c r="F4910" s="213" t="s">
        <v>141</v>
      </c>
    </row>
    <row r="4911" spans="1:6" x14ac:dyDescent="0.3">
      <c r="A4911" s="213">
        <v>2014</v>
      </c>
      <c r="B4911" s="213" t="s">
        <v>0</v>
      </c>
      <c r="C4911" s="213" t="s">
        <v>1</v>
      </c>
      <c r="D4911" s="213" t="s">
        <v>13</v>
      </c>
      <c r="E4911" s="213">
        <v>184</v>
      </c>
      <c r="F4911" s="213" t="s">
        <v>141</v>
      </c>
    </row>
    <row r="4912" spans="1:6" x14ac:dyDescent="0.3">
      <c r="A4912" s="213">
        <v>2014</v>
      </c>
      <c r="B4912" s="213" t="s">
        <v>0</v>
      </c>
      <c r="C4912" s="213" t="s">
        <v>1</v>
      </c>
      <c r="D4912" s="213" t="s">
        <v>70</v>
      </c>
      <c r="E4912" s="213">
        <v>533</v>
      </c>
      <c r="F4912" s="213" t="s">
        <v>141</v>
      </c>
    </row>
    <row r="4913" spans="1:6" x14ac:dyDescent="0.3">
      <c r="A4913" s="213">
        <v>2014</v>
      </c>
      <c r="B4913" s="213" t="s">
        <v>0</v>
      </c>
      <c r="C4913" s="213" t="s">
        <v>1</v>
      </c>
      <c r="D4913" s="213" t="s">
        <v>72</v>
      </c>
      <c r="E4913" s="213">
        <v>134</v>
      </c>
      <c r="F4913" s="213" t="s">
        <v>141</v>
      </c>
    </row>
    <row r="4914" spans="1:6" x14ac:dyDescent="0.3">
      <c r="A4914" s="213">
        <v>2014</v>
      </c>
      <c r="B4914" s="213" t="s">
        <v>0</v>
      </c>
      <c r="C4914" s="213" t="s">
        <v>1</v>
      </c>
      <c r="D4914" s="213" t="s">
        <v>276</v>
      </c>
      <c r="E4914" s="213">
        <v>84</v>
      </c>
      <c r="F4914" s="213" t="s">
        <v>141</v>
      </c>
    </row>
    <row r="4915" spans="1:6" x14ac:dyDescent="0.3">
      <c r="A4915" s="213">
        <v>2014</v>
      </c>
      <c r="B4915" s="213" t="s">
        <v>0</v>
      </c>
      <c r="C4915" s="213" t="s">
        <v>1</v>
      </c>
      <c r="D4915" s="213" t="s">
        <v>6</v>
      </c>
      <c r="E4915" s="292">
        <v>1207</v>
      </c>
      <c r="F4915" s="213" t="s">
        <v>141</v>
      </c>
    </row>
    <row r="4916" spans="1:6" x14ac:dyDescent="0.3">
      <c r="A4916" s="213">
        <v>2014</v>
      </c>
      <c r="B4916" s="213" t="s">
        <v>0</v>
      </c>
      <c r="C4916" s="213" t="s">
        <v>1</v>
      </c>
      <c r="D4916" s="213" t="s">
        <v>62</v>
      </c>
      <c r="E4916" s="213">
        <v>430</v>
      </c>
      <c r="F4916" s="213" t="s">
        <v>141</v>
      </c>
    </row>
    <row r="4917" spans="1:6" x14ac:dyDescent="0.3">
      <c r="A4917" s="213">
        <v>2014</v>
      </c>
      <c r="B4917" s="213" t="s">
        <v>0</v>
      </c>
      <c r="C4917" s="213" t="s">
        <v>1</v>
      </c>
      <c r="D4917" s="213" t="s">
        <v>5</v>
      </c>
      <c r="E4917" s="213">
        <v>953</v>
      </c>
      <c r="F4917" s="213" t="s">
        <v>141</v>
      </c>
    </row>
    <row r="4918" spans="1:6" x14ac:dyDescent="0.3">
      <c r="A4918" s="213">
        <v>2014</v>
      </c>
      <c r="B4918" s="213" t="s">
        <v>0</v>
      </c>
      <c r="C4918" s="213" t="s">
        <v>1</v>
      </c>
      <c r="D4918" s="213" t="s">
        <v>76</v>
      </c>
      <c r="E4918" s="213">
        <v>579</v>
      </c>
      <c r="F4918" s="213" t="s">
        <v>141</v>
      </c>
    </row>
    <row r="4919" spans="1:6" x14ac:dyDescent="0.3">
      <c r="A4919" s="213">
        <v>2014</v>
      </c>
      <c r="B4919" s="213" t="s">
        <v>0</v>
      </c>
      <c r="C4919" s="213" t="s">
        <v>1</v>
      </c>
      <c r="D4919" s="213" t="s">
        <v>63</v>
      </c>
      <c r="E4919" s="213">
        <v>126</v>
      </c>
      <c r="F4919" s="213" t="s">
        <v>141</v>
      </c>
    </row>
    <row r="4920" spans="1:6" x14ac:dyDescent="0.3">
      <c r="A4920" s="213">
        <v>2014</v>
      </c>
      <c r="B4920" s="213" t="s">
        <v>0</v>
      </c>
      <c r="C4920" s="213" t="s">
        <v>1</v>
      </c>
      <c r="D4920" s="213" t="s">
        <v>277</v>
      </c>
      <c r="E4920" s="213">
        <v>53</v>
      </c>
      <c r="F4920" s="213" t="s">
        <v>141</v>
      </c>
    </row>
    <row r="4921" spans="1:6" x14ac:dyDescent="0.3">
      <c r="A4921" s="213">
        <v>2014</v>
      </c>
      <c r="B4921" s="213" t="s">
        <v>0</v>
      </c>
      <c r="C4921" s="213" t="s">
        <v>1</v>
      </c>
      <c r="D4921" s="213" t="s">
        <v>43</v>
      </c>
      <c r="E4921" s="213">
        <v>174</v>
      </c>
      <c r="F4921" s="213" t="s">
        <v>141</v>
      </c>
    </row>
    <row r="4922" spans="1:6" x14ac:dyDescent="0.3">
      <c r="A4922" s="213">
        <v>2014</v>
      </c>
      <c r="B4922" s="213" t="s">
        <v>0</v>
      </c>
      <c r="C4922" s="213" t="s">
        <v>1</v>
      </c>
      <c r="D4922" s="213" t="s">
        <v>65</v>
      </c>
      <c r="E4922" s="213">
        <v>172</v>
      </c>
      <c r="F4922" s="213" t="s">
        <v>141</v>
      </c>
    </row>
    <row r="4923" spans="1:6" x14ac:dyDescent="0.3">
      <c r="A4923" s="213">
        <v>2014</v>
      </c>
      <c r="B4923" s="213" t="s">
        <v>0</v>
      </c>
      <c r="C4923" s="213" t="s">
        <v>1</v>
      </c>
      <c r="D4923" s="213" t="s">
        <v>22</v>
      </c>
      <c r="E4923" s="213">
        <v>230</v>
      </c>
      <c r="F4923" s="213" t="s">
        <v>141</v>
      </c>
    </row>
    <row r="4924" spans="1:6" x14ac:dyDescent="0.3">
      <c r="A4924" s="213">
        <v>2014</v>
      </c>
      <c r="B4924" s="213" t="s">
        <v>0</v>
      </c>
      <c r="C4924" s="213" t="s">
        <v>1</v>
      </c>
      <c r="D4924" s="213" t="s">
        <v>61</v>
      </c>
      <c r="E4924" s="213">
        <v>117</v>
      </c>
      <c r="F4924" s="213" t="s">
        <v>141</v>
      </c>
    </row>
    <row r="4925" spans="1:6" x14ac:dyDescent="0.3">
      <c r="A4925" s="213">
        <v>2014</v>
      </c>
      <c r="B4925" s="213" t="s">
        <v>0</v>
      </c>
      <c r="C4925" s="213" t="s">
        <v>1</v>
      </c>
      <c r="D4925" s="213" t="s">
        <v>23</v>
      </c>
      <c r="E4925" s="213">
        <v>277</v>
      </c>
      <c r="F4925" s="213" t="s">
        <v>141</v>
      </c>
    </row>
    <row r="4926" spans="1:6" x14ac:dyDescent="0.3">
      <c r="A4926" s="213">
        <v>2014</v>
      </c>
      <c r="B4926" s="213" t="s">
        <v>0</v>
      </c>
      <c r="C4926" s="213" t="s">
        <v>1</v>
      </c>
      <c r="D4926" s="213" t="s">
        <v>12</v>
      </c>
      <c r="E4926" s="213">
        <v>154</v>
      </c>
      <c r="F4926" s="213" t="s">
        <v>141</v>
      </c>
    </row>
    <row r="4927" spans="1:6" x14ac:dyDescent="0.3">
      <c r="A4927" s="213">
        <v>2014</v>
      </c>
      <c r="B4927" s="213" t="s">
        <v>0</v>
      </c>
      <c r="C4927" s="213" t="s">
        <v>1</v>
      </c>
      <c r="D4927" s="213" t="s">
        <v>278</v>
      </c>
      <c r="E4927" s="213">
        <v>377</v>
      </c>
      <c r="F4927" s="213" t="s">
        <v>141</v>
      </c>
    </row>
    <row r="4928" spans="1:6" x14ac:dyDescent="0.3">
      <c r="A4928" s="213">
        <v>2014</v>
      </c>
      <c r="B4928" s="213" t="s">
        <v>0</v>
      </c>
      <c r="C4928" s="213" t="s">
        <v>1</v>
      </c>
      <c r="D4928" s="213" t="s">
        <v>19</v>
      </c>
      <c r="E4928" s="213">
        <v>321</v>
      </c>
      <c r="F4928" s="213" t="s">
        <v>141</v>
      </c>
    </row>
    <row r="4929" spans="1:6" x14ac:dyDescent="0.3">
      <c r="A4929" s="213">
        <v>2014</v>
      </c>
      <c r="B4929" s="213" t="s">
        <v>0</v>
      </c>
      <c r="C4929" s="213" t="s">
        <v>1</v>
      </c>
      <c r="D4929" s="213" t="s">
        <v>45</v>
      </c>
      <c r="E4929" s="213">
        <v>63</v>
      </c>
      <c r="F4929" s="213" t="s">
        <v>141</v>
      </c>
    </row>
    <row r="4930" spans="1:6" x14ac:dyDescent="0.3">
      <c r="A4930" s="213">
        <v>2014</v>
      </c>
      <c r="B4930" s="213" t="s">
        <v>0</v>
      </c>
      <c r="C4930" s="213" t="s">
        <v>1</v>
      </c>
      <c r="D4930" s="213" t="s">
        <v>48</v>
      </c>
      <c r="E4930" s="213">
        <v>187</v>
      </c>
      <c r="F4930" s="213" t="s">
        <v>141</v>
      </c>
    </row>
    <row r="4931" spans="1:6" x14ac:dyDescent="0.3">
      <c r="A4931" s="213">
        <v>2014</v>
      </c>
      <c r="B4931" s="213" t="s">
        <v>0</v>
      </c>
      <c r="C4931" s="213" t="s">
        <v>1</v>
      </c>
      <c r="D4931" s="213" t="s">
        <v>34</v>
      </c>
      <c r="E4931" s="213">
        <v>84</v>
      </c>
      <c r="F4931" s="213" t="s">
        <v>141</v>
      </c>
    </row>
    <row r="4932" spans="1:6" x14ac:dyDescent="0.3">
      <c r="A4932" s="213">
        <v>2014</v>
      </c>
      <c r="B4932" s="213" t="s">
        <v>0</v>
      </c>
      <c r="C4932" s="213" t="s">
        <v>1</v>
      </c>
      <c r="D4932" s="213" t="s">
        <v>3</v>
      </c>
      <c r="E4932" s="292">
        <v>1142</v>
      </c>
      <c r="F4932" s="213" t="s">
        <v>141</v>
      </c>
    </row>
    <row r="4933" spans="1:6" x14ac:dyDescent="0.3">
      <c r="A4933" s="213">
        <v>2014</v>
      </c>
      <c r="B4933" s="213" t="s">
        <v>0</v>
      </c>
      <c r="C4933" s="213" t="s">
        <v>1</v>
      </c>
      <c r="D4933" s="213" t="s">
        <v>80</v>
      </c>
      <c r="E4933" s="213">
        <v>346</v>
      </c>
      <c r="F4933" s="213" t="s">
        <v>141</v>
      </c>
    </row>
    <row r="4934" spans="1:6" x14ac:dyDescent="0.3">
      <c r="A4934" s="213">
        <v>2014</v>
      </c>
      <c r="B4934" s="213" t="s">
        <v>0</v>
      </c>
      <c r="C4934" s="213" t="s">
        <v>1</v>
      </c>
      <c r="D4934" s="213" t="s">
        <v>39</v>
      </c>
      <c r="E4934" s="213">
        <v>312</v>
      </c>
      <c r="F4934" s="213" t="s">
        <v>141</v>
      </c>
    </row>
    <row r="4935" spans="1:6" x14ac:dyDescent="0.3">
      <c r="A4935" s="213">
        <v>2014</v>
      </c>
      <c r="B4935" s="213" t="s">
        <v>0</v>
      </c>
      <c r="C4935" s="213" t="s">
        <v>1</v>
      </c>
      <c r="D4935" s="213" t="s">
        <v>14</v>
      </c>
      <c r="E4935" s="213">
        <v>774</v>
      </c>
      <c r="F4935" s="213" t="s">
        <v>141</v>
      </c>
    </row>
    <row r="4936" spans="1:6" x14ac:dyDescent="0.3">
      <c r="A4936" s="213">
        <v>2014</v>
      </c>
      <c r="B4936" s="213" t="s">
        <v>0</v>
      </c>
      <c r="C4936" s="213" t="s">
        <v>1</v>
      </c>
      <c r="D4936" s="213" t="s">
        <v>68</v>
      </c>
      <c r="E4936" s="213">
        <v>157</v>
      </c>
      <c r="F4936" s="213" t="s">
        <v>141</v>
      </c>
    </row>
    <row r="4937" spans="1:6" x14ac:dyDescent="0.3">
      <c r="A4937" s="213">
        <v>2014</v>
      </c>
      <c r="B4937" s="213" t="s">
        <v>0</v>
      </c>
      <c r="C4937" s="213" t="s">
        <v>1</v>
      </c>
      <c r="D4937" s="213" t="s">
        <v>69</v>
      </c>
      <c r="E4937" s="213">
        <v>137</v>
      </c>
      <c r="F4937" s="213" t="s">
        <v>141</v>
      </c>
    </row>
    <row r="4938" spans="1:6" x14ac:dyDescent="0.3">
      <c r="A4938" s="213">
        <v>2014</v>
      </c>
      <c r="B4938" s="213" t="s">
        <v>0</v>
      </c>
      <c r="C4938" s="213" t="s">
        <v>1</v>
      </c>
      <c r="D4938" s="213" t="s">
        <v>50</v>
      </c>
      <c r="E4938" s="213">
        <v>32</v>
      </c>
      <c r="F4938" s="213" t="s">
        <v>141</v>
      </c>
    </row>
    <row r="4939" spans="1:6" x14ac:dyDescent="0.3">
      <c r="A4939" s="213">
        <v>2014</v>
      </c>
      <c r="B4939" s="213" t="s">
        <v>0</v>
      </c>
      <c r="C4939" s="213" t="s">
        <v>1</v>
      </c>
      <c r="D4939" s="213" t="s">
        <v>279</v>
      </c>
      <c r="E4939" s="213">
        <v>58</v>
      </c>
      <c r="F4939" s="213" t="s">
        <v>141</v>
      </c>
    </row>
    <row r="4940" spans="1:6" x14ac:dyDescent="0.3">
      <c r="A4940" s="213">
        <v>2014</v>
      </c>
      <c r="B4940" s="213" t="s">
        <v>0</v>
      </c>
      <c r="C4940" s="213" t="s">
        <v>1</v>
      </c>
      <c r="D4940" s="213" t="s">
        <v>24</v>
      </c>
      <c r="E4940" s="213">
        <v>793</v>
      </c>
      <c r="F4940" s="213" t="s">
        <v>141</v>
      </c>
    </row>
    <row r="4941" spans="1:6" x14ac:dyDescent="0.3">
      <c r="A4941" s="213">
        <v>2014</v>
      </c>
      <c r="B4941" s="213" t="s">
        <v>0</v>
      </c>
      <c r="C4941" s="213" t="s">
        <v>1</v>
      </c>
      <c r="D4941" s="213" t="s">
        <v>9</v>
      </c>
      <c r="E4941" s="213">
        <v>574</v>
      </c>
      <c r="F4941" s="213" t="s">
        <v>141</v>
      </c>
    </row>
    <row r="4942" spans="1:6" x14ac:dyDescent="0.3">
      <c r="A4942" s="213">
        <v>2014</v>
      </c>
      <c r="B4942" s="213" t="s">
        <v>0</v>
      </c>
      <c r="C4942" s="213" t="s">
        <v>1</v>
      </c>
      <c r="D4942" s="213" t="s">
        <v>67</v>
      </c>
      <c r="E4942" s="213">
        <v>221</v>
      </c>
      <c r="F4942" s="213" t="s">
        <v>141</v>
      </c>
    </row>
    <row r="4943" spans="1:6" x14ac:dyDescent="0.3">
      <c r="A4943" s="213">
        <v>2014</v>
      </c>
      <c r="B4943" s="213" t="s">
        <v>0</v>
      </c>
      <c r="C4943" s="213" t="s">
        <v>1</v>
      </c>
      <c r="D4943" s="213" t="s">
        <v>28</v>
      </c>
      <c r="E4943" s="213">
        <v>391</v>
      </c>
      <c r="F4943" s="213" t="s">
        <v>141</v>
      </c>
    </row>
    <row r="4944" spans="1:6" x14ac:dyDescent="0.3">
      <c r="A4944" s="213">
        <v>2014</v>
      </c>
      <c r="B4944" s="213" t="s">
        <v>0</v>
      </c>
      <c r="C4944" s="213" t="s">
        <v>1</v>
      </c>
      <c r="D4944" s="213" t="s">
        <v>31</v>
      </c>
      <c r="E4944" s="213">
        <v>325</v>
      </c>
      <c r="F4944" s="213" t="s">
        <v>141</v>
      </c>
    </row>
    <row r="4945" spans="1:6" x14ac:dyDescent="0.3">
      <c r="A4945" s="213">
        <v>2014</v>
      </c>
      <c r="B4945" s="213" t="s">
        <v>0</v>
      </c>
      <c r="C4945" s="213" t="s">
        <v>1</v>
      </c>
      <c r="D4945" s="213" t="s">
        <v>64</v>
      </c>
      <c r="E4945" s="213">
        <v>408</v>
      </c>
      <c r="F4945" s="213" t="s">
        <v>141</v>
      </c>
    </row>
    <row r="4946" spans="1:6" x14ac:dyDescent="0.3">
      <c r="A4946" s="213">
        <v>2014</v>
      </c>
      <c r="B4946" s="213" t="s">
        <v>0</v>
      </c>
      <c r="C4946" s="213" t="s">
        <v>1</v>
      </c>
      <c r="D4946" s="213" t="s">
        <v>280</v>
      </c>
      <c r="E4946" s="213">
        <v>107</v>
      </c>
      <c r="F4946" s="213" t="s">
        <v>141</v>
      </c>
    </row>
    <row r="4947" spans="1:6" x14ac:dyDescent="0.3">
      <c r="A4947" s="213">
        <v>2014</v>
      </c>
      <c r="B4947" s="213" t="s">
        <v>0</v>
      </c>
      <c r="C4947" s="213" t="s">
        <v>1</v>
      </c>
      <c r="D4947" s="213" t="s">
        <v>73</v>
      </c>
      <c r="E4947" s="213">
        <v>628</v>
      </c>
      <c r="F4947" s="213" t="s">
        <v>141</v>
      </c>
    </row>
    <row r="4948" spans="1:6" x14ac:dyDescent="0.3">
      <c r="A4948" s="213">
        <v>2014</v>
      </c>
      <c r="B4948" s="213" t="s">
        <v>0</v>
      </c>
      <c r="C4948" s="213" t="s">
        <v>1</v>
      </c>
      <c r="D4948" s="213" t="s">
        <v>26</v>
      </c>
      <c r="E4948" s="213">
        <v>292</v>
      </c>
      <c r="F4948" s="213" t="s">
        <v>141</v>
      </c>
    </row>
    <row r="4949" spans="1:6" x14ac:dyDescent="0.3">
      <c r="A4949" s="213">
        <v>2014</v>
      </c>
      <c r="B4949" s="213" t="s">
        <v>0</v>
      </c>
      <c r="C4949" s="213" t="s">
        <v>1</v>
      </c>
      <c r="D4949" s="213" t="s">
        <v>32</v>
      </c>
      <c r="E4949" s="213">
        <v>262</v>
      </c>
      <c r="F4949" s="213" t="s">
        <v>141</v>
      </c>
    </row>
    <row r="4950" spans="1:6" x14ac:dyDescent="0.3">
      <c r="A4950" s="213">
        <v>2014</v>
      </c>
      <c r="B4950" s="213" t="s">
        <v>0</v>
      </c>
      <c r="C4950" s="213" t="s">
        <v>1</v>
      </c>
      <c r="D4950" s="213" t="s">
        <v>46</v>
      </c>
      <c r="E4950" s="213">
        <v>541</v>
      </c>
      <c r="F4950" s="213" t="s">
        <v>141</v>
      </c>
    </row>
    <row r="4951" spans="1:6" x14ac:dyDescent="0.3">
      <c r="A4951" s="213">
        <v>2014</v>
      </c>
      <c r="B4951" s="213" t="s">
        <v>0</v>
      </c>
      <c r="C4951" s="213" t="s">
        <v>1</v>
      </c>
      <c r="D4951" s="213" t="s">
        <v>75</v>
      </c>
      <c r="E4951" s="213">
        <v>395</v>
      </c>
      <c r="F4951" s="213" t="s">
        <v>141</v>
      </c>
    </row>
    <row r="4952" spans="1:6" x14ac:dyDescent="0.3">
      <c r="A4952" s="213">
        <v>2014</v>
      </c>
      <c r="B4952" s="213" t="s">
        <v>0</v>
      </c>
      <c r="C4952" s="213" t="s">
        <v>1</v>
      </c>
      <c r="D4952" s="213" t="s">
        <v>10</v>
      </c>
      <c r="E4952" s="292">
        <v>1001</v>
      </c>
      <c r="F4952" s="213" t="s">
        <v>141</v>
      </c>
    </row>
    <row r="4953" spans="1:6" x14ac:dyDescent="0.3">
      <c r="A4953" s="213">
        <v>2014</v>
      </c>
      <c r="B4953" s="213" t="s">
        <v>0</v>
      </c>
      <c r="C4953" s="213" t="s">
        <v>1</v>
      </c>
      <c r="D4953" s="213" t="s">
        <v>291</v>
      </c>
      <c r="E4953" s="213">
        <v>89</v>
      </c>
      <c r="F4953" s="213" t="s">
        <v>141</v>
      </c>
    </row>
    <row r="4954" spans="1:6" x14ac:dyDescent="0.3">
      <c r="A4954" s="213">
        <v>2014</v>
      </c>
      <c r="B4954" s="213" t="s">
        <v>0</v>
      </c>
      <c r="C4954" s="213" t="s">
        <v>1</v>
      </c>
      <c r="D4954" s="213" t="s">
        <v>15</v>
      </c>
      <c r="E4954" s="213">
        <v>811</v>
      </c>
      <c r="F4954" s="213" t="s">
        <v>141</v>
      </c>
    </row>
    <row r="4955" spans="1:6" x14ac:dyDescent="0.3">
      <c r="A4955" s="213">
        <v>2014</v>
      </c>
      <c r="B4955" s="213" t="s">
        <v>0</v>
      </c>
      <c r="C4955" s="213" t="s">
        <v>1</v>
      </c>
      <c r="D4955" s="213" t="s">
        <v>18</v>
      </c>
      <c r="E4955" s="213">
        <v>871</v>
      </c>
      <c r="F4955" s="213" t="s">
        <v>141</v>
      </c>
    </row>
    <row r="4956" spans="1:6" x14ac:dyDescent="0.3">
      <c r="A4956" s="213">
        <v>2014</v>
      </c>
      <c r="B4956" s="213" t="s">
        <v>0</v>
      </c>
      <c r="C4956" s="213" t="s">
        <v>1</v>
      </c>
      <c r="D4956" s="213" t="s">
        <v>77</v>
      </c>
      <c r="E4956" s="213">
        <v>279</v>
      </c>
      <c r="F4956" s="213" t="s">
        <v>141</v>
      </c>
    </row>
    <row r="4957" spans="1:6" x14ac:dyDescent="0.3">
      <c r="A4957" s="213">
        <v>2014</v>
      </c>
      <c r="B4957" s="213" t="s">
        <v>0</v>
      </c>
      <c r="C4957" s="213" t="s">
        <v>1</v>
      </c>
      <c r="D4957" s="213" t="s">
        <v>44</v>
      </c>
      <c r="E4957" s="213">
        <v>83</v>
      </c>
      <c r="F4957" s="213" t="s">
        <v>141</v>
      </c>
    </row>
    <row r="4958" spans="1:6" x14ac:dyDescent="0.3">
      <c r="A4958" s="213">
        <v>2014</v>
      </c>
      <c r="B4958" s="213" t="s">
        <v>0</v>
      </c>
      <c r="C4958" s="213" t="s">
        <v>1</v>
      </c>
      <c r="D4958" s="213" t="s">
        <v>71</v>
      </c>
      <c r="E4958" s="213">
        <v>341</v>
      </c>
      <c r="F4958" s="213" t="s">
        <v>141</v>
      </c>
    </row>
    <row r="4959" spans="1:6" x14ac:dyDescent="0.3">
      <c r="A4959" s="213">
        <v>2014</v>
      </c>
      <c r="B4959" s="213" t="s">
        <v>0</v>
      </c>
      <c r="C4959" s="213" t="s">
        <v>1</v>
      </c>
      <c r="D4959" s="213" t="s">
        <v>52</v>
      </c>
      <c r="E4959" s="213">
        <v>76</v>
      </c>
      <c r="F4959" s="213" t="s">
        <v>141</v>
      </c>
    </row>
    <row r="4960" spans="1:6" x14ac:dyDescent="0.3">
      <c r="A4960" s="213">
        <v>2014</v>
      </c>
      <c r="B4960" s="213" t="s">
        <v>0</v>
      </c>
      <c r="C4960" s="213" t="s">
        <v>1</v>
      </c>
      <c r="D4960" s="213" t="s">
        <v>20</v>
      </c>
      <c r="E4960" s="213">
        <v>485</v>
      </c>
      <c r="F4960" s="213" t="s">
        <v>141</v>
      </c>
    </row>
    <row r="4961" spans="1:6" x14ac:dyDescent="0.3">
      <c r="A4961" s="213">
        <v>2014</v>
      </c>
      <c r="B4961" s="213" t="s">
        <v>0</v>
      </c>
      <c r="C4961" s="213" t="s">
        <v>1</v>
      </c>
      <c r="D4961" s="213" t="s">
        <v>95</v>
      </c>
      <c r="E4961" s="213">
        <v>795</v>
      </c>
      <c r="F4961" s="213" t="s">
        <v>141</v>
      </c>
    </row>
    <row r="4962" spans="1:6" x14ac:dyDescent="0.3">
      <c r="A4962" s="213">
        <v>2014</v>
      </c>
      <c r="B4962" s="213" t="s">
        <v>0</v>
      </c>
      <c r="C4962" s="213" t="s">
        <v>1</v>
      </c>
      <c r="D4962" s="213" t="s">
        <v>30</v>
      </c>
      <c r="E4962" s="213">
        <v>136</v>
      </c>
      <c r="F4962" s="213" t="s">
        <v>141</v>
      </c>
    </row>
    <row r="4963" spans="1:6" x14ac:dyDescent="0.3">
      <c r="A4963" s="213">
        <v>2014</v>
      </c>
      <c r="B4963" s="213" t="s">
        <v>0</v>
      </c>
      <c r="C4963" s="213" t="s">
        <v>1</v>
      </c>
      <c r="D4963" s="213" t="s">
        <v>58</v>
      </c>
      <c r="E4963" s="213">
        <v>34</v>
      </c>
      <c r="F4963" s="213" t="s">
        <v>141</v>
      </c>
    </row>
    <row r="4964" spans="1:6" x14ac:dyDescent="0.3">
      <c r="A4964" s="213">
        <v>2014</v>
      </c>
      <c r="B4964" s="213" t="s">
        <v>0</v>
      </c>
      <c r="C4964" s="213" t="s">
        <v>1</v>
      </c>
      <c r="D4964" s="213" t="s">
        <v>281</v>
      </c>
      <c r="E4964" s="292">
        <v>2062</v>
      </c>
      <c r="F4964" s="213" t="s">
        <v>141</v>
      </c>
    </row>
    <row r="4965" spans="1:6" x14ac:dyDescent="0.3">
      <c r="A4965" s="213">
        <v>2014</v>
      </c>
      <c r="B4965" s="213" t="s">
        <v>0</v>
      </c>
      <c r="C4965" s="213" t="s">
        <v>1</v>
      </c>
      <c r="D4965" s="213" t="s">
        <v>282</v>
      </c>
      <c r="E4965" s="213">
        <v>116</v>
      </c>
      <c r="F4965" s="213" t="s">
        <v>141</v>
      </c>
    </row>
    <row r="4966" spans="1:6" x14ac:dyDescent="0.3">
      <c r="A4966" s="213">
        <v>2014</v>
      </c>
      <c r="B4966" s="213" t="s">
        <v>0</v>
      </c>
      <c r="C4966" s="213" t="s">
        <v>1</v>
      </c>
      <c r="D4966" s="213" t="s">
        <v>145</v>
      </c>
      <c r="E4966" s="292">
        <v>8927</v>
      </c>
      <c r="F4966" s="213" t="s">
        <v>141</v>
      </c>
    </row>
    <row r="4967" spans="1:6" x14ac:dyDescent="0.3">
      <c r="A4967" s="213">
        <v>2014</v>
      </c>
      <c r="B4967" s="213" t="s">
        <v>0</v>
      </c>
      <c r="C4967" s="213" t="s">
        <v>1</v>
      </c>
      <c r="D4967" s="213" t="s">
        <v>146</v>
      </c>
      <c r="E4967" s="292">
        <v>4852</v>
      </c>
      <c r="F4967" s="213" t="s">
        <v>141</v>
      </c>
    </row>
    <row r="4968" spans="1:6" x14ac:dyDescent="0.3">
      <c r="A4968" s="213">
        <v>2014</v>
      </c>
      <c r="B4968" s="213" t="s">
        <v>0</v>
      </c>
      <c r="C4968" s="213" t="s">
        <v>1</v>
      </c>
      <c r="D4968" s="213" t="s">
        <v>147</v>
      </c>
      <c r="E4968" s="292">
        <v>10557</v>
      </c>
      <c r="F4968" s="213" t="s">
        <v>141</v>
      </c>
    </row>
    <row r="4969" spans="1:6" x14ac:dyDescent="0.3">
      <c r="A4969" s="213">
        <v>2014</v>
      </c>
      <c r="B4969" s="213" t="s">
        <v>0</v>
      </c>
      <c r="C4969" s="213" t="s">
        <v>82</v>
      </c>
      <c r="D4969" s="213" t="s">
        <v>35</v>
      </c>
      <c r="E4969" s="213">
        <v>59</v>
      </c>
      <c r="F4969" s="213" t="s">
        <v>141</v>
      </c>
    </row>
    <row r="4970" spans="1:6" x14ac:dyDescent="0.3">
      <c r="A4970" s="213">
        <v>2014</v>
      </c>
      <c r="B4970" s="213" t="s">
        <v>0</v>
      </c>
      <c r="C4970" s="213" t="s">
        <v>82</v>
      </c>
      <c r="D4970" s="213" t="s">
        <v>41</v>
      </c>
      <c r="E4970" s="213">
        <v>40</v>
      </c>
      <c r="F4970" s="213" t="s">
        <v>141</v>
      </c>
    </row>
    <row r="4971" spans="1:6" x14ac:dyDescent="0.3">
      <c r="A4971" s="213">
        <v>2014</v>
      </c>
      <c r="B4971" s="213" t="s">
        <v>0</v>
      </c>
      <c r="C4971" s="213" t="s">
        <v>82</v>
      </c>
      <c r="D4971" s="213" t="s">
        <v>59</v>
      </c>
      <c r="E4971" s="213">
        <v>54</v>
      </c>
      <c r="F4971" s="213" t="s">
        <v>141</v>
      </c>
    </row>
    <row r="4972" spans="1:6" x14ac:dyDescent="0.3">
      <c r="A4972" s="213">
        <v>2014</v>
      </c>
      <c r="B4972" s="213" t="s">
        <v>0</v>
      </c>
      <c r="C4972" s="213" t="s">
        <v>82</v>
      </c>
      <c r="D4972" s="213" t="s">
        <v>79</v>
      </c>
      <c r="E4972" s="292">
        <v>1021</v>
      </c>
      <c r="F4972" s="213" t="s">
        <v>141</v>
      </c>
    </row>
    <row r="4973" spans="1:6" x14ac:dyDescent="0.3">
      <c r="A4973" s="213">
        <v>2014</v>
      </c>
      <c r="B4973" s="213" t="s">
        <v>0</v>
      </c>
      <c r="C4973" s="213" t="s">
        <v>82</v>
      </c>
      <c r="D4973" s="213" t="s">
        <v>17</v>
      </c>
      <c r="E4973" s="213">
        <v>590</v>
      </c>
      <c r="F4973" s="213" t="s">
        <v>141</v>
      </c>
    </row>
    <row r="4974" spans="1:6" x14ac:dyDescent="0.3">
      <c r="A4974" s="213">
        <v>2014</v>
      </c>
      <c r="B4974" s="213" t="s">
        <v>0</v>
      </c>
      <c r="C4974" s="213" t="s">
        <v>82</v>
      </c>
      <c r="D4974" s="213" t="s">
        <v>274</v>
      </c>
      <c r="E4974" s="213">
        <v>98</v>
      </c>
      <c r="F4974" s="213" t="s">
        <v>141</v>
      </c>
    </row>
    <row r="4975" spans="1:6" x14ac:dyDescent="0.3">
      <c r="A4975" s="213">
        <v>2014</v>
      </c>
      <c r="B4975" s="213" t="s">
        <v>0</v>
      </c>
      <c r="C4975" s="213" t="s">
        <v>82</v>
      </c>
      <c r="D4975" s="213" t="s">
        <v>66</v>
      </c>
      <c r="E4975" s="213">
        <v>210</v>
      </c>
      <c r="F4975" s="213" t="s">
        <v>141</v>
      </c>
    </row>
    <row r="4976" spans="1:6" x14ac:dyDescent="0.3">
      <c r="A4976" s="213">
        <v>2014</v>
      </c>
      <c r="B4976" s="213" t="s">
        <v>0</v>
      </c>
      <c r="C4976" s="213" t="s">
        <v>82</v>
      </c>
      <c r="D4976" s="213" t="s">
        <v>283</v>
      </c>
      <c r="E4976" s="213">
        <v>52</v>
      </c>
      <c r="F4976" s="213" t="s">
        <v>141</v>
      </c>
    </row>
    <row r="4977" spans="1:6" x14ac:dyDescent="0.3">
      <c r="A4977" s="213">
        <v>2014</v>
      </c>
      <c r="B4977" s="213" t="s">
        <v>0</v>
      </c>
      <c r="C4977" s="213" t="s">
        <v>82</v>
      </c>
      <c r="D4977" s="213" t="s">
        <v>11</v>
      </c>
      <c r="E4977" s="213">
        <v>952</v>
      </c>
      <c r="F4977" s="213" t="s">
        <v>141</v>
      </c>
    </row>
    <row r="4978" spans="1:6" x14ac:dyDescent="0.3">
      <c r="A4978" s="213">
        <v>2014</v>
      </c>
      <c r="B4978" s="213" t="s">
        <v>0</v>
      </c>
      <c r="C4978" s="213" t="s">
        <v>82</v>
      </c>
      <c r="D4978" s="213" t="s">
        <v>56</v>
      </c>
      <c r="E4978" s="213">
        <v>207</v>
      </c>
      <c r="F4978" s="213" t="s">
        <v>141</v>
      </c>
    </row>
    <row r="4979" spans="1:6" x14ac:dyDescent="0.3">
      <c r="A4979" s="213">
        <v>2014</v>
      </c>
      <c r="B4979" s="213" t="s">
        <v>0</v>
      </c>
      <c r="C4979" s="213" t="s">
        <v>82</v>
      </c>
      <c r="D4979" s="213" t="s">
        <v>29</v>
      </c>
      <c r="E4979" s="213">
        <v>286</v>
      </c>
      <c r="F4979" s="213" t="s">
        <v>141</v>
      </c>
    </row>
    <row r="4980" spans="1:6" x14ac:dyDescent="0.3">
      <c r="A4980" s="213">
        <v>2014</v>
      </c>
      <c r="B4980" s="213" t="s">
        <v>0</v>
      </c>
      <c r="C4980" s="213" t="s">
        <v>82</v>
      </c>
      <c r="D4980" s="213" t="s">
        <v>47</v>
      </c>
      <c r="E4980" s="213">
        <v>738</v>
      </c>
      <c r="F4980" s="213" t="s">
        <v>141</v>
      </c>
    </row>
    <row r="4981" spans="1:6" x14ac:dyDescent="0.3">
      <c r="A4981" s="213">
        <v>2014</v>
      </c>
      <c r="B4981" s="213" t="s">
        <v>0</v>
      </c>
      <c r="C4981" s="213" t="s">
        <v>82</v>
      </c>
      <c r="D4981" s="213" t="s">
        <v>57</v>
      </c>
      <c r="E4981" s="213">
        <v>104</v>
      </c>
      <c r="F4981" s="213" t="s">
        <v>141</v>
      </c>
    </row>
    <row r="4982" spans="1:6" x14ac:dyDescent="0.3">
      <c r="A4982" s="213">
        <v>2014</v>
      </c>
      <c r="B4982" s="213" t="s">
        <v>0</v>
      </c>
      <c r="C4982" s="213" t="s">
        <v>82</v>
      </c>
      <c r="D4982" s="213" t="s">
        <v>74</v>
      </c>
      <c r="E4982" s="213">
        <v>594</v>
      </c>
      <c r="F4982" s="213" t="s">
        <v>141</v>
      </c>
    </row>
    <row r="4983" spans="1:6" x14ac:dyDescent="0.3">
      <c r="A4983" s="213">
        <v>2014</v>
      </c>
      <c r="B4983" s="213" t="s">
        <v>0</v>
      </c>
      <c r="C4983" s="213" t="s">
        <v>82</v>
      </c>
      <c r="D4983" s="213" t="s">
        <v>53</v>
      </c>
      <c r="E4983" s="213">
        <v>66</v>
      </c>
      <c r="F4983" s="213" t="s">
        <v>141</v>
      </c>
    </row>
    <row r="4984" spans="1:6" x14ac:dyDescent="0.3">
      <c r="A4984" s="213">
        <v>2014</v>
      </c>
      <c r="B4984" s="213" t="s">
        <v>0</v>
      </c>
      <c r="C4984" s="213" t="s">
        <v>82</v>
      </c>
      <c r="D4984" s="213" t="s">
        <v>33</v>
      </c>
      <c r="E4984" s="213">
        <v>122</v>
      </c>
      <c r="F4984" s="213" t="s">
        <v>141</v>
      </c>
    </row>
    <row r="4985" spans="1:6" x14ac:dyDescent="0.3">
      <c r="A4985" s="213">
        <v>2014</v>
      </c>
      <c r="B4985" s="213" t="s">
        <v>0</v>
      </c>
      <c r="C4985" s="213" t="s">
        <v>82</v>
      </c>
      <c r="D4985" s="213" t="s">
        <v>60</v>
      </c>
      <c r="E4985" s="213">
        <v>357</v>
      </c>
      <c r="F4985" s="213" t="s">
        <v>141</v>
      </c>
    </row>
    <row r="4986" spans="1:6" x14ac:dyDescent="0.3">
      <c r="A4986" s="213">
        <v>2014</v>
      </c>
      <c r="B4986" s="213" t="s">
        <v>0</v>
      </c>
      <c r="C4986" s="213" t="s">
        <v>82</v>
      </c>
      <c r="D4986" s="213" t="s">
        <v>25</v>
      </c>
      <c r="E4986" s="213">
        <v>586</v>
      </c>
      <c r="F4986" s="213" t="s">
        <v>141</v>
      </c>
    </row>
    <row r="4987" spans="1:6" x14ac:dyDescent="0.3">
      <c r="A4987" s="213">
        <v>2014</v>
      </c>
      <c r="B4987" s="213" t="s">
        <v>0</v>
      </c>
      <c r="C4987" s="213" t="s">
        <v>82</v>
      </c>
      <c r="D4987" s="213" t="s">
        <v>7</v>
      </c>
      <c r="E4987" s="213">
        <v>755</v>
      </c>
      <c r="F4987" s="213" t="s">
        <v>141</v>
      </c>
    </row>
    <row r="4988" spans="1:6" x14ac:dyDescent="0.3">
      <c r="A4988" s="213">
        <v>2014</v>
      </c>
      <c r="B4988" s="213" t="s">
        <v>0</v>
      </c>
      <c r="C4988" s="213" t="s">
        <v>82</v>
      </c>
      <c r="D4988" s="213" t="s">
        <v>36</v>
      </c>
      <c r="E4988" s="213">
        <v>215</v>
      </c>
      <c r="F4988" s="213" t="s">
        <v>141</v>
      </c>
    </row>
    <row r="4989" spans="1:6" x14ac:dyDescent="0.3">
      <c r="A4989" s="213">
        <v>2014</v>
      </c>
      <c r="B4989" s="213" t="s">
        <v>0</v>
      </c>
      <c r="C4989" s="213" t="s">
        <v>82</v>
      </c>
      <c r="D4989" s="213" t="s">
        <v>21</v>
      </c>
      <c r="E4989" s="213">
        <v>280</v>
      </c>
      <c r="F4989" s="213" t="s">
        <v>141</v>
      </c>
    </row>
    <row r="4990" spans="1:6" x14ac:dyDescent="0.3">
      <c r="A4990" s="213">
        <v>2014</v>
      </c>
      <c r="B4990" s="213" t="s">
        <v>0</v>
      </c>
      <c r="C4990" s="213" t="s">
        <v>82</v>
      </c>
      <c r="D4990" s="213" t="s">
        <v>42</v>
      </c>
      <c r="E4990" s="213">
        <v>46</v>
      </c>
      <c r="F4990" s="213" t="s">
        <v>141</v>
      </c>
    </row>
    <row r="4991" spans="1:6" x14ac:dyDescent="0.3">
      <c r="A4991" s="213">
        <v>2014</v>
      </c>
      <c r="B4991" s="213" t="s">
        <v>0</v>
      </c>
      <c r="C4991" s="213" t="s">
        <v>82</v>
      </c>
      <c r="D4991" s="213" t="s">
        <v>16</v>
      </c>
      <c r="E4991" s="213">
        <v>577</v>
      </c>
      <c r="F4991" s="213" t="s">
        <v>141</v>
      </c>
    </row>
    <row r="4992" spans="1:6" x14ac:dyDescent="0.3">
      <c r="A4992" s="213">
        <v>2014</v>
      </c>
      <c r="B4992" s="213" t="s">
        <v>0</v>
      </c>
      <c r="C4992" s="213" t="s">
        <v>82</v>
      </c>
      <c r="D4992" s="213" t="s">
        <v>2</v>
      </c>
      <c r="E4992" s="292">
        <v>1285</v>
      </c>
      <c r="F4992" s="213" t="s">
        <v>141</v>
      </c>
    </row>
    <row r="4993" spans="1:6" x14ac:dyDescent="0.3">
      <c r="A4993" s="213">
        <v>2014</v>
      </c>
      <c r="B4993" s="213" t="s">
        <v>0</v>
      </c>
      <c r="C4993" s="213" t="s">
        <v>82</v>
      </c>
      <c r="D4993" s="213" t="s">
        <v>288</v>
      </c>
      <c r="E4993" s="213">
        <v>30</v>
      </c>
      <c r="F4993" s="213" t="s">
        <v>141</v>
      </c>
    </row>
    <row r="4994" spans="1:6" x14ac:dyDescent="0.3">
      <c r="A4994" s="213">
        <v>2014</v>
      </c>
      <c r="B4994" s="213" t="s">
        <v>0</v>
      </c>
      <c r="C4994" s="213" t="s">
        <v>82</v>
      </c>
      <c r="D4994" s="213" t="s">
        <v>4</v>
      </c>
      <c r="E4994" s="292">
        <v>1360</v>
      </c>
      <c r="F4994" s="213" t="s">
        <v>141</v>
      </c>
    </row>
    <row r="4995" spans="1:6" x14ac:dyDescent="0.3">
      <c r="A4995" s="213">
        <v>2014</v>
      </c>
      <c r="B4995" s="213" t="s">
        <v>0</v>
      </c>
      <c r="C4995" s="213" t="s">
        <v>82</v>
      </c>
      <c r="D4995" s="213" t="s">
        <v>38</v>
      </c>
      <c r="E4995" s="213">
        <v>168</v>
      </c>
      <c r="F4995" s="213" t="s">
        <v>141</v>
      </c>
    </row>
    <row r="4996" spans="1:6" x14ac:dyDescent="0.3">
      <c r="A4996" s="213">
        <v>2014</v>
      </c>
      <c r="B4996" s="213" t="s">
        <v>0</v>
      </c>
      <c r="C4996" s="213" t="s">
        <v>82</v>
      </c>
      <c r="D4996" s="213" t="s">
        <v>275</v>
      </c>
      <c r="E4996" s="213">
        <v>214</v>
      </c>
      <c r="F4996" s="213" t="s">
        <v>141</v>
      </c>
    </row>
    <row r="4997" spans="1:6" x14ac:dyDescent="0.3">
      <c r="A4997" s="213">
        <v>2014</v>
      </c>
      <c r="B4997" s="213" t="s">
        <v>0</v>
      </c>
      <c r="C4997" s="213" t="s">
        <v>82</v>
      </c>
      <c r="D4997" s="213" t="s">
        <v>8</v>
      </c>
      <c r="E4997" s="213">
        <v>582</v>
      </c>
      <c r="F4997" s="213" t="s">
        <v>141</v>
      </c>
    </row>
    <row r="4998" spans="1:6" x14ac:dyDescent="0.3">
      <c r="A4998" s="213">
        <v>2014</v>
      </c>
      <c r="B4998" s="213" t="s">
        <v>0</v>
      </c>
      <c r="C4998" s="213" t="s">
        <v>82</v>
      </c>
      <c r="D4998" s="213" t="s">
        <v>78</v>
      </c>
      <c r="E4998" s="292">
        <v>1345</v>
      </c>
      <c r="F4998" s="213" t="s">
        <v>141</v>
      </c>
    </row>
    <row r="4999" spans="1:6" x14ac:dyDescent="0.3">
      <c r="A4999" s="213">
        <v>2014</v>
      </c>
      <c r="B4999" s="213" t="s">
        <v>0</v>
      </c>
      <c r="C4999" s="213" t="s">
        <v>82</v>
      </c>
      <c r="D4999" s="213" t="s">
        <v>27</v>
      </c>
      <c r="E4999" s="213">
        <v>430</v>
      </c>
      <c r="F4999" s="213" t="s">
        <v>141</v>
      </c>
    </row>
    <row r="5000" spans="1:6" x14ac:dyDescent="0.3">
      <c r="A5000" s="213">
        <v>2014</v>
      </c>
      <c r="B5000" s="213" t="s">
        <v>0</v>
      </c>
      <c r="C5000" s="213" t="s">
        <v>82</v>
      </c>
      <c r="D5000" s="213" t="s">
        <v>13</v>
      </c>
      <c r="E5000" s="213">
        <v>222</v>
      </c>
      <c r="F5000" s="213" t="s">
        <v>141</v>
      </c>
    </row>
    <row r="5001" spans="1:6" x14ac:dyDescent="0.3">
      <c r="A5001" s="213">
        <v>2014</v>
      </c>
      <c r="B5001" s="213" t="s">
        <v>0</v>
      </c>
      <c r="C5001" s="213" t="s">
        <v>82</v>
      </c>
      <c r="D5001" s="213" t="s">
        <v>70</v>
      </c>
      <c r="E5001" s="213">
        <v>561</v>
      </c>
      <c r="F5001" s="213" t="s">
        <v>141</v>
      </c>
    </row>
    <row r="5002" spans="1:6" x14ac:dyDescent="0.3">
      <c r="A5002" s="213">
        <v>2014</v>
      </c>
      <c r="B5002" s="213" t="s">
        <v>0</v>
      </c>
      <c r="C5002" s="213" t="s">
        <v>82</v>
      </c>
      <c r="D5002" s="213" t="s">
        <v>72</v>
      </c>
      <c r="E5002" s="213">
        <v>106</v>
      </c>
      <c r="F5002" s="213" t="s">
        <v>141</v>
      </c>
    </row>
    <row r="5003" spans="1:6" x14ac:dyDescent="0.3">
      <c r="A5003" s="213">
        <v>2014</v>
      </c>
      <c r="B5003" s="213" t="s">
        <v>0</v>
      </c>
      <c r="C5003" s="213" t="s">
        <v>82</v>
      </c>
      <c r="D5003" s="213" t="s">
        <v>276</v>
      </c>
      <c r="E5003" s="213">
        <v>75</v>
      </c>
      <c r="F5003" s="213" t="s">
        <v>141</v>
      </c>
    </row>
    <row r="5004" spans="1:6" x14ac:dyDescent="0.3">
      <c r="A5004" s="213">
        <v>2014</v>
      </c>
      <c r="B5004" s="213" t="s">
        <v>0</v>
      </c>
      <c r="C5004" s="213" t="s">
        <v>82</v>
      </c>
      <c r="D5004" s="213" t="s">
        <v>6</v>
      </c>
      <c r="E5004" s="292">
        <v>1257</v>
      </c>
      <c r="F5004" s="213" t="s">
        <v>141</v>
      </c>
    </row>
    <row r="5005" spans="1:6" x14ac:dyDescent="0.3">
      <c r="A5005" s="213">
        <v>2014</v>
      </c>
      <c r="B5005" s="213" t="s">
        <v>0</v>
      </c>
      <c r="C5005" s="213" t="s">
        <v>82</v>
      </c>
      <c r="D5005" s="213" t="s">
        <v>62</v>
      </c>
      <c r="E5005" s="213">
        <v>416</v>
      </c>
      <c r="F5005" s="213" t="s">
        <v>141</v>
      </c>
    </row>
    <row r="5006" spans="1:6" x14ac:dyDescent="0.3">
      <c r="A5006" s="213">
        <v>2014</v>
      </c>
      <c r="B5006" s="213" t="s">
        <v>0</v>
      </c>
      <c r="C5006" s="213" t="s">
        <v>82</v>
      </c>
      <c r="D5006" s="213" t="s">
        <v>5</v>
      </c>
      <c r="E5006" s="292">
        <v>1074</v>
      </c>
      <c r="F5006" s="213" t="s">
        <v>141</v>
      </c>
    </row>
    <row r="5007" spans="1:6" x14ac:dyDescent="0.3">
      <c r="A5007" s="213">
        <v>2014</v>
      </c>
      <c r="B5007" s="213" t="s">
        <v>0</v>
      </c>
      <c r="C5007" s="213" t="s">
        <v>82</v>
      </c>
      <c r="D5007" s="213" t="s">
        <v>37</v>
      </c>
      <c r="E5007" s="213">
        <v>32</v>
      </c>
      <c r="F5007" s="213" t="s">
        <v>141</v>
      </c>
    </row>
    <row r="5008" spans="1:6" x14ac:dyDescent="0.3">
      <c r="A5008" s="213">
        <v>2014</v>
      </c>
      <c r="B5008" s="213" t="s">
        <v>0</v>
      </c>
      <c r="C5008" s="213" t="s">
        <v>82</v>
      </c>
      <c r="D5008" s="213" t="s">
        <v>76</v>
      </c>
      <c r="E5008" s="213">
        <v>992</v>
      </c>
      <c r="F5008" s="213" t="s">
        <v>141</v>
      </c>
    </row>
    <row r="5009" spans="1:6" x14ac:dyDescent="0.3">
      <c r="A5009" s="213">
        <v>2014</v>
      </c>
      <c r="B5009" s="213" t="s">
        <v>0</v>
      </c>
      <c r="C5009" s="213" t="s">
        <v>82</v>
      </c>
      <c r="D5009" s="213" t="s">
        <v>63</v>
      </c>
      <c r="E5009" s="213">
        <v>142</v>
      </c>
      <c r="F5009" s="213" t="s">
        <v>141</v>
      </c>
    </row>
    <row r="5010" spans="1:6" x14ac:dyDescent="0.3">
      <c r="A5010" s="213">
        <v>2014</v>
      </c>
      <c r="B5010" s="213" t="s">
        <v>0</v>
      </c>
      <c r="C5010" s="213" t="s">
        <v>82</v>
      </c>
      <c r="D5010" s="213" t="s">
        <v>277</v>
      </c>
      <c r="E5010" s="213">
        <v>98</v>
      </c>
      <c r="F5010" s="213" t="s">
        <v>141</v>
      </c>
    </row>
    <row r="5011" spans="1:6" x14ac:dyDescent="0.3">
      <c r="A5011" s="213">
        <v>2014</v>
      </c>
      <c r="B5011" s="213" t="s">
        <v>0</v>
      </c>
      <c r="C5011" s="213" t="s">
        <v>82</v>
      </c>
      <c r="D5011" s="213" t="s">
        <v>43</v>
      </c>
      <c r="E5011" s="213">
        <v>229</v>
      </c>
      <c r="F5011" s="213" t="s">
        <v>141</v>
      </c>
    </row>
    <row r="5012" spans="1:6" x14ac:dyDescent="0.3">
      <c r="A5012" s="213">
        <v>2014</v>
      </c>
      <c r="B5012" s="213" t="s">
        <v>0</v>
      </c>
      <c r="C5012" s="213" t="s">
        <v>82</v>
      </c>
      <c r="D5012" s="213" t="s">
        <v>65</v>
      </c>
      <c r="E5012" s="213">
        <v>317</v>
      </c>
      <c r="F5012" s="213" t="s">
        <v>141</v>
      </c>
    </row>
    <row r="5013" spans="1:6" x14ac:dyDescent="0.3">
      <c r="A5013" s="213">
        <v>2014</v>
      </c>
      <c r="B5013" s="213" t="s">
        <v>0</v>
      </c>
      <c r="C5013" s="213" t="s">
        <v>82</v>
      </c>
      <c r="D5013" s="213" t="s">
        <v>22</v>
      </c>
      <c r="E5013" s="213">
        <v>258</v>
      </c>
      <c r="F5013" s="213" t="s">
        <v>141</v>
      </c>
    </row>
    <row r="5014" spans="1:6" x14ac:dyDescent="0.3">
      <c r="A5014" s="213">
        <v>2014</v>
      </c>
      <c r="B5014" s="213" t="s">
        <v>0</v>
      </c>
      <c r="C5014" s="213" t="s">
        <v>82</v>
      </c>
      <c r="D5014" s="213" t="s">
        <v>61</v>
      </c>
      <c r="E5014" s="213">
        <v>173</v>
      </c>
      <c r="F5014" s="213" t="s">
        <v>141</v>
      </c>
    </row>
    <row r="5015" spans="1:6" x14ac:dyDescent="0.3">
      <c r="A5015" s="213">
        <v>2014</v>
      </c>
      <c r="B5015" s="213" t="s">
        <v>0</v>
      </c>
      <c r="C5015" s="213" t="s">
        <v>82</v>
      </c>
      <c r="D5015" s="213" t="s">
        <v>23</v>
      </c>
      <c r="E5015" s="213">
        <v>287</v>
      </c>
      <c r="F5015" s="213" t="s">
        <v>141</v>
      </c>
    </row>
    <row r="5016" spans="1:6" x14ac:dyDescent="0.3">
      <c r="A5016" s="213">
        <v>2014</v>
      </c>
      <c r="B5016" s="213" t="s">
        <v>0</v>
      </c>
      <c r="C5016" s="213" t="s">
        <v>82</v>
      </c>
      <c r="D5016" s="213" t="s">
        <v>12</v>
      </c>
      <c r="E5016" s="213">
        <v>236</v>
      </c>
      <c r="F5016" s="213" t="s">
        <v>141</v>
      </c>
    </row>
    <row r="5017" spans="1:6" x14ac:dyDescent="0.3">
      <c r="A5017" s="213">
        <v>2014</v>
      </c>
      <c r="B5017" s="213" t="s">
        <v>0</v>
      </c>
      <c r="C5017" s="213" t="s">
        <v>82</v>
      </c>
      <c r="D5017" s="213" t="s">
        <v>278</v>
      </c>
      <c r="E5017" s="213">
        <v>326</v>
      </c>
      <c r="F5017" s="213" t="s">
        <v>141</v>
      </c>
    </row>
    <row r="5018" spans="1:6" x14ac:dyDescent="0.3">
      <c r="A5018" s="213">
        <v>2014</v>
      </c>
      <c r="B5018" s="213" t="s">
        <v>0</v>
      </c>
      <c r="C5018" s="213" t="s">
        <v>82</v>
      </c>
      <c r="D5018" s="213" t="s">
        <v>19</v>
      </c>
      <c r="E5018" s="213">
        <v>379</v>
      </c>
      <c r="F5018" s="213" t="s">
        <v>141</v>
      </c>
    </row>
    <row r="5019" spans="1:6" x14ac:dyDescent="0.3">
      <c r="A5019" s="213">
        <v>2014</v>
      </c>
      <c r="B5019" s="213" t="s">
        <v>0</v>
      </c>
      <c r="C5019" s="213" t="s">
        <v>82</v>
      </c>
      <c r="D5019" s="213" t="s">
        <v>45</v>
      </c>
      <c r="E5019" s="213">
        <v>86</v>
      </c>
      <c r="F5019" s="213" t="s">
        <v>141</v>
      </c>
    </row>
    <row r="5020" spans="1:6" x14ac:dyDescent="0.3">
      <c r="A5020" s="213">
        <v>2014</v>
      </c>
      <c r="B5020" s="213" t="s">
        <v>0</v>
      </c>
      <c r="C5020" s="213" t="s">
        <v>82</v>
      </c>
      <c r="D5020" s="213" t="s">
        <v>48</v>
      </c>
      <c r="E5020" s="213">
        <v>155</v>
      </c>
      <c r="F5020" s="213" t="s">
        <v>141</v>
      </c>
    </row>
    <row r="5021" spans="1:6" x14ac:dyDescent="0.3">
      <c r="A5021" s="213">
        <v>2014</v>
      </c>
      <c r="B5021" s="213" t="s">
        <v>0</v>
      </c>
      <c r="C5021" s="213" t="s">
        <v>82</v>
      </c>
      <c r="D5021" s="213" t="s">
        <v>34</v>
      </c>
      <c r="E5021" s="213">
        <v>102</v>
      </c>
      <c r="F5021" s="213" t="s">
        <v>141</v>
      </c>
    </row>
    <row r="5022" spans="1:6" x14ac:dyDescent="0.3">
      <c r="A5022" s="213">
        <v>2014</v>
      </c>
      <c r="B5022" s="213" t="s">
        <v>0</v>
      </c>
      <c r="C5022" s="213" t="s">
        <v>82</v>
      </c>
      <c r="D5022" s="213" t="s">
        <v>3</v>
      </c>
      <c r="E5022" s="292">
        <v>1157</v>
      </c>
      <c r="F5022" s="213" t="s">
        <v>141</v>
      </c>
    </row>
    <row r="5023" spans="1:6" x14ac:dyDescent="0.3">
      <c r="A5023" s="213">
        <v>2014</v>
      </c>
      <c r="B5023" s="213" t="s">
        <v>0</v>
      </c>
      <c r="C5023" s="213" t="s">
        <v>82</v>
      </c>
      <c r="D5023" s="213" t="s">
        <v>80</v>
      </c>
      <c r="E5023" s="213">
        <v>334</v>
      </c>
      <c r="F5023" s="213" t="s">
        <v>141</v>
      </c>
    </row>
    <row r="5024" spans="1:6" x14ac:dyDescent="0.3">
      <c r="A5024" s="213">
        <v>2014</v>
      </c>
      <c r="B5024" s="213" t="s">
        <v>0</v>
      </c>
      <c r="C5024" s="213" t="s">
        <v>82</v>
      </c>
      <c r="D5024" s="213" t="s">
        <v>39</v>
      </c>
      <c r="E5024" s="213">
        <v>523</v>
      </c>
      <c r="F5024" s="213" t="s">
        <v>141</v>
      </c>
    </row>
    <row r="5025" spans="1:6" x14ac:dyDescent="0.3">
      <c r="A5025" s="213">
        <v>2014</v>
      </c>
      <c r="B5025" s="213" t="s">
        <v>0</v>
      </c>
      <c r="C5025" s="213" t="s">
        <v>82</v>
      </c>
      <c r="D5025" s="213" t="s">
        <v>14</v>
      </c>
      <c r="E5025" s="213">
        <v>837</v>
      </c>
      <c r="F5025" s="213" t="s">
        <v>141</v>
      </c>
    </row>
    <row r="5026" spans="1:6" x14ac:dyDescent="0.3">
      <c r="A5026" s="213">
        <v>2014</v>
      </c>
      <c r="B5026" s="213" t="s">
        <v>0</v>
      </c>
      <c r="C5026" s="213" t="s">
        <v>82</v>
      </c>
      <c r="D5026" s="213" t="s">
        <v>68</v>
      </c>
      <c r="E5026" s="213">
        <v>147</v>
      </c>
      <c r="F5026" s="213" t="s">
        <v>141</v>
      </c>
    </row>
    <row r="5027" spans="1:6" x14ac:dyDescent="0.3">
      <c r="A5027" s="213">
        <v>2014</v>
      </c>
      <c r="B5027" s="213" t="s">
        <v>0</v>
      </c>
      <c r="C5027" s="213" t="s">
        <v>82</v>
      </c>
      <c r="D5027" s="213" t="s">
        <v>69</v>
      </c>
      <c r="E5027" s="213">
        <v>165</v>
      </c>
      <c r="F5027" s="213" t="s">
        <v>141</v>
      </c>
    </row>
    <row r="5028" spans="1:6" x14ac:dyDescent="0.3">
      <c r="A5028" s="213">
        <v>2014</v>
      </c>
      <c r="B5028" s="213" t="s">
        <v>0</v>
      </c>
      <c r="C5028" s="213" t="s">
        <v>82</v>
      </c>
      <c r="D5028" s="213" t="s">
        <v>50</v>
      </c>
      <c r="E5028" s="213">
        <v>30</v>
      </c>
      <c r="F5028" s="213" t="s">
        <v>141</v>
      </c>
    </row>
    <row r="5029" spans="1:6" x14ac:dyDescent="0.3">
      <c r="A5029" s="213">
        <v>2014</v>
      </c>
      <c r="B5029" s="213" t="s">
        <v>0</v>
      </c>
      <c r="C5029" s="213" t="s">
        <v>82</v>
      </c>
      <c r="D5029" s="213" t="s">
        <v>279</v>
      </c>
      <c r="E5029" s="213">
        <v>49</v>
      </c>
      <c r="F5029" s="213" t="s">
        <v>141</v>
      </c>
    </row>
    <row r="5030" spans="1:6" x14ac:dyDescent="0.3">
      <c r="A5030" s="213">
        <v>2014</v>
      </c>
      <c r="B5030" s="213" t="s">
        <v>0</v>
      </c>
      <c r="C5030" s="213" t="s">
        <v>82</v>
      </c>
      <c r="D5030" s="213" t="s">
        <v>24</v>
      </c>
      <c r="E5030" s="213">
        <v>713</v>
      </c>
      <c r="F5030" s="213" t="s">
        <v>141</v>
      </c>
    </row>
    <row r="5031" spans="1:6" x14ac:dyDescent="0.3">
      <c r="A5031" s="213">
        <v>2014</v>
      </c>
      <c r="B5031" s="213" t="s">
        <v>0</v>
      </c>
      <c r="C5031" s="213" t="s">
        <v>82</v>
      </c>
      <c r="D5031" s="213" t="s">
        <v>9</v>
      </c>
      <c r="E5031" s="213">
        <v>601</v>
      </c>
      <c r="F5031" s="213" t="s">
        <v>141</v>
      </c>
    </row>
    <row r="5032" spans="1:6" x14ac:dyDescent="0.3">
      <c r="A5032" s="213">
        <v>2014</v>
      </c>
      <c r="B5032" s="213" t="s">
        <v>0</v>
      </c>
      <c r="C5032" s="213" t="s">
        <v>82</v>
      </c>
      <c r="D5032" s="213" t="s">
        <v>67</v>
      </c>
      <c r="E5032" s="213">
        <v>354</v>
      </c>
      <c r="F5032" s="213" t="s">
        <v>141</v>
      </c>
    </row>
    <row r="5033" spans="1:6" x14ac:dyDescent="0.3">
      <c r="A5033" s="213">
        <v>2014</v>
      </c>
      <c r="B5033" s="213" t="s">
        <v>0</v>
      </c>
      <c r="C5033" s="213" t="s">
        <v>82</v>
      </c>
      <c r="D5033" s="213" t="s">
        <v>28</v>
      </c>
      <c r="E5033" s="213">
        <v>412</v>
      </c>
      <c r="F5033" s="213" t="s">
        <v>141</v>
      </c>
    </row>
    <row r="5034" spans="1:6" x14ac:dyDescent="0.3">
      <c r="A5034" s="213">
        <v>2014</v>
      </c>
      <c r="B5034" s="213" t="s">
        <v>0</v>
      </c>
      <c r="C5034" s="213" t="s">
        <v>82</v>
      </c>
      <c r="D5034" s="213" t="s">
        <v>31</v>
      </c>
      <c r="E5034" s="213">
        <v>394</v>
      </c>
      <c r="F5034" s="213" t="s">
        <v>141</v>
      </c>
    </row>
    <row r="5035" spans="1:6" x14ac:dyDescent="0.3">
      <c r="A5035" s="213">
        <v>2014</v>
      </c>
      <c r="B5035" s="213" t="s">
        <v>0</v>
      </c>
      <c r="C5035" s="213" t="s">
        <v>82</v>
      </c>
      <c r="D5035" s="213" t="s">
        <v>64</v>
      </c>
      <c r="E5035" s="213">
        <v>499</v>
      </c>
      <c r="F5035" s="213" t="s">
        <v>141</v>
      </c>
    </row>
    <row r="5036" spans="1:6" x14ac:dyDescent="0.3">
      <c r="A5036" s="213">
        <v>2014</v>
      </c>
      <c r="B5036" s="213" t="s">
        <v>0</v>
      </c>
      <c r="C5036" s="213" t="s">
        <v>82</v>
      </c>
      <c r="D5036" s="213" t="s">
        <v>280</v>
      </c>
      <c r="E5036" s="213">
        <v>91</v>
      </c>
      <c r="F5036" s="213" t="s">
        <v>141</v>
      </c>
    </row>
    <row r="5037" spans="1:6" x14ac:dyDescent="0.3">
      <c r="A5037" s="213">
        <v>2014</v>
      </c>
      <c r="B5037" s="213" t="s">
        <v>0</v>
      </c>
      <c r="C5037" s="213" t="s">
        <v>82</v>
      </c>
      <c r="D5037" s="213" t="s">
        <v>73</v>
      </c>
      <c r="E5037" s="213">
        <v>773</v>
      </c>
      <c r="F5037" s="213" t="s">
        <v>141</v>
      </c>
    </row>
    <row r="5038" spans="1:6" x14ac:dyDescent="0.3">
      <c r="A5038" s="213">
        <v>2014</v>
      </c>
      <c r="B5038" s="213" t="s">
        <v>0</v>
      </c>
      <c r="C5038" s="213" t="s">
        <v>82</v>
      </c>
      <c r="D5038" s="213" t="s">
        <v>26</v>
      </c>
      <c r="E5038" s="213">
        <v>279</v>
      </c>
      <c r="F5038" s="213" t="s">
        <v>141</v>
      </c>
    </row>
    <row r="5039" spans="1:6" x14ac:dyDescent="0.3">
      <c r="A5039" s="213">
        <v>2014</v>
      </c>
      <c r="B5039" s="213" t="s">
        <v>0</v>
      </c>
      <c r="C5039" s="213" t="s">
        <v>82</v>
      </c>
      <c r="D5039" s="213" t="s">
        <v>32</v>
      </c>
      <c r="E5039" s="213">
        <v>289</v>
      </c>
      <c r="F5039" s="213" t="s">
        <v>141</v>
      </c>
    </row>
    <row r="5040" spans="1:6" x14ac:dyDescent="0.3">
      <c r="A5040" s="213">
        <v>2014</v>
      </c>
      <c r="B5040" s="213" t="s">
        <v>0</v>
      </c>
      <c r="C5040" s="213" t="s">
        <v>82</v>
      </c>
      <c r="D5040" s="213" t="s">
        <v>46</v>
      </c>
      <c r="E5040" s="213">
        <v>596</v>
      </c>
      <c r="F5040" s="213" t="s">
        <v>141</v>
      </c>
    </row>
    <row r="5041" spans="1:6" x14ac:dyDescent="0.3">
      <c r="A5041" s="213">
        <v>2014</v>
      </c>
      <c r="B5041" s="213" t="s">
        <v>0</v>
      </c>
      <c r="C5041" s="213" t="s">
        <v>82</v>
      </c>
      <c r="D5041" s="213" t="s">
        <v>75</v>
      </c>
      <c r="E5041" s="213">
        <v>495</v>
      </c>
      <c r="F5041" s="213" t="s">
        <v>141</v>
      </c>
    </row>
    <row r="5042" spans="1:6" x14ac:dyDescent="0.3">
      <c r="A5042" s="213">
        <v>2014</v>
      </c>
      <c r="B5042" s="213" t="s">
        <v>0</v>
      </c>
      <c r="C5042" s="213" t="s">
        <v>82</v>
      </c>
      <c r="D5042" s="213" t="s">
        <v>10</v>
      </c>
      <c r="E5042" s="292">
        <v>1083</v>
      </c>
      <c r="F5042" s="213" t="s">
        <v>141</v>
      </c>
    </row>
    <row r="5043" spans="1:6" x14ac:dyDescent="0.3">
      <c r="A5043" s="213">
        <v>2014</v>
      </c>
      <c r="B5043" s="213" t="s">
        <v>0</v>
      </c>
      <c r="C5043" s="213" t="s">
        <v>82</v>
      </c>
      <c r="D5043" s="213" t="s">
        <v>291</v>
      </c>
      <c r="E5043" s="213">
        <v>98</v>
      </c>
      <c r="F5043" s="213" t="s">
        <v>141</v>
      </c>
    </row>
    <row r="5044" spans="1:6" x14ac:dyDescent="0.3">
      <c r="A5044" s="213">
        <v>2014</v>
      </c>
      <c r="B5044" s="213" t="s">
        <v>0</v>
      </c>
      <c r="C5044" s="213" t="s">
        <v>82</v>
      </c>
      <c r="D5044" s="213" t="s">
        <v>15</v>
      </c>
      <c r="E5044" s="213">
        <v>853</v>
      </c>
      <c r="F5044" s="213" t="s">
        <v>141</v>
      </c>
    </row>
    <row r="5045" spans="1:6" x14ac:dyDescent="0.3">
      <c r="A5045" s="213">
        <v>2014</v>
      </c>
      <c r="B5045" s="213" t="s">
        <v>0</v>
      </c>
      <c r="C5045" s="213" t="s">
        <v>82</v>
      </c>
      <c r="D5045" s="213" t="s">
        <v>18</v>
      </c>
      <c r="E5045" s="292">
        <v>1472</v>
      </c>
      <c r="F5045" s="213" t="s">
        <v>141</v>
      </c>
    </row>
    <row r="5046" spans="1:6" x14ac:dyDescent="0.3">
      <c r="A5046" s="213">
        <v>2014</v>
      </c>
      <c r="B5046" s="213" t="s">
        <v>0</v>
      </c>
      <c r="C5046" s="213" t="s">
        <v>82</v>
      </c>
      <c r="D5046" s="213" t="s">
        <v>77</v>
      </c>
      <c r="E5046" s="213">
        <v>334</v>
      </c>
      <c r="F5046" s="213" t="s">
        <v>141</v>
      </c>
    </row>
    <row r="5047" spans="1:6" x14ac:dyDescent="0.3">
      <c r="A5047" s="213">
        <v>2014</v>
      </c>
      <c r="B5047" s="213" t="s">
        <v>0</v>
      </c>
      <c r="C5047" s="213" t="s">
        <v>82</v>
      </c>
      <c r="D5047" s="213" t="s">
        <v>44</v>
      </c>
      <c r="E5047" s="213">
        <v>87</v>
      </c>
      <c r="F5047" s="213" t="s">
        <v>141</v>
      </c>
    </row>
    <row r="5048" spans="1:6" x14ac:dyDescent="0.3">
      <c r="A5048" s="213">
        <v>2014</v>
      </c>
      <c r="B5048" s="213" t="s">
        <v>0</v>
      </c>
      <c r="C5048" s="213" t="s">
        <v>82</v>
      </c>
      <c r="D5048" s="213" t="s">
        <v>71</v>
      </c>
      <c r="E5048" s="213">
        <v>310</v>
      </c>
      <c r="F5048" s="213" t="s">
        <v>141</v>
      </c>
    </row>
    <row r="5049" spans="1:6" x14ac:dyDescent="0.3">
      <c r="A5049" s="213">
        <v>2014</v>
      </c>
      <c r="B5049" s="213" t="s">
        <v>0</v>
      </c>
      <c r="C5049" s="213" t="s">
        <v>82</v>
      </c>
      <c r="D5049" s="213" t="s">
        <v>52</v>
      </c>
      <c r="E5049" s="213">
        <v>83</v>
      </c>
      <c r="F5049" s="213" t="s">
        <v>141</v>
      </c>
    </row>
    <row r="5050" spans="1:6" x14ac:dyDescent="0.3">
      <c r="A5050" s="213">
        <v>2014</v>
      </c>
      <c r="B5050" s="213" t="s">
        <v>0</v>
      </c>
      <c r="C5050" s="213" t="s">
        <v>82</v>
      </c>
      <c r="D5050" s="213" t="s">
        <v>20</v>
      </c>
      <c r="E5050" s="213">
        <v>561</v>
      </c>
      <c r="F5050" s="213" t="s">
        <v>141</v>
      </c>
    </row>
    <row r="5051" spans="1:6" x14ac:dyDescent="0.3">
      <c r="A5051" s="213">
        <v>2014</v>
      </c>
      <c r="B5051" s="213" t="s">
        <v>0</v>
      </c>
      <c r="C5051" s="213" t="s">
        <v>82</v>
      </c>
      <c r="D5051" s="213" t="s">
        <v>95</v>
      </c>
      <c r="E5051" s="292">
        <v>1212</v>
      </c>
      <c r="F5051" s="213" t="s">
        <v>141</v>
      </c>
    </row>
    <row r="5052" spans="1:6" x14ac:dyDescent="0.3">
      <c r="A5052" s="213">
        <v>2014</v>
      </c>
      <c r="B5052" s="213" t="s">
        <v>0</v>
      </c>
      <c r="C5052" s="213" t="s">
        <v>82</v>
      </c>
      <c r="D5052" s="213" t="s">
        <v>30</v>
      </c>
      <c r="E5052" s="213">
        <v>144</v>
      </c>
      <c r="F5052" s="213" t="s">
        <v>141</v>
      </c>
    </row>
    <row r="5053" spans="1:6" x14ac:dyDescent="0.3">
      <c r="A5053" s="213">
        <v>2014</v>
      </c>
      <c r="B5053" s="213" t="s">
        <v>0</v>
      </c>
      <c r="C5053" s="213" t="s">
        <v>82</v>
      </c>
      <c r="D5053" s="213" t="s">
        <v>58</v>
      </c>
      <c r="E5053" s="213">
        <v>39</v>
      </c>
      <c r="F5053" s="213" t="s">
        <v>141</v>
      </c>
    </row>
    <row r="5054" spans="1:6" x14ac:dyDescent="0.3">
      <c r="A5054" s="213">
        <v>2014</v>
      </c>
      <c r="B5054" s="213" t="s">
        <v>0</v>
      </c>
      <c r="C5054" s="213" t="s">
        <v>82</v>
      </c>
      <c r="D5054" s="213" t="s">
        <v>281</v>
      </c>
      <c r="E5054" s="292">
        <v>3334</v>
      </c>
      <c r="F5054" s="213" t="s">
        <v>141</v>
      </c>
    </row>
    <row r="5055" spans="1:6" x14ac:dyDescent="0.3">
      <c r="A5055" s="213">
        <v>2014</v>
      </c>
      <c r="B5055" s="213" t="s">
        <v>0</v>
      </c>
      <c r="C5055" s="213" t="s">
        <v>82</v>
      </c>
      <c r="D5055" s="213" t="s">
        <v>282</v>
      </c>
      <c r="E5055" s="213">
        <v>103</v>
      </c>
      <c r="F5055" s="213" t="s">
        <v>141</v>
      </c>
    </row>
    <row r="5056" spans="1:6" x14ac:dyDescent="0.3">
      <c r="A5056" s="213">
        <v>2014</v>
      </c>
      <c r="B5056" s="213" t="s">
        <v>0</v>
      </c>
      <c r="C5056" s="213" t="s">
        <v>82</v>
      </c>
      <c r="D5056" s="213" t="s">
        <v>145</v>
      </c>
      <c r="E5056" s="292">
        <v>12341</v>
      </c>
      <c r="F5056" s="213" t="s">
        <v>141</v>
      </c>
    </row>
    <row r="5057" spans="1:6" x14ac:dyDescent="0.3">
      <c r="A5057" s="213">
        <v>2014</v>
      </c>
      <c r="B5057" s="213" t="s">
        <v>0</v>
      </c>
      <c r="C5057" s="213" t="s">
        <v>82</v>
      </c>
      <c r="D5057" s="213" t="s">
        <v>146</v>
      </c>
      <c r="E5057" s="292">
        <v>8152</v>
      </c>
      <c r="F5057" s="213" t="s">
        <v>141</v>
      </c>
    </row>
    <row r="5058" spans="1:6" x14ac:dyDescent="0.3">
      <c r="A5058" s="213">
        <v>2014</v>
      </c>
      <c r="B5058" s="213" t="s">
        <v>0</v>
      </c>
      <c r="C5058" s="213" t="s">
        <v>82</v>
      </c>
      <c r="D5058" s="213" t="s">
        <v>147</v>
      </c>
      <c r="E5058" s="292">
        <v>16841</v>
      </c>
      <c r="F5058" s="213" t="s">
        <v>141</v>
      </c>
    </row>
    <row r="5059" spans="1:6" x14ac:dyDescent="0.3">
      <c r="A5059" s="213">
        <v>2014</v>
      </c>
      <c r="B5059" s="213" t="s">
        <v>0</v>
      </c>
      <c r="C5059" s="213" t="s">
        <v>87</v>
      </c>
      <c r="D5059" s="213" t="s">
        <v>35</v>
      </c>
      <c r="E5059" s="213">
        <v>78</v>
      </c>
      <c r="F5059" s="213" t="s">
        <v>141</v>
      </c>
    </row>
    <row r="5060" spans="1:6" x14ac:dyDescent="0.3">
      <c r="A5060" s="213">
        <v>2014</v>
      </c>
      <c r="B5060" s="213" t="s">
        <v>0</v>
      </c>
      <c r="C5060" s="213" t="s">
        <v>87</v>
      </c>
      <c r="D5060" s="213" t="s">
        <v>41</v>
      </c>
      <c r="E5060" s="213">
        <v>67</v>
      </c>
      <c r="F5060" s="213" t="s">
        <v>141</v>
      </c>
    </row>
    <row r="5061" spans="1:6" x14ac:dyDescent="0.3">
      <c r="A5061" s="213">
        <v>2014</v>
      </c>
      <c r="B5061" s="213" t="s">
        <v>0</v>
      </c>
      <c r="C5061" s="213" t="s">
        <v>87</v>
      </c>
      <c r="D5061" s="213" t="s">
        <v>59</v>
      </c>
      <c r="E5061" s="213">
        <v>111</v>
      </c>
      <c r="F5061" s="213" t="s">
        <v>141</v>
      </c>
    </row>
    <row r="5062" spans="1:6" x14ac:dyDescent="0.3">
      <c r="A5062" s="213">
        <v>2014</v>
      </c>
      <c r="B5062" s="213" t="s">
        <v>0</v>
      </c>
      <c r="C5062" s="213" t="s">
        <v>87</v>
      </c>
      <c r="D5062" s="213" t="s">
        <v>79</v>
      </c>
      <c r="E5062" s="292">
        <v>1297</v>
      </c>
      <c r="F5062" s="213" t="s">
        <v>141</v>
      </c>
    </row>
    <row r="5063" spans="1:6" x14ac:dyDescent="0.3">
      <c r="A5063" s="213">
        <v>2014</v>
      </c>
      <c r="B5063" s="213" t="s">
        <v>0</v>
      </c>
      <c r="C5063" s="213" t="s">
        <v>87</v>
      </c>
      <c r="D5063" s="213" t="s">
        <v>17</v>
      </c>
      <c r="E5063" s="213">
        <v>799</v>
      </c>
      <c r="F5063" s="213" t="s">
        <v>141</v>
      </c>
    </row>
    <row r="5064" spans="1:6" x14ac:dyDescent="0.3">
      <c r="A5064" s="213">
        <v>2014</v>
      </c>
      <c r="B5064" s="213" t="s">
        <v>0</v>
      </c>
      <c r="C5064" s="213" t="s">
        <v>87</v>
      </c>
      <c r="D5064" s="213" t="s">
        <v>274</v>
      </c>
      <c r="E5064" s="213">
        <v>102</v>
      </c>
      <c r="F5064" s="213" t="s">
        <v>141</v>
      </c>
    </row>
    <row r="5065" spans="1:6" x14ac:dyDescent="0.3">
      <c r="A5065" s="213">
        <v>2014</v>
      </c>
      <c r="B5065" s="213" t="s">
        <v>0</v>
      </c>
      <c r="C5065" s="213" t="s">
        <v>87</v>
      </c>
      <c r="D5065" s="213" t="s">
        <v>66</v>
      </c>
      <c r="E5065" s="213">
        <v>246</v>
      </c>
      <c r="F5065" s="213" t="s">
        <v>141</v>
      </c>
    </row>
    <row r="5066" spans="1:6" x14ac:dyDescent="0.3">
      <c r="A5066" s="213">
        <v>2014</v>
      </c>
      <c r="B5066" s="213" t="s">
        <v>0</v>
      </c>
      <c r="C5066" s="213" t="s">
        <v>87</v>
      </c>
      <c r="D5066" s="213" t="s">
        <v>283</v>
      </c>
      <c r="E5066" s="213">
        <v>76</v>
      </c>
      <c r="F5066" s="213" t="s">
        <v>141</v>
      </c>
    </row>
    <row r="5067" spans="1:6" x14ac:dyDescent="0.3">
      <c r="A5067" s="213">
        <v>2014</v>
      </c>
      <c r="B5067" s="213" t="s">
        <v>0</v>
      </c>
      <c r="C5067" s="213" t="s">
        <v>87</v>
      </c>
      <c r="D5067" s="213" t="s">
        <v>11</v>
      </c>
      <c r="E5067" s="292">
        <v>1359</v>
      </c>
      <c r="F5067" s="213" t="s">
        <v>141</v>
      </c>
    </row>
    <row r="5068" spans="1:6" x14ac:dyDescent="0.3">
      <c r="A5068" s="213">
        <v>2014</v>
      </c>
      <c r="B5068" s="213" t="s">
        <v>0</v>
      </c>
      <c r="C5068" s="213" t="s">
        <v>87</v>
      </c>
      <c r="D5068" s="213" t="s">
        <v>56</v>
      </c>
      <c r="E5068" s="213">
        <v>358</v>
      </c>
      <c r="F5068" s="213" t="s">
        <v>141</v>
      </c>
    </row>
    <row r="5069" spans="1:6" x14ac:dyDescent="0.3">
      <c r="A5069" s="213">
        <v>2014</v>
      </c>
      <c r="B5069" s="213" t="s">
        <v>0</v>
      </c>
      <c r="C5069" s="213" t="s">
        <v>87</v>
      </c>
      <c r="D5069" s="213" t="s">
        <v>29</v>
      </c>
      <c r="E5069" s="213">
        <v>382</v>
      </c>
      <c r="F5069" s="213" t="s">
        <v>141</v>
      </c>
    </row>
    <row r="5070" spans="1:6" x14ac:dyDescent="0.3">
      <c r="A5070" s="213">
        <v>2014</v>
      </c>
      <c r="B5070" s="213" t="s">
        <v>0</v>
      </c>
      <c r="C5070" s="213" t="s">
        <v>87</v>
      </c>
      <c r="D5070" s="213" t="s">
        <v>40</v>
      </c>
      <c r="E5070" s="213">
        <v>34</v>
      </c>
      <c r="F5070" s="213" t="s">
        <v>141</v>
      </c>
    </row>
    <row r="5071" spans="1:6" x14ac:dyDescent="0.3">
      <c r="A5071" s="213">
        <v>2014</v>
      </c>
      <c r="B5071" s="213" t="s">
        <v>0</v>
      </c>
      <c r="C5071" s="213" t="s">
        <v>87</v>
      </c>
      <c r="D5071" s="213" t="s">
        <v>47</v>
      </c>
      <c r="E5071" s="213">
        <v>918</v>
      </c>
      <c r="F5071" s="213" t="s">
        <v>141</v>
      </c>
    </row>
    <row r="5072" spans="1:6" x14ac:dyDescent="0.3">
      <c r="A5072" s="213">
        <v>2014</v>
      </c>
      <c r="B5072" s="213" t="s">
        <v>0</v>
      </c>
      <c r="C5072" s="213" t="s">
        <v>87</v>
      </c>
      <c r="D5072" s="213" t="s">
        <v>57</v>
      </c>
      <c r="E5072" s="213">
        <v>180</v>
      </c>
      <c r="F5072" s="213" t="s">
        <v>141</v>
      </c>
    </row>
    <row r="5073" spans="1:6" x14ac:dyDescent="0.3">
      <c r="A5073" s="213">
        <v>2014</v>
      </c>
      <c r="B5073" s="213" t="s">
        <v>0</v>
      </c>
      <c r="C5073" s="213" t="s">
        <v>87</v>
      </c>
      <c r="D5073" s="213" t="s">
        <v>74</v>
      </c>
      <c r="E5073" s="213">
        <v>908</v>
      </c>
      <c r="F5073" s="213" t="s">
        <v>141</v>
      </c>
    </row>
    <row r="5074" spans="1:6" x14ac:dyDescent="0.3">
      <c r="A5074" s="213">
        <v>2014</v>
      </c>
      <c r="B5074" s="213" t="s">
        <v>0</v>
      </c>
      <c r="C5074" s="213" t="s">
        <v>87</v>
      </c>
      <c r="D5074" s="213" t="s">
        <v>53</v>
      </c>
      <c r="E5074" s="213">
        <v>130</v>
      </c>
      <c r="F5074" s="213" t="s">
        <v>141</v>
      </c>
    </row>
    <row r="5075" spans="1:6" x14ac:dyDescent="0.3">
      <c r="A5075" s="213">
        <v>2014</v>
      </c>
      <c r="B5075" s="213" t="s">
        <v>0</v>
      </c>
      <c r="C5075" s="213" t="s">
        <v>87</v>
      </c>
      <c r="D5075" s="213" t="s">
        <v>49</v>
      </c>
      <c r="E5075" s="213">
        <v>40</v>
      </c>
      <c r="F5075" s="213" t="s">
        <v>141</v>
      </c>
    </row>
    <row r="5076" spans="1:6" x14ac:dyDescent="0.3">
      <c r="A5076" s="213">
        <v>2014</v>
      </c>
      <c r="B5076" s="213" t="s">
        <v>0</v>
      </c>
      <c r="C5076" s="213" t="s">
        <v>87</v>
      </c>
      <c r="D5076" s="213" t="s">
        <v>33</v>
      </c>
      <c r="E5076" s="213">
        <v>227</v>
      </c>
      <c r="F5076" s="213" t="s">
        <v>141</v>
      </c>
    </row>
    <row r="5077" spans="1:6" x14ac:dyDescent="0.3">
      <c r="A5077" s="213">
        <v>2014</v>
      </c>
      <c r="B5077" s="213" t="s">
        <v>0</v>
      </c>
      <c r="C5077" s="213" t="s">
        <v>87</v>
      </c>
      <c r="D5077" s="213" t="s">
        <v>60</v>
      </c>
      <c r="E5077" s="213">
        <v>388</v>
      </c>
      <c r="F5077" s="213" t="s">
        <v>141</v>
      </c>
    </row>
    <row r="5078" spans="1:6" x14ac:dyDescent="0.3">
      <c r="A5078" s="213">
        <v>2014</v>
      </c>
      <c r="B5078" s="213" t="s">
        <v>0</v>
      </c>
      <c r="C5078" s="213" t="s">
        <v>87</v>
      </c>
      <c r="D5078" s="213" t="s">
        <v>25</v>
      </c>
      <c r="E5078" s="213">
        <v>899</v>
      </c>
      <c r="F5078" s="213" t="s">
        <v>141</v>
      </c>
    </row>
    <row r="5079" spans="1:6" x14ac:dyDescent="0.3">
      <c r="A5079" s="213">
        <v>2014</v>
      </c>
      <c r="B5079" s="213" t="s">
        <v>0</v>
      </c>
      <c r="C5079" s="213" t="s">
        <v>87</v>
      </c>
      <c r="D5079" s="213" t="s">
        <v>7</v>
      </c>
      <c r="E5079" s="292">
        <v>1132</v>
      </c>
      <c r="F5079" s="213" t="s">
        <v>141</v>
      </c>
    </row>
    <row r="5080" spans="1:6" x14ac:dyDescent="0.3">
      <c r="A5080" s="213">
        <v>2014</v>
      </c>
      <c r="B5080" s="213" t="s">
        <v>0</v>
      </c>
      <c r="C5080" s="213" t="s">
        <v>87</v>
      </c>
      <c r="D5080" s="213" t="s">
        <v>51</v>
      </c>
      <c r="E5080" s="213">
        <v>38</v>
      </c>
      <c r="F5080" s="213" t="s">
        <v>141</v>
      </c>
    </row>
    <row r="5081" spans="1:6" x14ac:dyDescent="0.3">
      <c r="A5081" s="213">
        <v>2014</v>
      </c>
      <c r="B5081" s="213" t="s">
        <v>0</v>
      </c>
      <c r="C5081" s="213" t="s">
        <v>87</v>
      </c>
      <c r="D5081" s="213" t="s">
        <v>55</v>
      </c>
      <c r="E5081" s="213">
        <v>45</v>
      </c>
      <c r="F5081" s="213" t="s">
        <v>141</v>
      </c>
    </row>
    <row r="5082" spans="1:6" x14ac:dyDescent="0.3">
      <c r="A5082" s="213">
        <v>2014</v>
      </c>
      <c r="B5082" s="213" t="s">
        <v>0</v>
      </c>
      <c r="C5082" s="213" t="s">
        <v>87</v>
      </c>
      <c r="D5082" s="213" t="s">
        <v>36</v>
      </c>
      <c r="E5082" s="213">
        <v>360</v>
      </c>
      <c r="F5082" s="213" t="s">
        <v>141</v>
      </c>
    </row>
    <row r="5083" spans="1:6" x14ac:dyDescent="0.3">
      <c r="A5083" s="213">
        <v>2014</v>
      </c>
      <c r="B5083" s="213" t="s">
        <v>0</v>
      </c>
      <c r="C5083" s="213" t="s">
        <v>87</v>
      </c>
      <c r="D5083" s="213" t="s">
        <v>21</v>
      </c>
      <c r="E5083" s="213">
        <v>370</v>
      </c>
      <c r="F5083" s="213" t="s">
        <v>141</v>
      </c>
    </row>
    <row r="5084" spans="1:6" x14ac:dyDescent="0.3">
      <c r="A5084" s="213">
        <v>2014</v>
      </c>
      <c r="B5084" s="213" t="s">
        <v>0</v>
      </c>
      <c r="C5084" s="213" t="s">
        <v>87</v>
      </c>
      <c r="D5084" s="213" t="s">
        <v>42</v>
      </c>
      <c r="E5084" s="213">
        <v>67</v>
      </c>
      <c r="F5084" s="213" t="s">
        <v>141</v>
      </c>
    </row>
    <row r="5085" spans="1:6" x14ac:dyDescent="0.3">
      <c r="A5085" s="213">
        <v>2014</v>
      </c>
      <c r="B5085" s="213" t="s">
        <v>0</v>
      </c>
      <c r="C5085" s="213" t="s">
        <v>87</v>
      </c>
      <c r="D5085" s="213" t="s">
        <v>286</v>
      </c>
      <c r="E5085" s="213">
        <v>41</v>
      </c>
      <c r="F5085" s="213" t="s">
        <v>141</v>
      </c>
    </row>
    <row r="5086" spans="1:6" x14ac:dyDescent="0.3">
      <c r="A5086" s="213">
        <v>2014</v>
      </c>
      <c r="B5086" s="213" t="s">
        <v>0</v>
      </c>
      <c r="C5086" s="213" t="s">
        <v>87</v>
      </c>
      <c r="D5086" s="213" t="s">
        <v>16</v>
      </c>
      <c r="E5086" s="213">
        <v>871</v>
      </c>
      <c r="F5086" s="213" t="s">
        <v>141</v>
      </c>
    </row>
    <row r="5087" spans="1:6" x14ac:dyDescent="0.3">
      <c r="A5087" s="213">
        <v>2014</v>
      </c>
      <c r="B5087" s="213" t="s">
        <v>0</v>
      </c>
      <c r="C5087" s="213" t="s">
        <v>87</v>
      </c>
      <c r="D5087" s="213" t="s">
        <v>2</v>
      </c>
      <c r="E5087" s="292">
        <v>1855</v>
      </c>
      <c r="F5087" s="213" t="s">
        <v>141</v>
      </c>
    </row>
    <row r="5088" spans="1:6" x14ac:dyDescent="0.3">
      <c r="A5088" s="213">
        <v>2014</v>
      </c>
      <c r="B5088" s="213" t="s">
        <v>0</v>
      </c>
      <c r="C5088" s="213" t="s">
        <v>87</v>
      </c>
      <c r="D5088" s="213" t="s">
        <v>287</v>
      </c>
      <c r="E5088" s="213">
        <v>34</v>
      </c>
      <c r="F5088" s="213" t="s">
        <v>141</v>
      </c>
    </row>
    <row r="5089" spans="1:6" x14ac:dyDescent="0.3">
      <c r="A5089" s="213">
        <v>2014</v>
      </c>
      <c r="B5089" s="213" t="s">
        <v>0</v>
      </c>
      <c r="C5089" s="213" t="s">
        <v>87</v>
      </c>
      <c r="D5089" s="213" t="s">
        <v>288</v>
      </c>
      <c r="E5089" s="213">
        <v>55</v>
      </c>
      <c r="F5089" s="213" t="s">
        <v>141</v>
      </c>
    </row>
    <row r="5090" spans="1:6" x14ac:dyDescent="0.3">
      <c r="A5090" s="213">
        <v>2014</v>
      </c>
      <c r="B5090" s="213" t="s">
        <v>0</v>
      </c>
      <c r="C5090" s="213" t="s">
        <v>87</v>
      </c>
      <c r="D5090" s="213" t="s">
        <v>4</v>
      </c>
      <c r="E5090" s="292">
        <v>1954</v>
      </c>
      <c r="F5090" s="213" t="s">
        <v>141</v>
      </c>
    </row>
    <row r="5091" spans="1:6" x14ac:dyDescent="0.3">
      <c r="A5091" s="213">
        <v>2014</v>
      </c>
      <c r="B5091" s="213" t="s">
        <v>0</v>
      </c>
      <c r="C5091" s="213" t="s">
        <v>87</v>
      </c>
      <c r="D5091" s="213" t="s">
        <v>38</v>
      </c>
      <c r="E5091" s="213">
        <v>155</v>
      </c>
      <c r="F5091" s="213" t="s">
        <v>141</v>
      </c>
    </row>
    <row r="5092" spans="1:6" x14ac:dyDescent="0.3">
      <c r="A5092" s="213">
        <v>2014</v>
      </c>
      <c r="B5092" s="213" t="s">
        <v>0</v>
      </c>
      <c r="C5092" s="213" t="s">
        <v>87</v>
      </c>
      <c r="D5092" s="213" t="s">
        <v>275</v>
      </c>
      <c r="E5092" s="213">
        <v>214</v>
      </c>
      <c r="F5092" s="213" t="s">
        <v>141</v>
      </c>
    </row>
    <row r="5093" spans="1:6" x14ac:dyDescent="0.3">
      <c r="A5093" s="213">
        <v>2014</v>
      </c>
      <c r="B5093" s="213" t="s">
        <v>0</v>
      </c>
      <c r="C5093" s="213" t="s">
        <v>87</v>
      </c>
      <c r="D5093" s="213" t="s">
        <v>8</v>
      </c>
      <c r="E5093" s="213">
        <v>699</v>
      </c>
      <c r="F5093" s="213" t="s">
        <v>141</v>
      </c>
    </row>
    <row r="5094" spans="1:6" x14ac:dyDescent="0.3">
      <c r="A5094" s="213">
        <v>2014</v>
      </c>
      <c r="B5094" s="213" t="s">
        <v>0</v>
      </c>
      <c r="C5094" s="213" t="s">
        <v>87</v>
      </c>
      <c r="D5094" s="213" t="s">
        <v>78</v>
      </c>
      <c r="E5094" s="292">
        <v>1084</v>
      </c>
      <c r="F5094" s="213" t="s">
        <v>141</v>
      </c>
    </row>
    <row r="5095" spans="1:6" x14ac:dyDescent="0.3">
      <c r="A5095" s="213">
        <v>2014</v>
      </c>
      <c r="B5095" s="213" t="s">
        <v>0</v>
      </c>
      <c r="C5095" s="213" t="s">
        <v>87</v>
      </c>
      <c r="D5095" s="213" t="s">
        <v>27</v>
      </c>
      <c r="E5095" s="213">
        <v>698</v>
      </c>
      <c r="F5095" s="213" t="s">
        <v>141</v>
      </c>
    </row>
    <row r="5096" spans="1:6" x14ac:dyDescent="0.3">
      <c r="A5096" s="213">
        <v>2014</v>
      </c>
      <c r="B5096" s="213" t="s">
        <v>0</v>
      </c>
      <c r="C5096" s="213" t="s">
        <v>87</v>
      </c>
      <c r="D5096" s="213" t="s">
        <v>13</v>
      </c>
      <c r="E5096" s="213">
        <v>290</v>
      </c>
      <c r="F5096" s="213" t="s">
        <v>141</v>
      </c>
    </row>
    <row r="5097" spans="1:6" x14ac:dyDescent="0.3">
      <c r="A5097" s="213">
        <v>2014</v>
      </c>
      <c r="B5097" s="213" t="s">
        <v>0</v>
      </c>
      <c r="C5097" s="213" t="s">
        <v>87</v>
      </c>
      <c r="D5097" s="213" t="s">
        <v>70</v>
      </c>
      <c r="E5097" s="213">
        <v>814</v>
      </c>
      <c r="F5097" s="213" t="s">
        <v>141</v>
      </c>
    </row>
    <row r="5098" spans="1:6" x14ac:dyDescent="0.3">
      <c r="A5098" s="213">
        <v>2014</v>
      </c>
      <c r="B5098" s="213" t="s">
        <v>0</v>
      </c>
      <c r="C5098" s="213" t="s">
        <v>87</v>
      </c>
      <c r="D5098" s="213" t="s">
        <v>72</v>
      </c>
      <c r="E5098" s="213">
        <v>220</v>
      </c>
      <c r="F5098" s="213" t="s">
        <v>141</v>
      </c>
    </row>
    <row r="5099" spans="1:6" x14ac:dyDescent="0.3">
      <c r="A5099" s="213">
        <v>2014</v>
      </c>
      <c r="B5099" s="213" t="s">
        <v>0</v>
      </c>
      <c r="C5099" s="213" t="s">
        <v>87</v>
      </c>
      <c r="D5099" s="213" t="s">
        <v>276</v>
      </c>
      <c r="E5099" s="213">
        <v>111</v>
      </c>
      <c r="F5099" s="213" t="s">
        <v>141</v>
      </c>
    </row>
    <row r="5100" spans="1:6" x14ac:dyDescent="0.3">
      <c r="A5100" s="213">
        <v>2014</v>
      </c>
      <c r="B5100" s="213" t="s">
        <v>0</v>
      </c>
      <c r="C5100" s="213" t="s">
        <v>87</v>
      </c>
      <c r="D5100" s="213" t="s">
        <v>6</v>
      </c>
      <c r="E5100" s="292">
        <v>1828</v>
      </c>
      <c r="F5100" s="213" t="s">
        <v>141</v>
      </c>
    </row>
    <row r="5101" spans="1:6" x14ac:dyDescent="0.3">
      <c r="A5101" s="213">
        <v>2014</v>
      </c>
      <c r="B5101" s="213" t="s">
        <v>0</v>
      </c>
      <c r="C5101" s="213" t="s">
        <v>87</v>
      </c>
      <c r="D5101" s="213" t="s">
        <v>62</v>
      </c>
      <c r="E5101" s="213">
        <v>639</v>
      </c>
      <c r="F5101" s="213" t="s">
        <v>141</v>
      </c>
    </row>
    <row r="5102" spans="1:6" x14ac:dyDescent="0.3">
      <c r="A5102" s="213">
        <v>2014</v>
      </c>
      <c r="B5102" s="213" t="s">
        <v>0</v>
      </c>
      <c r="C5102" s="213" t="s">
        <v>87</v>
      </c>
      <c r="D5102" s="213" t="s">
        <v>5</v>
      </c>
      <c r="E5102" s="292">
        <v>1420</v>
      </c>
      <c r="F5102" s="213" t="s">
        <v>141</v>
      </c>
    </row>
    <row r="5103" spans="1:6" x14ac:dyDescent="0.3">
      <c r="A5103" s="213">
        <v>2014</v>
      </c>
      <c r="B5103" s="213" t="s">
        <v>0</v>
      </c>
      <c r="C5103" s="213" t="s">
        <v>87</v>
      </c>
      <c r="D5103" s="213" t="s">
        <v>37</v>
      </c>
      <c r="E5103" s="213">
        <v>42</v>
      </c>
      <c r="F5103" s="213" t="s">
        <v>141</v>
      </c>
    </row>
    <row r="5104" spans="1:6" x14ac:dyDescent="0.3">
      <c r="A5104" s="213">
        <v>2014</v>
      </c>
      <c r="B5104" s="213" t="s">
        <v>0</v>
      </c>
      <c r="C5104" s="213" t="s">
        <v>87</v>
      </c>
      <c r="D5104" s="213" t="s">
        <v>76</v>
      </c>
      <c r="E5104" s="213">
        <v>928</v>
      </c>
      <c r="F5104" s="213" t="s">
        <v>141</v>
      </c>
    </row>
    <row r="5105" spans="1:6" x14ac:dyDescent="0.3">
      <c r="A5105" s="213">
        <v>2014</v>
      </c>
      <c r="B5105" s="213" t="s">
        <v>0</v>
      </c>
      <c r="C5105" s="213" t="s">
        <v>87</v>
      </c>
      <c r="D5105" s="213" t="s">
        <v>63</v>
      </c>
      <c r="E5105" s="213">
        <v>208</v>
      </c>
      <c r="F5105" s="213" t="s">
        <v>141</v>
      </c>
    </row>
    <row r="5106" spans="1:6" x14ac:dyDescent="0.3">
      <c r="A5106" s="213">
        <v>2014</v>
      </c>
      <c r="B5106" s="213" t="s">
        <v>0</v>
      </c>
      <c r="C5106" s="213" t="s">
        <v>87</v>
      </c>
      <c r="D5106" s="213" t="s">
        <v>277</v>
      </c>
      <c r="E5106" s="213">
        <v>121</v>
      </c>
      <c r="F5106" s="213" t="s">
        <v>141</v>
      </c>
    </row>
    <row r="5107" spans="1:6" x14ac:dyDescent="0.3">
      <c r="A5107" s="213">
        <v>2014</v>
      </c>
      <c r="B5107" s="213" t="s">
        <v>0</v>
      </c>
      <c r="C5107" s="213" t="s">
        <v>87</v>
      </c>
      <c r="D5107" s="213" t="s">
        <v>43</v>
      </c>
      <c r="E5107" s="213">
        <v>248</v>
      </c>
      <c r="F5107" s="213" t="s">
        <v>141</v>
      </c>
    </row>
    <row r="5108" spans="1:6" x14ac:dyDescent="0.3">
      <c r="A5108" s="213">
        <v>2014</v>
      </c>
      <c r="B5108" s="213" t="s">
        <v>0</v>
      </c>
      <c r="C5108" s="213" t="s">
        <v>87</v>
      </c>
      <c r="D5108" s="213" t="s">
        <v>65</v>
      </c>
      <c r="E5108" s="213">
        <v>288</v>
      </c>
      <c r="F5108" s="213" t="s">
        <v>141</v>
      </c>
    </row>
    <row r="5109" spans="1:6" x14ac:dyDescent="0.3">
      <c r="A5109" s="213">
        <v>2014</v>
      </c>
      <c r="B5109" s="213" t="s">
        <v>0</v>
      </c>
      <c r="C5109" s="213" t="s">
        <v>87</v>
      </c>
      <c r="D5109" s="213" t="s">
        <v>22</v>
      </c>
      <c r="E5109" s="213">
        <v>364</v>
      </c>
      <c r="F5109" s="213" t="s">
        <v>141</v>
      </c>
    </row>
    <row r="5110" spans="1:6" x14ac:dyDescent="0.3">
      <c r="A5110" s="213">
        <v>2014</v>
      </c>
      <c r="B5110" s="213" t="s">
        <v>0</v>
      </c>
      <c r="C5110" s="213" t="s">
        <v>87</v>
      </c>
      <c r="D5110" s="213" t="s">
        <v>61</v>
      </c>
      <c r="E5110" s="213">
        <v>191</v>
      </c>
      <c r="F5110" s="213" t="s">
        <v>141</v>
      </c>
    </row>
    <row r="5111" spans="1:6" x14ac:dyDescent="0.3">
      <c r="A5111" s="213">
        <v>2014</v>
      </c>
      <c r="B5111" s="213" t="s">
        <v>0</v>
      </c>
      <c r="C5111" s="213" t="s">
        <v>87</v>
      </c>
      <c r="D5111" s="213" t="s">
        <v>23</v>
      </c>
      <c r="E5111" s="213">
        <v>397</v>
      </c>
      <c r="F5111" s="213" t="s">
        <v>141</v>
      </c>
    </row>
    <row r="5112" spans="1:6" x14ac:dyDescent="0.3">
      <c r="A5112" s="213">
        <v>2014</v>
      </c>
      <c r="B5112" s="213" t="s">
        <v>0</v>
      </c>
      <c r="C5112" s="213" t="s">
        <v>87</v>
      </c>
      <c r="D5112" s="213" t="s">
        <v>12</v>
      </c>
      <c r="E5112" s="213">
        <v>250</v>
      </c>
      <c r="F5112" s="213" t="s">
        <v>141</v>
      </c>
    </row>
    <row r="5113" spans="1:6" x14ac:dyDescent="0.3">
      <c r="A5113" s="213">
        <v>2014</v>
      </c>
      <c r="B5113" s="213" t="s">
        <v>0</v>
      </c>
      <c r="C5113" s="213" t="s">
        <v>87</v>
      </c>
      <c r="D5113" s="213" t="s">
        <v>278</v>
      </c>
      <c r="E5113" s="213">
        <v>563</v>
      </c>
      <c r="F5113" s="213" t="s">
        <v>141</v>
      </c>
    </row>
    <row r="5114" spans="1:6" x14ac:dyDescent="0.3">
      <c r="A5114" s="213">
        <v>2014</v>
      </c>
      <c r="B5114" s="213" t="s">
        <v>0</v>
      </c>
      <c r="C5114" s="213" t="s">
        <v>87</v>
      </c>
      <c r="D5114" s="213" t="s">
        <v>19</v>
      </c>
      <c r="E5114" s="213">
        <v>492</v>
      </c>
      <c r="F5114" s="213" t="s">
        <v>141</v>
      </c>
    </row>
    <row r="5115" spans="1:6" x14ac:dyDescent="0.3">
      <c r="A5115" s="213">
        <v>2014</v>
      </c>
      <c r="B5115" s="213" t="s">
        <v>0</v>
      </c>
      <c r="C5115" s="213" t="s">
        <v>87</v>
      </c>
      <c r="D5115" s="213" t="s">
        <v>45</v>
      </c>
      <c r="E5115" s="213">
        <v>109</v>
      </c>
      <c r="F5115" s="213" t="s">
        <v>141</v>
      </c>
    </row>
    <row r="5116" spans="1:6" x14ac:dyDescent="0.3">
      <c r="A5116" s="213">
        <v>2014</v>
      </c>
      <c r="B5116" s="213" t="s">
        <v>0</v>
      </c>
      <c r="C5116" s="213" t="s">
        <v>87</v>
      </c>
      <c r="D5116" s="213" t="s">
        <v>48</v>
      </c>
      <c r="E5116" s="213">
        <v>265</v>
      </c>
      <c r="F5116" s="213" t="s">
        <v>141</v>
      </c>
    </row>
    <row r="5117" spans="1:6" x14ac:dyDescent="0.3">
      <c r="A5117" s="213">
        <v>2014</v>
      </c>
      <c r="B5117" s="213" t="s">
        <v>0</v>
      </c>
      <c r="C5117" s="213" t="s">
        <v>87</v>
      </c>
      <c r="D5117" s="213" t="s">
        <v>34</v>
      </c>
      <c r="E5117" s="213">
        <v>141</v>
      </c>
      <c r="F5117" s="213" t="s">
        <v>141</v>
      </c>
    </row>
    <row r="5118" spans="1:6" x14ac:dyDescent="0.3">
      <c r="A5118" s="213">
        <v>2014</v>
      </c>
      <c r="B5118" s="213" t="s">
        <v>0</v>
      </c>
      <c r="C5118" s="213" t="s">
        <v>87</v>
      </c>
      <c r="D5118" s="213" t="s">
        <v>3</v>
      </c>
      <c r="E5118" s="292">
        <v>1754</v>
      </c>
      <c r="F5118" s="213" t="s">
        <v>141</v>
      </c>
    </row>
    <row r="5119" spans="1:6" x14ac:dyDescent="0.3">
      <c r="A5119" s="213">
        <v>2014</v>
      </c>
      <c r="B5119" s="213" t="s">
        <v>0</v>
      </c>
      <c r="C5119" s="213" t="s">
        <v>87</v>
      </c>
      <c r="D5119" s="213" t="s">
        <v>80</v>
      </c>
      <c r="E5119" s="213">
        <v>538</v>
      </c>
      <c r="F5119" s="213" t="s">
        <v>141</v>
      </c>
    </row>
    <row r="5120" spans="1:6" x14ac:dyDescent="0.3">
      <c r="A5120" s="213">
        <v>2014</v>
      </c>
      <c r="B5120" s="213" t="s">
        <v>0</v>
      </c>
      <c r="C5120" s="213" t="s">
        <v>87</v>
      </c>
      <c r="D5120" s="213" t="s">
        <v>39</v>
      </c>
      <c r="E5120" s="213">
        <v>453</v>
      </c>
      <c r="F5120" s="213" t="s">
        <v>141</v>
      </c>
    </row>
    <row r="5121" spans="1:6" x14ac:dyDescent="0.3">
      <c r="A5121" s="213">
        <v>2014</v>
      </c>
      <c r="B5121" s="213" t="s">
        <v>0</v>
      </c>
      <c r="C5121" s="213" t="s">
        <v>87</v>
      </c>
      <c r="D5121" s="213" t="s">
        <v>14</v>
      </c>
      <c r="E5121" s="292">
        <v>1235</v>
      </c>
      <c r="F5121" s="213" t="s">
        <v>141</v>
      </c>
    </row>
    <row r="5122" spans="1:6" x14ac:dyDescent="0.3">
      <c r="A5122" s="213">
        <v>2014</v>
      </c>
      <c r="B5122" s="213" t="s">
        <v>0</v>
      </c>
      <c r="C5122" s="213" t="s">
        <v>87</v>
      </c>
      <c r="D5122" s="213" t="s">
        <v>68</v>
      </c>
      <c r="E5122" s="213">
        <v>255</v>
      </c>
      <c r="F5122" s="213" t="s">
        <v>141</v>
      </c>
    </row>
    <row r="5123" spans="1:6" x14ac:dyDescent="0.3">
      <c r="A5123" s="213">
        <v>2014</v>
      </c>
      <c r="B5123" s="213" t="s">
        <v>0</v>
      </c>
      <c r="C5123" s="213" t="s">
        <v>87</v>
      </c>
      <c r="D5123" s="213" t="s">
        <v>69</v>
      </c>
      <c r="E5123" s="213">
        <v>203</v>
      </c>
      <c r="F5123" s="213" t="s">
        <v>141</v>
      </c>
    </row>
    <row r="5124" spans="1:6" x14ac:dyDescent="0.3">
      <c r="A5124" s="213">
        <v>2014</v>
      </c>
      <c r="B5124" s="213" t="s">
        <v>0</v>
      </c>
      <c r="C5124" s="213" t="s">
        <v>87</v>
      </c>
      <c r="D5124" s="213" t="s">
        <v>50</v>
      </c>
      <c r="E5124" s="213">
        <v>49</v>
      </c>
      <c r="F5124" s="213" t="s">
        <v>141</v>
      </c>
    </row>
    <row r="5125" spans="1:6" x14ac:dyDescent="0.3">
      <c r="A5125" s="213">
        <v>2014</v>
      </c>
      <c r="B5125" s="213" t="s">
        <v>0</v>
      </c>
      <c r="C5125" s="213" t="s">
        <v>87</v>
      </c>
      <c r="D5125" s="213" t="s">
        <v>279</v>
      </c>
      <c r="E5125" s="213">
        <v>101</v>
      </c>
      <c r="F5125" s="213" t="s">
        <v>141</v>
      </c>
    </row>
    <row r="5126" spans="1:6" x14ac:dyDescent="0.3">
      <c r="A5126" s="213">
        <v>2014</v>
      </c>
      <c r="B5126" s="213" t="s">
        <v>0</v>
      </c>
      <c r="C5126" s="213" t="s">
        <v>87</v>
      </c>
      <c r="D5126" s="213" t="s">
        <v>24</v>
      </c>
      <c r="E5126" s="292">
        <v>1108</v>
      </c>
      <c r="F5126" s="213" t="s">
        <v>141</v>
      </c>
    </row>
    <row r="5127" spans="1:6" x14ac:dyDescent="0.3">
      <c r="A5127" s="213">
        <v>2014</v>
      </c>
      <c r="B5127" s="213" t="s">
        <v>0</v>
      </c>
      <c r="C5127" s="213" t="s">
        <v>87</v>
      </c>
      <c r="D5127" s="213" t="s">
        <v>9</v>
      </c>
      <c r="E5127" s="213">
        <v>859</v>
      </c>
      <c r="F5127" s="213" t="s">
        <v>141</v>
      </c>
    </row>
    <row r="5128" spans="1:6" x14ac:dyDescent="0.3">
      <c r="A5128" s="213">
        <v>2014</v>
      </c>
      <c r="B5128" s="213" t="s">
        <v>0</v>
      </c>
      <c r="C5128" s="213" t="s">
        <v>87</v>
      </c>
      <c r="D5128" s="213" t="s">
        <v>67</v>
      </c>
      <c r="E5128" s="213">
        <v>360</v>
      </c>
      <c r="F5128" s="213" t="s">
        <v>141</v>
      </c>
    </row>
    <row r="5129" spans="1:6" x14ac:dyDescent="0.3">
      <c r="A5129" s="213">
        <v>2014</v>
      </c>
      <c r="B5129" s="213" t="s">
        <v>0</v>
      </c>
      <c r="C5129" s="213" t="s">
        <v>87</v>
      </c>
      <c r="D5129" s="213" t="s">
        <v>28</v>
      </c>
      <c r="E5129" s="213">
        <v>562</v>
      </c>
      <c r="F5129" s="213" t="s">
        <v>141</v>
      </c>
    </row>
    <row r="5130" spans="1:6" x14ac:dyDescent="0.3">
      <c r="A5130" s="213">
        <v>2014</v>
      </c>
      <c r="B5130" s="213" t="s">
        <v>0</v>
      </c>
      <c r="C5130" s="213" t="s">
        <v>87</v>
      </c>
      <c r="D5130" s="213" t="s">
        <v>31</v>
      </c>
      <c r="E5130" s="213">
        <v>513</v>
      </c>
      <c r="F5130" s="213" t="s">
        <v>141</v>
      </c>
    </row>
    <row r="5131" spans="1:6" x14ac:dyDescent="0.3">
      <c r="A5131" s="213">
        <v>2014</v>
      </c>
      <c r="B5131" s="213" t="s">
        <v>0</v>
      </c>
      <c r="C5131" s="213" t="s">
        <v>87</v>
      </c>
      <c r="D5131" s="213" t="s">
        <v>64</v>
      </c>
      <c r="E5131" s="213">
        <v>589</v>
      </c>
      <c r="F5131" s="213" t="s">
        <v>141</v>
      </c>
    </row>
    <row r="5132" spans="1:6" x14ac:dyDescent="0.3">
      <c r="A5132" s="213">
        <v>2014</v>
      </c>
      <c r="B5132" s="213" t="s">
        <v>0</v>
      </c>
      <c r="C5132" s="213" t="s">
        <v>87</v>
      </c>
      <c r="D5132" s="213" t="s">
        <v>290</v>
      </c>
      <c r="E5132" s="213">
        <v>42</v>
      </c>
      <c r="F5132" s="213" t="s">
        <v>141</v>
      </c>
    </row>
    <row r="5133" spans="1:6" x14ac:dyDescent="0.3">
      <c r="A5133" s="213">
        <v>2014</v>
      </c>
      <c r="B5133" s="213" t="s">
        <v>0</v>
      </c>
      <c r="C5133" s="213" t="s">
        <v>87</v>
      </c>
      <c r="D5133" s="213" t="s">
        <v>280</v>
      </c>
      <c r="E5133" s="213">
        <v>169</v>
      </c>
      <c r="F5133" s="213" t="s">
        <v>141</v>
      </c>
    </row>
    <row r="5134" spans="1:6" x14ac:dyDescent="0.3">
      <c r="A5134" s="213">
        <v>2014</v>
      </c>
      <c r="B5134" s="213" t="s">
        <v>0</v>
      </c>
      <c r="C5134" s="213" t="s">
        <v>87</v>
      </c>
      <c r="D5134" s="213" t="s">
        <v>73</v>
      </c>
      <c r="E5134" s="213">
        <v>958</v>
      </c>
      <c r="F5134" s="213" t="s">
        <v>141</v>
      </c>
    </row>
    <row r="5135" spans="1:6" x14ac:dyDescent="0.3">
      <c r="A5135" s="213">
        <v>2014</v>
      </c>
      <c r="B5135" s="213" t="s">
        <v>0</v>
      </c>
      <c r="C5135" s="213" t="s">
        <v>87</v>
      </c>
      <c r="D5135" s="213" t="s">
        <v>26</v>
      </c>
      <c r="E5135" s="213">
        <v>428</v>
      </c>
      <c r="F5135" s="213" t="s">
        <v>141</v>
      </c>
    </row>
    <row r="5136" spans="1:6" x14ac:dyDescent="0.3">
      <c r="A5136" s="213">
        <v>2014</v>
      </c>
      <c r="B5136" s="213" t="s">
        <v>0</v>
      </c>
      <c r="C5136" s="213" t="s">
        <v>87</v>
      </c>
      <c r="D5136" s="213" t="s">
        <v>32</v>
      </c>
      <c r="E5136" s="213">
        <v>431</v>
      </c>
      <c r="F5136" s="213" t="s">
        <v>141</v>
      </c>
    </row>
    <row r="5137" spans="1:6" x14ac:dyDescent="0.3">
      <c r="A5137" s="213">
        <v>2014</v>
      </c>
      <c r="B5137" s="213" t="s">
        <v>0</v>
      </c>
      <c r="C5137" s="213" t="s">
        <v>87</v>
      </c>
      <c r="D5137" s="213" t="s">
        <v>46</v>
      </c>
      <c r="E5137" s="213">
        <v>971</v>
      </c>
      <c r="F5137" s="213" t="s">
        <v>141</v>
      </c>
    </row>
    <row r="5138" spans="1:6" x14ac:dyDescent="0.3">
      <c r="A5138" s="213">
        <v>2014</v>
      </c>
      <c r="B5138" s="213" t="s">
        <v>0</v>
      </c>
      <c r="C5138" s="213" t="s">
        <v>87</v>
      </c>
      <c r="D5138" s="213" t="s">
        <v>75</v>
      </c>
      <c r="E5138" s="213">
        <v>623</v>
      </c>
      <c r="F5138" s="213" t="s">
        <v>141</v>
      </c>
    </row>
    <row r="5139" spans="1:6" x14ac:dyDescent="0.3">
      <c r="A5139" s="213">
        <v>2014</v>
      </c>
      <c r="B5139" s="213" t="s">
        <v>0</v>
      </c>
      <c r="C5139" s="213" t="s">
        <v>87</v>
      </c>
      <c r="D5139" s="213" t="s">
        <v>10</v>
      </c>
      <c r="E5139" s="292">
        <v>1483</v>
      </c>
      <c r="F5139" s="213" t="s">
        <v>141</v>
      </c>
    </row>
    <row r="5140" spans="1:6" x14ac:dyDescent="0.3">
      <c r="A5140" s="213">
        <v>2014</v>
      </c>
      <c r="B5140" s="213" t="s">
        <v>0</v>
      </c>
      <c r="C5140" s="213" t="s">
        <v>87</v>
      </c>
      <c r="D5140" s="213" t="s">
        <v>291</v>
      </c>
      <c r="E5140" s="213">
        <v>146</v>
      </c>
      <c r="F5140" s="213" t="s">
        <v>141</v>
      </c>
    </row>
    <row r="5141" spans="1:6" x14ac:dyDescent="0.3">
      <c r="A5141" s="213">
        <v>2014</v>
      </c>
      <c r="B5141" s="213" t="s">
        <v>0</v>
      </c>
      <c r="C5141" s="213" t="s">
        <v>87</v>
      </c>
      <c r="D5141" s="213" t="s">
        <v>15</v>
      </c>
      <c r="E5141" s="292">
        <v>1269</v>
      </c>
      <c r="F5141" s="213" t="s">
        <v>141</v>
      </c>
    </row>
    <row r="5142" spans="1:6" x14ac:dyDescent="0.3">
      <c r="A5142" s="213">
        <v>2014</v>
      </c>
      <c r="B5142" s="213" t="s">
        <v>0</v>
      </c>
      <c r="C5142" s="213" t="s">
        <v>87</v>
      </c>
      <c r="D5142" s="213" t="s">
        <v>18</v>
      </c>
      <c r="E5142" s="292">
        <v>1407</v>
      </c>
      <c r="F5142" s="213" t="s">
        <v>141</v>
      </c>
    </row>
    <row r="5143" spans="1:6" x14ac:dyDescent="0.3">
      <c r="A5143" s="213">
        <v>2014</v>
      </c>
      <c r="B5143" s="213" t="s">
        <v>0</v>
      </c>
      <c r="C5143" s="213" t="s">
        <v>87</v>
      </c>
      <c r="D5143" s="213" t="s">
        <v>77</v>
      </c>
      <c r="E5143" s="213">
        <v>456</v>
      </c>
      <c r="F5143" s="213" t="s">
        <v>141</v>
      </c>
    </row>
    <row r="5144" spans="1:6" x14ac:dyDescent="0.3">
      <c r="A5144" s="213">
        <v>2014</v>
      </c>
      <c r="B5144" s="213" t="s">
        <v>0</v>
      </c>
      <c r="C5144" s="213" t="s">
        <v>87</v>
      </c>
      <c r="D5144" s="213" t="s">
        <v>44</v>
      </c>
      <c r="E5144" s="213">
        <v>87</v>
      </c>
      <c r="F5144" s="213" t="s">
        <v>141</v>
      </c>
    </row>
    <row r="5145" spans="1:6" x14ac:dyDescent="0.3">
      <c r="A5145" s="213">
        <v>2014</v>
      </c>
      <c r="B5145" s="213" t="s">
        <v>0</v>
      </c>
      <c r="C5145" s="213" t="s">
        <v>87</v>
      </c>
      <c r="D5145" s="213" t="s">
        <v>71</v>
      </c>
      <c r="E5145" s="213">
        <v>457</v>
      </c>
      <c r="F5145" s="213" t="s">
        <v>141</v>
      </c>
    </row>
    <row r="5146" spans="1:6" x14ac:dyDescent="0.3">
      <c r="A5146" s="213">
        <v>2014</v>
      </c>
      <c r="B5146" s="213" t="s">
        <v>0</v>
      </c>
      <c r="C5146" s="213" t="s">
        <v>87</v>
      </c>
      <c r="D5146" s="213" t="s">
        <v>52</v>
      </c>
      <c r="E5146" s="213">
        <v>83</v>
      </c>
      <c r="F5146" s="213" t="s">
        <v>141</v>
      </c>
    </row>
    <row r="5147" spans="1:6" x14ac:dyDescent="0.3">
      <c r="A5147" s="213">
        <v>2014</v>
      </c>
      <c r="B5147" s="213" t="s">
        <v>0</v>
      </c>
      <c r="C5147" s="213" t="s">
        <v>87</v>
      </c>
      <c r="D5147" s="213" t="s">
        <v>20</v>
      </c>
      <c r="E5147" s="213">
        <v>804</v>
      </c>
      <c r="F5147" s="213" t="s">
        <v>141</v>
      </c>
    </row>
    <row r="5148" spans="1:6" x14ac:dyDescent="0.3">
      <c r="A5148" s="213">
        <v>2014</v>
      </c>
      <c r="B5148" s="213" t="s">
        <v>0</v>
      </c>
      <c r="C5148" s="213" t="s">
        <v>87</v>
      </c>
      <c r="D5148" s="213" t="s">
        <v>95</v>
      </c>
      <c r="E5148" s="292">
        <v>1233</v>
      </c>
      <c r="F5148" s="213" t="s">
        <v>141</v>
      </c>
    </row>
    <row r="5149" spans="1:6" x14ac:dyDescent="0.3">
      <c r="A5149" s="213">
        <v>2014</v>
      </c>
      <c r="B5149" s="213" t="s">
        <v>0</v>
      </c>
      <c r="C5149" s="213" t="s">
        <v>87</v>
      </c>
      <c r="D5149" s="213" t="s">
        <v>30</v>
      </c>
      <c r="E5149" s="213">
        <v>163</v>
      </c>
      <c r="F5149" s="213" t="s">
        <v>141</v>
      </c>
    </row>
    <row r="5150" spans="1:6" x14ac:dyDescent="0.3">
      <c r="A5150" s="213">
        <v>2014</v>
      </c>
      <c r="B5150" s="213" t="s">
        <v>0</v>
      </c>
      <c r="C5150" s="213" t="s">
        <v>87</v>
      </c>
      <c r="D5150" s="213" t="s">
        <v>58</v>
      </c>
      <c r="E5150" s="213">
        <v>43</v>
      </c>
      <c r="F5150" s="213" t="s">
        <v>141</v>
      </c>
    </row>
    <row r="5151" spans="1:6" x14ac:dyDescent="0.3">
      <c r="A5151" s="213">
        <v>2014</v>
      </c>
      <c r="B5151" s="213" t="s">
        <v>0</v>
      </c>
      <c r="C5151" s="213" t="s">
        <v>87</v>
      </c>
      <c r="D5151" s="213" t="s">
        <v>281</v>
      </c>
      <c r="E5151" s="292">
        <v>3335</v>
      </c>
      <c r="F5151" s="213" t="s">
        <v>141</v>
      </c>
    </row>
    <row r="5152" spans="1:6" x14ac:dyDescent="0.3">
      <c r="A5152" s="213">
        <v>2014</v>
      </c>
      <c r="B5152" s="213" t="s">
        <v>0</v>
      </c>
      <c r="C5152" s="213" t="s">
        <v>87</v>
      </c>
      <c r="D5152" s="213" t="s">
        <v>54</v>
      </c>
      <c r="E5152" s="213">
        <v>37</v>
      </c>
      <c r="F5152" s="213" t="s">
        <v>141</v>
      </c>
    </row>
    <row r="5153" spans="1:6" x14ac:dyDescent="0.3">
      <c r="A5153" s="213">
        <v>2014</v>
      </c>
      <c r="B5153" s="213" t="s">
        <v>0</v>
      </c>
      <c r="C5153" s="213" t="s">
        <v>87</v>
      </c>
      <c r="D5153" s="213" t="s">
        <v>282</v>
      </c>
      <c r="E5153" s="213">
        <v>182</v>
      </c>
      <c r="F5153" s="213" t="s">
        <v>141</v>
      </c>
    </row>
    <row r="5154" spans="1:6" x14ac:dyDescent="0.3">
      <c r="A5154" s="213">
        <v>2014</v>
      </c>
      <c r="B5154" s="213" t="s">
        <v>0</v>
      </c>
      <c r="C5154" s="213" t="s">
        <v>87</v>
      </c>
      <c r="D5154" s="213" t="s">
        <v>145</v>
      </c>
      <c r="E5154" s="292">
        <v>14021</v>
      </c>
      <c r="F5154" s="213" t="s">
        <v>141</v>
      </c>
    </row>
    <row r="5155" spans="1:6" x14ac:dyDescent="0.3">
      <c r="A5155" s="213">
        <v>2014</v>
      </c>
      <c r="B5155" s="213" t="s">
        <v>0</v>
      </c>
      <c r="C5155" s="213" t="s">
        <v>87</v>
      </c>
      <c r="D5155" s="213" t="s">
        <v>146</v>
      </c>
      <c r="E5155" s="292">
        <v>7685</v>
      </c>
      <c r="F5155" s="213" t="s">
        <v>141</v>
      </c>
    </row>
    <row r="5156" spans="1:6" x14ac:dyDescent="0.3">
      <c r="A5156" s="213">
        <v>2014</v>
      </c>
      <c r="B5156" s="213" t="s">
        <v>0</v>
      </c>
      <c r="C5156" s="213" t="s">
        <v>87</v>
      </c>
      <c r="D5156" s="213" t="s">
        <v>147</v>
      </c>
      <c r="E5156" s="292">
        <v>16852</v>
      </c>
      <c r="F5156" s="213" t="s">
        <v>141</v>
      </c>
    </row>
    <row r="5157" spans="1:6" x14ac:dyDescent="0.3">
      <c r="A5157" s="213">
        <v>2014</v>
      </c>
      <c r="B5157" s="213" t="s">
        <v>0</v>
      </c>
      <c r="C5157" s="213" t="s">
        <v>88</v>
      </c>
      <c r="D5157" s="213" t="s">
        <v>41</v>
      </c>
      <c r="E5157" s="213">
        <v>30</v>
      </c>
      <c r="F5157" s="213" t="s">
        <v>141</v>
      </c>
    </row>
    <row r="5158" spans="1:6" x14ac:dyDescent="0.3">
      <c r="A5158" s="213">
        <v>2014</v>
      </c>
      <c r="B5158" s="213" t="s">
        <v>0</v>
      </c>
      <c r="C5158" s="213" t="s">
        <v>88</v>
      </c>
      <c r="D5158" s="213" t="s">
        <v>59</v>
      </c>
      <c r="E5158" s="213">
        <v>53</v>
      </c>
      <c r="F5158" s="213" t="s">
        <v>141</v>
      </c>
    </row>
    <row r="5159" spans="1:6" x14ac:dyDescent="0.3">
      <c r="A5159" s="213">
        <v>2014</v>
      </c>
      <c r="B5159" s="213" t="s">
        <v>0</v>
      </c>
      <c r="C5159" s="213" t="s">
        <v>88</v>
      </c>
      <c r="D5159" s="213" t="s">
        <v>79</v>
      </c>
      <c r="E5159" s="213">
        <v>654</v>
      </c>
      <c r="F5159" s="213" t="s">
        <v>141</v>
      </c>
    </row>
    <row r="5160" spans="1:6" x14ac:dyDescent="0.3">
      <c r="A5160" s="213">
        <v>2014</v>
      </c>
      <c r="B5160" s="213" t="s">
        <v>0</v>
      </c>
      <c r="C5160" s="213" t="s">
        <v>88</v>
      </c>
      <c r="D5160" s="213" t="s">
        <v>17</v>
      </c>
      <c r="E5160" s="213">
        <v>371</v>
      </c>
      <c r="F5160" s="213" t="s">
        <v>141</v>
      </c>
    </row>
    <row r="5161" spans="1:6" x14ac:dyDescent="0.3">
      <c r="A5161" s="213">
        <v>2014</v>
      </c>
      <c r="B5161" s="213" t="s">
        <v>0</v>
      </c>
      <c r="C5161" s="213" t="s">
        <v>88</v>
      </c>
      <c r="D5161" s="213" t="s">
        <v>274</v>
      </c>
      <c r="E5161" s="213">
        <v>46</v>
      </c>
      <c r="F5161" s="213" t="s">
        <v>141</v>
      </c>
    </row>
    <row r="5162" spans="1:6" x14ac:dyDescent="0.3">
      <c r="A5162" s="213">
        <v>2014</v>
      </c>
      <c r="B5162" s="213" t="s">
        <v>0</v>
      </c>
      <c r="C5162" s="213" t="s">
        <v>88</v>
      </c>
      <c r="D5162" s="213" t="s">
        <v>66</v>
      </c>
      <c r="E5162" s="213">
        <v>104</v>
      </c>
      <c r="F5162" s="213" t="s">
        <v>141</v>
      </c>
    </row>
    <row r="5163" spans="1:6" x14ac:dyDescent="0.3">
      <c r="A5163" s="213">
        <v>2014</v>
      </c>
      <c r="B5163" s="213" t="s">
        <v>0</v>
      </c>
      <c r="C5163" s="213" t="s">
        <v>88</v>
      </c>
      <c r="D5163" s="213" t="s">
        <v>11</v>
      </c>
      <c r="E5163" s="213">
        <v>607</v>
      </c>
      <c r="F5163" s="213" t="s">
        <v>141</v>
      </c>
    </row>
    <row r="5164" spans="1:6" x14ac:dyDescent="0.3">
      <c r="A5164" s="213">
        <v>2014</v>
      </c>
      <c r="B5164" s="213" t="s">
        <v>0</v>
      </c>
      <c r="C5164" s="213" t="s">
        <v>88</v>
      </c>
      <c r="D5164" s="213" t="s">
        <v>56</v>
      </c>
      <c r="E5164" s="213">
        <v>169</v>
      </c>
      <c r="F5164" s="213" t="s">
        <v>141</v>
      </c>
    </row>
    <row r="5165" spans="1:6" x14ac:dyDescent="0.3">
      <c r="A5165" s="213">
        <v>2014</v>
      </c>
      <c r="B5165" s="213" t="s">
        <v>0</v>
      </c>
      <c r="C5165" s="213" t="s">
        <v>88</v>
      </c>
      <c r="D5165" s="213" t="s">
        <v>29</v>
      </c>
      <c r="E5165" s="213">
        <v>177</v>
      </c>
      <c r="F5165" s="213" t="s">
        <v>141</v>
      </c>
    </row>
    <row r="5166" spans="1:6" x14ac:dyDescent="0.3">
      <c r="A5166" s="213">
        <v>2014</v>
      </c>
      <c r="B5166" s="213" t="s">
        <v>0</v>
      </c>
      <c r="C5166" s="213" t="s">
        <v>88</v>
      </c>
      <c r="D5166" s="213" t="s">
        <v>47</v>
      </c>
      <c r="E5166" s="213">
        <v>463</v>
      </c>
      <c r="F5166" s="213" t="s">
        <v>141</v>
      </c>
    </row>
    <row r="5167" spans="1:6" x14ac:dyDescent="0.3">
      <c r="A5167" s="213">
        <v>2014</v>
      </c>
      <c r="B5167" s="213" t="s">
        <v>0</v>
      </c>
      <c r="C5167" s="213" t="s">
        <v>88</v>
      </c>
      <c r="D5167" s="213" t="s">
        <v>57</v>
      </c>
      <c r="E5167" s="213">
        <v>72</v>
      </c>
      <c r="F5167" s="213" t="s">
        <v>141</v>
      </c>
    </row>
    <row r="5168" spans="1:6" x14ac:dyDescent="0.3">
      <c r="A5168" s="213">
        <v>2014</v>
      </c>
      <c r="B5168" s="213" t="s">
        <v>0</v>
      </c>
      <c r="C5168" s="213" t="s">
        <v>88</v>
      </c>
      <c r="D5168" s="213" t="s">
        <v>74</v>
      </c>
      <c r="E5168" s="213">
        <v>442</v>
      </c>
      <c r="F5168" s="213" t="s">
        <v>141</v>
      </c>
    </row>
    <row r="5169" spans="1:6" x14ac:dyDescent="0.3">
      <c r="A5169" s="213">
        <v>2014</v>
      </c>
      <c r="B5169" s="213" t="s">
        <v>0</v>
      </c>
      <c r="C5169" s="213" t="s">
        <v>88</v>
      </c>
      <c r="D5169" s="213" t="s">
        <v>53</v>
      </c>
      <c r="E5169" s="213">
        <v>35</v>
      </c>
      <c r="F5169" s="213" t="s">
        <v>141</v>
      </c>
    </row>
    <row r="5170" spans="1:6" x14ac:dyDescent="0.3">
      <c r="A5170" s="213">
        <v>2014</v>
      </c>
      <c r="B5170" s="213" t="s">
        <v>0</v>
      </c>
      <c r="C5170" s="213" t="s">
        <v>88</v>
      </c>
      <c r="D5170" s="213" t="s">
        <v>33</v>
      </c>
      <c r="E5170" s="213">
        <v>103</v>
      </c>
      <c r="F5170" s="213" t="s">
        <v>141</v>
      </c>
    </row>
    <row r="5171" spans="1:6" x14ac:dyDescent="0.3">
      <c r="A5171" s="213">
        <v>2014</v>
      </c>
      <c r="B5171" s="213" t="s">
        <v>0</v>
      </c>
      <c r="C5171" s="213" t="s">
        <v>88</v>
      </c>
      <c r="D5171" s="213" t="s">
        <v>60</v>
      </c>
      <c r="E5171" s="213">
        <v>179</v>
      </c>
      <c r="F5171" s="213" t="s">
        <v>141</v>
      </c>
    </row>
    <row r="5172" spans="1:6" x14ac:dyDescent="0.3">
      <c r="A5172" s="213">
        <v>2014</v>
      </c>
      <c r="B5172" s="213" t="s">
        <v>0</v>
      </c>
      <c r="C5172" s="213" t="s">
        <v>88</v>
      </c>
      <c r="D5172" s="213" t="s">
        <v>25</v>
      </c>
      <c r="E5172" s="213">
        <v>411</v>
      </c>
      <c r="F5172" s="213" t="s">
        <v>141</v>
      </c>
    </row>
    <row r="5173" spans="1:6" x14ac:dyDescent="0.3">
      <c r="A5173" s="213">
        <v>2014</v>
      </c>
      <c r="B5173" s="213" t="s">
        <v>0</v>
      </c>
      <c r="C5173" s="213" t="s">
        <v>88</v>
      </c>
      <c r="D5173" s="213" t="s">
        <v>7</v>
      </c>
      <c r="E5173" s="213">
        <v>529</v>
      </c>
      <c r="F5173" s="213" t="s">
        <v>141</v>
      </c>
    </row>
    <row r="5174" spans="1:6" x14ac:dyDescent="0.3">
      <c r="A5174" s="213">
        <v>2014</v>
      </c>
      <c r="B5174" s="213" t="s">
        <v>0</v>
      </c>
      <c r="C5174" s="213" t="s">
        <v>88</v>
      </c>
      <c r="D5174" s="213" t="s">
        <v>36</v>
      </c>
      <c r="E5174" s="213">
        <v>119</v>
      </c>
      <c r="F5174" s="213" t="s">
        <v>141</v>
      </c>
    </row>
    <row r="5175" spans="1:6" x14ac:dyDescent="0.3">
      <c r="A5175" s="213">
        <v>2014</v>
      </c>
      <c r="B5175" s="213" t="s">
        <v>0</v>
      </c>
      <c r="C5175" s="213" t="s">
        <v>88</v>
      </c>
      <c r="D5175" s="213" t="s">
        <v>21</v>
      </c>
      <c r="E5175" s="213">
        <v>179</v>
      </c>
      <c r="F5175" s="213" t="s">
        <v>141</v>
      </c>
    </row>
    <row r="5176" spans="1:6" x14ac:dyDescent="0.3">
      <c r="A5176" s="213">
        <v>2014</v>
      </c>
      <c r="B5176" s="213" t="s">
        <v>0</v>
      </c>
      <c r="C5176" s="213" t="s">
        <v>88</v>
      </c>
      <c r="D5176" s="213" t="s">
        <v>16</v>
      </c>
      <c r="E5176" s="213">
        <v>398</v>
      </c>
      <c r="F5176" s="213" t="s">
        <v>141</v>
      </c>
    </row>
    <row r="5177" spans="1:6" x14ac:dyDescent="0.3">
      <c r="A5177" s="213">
        <v>2014</v>
      </c>
      <c r="B5177" s="213" t="s">
        <v>0</v>
      </c>
      <c r="C5177" s="213" t="s">
        <v>88</v>
      </c>
      <c r="D5177" s="213" t="s">
        <v>2</v>
      </c>
      <c r="E5177" s="213">
        <v>862</v>
      </c>
      <c r="F5177" s="213" t="s">
        <v>141</v>
      </c>
    </row>
    <row r="5178" spans="1:6" x14ac:dyDescent="0.3">
      <c r="A5178" s="213">
        <v>2014</v>
      </c>
      <c r="B5178" s="213" t="s">
        <v>0</v>
      </c>
      <c r="C5178" s="213" t="s">
        <v>88</v>
      </c>
      <c r="D5178" s="213" t="s">
        <v>4</v>
      </c>
      <c r="E5178" s="213">
        <v>876</v>
      </c>
      <c r="F5178" s="213" t="s">
        <v>141</v>
      </c>
    </row>
    <row r="5179" spans="1:6" x14ac:dyDescent="0.3">
      <c r="A5179" s="213">
        <v>2014</v>
      </c>
      <c r="B5179" s="213" t="s">
        <v>0</v>
      </c>
      <c r="C5179" s="213" t="s">
        <v>88</v>
      </c>
      <c r="D5179" s="213" t="s">
        <v>38</v>
      </c>
      <c r="E5179" s="213">
        <v>57</v>
      </c>
      <c r="F5179" s="213" t="s">
        <v>141</v>
      </c>
    </row>
    <row r="5180" spans="1:6" x14ac:dyDescent="0.3">
      <c r="A5180" s="213">
        <v>2014</v>
      </c>
      <c r="B5180" s="213" t="s">
        <v>0</v>
      </c>
      <c r="C5180" s="213" t="s">
        <v>88</v>
      </c>
      <c r="D5180" s="213" t="s">
        <v>275</v>
      </c>
      <c r="E5180" s="213">
        <v>99</v>
      </c>
      <c r="F5180" s="213" t="s">
        <v>141</v>
      </c>
    </row>
    <row r="5181" spans="1:6" x14ac:dyDescent="0.3">
      <c r="A5181" s="213">
        <v>2014</v>
      </c>
      <c r="B5181" s="213" t="s">
        <v>0</v>
      </c>
      <c r="C5181" s="213" t="s">
        <v>88</v>
      </c>
      <c r="D5181" s="213" t="s">
        <v>8</v>
      </c>
      <c r="E5181" s="213">
        <v>310</v>
      </c>
      <c r="F5181" s="213" t="s">
        <v>141</v>
      </c>
    </row>
    <row r="5182" spans="1:6" x14ac:dyDescent="0.3">
      <c r="A5182" s="213">
        <v>2014</v>
      </c>
      <c r="B5182" s="213" t="s">
        <v>0</v>
      </c>
      <c r="C5182" s="213" t="s">
        <v>88</v>
      </c>
      <c r="D5182" s="213" t="s">
        <v>78</v>
      </c>
      <c r="E5182" s="213">
        <v>479</v>
      </c>
      <c r="F5182" s="213" t="s">
        <v>141</v>
      </c>
    </row>
    <row r="5183" spans="1:6" x14ac:dyDescent="0.3">
      <c r="A5183" s="213">
        <v>2014</v>
      </c>
      <c r="B5183" s="213" t="s">
        <v>0</v>
      </c>
      <c r="C5183" s="213" t="s">
        <v>88</v>
      </c>
      <c r="D5183" s="213" t="s">
        <v>27</v>
      </c>
      <c r="E5183" s="213">
        <v>325</v>
      </c>
      <c r="F5183" s="213" t="s">
        <v>141</v>
      </c>
    </row>
    <row r="5184" spans="1:6" x14ac:dyDescent="0.3">
      <c r="A5184" s="213">
        <v>2014</v>
      </c>
      <c r="B5184" s="213" t="s">
        <v>0</v>
      </c>
      <c r="C5184" s="213" t="s">
        <v>88</v>
      </c>
      <c r="D5184" s="213" t="s">
        <v>13</v>
      </c>
      <c r="E5184" s="213">
        <v>129</v>
      </c>
      <c r="F5184" s="213" t="s">
        <v>141</v>
      </c>
    </row>
    <row r="5185" spans="1:6" x14ac:dyDescent="0.3">
      <c r="A5185" s="213">
        <v>2014</v>
      </c>
      <c r="B5185" s="213" t="s">
        <v>0</v>
      </c>
      <c r="C5185" s="213" t="s">
        <v>88</v>
      </c>
      <c r="D5185" s="213" t="s">
        <v>70</v>
      </c>
      <c r="E5185" s="213">
        <v>357</v>
      </c>
      <c r="F5185" s="213" t="s">
        <v>141</v>
      </c>
    </row>
    <row r="5186" spans="1:6" x14ac:dyDescent="0.3">
      <c r="A5186" s="213">
        <v>2014</v>
      </c>
      <c r="B5186" s="213" t="s">
        <v>0</v>
      </c>
      <c r="C5186" s="213" t="s">
        <v>88</v>
      </c>
      <c r="D5186" s="213" t="s">
        <v>72</v>
      </c>
      <c r="E5186" s="213">
        <v>89</v>
      </c>
      <c r="F5186" s="213" t="s">
        <v>141</v>
      </c>
    </row>
    <row r="5187" spans="1:6" x14ac:dyDescent="0.3">
      <c r="A5187" s="213">
        <v>2014</v>
      </c>
      <c r="B5187" s="213" t="s">
        <v>0</v>
      </c>
      <c r="C5187" s="213" t="s">
        <v>88</v>
      </c>
      <c r="D5187" s="213" t="s">
        <v>276</v>
      </c>
      <c r="E5187" s="213">
        <v>46</v>
      </c>
      <c r="F5187" s="213" t="s">
        <v>141</v>
      </c>
    </row>
    <row r="5188" spans="1:6" x14ac:dyDescent="0.3">
      <c r="A5188" s="213">
        <v>2014</v>
      </c>
      <c r="B5188" s="213" t="s">
        <v>0</v>
      </c>
      <c r="C5188" s="213" t="s">
        <v>88</v>
      </c>
      <c r="D5188" s="213" t="s">
        <v>6</v>
      </c>
      <c r="E5188" s="213">
        <v>818</v>
      </c>
      <c r="F5188" s="213" t="s">
        <v>141</v>
      </c>
    </row>
    <row r="5189" spans="1:6" x14ac:dyDescent="0.3">
      <c r="A5189" s="213">
        <v>2014</v>
      </c>
      <c r="B5189" s="213" t="s">
        <v>0</v>
      </c>
      <c r="C5189" s="213" t="s">
        <v>88</v>
      </c>
      <c r="D5189" s="213" t="s">
        <v>62</v>
      </c>
      <c r="E5189" s="213">
        <v>252</v>
      </c>
      <c r="F5189" s="213" t="s">
        <v>141</v>
      </c>
    </row>
    <row r="5190" spans="1:6" x14ac:dyDescent="0.3">
      <c r="A5190" s="213">
        <v>2014</v>
      </c>
      <c r="B5190" s="213" t="s">
        <v>0</v>
      </c>
      <c r="C5190" s="213" t="s">
        <v>88</v>
      </c>
      <c r="D5190" s="213" t="s">
        <v>5</v>
      </c>
      <c r="E5190" s="213">
        <v>677</v>
      </c>
      <c r="F5190" s="213" t="s">
        <v>141</v>
      </c>
    </row>
    <row r="5191" spans="1:6" x14ac:dyDescent="0.3">
      <c r="A5191" s="213">
        <v>2014</v>
      </c>
      <c r="B5191" s="213" t="s">
        <v>0</v>
      </c>
      <c r="C5191" s="213" t="s">
        <v>88</v>
      </c>
      <c r="D5191" s="213" t="s">
        <v>76</v>
      </c>
      <c r="E5191" s="213">
        <v>408</v>
      </c>
      <c r="F5191" s="213" t="s">
        <v>141</v>
      </c>
    </row>
    <row r="5192" spans="1:6" x14ac:dyDescent="0.3">
      <c r="A5192" s="213">
        <v>2014</v>
      </c>
      <c r="B5192" s="213" t="s">
        <v>0</v>
      </c>
      <c r="C5192" s="213" t="s">
        <v>88</v>
      </c>
      <c r="D5192" s="213" t="s">
        <v>63</v>
      </c>
      <c r="E5192" s="213">
        <v>77</v>
      </c>
      <c r="F5192" s="213" t="s">
        <v>141</v>
      </c>
    </row>
    <row r="5193" spans="1:6" x14ac:dyDescent="0.3">
      <c r="A5193" s="213">
        <v>2014</v>
      </c>
      <c r="B5193" s="213" t="s">
        <v>0</v>
      </c>
      <c r="C5193" s="213" t="s">
        <v>88</v>
      </c>
      <c r="D5193" s="213" t="s">
        <v>277</v>
      </c>
      <c r="E5193" s="213">
        <v>43</v>
      </c>
      <c r="F5193" s="213" t="s">
        <v>141</v>
      </c>
    </row>
    <row r="5194" spans="1:6" x14ac:dyDescent="0.3">
      <c r="A5194" s="213">
        <v>2014</v>
      </c>
      <c r="B5194" s="213" t="s">
        <v>0</v>
      </c>
      <c r="C5194" s="213" t="s">
        <v>88</v>
      </c>
      <c r="D5194" s="213" t="s">
        <v>43</v>
      </c>
      <c r="E5194" s="213">
        <v>94</v>
      </c>
      <c r="F5194" s="213" t="s">
        <v>141</v>
      </c>
    </row>
    <row r="5195" spans="1:6" x14ac:dyDescent="0.3">
      <c r="A5195" s="213">
        <v>2014</v>
      </c>
      <c r="B5195" s="213" t="s">
        <v>0</v>
      </c>
      <c r="C5195" s="213" t="s">
        <v>88</v>
      </c>
      <c r="D5195" s="213" t="s">
        <v>65</v>
      </c>
      <c r="E5195" s="213">
        <v>112</v>
      </c>
      <c r="F5195" s="213" t="s">
        <v>141</v>
      </c>
    </row>
    <row r="5196" spans="1:6" x14ac:dyDescent="0.3">
      <c r="A5196" s="213">
        <v>2014</v>
      </c>
      <c r="B5196" s="213" t="s">
        <v>0</v>
      </c>
      <c r="C5196" s="213" t="s">
        <v>88</v>
      </c>
      <c r="D5196" s="213" t="s">
        <v>22</v>
      </c>
      <c r="E5196" s="213">
        <v>156</v>
      </c>
      <c r="F5196" s="213" t="s">
        <v>141</v>
      </c>
    </row>
    <row r="5197" spans="1:6" x14ac:dyDescent="0.3">
      <c r="A5197" s="213">
        <v>2014</v>
      </c>
      <c r="B5197" s="213" t="s">
        <v>0</v>
      </c>
      <c r="C5197" s="213" t="s">
        <v>88</v>
      </c>
      <c r="D5197" s="213" t="s">
        <v>61</v>
      </c>
      <c r="E5197" s="213">
        <v>74</v>
      </c>
      <c r="F5197" s="213" t="s">
        <v>141</v>
      </c>
    </row>
    <row r="5198" spans="1:6" x14ac:dyDescent="0.3">
      <c r="A5198" s="213">
        <v>2014</v>
      </c>
      <c r="B5198" s="213" t="s">
        <v>0</v>
      </c>
      <c r="C5198" s="213" t="s">
        <v>88</v>
      </c>
      <c r="D5198" s="213" t="s">
        <v>23</v>
      </c>
      <c r="E5198" s="213">
        <v>184</v>
      </c>
      <c r="F5198" s="213" t="s">
        <v>141</v>
      </c>
    </row>
    <row r="5199" spans="1:6" x14ac:dyDescent="0.3">
      <c r="A5199" s="213">
        <v>2014</v>
      </c>
      <c r="B5199" s="213" t="s">
        <v>0</v>
      </c>
      <c r="C5199" s="213" t="s">
        <v>88</v>
      </c>
      <c r="D5199" s="213" t="s">
        <v>12</v>
      </c>
      <c r="E5199" s="213">
        <v>119</v>
      </c>
      <c r="F5199" s="213" t="s">
        <v>141</v>
      </c>
    </row>
    <row r="5200" spans="1:6" x14ac:dyDescent="0.3">
      <c r="A5200" s="213">
        <v>2014</v>
      </c>
      <c r="B5200" s="213" t="s">
        <v>0</v>
      </c>
      <c r="C5200" s="213" t="s">
        <v>88</v>
      </c>
      <c r="D5200" s="213" t="s">
        <v>278</v>
      </c>
      <c r="E5200" s="213">
        <v>253</v>
      </c>
      <c r="F5200" s="213" t="s">
        <v>141</v>
      </c>
    </row>
    <row r="5201" spans="1:6" x14ac:dyDescent="0.3">
      <c r="A5201" s="213">
        <v>2014</v>
      </c>
      <c r="B5201" s="213" t="s">
        <v>0</v>
      </c>
      <c r="C5201" s="213" t="s">
        <v>88</v>
      </c>
      <c r="D5201" s="213" t="s">
        <v>19</v>
      </c>
      <c r="E5201" s="213">
        <v>212</v>
      </c>
      <c r="F5201" s="213" t="s">
        <v>141</v>
      </c>
    </row>
    <row r="5202" spans="1:6" x14ac:dyDescent="0.3">
      <c r="A5202" s="213">
        <v>2014</v>
      </c>
      <c r="B5202" s="213" t="s">
        <v>0</v>
      </c>
      <c r="C5202" s="213" t="s">
        <v>88</v>
      </c>
      <c r="D5202" s="213" t="s">
        <v>45</v>
      </c>
      <c r="E5202" s="213">
        <v>43</v>
      </c>
      <c r="F5202" s="213" t="s">
        <v>141</v>
      </c>
    </row>
    <row r="5203" spans="1:6" x14ac:dyDescent="0.3">
      <c r="A5203" s="213">
        <v>2014</v>
      </c>
      <c r="B5203" s="213" t="s">
        <v>0</v>
      </c>
      <c r="C5203" s="213" t="s">
        <v>88</v>
      </c>
      <c r="D5203" s="213" t="s">
        <v>48</v>
      </c>
      <c r="E5203" s="213">
        <v>126</v>
      </c>
      <c r="F5203" s="213" t="s">
        <v>141</v>
      </c>
    </row>
    <row r="5204" spans="1:6" x14ac:dyDescent="0.3">
      <c r="A5204" s="213">
        <v>2014</v>
      </c>
      <c r="B5204" s="213" t="s">
        <v>0</v>
      </c>
      <c r="C5204" s="213" t="s">
        <v>88</v>
      </c>
      <c r="D5204" s="213" t="s">
        <v>34</v>
      </c>
      <c r="E5204" s="213">
        <v>48</v>
      </c>
      <c r="F5204" s="213" t="s">
        <v>141</v>
      </c>
    </row>
    <row r="5205" spans="1:6" x14ac:dyDescent="0.3">
      <c r="A5205" s="213">
        <v>2014</v>
      </c>
      <c r="B5205" s="213" t="s">
        <v>0</v>
      </c>
      <c r="C5205" s="213" t="s">
        <v>88</v>
      </c>
      <c r="D5205" s="213" t="s">
        <v>3</v>
      </c>
      <c r="E5205" s="213">
        <v>774</v>
      </c>
      <c r="F5205" s="213" t="s">
        <v>141</v>
      </c>
    </row>
    <row r="5206" spans="1:6" x14ac:dyDescent="0.3">
      <c r="A5206" s="213">
        <v>2014</v>
      </c>
      <c r="B5206" s="213" t="s">
        <v>0</v>
      </c>
      <c r="C5206" s="213" t="s">
        <v>88</v>
      </c>
      <c r="D5206" s="213" t="s">
        <v>80</v>
      </c>
      <c r="E5206" s="213">
        <v>291</v>
      </c>
      <c r="F5206" s="213" t="s">
        <v>141</v>
      </c>
    </row>
    <row r="5207" spans="1:6" x14ac:dyDescent="0.3">
      <c r="A5207" s="213">
        <v>2014</v>
      </c>
      <c r="B5207" s="213" t="s">
        <v>0</v>
      </c>
      <c r="C5207" s="213" t="s">
        <v>88</v>
      </c>
      <c r="D5207" s="213" t="s">
        <v>39</v>
      </c>
      <c r="E5207" s="213">
        <v>162</v>
      </c>
      <c r="F5207" s="213" t="s">
        <v>141</v>
      </c>
    </row>
    <row r="5208" spans="1:6" x14ac:dyDescent="0.3">
      <c r="A5208" s="213">
        <v>2014</v>
      </c>
      <c r="B5208" s="213" t="s">
        <v>0</v>
      </c>
      <c r="C5208" s="213" t="s">
        <v>88</v>
      </c>
      <c r="D5208" s="213" t="s">
        <v>14</v>
      </c>
      <c r="E5208" s="213">
        <v>549</v>
      </c>
      <c r="F5208" s="213" t="s">
        <v>141</v>
      </c>
    </row>
    <row r="5209" spans="1:6" x14ac:dyDescent="0.3">
      <c r="A5209" s="213">
        <v>2014</v>
      </c>
      <c r="B5209" s="213" t="s">
        <v>0</v>
      </c>
      <c r="C5209" s="213" t="s">
        <v>88</v>
      </c>
      <c r="D5209" s="213" t="s">
        <v>68</v>
      </c>
      <c r="E5209" s="213">
        <v>99</v>
      </c>
      <c r="F5209" s="213" t="s">
        <v>141</v>
      </c>
    </row>
    <row r="5210" spans="1:6" x14ac:dyDescent="0.3">
      <c r="A5210" s="213">
        <v>2014</v>
      </c>
      <c r="B5210" s="213" t="s">
        <v>0</v>
      </c>
      <c r="C5210" s="213" t="s">
        <v>88</v>
      </c>
      <c r="D5210" s="213" t="s">
        <v>69</v>
      </c>
      <c r="E5210" s="213">
        <v>86</v>
      </c>
      <c r="F5210" s="213" t="s">
        <v>141</v>
      </c>
    </row>
    <row r="5211" spans="1:6" x14ac:dyDescent="0.3">
      <c r="A5211" s="213">
        <v>2014</v>
      </c>
      <c r="B5211" s="213" t="s">
        <v>0</v>
      </c>
      <c r="C5211" s="213" t="s">
        <v>88</v>
      </c>
      <c r="D5211" s="213" t="s">
        <v>279</v>
      </c>
      <c r="E5211" s="213">
        <v>45</v>
      </c>
      <c r="F5211" s="213" t="s">
        <v>141</v>
      </c>
    </row>
    <row r="5212" spans="1:6" x14ac:dyDescent="0.3">
      <c r="A5212" s="213">
        <v>2014</v>
      </c>
      <c r="B5212" s="213" t="s">
        <v>0</v>
      </c>
      <c r="C5212" s="213" t="s">
        <v>88</v>
      </c>
      <c r="D5212" s="213" t="s">
        <v>24</v>
      </c>
      <c r="E5212" s="213">
        <v>540</v>
      </c>
      <c r="F5212" s="213" t="s">
        <v>141</v>
      </c>
    </row>
    <row r="5213" spans="1:6" x14ac:dyDescent="0.3">
      <c r="A5213" s="213">
        <v>2014</v>
      </c>
      <c r="B5213" s="213" t="s">
        <v>0</v>
      </c>
      <c r="C5213" s="213" t="s">
        <v>88</v>
      </c>
      <c r="D5213" s="213" t="s">
        <v>9</v>
      </c>
      <c r="E5213" s="213">
        <v>397</v>
      </c>
      <c r="F5213" s="213" t="s">
        <v>141</v>
      </c>
    </row>
    <row r="5214" spans="1:6" x14ac:dyDescent="0.3">
      <c r="A5214" s="213">
        <v>2014</v>
      </c>
      <c r="B5214" s="213" t="s">
        <v>0</v>
      </c>
      <c r="C5214" s="213" t="s">
        <v>88</v>
      </c>
      <c r="D5214" s="213" t="s">
        <v>67</v>
      </c>
      <c r="E5214" s="213">
        <v>143</v>
      </c>
      <c r="F5214" s="213" t="s">
        <v>141</v>
      </c>
    </row>
    <row r="5215" spans="1:6" x14ac:dyDescent="0.3">
      <c r="A5215" s="213">
        <v>2014</v>
      </c>
      <c r="B5215" s="213" t="s">
        <v>0</v>
      </c>
      <c r="C5215" s="213" t="s">
        <v>88</v>
      </c>
      <c r="D5215" s="213" t="s">
        <v>28</v>
      </c>
      <c r="E5215" s="213">
        <v>265</v>
      </c>
      <c r="F5215" s="213" t="s">
        <v>141</v>
      </c>
    </row>
    <row r="5216" spans="1:6" x14ac:dyDescent="0.3">
      <c r="A5216" s="213">
        <v>2014</v>
      </c>
      <c r="B5216" s="213" t="s">
        <v>0</v>
      </c>
      <c r="C5216" s="213" t="s">
        <v>88</v>
      </c>
      <c r="D5216" s="213" t="s">
        <v>31</v>
      </c>
      <c r="E5216" s="213">
        <v>216</v>
      </c>
      <c r="F5216" s="213" t="s">
        <v>141</v>
      </c>
    </row>
    <row r="5217" spans="1:6" x14ac:dyDescent="0.3">
      <c r="A5217" s="213">
        <v>2014</v>
      </c>
      <c r="B5217" s="213" t="s">
        <v>0</v>
      </c>
      <c r="C5217" s="213" t="s">
        <v>88</v>
      </c>
      <c r="D5217" s="213" t="s">
        <v>64</v>
      </c>
      <c r="E5217" s="213">
        <v>232</v>
      </c>
      <c r="F5217" s="213" t="s">
        <v>141</v>
      </c>
    </row>
    <row r="5218" spans="1:6" x14ac:dyDescent="0.3">
      <c r="A5218" s="213">
        <v>2014</v>
      </c>
      <c r="B5218" s="213" t="s">
        <v>0</v>
      </c>
      <c r="C5218" s="213" t="s">
        <v>88</v>
      </c>
      <c r="D5218" s="213" t="s">
        <v>280</v>
      </c>
      <c r="E5218" s="213">
        <v>65</v>
      </c>
      <c r="F5218" s="213" t="s">
        <v>141</v>
      </c>
    </row>
    <row r="5219" spans="1:6" x14ac:dyDescent="0.3">
      <c r="A5219" s="213">
        <v>2014</v>
      </c>
      <c r="B5219" s="213" t="s">
        <v>0</v>
      </c>
      <c r="C5219" s="213" t="s">
        <v>88</v>
      </c>
      <c r="D5219" s="213" t="s">
        <v>73</v>
      </c>
      <c r="E5219" s="213">
        <v>433</v>
      </c>
      <c r="F5219" s="213" t="s">
        <v>141</v>
      </c>
    </row>
    <row r="5220" spans="1:6" x14ac:dyDescent="0.3">
      <c r="A5220" s="213">
        <v>2014</v>
      </c>
      <c r="B5220" s="213" t="s">
        <v>0</v>
      </c>
      <c r="C5220" s="213" t="s">
        <v>88</v>
      </c>
      <c r="D5220" s="213" t="s">
        <v>26</v>
      </c>
      <c r="E5220" s="213">
        <v>189</v>
      </c>
      <c r="F5220" s="213" t="s">
        <v>141</v>
      </c>
    </row>
    <row r="5221" spans="1:6" x14ac:dyDescent="0.3">
      <c r="A5221" s="213">
        <v>2014</v>
      </c>
      <c r="B5221" s="213" t="s">
        <v>0</v>
      </c>
      <c r="C5221" s="213" t="s">
        <v>88</v>
      </c>
      <c r="D5221" s="213" t="s">
        <v>32</v>
      </c>
      <c r="E5221" s="213">
        <v>197</v>
      </c>
      <c r="F5221" s="213" t="s">
        <v>141</v>
      </c>
    </row>
    <row r="5222" spans="1:6" x14ac:dyDescent="0.3">
      <c r="A5222" s="213">
        <v>2014</v>
      </c>
      <c r="B5222" s="213" t="s">
        <v>0</v>
      </c>
      <c r="C5222" s="213" t="s">
        <v>88</v>
      </c>
      <c r="D5222" s="213" t="s">
        <v>46</v>
      </c>
      <c r="E5222" s="213">
        <v>413</v>
      </c>
      <c r="F5222" s="213" t="s">
        <v>141</v>
      </c>
    </row>
    <row r="5223" spans="1:6" x14ac:dyDescent="0.3">
      <c r="A5223" s="213">
        <v>2014</v>
      </c>
      <c r="B5223" s="213" t="s">
        <v>0</v>
      </c>
      <c r="C5223" s="213" t="s">
        <v>88</v>
      </c>
      <c r="D5223" s="213" t="s">
        <v>75</v>
      </c>
      <c r="E5223" s="213">
        <v>274</v>
      </c>
      <c r="F5223" s="213" t="s">
        <v>141</v>
      </c>
    </row>
    <row r="5224" spans="1:6" x14ac:dyDescent="0.3">
      <c r="A5224" s="213">
        <v>2014</v>
      </c>
      <c r="B5224" s="213" t="s">
        <v>0</v>
      </c>
      <c r="C5224" s="213" t="s">
        <v>88</v>
      </c>
      <c r="D5224" s="213" t="s">
        <v>10</v>
      </c>
      <c r="E5224" s="213">
        <v>733</v>
      </c>
      <c r="F5224" s="213" t="s">
        <v>141</v>
      </c>
    </row>
    <row r="5225" spans="1:6" x14ac:dyDescent="0.3">
      <c r="A5225" s="213">
        <v>2014</v>
      </c>
      <c r="B5225" s="213" t="s">
        <v>0</v>
      </c>
      <c r="C5225" s="213" t="s">
        <v>88</v>
      </c>
      <c r="D5225" s="213" t="s">
        <v>291</v>
      </c>
      <c r="E5225" s="213">
        <v>70</v>
      </c>
      <c r="F5225" s="213" t="s">
        <v>141</v>
      </c>
    </row>
    <row r="5226" spans="1:6" x14ac:dyDescent="0.3">
      <c r="A5226" s="213">
        <v>2014</v>
      </c>
      <c r="B5226" s="213" t="s">
        <v>0</v>
      </c>
      <c r="C5226" s="213" t="s">
        <v>88</v>
      </c>
      <c r="D5226" s="213" t="s">
        <v>15</v>
      </c>
      <c r="E5226" s="213">
        <v>567</v>
      </c>
      <c r="F5226" s="213" t="s">
        <v>141</v>
      </c>
    </row>
    <row r="5227" spans="1:6" x14ac:dyDescent="0.3">
      <c r="A5227" s="213">
        <v>2014</v>
      </c>
      <c r="B5227" s="213" t="s">
        <v>0</v>
      </c>
      <c r="C5227" s="213" t="s">
        <v>88</v>
      </c>
      <c r="D5227" s="213" t="s">
        <v>18</v>
      </c>
      <c r="E5227" s="213">
        <v>583</v>
      </c>
      <c r="F5227" s="213" t="s">
        <v>141</v>
      </c>
    </row>
    <row r="5228" spans="1:6" x14ac:dyDescent="0.3">
      <c r="A5228" s="213">
        <v>2014</v>
      </c>
      <c r="B5228" s="213" t="s">
        <v>0</v>
      </c>
      <c r="C5228" s="213" t="s">
        <v>88</v>
      </c>
      <c r="D5228" s="213" t="s">
        <v>77</v>
      </c>
      <c r="E5228" s="213">
        <v>187</v>
      </c>
      <c r="F5228" s="213" t="s">
        <v>141</v>
      </c>
    </row>
    <row r="5229" spans="1:6" x14ac:dyDescent="0.3">
      <c r="A5229" s="213">
        <v>2014</v>
      </c>
      <c r="B5229" s="213" t="s">
        <v>0</v>
      </c>
      <c r="C5229" s="213" t="s">
        <v>88</v>
      </c>
      <c r="D5229" s="213" t="s">
        <v>44</v>
      </c>
      <c r="E5229" s="213">
        <v>38</v>
      </c>
      <c r="F5229" s="213" t="s">
        <v>141</v>
      </c>
    </row>
    <row r="5230" spans="1:6" x14ac:dyDescent="0.3">
      <c r="A5230" s="213">
        <v>2014</v>
      </c>
      <c r="B5230" s="213" t="s">
        <v>0</v>
      </c>
      <c r="C5230" s="213" t="s">
        <v>88</v>
      </c>
      <c r="D5230" s="213" t="s">
        <v>71</v>
      </c>
      <c r="E5230" s="213">
        <v>199</v>
      </c>
      <c r="F5230" s="213" t="s">
        <v>141</v>
      </c>
    </row>
    <row r="5231" spans="1:6" x14ac:dyDescent="0.3">
      <c r="A5231" s="213">
        <v>2014</v>
      </c>
      <c r="B5231" s="213" t="s">
        <v>0</v>
      </c>
      <c r="C5231" s="213" t="s">
        <v>88</v>
      </c>
      <c r="D5231" s="213" t="s">
        <v>52</v>
      </c>
      <c r="E5231" s="213">
        <v>39</v>
      </c>
      <c r="F5231" s="213" t="s">
        <v>141</v>
      </c>
    </row>
    <row r="5232" spans="1:6" x14ac:dyDescent="0.3">
      <c r="A5232" s="213">
        <v>2014</v>
      </c>
      <c r="B5232" s="213" t="s">
        <v>0</v>
      </c>
      <c r="C5232" s="213" t="s">
        <v>88</v>
      </c>
      <c r="D5232" s="213" t="s">
        <v>20</v>
      </c>
      <c r="E5232" s="213">
        <v>297</v>
      </c>
      <c r="F5232" s="213" t="s">
        <v>141</v>
      </c>
    </row>
    <row r="5233" spans="1:6" x14ac:dyDescent="0.3">
      <c r="A5233" s="213">
        <v>2014</v>
      </c>
      <c r="B5233" s="213" t="s">
        <v>0</v>
      </c>
      <c r="C5233" s="213" t="s">
        <v>88</v>
      </c>
      <c r="D5233" s="213" t="s">
        <v>95</v>
      </c>
      <c r="E5233" s="213">
        <v>522</v>
      </c>
      <c r="F5233" s="213" t="s">
        <v>141</v>
      </c>
    </row>
    <row r="5234" spans="1:6" x14ac:dyDescent="0.3">
      <c r="A5234" s="213">
        <v>2014</v>
      </c>
      <c r="B5234" s="213" t="s">
        <v>0</v>
      </c>
      <c r="C5234" s="213" t="s">
        <v>88</v>
      </c>
      <c r="D5234" s="213" t="s">
        <v>30</v>
      </c>
      <c r="E5234" s="213">
        <v>72</v>
      </c>
      <c r="F5234" s="213" t="s">
        <v>141</v>
      </c>
    </row>
    <row r="5235" spans="1:6" x14ac:dyDescent="0.3">
      <c r="A5235" s="213">
        <v>2014</v>
      </c>
      <c r="B5235" s="213" t="s">
        <v>0</v>
      </c>
      <c r="C5235" s="213" t="s">
        <v>88</v>
      </c>
      <c r="D5235" s="213" t="s">
        <v>281</v>
      </c>
      <c r="E5235" s="292">
        <v>1586</v>
      </c>
      <c r="F5235" s="213" t="s">
        <v>141</v>
      </c>
    </row>
    <row r="5236" spans="1:6" x14ac:dyDescent="0.3">
      <c r="A5236" s="213">
        <v>2014</v>
      </c>
      <c r="B5236" s="213" t="s">
        <v>0</v>
      </c>
      <c r="C5236" s="213" t="s">
        <v>88</v>
      </c>
      <c r="D5236" s="213" t="s">
        <v>282</v>
      </c>
      <c r="E5236" s="213">
        <v>94</v>
      </c>
      <c r="F5236" s="213" t="s">
        <v>141</v>
      </c>
    </row>
    <row r="5237" spans="1:6" x14ac:dyDescent="0.3">
      <c r="A5237" s="213">
        <v>2014</v>
      </c>
      <c r="B5237" s="213" t="s">
        <v>0</v>
      </c>
      <c r="C5237" s="213" t="s">
        <v>88</v>
      </c>
      <c r="D5237" s="213" t="s">
        <v>145</v>
      </c>
      <c r="E5237" s="292">
        <v>6748</v>
      </c>
      <c r="F5237" s="213" t="s">
        <v>141</v>
      </c>
    </row>
    <row r="5238" spans="1:6" x14ac:dyDescent="0.3">
      <c r="A5238" s="213">
        <v>2014</v>
      </c>
      <c r="B5238" s="213" t="s">
        <v>0</v>
      </c>
      <c r="C5238" s="213" t="s">
        <v>88</v>
      </c>
      <c r="D5238" s="213" t="s">
        <v>146</v>
      </c>
      <c r="E5238" s="292">
        <v>3457</v>
      </c>
      <c r="F5238" s="213" t="s">
        <v>141</v>
      </c>
    </row>
    <row r="5239" spans="1:6" x14ac:dyDescent="0.3">
      <c r="A5239" s="213">
        <v>2014</v>
      </c>
      <c r="B5239" s="213" t="s">
        <v>0</v>
      </c>
      <c r="C5239" s="213" t="s">
        <v>88</v>
      </c>
      <c r="D5239" s="213" t="s">
        <v>147</v>
      </c>
      <c r="E5239" s="292">
        <v>7916</v>
      </c>
      <c r="F5239" s="213" t="s">
        <v>141</v>
      </c>
    </row>
    <row r="5240" spans="1:6" x14ac:dyDescent="0.3">
      <c r="A5240" s="213">
        <v>2014</v>
      </c>
      <c r="B5240" s="213" t="s">
        <v>0</v>
      </c>
      <c r="C5240" s="213" t="s">
        <v>89</v>
      </c>
      <c r="D5240" s="213" t="s">
        <v>59</v>
      </c>
      <c r="E5240" s="213">
        <v>31</v>
      </c>
      <c r="F5240" s="213" t="s">
        <v>141</v>
      </c>
    </row>
    <row r="5241" spans="1:6" x14ac:dyDescent="0.3">
      <c r="A5241" s="213">
        <v>2014</v>
      </c>
      <c r="B5241" s="213" t="s">
        <v>0</v>
      </c>
      <c r="C5241" s="213" t="s">
        <v>89</v>
      </c>
      <c r="D5241" s="213" t="s">
        <v>79</v>
      </c>
      <c r="E5241" s="213">
        <v>233</v>
      </c>
      <c r="F5241" s="213" t="s">
        <v>141</v>
      </c>
    </row>
    <row r="5242" spans="1:6" x14ac:dyDescent="0.3">
      <c r="A5242" s="213">
        <v>2014</v>
      </c>
      <c r="B5242" s="213" t="s">
        <v>0</v>
      </c>
      <c r="C5242" s="213" t="s">
        <v>89</v>
      </c>
      <c r="D5242" s="213" t="s">
        <v>17</v>
      </c>
      <c r="E5242" s="213">
        <v>144</v>
      </c>
      <c r="F5242" s="213" t="s">
        <v>141</v>
      </c>
    </row>
    <row r="5243" spans="1:6" x14ac:dyDescent="0.3">
      <c r="A5243" s="213">
        <v>2014</v>
      </c>
      <c r="B5243" s="213" t="s">
        <v>0</v>
      </c>
      <c r="C5243" s="213" t="s">
        <v>89</v>
      </c>
      <c r="D5243" s="213" t="s">
        <v>66</v>
      </c>
      <c r="E5243" s="213">
        <v>35</v>
      </c>
      <c r="F5243" s="213" t="s">
        <v>141</v>
      </c>
    </row>
    <row r="5244" spans="1:6" x14ac:dyDescent="0.3">
      <c r="A5244" s="213">
        <v>2014</v>
      </c>
      <c r="B5244" s="213" t="s">
        <v>0</v>
      </c>
      <c r="C5244" s="213" t="s">
        <v>89</v>
      </c>
      <c r="D5244" s="213" t="s">
        <v>11</v>
      </c>
      <c r="E5244" s="213">
        <v>282</v>
      </c>
      <c r="F5244" s="213" t="s">
        <v>141</v>
      </c>
    </row>
    <row r="5245" spans="1:6" x14ac:dyDescent="0.3">
      <c r="A5245" s="213">
        <v>2014</v>
      </c>
      <c r="B5245" s="213" t="s">
        <v>0</v>
      </c>
      <c r="C5245" s="213" t="s">
        <v>89</v>
      </c>
      <c r="D5245" s="213" t="s">
        <v>56</v>
      </c>
      <c r="E5245" s="213">
        <v>81</v>
      </c>
      <c r="F5245" s="213" t="s">
        <v>141</v>
      </c>
    </row>
    <row r="5246" spans="1:6" x14ac:dyDescent="0.3">
      <c r="A5246" s="213">
        <v>2014</v>
      </c>
      <c r="B5246" s="213" t="s">
        <v>0</v>
      </c>
      <c r="C5246" s="213" t="s">
        <v>89</v>
      </c>
      <c r="D5246" s="213" t="s">
        <v>29</v>
      </c>
      <c r="E5246" s="213">
        <v>62</v>
      </c>
      <c r="F5246" s="213" t="s">
        <v>141</v>
      </c>
    </row>
    <row r="5247" spans="1:6" x14ac:dyDescent="0.3">
      <c r="A5247" s="213">
        <v>2014</v>
      </c>
      <c r="B5247" s="213" t="s">
        <v>0</v>
      </c>
      <c r="C5247" s="213" t="s">
        <v>89</v>
      </c>
      <c r="D5247" s="213" t="s">
        <v>47</v>
      </c>
      <c r="E5247" s="213">
        <v>169</v>
      </c>
      <c r="F5247" s="213" t="s">
        <v>141</v>
      </c>
    </row>
    <row r="5248" spans="1:6" x14ac:dyDescent="0.3">
      <c r="A5248" s="213">
        <v>2014</v>
      </c>
      <c r="B5248" s="213" t="s">
        <v>0</v>
      </c>
      <c r="C5248" s="213" t="s">
        <v>89</v>
      </c>
      <c r="D5248" s="213" t="s">
        <v>57</v>
      </c>
      <c r="E5248" s="213">
        <v>31</v>
      </c>
      <c r="F5248" s="213" t="s">
        <v>141</v>
      </c>
    </row>
    <row r="5249" spans="1:6" x14ac:dyDescent="0.3">
      <c r="A5249" s="213">
        <v>2014</v>
      </c>
      <c r="B5249" s="213" t="s">
        <v>0</v>
      </c>
      <c r="C5249" s="213" t="s">
        <v>89</v>
      </c>
      <c r="D5249" s="213" t="s">
        <v>74</v>
      </c>
      <c r="E5249" s="213">
        <v>191</v>
      </c>
      <c r="F5249" s="213" t="s">
        <v>141</v>
      </c>
    </row>
    <row r="5250" spans="1:6" x14ac:dyDescent="0.3">
      <c r="A5250" s="213">
        <v>2014</v>
      </c>
      <c r="B5250" s="213" t="s">
        <v>0</v>
      </c>
      <c r="C5250" s="213" t="s">
        <v>89</v>
      </c>
      <c r="D5250" s="213" t="s">
        <v>33</v>
      </c>
      <c r="E5250" s="213">
        <v>34</v>
      </c>
      <c r="F5250" s="213" t="s">
        <v>141</v>
      </c>
    </row>
    <row r="5251" spans="1:6" x14ac:dyDescent="0.3">
      <c r="A5251" s="213">
        <v>2014</v>
      </c>
      <c r="B5251" s="213" t="s">
        <v>0</v>
      </c>
      <c r="C5251" s="213" t="s">
        <v>89</v>
      </c>
      <c r="D5251" s="213" t="s">
        <v>60</v>
      </c>
      <c r="E5251" s="213">
        <v>58</v>
      </c>
      <c r="F5251" s="213" t="s">
        <v>141</v>
      </c>
    </row>
    <row r="5252" spans="1:6" x14ac:dyDescent="0.3">
      <c r="A5252" s="213">
        <v>2014</v>
      </c>
      <c r="B5252" s="213" t="s">
        <v>0</v>
      </c>
      <c r="C5252" s="213" t="s">
        <v>89</v>
      </c>
      <c r="D5252" s="213" t="s">
        <v>25</v>
      </c>
      <c r="E5252" s="213">
        <v>166</v>
      </c>
      <c r="F5252" s="213" t="s">
        <v>141</v>
      </c>
    </row>
    <row r="5253" spans="1:6" x14ac:dyDescent="0.3">
      <c r="A5253" s="213">
        <v>2014</v>
      </c>
      <c r="B5253" s="213" t="s">
        <v>0</v>
      </c>
      <c r="C5253" s="213" t="s">
        <v>89</v>
      </c>
      <c r="D5253" s="213" t="s">
        <v>7</v>
      </c>
      <c r="E5253" s="213">
        <v>201</v>
      </c>
      <c r="F5253" s="213" t="s">
        <v>141</v>
      </c>
    </row>
    <row r="5254" spans="1:6" x14ac:dyDescent="0.3">
      <c r="A5254" s="213">
        <v>2014</v>
      </c>
      <c r="B5254" s="213" t="s">
        <v>0</v>
      </c>
      <c r="C5254" s="213" t="s">
        <v>89</v>
      </c>
      <c r="D5254" s="213" t="s">
        <v>36</v>
      </c>
      <c r="E5254" s="213">
        <v>52</v>
      </c>
      <c r="F5254" s="213" t="s">
        <v>141</v>
      </c>
    </row>
    <row r="5255" spans="1:6" x14ac:dyDescent="0.3">
      <c r="A5255" s="213">
        <v>2014</v>
      </c>
      <c r="B5255" s="213" t="s">
        <v>0</v>
      </c>
      <c r="C5255" s="213" t="s">
        <v>89</v>
      </c>
      <c r="D5255" s="213" t="s">
        <v>21</v>
      </c>
      <c r="E5255" s="213">
        <v>57</v>
      </c>
      <c r="F5255" s="213" t="s">
        <v>141</v>
      </c>
    </row>
    <row r="5256" spans="1:6" x14ac:dyDescent="0.3">
      <c r="A5256" s="213">
        <v>2014</v>
      </c>
      <c r="B5256" s="213" t="s">
        <v>0</v>
      </c>
      <c r="C5256" s="213" t="s">
        <v>89</v>
      </c>
      <c r="D5256" s="213" t="s">
        <v>16</v>
      </c>
      <c r="E5256" s="213">
        <v>155</v>
      </c>
      <c r="F5256" s="213" t="s">
        <v>141</v>
      </c>
    </row>
    <row r="5257" spans="1:6" x14ac:dyDescent="0.3">
      <c r="A5257" s="213">
        <v>2014</v>
      </c>
      <c r="B5257" s="213" t="s">
        <v>0</v>
      </c>
      <c r="C5257" s="213" t="s">
        <v>89</v>
      </c>
      <c r="D5257" s="213" t="s">
        <v>2</v>
      </c>
      <c r="E5257" s="213">
        <v>364</v>
      </c>
      <c r="F5257" s="213" t="s">
        <v>141</v>
      </c>
    </row>
    <row r="5258" spans="1:6" x14ac:dyDescent="0.3">
      <c r="A5258" s="213">
        <v>2014</v>
      </c>
      <c r="B5258" s="213" t="s">
        <v>0</v>
      </c>
      <c r="C5258" s="213" t="s">
        <v>89</v>
      </c>
      <c r="D5258" s="213" t="s">
        <v>4</v>
      </c>
      <c r="E5258" s="213">
        <v>382</v>
      </c>
      <c r="F5258" s="213" t="s">
        <v>141</v>
      </c>
    </row>
    <row r="5259" spans="1:6" x14ac:dyDescent="0.3">
      <c r="A5259" s="213">
        <v>2014</v>
      </c>
      <c r="B5259" s="213" t="s">
        <v>0</v>
      </c>
      <c r="C5259" s="213" t="s">
        <v>89</v>
      </c>
      <c r="D5259" s="213" t="s">
        <v>275</v>
      </c>
      <c r="E5259" s="213">
        <v>36</v>
      </c>
      <c r="F5259" s="213" t="s">
        <v>141</v>
      </c>
    </row>
    <row r="5260" spans="1:6" x14ac:dyDescent="0.3">
      <c r="A5260" s="213">
        <v>2014</v>
      </c>
      <c r="B5260" s="213" t="s">
        <v>0</v>
      </c>
      <c r="C5260" s="213" t="s">
        <v>89</v>
      </c>
      <c r="D5260" s="213" t="s">
        <v>8</v>
      </c>
      <c r="E5260" s="213">
        <v>115</v>
      </c>
      <c r="F5260" s="213" t="s">
        <v>141</v>
      </c>
    </row>
    <row r="5261" spans="1:6" x14ac:dyDescent="0.3">
      <c r="A5261" s="213">
        <v>2014</v>
      </c>
      <c r="B5261" s="213" t="s">
        <v>0</v>
      </c>
      <c r="C5261" s="213" t="s">
        <v>89</v>
      </c>
      <c r="D5261" s="213" t="s">
        <v>78</v>
      </c>
      <c r="E5261" s="213">
        <v>150</v>
      </c>
      <c r="F5261" s="213" t="s">
        <v>141</v>
      </c>
    </row>
    <row r="5262" spans="1:6" x14ac:dyDescent="0.3">
      <c r="A5262" s="213">
        <v>2014</v>
      </c>
      <c r="B5262" s="213" t="s">
        <v>0</v>
      </c>
      <c r="C5262" s="213" t="s">
        <v>89</v>
      </c>
      <c r="D5262" s="213" t="s">
        <v>27</v>
      </c>
      <c r="E5262" s="213">
        <v>118</v>
      </c>
      <c r="F5262" s="213" t="s">
        <v>141</v>
      </c>
    </row>
    <row r="5263" spans="1:6" x14ac:dyDescent="0.3">
      <c r="A5263" s="213">
        <v>2014</v>
      </c>
      <c r="B5263" s="213" t="s">
        <v>0</v>
      </c>
      <c r="C5263" s="213" t="s">
        <v>89</v>
      </c>
      <c r="D5263" s="213" t="s">
        <v>13</v>
      </c>
      <c r="E5263" s="213">
        <v>44</v>
      </c>
      <c r="F5263" s="213" t="s">
        <v>141</v>
      </c>
    </row>
    <row r="5264" spans="1:6" x14ac:dyDescent="0.3">
      <c r="A5264" s="213">
        <v>2014</v>
      </c>
      <c r="B5264" s="213" t="s">
        <v>0</v>
      </c>
      <c r="C5264" s="213" t="s">
        <v>89</v>
      </c>
      <c r="D5264" s="213" t="s">
        <v>70</v>
      </c>
      <c r="E5264" s="213">
        <v>158</v>
      </c>
      <c r="F5264" s="213" t="s">
        <v>141</v>
      </c>
    </row>
    <row r="5265" spans="1:6" x14ac:dyDescent="0.3">
      <c r="A5265" s="213">
        <v>2014</v>
      </c>
      <c r="B5265" s="213" t="s">
        <v>0</v>
      </c>
      <c r="C5265" s="213" t="s">
        <v>89</v>
      </c>
      <c r="D5265" s="213" t="s">
        <v>72</v>
      </c>
      <c r="E5265" s="213">
        <v>35</v>
      </c>
      <c r="F5265" s="213" t="s">
        <v>141</v>
      </c>
    </row>
    <row r="5266" spans="1:6" x14ac:dyDescent="0.3">
      <c r="A5266" s="213">
        <v>2014</v>
      </c>
      <c r="B5266" s="213" t="s">
        <v>0</v>
      </c>
      <c r="C5266" s="213" t="s">
        <v>89</v>
      </c>
      <c r="D5266" s="213" t="s">
        <v>6</v>
      </c>
      <c r="E5266" s="213">
        <v>351</v>
      </c>
      <c r="F5266" s="213" t="s">
        <v>141</v>
      </c>
    </row>
    <row r="5267" spans="1:6" x14ac:dyDescent="0.3">
      <c r="A5267" s="213">
        <v>2014</v>
      </c>
      <c r="B5267" s="213" t="s">
        <v>0</v>
      </c>
      <c r="C5267" s="213" t="s">
        <v>89</v>
      </c>
      <c r="D5267" s="213" t="s">
        <v>62</v>
      </c>
      <c r="E5267" s="213">
        <v>111</v>
      </c>
      <c r="F5267" s="213" t="s">
        <v>141</v>
      </c>
    </row>
    <row r="5268" spans="1:6" x14ac:dyDescent="0.3">
      <c r="A5268" s="213">
        <v>2014</v>
      </c>
      <c r="B5268" s="213" t="s">
        <v>0</v>
      </c>
      <c r="C5268" s="213" t="s">
        <v>89</v>
      </c>
      <c r="D5268" s="213" t="s">
        <v>5</v>
      </c>
      <c r="E5268" s="213">
        <v>266</v>
      </c>
      <c r="F5268" s="213" t="s">
        <v>141</v>
      </c>
    </row>
    <row r="5269" spans="1:6" x14ac:dyDescent="0.3">
      <c r="A5269" s="213">
        <v>2014</v>
      </c>
      <c r="B5269" s="213" t="s">
        <v>0</v>
      </c>
      <c r="C5269" s="213" t="s">
        <v>89</v>
      </c>
      <c r="D5269" s="213" t="s">
        <v>76</v>
      </c>
      <c r="E5269" s="213">
        <v>143</v>
      </c>
      <c r="F5269" s="213" t="s">
        <v>141</v>
      </c>
    </row>
    <row r="5270" spans="1:6" x14ac:dyDescent="0.3">
      <c r="A5270" s="213">
        <v>2014</v>
      </c>
      <c r="B5270" s="213" t="s">
        <v>0</v>
      </c>
      <c r="C5270" s="213" t="s">
        <v>89</v>
      </c>
      <c r="D5270" s="213" t="s">
        <v>43</v>
      </c>
      <c r="E5270" s="213">
        <v>33</v>
      </c>
      <c r="F5270" s="213" t="s">
        <v>141</v>
      </c>
    </row>
    <row r="5271" spans="1:6" x14ac:dyDescent="0.3">
      <c r="A5271" s="213">
        <v>2014</v>
      </c>
      <c r="B5271" s="213" t="s">
        <v>0</v>
      </c>
      <c r="C5271" s="213" t="s">
        <v>89</v>
      </c>
      <c r="D5271" s="213" t="s">
        <v>65</v>
      </c>
      <c r="E5271" s="213">
        <v>43</v>
      </c>
      <c r="F5271" s="213" t="s">
        <v>141</v>
      </c>
    </row>
    <row r="5272" spans="1:6" x14ac:dyDescent="0.3">
      <c r="A5272" s="213">
        <v>2014</v>
      </c>
      <c r="B5272" s="213" t="s">
        <v>0</v>
      </c>
      <c r="C5272" s="213" t="s">
        <v>89</v>
      </c>
      <c r="D5272" s="213" t="s">
        <v>22</v>
      </c>
      <c r="E5272" s="213">
        <v>58</v>
      </c>
      <c r="F5272" s="213" t="s">
        <v>141</v>
      </c>
    </row>
    <row r="5273" spans="1:6" x14ac:dyDescent="0.3">
      <c r="A5273" s="213">
        <v>2014</v>
      </c>
      <c r="B5273" s="213" t="s">
        <v>0</v>
      </c>
      <c r="C5273" s="213" t="s">
        <v>89</v>
      </c>
      <c r="D5273" s="213" t="s">
        <v>23</v>
      </c>
      <c r="E5273" s="213">
        <v>55</v>
      </c>
      <c r="F5273" s="213" t="s">
        <v>141</v>
      </c>
    </row>
    <row r="5274" spans="1:6" x14ac:dyDescent="0.3">
      <c r="A5274" s="213">
        <v>2014</v>
      </c>
      <c r="B5274" s="213" t="s">
        <v>0</v>
      </c>
      <c r="C5274" s="213" t="s">
        <v>89</v>
      </c>
      <c r="D5274" s="213" t="s">
        <v>12</v>
      </c>
      <c r="E5274" s="213">
        <v>40</v>
      </c>
      <c r="F5274" s="213" t="s">
        <v>141</v>
      </c>
    </row>
    <row r="5275" spans="1:6" x14ac:dyDescent="0.3">
      <c r="A5275" s="213">
        <v>2014</v>
      </c>
      <c r="B5275" s="213" t="s">
        <v>0</v>
      </c>
      <c r="C5275" s="213" t="s">
        <v>89</v>
      </c>
      <c r="D5275" s="213" t="s">
        <v>278</v>
      </c>
      <c r="E5275" s="213">
        <v>102</v>
      </c>
      <c r="F5275" s="213" t="s">
        <v>141</v>
      </c>
    </row>
    <row r="5276" spans="1:6" x14ac:dyDescent="0.3">
      <c r="A5276" s="213">
        <v>2014</v>
      </c>
      <c r="B5276" s="213" t="s">
        <v>0</v>
      </c>
      <c r="C5276" s="213" t="s">
        <v>89</v>
      </c>
      <c r="D5276" s="213" t="s">
        <v>19</v>
      </c>
      <c r="E5276" s="213">
        <v>65</v>
      </c>
      <c r="F5276" s="213" t="s">
        <v>141</v>
      </c>
    </row>
    <row r="5277" spans="1:6" x14ac:dyDescent="0.3">
      <c r="A5277" s="213">
        <v>2014</v>
      </c>
      <c r="B5277" s="213" t="s">
        <v>0</v>
      </c>
      <c r="C5277" s="213" t="s">
        <v>89</v>
      </c>
      <c r="D5277" s="213" t="s">
        <v>48</v>
      </c>
      <c r="E5277" s="213">
        <v>45</v>
      </c>
      <c r="F5277" s="213" t="s">
        <v>141</v>
      </c>
    </row>
    <row r="5278" spans="1:6" x14ac:dyDescent="0.3">
      <c r="A5278" s="213">
        <v>2014</v>
      </c>
      <c r="B5278" s="213" t="s">
        <v>0</v>
      </c>
      <c r="C5278" s="213" t="s">
        <v>89</v>
      </c>
      <c r="D5278" s="213" t="s">
        <v>34</v>
      </c>
      <c r="E5278" s="213">
        <v>30</v>
      </c>
      <c r="F5278" s="213" t="s">
        <v>141</v>
      </c>
    </row>
    <row r="5279" spans="1:6" x14ac:dyDescent="0.3">
      <c r="A5279" s="213">
        <v>2014</v>
      </c>
      <c r="B5279" s="213" t="s">
        <v>0</v>
      </c>
      <c r="C5279" s="213" t="s">
        <v>89</v>
      </c>
      <c r="D5279" s="213" t="s">
        <v>3</v>
      </c>
      <c r="E5279" s="213">
        <v>325</v>
      </c>
      <c r="F5279" s="213" t="s">
        <v>141</v>
      </c>
    </row>
    <row r="5280" spans="1:6" x14ac:dyDescent="0.3">
      <c r="A5280" s="213">
        <v>2014</v>
      </c>
      <c r="B5280" s="213" t="s">
        <v>0</v>
      </c>
      <c r="C5280" s="213" t="s">
        <v>89</v>
      </c>
      <c r="D5280" s="213" t="s">
        <v>80</v>
      </c>
      <c r="E5280" s="213">
        <v>103</v>
      </c>
      <c r="F5280" s="213" t="s">
        <v>141</v>
      </c>
    </row>
    <row r="5281" spans="1:6" x14ac:dyDescent="0.3">
      <c r="A5281" s="213">
        <v>2014</v>
      </c>
      <c r="B5281" s="213" t="s">
        <v>0</v>
      </c>
      <c r="C5281" s="213" t="s">
        <v>89</v>
      </c>
      <c r="D5281" s="213" t="s">
        <v>39</v>
      </c>
      <c r="E5281" s="213">
        <v>70</v>
      </c>
      <c r="F5281" s="213" t="s">
        <v>141</v>
      </c>
    </row>
    <row r="5282" spans="1:6" x14ac:dyDescent="0.3">
      <c r="A5282" s="213">
        <v>2014</v>
      </c>
      <c r="B5282" s="213" t="s">
        <v>0</v>
      </c>
      <c r="C5282" s="213" t="s">
        <v>89</v>
      </c>
      <c r="D5282" s="213" t="s">
        <v>14</v>
      </c>
      <c r="E5282" s="213">
        <v>201</v>
      </c>
      <c r="F5282" s="213" t="s">
        <v>141</v>
      </c>
    </row>
    <row r="5283" spans="1:6" x14ac:dyDescent="0.3">
      <c r="A5283" s="213">
        <v>2014</v>
      </c>
      <c r="B5283" s="213" t="s">
        <v>0</v>
      </c>
      <c r="C5283" s="213" t="s">
        <v>89</v>
      </c>
      <c r="D5283" s="213" t="s">
        <v>68</v>
      </c>
      <c r="E5283" s="213">
        <v>40</v>
      </c>
      <c r="F5283" s="213" t="s">
        <v>141</v>
      </c>
    </row>
    <row r="5284" spans="1:6" x14ac:dyDescent="0.3">
      <c r="A5284" s="213">
        <v>2014</v>
      </c>
      <c r="B5284" s="213" t="s">
        <v>0</v>
      </c>
      <c r="C5284" s="213" t="s">
        <v>89</v>
      </c>
      <c r="D5284" s="213" t="s">
        <v>69</v>
      </c>
      <c r="E5284" s="213">
        <v>35</v>
      </c>
      <c r="F5284" s="213" t="s">
        <v>141</v>
      </c>
    </row>
    <row r="5285" spans="1:6" x14ac:dyDescent="0.3">
      <c r="A5285" s="213">
        <v>2014</v>
      </c>
      <c r="B5285" s="213" t="s">
        <v>0</v>
      </c>
      <c r="C5285" s="213" t="s">
        <v>89</v>
      </c>
      <c r="D5285" s="213" t="s">
        <v>24</v>
      </c>
      <c r="E5285" s="213">
        <v>213</v>
      </c>
      <c r="F5285" s="213" t="s">
        <v>141</v>
      </c>
    </row>
    <row r="5286" spans="1:6" x14ac:dyDescent="0.3">
      <c r="A5286" s="213">
        <v>2014</v>
      </c>
      <c r="B5286" s="213" t="s">
        <v>0</v>
      </c>
      <c r="C5286" s="213" t="s">
        <v>89</v>
      </c>
      <c r="D5286" s="213" t="s">
        <v>9</v>
      </c>
      <c r="E5286" s="213">
        <v>164</v>
      </c>
      <c r="F5286" s="213" t="s">
        <v>141</v>
      </c>
    </row>
    <row r="5287" spans="1:6" x14ac:dyDescent="0.3">
      <c r="A5287" s="213">
        <v>2014</v>
      </c>
      <c r="B5287" s="213" t="s">
        <v>0</v>
      </c>
      <c r="C5287" s="213" t="s">
        <v>89</v>
      </c>
      <c r="D5287" s="213" t="s">
        <v>67</v>
      </c>
      <c r="E5287" s="213">
        <v>48</v>
      </c>
      <c r="F5287" s="213" t="s">
        <v>141</v>
      </c>
    </row>
    <row r="5288" spans="1:6" x14ac:dyDescent="0.3">
      <c r="A5288" s="213">
        <v>2014</v>
      </c>
      <c r="B5288" s="213" t="s">
        <v>0</v>
      </c>
      <c r="C5288" s="213" t="s">
        <v>89</v>
      </c>
      <c r="D5288" s="213" t="s">
        <v>28</v>
      </c>
      <c r="E5288" s="213">
        <v>95</v>
      </c>
      <c r="F5288" s="213" t="s">
        <v>141</v>
      </c>
    </row>
    <row r="5289" spans="1:6" x14ac:dyDescent="0.3">
      <c r="A5289" s="213">
        <v>2014</v>
      </c>
      <c r="B5289" s="213" t="s">
        <v>0</v>
      </c>
      <c r="C5289" s="213" t="s">
        <v>89</v>
      </c>
      <c r="D5289" s="213" t="s">
        <v>31</v>
      </c>
      <c r="E5289" s="213">
        <v>94</v>
      </c>
      <c r="F5289" s="213" t="s">
        <v>141</v>
      </c>
    </row>
    <row r="5290" spans="1:6" x14ac:dyDescent="0.3">
      <c r="A5290" s="213">
        <v>2014</v>
      </c>
      <c r="B5290" s="213" t="s">
        <v>0</v>
      </c>
      <c r="C5290" s="213" t="s">
        <v>89</v>
      </c>
      <c r="D5290" s="213" t="s">
        <v>64</v>
      </c>
      <c r="E5290" s="213">
        <v>110</v>
      </c>
      <c r="F5290" s="213" t="s">
        <v>141</v>
      </c>
    </row>
    <row r="5291" spans="1:6" x14ac:dyDescent="0.3">
      <c r="A5291" s="213">
        <v>2014</v>
      </c>
      <c r="B5291" s="213" t="s">
        <v>0</v>
      </c>
      <c r="C5291" s="213" t="s">
        <v>89</v>
      </c>
      <c r="D5291" s="213" t="s">
        <v>280</v>
      </c>
      <c r="E5291" s="213">
        <v>34</v>
      </c>
      <c r="F5291" s="213" t="s">
        <v>141</v>
      </c>
    </row>
    <row r="5292" spans="1:6" x14ac:dyDescent="0.3">
      <c r="A5292" s="213">
        <v>2014</v>
      </c>
      <c r="B5292" s="213" t="s">
        <v>0</v>
      </c>
      <c r="C5292" s="213" t="s">
        <v>89</v>
      </c>
      <c r="D5292" s="213" t="s">
        <v>73</v>
      </c>
      <c r="E5292" s="213">
        <v>161</v>
      </c>
      <c r="F5292" s="213" t="s">
        <v>141</v>
      </c>
    </row>
    <row r="5293" spans="1:6" x14ac:dyDescent="0.3">
      <c r="A5293" s="213">
        <v>2014</v>
      </c>
      <c r="B5293" s="213" t="s">
        <v>0</v>
      </c>
      <c r="C5293" s="213" t="s">
        <v>89</v>
      </c>
      <c r="D5293" s="213" t="s">
        <v>26</v>
      </c>
      <c r="E5293" s="213">
        <v>66</v>
      </c>
      <c r="F5293" s="213" t="s">
        <v>141</v>
      </c>
    </row>
    <row r="5294" spans="1:6" x14ac:dyDescent="0.3">
      <c r="A5294" s="213">
        <v>2014</v>
      </c>
      <c r="B5294" s="213" t="s">
        <v>0</v>
      </c>
      <c r="C5294" s="213" t="s">
        <v>89</v>
      </c>
      <c r="D5294" s="213" t="s">
        <v>32</v>
      </c>
      <c r="E5294" s="213">
        <v>65</v>
      </c>
      <c r="F5294" s="213" t="s">
        <v>141</v>
      </c>
    </row>
    <row r="5295" spans="1:6" x14ac:dyDescent="0.3">
      <c r="A5295" s="213">
        <v>2014</v>
      </c>
      <c r="B5295" s="213" t="s">
        <v>0</v>
      </c>
      <c r="C5295" s="213" t="s">
        <v>89</v>
      </c>
      <c r="D5295" s="213" t="s">
        <v>46</v>
      </c>
      <c r="E5295" s="213">
        <v>154</v>
      </c>
      <c r="F5295" s="213" t="s">
        <v>141</v>
      </c>
    </row>
    <row r="5296" spans="1:6" x14ac:dyDescent="0.3">
      <c r="A5296" s="213">
        <v>2014</v>
      </c>
      <c r="B5296" s="213" t="s">
        <v>0</v>
      </c>
      <c r="C5296" s="213" t="s">
        <v>89</v>
      </c>
      <c r="D5296" s="213" t="s">
        <v>75</v>
      </c>
      <c r="E5296" s="213">
        <v>117</v>
      </c>
      <c r="F5296" s="213" t="s">
        <v>141</v>
      </c>
    </row>
    <row r="5297" spans="1:6" x14ac:dyDescent="0.3">
      <c r="A5297" s="213">
        <v>2014</v>
      </c>
      <c r="B5297" s="213" t="s">
        <v>0</v>
      </c>
      <c r="C5297" s="213" t="s">
        <v>89</v>
      </c>
      <c r="D5297" s="213" t="s">
        <v>10</v>
      </c>
      <c r="E5297" s="213">
        <v>300</v>
      </c>
      <c r="F5297" s="213" t="s">
        <v>141</v>
      </c>
    </row>
    <row r="5298" spans="1:6" x14ac:dyDescent="0.3">
      <c r="A5298" s="213">
        <v>2014</v>
      </c>
      <c r="B5298" s="213" t="s">
        <v>0</v>
      </c>
      <c r="C5298" s="213" t="s">
        <v>89</v>
      </c>
      <c r="D5298" s="213" t="s">
        <v>15</v>
      </c>
      <c r="E5298" s="213">
        <v>239</v>
      </c>
      <c r="F5298" s="213" t="s">
        <v>141</v>
      </c>
    </row>
    <row r="5299" spans="1:6" x14ac:dyDescent="0.3">
      <c r="A5299" s="213">
        <v>2014</v>
      </c>
      <c r="B5299" s="213" t="s">
        <v>0</v>
      </c>
      <c r="C5299" s="213" t="s">
        <v>89</v>
      </c>
      <c r="D5299" s="213" t="s">
        <v>18</v>
      </c>
      <c r="E5299" s="213">
        <v>210</v>
      </c>
      <c r="F5299" s="213" t="s">
        <v>141</v>
      </c>
    </row>
    <row r="5300" spans="1:6" x14ac:dyDescent="0.3">
      <c r="A5300" s="213">
        <v>2014</v>
      </c>
      <c r="B5300" s="213" t="s">
        <v>0</v>
      </c>
      <c r="C5300" s="213" t="s">
        <v>89</v>
      </c>
      <c r="D5300" s="213" t="s">
        <v>77</v>
      </c>
      <c r="E5300" s="213">
        <v>85</v>
      </c>
      <c r="F5300" s="213" t="s">
        <v>141</v>
      </c>
    </row>
    <row r="5301" spans="1:6" x14ac:dyDescent="0.3">
      <c r="A5301" s="213">
        <v>2014</v>
      </c>
      <c r="B5301" s="213" t="s">
        <v>0</v>
      </c>
      <c r="C5301" s="213" t="s">
        <v>89</v>
      </c>
      <c r="D5301" s="213" t="s">
        <v>71</v>
      </c>
      <c r="E5301" s="213">
        <v>75</v>
      </c>
      <c r="F5301" s="213" t="s">
        <v>141</v>
      </c>
    </row>
    <row r="5302" spans="1:6" x14ac:dyDescent="0.3">
      <c r="A5302" s="213">
        <v>2014</v>
      </c>
      <c r="B5302" s="213" t="s">
        <v>0</v>
      </c>
      <c r="C5302" s="213" t="s">
        <v>89</v>
      </c>
      <c r="D5302" s="213" t="s">
        <v>20</v>
      </c>
      <c r="E5302" s="213">
        <v>145</v>
      </c>
      <c r="F5302" s="213" t="s">
        <v>141</v>
      </c>
    </row>
    <row r="5303" spans="1:6" x14ac:dyDescent="0.3">
      <c r="A5303" s="213">
        <v>2014</v>
      </c>
      <c r="B5303" s="213" t="s">
        <v>0</v>
      </c>
      <c r="C5303" s="213" t="s">
        <v>89</v>
      </c>
      <c r="D5303" s="213" t="s">
        <v>95</v>
      </c>
      <c r="E5303" s="213">
        <v>196</v>
      </c>
      <c r="F5303" s="213" t="s">
        <v>141</v>
      </c>
    </row>
    <row r="5304" spans="1:6" x14ac:dyDescent="0.3">
      <c r="A5304" s="213">
        <v>2014</v>
      </c>
      <c r="B5304" s="213" t="s">
        <v>0</v>
      </c>
      <c r="C5304" s="213" t="s">
        <v>89</v>
      </c>
      <c r="D5304" s="213" t="s">
        <v>281</v>
      </c>
      <c r="E5304" s="213">
        <v>497</v>
      </c>
      <c r="F5304" s="213" t="s">
        <v>141</v>
      </c>
    </row>
    <row r="5305" spans="1:6" x14ac:dyDescent="0.3">
      <c r="A5305" s="213">
        <v>2014</v>
      </c>
      <c r="B5305" s="213" t="s">
        <v>0</v>
      </c>
      <c r="C5305" s="213" t="s">
        <v>89</v>
      </c>
      <c r="D5305" s="213" t="s">
        <v>145</v>
      </c>
      <c r="E5305" s="292">
        <v>2253</v>
      </c>
      <c r="F5305" s="213" t="s">
        <v>141</v>
      </c>
    </row>
    <row r="5306" spans="1:6" x14ac:dyDescent="0.3">
      <c r="A5306" s="213">
        <v>2014</v>
      </c>
      <c r="B5306" s="213" t="s">
        <v>0</v>
      </c>
      <c r="C5306" s="213" t="s">
        <v>89</v>
      </c>
      <c r="D5306" s="213" t="s">
        <v>146</v>
      </c>
      <c r="E5306" s="292">
        <v>1167</v>
      </c>
      <c r="F5306" s="213" t="s">
        <v>141</v>
      </c>
    </row>
    <row r="5307" spans="1:6" x14ac:dyDescent="0.3">
      <c r="A5307" s="213">
        <v>2014</v>
      </c>
      <c r="B5307" s="213" t="s">
        <v>0</v>
      </c>
      <c r="C5307" s="213" t="s">
        <v>89</v>
      </c>
      <c r="D5307" s="213" t="s">
        <v>147</v>
      </c>
      <c r="E5307" s="292">
        <v>2610</v>
      </c>
      <c r="F5307" s="213" t="s">
        <v>141</v>
      </c>
    </row>
    <row r="5308" spans="1:6" x14ac:dyDescent="0.3">
      <c r="A5308" s="213">
        <v>2014</v>
      </c>
      <c r="B5308" s="213" t="s">
        <v>0</v>
      </c>
      <c r="C5308" s="213" t="s">
        <v>86</v>
      </c>
      <c r="D5308" s="213" t="s">
        <v>35</v>
      </c>
      <c r="E5308" s="213">
        <v>41</v>
      </c>
      <c r="F5308" s="213" t="s">
        <v>141</v>
      </c>
    </row>
    <row r="5309" spans="1:6" x14ac:dyDescent="0.3">
      <c r="A5309" s="213">
        <v>2014</v>
      </c>
      <c r="B5309" s="213" t="s">
        <v>0</v>
      </c>
      <c r="C5309" s="213" t="s">
        <v>86</v>
      </c>
      <c r="D5309" s="213" t="s">
        <v>41</v>
      </c>
      <c r="E5309" s="213">
        <v>115</v>
      </c>
      <c r="F5309" s="213" t="s">
        <v>141</v>
      </c>
    </row>
    <row r="5310" spans="1:6" x14ac:dyDescent="0.3">
      <c r="A5310" s="213">
        <v>2014</v>
      </c>
      <c r="B5310" s="213" t="s">
        <v>0</v>
      </c>
      <c r="C5310" s="213" t="s">
        <v>86</v>
      </c>
      <c r="D5310" s="213" t="s">
        <v>59</v>
      </c>
      <c r="E5310" s="213">
        <v>42</v>
      </c>
      <c r="F5310" s="213" t="s">
        <v>141</v>
      </c>
    </row>
    <row r="5311" spans="1:6" x14ac:dyDescent="0.3">
      <c r="A5311" s="213">
        <v>2014</v>
      </c>
      <c r="B5311" s="213" t="s">
        <v>0</v>
      </c>
      <c r="C5311" s="213" t="s">
        <v>86</v>
      </c>
      <c r="D5311" s="213" t="s">
        <v>79</v>
      </c>
      <c r="E5311" s="213">
        <v>449</v>
      </c>
      <c r="F5311" s="213" t="s">
        <v>141</v>
      </c>
    </row>
    <row r="5312" spans="1:6" x14ac:dyDescent="0.3">
      <c r="A5312" s="213">
        <v>2014</v>
      </c>
      <c r="B5312" s="213" t="s">
        <v>0</v>
      </c>
      <c r="C5312" s="213" t="s">
        <v>86</v>
      </c>
      <c r="D5312" s="213" t="s">
        <v>17</v>
      </c>
      <c r="E5312" s="213">
        <v>233</v>
      </c>
      <c r="F5312" s="213" t="s">
        <v>141</v>
      </c>
    </row>
    <row r="5313" spans="1:6" x14ac:dyDescent="0.3">
      <c r="A5313" s="213">
        <v>2014</v>
      </c>
      <c r="B5313" s="213" t="s">
        <v>0</v>
      </c>
      <c r="C5313" s="213" t="s">
        <v>86</v>
      </c>
      <c r="D5313" s="213" t="s">
        <v>274</v>
      </c>
      <c r="E5313" s="213">
        <v>115</v>
      </c>
      <c r="F5313" s="213" t="s">
        <v>141</v>
      </c>
    </row>
    <row r="5314" spans="1:6" x14ac:dyDescent="0.3">
      <c r="A5314" s="213">
        <v>2014</v>
      </c>
      <c r="B5314" s="213" t="s">
        <v>0</v>
      </c>
      <c r="C5314" s="213" t="s">
        <v>86</v>
      </c>
      <c r="D5314" s="213" t="s">
        <v>66</v>
      </c>
      <c r="E5314" s="213">
        <v>74</v>
      </c>
      <c r="F5314" s="213" t="s">
        <v>141</v>
      </c>
    </row>
    <row r="5315" spans="1:6" x14ac:dyDescent="0.3">
      <c r="A5315" s="213">
        <v>2014</v>
      </c>
      <c r="B5315" s="213" t="s">
        <v>0</v>
      </c>
      <c r="C5315" s="213" t="s">
        <v>86</v>
      </c>
      <c r="D5315" s="213" t="s">
        <v>11</v>
      </c>
      <c r="E5315" s="213">
        <v>378</v>
      </c>
      <c r="F5315" s="213" t="s">
        <v>141</v>
      </c>
    </row>
    <row r="5316" spans="1:6" x14ac:dyDescent="0.3">
      <c r="A5316" s="213">
        <v>2014</v>
      </c>
      <c r="B5316" s="213" t="s">
        <v>0</v>
      </c>
      <c r="C5316" s="213" t="s">
        <v>86</v>
      </c>
      <c r="D5316" s="213" t="s">
        <v>56</v>
      </c>
      <c r="E5316" s="213">
        <v>188</v>
      </c>
      <c r="F5316" s="213" t="s">
        <v>141</v>
      </c>
    </row>
    <row r="5317" spans="1:6" x14ac:dyDescent="0.3">
      <c r="A5317" s="213">
        <v>2014</v>
      </c>
      <c r="B5317" s="213" t="s">
        <v>0</v>
      </c>
      <c r="C5317" s="213" t="s">
        <v>86</v>
      </c>
      <c r="D5317" s="213" t="s">
        <v>29</v>
      </c>
      <c r="E5317" s="213">
        <v>107</v>
      </c>
      <c r="F5317" s="213" t="s">
        <v>141</v>
      </c>
    </row>
    <row r="5318" spans="1:6" x14ac:dyDescent="0.3">
      <c r="A5318" s="213">
        <v>2014</v>
      </c>
      <c r="B5318" s="213" t="s">
        <v>0</v>
      </c>
      <c r="C5318" s="213" t="s">
        <v>86</v>
      </c>
      <c r="D5318" s="213" t="s">
        <v>40</v>
      </c>
      <c r="E5318" s="213">
        <v>38</v>
      </c>
      <c r="F5318" s="213" t="s">
        <v>141</v>
      </c>
    </row>
    <row r="5319" spans="1:6" x14ac:dyDescent="0.3">
      <c r="A5319" s="213">
        <v>2014</v>
      </c>
      <c r="B5319" s="213" t="s">
        <v>0</v>
      </c>
      <c r="C5319" s="213" t="s">
        <v>86</v>
      </c>
      <c r="D5319" s="213" t="s">
        <v>47</v>
      </c>
      <c r="E5319" s="213">
        <v>392</v>
      </c>
      <c r="F5319" s="213" t="s">
        <v>141</v>
      </c>
    </row>
    <row r="5320" spans="1:6" x14ac:dyDescent="0.3">
      <c r="A5320" s="213">
        <v>2014</v>
      </c>
      <c r="B5320" s="213" t="s">
        <v>0</v>
      </c>
      <c r="C5320" s="213" t="s">
        <v>86</v>
      </c>
      <c r="D5320" s="213" t="s">
        <v>57</v>
      </c>
      <c r="E5320" s="213">
        <v>56</v>
      </c>
      <c r="F5320" s="213" t="s">
        <v>141</v>
      </c>
    </row>
    <row r="5321" spans="1:6" x14ac:dyDescent="0.3">
      <c r="A5321" s="213">
        <v>2014</v>
      </c>
      <c r="B5321" s="213" t="s">
        <v>0</v>
      </c>
      <c r="C5321" s="213" t="s">
        <v>86</v>
      </c>
      <c r="D5321" s="213" t="s">
        <v>74</v>
      </c>
      <c r="E5321" s="213">
        <v>338</v>
      </c>
      <c r="F5321" s="213" t="s">
        <v>141</v>
      </c>
    </row>
    <row r="5322" spans="1:6" x14ac:dyDescent="0.3">
      <c r="A5322" s="213">
        <v>2014</v>
      </c>
      <c r="B5322" s="213" t="s">
        <v>0</v>
      </c>
      <c r="C5322" s="213" t="s">
        <v>86</v>
      </c>
      <c r="D5322" s="213" t="s">
        <v>53</v>
      </c>
      <c r="E5322" s="213">
        <v>43</v>
      </c>
      <c r="F5322" s="213" t="s">
        <v>141</v>
      </c>
    </row>
    <row r="5323" spans="1:6" x14ac:dyDescent="0.3">
      <c r="A5323" s="213">
        <v>2014</v>
      </c>
      <c r="B5323" s="213" t="s">
        <v>0</v>
      </c>
      <c r="C5323" s="213" t="s">
        <v>86</v>
      </c>
      <c r="D5323" s="213" t="s">
        <v>284</v>
      </c>
      <c r="E5323" s="213">
        <v>39</v>
      </c>
      <c r="F5323" s="213" t="s">
        <v>141</v>
      </c>
    </row>
    <row r="5324" spans="1:6" x14ac:dyDescent="0.3">
      <c r="A5324" s="213">
        <v>2014</v>
      </c>
      <c r="B5324" s="213" t="s">
        <v>0</v>
      </c>
      <c r="C5324" s="213" t="s">
        <v>86</v>
      </c>
      <c r="D5324" s="213" t="s">
        <v>33</v>
      </c>
      <c r="E5324" s="213">
        <v>55</v>
      </c>
      <c r="F5324" s="213" t="s">
        <v>141</v>
      </c>
    </row>
    <row r="5325" spans="1:6" x14ac:dyDescent="0.3">
      <c r="A5325" s="213">
        <v>2014</v>
      </c>
      <c r="B5325" s="213" t="s">
        <v>0</v>
      </c>
      <c r="C5325" s="213" t="s">
        <v>86</v>
      </c>
      <c r="D5325" s="213" t="s">
        <v>60</v>
      </c>
      <c r="E5325" s="213">
        <v>102</v>
      </c>
      <c r="F5325" s="213" t="s">
        <v>141</v>
      </c>
    </row>
    <row r="5326" spans="1:6" x14ac:dyDescent="0.3">
      <c r="A5326" s="213">
        <v>2014</v>
      </c>
      <c r="B5326" s="213" t="s">
        <v>0</v>
      </c>
      <c r="C5326" s="213" t="s">
        <v>86</v>
      </c>
      <c r="D5326" s="213" t="s">
        <v>25</v>
      </c>
      <c r="E5326" s="213">
        <v>212</v>
      </c>
      <c r="F5326" s="213" t="s">
        <v>141</v>
      </c>
    </row>
    <row r="5327" spans="1:6" x14ac:dyDescent="0.3">
      <c r="A5327" s="213">
        <v>2014</v>
      </c>
      <c r="B5327" s="213" t="s">
        <v>0</v>
      </c>
      <c r="C5327" s="213" t="s">
        <v>86</v>
      </c>
      <c r="D5327" s="213" t="s">
        <v>7</v>
      </c>
      <c r="E5327" s="213">
        <v>369</v>
      </c>
      <c r="F5327" s="213" t="s">
        <v>141</v>
      </c>
    </row>
    <row r="5328" spans="1:6" x14ac:dyDescent="0.3">
      <c r="A5328" s="213">
        <v>2014</v>
      </c>
      <c r="B5328" s="213" t="s">
        <v>0</v>
      </c>
      <c r="C5328" s="213" t="s">
        <v>86</v>
      </c>
      <c r="D5328" s="213" t="s">
        <v>36</v>
      </c>
      <c r="E5328" s="213">
        <v>141</v>
      </c>
      <c r="F5328" s="213" t="s">
        <v>141</v>
      </c>
    </row>
    <row r="5329" spans="1:6" x14ac:dyDescent="0.3">
      <c r="A5329" s="213">
        <v>2014</v>
      </c>
      <c r="B5329" s="213" t="s">
        <v>0</v>
      </c>
      <c r="C5329" s="213" t="s">
        <v>86</v>
      </c>
      <c r="D5329" s="213" t="s">
        <v>285</v>
      </c>
      <c r="E5329" s="213">
        <v>56</v>
      </c>
      <c r="F5329" s="213" t="s">
        <v>141</v>
      </c>
    </row>
    <row r="5330" spans="1:6" x14ac:dyDescent="0.3">
      <c r="A5330" s="213">
        <v>2014</v>
      </c>
      <c r="B5330" s="213" t="s">
        <v>0</v>
      </c>
      <c r="C5330" s="213" t="s">
        <v>86</v>
      </c>
      <c r="D5330" s="213" t="s">
        <v>21</v>
      </c>
      <c r="E5330" s="213">
        <v>109</v>
      </c>
      <c r="F5330" s="213" t="s">
        <v>141</v>
      </c>
    </row>
    <row r="5331" spans="1:6" x14ac:dyDescent="0.3">
      <c r="A5331" s="213">
        <v>2014</v>
      </c>
      <c r="B5331" s="213" t="s">
        <v>0</v>
      </c>
      <c r="C5331" s="213" t="s">
        <v>86</v>
      </c>
      <c r="D5331" s="213" t="s">
        <v>16</v>
      </c>
      <c r="E5331" s="213">
        <v>234</v>
      </c>
      <c r="F5331" s="213" t="s">
        <v>141</v>
      </c>
    </row>
    <row r="5332" spans="1:6" x14ac:dyDescent="0.3">
      <c r="A5332" s="213">
        <v>2014</v>
      </c>
      <c r="B5332" s="213" t="s">
        <v>0</v>
      </c>
      <c r="C5332" s="213" t="s">
        <v>86</v>
      </c>
      <c r="D5332" s="213" t="s">
        <v>2</v>
      </c>
      <c r="E5332" s="213">
        <v>601</v>
      </c>
      <c r="F5332" s="213" t="s">
        <v>141</v>
      </c>
    </row>
    <row r="5333" spans="1:6" x14ac:dyDescent="0.3">
      <c r="A5333" s="213">
        <v>2014</v>
      </c>
      <c r="B5333" s="213" t="s">
        <v>0</v>
      </c>
      <c r="C5333" s="213" t="s">
        <v>86</v>
      </c>
      <c r="D5333" s="213" t="s">
        <v>4</v>
      </c>
      <c r="E5333" s="213">
        <v>578</v>
      </c>
      <c r="F5333" s="213" t="s">
        <v>141</v>
      </c>
    </row>
    <row r="5334" spans="1:6" x14ac:dyDescent="0.3">
      <c r="A5334" s="213">
        <v>2014</v>
      </c>
      <c r="B5334" s="213" t="s">
        <v>0</v>
      </c>
      <c r="C5334" s="213" t="s">
        <v>86</v>
      </c>
      <c r="D5334" s="213" t="s">
        <v>38</v>
      </c>
      <c r="E5334" s="213">
        <v>83</v>
      </c>
      <c r="F5334" s="213" t="s">
        <v>141</v>
      </c>
    </row>
    <row r="5335" spans="1:6" x14ac:dyDescent="0.3">
      <c r="A5335" s="213">
        <v>2014</v>
      </c>
      <c r="B5335" s="213" t="s">
        <v>0</v>
      </c>
      <c r="C5335" s="213" t="s">
        <v>86</v>
      </c>
      <c r="D5335" s="213" t="s">
        <v>275</v>
      </c>
      <c r="E5335" s="213">
        <v>50</v>
      </c>
      <c r="F5335" s="213" t="s">
        <v>141</v>
      </c>
    </row>
    <row r="5336" spans="1:6" x14ac:dyDescent="0.3">
      <c r="A5336" s="213">
        <v>2014</v>
      </c>
      <c r="B5336" s="213" t="s">
        <v>0</v>
      </c>
      <c r="C5336" s="213" t="s">
        <v>86</v>
      </c>
      <c r="D5336" s="213" t="s">
        <v>8</v>
      </c>
      <c r="E5336" s="213">
        <v>172</v>
      </c>
      <c r="F5336" s="213" t="s">
        <v>141</v>
      </c>
    </row>
    <row r="5337" spans="1:6" x14ac:dyDescent="0.3">
      <c r="A5337" s="213">
        <v>2014</v>
      </c>
      <c r="B5337" s="213" t="s">
        <v>0</v>
      </c>
      <c r="C5337" s="213" t="s">
        <v>86</v>
      </c>
      <c r="D5337" s="213" t="s">
        <v>78</v>
      </c>
      <c r="E5337" s="213">
        <v>291</v>
      </c>
      <c r="F5337" s="213" t="s">
        <v>141</v>
      </c>
    </row>
    <row r="5338" spans="1:6" x14ac:dyDescent="0.3">
      <c r="A5338" s="213">
        <v>2014</v>
      </c>
      <c r="B5338" s="213" t="s">
        <v>0</v>
      </c>
      <c r="C5338" s="213" t="s">
        <v>86</v>
      </c>
      <c r="D5338" s="213" t="s">
        <v>27</v>
      </c>
      <c r="E5338" s="213">
        <v>185</v>
      </c>
      <c r="F5338" s="213" t="s">
        <v>141</v>
      </c>
    </row>
    <row r="5339" spans="1:6" x14ac:dyDescent="0.3">
      <c r="A5339" s="213">
        <v>2014</v>
      </c>
      <c r="B5339" s="213" t="s">
        <v>0</v>
      </c>
      <c r="C5339" s="213" t="s">
        <v>86</v>
      </c>
      <c r="D5339" s="213" t="s">
        <v>13</v>
      </c>
      <c r="E5339" s="213">
        <v>82</v>
      </c>
      <c r="F5339" s="213" t="s">
        <v>141</v>
      </c>
    </row>
    <row r="5340" spans="1:6" x14ac:dyDescent="0.3">
      <c r="A5340" s="213">
        <v>2014</v>
      </c>
      <c r="B5340" s="213" t="s">
        <v>0</v>
      </c>
      <c r="C5340" s="213" t="s">
        <v>86</v>
      </c>
      <c r="D5340" s="213" t="s">
        <v>70</v>
      </c>
      <c r="E5340" s="213">
        <v>241</v>
      </c>
      <c r="F5340" s="213" t="s">
        <v>141</v>
      </c>
    </row>
    <row r="5341" spans="1:6" x14ac:dyDescent="0.3">
      <c r="A5341" s="213">
        <v>2014</v>
      </c>
      <c r="B5341" s="213" t="s">
        <v>0</v>
      </c>
      <c r="C5341" s="213" t="s">
        <v>86</v>
      </c>
      <c r="D5341" s="213" t="s">
        <v>72</v>
      </c>
      <c r="E5341" s="213">
        <v>83</v>
      </c>
      <c r="F5341" s="213" t="s">
        <v>141</v>
      </c>
    </row>
    <row r="5342" spans="1:6" x14ac:dyDescent="0.3">
      <c r="A5342" s="213">
        <v>2014</v>
      </c>
      <c r="B5342" s="213" t="s">
        <v>0</v>
      </c>
      <c r="C5342" s="213" t="s">
        <v>86</v>
      </c>
      <c r="D5342" s="213" t="s">
        <v>276</v>
      </c>
      <c r="E5342" s="213">
        <v>66</v>
      </c>
      <c r="F5342" s="213" t="s">
        <v>141</v>
      </c>
    </row>
    <row r="5343" spans="1:6" x14ac:dyDescent="0.3">
      <c r="A5343" s="213">
        <v>2014</v>
      </c>
      <c r="B5343" s="213" t="s">
        <v>0</v>
      </c>
      <c r="C5343" s="213" t="s">
        <v>86</v>
      </c>
      <c r="D5343" s="213" t="s">
        <v>6</v>
      </c>
      <c r="E5343" s="213">
        <v>533</v>
      </c>
      <c r="F5343" s="213" t="s">
        <v>141</v>
      </c>
    </row>
    <row r="5344" spans="1:6" x14ac:dyDescent="0.3">
      <c r="A5344" s="213">
        <v>2014</v>
      </c>
      <c r="B5344" s="213" t="s">
        <v>0</v>
      </c>
      <c r="C5344" s="213" t="s">
        <v>86</v>
      </c>
      <c r="D5344" s="213" t="s">
        <v>62</v>
      </c>
      <c r="E5344" s="213">
        <v>159</v>
      </c>
      <c r="F5344" s="213" t="s">
        <v>141</v>
      </c>
    </row>
    <row r="5345" spans="1:6" x14ac:dyDescent="0.3">
      <c r="A5345" s="213">
        <v>2014</v>
      </c>
      <c r="B5345" s="213" t="s">
        <v>0</v>
      </c>
      <c r="C5345" s="213" t="s">
        <v>86</v>
      </c>
      <c r="D5345" s="213" t="s">
        <v>5</v>
      </c>
      <c r="E5345" s="213">
        <v>454</v>
      </c>
      <c r="F5345" s="213" t="s">
        <v>141</v>
      </c>
    </row>
    <row r="5346" spans="1:6" x14ac:dyDescent="0.3">
      <c r="A5346" s="213">
        <v>2014</v>
      </c>
      <c r="B5346" s="213" t="s">
        <v>0</v>
      </c>
      <c r="C5346" s="213" t="s">
        <v>86</v>
      </c>
      <c r="D5346" s="213" t="s">
        <v>37</v>
      </c>
      <c r="E5346" s="213">
        <v>38</v>
      </c>
      <c r="F5346" s="213" t="s">
        <v>141</v>
      </c>
    </row>
    <row r="5347" spans="1:6" x14ac:dyDescent="0.3">
      <c r="A5347" s="213">
        <v>2014</v>
      </c>
      <c r="B5347" s="213" t="s">
        <v>0</v>
      </c>
      <c r="C5347" s="213" t="s">
        <v>86</v>
      </c>
      <c r="D5347" s="213" t="s">
        <v>76</v>
      </c>
      <c r="E5347" s="213">
        <v>292</v>
      </c>
      <c r="F5347" s="213" t="s">
        <v>141</v>
      </c>
    </row>
    <row r="5348" spans="1:6" x14ac:dyDescent="0.3">
      <c r="A5348" s="213">
        <v>2014</v>
      </c>
      <c r="B5348" s="213" t="s">
        <v>0</v>
      </c>
      <c r="C5348" s="213" t="s">
        <v>86</v>
      </c>
      <c r="D5348" s="213" t="s">
        <v>63</v>
      </c>
      <c r="E5348" s="213">
        <v>44</v>
      </c>
      <c r="F5348" s="213" t="s">
        <v>141</v>
      </c>
    </row>
    <row r="5349" spans="1:6" x14ac:dyDescent="0.3">
      <c r="A5349" s="213">
        <v>2014</v>
      </c>
      <c r="B5349" s="213" t="s">
        <v>0</v>
      </c>
      <c r="C5349" s="213" t="s">
        <v>86</v>
      </c>
      <c r="D5349" s="213" t="s">
        <v>277</v>
      </c>
      <c r="E5349" s="213">
        <v>64</v>
      </c>
      <c r="F5349" s="213" t="s">
        <v>141</v>
      </c>
    </row>
    <row r="5350" spans="1:6" x14ac:dyDescent="0.3">
      <c r="A5350" s="213">
        <v>2014</v>
      </c>
      <c r="B5350" s="213" t="s">
        <v>0</v>
      </c>
      <c r="C5350" s="213" t="s">
        <v>86</v>
      </c>
      <c r="D5350" s="213" t="s">
        <v>43</v>
      </c>
      <c r="E5350" s="213">
        <v>72</v>
      </c>
      <c r="F5350" s="213" t="s">
        <v>141</v>
      </c>
    </row>
    <row r="5351" spans="1:6" x14ac:dyDescent="0.3">
      <c r="A5351" s="213">
        <v>2014</v>
      </c>
      <c r="B5351" s="213" t="s">
        <v>0</v>
      </c>
      <c r="C5351" s="213" t="s">
        <v>86</v>
      </c>
      <c r="D5351" s="213" t="s">
        <v>65</v>
      </c>
      <c r="E5351" s="213">
        <v>69</v>
      </c>
      <c r="F5351" s="213" t="s">
        <v>141</v>
      </c>
    </row>
    <row r="5352" spans="1:6" x14ac:dyDescent="0.3">
      <c r="A5352" s="213">
        <v>2014</v>
      </c>
      <c r="B5352" s="213" t="s">
        <v>0</v>
      </c>
      <c r="C5352" s="213" t="s">
        <v>86</v>
      </c>
      <c r="D5352" s="213" t="s">
        <v>22</v>
      </c>
      <c r="E5352" s="213">
        <v>98</v>
      </c>
      <c r="F5352" s="213" t="s">
        <v>141</v>
      </c>
    </row>
    <row r="5353" spans="1:6" x14ac:dyDescent="0.3">
      <c r="A5353" s="213">
        <v>2014</v>
      </c>
      <c r="B5353" s="213" t="s">
        <v>0</v>
      </c>
      <c r="C5353" s="213" t="s">
        <v>86</v>
      </c>
      <c r="D5353" s="213" t="s">
        <v>61</v>
      </c>
      <c r="E5353" s="213">
        <v>48</v>
      </c>
      <c r="F5353" s="213" t="s">
        <v>141</v>
      </c>
    </row>
    <row r="5354" spans="1:6" x14ac:dyDescent="0.3">
      <c r="A5354" s="213">
        <v>2014</v>
      </c>
      <c r="B5354" s="213" t="s">
        <v>0</v>
      </c>
      <c r="C5354" s="213" t="s">
        <v>86</v>
      </c>
      <c r="D5354" s="213" t="s">
        <v>23</v>
      </c>
      <c r="E5354" s="213">
        <v>114</v>
      </c>
      <c r="F5354" s="213" t="s">
        <v>141</v>
      </c>
    </row>
    <row r="5355" spans="1:6" x14ac:dyDescent="0.3">
      <c r="A5355" s="213">
        <v>2014</v>
      </c>
      <c r="B5355" s="213" t="s">
        <v>0</v>
      </c>
      <c r="C5355" s="213" t="s">
        <v>86</v>
      </c>
      <c r="D5355" s="213" t="s">
        <v>12</v>
      </c>
      <c r="E5355" s="213">
        <v>70</v>
      </c>
      <c r="F5355" s="213" t="s">
        <v>141</v>
      </c>
    </row>
    <row r="5356" spans="1:6" x14ac:dyDescent="0.3">
      <c r="A5356" s="213">
        <v>2014</v>
      </c>
      <c r="B5356" s="213" t="s">
        <v>0</v>
      </c>
      <c r="C5356" s="213" t="s">
        <v>86</v>
      </c>
      <c r="D5356" s="213" t="s">
        <v>278</v>
      </c>
      <c r="E5356" s="213">
        <v>216</v>
      </c>
      <c r="F5356" s="213" t="s">
        <v>141</v>
      </c>
    </row>
    <row r="5357" spans="1:6" x14ac:dyDescent="0.3">
      <c r="A5357" s="213">
        <v>2014</v>
      </c>
      <c r="B5357" s="213" t="s">
        <v>0</v>
      </c>
      <c r="C5357" s="213" t="s">
        <v>86</v>
      </c>
      <c r="D5357" s="213" t="s">
        <v>19</v>
      </c>
      <c r="E5357" s="213">
        <v>126</v>
      </c>
      <c r="F5357" s="213" t="s">
        <v>141</v>
      </c>
    </row>
    <row r="5358" spans="1:6" x14ac:dyDescent="0.3">
      <c r="A5358" s="213">
        <v>2014</v>
      </c>
      <c r="B5358" s="213" t="s">
        <v>0</v>
      </c>
      <c r="C5358" s="213" t="s">
        <v>86</v>
      </c>
      <c r="D5358" s="213" t="s">
        <v>45</v>
      </c>
      <c r="E5358" s="213">
        <v>30</v>
      </c>
      <c r="F5358" s="213" t="s">
        <v>141</v>
      </c>
    </row>
    <row r="5359" spans="1:6" x14ac:dyDescent="0.3">
      <c r="A5359" s="213">
        <v>2014</v>
      </c>
      <c r="B5359" s="213" t="s">
        <v>0</v>
      </c>
      <c r="C5359" s="213" t="s">
        <v>86</v>
      </c>
      <c r="D5359" s="213" t="s">
        <v>48</v>
      </c>
      <c r="E5359" s="213">
        <v>99</v>
      </c>
      <c r="F5359" s="213" t="s">
        <v>141</v>
      </c>
    </row>
    <row r="5360" spans="1:6" x14ac:dyDescent="0.3">
      <c r="A5360" s="213">
        <v>2014</v>
      </c>
      <c r="B5360" s="213" t="s">
        <v>0</v>
      </c>
      <c r="C5360" s="213" t="s">
        <v>86</v>
      </c>
      <c r="D5360" s="213" t="s">
        <v>34</v>
      </c>
      <c r="E5360" s="213">
        <v>53</v>
      </c>
      <c r="F5360" s="213" t="s">
        <v>141</v>
      </c>
    </row>
    <row r="5361" spans="1:6" x14ac:dyDescent="0.3">
      <c r="A5361" s="213">
        <v>2014</v>
      </c>
      <c r="B5361" s="213" t="s">
        <v>0</v>
      </c>
      <c r="C5361" s="213" t="s">
        <v>86</v>
      </c>
      <c r="D5361" s="213" t="s">
        <v>3</v>
      </c>
      <c r="E5361" s="213">
        <v>539</v>
      </c>
      <c r="F5361" s="213" t="s">
        <v>141</v>
      </c>
    </row>
    <row r="5362" spans="1:6" x14ac:dyDescent="0.3">
      <c r="A5362" s="213">
        <v>2014</v>
      </c>
      <c r="B5362" s="213" t="s">
        <v>0</v>
      </c>
      <c r="C5362" s="213" t="s">
        <v>86</v>
      </c>
      <c r="D5362" s="213" t="s">
        <v>80</v>
      </c>
      <c r="E5362" s="213">
        <v>151</v>
      </c>
      <c r="F5362" s="213" t="s">
        <v>141</v>
      </c>
    </row>
    <row r="5363" spans="1:6" x14ac:dyDescent="0.3">
      <c r="A5363" s="213">
        <v>2014</v>
      </c>
      <c r="B5363" s="213" t="s">
        <v>0</v>
      </c>
      <c r="C5363" s="213" t="s">
        <v>86</v>
      </c>
      <c r="D5363" s="213" t="s">
        <v>39</v>
      </c>
      <c r="E5363" s="213">
        <v>188</v>
      </c>
      <c r="F5363" s="213" t="s">
        <v>141</v>
      </c>
    </row>
    <row r="5364" spans="1:6" x14ac:dyDescent="0.3">
      <c r="A5364" s="213">
        <v>2014</v>
      </c>
      <c r="B5364" s="213" t="s">
        <v>0</v>
      </c>
      <c r="C5364" s="213" t="s">
        <v>86</v>
      </c>
      <c r="D5364" s="213" t="s">
        <v>14</v>
      </c>
      <c r="E5364" s="213">
        <v>619</v>
      </c>
      <c r="F5364" s="213" t="s">
        <v>141</v>
      </c>
    </row>
    <row r="5365" spans="1:6" x14ac:dyDescent="0.3">
      <c r="A5365" s="213">
        <v>2014</v>
      </c>
      <c r="B5365" s="213" t="s">
        <v>0</v>
      </c>
      <c r="C5365" s="213" t="s">
        <v>86</v>
      </c>
      <c r="D5365" s="213" t="s">
        <v>68</v>
      </c>
      <c r="E5365" s="213">
        <v>88</v>
      </c>
      <c r="F5365" s="213" t="s">
        <v>141</v>
      </c>
    </row>
    <row r="5366" spans="1:6" x14ac:dyDescent="0.3">
      <c r="A5366" s="213">
        <v>2014</v>
      </c>
      <c r="B5366" s="213" t="s">
        <v>0</v>
      </c>
      <c r="C5366" s="213" t="s">
        <v>86</v>
      </c>
      <c r="D5366" s="213" t="s">
        <v>69</v>
      </c>
      <c r="E5366" s="213">
        <v>57</v>
      </c>
      <c r="F5366" s="213" t="s">
        <v>141</v>
      </c>
    </row>
    <row r="5367" spans="1:6" x14ac:dyDescent="0.3">
      <c r="A5367" s="213">
        <v>2014</v>
      </c>
      <c r="B5367" s="213" t="s">
        <v>0</v>
      </c>
      <c r="C5367" s="213" t="s">
        <v>86</v>
      </c>
      <c r="D5367" s="213" t="s">
        <v>24</v>
      </c>
      <c r="E5367" s="213">
        <v>311</v>
      </c>
      <c r="F5367" s="213" t="s">
        <v>141</v>
      </c>
    </row>
    <row r="5368" spans="1:6" x14ac:dyDescent="0.3">
      <c r="A5368" s="213">
        <v>2014</v>
      </c>
      <c r="B5368" s="213" t="s">
        <v>0</v>
      </c>
      <c r="C5368" s="213" t="s">
        <v>86</v>
      </c>
      <c r="D5368" s="213" t="s">
        <v>9</v>
      </c>
      <c r="E5368" s="213">
        <v>228</v>
      </c>
      <c r="F5368" s="213" t="s">
        <v>141</v>
      </c>
    </row>
    <row r="5369" spans="1:6" x14ac:dyDescent="0.3">
      <c r="A5369" s="213">
        <v>2014</v>
      </c>
      <c r="B5369" s="213" t="s">
        <v>0</v>
      </c>
      <c r="C5369" s="213" t="s">
        <v>86</v>
      </c>
      <c r="D5369" s="213" t="s">
        <v>67</v>
      </c>
      <c r="E5369" s="213">
        <v>145</v>
      </c>
      <c r="F5369" s="213" t="s">
        <v>141</v>
      </c>
    </row>
    <row r="5370" spans="1:6" x14ac:dyDescent="0.3">
      <c r="A5370" s="213">
        <v>2014</v>
      </c>
      <c r="B5370" s="213" t="s">
        <v>0</v>
      </c>
      <c r="C5370" s="213" t="s">
        <v>86</v>
      </c>
      <c r="D5370" s="213" t="s">
        <v>28</v>
      </c>
      <c r="E5370" s="213">
        <v>161</v>
      </c>
      <c r="F5370" s="213" t="s">
        <v>141</v>
      </c>
    </row>
    <row r="5371" spans="1:6" x14ac:dyDescent="0.3">
      <c r="A5371" s="213">
        <v>2014</v>
      </c>
      <c r="B5371" s="213" t="s">
        <v>0</v>
      </c>
      <c r="C5371" s="213" t="s">
        <v>86</v>
      </c>
      <c r="D5371" s="213" t="s">
        <v>31</v>
      </c>
      <c r="E5371" s="213">
        <v>175</v>
      </c>
      <c r="F5371" s="213" t="s">
        <v>141</v>
      </c>
    </row>
    <row r="5372" spans="1:6" x14ac:dyDescent="0.3">
      <c r="A5372" s="213">
        <v>2014</v>
      </c>
      <c r="B5372" s="213" t="s">
        <v>0</v>
      </c>
      <c r="C5372" s="213" t="s">
        <v>86</v>
      </c>
      <c r="D5372" s="213" t="s">
        <v>64</v>
      </c>
      <c r="E5372" s="213">
        <v>193</v>
      </c>
      <c r="F5372" s="213" t="s">
        <v>141</v>
      </c>
    </row>
    <row r="5373" spans="1:6" x14ac:dyDescent="0.3">
      <c r="A5373" s="213">
        <v>2014</v>
      </c>
      <c r="B5373" s="213" t="s">
        <v>0</v>
      </c>
      <c r="C5373" s="213" t="s">
        <v>86</v>
      </c>
      <c r="D5373" s="213" t="s">
        <v>73</v>
      </c>
      <c r="E5373" s="213">
        <v>423</v>
      </c>
      <c r="F5373" s="213" t="s">
        <v>141</v>
      </c>
    </row>
    <row r="5374" spans="1:6" x14ac:dyDescent="0.3">
      <c r="A5374" s="213">
        <v>2014</v>
      </c>
      <c r="B5374" s="213" t="s">
        <v>0</v>
      </c>
      <c r="C5374" s="213" t="s">
        <v>86</v>
      </c>
      <c r="D5374" s="213" t="s">
        <v>26</v>
      </c>
      <c r="E5374" s="213">
        <v>99</v>
      </c>
      <c r="F5374" s="213" t="s">
        <v>141</v>
      </c>
    </row>
    <row r="5375" spans="1:6" x14ac:dyDescent="0.3">
      <c r="A5375" s="213">
        <v>2014</v>
      </c>
      <c r="B5375" s="213" t="s">
        <v>0</v>
      </c>
      <c r="C5375" s="213" t="s">
        <v>86</v>
      </c>
      <c r="D5375" s="213" t="s">
        <v>32</v>
      </c>
      <c r="E5375" s="213">
        <v>97</v>
      </c>
      <c r="F5375" s="213" t="s">
        <v>141</v>
      </c>
    </row>
    <row r="5376" spans="1:6" x14ac:dyDescent="0.3">
      <c r="A5376" s="213">
        <v>2014</v>
      </c>
      <c r="B5376" s="213" t="s">
        <v>0</v>
      </c>
      <c r="C5376" s="213" t="s">
        <v>86</v>
      </c>
      <c r="D5376" s="213" t="s">
        <v>46</v>
      </c>
      <c r="E5376" s="213">
        <v>248</v>
      </c>
      <c r="F5376" s="213" t="s">
        <v>141</v>
      </c>
    </row>
    <row r="5377" spans="1:6" x14ac:dyDescent="0.3">
      <c r="A5377" s="213">
        <v>2014</v>
      </c>
      <c r="B5377" s="213" t="s">
        <v>0</v>
      </c>
      <c r="C5377" s="213" t="s">
        <v>86</v>
      </c>
      <c r="D5377" s="213" t="s">
        <v>75</v>
      </c>
      <c r="E5377" s="213">
        <v>223</v>
      </c>
      <c r="F5377" s="213" t="s">
        <v>141</v>
      </c>
    </row>
    <row r="5378" spans="1:6" x14ac:dyDescent="0.3">
      <c r="A5378" s="213">
        <v>2014</v>
      </c>
      <c r="B5378" s="213" t="s">
        <v>0</v>
      </c>
      <c r="C5378" s="213" t="s">
        <v>86</v>
      </c>
      <c r="D5378" s="213" t="s">
        <v>10</v>
      </c>
      <c r="E5378" s="213">
        <v>443</v>
      </c>
      <c r="F5378" s="213" t="s">
        <v>141</v>
      </c>
    </row>
    <row r="5379" spans="1:6" x14ac:dyDescent="0.3">
      <c r="A5379" s="213">
        <v>2014</v>
      </c>
      <c r="B5379" s="213" t="s">
        <v>0</v>
      </c>
      <c r="C5379" s="213" t="s">
        <v>86</v>
      </c>
      <c r="D5379" s="213" t="s">
        <v>15</v>
      </c>
      <c r="E5379" s="213">
        <v>345</v>
      </c>
      <c r="F5379" s="213" t="s">
        <v>141</v>
      </c>
    </row>
    <row r="5380" spans="1:6" x14ac:dyDescent="0.3">
      <c r="A5380" s="213">
        <v>2014</v>
      </c>
      <c r="B5380" s="213" t="s">
        <v>0</v>
      </c>
      <c r="C5380" s="213" t="s">
        <v>86</v>
      </c>
      <c r="D5380" s="213" t="s">
        <v>18</v>
      </c>
      <c r="E5380" s="213">
        <v>335</v>
      </c>
      <c r="F5380" s="213" t="s">
        <v>141</v>
      </c>
    </row>
    <row r="5381" spans="1:6" x14ac:dyDescent="0.3">
      <c r="A5381" s="213">
        <v>2014</v>
      </c>
      <c r="B5381" s="213" t="s">
        <v>0</v>
      </c>
      <c r="C5381" s="213" t="s">
        <v>86</v>
      </c>
      <c r="D5381" s="213" t="s">
        <v>77</v>
      </c>
      <c r="E5381" s="213">
        <v>156</v>
      </c>
      <c r="F5381" s="213" t="s">
        <v>141</v>
      </c>
    </row>
    <row r="5382" spans="1:6" x14ac:dyDescent="0.3">
      <c r="A5382" s="213">
        <v>2014</v>
      </c>
      <c r="B5382" s="213" t="s">
        <v>0</v>
      </c>
      <c r="C5382" s="213" t="s">
        <v>86</v>
      </c>
      <c r="D5382" s="213" t="s">
        <v>44</v>
      </c>
      <c r="E5382" s="213">
        <v>36</v>
      </c>
      <c r="F5382" s="213" t="s">
        <v>141</v>
      </c>
    </row>
    <row r="5383" spans="1:6" x14ac:dyDescent="0.3">
      <c r="A5383" s="213">
        <v>2014</v>
      </c>
      <c r="B5383" s="213" t="s">
        <v>0</v>
      </c>
      <c r="C5383" s="213" t="s">
        <v>86</v>
      </c>
      <c r="D5383" s="213" t="s">
        <v>71</v>
      </c>
      <c r="E5383" s="213">
        <v>163</v>
      </c>
      <c r="F5383" s="213" t="s">
        <v>141</v>
      </c>
    </row>
    <row r="5384" spans="1:6" x14ac:dyDescent="0.3">
      <c r="A5384" s="213">
        <v>2014</v>
      </c>
      <c r="B5384" s="213" t="s">
        <v>0</v>
      </c>
      <c r="C5384" s="213" t="s">
        <v>86</v>
      </c>
      <c r="D5384" s="213" t="s">
        <v>52</v>
      </c>
      <c r="E5384" s="213">
        <v>50</v>
      </c>
      <c r="F5384" s="213" t="s">
        <v>141</v>
      </c>
    </row>
    <row r="5385" spans="1:6" x14ac:dyDescent="0.3">
      <c r="A5385" s="213">
        <v>2014</v>
      </c>
      <c r="B5385" s="213" t="s">
        <v>0</v>
      </c>
      <c r="C5385" s="213" t="s">
        <v>86</v>
      </c>
      <c r="D5385" s="213" t="s">
        <v>20</v>
      </c>
      <c r="E5385" s="213">
        <v>185</v>
      </c>
      <c r="F5385" s="213" t="s">
        <v>141</v>
      </c>
    </row>
    <row r="5386" spans="1:6" x14ac:dyDescent="0.3">
      <c r="A5386" s="213">
        <v>2014</v>
      </c>
      <c r="B5386" s="213" t="s">
        <v>0</v>
      </c>
      <c r="C5386" s="213" t="s">
        <v>86</v>
      </c>
      <c r="D5386" s="213" t="s">
        <v>95</v>
      </c>
      <c r="E5386" s="213">
        <v>427</v>
      </c>
      <c r="F5386" s="213" t="s">
        <v>141</v>
      </c>
    </row>
    <row r="5387" spans="1:6" x14ac:dyDescent="0.3">
      <c r="A5387" s="213">
        <v>2014</v>
      </c>
      <c r="B5387" s="213" t="s">
        <v>0</v>
      </c>
      <c r="C5387" s="213" t="s">
        <v>86</v>
      </c>
      <c r="D5387" s="213" t="s">
        <v>30</v>
      </c>
      <c r="E5387" s="213">
        <v>42</v>
      </c>
      <c r="F5387" s="213" t="s">
        <v>141</v>
      </c>
    </row>
    <row r="5388" spans="1:6" x14ac:dyDescent="0.3">
      <c r="A5388" s="213">
        <v>2014</v>
      </c>
      <c r="B5388" s="213" t="s">
        <v>0</v>
      </c>
      <c r="C5388" s="213" t="s">
        <v>86</v>
      </c>
      <c r="D5388" s="213" t="s">
        <v>281</v>
      </c>
      <c r="E5388" s="292">
        <v>1050</v>
      </c>
      <c r="F5388" s="213" t="s">
        <v>141</v>
      </c>
    </row>
    <row r="5389" spans="1:6" x14ac:dyDescent="0.3">
      <c r="A5389" s="213">
        <v>2014</v>
      </c>
      <c r="B5389" s="213" t="s">
        <v>0</v>
      </c>
      <c r="C5389" s="213" t="s">
        <v>86</v>
      </c>
      <c r="D5389" s="213" t="s">
        <v>282</v>
      </c>
      <c r="E5389" s="213">
        <v>88</v>
      </c>
      <c r="F5389" s="213" t="s">
        <v>141</v>
      </c>
    </row>
    <row r="5390" spans="1:6" x14ac:dyDescent="0.3">
      <c r="A5390" s="213">
        <v>2014</v>
      </c>
      <c r="B5390" s="213" t="s">
        <v>0</v>
      </c>
      <c r="C5390" s="213" t="s">
        <v>86</v>
      </c>
      <c r="D5390" s="213" t="s">
        <v>145</v>
      </c>
      <c r="E5390" s="292">
        <v>3620</v>
      </c>
      <c r="F5390" s="213" t="s">
        <v>141</v>
      </c>
    </row>
    <row r="5391" spans="1:6" x14ac:dyDescent="0.3">
      <c r="A5391" s="213">
        <v>2014</v>
      </c>
      <c r="B5391" s="213" t="s">
        <v>0</v>
      </c>
      <c r="C5391" s="213" t="s">
        <v>86</v>
      </c>
      <c r="D5391" s="213" t="s">
        <v>146</v>
      </c>
      <c r="E5391" s="292">
        <v>2379</v>
      </c>
      <c r="F5391" s="213" t="s">
        <v>141</v>
      </c>
    </row>
    <row r="5392" spans="1:6" x14ac:dyDescent="0.3">
      <c r="A5392" s="213">
        <v>2014</v>
      </c>
      <c r="B5392" s="213" t="s">
        <v>0</v>
      </c>
      <c r="C5392" s="213" t="s">
        <v>86</v>
      </c>
      <c r="D5392" s="213" t="s">
        <v>147</v>
      </c>
      <c r="E5392" s="292">
        <v>4599</v>
      </c>
      <c r="F5392" s="213" t="s">
        <v>141</v>
      </c>
    </row>
    <row r="5393" spans="1:6" x14ac:dyDescent="0.3">
      <c r="A5393" s="213">
        <v>2014</v>
      </c>
      <c r="B5393" s="213" t="s">
        <v>0</v>
      </c>
      <c r="C5393" s="213" t="s">
        <v>84</v>
      </c>
      <c r="D5393" s="213" t="s">
        <v>79</v>
      </c>
      <c r="E5393" s="213">
        <v>104</v>
      </c>
      <c r="F5393" s="213" t="s">
        <v>141</v>
      </c>
    </row>
    <row r="5394" spans="1:6" x14ac:dyDescent="0.3">
      <c r="A5394" s="213">
        <v>2014</v>
      </c>
      <c r="B5394" s="213" t="s">
        <v>0</v>
      </c>
      <c r="C5394" s="213" t="s">
        <v>84</v>
      </c>
      <c r="D5394" s="213" t="s">
        <v>17</v>
      </c>
      <c r="E5394" s="213">
        <v>68</v>
      </c>
      <c r="F5394" s="213" t="s">
        <v>141</v>
      </c>
    </row>
    <row r="5395" spans="1:6" x14ac:dyDescent="0.3">
      <c r="A5395" s="213">
        <v>2014</v>
      </c>
      <c r="B5395" s="213" t="s">
        <v>0</v>
      </c>
      <c r="C5395" s="213" t="s">
        <v>84</v>
      </c>
      <c r="D5395" s="213" t="s">
        <v>11</v>
      </c>
      <c r="E5395" s="213">
        <v>127</v>
      </c>
      <c r="F5395" s="213" t="s">
        <v>141</v>
      </c>
    </row>
    <row r="5396" spans="1:6" x14ac:dyDescent="0.3">
      <c r="A5396" s="213">
        <v>2014</v>
      </c>
      <c r="B5396" s="213" t="s">
        <v>0</v>
      </c>
      <c r="C5396" s="213" t="s">
        <v>84</v>
      </c>
      <c r="D5396" s="213" t="s">
        <v>56</v>
      </c>
      <c r="E5396" s="213">
        <v>38</v>
      </c>
      <c r="F5396" s="213" t="s">
        <v>141</v>
      </c>
    </row>
    <row r="5397" spans="1:6" x14ac:dyDescent="0.3">
      <c r="A5397" s="213">
        <v>2014</v>
      </c>
      <c r="B5397" s="213" t="s">
        <v>0</v>
      </c>
      <c r="C5397" s="213" t="s">
        <v>84</v>
      </c>
      <c r="D5397" s="213" t="s">
        <v>29</v>
      </c>
      <c r="E5397" s="213">
        <v>36</v>
      </c>
      <c r="F5397" s="213" t="s">
        <v>141</v>
      </c>
    </row>
    <row r="5398" spans="1:6" x14ac:dyDescent="0.3">
      <c r="A5398" s="213">
        <v>2014</v>
      </c>
      <c r="B5398" s="213" t="s">
        <v>0</v>
      </c>
      <c r="C5398" s="213" t="s">
        <v>84</v>
      </c>
      <c r="D5398" s="213" t="s">
        <v>47</v>
      </c>
      <c r="E5398" s="213">
        <v>82</v>
      </c>
      <c r="F5398" s="213" t="s">
        <v>141</v>
      </c>
    </row>
    <row r="5399" spans="1:6" x14ac:dyDescent="0.3">
      <c r="A5399" s="213">
        <v>2014</v>
      </c>
      <c r="B5399" s="213" t="s">
        <v>0</v>
      </c>
      <c r="C5399" s="213" t="s">
        <v>84</v>
      </c>
      <c r="D5399" s="213" t="s">
        <v>74</v>
      </c>
      <c r="E5399" s="213">
        <v>82</v>
      </c>
      <c r="F5399" s="213" t="s">
        <v>141</v>
      </c>
    </row>
    <row r="5400" spans="1:6" x14ac:dyDescent="0.3">
      <c r="A5400" s="213">
        <v>2014</v>
      </c>
      <c r="B5400" s="213" t="s">
        <v>0</v>
      </c>
      <c r="C5400" s="213" t="s">
        <v>84</v>
      </c>
      <c r="D5400" s="213" t="s">
        <v>60</v>
      </c>
      <c r="E5400" s="213">
        <v>35</v>
      </c>
      <c r="F5400" s="213" t="s">
        <v>141</v>
      </c>
    </row>
    <row r="5401" spans="1:6" x14ac:dyDescent="0.3">
      <c r="A5401" s="213">
        <v>2014</v>
      </c>
      <c r="B5401" s="213" t="s">
        <v>0</v>
      </c>
      <c r="C5401" s="213" t="s">
        <v>84</v>
      </c>
      <c r="D5401" s="213" t="s">
        <v>25</v>
      </c>
      <c r="E5401" s="213">
        <v>66</v>
      </c>
      <c r="F5401" s="213" t="s">
        <v>141</v>
      </c>
    </row>
    <row r="5402" spans="1:6" x14ac:dyDescent="0.3">
      <c r="A5402" s="213">
        <v>2014</v>
      </c>
      <c r="B5402" s="213" t="s">
        <v>0</v>
      </c>
      <c r="C5402" s="213" t="s">
        <v>84</v>
      </c>
      <c r="D5402" s="213" t="s">
        <v>7</v>
      </c>
      <c r="E5402" s="213">
        <v>119</v>
      </c>
      <c r="F5402" s="213" t="s">
        <v>141</v>
      </c>
    </row>
    <row r="5403" spans="1:6" x14ac:dyDescent="0.3">
      <c r="A5403" s="213">
        <v>2014</v>
      </c>
      <c r="B5403" s="213" t="s">
        <v>0</v>
      </c>
      <c r="C5403" s="213" t="s">
        <v>84</v>
      </c>
      <c r="D5403" s="213" t="s">
        <v>16</v>
      </c>
      <c r="E5403" s="213">
        <v>86</v>
      </c>
      <c r="F5403" s="213" t="s">
        <v>141</v>
      </c>
    </row>
    <row r="5404" spans="1:6" x14ac:dyDescent="0.3">
      <c r="A5404" s="213">
        <v>2014</v>
      </c>
      <c r="B5404" s="213" t="s">
        <v>0</v>
      </c>
      <c r="C5404" s="213" t="s">
        <v>84</v>
      </c>
      <c r="D5404" s="213" t="s">
        <v>2</v>
      </c>
      <c r="E5404" s="213">
        <v>189</v>
      </c>
      <c r="F5404" s="213" t="s">
        <v>141</v>
      </c>
    </row>
    <row r="5405" spans="1:6" x14ac:dyDescent="0.3">
      <c r="A5405" s="213">
        <v>2014</v>
      </c>
      <c r="B5405" s="213" t="s">
        <v>0</v>
      </c>
      <c r="C5405" s="213" t="s">
        <v>84</v>
      </c>
      <c r="D5405" s="213" t="s">
        <v>4</v>
      </c>
      <c r="E5405" s="213">
        <v>175</v>
      </c>
      <c r="F5405" s="213" t="s">
        <v>141</v>
      </c>
    </row>
    <row r="5406" spans="1:6" x14ac:dyDescent="0.3">
      <c r="A5406" s="213">
        <v>2014</v>
      </c>
      <c r="B5406" s="213" t="s">
        <v>0</v>
      </c>
      <c r="C5406" s="213" t="s">
        <v>84</v>
      </c>
      <c r="D5406" s="213" t="s">
        <v>8</v>
      </c>
      <c r="E5406" s="213">
        <v>45</v>
      </c>
      <c r="F5406" s="213" t="s">
        <v>141</v>
      </c>
    </row>
    <row r="5407" spans="1:6" x14ac:dyDescent="0.3">
      <c r="A5407" s="213">
        <v>2014</v>
      </c>
      <c r="B5407" s="213" t="s">
        <v>0</v>
      </c>
      <c r="C5407" s="213" t="s">
        <v>84</v>
      </c>
      <c r="D5407" s="213" t="s">
        <v>78</v>
      </c>
      <c r="E5407" s="213">
        <v>59</v>
      </c>
      <c r="F5407" s="213" t="s">
        <v>141</v>
      </c>
    </row>
    <row r="5408" spans="1:6" x14ac:dyDescent="0.3">
      <c r="A5408" s="213">
        <v>2014</v>
      </c>
      <c r="B5408" s="213" t="s">
        <v>0</v>
      </c>
      <c r="C5408" s="213" t="s">
        <v>84</v>
      </c>
      <c r="D5408" s="213" t="s">
        <v>27</v>
      </c>
      <c r="E5408" s="213">
        <v>44</v>
      </c>
      <c r="F5408" s="213" t="s">
        <v>141</v>
      </c>
    </row>
    <row r="5409" spans="1:6" x14ac:dyDescent="0.3">
      <c r="A5409" s="213">
        <v>2014</v>
      </c>
      <c r="B5409" s="213" t="s">
        <v>0</v>
      </c>
      <c r="C5409" s="213" t="s">
        <v>84</v>
      </c>
      <c r="D5409" s="213" t="s">
        <v>13</v>
      </c>
      <c r="E5409" s="213">
        <v>33</v>
      </c>
      <c r="F5409" s="213" t="s">
        <v>141</v>
      </c>
    </row>
    <row r="5410" spans="1:6" x14ac:dyDescent="0.3">
      <c r="A5410" s="213">
        <v>2014</v>
      </c>
      <c r="B5410" s="213" t="s">
        <v>0</v>
      </c>
      <c r="C5410" s="213" t="s">
        <v>84</v>
      </c>
      <c r="D5410" s="213" t="s">
        <v>70</v>
      </c>
      <c r="E5410" s="213">
        <v>52</v>
      </c>
      <c r="F5410" s="213" t="s">
        <v>141</v>
      </c>
    </row>
    <row r="5411" spans="1:6" x14ac:dyDescent="0.3">
      <c r="A5411" s="213">
        <v>2014</v>
      </c>
      <c r="B5411" s="213" t="s">
        <v>0</v>
      </c>
      <c r="C5411" s="213" t="s">
        <v>84</v>
      </c>
      <c r="D5411" s="213" t="s">
        <v>6</v>
      </c>
      <c r="E5411" s="292">
        <v>1000</v>
      </c>
      <c r="F5411" s="213" t="s">
        <v>141</v>
      </c>
    </row>
    <row r="5412" spans="1:6" x14ac:dyDescent="0.3">
      <c r="A5412" s="213">
        <v>2014</v>
      </c>
      <c r="B5412" s="213" t="s">
        <v>0</v>
      </c>
      <c r="C5412" s="213" t="s">
        <v>84</v>
      </c>
      <c r="D5412" s="213" t="s">
        <v>62</v>
      </c>
      <c r="E5412" s="213">
        <v>42</v>
      </c>
      <c r="F5412" s="213" t="s">
        <v>141</v>
      </c>
    </row>
    <row r="5413" spans="1:6" x14ac:dyDescent="0.3">
      <c r="A5413" s="213">
        <v>2014</v>
      </c>
      <c r="B5413" s="213" t="s">
        <v>0</v>
      </c>
      <c r="C5413" s="213" t="s">
        <v>84</v>
      </c>
      <c r="D5413" s="213" t="s">
        <v>5</v>
      </c>
      <c r="E5413" s="213">
        <v>115</v>
      </c>
      <c r="F5413" s="213" t="s">
        <v>141</v>
      </c>
    </row>
    <row r="5414" spans="1:6" x14ac:dyDescent="0.3">
      <c r="A5414" s="213">
        <v>2014</v>
      </c>
      <c r="B5414" s="213" t="s">
        <v>0</v>
      </c>
      <c r="C5414" s="213" t="s">
        <v>84</v>
      </c>
      <c r="D5414" s="213" t="s">
        <v>76</v>
      </c>
      <c r="E5414" s="213">
        <v>64</v>
      </c>
      <c r="F5414" s="213" t="s">
        <v>141</v>
      </c>
    </row>
    <row r="5415" spans="1:6" x14ac:dyDescent="0.3">
      <c r="A5415" s="213">
        <v>2014</v>
      </c>
      <c r="B5415" s="213" t="s">
        <v>0</v>
      </c>
      <c r="C5415" s="213" t="s">
        <v>84</v>
      </c>
      <c r="D5415" s="213" t="s">
        <v>22</v>
      </c>
      <c r="E5415" s="213">
        <v>32</v>
      </c>
      <c r="F5415" s="213" t="s">
        <v>141</v>
      </c>
    </row>
    <row r="5416" spans="1:6" x14ac:dyDescent="0.3">
      <c r="A5416" s="213">
        <v>2014</v>
      </c>
      <c r="B5416" s="213" t="s">
        <v>0</v>
      </c>
      <c r="C5416" s="213" t="s">
        <v>84</v>
      </c>
      <c r="D5416" s="213" t="s">
        <v>23</v>
      </c>
      <c r="E5416" s="213">
        <v>34</v>
      </c>
      <c r="F5416" s="213" t="s">
        <v>141</v>
      </c>
    </row>
    <row r="5417" spans="1:6" x14ac:dyDescent="0.3">
      <c r="A5417" s="213">
        <v>2014</v>
      </c>
      <c r="B5417" s="213" t="s">
        <v>0</v>
      </c>
      <c r="C5417" s="213" t="s">
        <v>84</v>
      </c>
      <c r="D5417" s="213" t="s">
        <v>278</v>
      </c>
      <c r="E5417" s="213">
        <v>52</v>
      </c>
      <c r="F5417" s="213" t="s">
        <v>141</v>
      </c>
    </row>
    <row r="5418" spans="1:6" x14ac:dyDescent="0.3">
      <c r="A5418" s="213">
        <v>2014</v>
      </c>
      <c r="B5418" s="213" t="s">
        <v>0</v>
      </c>
      <c r="C5418" s="213" t="s">
        <v>84</v>
      </c>
      <c r="D5418" s="213" t="s">
        <v>19</v>
      </c>
      <c r="E5418" s="213">
        <v>38</v>
      </c>
      <c r="F5418" s="213" t="s">
        <v>141</v>
      </c>
    </row>
    <row r="5419" spans="1:6" x14ac:dyDescent="0.3">
      <c r="A5419" s="213">
        <v>2014</v>
      </c>
      <c r="B5419" s="213" t="s">
        <v>0</v>
      </c>
      <c r="C5419" s="213" t="s">
        <v>84</v>
      </c>
      <c r="D5419" s="213" t="s">
        <v>3</v>
      </c>
      <c r="E5419" s="213">
        <v>191</v>
      </c>
      <c r="F5419" s="213" t="s">
        <v>141</v>
      </c>
    </row>
    <row r="5420" spans="1:6" x14ac:dyDescent="0.3">
      <c r="A5420" s="213">
        <v>2014</v>
      </c>
      <c r="B5420" s="213" t="s">
        <v>0</v>
      </c>
      <c r="C5420" s="213" t="s">
        <v>84</v>
      </c>
      <c r="D5420" s="213" t="s">
        <v>80</v>
      </c>
      <c r="E5420" s="213">
        <v>49</v>
      </c>
      <c r="F5420" s="213" t="s">
        <v>141</v>
      </c>
    </row>
    <row r="5421" spans="1:6" x14ac:dyDescent="0.3">
      <c r="A5421" s="213">
        <v>2014</v>
      </c>
      <c r="B5421" s="213" t="s">
        <v>0</v>
      </c>
      <c r="C5421" s="213" t="s">
        <v>84</v>
      </c>
      <c r="D5421" s="213" t="s">
        <v>39</v>
      </c>
      <c r="E5421" s="213">
        <v>41</v>
      </c>
      <c r="F5421" s="213" t="s">
        <v>141</v>
      </c>
    </row>
    <row r="5422" spans="1:6" x14ac:dyDescent="0.3">
      <c r="A5422" s="213">
        <v>2014</v>
      </c>
      <c r="B5422" s="213" t="s">
        <v>0</v>
      </c>
      <c r="C5422" s="213" t="s">
        <v>84</v>
      </c>
      <c r="D5422" s="213" t="s">
        <v>14</v>
      </c>
      <c r="E5422" s="213">
        <v>86</v>
      </c>
      <c r="F5422" s="213" t="s">
        <v>141</v>
      </c>
    </row>
    <row r="5423" spans="1:6" x14ac:dyDescent="0.3">
      <c r="A5423" s="213">
        <v>2014</v>
      </c>
      <c r="B5423" s="213" t="s">
        <v>0</v>
      </c>
      <c r="C5423" s="213" t="s">
        <v>84</v>
      </c>
      <c r="D5423" s="213" t="s">
        <v>24</v>
      </c>
      <c r="E5423" s="213">
        <v>113</v>
      </c>
      <c r="F5423" s="213" t="s">
        <v>141</v>
      </c>
    </row>
    <row r="5424" spans="1:6" x14ac:dyDescent="0.3">
      <c r="A5424" s="213">
        <v>2014</v>
      </c>
      <c r="B5424" s="213" t="s">
        <v>0</v>
      </c>
      <c r="C5424" s="213" t="s">
        <v>84</v>
      </c>
      <c r="D5424" s="213" t="s">
        <v>9</v>
      </c>
      <c r="E5424" s="213">
        <v>74</v>
      </c>
      <c r="F5424" s="213" t="s">
        <v>141</v>
      </c>
    </row>
    <row r="5425" spans="1:6" x14ac:dyDescent="0.3">
      <c r="A5425" s="213">
        <v>2014</v>
      </c>
      <c r="B5425" s="213" t="s">
        <v>0</v>
      </c>
      <c r="C5425" s="213" t="s">
        <v>84</v>
      </c>
      <c r="D5425" s="213" t="s">
        <v>28</v>
      </c>
      <c r="E5425" s="213">
        <v>43</v>
      </c>
      <c r="F5425" s="213" t="s">
        <v>141</v>
      </c>
    </row>
    <row r="5426" spans="1:6" x14ac:dyDescent="0.3">
      <c r="A5426" s="213">
        <v>2014</v>
      </c>
      <c r="B5426" s="213" t="s">
        <v>0</v>
      </c>
      <c r="C5426" s="213" t="s">
        <v>84</v>
      </c>
      <c r="D5426" s="213" t="s">
        <v>31</v>
      </c>
      <c r="E5426" s="213">
        <v>46</v>
      </c>
      <c r="F5426" s="213" t="s">
        <v>141</v>
      </c>
    </row>
    <row r="5427" spans="1:6" x14ac:dyDescent="0.3">
      <c r="A5427" s="213">
        <v>2014</v>
      </c>
      <c r="B5427" s="213" t="s">
        <v>0</v>
      </c>
      <c r="C5427" s="213" t="s">
        <v>84</v>
      </c>
      <c r="D5427" s="213" t="s">
        <v>64</v>
      </c>
      <c r="E5427" s="213">
        <v>55</v>
      </c>
      <c r="F5427" s="213" t="s">
        <v>141</v>
      </c>
    </row>
    <row r="5428" spans="1:6" x14ac:dyDescent="0.3">
      <c r="A5428" s="213">
        <v>2014</v>
      </c>
      <c r="B5428" s="213" t="s">
        <v>0</v>
      </c>
      <c r="C5428" s="213" t="s">
        <v>84</v>
      </c>
      <c r="D5428" s="213" t="s">
        <v>73</v>
      </c>
      <c r="E5428" s="213">
        <v>63</v>
      </c>
      <c r="F5428" s="213" t="s">
        <v>141</v>
      </c>
    </row>
    <row r="5429" spans="1:6" x14ac:dyDescent="0.3">
      <c r="A5429" s="213">
        <v>2014</v>
      </c>
      <c r="B5429" s="213" t="s">
        <v>0</v>
      </c>
      <c r="C5429" s="213" t="s">
        <v>84</v>
      </c>
      <c r="D5429" s="213" t="s">
        <v>26</v>
      </c>
      <c r="E5429" s="213">
        <v>32</v>
      </c>
      <c r="F5429" s="213" t="s">
        <v>141</v>
      </c>
    </row>
    <row r="5430" spans="1:6" x14ac:dyDescent="0.3">
      <c r="A5430" s="213">
        <v>2014</v>
      </c>
      <c r="B5430" s="213" t="s">
        <v>0</v>
      </c>
      <c r="C5430" s="213" t="s">
        <v>84</v>
      </c>
      <c r="D5430" s="213" t="s">
        <v>46</v>
      </c>
      <c r="E5430" s="213">
        <v>64</v>
      </c>
      <c r="F5430" s="213" t="s">
        <v>141</v>
      </c>
    </row>
    <row r="5431" spans="1:6" x14ac:dyDescent="0.3">
      <c r="A5431" s="213">
        <v>2014</v>
      </c>
      <c r="B5431" s="213" t="s">
        <v>0</v>
      </c>
      <c r="C5431" s="213" t="s">
        <v>84</v>
      </c>
      <c r="D5431" s="213" t="s">
        <v>75</v>
      </c>
      <c r="E5431" s="213">
        <v>37</v>
      </c>
      <c r="F5431" s="213" t="s">
        <v>141</v>
      </c>
    </row>
    <row r="5432" spans="1:6" x14ac:dyDescent="0.3">
      <c r="A5432" s="213">
        <v>2014</v>
      </c>
      <c r="B5432" s="213" t="s">
        <v>0</v>
      </c>
      <c r="C5432" s="213" t="s">
        <v>84</v>
      </c>
      <c r="D5432" s="213" t="s">
        <v>10</v>
      </c>
      <c r="E5432" s="213">
        <v>123</v>
      </c>
      <c r="F5432" s="213" t="s">
        <v>141</v>
      </c>
    </row>
    <row r="5433" spans="1:6" x14ac:dyDescent="0.3">
      <c r="A5433" s="213">
        <v>2014</v>
      </c>
      <c r="B5433" s="213" t="s">
        <v>0</v>
      </c>
      <c r="C5433" s="213" t="s">
        <v>84</v>
      </c>
      <c r="D5433" s="213" t="s">
        <v>15</v>
      </c>
      <c r="E5433" s="213">
        <v>110</v>
      </c>
      <c r="F5433" s="213" t="s">
        <v>141</v>
      </c>
    </row>
    <row r="5434" spans="1:6" x14ac:dyDescent="0.3">
      <c r="A5434" s="213">
        <v>2014</v>
      </c>
      <c r="B5434" s="213" t="s">
        <v>0</v>
      </c>
      <c r="C5434" s="213" t="s">
        <v>84</v>
      </c>
      <c r="D5434" s="213" t="s">
        <v>18</v>
      </c>
      <c r="E5434" s="213">
        <v>78</v>
      </c>
      <c r="F5434" s="213" t="s">
        <v>141</v>
      </c>
    </row>
    <row r="5435" spans="1:6" x14ac:dyDescent="0.3">
      <c r="A5435" s="213">
        <v>2014</v>
      </c>
      <c r="B5435" s="213" t="s">
        <v>0</v>
      </c>
      <c r="C5435" s="213" t="s">
        <v>84</v>
      </c>
      <c r="D5435" s="213" t="s">
        <v>71</v>
      </c>
      <c r="E5435" s="213">
        <v>40</v>
      </c>
      <c r="F5435" s="213" t="s">
        <v>141</v>
      </c>
    </row>
    <row r="5436" spans="1:6" x14ac:dyDescent="0.3">
      <c r="A5436" s="213">
        <v>2014</v>
      </c>
      <c r="B5436" s="213" t="s">
        <v>0</v>
      </c>
      <c r="C5436" s="213" t="s">
        <v>84</v>
      </c>
      <c r="D5436" s="213" t="s">
        <v>20</v>
      </c>
      <c r="E5436" s="213">
        <v>43</v>
      </c>
      <c r="F5436" s="213" t="s">
        <v>141</v>
      </c>
    </row>
    <row r="5437" spans="1:6" x14ac:dyDescent="0.3">
      <c r="A5437" s="213">
        <v>2014</v>
      </c>
      <c r="B5437" s="213" t="s">
        <v>0</v>
      </c>
      <c r="C5437" s="213" t="s">
        <v>84</v>
      </c>
      <c r="D5437" s="213" t="s">
        <v>95</v>
      </c>
      <c r="E5437" s="213">
        <v>75</v>
      </c>
      <c r="F5437" s="213" t="s">
        <v>141</v>
      </c>
    </row>
    <row r="5438" spans="1:6" x14ac:dyDescent="0.3">
      <c r="A5438" s="213">
        <v>2014</v>
      </c>
      <c r="B5438" s="213" t="s">
        <v>0</v>
      </c>
      <c r="C5438" s="213" t="s">
        <v>84</v>
      </c>
      <c r="D5438" s="213" t="s">
        <v>281</v>
      </c>
      <c r="E5438" s="213">
        <v>210</v>
      </c>
      <c r="F5438" s="213" t="s">
        <v>141</v>
      </c>
    </row>
    <row r="5439" spans="1:6" x14ac:dyDescent="0.3">
      <c r="A5439" s="213">
        <v>2014</v>
      </c>
      <c r="B5439" s="213" t="s">
        <v>0</v>
      </c>
      <c r="C5439" s="213" t="s">
        <v>84</v>
      </c>
      <c r="D5439" s="213" t="s">
        <v>145</v>
      </c>
      <c r="E5439" s="292">
        <v>5528</v>
      </c>
      <c r="F5439" s="213" t="s">
        <v>141</v>
      </c>
    </row>
    <row r="5440" spans="1:6" x14ac:dyDescent="0.3">
      <c r="A5440" s="213">
        <v>2014</v>
      </c>
      <c r="B5440" s="213" t="s">
        <v>0</v>
      </c>
      <c r="C5440" s="213" t="s">
        <v>84</v>
      </c>
      <c r="D5440" s="213" t="s">
        <v>146</v>
      </c>
      <c r="E5440" s="213">
        <v>564</v>
      </c>
      <c r="F5440" s="213" t="s">
        <v>141</v>
      </c>
    </row>
    <row r="5441" spans="1:6" x14ac:dyDescent="0.3">
      <c r="A5441" s="213">
        <v>2014</v>
      </c>
      <c r="B5441" s="213" t="s">
        <v>0</v>
      </c>
      <c r="C5441" s="213" t="s">
        <v>84</v>
      </c>
      <c r="D5441" s="213" t="s">
        <v>147</v>
      </c>
      <c r="E5441" s="292">
        <v>5666</v>
      </c>
      <c r="F5441" s="213" t="s">
        <v>141</v>
      </c>
    </row>
    <row r="5442" spans="1:6" x14ac:dyDescent="0.3">
      <c r="A5442" s="213">
        <v>2014</v>
      </c>
      <c r="B5442" s="213" t="s">
        <v>0</v>
      </c>
      <c r="C5442" s="213" t="s">
        <v>293</v>
      </c>
      <c r="D5442" s="213" t="s">
        <v>79</v>
      </c>
      <c r="E5442" s="213">
        <v>109</v>
      </c>
      <c r="F5442" s="213" t="s">
        <v>141</v>
      </c>
    </row>
    <row r="5443" spans="1:6" x14ac:dyDescent="0.3">
      <c r="A5443" s="213">
        <v>2014</v>
      </c>
      <c r="B5443" s="213" t="s">
        <v>0</v>
      </c>
      <c r="C5443" s="213" t="s">
        <v>293</v>
      </c>
      <c r="D5443" s="213" t="s">
        <v>17</v>
      </c>
      <c r="E5443" s="213">
        <v>90</v>
      </c>
      <c r="F5443" s="213" t="s">
        <v>141</v>
      </c>
    </row>
    <row r="5444" spans="1:6" x14ac:dyDescent="0.3">
      <c r="A5444" s="213">
        <v>2014</v>
      </c>
      <c r="B5444" s="213" t="s">
        <v>0</v>
      </c>
      <c r="C5444" s="213" t="s">
        <v>293</v>
      </c>
      <c r="D5444" s="213" t="s">
        <v>11</v>
      </c>
      <c r="E5444" s="213">
        <v>168</v>
      </c>
      <c r="F5444" s="213" t="s">
        <v>141</v>
      </c>
    </row>
    <row r="5445" spans="1:6" x14ac:dyDescent="0.3">
      <c r="A5445" s="213">
        <v>2014</v>
      </c>
      <c r="B5445" s="213" t="s">
        <v>0</v>
      </c>
      <c r="C5445" s="213" t="s">
        <v>293</v>
      </c>
      <c r="D5445" s="213" t="s">
        <v>56</v>
      </c>
      <c r="E5445" s="213">
        <v>59</v>
      </c>
      <c r="F5445" s="213" t="s">
        <v>141</v>
      </c>
    </row>
    <row r="5446" spans="1:6" x14ac:dyDescent="0.3">
      <c r="A5446" s="213">
        <v>2014</v>
      </c>
      <c r="B5446" s="213" t="s">
        <v>0</v>
      </c>
      <c r="C5446" s="213" t="s">
        <v>293</v>
      </c>
      <c r="D5446" s="213" t="s">
        <v>29</v>
      </c>
      <c r="E5446" s="213">
        <v>46</v>
      </c>
      <c r="F5446" s="213" t="s">
        <v>141</v>
      </c>
    </row>
    <row r="5447" spans="1:6" x14ac:dyDescent="0.3">
      <c r="A5447" s="213">
        <v>2014</v>
      </c>
      <c r="B5447" s="213" t="s">
        <v>0</v>
      </c>
      <c r="C5447" s="213" t="s">
        <v>293</v>
      </c>
      <c r="D5447" s="213" t="s">
        <v>47</v>
      </c>
      <c r="E5447" s="213">
        <v>75</v>
      </c>
      <c r="F5447" s="213" t="s">
        <v>141</v>
      </c>
    </row>
    <row r="5448" spans="1:6" x14ac:dyDescent="0.3">
      <c r="A5448" s="213">
        <v>2014</v>
      </c>
      <c r="B5448" s="213" t="s">
        <v>0</v>
      </c>
      <c r="C5448" s="213" t="s">
        <v>293</v>
      </c>
      <c r="D5448" s="213" t="s">
        <v>74</v>
      </c>
      <c r="E5448" s="213">
        <v>101</v>
      </c>
      <c r="F5448" s="213" t="s">
        <v>141</v>
      </c>
    </row>
    <row r="5449" spans="1:6" x14ac:dyDescent="0.3">
      <c r="A5449" s="213">
        <v>2014</v>
      </c>
      <c r="B5449" s="213" t="s">
        <v>0</v>
      </c>
      <c r="C5449" s="213" t="s">
        <v>293</v>
      </c>
      <c r="D5449" s="213" t="s">
        <v>33</v>
      </c>
      <c r="E5449" s="213">
        <v>32</v>
      </c>
      <c r="F5449" s="213" t="s">
        <v>141</v>
      </c>
    </row>
    <row r="5450" spans="1:6" x14ac:dyDescent="0.3">
      <c r="A5450" s="213">
        <v>2014</v>
      </c>
      <c r="B5450" s="213" t="s">
        <v>0</v>
      </c>
      <c r="C5450" s="213" t="s">
        <v>293</v>
      </c>
      <c r="D5450" s="213" t="s">
        <v>60</v>
      </c>
      <c r="E5450" s="213">
        <v>36</v>
      </c>
      <c r="F5450" s="213" t="s">
        <v>141</v>
      </c>
    </row>
    <row r="5451" spans="1:6" x14ac:dyDescent="0.3">
      <c r="A5451" s="213">
        <v>2014</v>
      </c>
      <c r="B5451" s="213" t="s">
        <v>0</v>
      </c>
      <c r="C5451" s="213" t="s">
        <v>293</v>
      </c>
      <c r="D5451" s="213" t="s">
        <v>25</v>
      </c>
      <c r="E5451" s="213">
        <v>90</v>
      </c>
      <c r="F5451" s="213" t="s">
        <v>141</v>
      </c>
    </row>
    <row r="5452" spans="1:6" x14ac:dyDescent="0.3">
      <c r="A5452" s="213">
        <v>2014</v>
      </c>
      <c r="B5452" s="213" t="s">
        <v>0</v>
      </c>
      <c r="C5452" s="213" t="s">
        <v>293</v>
      </c>
      <c r="D5452" s="213" t="s">
        <v>7</v>
      </c>
      <c r="E5452" s="213">
        <v>99</v>
      </c>
      <c r="F5452" s="213" t="s">
        <v>141</v>
      </c>
    </row>
    <row r="5453" spans="1:6" x14ac:dyDescent="0.3">
      <c r="A5453" s="213">
        <v>2014</v>
      </c>
      <c r="B5453" s="213" t="s">
        <v>0</v>
      </c>
      <c r="C5453" s="213" t="s">
        <v>293</v>
      </c>
      <c r="D5453" s="213" t="s">
        <v>36</v>
      </c>
      <c r="E5453" s="213">
        <v>37</v>
      </c>
      <c r="F5453" s="213" t="s">
        <v>141</v>
      </c>
    </row>
    <row r="5454" spans="1:6" x14ac:dyDescent="0.3">
      <c r="A5454" s="213">
        <v>2014</v>
      </c>
      <c r="B5454" s="213" t="s">
        <v>0</v>
      </c>
      <c r="C5454" s="213" t="s">
        <v>293</v>
      </c>
      <c r="D5454" s="213" t="s">
        <v>285</v>
      </c>
      <c r="E5454" s="213">
        <v>30</v>
      </c>
      <c r="F5454" s="213" t="s">
        <v>141</v>
      </c>
    </row>
    <row r="5455" spans="1:6" x14ac:dyDescent="0.3">
      <c r="A5455" s="213">
        <v>2014</v>
      </c>
      <c r="B5455" s="213" t="s">
        <v>0</v>
      </c>
      <c r="C5455" s="213" t="s">
        <v>293</v>
      </c>
      <c r="D5455" s="213" t="s">
        <v>21</v>
      </c>
      <c r="E5455" s="213">
        <v>34</v>
      </c>
      <c r="F5455" s="213" t="s">
        <v>141</v>
      </c>
    </row>
    <row r="5456" spans="1:6" x14ac:dyDescent="0.3">
      <c r="A5456" s="213">
        <v>2014</v>
      </c>
      <c r="B5456" s="213" t="s">
        <v>0</v>
      </c>
      <c r="C5456" s="213" t="s">
        <v>293</v>
      </c>
      <c r="D5456" s="213" t="s">
        <v>16</v>
      </c>
      <c r="E5456" s="213">
        <v>82</v>
      </c>
      <c r="F5456" s="213" t="s">
        <v>141</v>
      </c>
    </row>
    <row r="5457" spans="1:6" x14ac:dyDescent="0.3">
      <c r="A5457" s="213">
        <v>2014</v>
      </c>
      <c r="B5457" s="213" t="s">
        <v>0</v>
      </c>
      <c r="C5457" s="213" t="s">
        <v>293</v>
      </c>
      <c r="D5457" s="213" t="s">
        <v>2</v>
      </c>
      <c r="E5457" s="213">
        <v>202</v>
      </c>
      <c r="F5457" s="213" t="s">
        <v>141</v>
      </c>
    </row>
    <row r="5458" spans="1:6" x14ac:dyDescent="0.3">
      <c r="A5458" s="213">
        <v>2014</v>
      </c>
      <c r="B5458" s="213" t="s">
        <v>0</v>
      </c>
      <c r="C5458" s="213" t="s">
        <v>293</v>
      </c>
      <c r="D5458" s="213" t="s">
        <v>4</v>
      </c>
      <c r="E5458" s="213">
        <v>222</v>
      </c>
      <c r="F5458" s="213" t="s">
        <v>141</v>
      </c>
    </row>
    <row r="5459" spans="1:6" x14ac:dyDescent="0.3">
      <c r="A5459" s="213">
        <v>2014</v>
      </c>
      <c r="B5459" s="213" t="s">
        <v>0</v>
      </c>
      <c r="C5459" s="213" t="s">
        <v>293</v>
      </c>
      <c r="D5459" s="213" t="s">
        <v>8</v>
      </c>
      <c r="E5459" s="213">
        <v>71</v>
      </c>
      <c r="F5459" s="213" t="s">
        <v>141</v>
      </c>
    </row>
    <row r="5460" spans="1:6" x14ac:dyDescent="0.3">
      <c r="A5460" s="213">
        <v>2014</v>
      </c>
      <c r="B5460" s="213" t="s">
        <v>0</v>
      </c>
      <c r="C5460" s="213" t="s">
        <v>293</v>
      </c>
      <c r="D5460" s="213" t="s">
        <v>78</v>
      </c>
      <c r="E5460" s="213">
        <v>112</v>
      </c>
      <c r="F5460" s="213" t="s">
        <v>141</v>
      </c>
    </row>
    <row r="5461" spans="1:6" x14ac:dyDescent="0.3">
      <c r="A5461" s="213">
        <v>2014</v>
      </c>
      <c r="B5461" s="213" t="s">
        <v>0</v>
      </c>
      <c r="C5461" s="213" t="s">
        <v>293</v>
      </c>
      <c r="D5461" s="213" t="s">
        <v>27</v>
      </c>
      <c r="E5461" s="213">
        <v>74</v>
      </c>
      <c r="F5461" s="213" t="s">
        <v>141</v>
      </c>
    </row>
    <row r="5462" spans="1:6" x14ac:dyDescent="0.3">
      <c r="A5462" s="213">
        <v>2014</v>
      </c>
      <c r="B5462" s="213" t="s">
        <v>0</v>
      </c>
      <c r="C5462" s="213" t="s">
        <v>293</v>
      </c>
      <c r="D5462" s="213" t="s">
        <v>70</v>
      </c>
      <c r="E5462" s="213">
        <v>172</v>
      </c>
      <c r="F5462" s="213" t="s">
        <v>141</v>
      </c>
    </row>
    <row r="5463" spans="1:6" x14ac:dyDescent="0.3">
      <c r="A5463" s="213">
        <v>2014</v>
      </c>
      <c r="B5463" s="213" t="s">
        <v>0</v>
      </c>
      <c r="C5463" s="213" t="s">
        <v>293</v>
      </c>
      <c r="D5463" s="213" t="s">
        <v>72</v>
      </c>
      <c r="E5463" s="213">
        <v>31</v>
      </c>
      <c r="F5463" s="213" t="s">
        <v>141</v>
      </c>
    </row>
    <row r="5464" spans="1:6" x14ac:dyDescent="0.3">
      <c r="A5464" s="213">
        <v>2014</v>
      </c>
      <c r="B5464" s="213" t="s">
        <v>0</v>
      </c>
      <c r="C5464" s="213" t="s">
        <v>293</v>
      </c>
      <c r="D5464" s="213" t="s">
        <v>6</v>
      </c>
      <c r="E5464" s="213">
        <v>191</v>
      </c>
      <c r="F5464" s="213" t="s">
        <v>141</v>
      </c>
    </row>
    <row r="5465" spans="1:6" x14ac:dyDescent="0.3">
      <c r="A5465" s="213">
        <v>2014</v>
      </c>
      <c r="B5465" s="213" t="s">
        <v>0</v>
      </c>
      <c r="C5465" s="213" t="s">
        <v>293</v>
      </c>
      <c r="D5465" s="213" t="s">
        <v>62</v>
      </c>
      <c r="E5465" s="213">
        <v>64</v>
      </c>
      <c r="F5465" s="213" t="s">
        <v>141</v>
      </c>
    </row>
    <row r="5466" spans="1:6" x14ac:dyDescent="0.3">
      <c r="A5466" s="213">
        <v>2014</v>
      </c>
      <c r="B5466" s="213" t="s">
        <v>0</v>
      </c>
      <c r="C5466" s="213" t="s">
        <v>293</v>
      </c>
      <c r="D5466" s="213" t="s">
        <v>5</v>
      </c>
      <c r="E5466" s="213">
        <v>161</v>
      </c>
      <c r="F5466" s="213" t="s">
        <v>141</v>
      </c>
    </row>
    <row r="5467" spans="1:6" x14ac:dyDescent="0.3">
      <c r="A5467" s="213">
        <v>2014</v>
      </c>
      <c r="B5467" s="213" t="s">
        <v>0</v>
      </c>
      <c r="C5467" s="213" t="s">
        <v>293</v>
      </c>
      <c r="D5467" s="213" t="s">
        <v>76</v>
      </c>
      <c r="E5467" s="213">
        <v>78</v>
      </c>
      <c r="F5467" s="213" t="s">
        <v>141</v>
      </c>
    </row>
    <row r="5468" spans="1:6" x14ac:dyDescent="0.3">
      <c r="A5468" s="213">
        <v>2014</v>
      </c>
      <c r="B5468" s="213" t="s">
        <v>0</v>
      </c>
      <c r="C5468" s="213" t="s">
        <v>293</v>
      </c>
      <c r="D5468" s="213" t="s">
        <v>23</v>
      </c>
      <c r="E5468" s="213">
        <v>41</v>
      </c>
      <c r="F5468" s="213" t="s">
        <v>141</v>
      </c>
    </row>
    <row r="5469" spans="1:6" x14ac:dyDescent="0.3">
      <c r="A5469" s="213">
        <v>2014</v>
      </c>
      <c r="B5469" s="213" t="s">
        <v>0</v>
      </c>
      <c r="C5469" s="213" t="s">
        <v>293</v>
      </c>
      <c r="D5469" s="213" t="s">
        <v>278</v>
      </c>
      <c r="E5469" s="213">
        <v>53</v>
      </c>
      <c r="F5469" s="213" t="s">
        <v>141</v>
      </c>
    </row>
    <row r="5470" spans="1:6" x14ac:dyDescent="0.3">
      <c r="A5470" s="213">
        <v>2014</v>
      </c>
      <c r="B5470" s="213" t="s">
        <v>0</v>
      </c>
      <c r="C5470" s="213" t="s">
        <v>293</v>
      </c>
      <c r="D5470" s="213" t="s">
        <v>19</v>
      </c>
      <c r="E5470" s="213">
        <v>31</v>
      </c>
      <c r="F5470" s="213" t="s">
        <v>141</v>
      </c>
    </row>
    <row r="5471" spans="1:6" x14ac:dyDescent="0.3">
      <c r="A5471" s="213">
        <v>2014</v>
      </c>
      <c r="B5471" s="213" t="s">
        <v>0</v>
      </c>
      <c r="C5471" s="213" t="s">
        <v>293</v>
      </c>
      <c r="D5471" s="213" t="s">
        <v>48</v>
      </c>
      <c r="E5471" s="213">
        <v>36</v>
      </c>
      <c r="F5471" s="213" t="s">
        <v>141</v>
      </c>
    </row>
    <row r="5472" spans="1:6" x14ac:dyDescent="0.3">
      <c r="A5472" s="213">
        <v>2014</v>
      </c>
      <c r="B5472" s="213" t="s">
        <v>0</v>
      </c>
      <c r="C5472" s="213" t="s">
        <v>293</v>
      </c>
      <c r="D5472" s="213" t="s">
        <v>3</v>
      </c>
      <c r="E5472" s="213">
        <v>183</v>
      </c>
      <c r="F5472" s="213" t="s">
        <v>141</v>
      </c>
    </row>
    <row r="5473" spans="1:6" x14ac:dyDescent="0.3">
      <c r="A5473" s="213">
        <v>2014</v>
      </c>
      <c r="B5473" s="213" t="s">
        <v>0</v>
      </c>
      <c r="C5473" s="213" t="s">
        <v>293</v>
      </c>
      <c r="D5473" s="213" t="s">
        <v>80</v>
      </c>
      <c r="E5473" s="213">
        <v>43</v>
      </c>
      <c r="F5473" s="213" t="s">
        <v>141</v>
      </c>
    </row>
    <row r="5474" spans="1:6" x14ac:dyDescent="0.3">
      <c r="A5474" s="213">
        <v>2014</v>
      </c>
      <c r="B5474" s="213" t="s">
        <v>0</v>
      </c>
      <c r="C5474" s="213" t="s">
        <v>293</v>
      </c>
      <c r="D5474" s="213" t="s">
        <v>39</v>
      </c>
      <c r="E5474" s="213">
        <v>145</v>
      </c>
      <c r="F5474" s="213" t="s">
        <v>141</v>
      </c>
    </row>
    <row r="5475" spans="1:6" x14ac:dyDescent="0.3">
      <c r="A5475" s="213">
        <v>2014</v>
      </c>
      <c r="B5475" s="213" t="s">
        <v>0</v>
      </c>
      <c r="C5475" s="213" t="s">
        <v>293</v>
      </c>
      <c r="D5475" s="213" t="s">
        <v>14</v>
      </c>
      <c r="E5475" s="213">
        <v>140</v>
      </c>
      <c r="F5475" s="213" t="s">
        <v>141</v>
      </c>
    </row>
    <row r="5476" spans="1:6" x14ac:dyDescent="0.3">
      <c r="A5476" s="213">
        <v>2014</v>
      </c>
      <c r="B5476" s="213" t="s">
        <v>0</v>
      </c>
      <c r="C5476" s="213" t="s">
        <v>293</v>
      </c>
      <c r="D5476" s="213" t="s">
        <v>24</v>
      </c>
      <c r="E5476" s="213">
        <v>110</v>
      </c>
      <c r="F5476" s="213" t="s">
        <v>141</v>
      </c>
    </row>
    <row r="5477" spans="1:6" x14ac:dyDescent="0.3">
      <c r="A5477" s="213">
        <v>2014</v>
      </c>
      <c r="B5477" s="213" t="s">
        <v>0</v>
      </c>
      <c r="C5477" s="213" t="s">
        <v>293</v>
      </c>
      <c r="D5477" s="213" t="s">
        <v>9</v>
      </c>
      <c r="E5477" s="213">
        <v>88</v>
      </c>
      <c r="F5477" s="213" t="s">
        <v>141</v>
      </c>
    </row>
    <row r="5478" spans="1:6" x14ac:dyDescent="0.3">
      <c r="A5478" s="213">
        <v>2014</v>
      </c>
      <c r="B5478" s="213" t="s">
        <v>0</v>
      </c>
      <c r="C5478" s="213" t="s">
        <v>293</v>
      </c>
      <c r="D5478" s="213" t="s">
        <v>28</v>
      </c>
      <c r="E5478" s="213">
        <v>54</v>
      </c>
      <c r="F5478" s="213" t="s">
        <v>141</v>
      </c>
    </row>
    <row r="5479" spans="1:6" x14ac:dyDescent="0.3">
      <c r="A5479" s="213">
        <v>2014</v>
      </c>
      <c r="B5479" s="213" t="s">
        <v>0</v>
      </c>
      <c r="C5479" s="213" t="s">
        <v>293</v>
      </c>
      <c r="D5479" s="213" t="s">
        <v>31</v>
      </c>
      <c r="E5479" s="213">
        <v>101</v>
      </c>
      <c r="F5479" s="213" t="s">
        <v>141</v>
      </c>
    </row>
    <row r="5480" spans="1:6" x14ac:dyDescent="0.3">
      <c r="A5480" s="213">
        <v>2014</v>
      </c>
      <c r="B5480" s="213" t="s">
        <v>0</v>
      </c>
      <c r="C5480" s="213" t="s">
        <v>293</v>
      </c>
      <c r="D5480" s="213" t="s">
        <v>64</v>
      </c>
      <c r="E5480" s="213">
        <v>62</v>
      </c>
      <c r="F5480" s="213" t="s">
        <v>141</v>
      </c>
    </row>
    <row r="5481" spans="1:6" x14ac:dyDescent="0.3">
      <c r="A5481" s="213">
        <v>2014</v>
      </c>
      <c r="B5481" s="213" t="s">
        <v>0</v>
      </c>
      <c r="C5481" s="213" t="s">
        <v>293</v>
      </c>
      <c r="D5481" s="213" t="s">
        <v>73</v>
      </c>
      <c r="E5481" s="213">
        <v>80</v>
      </c>
      <c r="F5481" s="213" t="s">
        <v>141</v>
      </c>
    </row>
    <row r="5482" spans="1:6" x14ac:dyDescent="0.3">
      <c r="A5482" s="213">
        <v>2014</v>
      </c>
      <c r="B5482" s="213" t="s">
        <v>0</v>
      </c>
      <c r="C5482" s="213" t="s">
        <v>293</v>
      </c>
      <c r="D5482" s="213" t="s">
        <v>26</v>
      </c>
      <c r="E5482" s="213">
        <v>37</v>
      </c>
      <c r="F5482" s="213" t="s">
        <v>141</v>
      </c>
    </row>
    <row r="5483" spans="1:6" x14ac:dyDescent="0.3">
      <c r="A5483" s="213">
        <v>2014</v>
      </c>
      <c r="B5483" s="213" t="s">
        <v>0</v>
      </c>
      <c r="C5483" s="213" t="s">
        <v>293</v>
      </c>
      <c r="D5483" s="213" t="s">
        <v>32</v>
      </c>
      <c r="E5483" s="213">
        <v>46</v>
      </c>
      <c r="F5483" s="213" t="s">
        <v>141</v>
      </c>
    </row>
    <row r="5484" spans="1:6" x14ac:dyDescent="0.3">
      <c r="A5484" s="213">
        <v>2014</v>
      </c>
      <c r="B5484" s="213" t="s">
        <v>0</v>
      </c>
      <c r="C5484" s="213" t="s">
        <v>293</v>
      </c>
      <c r="D5484" s="213" t="s">
        <v>46</v>
      </c>
      <c r="E5484" s="213">
        <v>108</v>
      </c>
      <c r="F5484" s="213" t="s">
        <v>141</v>
      </c>
    </row>
    <row r="5485" spans="1:6" x14ac:dyDescent="0.3">
      <c r="A5485" s="213">
        <v>2014</v>
      </c>
      <c r="B5485" s="213" t="s">
        <v>0</v>
      </c>
      <c r="C5485" s="213" t="s">
        <v>293</v>
      </c>
      <c r="D5485" s="213" t="s">
        <v>75</v>
      </c>
      <c r="E5485" s="213">
        <v>73</v>
      </c>
      <c r="F5485" s="213" t="s">
        <v>141</v>
      </c>
    </row>
    <row r="5486" spans="1:6" x14ac:dyDescent="0.3">
      <c r="A5486" s="213">
        <v>2014</v>
      </c>
      <c r="B5486" s="213" t="s">
        <v>0</v>
      </c>
      <c r="C5486" s="213" t="s">
        <v>293</v>
      </c>
      <c r="D5486" s="213" t="s">
        <v>10</v>
      </c>
      <c r="E5486" s="213">
        <v>159</v>
      </c>
      <c r="F5486" s="213" t="s">
        <v>141</v>
      </c>
    </row>
    <row r="5487" spans="1:6" x14ac:dyDescent="0.3">
      <c r="A5487" s="213">
        <v>2014</v>
      </c>
      <c r="B5487" s="213" t="s">
        <v>0</v>
      </c>
      <c r="C5487" s="213" t="s">
        <v>293</v>
      </c>
      <c r="D5487" s="213" t="s">
        <v>15</v>
      </c>
      <c r="E5487" s="213">
        <v>123</v>
      </c>
      <c r="F5487" s="213" t="s">
        <v>141</v>
      </c>
    </row>
    <row r="5488" spans="1:6" x14ac:dyDescent="0.3">
      <c r="A5488" s="213">
        <v>2014</v>
      </c>
      <c r="B5488" s="213" t="s">
        <v>0</v>
      </c>
      <c r="C5488" s="213" t="s">
        <v>293</v>
      </c>
      <c r="D5488" s="213" t="s">
        <v>18</v>
      </c>
      <c r="E5488" s="213">
        <v>162</v>
      </c>
      <c r="F5488" s="213" t="s">
        <v>141</v>
      </c>
    </row>
    <row r="5489" spans="1:6" x14ac:dyDescent="0.3">
      <c r="A5489" s="213">
        <v>2014</v>
      </c>
      <c r="B5489" s="213" t="s">
        <v>0</v>
      </c>
      <c r="C5489" s="213" t="s">
        <v>293</v>
      </c>
      <c r="D5489" s="213" t="s">
        <v>77</v>
      </c>
      <c r="E5489" s="213">
        <v>47</v>
      </c>
      <c r="F5489" s="213" t="s">
        <v>141</v>
      </c>
    </row>
    <row r="5490" spans="1:6" x14ac:dyDescent="0.3">
      <c r="A5490" s="213">
        <v>2014</v>
      </c>
      <c r="B5490" s="213" t="s">
        <v>0</v>
      </c>
      <c r="C5490" s="213" t="s">
        <v>293</v>
      </c>
      <c r="D5490" s="213" t="s">
        <v>71</v>
      </c>
      <c r="E5490" s="213">
        <v>44</v>
      </c>
      <c r="F5490" s="213" t="s">
        <v>141</v>
      </c>
    </row>
    <row r="5491" spans="1:6" x14ac:dyDescent="0.3">
      <c r="A5491" s="213">
        <v>2014</v>
      </c>
      <c r="B5491" s="213" t="s">
        <v>0</v>
      </c>
      <c r="C5491" s="213" t="s">
        <v>293</v>
      </c>
      <c r="D5491" s="213" t="s">
        <v>20</v>
      </c>
      <c r="E5491" s="213">
        <v>100</v>
      </c>
      <c r="F5491" s="213" t="s">
        <v>141</v>
      </c>
    </row>
    <row r="5492" spans="1:6" x14ac:dyDescent="0.3">
      <c r="A5492" s="213">
        <v>2014</v>
      </c>
      <c r="B5492" s="213" t="s">
        <v>0</v>
      </c>
      <c r="C5492" s="213" t="s">
        <v>293</v>
      </c>
      <c r="D5492" s="213" t="s">
        <v>95</v>
      </c>
      <c r="E5492" s="213">
        <v>107</v>
      </c>
      <c r="F5492" s="213" t="s">
        <v>141</v>
      </c>
    </row>
    <row r="5493" spans="1:6" x14ac:dyDescent="0.3">
      <c r="A5493" s="213">
        <v>2014</v>
      </c>
      <c r="B5493" s="213" t="s">
        <v>0</v>
      </c>
      <c r="C5493" s="213" t="s">
        <v>293</v>
      </c>
      <c r="D5493" s="213" t="s">
        <v>281</v>
      </c>
      <c r="E5493" s="213">
        <v>353</v>
      </c>
      <c r="F5493" s="213" t="s">
        <v>141</v>
      </c>
    </row>
    <row r="5494" spans="1:6" x14ac:dyDescent="0.3">
      <c r="A5494" s="213">
        <v>2014</v>
      </c>
      <c r="B5494" s="213" t="s">
        <v>0</v>
      </c>
      <c r="C5494" s="213" t="s">
        <v>293</v>
      </c>
      <c r="D5494" s="213" t="s">
        <v>145</v>
      </c>
      <c r="E5494" s="213">
        <v>770</v>
      </c>
      <c r="F5494" s="213" t="s">
        <v>141</v>
      </c>
    </row>
    <row r="5495" spans="1:6" x14ac:dyDescent="0.3">
      <c r="A5495" s="213">
        <v>2014</v>
      </c>
      <c r="B5495" s="213" t="s">
        <v>0</v>
      </c>
      <c r="C5495" s="213" t="s">
        <v>293</v>
      </c>
      <c r="D5495" s="213" t="s">
        <v>146</v>
      </c>
      <c r="E5495" s="292">
        <v>1748</v>
      </c>
      <c r="F5495" s="213" t="s">
        <v>141</v>
      </c>
    </row>
    <row r="5496" spans="1:6" x14ac:dyDescent="0.3">
      <c r="A5496" s="213">
        <v>2014</v>
      </c>
      <c r="B5496" s="213" t="s">
        <v>0</v>
      </c>
      <c r="C5496" s="213" t="s">
        <v>293</v>
      </c>
      <c r="D5496" s="213" t="s">
        <v>147</v>
      </c>
      <c r="E5496" s="292">
        <v>2350</v>
      </c>
      <c r="F5496" s="213" t="s">
        <v>141</v>
      </c>
    </row>
    <row r="5497" spans="1:6" x14ac:dyDescent="0.3">
      <c r="A5497" s="213">
        <v>2014</v>
      </c>
      <c r="B5497" s="213" t="s">
        <v>0</v>
      </c>
      <c r="C5497" s="213" t="s">
        <v>140</v>
      </c>
      <c r="D5497" s="213" t="s">
        <v>35</v>
      </c>
      <c r="E5497" s="213">
        <v>437</v>
      </c>
      <c r="F5497" s="213" t="s">
        <v>141</v>
      </c>
    </row>
    <row r="5498" spans="1:6" x14ac:dyDescent="0.3">
      <c r="A5498" s="213">
        <v>2014</v>
      </c>
      <c r="B5498" s="213" t="s">
        <v>0</v>
      </c>
      <c r="C5498" s="213" t="s">
        <v>140</v>
      </c>
      <c r="D5498" s="213" t="s">
        <v>41</v>
      </c>
      <c r="E5498" s="213">
        <v>495</v>
      </c>
      <c r="F5498" s="213" t="s">
        <v>141</v>
      </c>
    </row>
    <row r="5499" spans="1:6" x14ac:dyDescent="0.3">
      <c r="A5499" s="213">
        <v>2014</v>
      </c>
      <c r="B5499" s="213" t="s">
        <v>0</v>
      </c>
      <c r="C5499" s="213" t="s">
        <v>140</v>
      </c>
      <c r="D5499" s="213" t="s">
        <v>59</v>
      </c>
      <c r="E5499" s="213">
        <v>671</v>
      </c>
      <c r="F5499" s="213" t="s">
        <v>141</v>
      </c>
    </row>
    <row r="5500" spans="1:6" x14ac:dyDescent="0.3">
      <c r="A5500" s="213">
        <v>2014</v>
      </c>
      <c r="B5500" s="213" t="s">
        <v>0</v>
      </c>
      <c r="C5500" s="213" t="s">
        <v>140</v>
      </c>
      <c r="D5500" s="213" t="s">
        <v>79</v>
      </c>
      <c r="E5500" s="292">
        <v>7614</v>
      </c>
      <c r="F5500" s="213" t="s">
        <v>141</v>
      </c>
    </row>
    <row r="5501" spans="1:6" x14ac:dyDescent="0.3">
      <c r="A5501" s="213">
        <v>2014</v>
      </c>
      <c r="B5501" s="213" t="s">
        <v>0</v>
      </c>
      <c r="C5501" s="213" t="s">
        <v>140</v>
      </c>
      <c r="D5501" s="213" t="s">
        <v>17</v>
      </c>
      <c r="E5501" s="292">
        <v>4622</v>
      </c>
      <c r="F5501" s="213" t="s">
        <v>141</v>
      </c>
    </row>
    <row r="5502" spans="1:6" x14ac:dyDescent="0.3">
      <c r="A5502" s="213">
        <v>2014</v>
      </c>
      <c r="B5502" s="213" t="s">
        <v>0</v>
      </c>
      <c r="C5502" s="213" t="s">
        <v>140</v>
      </c>
      <c r="D5502" s="213" t="s">
        <v>274</v>
      </c>
      <c r="E5502" s="213">
        <v>702</v>
      </c>
      <c r="F5502" s="213" t="s">
        <v>141</v>
      </c>
    </row>
    <row r="5503" spans="1:6" x14ac:dyDescent="0.3">
      <c r="A5503" s="213">
        <v>2014</v>
      </c>
      <c r="B5503" s="213" t="s">
        <v>0</v>
      </c>
      <c r="C5503" s="213" t="s">
        <v>140</v>
      </c>
      <c r="D5503" s="213" t="s">
        <v>66</v>
      </c>
      <c r="E5503" s="292">
        <v>1339</v>
      </c>
      <c r="F5503" s="213" t="s">
        <v>141</v>
      </c>
    </row>
    <row r="5504" spans="1:6" x14ac:dyDescent="0.3">
      <c r="A5504" s="213">
        <v>2014</v>
      </c>
      <c r="B5504" s="213" t="s">
        <v>0</v>
      </c>
      <c r="C5504" s="213" t="s">
        <v>140</v>
      </c>
      <c r="D5504" s="213" t="s">
        <v>283</v>
      </c>
      <c r="E5504" s="213">
        <v>467</v>
      </c>
      <c r="F5504" s="213" t="s">
        <v>141</v>
      </c>
    </row>
    <row r="5505" spans="1:6" x14ac:dyDescent="0.3">
      <c r="A5505" s="213">
        <v>2014</v>
      </c>
      <c r="B5505" s="213" t="s">
        <v>0</v>
      </c>
      <c r="C5505" s="213" t="s">
        <v>140</v>
      </c>
      <c r="D5505" s="213" t="s">
        <v>11</v>
      </c>
      <c r="E5505" s="292">
        <v>8019</v>
      </c>
      <c r="F5505" s="213" t="s">
        <v>141</v>
      </c>
    </row>
    <row r="5506" spans="1:6" x14ac:dyDescent="0.3">
      <c r="A5506" s="213">
        <v>2014</v>
      </c>
      <c r="B5506" s="213" t="s">
        <v>0</v>
      </c>
      <c r="C5506" s="213" t="s">
        <v>140</v>
      </c>
      <c r="D5506" s="213" t="s">
        <v>56</v>
      </c>
      <c r="E5506" s="292">
        <v>2213</v>
      </c>
      <c r="F5506" s="213" t="s">
        <v>141</v>
      </c>
    </row>
    <row r="5507" spans="1:6" x14ac:dyDescent="0.3">
      <c r="A5507" s="213">
        <v>2014</v>
      </c>
      <c r="B5507" s="213" t="s">
        <v>0</v>
      </c>
      <c r="C5507" s="213" t="s">
        <v>140</v>
      </c>
      <c r="D5507" s="213" t="s">
        <v>29</v>
      </c>
      <c r="E5507" s="292">
        <v>2193</v>
      </c>
      <c r="F5507" s="213" t="s">
        <v>141</v>
      </c>
    </row>
    <row r="5508" spans="1:6" x14ac:dyDescent="0.3">
      <c r="A5508" s="213">
        <v>2014</v>
      </c>
      <c r="B5508" s="213" t="s">
        <v>0</v>
      </c>
      <c r="C5508" s="213" t="s">
        <v>140</v>
      </c>
      <c r="D5508" s="213" t="s">
        <v>40</v>
      </c>
      <c r="E5508" s="213">
        <v>206</v>
      </c>
      <c r="F5508" s="213" t="s">
        <v>141</v>
      </c>
    </row>
    <row r="5509" spans="1:6" x14ac:dyDescent="0.3">
      <c r="A5509" s="213">
        <v>2014</v>
      </c>
      <c r="B5509" s="213" t="s">
        <v>0</v>
      </c>
      <c r="C5509" s="213" t="s">
        <v>140</v>
      </c>
      <c r="D5509" s="213" t="s">
        <v>47</v>
      </c>
      <c r="E5509" s="292">
        <v>5502</v>
      </c>
      <c r="F5509" s="213" t="s">
        <v>141</v>
      </c>
    </row>
    <row r="5510" spans="1:6" x14ac:dyDescent="0.3">
      <c r="A5510" s="213">
        <v>2014</v>
      </c>
      <c r="B5510" s="213" t="s">
        <v>0</v>
      </c>
      <c r="C5510" s="213" t="s">
        <v>140</v>
      </c>
      <c r="D5510" s="213" t="s">
        <v>57</v>
      </c>
      <c r="E5510" s="292">
        <v>1011</v>
      </c>
      <c r="F5510" s="213" t="s">
        <v>141</v>
      </c>
    </row>
    <row r="5511" spans="1:6" x14ac:dyDescent="0.3">
      <c r="A5511" s="213">
        <v>2014</v>
      </c>
      <c r="B5511" s="213" t="s">
        <v>0</v>
      </c>
      <c r="C5511" s="213" t="s">
        <v>140</v>
      </c>
      <c r="D5511" s="213" t="s">
        <v>74</v>
      </c>
      <c r="E5511" s="292">
        <v>5427</v>
      </c>
      <c r="F5511" s="213" t="s">
        <v>141</v>
      </c>
    </row>
    <row r="5512" spans="1:6" x14ac:dyDescent="0.3">
      <c r="A5512" s="213">
        <v>2014</v>
      </c>
      <c r="B5512" s="213" t="s">
        <v>0</v>
      </c>
      <c r="C5512" s="213" t="s">
        <v>140</v>
      </c>
      <c r="D5512" s="213" t="s">
        <v>53</v>
      </c>
      <c r="E5512" s="213">
        <v>687</v>
      </c>
      <c r="F5512" s="213" t="s">
        <v>141</v>
      </c>
    </row>
    <row r="5513" spans="1:6" x14ac:dyDescent="0.3">
      <c r="A5513" s="213">
        <v>2014</v>
      </c>
      <c r="B5513" s="213" t="s">
        <v>0</v>
      </c>
      <c r="C5513" s="213" t="s">
        <v>140</v>
      </c>
      <c r="D5513" s="213" t="s">
        <v>284</v>
      </c>
      <c r="E5513" s="213">
        <v>169</v>
      </c>
      <c r="F5513" s="213" t="s">
        <v>141</v>
      </c>
    </row>
    <row r="5514" spans="1:6" x14ac:dyDescent="0.3">
      <c r="A5514" s="213">
        <v>2014</v>
      </c>
      <c r="B5514" s="213" t="s">
        <v>0</v>
      </c>
      <c r="C5514" s="213" t="s">
        <v>140</v>
      </c>
      <c r="D5514" s="213" t="s">
        <v>49</v>
      </c>
      <c r="E5514" s="213">
        <v>242</v>
      </c>
      <c r="F5514" s="213" t="s">
        <v>141</v>
      </c>
    </row>
    <row r="5515" spans="1:6" x14ac:dyDescent="0.3">
      <c r="A5515" s="213">
        <v>2014</v>
      </c>
      <c r="B5515" s="213" t="s">
        <v>0</v>
      </c>
      <c r="C5515" s="213" t="s">
        <v>140</v>
      </c>
      <c r="D5515" s="213" t="s">
        <v>33</v>
      </c>
      <c r="E5515" s="292">
        <v>1140</v>
      </c>
      <c r="F5515" s="213" t="s">
        <v>141</v>
      </c>
    </row>
    <row r="5516" spans="1:6" x14ac:dyDescent="0.3">
      <c r="A5516" s="213">
        <v>2014</v>
      </c>
      <c r="B5516" s="213" t="s">
        <v>0</v>
      </c>
      <c r="C5516" s="213" t="s">
        <v>140</v>
      </c>
      <c r="D5516" s="213" t="s">
        <v>60</v>
      </c>
      <c r="E5516" s="292">
        <v>2378</v>
      </c>
      <c r="F5516" s="213" t="s">
        <v>141</v>
      </c>
    </row>
    <row r="5517" spans="1:6" x14ac:dyDescent="0.3">
      <c r="A5517" s="213">
        <v>2014</v>
      </c>
      <c r="B5517" s="213" t="s">
        <v>0</v>
      </c>
      <c r="C5517" s="213" t="s">
        <v>140</v>
      </c>
      <c r="D5517" s="213" t="s">
        <v>25</v>
      </c>
      <c r="E5517" s="292">
        <v>5230</v>
      </c>
      <c r="F5517" s="213" t="s">
        <v>141</v>
      </c>
    </row>
    <row r="5518" spans="1:6" x14ac:dyDescent="0.3">
      <c r="A5518" s="213">
        <v>2014</v>
      </c>
      <c r="B5518" s="213" t="s">
        <v>0</v>
      </c>
      <c r="C5518" s="213" t="s">
        <v>140</v>
      </c>
      <c r="D5518" s="213" t="s">
        <v>7</v>
      </c>
      <c r="E5518" s="292">
        <v>6545</v>
      </c>
      <c r="F5518" s="213" t="s">
        <v>141</v>
      </c>
    </row>
    <row r="5519" spans="1:6" x14ac:dyDescent="0.3">
      <c r="A5519" s="213">
        <v>2014</v>
      </c>
      <c r="B5519" s="213" t="s">
        <v>0</v>
      </c>
      <c r="C5519" s="213" t="s">
        <v>140</v>
      </c>
      <c r="D5519" s="213" t="s">
        <v>51</v>
      </c>
      <c r="E5519" s="213">
        <v>231</v>
      </c>
      <c r="F5519" s="213" t="s">
        <v>141</v>
      </c>
    </row>
    <row r="5520" spans="1:6" x14ac:dyDescent="0.3">
      <c r="A5520" s="213">
        <v>2014</v>
      </c>
      <c r="B5520" s="213" t="s">
        <v>0</v>
      </c>
      <c r="C5520" s="213" t="s">
        <v>140</v>
      </c>
      <c r="D5520" s="213" t="s">
        <v>55</v>
      </c>
      <c r="E5520" s="213">
        <v>271</v>
      </c>
      <c r="F5520" s="213" t="s">
        <v>141</v>
      </c>
    </row>
    <row r="5521" spans="1:6" x14ac:dyDescent="0.3">
      <c r="A5521" s="213">
        <v>2014</v>
      </c>
      <c r="B5521" s="213" t="s">
        <v>0</v>
      </c>
      <c r="C5521" s="213" t="s">
        <v>140</v>
      </c>
      <c r="D5521" s="213" t="s">
        <v>36</v>
      </c>
      <c r="E5521" s="292">
        <v>1963</v>
      </c>
      <c r="F5521" s="213" t="s">
        <v>141</v>
      </c>
    </row>
    <row r="5522" spans="1:6" x14ac:dyDescent="0.3">
      <c r="A5522" s="213">
        <v>2014</v>
      </c>
      <c r="B5522" s="213" t="s">
        <v>0</v>
      </c>
      <c r="C5522" s="213" t="s">
        <v>140</v>
      </c>
      <c r="D5522" s="213" t="s">
        <v>285</v>
      </c>
      <c r="E5522" s="213">
        <v>193</v>
      </c>
      <c r="F5522" s="213" t="s">
        <v>141</v>
      </c>
    </row>
    <row r="5523" spans="1:6" x14ac:dyDescent="0.3">
      <c r="A5523" s="213">
        <v>2014</v>
      </c>
      <c r="B5523" s="213" t="s">
        <v>0</v>
      </c>
      <c r="C5523" s="213" t="s">
        <v>140</v>
      </c>
      <c r="D5523" s="213" t="s">
        <v>21</v>
      </c>
      <c r="E5523" s="292">
        <v>2104</v>
      </c>
      <c r="F5523" s="213" t="s">
        <v>141</v>
      </c>
    </row>
    <row r="5524" spans="1:6" x14ac:dyDescent="0.3">
      <c r="A5524" s="213">
        <v>2014</v>
      </c>
      <c r="B5524" s="213" t="s">
        <v>0</v>
      </c>
      <c r="C5524" s="213" t="s">
        <v>140</v>
      </c>
      <c r="D5524" s="213" t="s">
        <v>42</v>
      </c>
      <c r="E5524" s="213">
        <v>268</v>
      </c>
      <c r="F5524" s="213" t="s">
        <v>141</v>
      </c>
    </row>
    <row r="5525" spans="1:6" x14ac:dyDescent="0.3">
      <c r="A5525" s="213">
        <v>2014</v>
      </c>
      <c r="B5525" s="213" t="s">
        <v>0</v>
      </c>
      <c r="C5525" s="213" t="s">
        <v>140</v>
      </c>
      <c r="D5525" s="213" t="s">
        <v>286</v>
      </c>
      <c r="E5525" s="213">
        <v>172</v>
      </c>
      <c r="F5525" s="213" t="s">
        <v>141</v>
      </c>
    </row>
    <row r="5526" spans="1:6" x14ac:dyDescent="0.3">
      <c r="A5526" s="213">
        <v>2014</v>
      </c>
      <c r="B5526" s="213" t="s">
        <v>0</v>
      </c>
      <c r="C5526" s="213" t="s">
        <v>140</v>
      </c>
      <c r="D5526" s="213" t="s">
        <v>16</v>
      </c>
      <c r="E5526" s="292">
        <v>5002</v>
      </c>
      <c r="F5526" s="213" t="s">
        <v>141</v>
      </c>
    </row>
    <row r="5527" spans="1:6" x14ac:dyDescent="0.3">
      <c r="A5527" s="213">
        <v>2014</v>
      </c>
      <c r="B5527" s="213" t="s">
        <v>0</v>
      </c>
      <c r="C5527" s="213" t="s">
        <v>140</v>
      </c>
      <c r="D5527" s="213" t="s">
        <v>2</v>
      </c>
      <c r="E5527" s="292">
        <v>10989</v>
      </c>
      <c r="F5527" s="213" t="s">
        <v>141</v>
      </c>
    </row>
    <row r="5528" spans="1:6" x14ac:dyDescent="0.3">
      <c r="A5528" s="213">
        <v>2014</v>
      </c>
      <c r="B5528" s="213" t="s">
        <v>0</v>
      </c>
      <c r="C5528" s="213" t="s">
        <v>140</v>
      </c>
      <c r="D5528" s="213" t="s">
        <v>287</v>
      </c>
      <c r="E5528" s="213">
        <v>239</v>
      </c>
      <c r="F5528" s="213" t="s">
        <v>141</v>
      </c>
    </row>
    <row r="5529" spans="1:6" x14ac:dyDescent="0.3">
      <c r="A5529" s="213">
        <v>2014</v>
      </c>
      <c r="B5529" s="213" t="s">
        <v>0</v>
      </c>
      <c r="C5529" s="213" t="s">
        <v>140</v>
      </c>
      <c r="D5529" s="213" t="s">
        <v>288</v>
      </c>
      <c r="E5529" s="213">
        <v>244</v>
      </c>
      <c r="F5529" s="213" t="s">
        <v>141</v>
      </c>
    </row>
    <row r="5530" spans="1:6" x14ac:dyDescent="0.3">
      <c r="A5530" s="213">
        <v>2014</v>
      </c>
      <c r="B5530" s="213" t="s">
        <v>0</v>
      </c>
      <c r="C5530" s="213" t="s">
        <v>140</v>
      </c>
      <c r="D5530" s="213" t="s">
        <v>4</v>
      </c>
      <c r="E5530" s="292">
        <v>11511</v>
      </c>
      <c r="F5530" s="213" t="s">
        <v>141</v>
      </c>
    </row>
    <row r="5531" spans="1:6" x14ac:dyDescent="0.3">
      <c r="A5531" s="213">
        <v>2014</v>
      </c>
      <c r="B5531" s="213" t="s">
        <v>0</v>
      </c>
      <c r="C5531" s="213" t="s">
        <v>140</v>
      </c>
      <c r="D5531" s="213" t="s">
        <v>38</v>
      </c>
      <c r="E5531" s="213">
        <v>991</v>
      </c>
      <c r="F5531" s="213" t="s">
        <v>141</v>
      </c>
    </row>
    <row r="5532" spans="1:6" x14ac:dyDescent="0.3">
      <c r="A5532" s="213">
        <v>2014</v>
      </c>
      <c r="B5532" s="213" t="s">
        <v>0</v>
      </c>
      <c r="C5532" s="213" t="s">
        <v>140</v>
      </c>
      <c r="D5532" s="213" t="s">
        <v>275</v>
      </c>
      <c r="E5532" s="292">
        <v>1289</v>
      </c>
      <c r="F5532" s="213" t="s">
        <v>141</v>
      </c>
    </row>
    <row r="5533" spans="1:6" x14ac:dyDescent="0.3">
      <c r="A5533" s="213">
        <v>2014</v>
      </c>
      <c r="B5533" s="213" t="s">
        <v>0</v>
      </c>
      <c r="C5533" s="213" t="s">
        <v>140</v>
      </c>
      <c r="D5533" s="213" t="s">
        <v>8</v>
      </c>
      <c r="E5533" s="292">
        <v>4042</v>
      </c>
      <c r="F5533" s="213" t="s">
        <v>141</v>
      </c>
    </row>
    <row r="5534" spans="1:6" x14ac:dyDescent="0.3">
      <c r="A5534" s="213">
        <v>2014</v>
      </c>
      <c r="B5534" s="213" t="s">
        <v>0</v>
      </c>
      <c r="C5534" s="213" t="s">
        <v>140</v>
      </c>
      <c r="D5534" s="213" t="s">
        <v>289</v>
      </c>
      <c r="E5534" s="213">
        <v>165</v>
      </c>
      <c r="F5534" s="213" t="s">
        <v>141</v>
      </c>
    </row>
    <row r="5535" spans="1:6" x14ac:dyDescent="0.3">
      <c r="A5535" s="213">
        <v>2014</v>
      </c>
      <c r="B5535" s="213" t="s">
        <v>0</v>
      </c>
      <c r="C5535" s="213" t="s">
        <v>140</v>
      </c>
      <c r="D5535" s="213" t="s">
        <v>292</v>
      </c>
      <c r="E5535" s="213">
        <v>68</v>
      </c>
      <c r="F5535" s="213" t="s">
        <v>141</v>
      </c>
    </row>
    <row r="5536" spans="1:6" x14ac:dyDescent="0.3">
      <c r="A5536" s="213">
        <v>2014</v>
      </c>
      <c r="B5536" s="213" t="s">
        <v>0</v>
      </c>
      <c r="C5536" s="213" t="s">
        <v>140</v>
      </c>
      <c r="D5536" s="213" t="s">
        <v>78</v>
      </c>
      <c r="E5536" s="292">
        <v>6122</v>
      </c>
      <c r="F5536" s="213" t="s">
        <v>141</v>
      </c>
    </row>
    <row r="5537" spans="1:6" x14ac:dyDescent="0.3">
      <c r="A5537" s="213">
        <v>2014</v>
      </c>
      <c r="B5537" s="213" t="s">
        <v>0</v>
      </c>
      <c r="C5537" s="213" t="s">
        <v>140</v>
      </c>
      <c r="D5537" s="213" t="s">
        <v>27</v>
      </c>
      <c r="E5537" s="292">
        <v>3874</v>
      </c>
      <c r="F5537" s="213" t="s">
        <v>141</v>
      </c>
    </row>
    <row r="5538" spans="1:6" x14ac:dyDescent="0.3">
      <c r="A5538" s="213">
        <v>2014</v>
      </c>
      <c r="B5538" s="213" t="s">
        <v>0</v>
      </c>
      <c r="C5538" s="213" t="s">
        <v>140</v>
      </c>
      <c r="D5538" s="213" t="s">
        <v>13</v>
      </c>
      <c r="E5538" s="292">
        <v>1679</v>
      </c>
      <c r="F5538" s="213" t="s">
        <v>141</v>
      </c>
    </row>
    <row r="5539" spans="1:6" x14ac:dyDescent="0.3">
      <c r="A5539" s="213">
        <v>2014</v>
      </c>
      <c r="B5539" s="213" t="s">
        <v>0</v>
      </c>
      <c r="C5539" s="213" t="s">
        <v>140</v>
      </c>
      <c r="D5539" s="213" t="s">
        <v>70</v>
      </c>
      <c r="E5539" s="292">
        <v>4853</v>
      </c>
      <c r="F5539" s="213" t="s">
        <v>141</v>
      </c>
    </row>
    <row r="5540" spans="1:6" x14ac:dyDescent="0.3">
      <c r="A5540" s="213">
        <v>2014</v>
      </c>
      <c r="B5540" s="213" t="s">
        <v>0</v>
      </c>
      <c r="C5540" s="213" t="s">
        <v>140</v>
      </c>
      <c r="D5540" s="213" t="s">
        <v>72</v>
      </c>
      <c r="E5540" s="292">
        <v>1266</v>
      </c>
      <c r="F5540" s="213" t="s">
        <v>141</v>
      </c>
    </row>
    <row r="5541" spans="1:6" x14ac:dyDescent="0.3">
      <c r="A5541" s="213">
        <v>2014</v>
      </c>
      <c r="B5541" s="213" t="s">
        <v>0</v>
      </c>
      <c r="C5541" s="213" t="s">
        <v>140</v>
      </c>
      <c r="D5541" s="213" t="s">
        <v>276</v>
      </c>
      <c r="E5541" s="213">
        <v>690</v>
      </c>
      <c r="F5541" s="213" t="s">
        <v>141</v>
      </c>
    </row>
    <row r="5542" spans="1:6" x14ac:dyDescent="0.3">
      <c r="A5542" s="213">
        <v>2014</v>
      </c>
      <c r="B5542" s="213" t="s">
        <v>0</v>
      </c>
      <c r="C5542" s="213" t="s">
        <v>140</v>
      </c>
      <c r="D5542" s="213" t="s">
        <v>6</v>
      </c>
      <c r="E5542" s="292">
        <v>11982</v>
      </c>
      <c r="F5542" s="213" t="s">
        <v>141</v>
      </c>
    </row>
    <row r="5543" spans="1:6" x14ac:dyDescent="0.3">
      <c r="A5543" s="213">
        <v>2014</v>
      </c>
      <c r="B5543" s="213" t="s">
        <v>0</v>
      </c>
      <c r="C5543" s="213" t="s">
        <v>140</v>
      </c>
      <c r="D5543" s="213" t="s">
        <v>62</v>
      </c>
      <c r="E5543" s="292">
        <v>3390</v>
      </c>
      <c r="F5543" s="213" t="s">
        <v>141</v>
      </c>
    </row>
    <row r="5544" spans="1:6" x14ac:dyDescent="0.3">
      <c r="A5544" s="213">
        <v>2014</v>
      </c>
      <c r="B5544" s="213" t="s">
        <v>0</v>
      </c>
      <c r="C5544" s="213" t="s">
        <v>140</v>
      </c>
      <c r="D5544" s="213" t="s">
        <v>5</v>
      </c>
      <c r="E5544" s="292">
        <v>8502</v>
      </c>
      <c r="F5544" s="213" t="s">
        <v>141</v>
      </c>
    </row>
    <row r="5545" spans="1:6" x14ac:dyDescent="0.3">
      <c r="A5545" s="213">
        <v>2014</v>
      </c>
      <c r="B5545" s="213" t="s">
        <v>0</v>
      </c>
      <c r="C5545" s="213" t="s">
        <v>140</v>
      </c>
      <c r="D5545" s="213" t="s">
        <v>37</v>
      </c>
      <c r="E5545" s="213">
        <v>246</v>
      </c>
      <c r="F5545" s="213" t="s">
        <v>141</v>
      </c>
    </row>
    <row r="5546" spans="1:6" x14ac:dyDescent="0.3">
      <c r="A5546" s="213">
        <v>2014</v>
      </c>
      <c r="B5546" s="213" t="s">
        <v>0</v>
      </c>
      <c r="C5546" s="213" t="s">
        <v>140</v>
      </c>
      <c r="D5546" s="213" t="s">
        <v>76</v>
      </c>
      <c r="E5546" s="292">
        <v>5171</v>
      </c>
      <c r="F5546" s="213" t="s">
        <v>141</v>
      </c>
    </row>
    <row r="5547" spans="1:6" x14ac:dyDescent="0.3">
      <c r="A5547" s="213">
        <v>2014</v>
      </c>
      <c r="B5547" s="213" t="s">
        <v>0</v>
      </c>
      <c r="C5547" s="213" t="s">
        <v>140</v>
      </c>
      <c r="D5547" s="213" t="s">
        <v>63</v>
      </c>
      <c r="E5547" s="292">
        <v>1056</v>
      </c>
      <c r="F5547" s="213" t="s">
        <v>141</v>
      </c>
    </row>
    <row r="5548" spans="1:6" x14ac:dyDescent="0.3">
      <c r="A5548" s="213">
        <v>2014</v>
      </c>
      <c r="B5548" s="213" t="s">
        <v>0</v>
      </c>
      <c r="C5548" s="213" t="s">
        <v>140</v>
      </c>
      <c r="D5548" s="213" t="s">
        <v>277</v>
      </c>
      <c r="E5548" s="213">
        <v>607</v>
      </c>
      <c r="F5548" s="213" t="s">
        <v>141</v>
      </c>
    </row>
    <row r="5549" spans="1:6" x14ac:dyDescent="0.3">
      <c r="A5549" s="213">
        <v>2014</v>
      </c>
      <c r="B5549" s="213" t="s">
        <v>0</v>
      </c>
      <c r="C5549" s="213" t="s">
        <v>140</v>
      </c>
      <c r="D5549" s="213" t="s">
        <v>43</v>
      </c>
      <c r="E5549" s="292">
        <v>1420</v>
      </c>
      <c r="F5549" s="213" t="s">
        <v>141</v>
      </c>
    </row>
    <row r="5550" spans="1:6" x14ac:dyDescent="0.3">
      <c r="A5550" s="213">
        <v>2014</v>
      </c>
      <c r="B5550" s="213" t="s">
        <v>0</v>
      </c>
      <c r="C5550" s="213" t="s">
        <v>140</v>
      </c>
      <c r="D5550" s="213" t="s">
        <v>65</v>
      </c>
      <c r="E5550" s="292">
        <v>1578</v>
      </c>
      <c r="F5550" s="213" t="s">
        <v>141</v>
      </c>
    </row>
    <row r="5551" spans="1:6" x14ac:dyDescent="0.3">
      <c r="A5551" s="213">
        <v>2014</v>
      </c>
      <c r="B5551" s="213" t="s">
        <v>0</v>
      </c>
      <c r="C5551" s="213" t="s">
        <v>140</v>
      </c>
      <c r="D5551" s="213" t="s">
        <v>22</v>
      </c>
      <c r="E5551" s="292">
        <v>1949</v>
      </c>
      <c r="F5551" s="213" t="s">
        <v>141</v>
      </c>
    </row>
    <row r="5552" spans="1:6" x14ac:dyDescent="0.3">
      <c r="A5552" s="213">
        <v>2014</v>
      </c>
      <c r="B5552" s="213" t="s">
        <v>0</v>
      </c>
      <c r="C5552" s="213" t="s">
        <v>140</v>
      </c>
      <c r="D5552" s="213" t="s">
        <v>61</v>
      </c>
      <c r="E5552" s="292">
        <v>1038</v>
      </c>
      <c r="F5552" s="213" t="s">
        <v>141</v>
      </c>
    </row>
    <row r="5553" spans="1:6" x14ac:dyDescent="0.3">
      <c r="A5553" s="213">
        <v>2014</v>
      </c>
      <c r="B5553" s="213" t="s">
        <v>0</v>
      </c>
      <c r="C5553" s="213" t="s">
        <v>140</v>
      </c>
      <c r="D5553" s="213" t="s">
        <v>23</v>
      </c>
      <c r="E5553" s="292">
        <v>2306</v>
      </c>
      <c r="F5553" s="213" t="s">
        <v>141</v>
      </c>
    </row>
    <row r="5554" spans="1:6" x14ac:dyDescent="0.3">
      <c r="A5554" s="213">
        <v>2014</v>
      </c>
      <c r="B5554" s="213" t="s">
        <v>0</v>
      </c>
      <c r="C5554" s="213" t="s">
        <v>140</v>
      </c>
      <c r="D5554" s="213" t="s">
        <v>12</v>
      </c>
      <c r="E5554" s="292">
        <v>1411</v>
      </c>
      <c r="F5554" s="213" t="s">
        <v>141</v>
      </c>
    </row>
    <row r="5555" spans="1:6" x14ac:dyDescent="0.3">
      <c r="A5555" s="213">
        <v>2014</v>
      </c>
      <c r="B5555" s="213" t="s">
        <v>0</v>
      </c>
      <c r="C5555" s="213" t="s">
        <v>140</v>
      </c>
      <c r="D5555" s="213" t="s">
        <v>278</v>
      </c>
      <c r="E5555" s="292">
        <v>3124</v>
      </c>
      <c r="F5555" s="213" t="s">
        <v>141</v>
      </c>
    </row>
    <row r="5556" spans="1:6" x14ac:dyDescent="0.3">
      <c r="A5556" s="213">
        <v>2014</v>
      </c>
      <c r="B5556" s="213" t="s">
        <v>0</v>
      </c>
      <c r="C5556" s="213" t="s">
        <v>140</v>
      </c>
      <c r="D5556" s="213" t="s">
        <v>19</v>
      </c>
      <c r="E5556" s="292">
        <v>2749</v>
      </c>
      <c r="F5556" s="213" t="s">
        <v>141</v>
      </c>
    </row>
    <row r="5557" spans="1:6" x14ac:dyDescent="0.3">
      <c r="A5557" s="213">
        <v>2014</v>
      </c>
      <c r="B5557" s="213" t="s">
        <v>0</v>
      </c>
      <c r="C5557" s="213" t="s">
        <v>140</v>
      </c>
      <c r="D5557" s="213" t="s">
        <v>45</v>
      </c>
      <c r="E5557" s="213">
        <v>582</v>
      </c>
      <c r="F5557" s="213" t="s">
        <v>141</v>
      </c>
    </row>
    <row r="5558" spans="1:6" x14ac:dyDescent="0.3">
      <c r="A5558" s="213">
        <v>2014</v>
      </c>
      <c r="B5558" s="213" t="s">
        <v>0</v>
      </c>
      <c r="C5558" s="213" t="s">
        <v>140</v>
      </c>
      <c r="D5558" s="213" t="s">
        <v>48</v>
      </c>
      <c r="E5558" s="292">
        <v>1628</v>
      </c>
      <c r="F5558" s="213" t="s">
        <v>141</v>
      </c>
    </row>
    <row r="5559" spans="1:6" x14ac:dyDescent="0.3">
      <c r="A5559" s="213">
        <v>2014</v>
      </c>
      <c r="B5559" s="213" t="s">
        <v>0</v>
      </c>
      <c r="C5559" s="213" t="s">
        <v>140</v>
      </c>
      <c r="D5559" s="213" t="s">
        <v>34</v>
      </c>
      <c r="E5559" s="213">
        <v>833</v>
      </c>
      <c r="F5559" s="213" t="s">
        <v>141</v>
      </c>
    </row>
    <row r="5560" spans="1:6" x14ac:dyDescent="0.3">
      <c r="A5560" s="213">
        <v>2014</v>
      </c>
      <c r="B5560" s="213" t="s">
        <v>0</v>
      </c>
      <c r="C5560" s="213" t="s">
        <v>140</v>
      </c>
      <c r="D5560" s="213" t="s">
        <v>3</v>
      </c>
      <c r="E5560" s="292">
        <v>10155</v>
      </c>
      <c r="F5560" s="213" t="s">
        <v>141</v>
      </c>
    </row>
    <row r="5561" spans="1:6" x14ac:dyDescent="0.3">
      <c r="A5561" s="213">
        <v>2014</v>
      </c>
      <c r="B5561" s="213" t="s">
        <v>0</v>
      </c>
      <c r="C5561" s="213" t="s">
        <v>140</v>
      </c>
      <c r="D5561" s="213" t="s">
        <v>80</v>
      </c>
      <c r="E5561" s="292">
        <v>3023</v>
      </c>
      <c r="F5561" s="213" t="s">
        <v>141</v>
      </c>
    </row>
    <row r="5562" spans="1:6" x14ac:dyDescent="0.3">
      <c r="A5562" s="213">
        <v>2014</v>
      </c>
      <c r="B5562" s="213" t="s">
        <v>0</v>
      </c>
      <c r="C5562" s="213" t="s">
        <v>140</v>
      </c>
      <c r="D5562" s="213" t="s">
        <v>39</v>
      </c>
      <c r="E5562" s="292">
        <v>2790</v>
      </c>
      <c r="F5562" s="213" t="s">
        <v>141</v>
      </c>
    </row>
    <row r="5563" spans="1:6" x14ac:dyDescent="0.3">
      <c r="A5563" s="213">
        <v>2014</v>
      </c>
      <c r="B5563" s="213" t="s">
        <v>0</v>
      </c>
      <c r="C5563" s="213" t="s">
        <v>140</v>
      </c>
      <c r="D5563" s="213" t="s">
        <v>14</v>
      </c>
      <c r="E5563" s="292">
        <v>7096</v>
      </c>
      <c r="F5563" s="213" t="s">
        <v>141</v>
      </c>
    </row>
    <row r="5564" spans="1:6" x14ac:dyDescent="0.3">
      <c r="A5564" s="213">
        <v>2014</v>
      </c>
      <c r="B5564" s="213" t="s">
        <v>0</v>
      </c>
      <c r="C5564" s="213" t="s">
        <v>140</v>
      </c>
      <c r="D5564" s="213" t="s">
        <v>68</v>
      </c>
      <c r="E5564" s="292">
        <v>1419</v>
      </c>
      <c r="F5564" s="213" t="s">
        <v>141</v>
      </c>
    </row>
    <row r="5565" spans="1:6" x14ac:dyDescent="0.3">
      <c r="A5565" s="213">
        <v>2014</v>
      </c>
      <c r="B5565" s="213" t="s">
        <v>0</v>
      </c>
      <c r="C5565" s="213" t="s">
        <v>140</v>
      </c>
      <c r="D5565" s="213" t="s">
        <v>69</v>
      </c>
      <c r="E5565" s="292">
        <v>1265</v>
      </c>
      <c r="F5565" s="213" t="s">
        <v>141</v>
      </c>
    </row>
    <row r="5566" spans="1:6" x14ac:dyDescent="0.3">
      <c r="A5566" s="213">
        <v>2014</v>
      </c>
      <c r="B5566" s="213" t="s">
        <v>0</v>
      </c>
      <c r="C5566" s="213" t="s">
        <v>140</v>
      </c>
      <c r="D5566" s="213" t="s">
        <v>50</v>
      </c>
      <c r="E5566" s="213">
        <v>261</v>
      </c>
      <c r="F5566" s="213" t="s">
        <v>141</v>
      </c>
    </row>
    <row r="5567" spans="1:6" x14ac:dyDescent="0.3">
      <c r="A5567" s="213">
        <v>2014</v>
      </c>
      <c r="B5567" s="213" t="s">
        <v>0</v>
      </c>
      <c r="C5567" s="213" t="s">
        <v>140</v>
      </c>
      <c r="D5567" s="213" t="s">
        <v>279</v>
      </c>
      <c r="E5567" s="213">
        <v>556</v>
      </c>
      <c r="F5567" s="213" t="s">
        <v>141</v>
      </c>
    </row>
    <row r="5568" spans="1:6" x14ac:dyDescent="0.3">
      <c r="A5568" s="213">
        <v>2014</v>
      </c>
      <c r="B5568" s="213" t="s">
        <v>0</v>
      </c>
      <c r="C5568" s="213" t="s">
        <v>140</v>
      </c>
      <c r="D5568" s="213" t="s">
        <v>24</v>
      </c>
      <c r="E5568" s="292">
        <v>6756</v>
      </c>
      <c r="F5568" s="213" t="s">
        <v>141</v>
      </c>
    </row>
    <row r="5569" spans="1:6" x14ac:dyDescent="0.3">
      <c r="A5569" s="213">
        <v>2014</v>
      </c>
      <c r="B5569" s="213" t="s">
        <v>0</v>
      </c>
      <c r="C5569" s="213" t="s">
        <v>140</v>
      </c>
      <c r="D5569" s="213" t="s">
        <v>9</v>
      </c>
      <c r="E5569" s="292">
        <v>4965</v>
      </c>
      <c r="F5569" s="213" t="s">
        <v>141</v>
      </c>
    </row>
    <row r="5570" spans="1:6" x14ac:dyDescent="0.3">
      <c r="A5570" s="213">
        <v>2014</v>
      </c>
      <c r="B5570" s="213" t="s">
        <v>0</v>
      </c>
      <c r="C5570" s="213" t="s">
        <v>140</v>
      </c>
      <c r="D5570" s="213" t="s">
        <v>67</v>
      </c>
      <c r="E5570" s="292">
        <v>2059</v>
      </c>
      <c r="F5570" s="213" t="s">
        <v>141</v>
      </c>
    </row>
    <row r="5571" spans="1:6" x14ac:dyDescent="0.3">
      <c r="A5571" s="213">
        <v>2014</v>
      </c>
      <c r="B5571" s="213" t="s">
        <v>0</v>
      </c>
      <c r="C5571" s="213" t="s">
        <v>140</v>
      </c>
      <c r="D5571" s="213" t="s">
        <v>28</v>
      </c>
      <c r="E5571" s="292">
        <v>3296</v>
      </c>
      <c r="F5571" s="213" t="s">
        <v>141</v>
      </c>
    </row>
    <row r="5572" spans="1:6" x14ac:dyDescent="0.3">
      <c r="A5572" s="213">
        <v>2014</v>
      </c>
      <c r="B5572" s="213" t="s">
        <v>0</v>
      </c>
      <c r="C5572" s="213" t="s">
        <v>140</v>
      </c>
      <c r="D5572" s="213" t="s">
        <v>31</v>
      </c>
      <c r="E5572" s="292">
        <v>2860</v>
      </c>
      <c r="F5572" s="213" t="s">
        <v>141</v>
      </c>
    </row>
    <row r="5573" spans="1:6" x14ac:dyDescent="0.3">
      <c r="A5573" s="213">
        <v>2014</v>
      </c>
      <c r="B5573" s="213" t="s">
        <v>0</v>
      </c>
      <c r="C5573" s="213" t="s">
        <v>140</v>
      </c>
      <c r="D5573" s="213" t="s">
        <v>64</v>
      </c>
      <c r="E5573" s="292">
        <v>3483</v>
      </c>
      <c r="F5573" s="213" t="s">
        <v>141</v>
      </c>
    </row>
    <row r="5574" spans="1:6" x14ac:dyDescent="0.3">
      <c r="A5574" s="213">
        <v>2014</v>
      </c>
      <c r="B5574" s="213" t="s">
        <v>0</v>
      </c>
      <c r="C5574" s="213" t="s">
        <v>140</v>
      </c>
      <c r="D5574" s="213" t="s">
        <v>290</v>
      </c>
      <c r="E5574" s="213">
        <v>192</v>
      </c>
      <c r="F5574" s="213" t="s">
        <v>141</v>
      </c>
    </row>
    <row r="5575" spans="1:6" x14ac:dyDescent="0.3">
      <c r="A5575" s="213">
        <v>2014</v>
      </c>
      <c r="B5575" s="213" t="s">
        <v>0</v>
      </c>
      <c r="C5575" s="213" t="s">
        <v>140</v>
      </c>
      <c r="D5575" s="213" t="s">
        <v>280</v>
      </c>
      <c r="E5575" s="213">
        <v>833</v>
      </c>
      <c r="F5575" s="213" t="s">
        <v>141</v>
      </c>
    </row>
    <row r="5576" spans="1:6" x14ac:dyDescent="0.3">
      <c r="A5576" s="213">
        <v>2014</v>
      </c>
      <c r="B5576" s="213" t="s">
        <v>0</v>
      </c>
      <c r="C5576" s="213" t="s">
        <v>140</v>
      </c>
      <c r="D5576" s="213" t="s">
        <v>73</v>
      </c>
      <c r="E5576" s="292">
        <v>5453</v>
      </c>
      <c r="F5576" s="213" t="s">
        <v>141</v>
      </c>
    </row>
    <row r="5577" spans="1:6" x14ac:dyDescent="0.3">
      <c r="A5577" s="213">
        <v>2014</v>
      </c>
      <c r="B5577" s="213" t="s">
        <v>0</v>
      </c>
      <c r="C5577" s="213" t="s">
        <v>140</v>
      </c>
      <c r="D5577" s="213" t="s">
        <v>26</v>
      </c>
      <c r="E5577" s="292">
        <v>2421</v>
      </c>
      <c r="F5577" s="213" t="s">
        <v>141</v>
      </c>
    </row>
    <row r="5578" spans="1:6" x14ac:dyDescent="0.3">
      <c r="A5578" s="213">
        <v>2014</v>
      </c>
      <c r="B5578" s="213" t="s">
        <v>0</v>
      </c>
      <c r="C5578" s="213" t="s">
        <v>140</v>
      </c>
      <c r="D5578" s="213" t="s">
        <v>32</v>
      </c>
      <c r="E5578" s="292">
        <v>2287</v>
      </c>
      <c r="F5578" s="213" t="s">
        <v>141</v>
      </c>
    </row>
    <row r="5579" spans="1:6" x14ac:dyDescent="0.3">
      <c r="A5579" s="213">
        <v>2014</v>
      </c>
      <c r="B5579" s="213" t="s">
        <v>0</v>
      </c>
      <c r="C5579" s="213" t="s">
        <v>140</v>
      </c>
      <c r="D5579" s="213" t="s">
        <v>46</v>
      </c>
      <c r="E5579" s="292">
        <v>5040</v>
      </c>
      <c r="F5579" s="213" t="s">
        <v>141</v>
      </c>
    </row>
    <row r="5580" spans="1:6" x14ac:dyDescent="0.3">
      <c r="A5580" s="213">
        <v>2014</v>
      </c>
      <c r="B5580" s="213" t="s">
        <v>0</v>
      </c>
      <c r="C5580" s="213" t="s">
        <v>140</v>
      </c>
      <c r="D5580" s="213" t="s">
        <v>75</v>
      </c>
      <c r="E5580" s="292">
        <v>3467</v>
      </c>
      <c r="F5580" s="213" t="s">
        <v>141</v>
      </c>
    </row>
    <row r="5581" spans="1:6" x14ac:dyDescent="0.3">
      <c r="A5581" s="213">
        <v>2014</v>
      </c>
      <c r="B5581" s="213" t="s">
        <v>0</v>
      </c>
      <c r="C5581" s="213" t="s">
        <v>140</v>
      </c>
      <c r="D5581" s="213" t="s">
        <v>10</v>
      </c>
      <c r="E5581" s="292">
        <v>8846</v>
      </c>
      <c r="F5581" s="213" t="s">
        <v>141</v>
      </c>
    </row>
    <row r="5582" spans="1:6" x14ac:dyDescent="0.3">
      <c r="A5582" s="213">
        <v>2014</v>
      </c>
      <c r="B5582" s="213" t="s">
        <v>0</v>
      </c>
      <c r="C5582" s="213" t="s">
        <v>140</v>
      </c>
      <c r="D5582" s="213" t="s">
        <v>291</v>
      </c>
      <c r="E5582" s="213">
        <v>850</v>
      </c>
      <c r="F5582" s="213" t="s">
        <v>141</v>
      </c>
    </row>
    <row r="5583" spans="1:6" x14ac:dyDescent="0.3">
      <c r="A5583" s="213">
        <v>2014</v>
      </c>
      <c r="B5583" s="213" t="s">
        <v>0</v>
      </c>
      <c r="C5583" s="213" t="s">
        <v>140</v>
      </c>
      <c r="D5583" s="213" t="s">
        <v>15</v>
      </c>
      <c r="E5583" s="292">
        <v>7306</v>
      </c>
      <c r="F5583" s="213" t="s">
        <v>141</v>
      </c>
    </row>
    <row r="5584" spans="1:6" x14ac:dyDescent="0.3">
      <c r="A5584" s="213">
        <v>2014</v>
      </c>
      <c r="B5584" s="213" t="s">
        <v>0</v>
      </c>
      <c r="C5584" s="213" t="s">
        <v>140</v>
      </c>
      <c r="D5584" s="213" t="s">
        <v>18</v>
      </c>
      <c r="E5584" s="292">
        <v>7643</v>
      </c>
      <c r="F5584" s="213" t="s">
        <v>141</v>
      </c>
    </row>
    <row r="5585" spans="1:6" x14ac:dyDescent="0.3">
      <c r="A5585" s="213">
        <v>2014</v>
      </c>
      <c r="B5585" s="213" t="s">
        <v>0</v>
      </c>
      <c r="C5585" s="213" t="s">
        <v>140</v>
      </c>
      <c r="D5585" s="213" t="s">
        <v>77</v>
      </c>
      <c r="E5585" s="292">
        <v>2472</v>
      </c>
      <c r="F5585" s="213" t="s">
        <v>141</v>
      </c>
    </row>
    <row r="5586" spans="1:6" x14ac:dyDescent="0.3">
      <c r="A5586" s="213">
        <v>2014</v>
      </c>
      <c r="B5586" s="213" t="s">
        <v>0</v>
      </c>
      <c r="C5586" s="213" t="s">
        <v>140</v>
      </c>
      <c r="D5586" s="213" t="s">
        <v>44</v>
      </c>
      <c r="E5586" s="213">
        <v>586</v>
      </c>
      <c r="F5586" s="213" t="s">
        <v>141</v>
      </c>
    </row>
    <row r="5587" spans="1:6" x14ac:dyDescent="0.3">
      <c r="A5587" s="213">
        <v>2014</v>
      </c>
      <c r="B5587" s="213" t="s">
        <v>0</v>
      </c>
      <c r="C5587" s="213" t="s">
        <v>140</v>
      </c>
      <c r="D5587" s="213" t="s">
        <v>71</v>
      </c>
      <c r="E5587" s="292">
        <v>2715</v>
      </c>
      <c r="F5587" s="213" t="s">
        <v>141</v>
      </c>
    </row>
    <row r="5588" spans="1:6" x14ac:dyDescent="0.3">
      <c r="A5588" s="213">
        <v>2014</v>
      </c>
      <c r="B5588" s="213" t="s">
        <v>0</v>
      </c>
      <c r="C5588" s="213" t="s">
        <v>140</v>
      </c>
      <c r="D5588" s="213" t="s">
        <v>52</v>
      </c>
      <c r="E5588" s="213">
        <v>644</v>
      </c>
      <c r="F5588" s="213" t="s">
        <v>141</v>
      </c>
    </row>
    <row r="5589" spans="1:6" x14ac:dyDescent="0.3">
      <c r="A5589" s="213">
        <v>2014</v>
      </c>
      <c r="B5589" s="213" t="s">
        <v>0</v>
      </c>
      <c r="C5589" s="213" t="s">
        <v>140</v>
      </c>
      <c r="D5589" s="213" t="s">
        <v>20</v>
      </c>
      <c r="E5589" s="292">
        <v>4420</v>
      </c>
      <c r="F5589" s="213" t="s">
        <v>141</v>
      </c>
    </row>
    <row r="5590" spans="1:6" x14ac:dyDescent="0.3">
      <c r="A5590" s="213">
        <v>2014</v>
      </c>
      <c r="B5590" s="213" t="s">
        <v>0</v>
      </c>
      <c r="C5590" s="213" t="s">
        <v>140</v>
      </c>
      <c r="D5590" s="213" t="s">
        <v>95</v>
      </c>
      <c r="E5590" s="292">
        <v>7300</v>
      </c>
      <c r="F5590" s="213" t="s">
        <v>141</v>
      </c>
    </row>
    <row r="5591" spans="1:6" x14ac:dyDescent="0.3">
      <c r="A5591" s="213">
        <v>2014</v>
      </c>
      <c r="B5591" s="213" t="s">
        <v>0</v>
      </c>
      <c r="C5591" s="213" t="s">
        <v>140</v>
      </c>
      <c r="D5591" s="213" t="s">
        <v>30</v>
      </c>
      <c r="E5591" s="213">
        <v>988</v>
      </c>
      <c r="F5591" s="213" t="s">
        <v>141</v>
      </c>
    </row>
    <row r="5592" spans="1:6" x14ac:dyDescent="0.3">
      <c r="A5592" s="213">
        <v>2014</v>
      </c>
      <c r="B5592" s="213" t="s">
        <v>0</v>
      </c>
      <c r="C5592" s="213" t="s">
        <v>140</v>
      </c>
      <c r="D5592" s="213" t="s">
        <v>58</v>
      </c>
      <c r="E5592" s="213">
        <v>289</v>
      </c>
      <c r="F5592" s="213" t="s">
        <v>141</v>
      </c>
    </row>
    <row r="5593" spans="1:6" x14ac:dyDescent="0.3">
      <c r="A5593" s="213">
        <v>2014</v>
      </c>
      <c r="B5593" s="213" t="s">
        <v>0</v>
      </c>
      <c r="C5593" s="213" t="s">
        <v>140</v>
      </c>
      <c r="D5593" s="213" t="s">
        <v>281</v>
      </c>
      <c r="E5593" s="292">
        <v>18722</v>
      </c>
      <c r="F5593" s="213" t="s">
        <v>141</v>
      </c>
    </row>
    <row r="5594" spans="1:6" x14ac:dyDescent="0.3">
      <c r="A5594" s="213">
        <v>2014</v>
      </c>
      <c r="B5594" s="213" t="s">
        <v>0</v>
      </c>
      <c r="C5594" s="213" t="s">
        <v>140</v>
      </c>
      <c r="D5594" s="213" t="s">
        <v>54</v>
      </c>
      <c r="E5594" s="213">
        <v>177</v>
      </c>
      <c r="F5594" s="213" t="s">
        <v>141</v>
      </c>
    </row>
    <row r="5595" spans="1:6" x14ac:dyDescent="0.3">
      <c r="A5595" s="213">
        <v>2014</v>
      </c>
      <c r="B5595" s="213" t="s">
        <v>0</v>
      </c>
      <c r="C5595" s="213" t="s">
        <v>140</v>
      </c>
      <c r="D5595" s="213" t="s">
        <v>282</v>
      </c>
      <c r="E5595" s="292">
        <v>1082</v>
      </c>
      <c r="F5595" s="213" t="s">
        <v>141</v>
      </c>
    </row>
    <row r="5596" spans="1:6" x14ac:dyDescent="0.3">
      <c r="A5596" s="213">
        <v>2014</v>
      </c>
      <c r="B5596" s="213" t="s">
        <v>0</v>
      </c>
      <c r="C5596" s="213" t="s">
        <v>140</v>
      </c>
      <c r="D5596" s="213" t="s">
        <v>145</v>
      </c>
      <c r="E5596" s="292">
        <v>84452</v>
      </c>
      <c r="F5596" s="213" t="s">
        <v>141</v>
      </c>
    </row>
    <row r="5597" spans="1:6" x14ac:dyDescent="0.3">
      <c r="A5597" s="213">
        <v>2014</v>
      </c>
      <c r="B5597" s="213" t="s">
        <v>0</v>
      </c>
      <c r="C5597" s="213" t="s">
        <v>140</v>
      </c>
      <c r="D5597" s="213" t="s">
        <v>146</v>
      </c>
      <c r="E5597" s="292">
        <v>46117</v>
      </c>
      <c r="F5597" s="213" t="s">
        <v>141</v>
      </c>
    </row>
    <row r="5598" spans="1:6" x14ac:dyDescent="0.3">
      <c r="A5598" s="213">
        <v>2014</v>
      </c>
      <c r="B5598" s="213" t="s">
        <v>0</v>
      </c>
      <c r="C5598" s="213" t="s">
        <v>140</v>
      </c>
      <c r="D5598" s="213" t="s">
        <v>147</v>
      </c>
      <c r="E5598" s="292">
        <v>102648</v>
      </c>
      <c r="F5598" s="213" t="s">
        <v>141</v>
      </c>
    </row>
    <row r="5599" spans="1:6" x14ac:dyDescent="0.3">
      <c r="A5599" s="213">
        <v>2014</v>
      </c>
      <c r="B5599" s="213" t="s">
        <v>92</v>
      </c>
      <c r="C5599" s="213" t="s">
        <v>83</v>
      </c>
      <c r="D5599" s="213" t="s">
        <v>79</v>
      </c>
      <c r="E5599" s="213">
        <v>195</v>
      </c>
      <c r="F5599" s="213" t="s">
        <v>148</v>
      </c>
    </row>
    <row r="5600" spans="1:6" x14ac:dyDescent="0.3">
      <c r="A5600" s="213">
        <v>2014</v>
      </c>
      <c r="B5600" s="213" t="s">
        <v>92</v>
      </c>
      <c r="C5600" s="213" t="s">
        <v>83</v>
      </c>
      <c r="D5600" s="213" t="s">
        <v>17</v>
      </c>
      <c r="E5600" s="213">
        <v>105</v>
      </c>
      <c r="F5600" s="213" t="s">
        <v>148</v>
      </c>
    </row>
    <row r="5601" spans="1:6" x14ac:dyDescent="0.3">
      <c r="A5601" s="213">
        <v>2014</v>
      </c>
      <c r="B5601" s="213" t="s">
        <v>92</v>
      </c>
      <c r="C5601" s="213" t="s">
        <v>83</v>
      </c>
      <c r="D5601" s="213" t="s">
        <v>66</v>
      </c>
      <c r="E5601" s="213">
        <v>36</v>
      </c>
      <c r="F5601" s="213" t="s">
        <v>148</v>
      </c>
    </row>
    <row r="5602" spans="1:6" x14ac:dyDescent="0.3">
      <c r="A5602" s="213">
        <v>2014</v>
      </c>
      <c r="B5602" s="213" t="s">
        <v>92</v>
      </c>
      <c r="C5602" s="213" t="s">
        <v>83</v>
      </c>
      <c r="D5602" s="213" t="s">
        <v>11</v>
      </c>
      <c r="E5602" s="213">
        <v>217</v>
      </c>
      <c r="F5602" s="213" t="s">
        <v>148</v>
      </c>
    </row>
    <row r="5603" spans="1:6" x14ac:dyDescent="0.3">
      <c r="A5603" s="213">
        <v>2014</v>
      </c>
      <c r="B5603" s="213" t="s">
        <v>92</v>
      </c>
      <c r="C5603" s="213" t="s">
        <v>83</v>
      </c>
      <c r="D5603" s="213" t="s">
        <v>56</v>
      </c>
      <c r="E5603" s="213">
        <v>82</v>
      </c>
      <c r="F5603" s="213" t="s">
        <v>148</v>
      </c>
    </row>
    <row r="5604" spans="1:6" x14ac:dyDescent="0.3">
      <c r="A5604" s="213">
        <v>2014</v>
      </c>
      <c r="B5604" s="213" t="s">
        <v>92</v>
      </c>
      <c r="C5604" s="213" t="s">
        <v>83</v>
      </c>
      <c r="D5604" s="213" t="s">
        <v>29</v>
      </c>
      <c r="E5604" s="213">
        <v>48</v>
      </c>
      <c r="F5604" s="213" t="s">
        <v>148</v>
      </c>
    </row>
    <row r="5605" spans="1:6" x14ac:dyDescent="0.3">
      <c r="A5605" s="213">
        <v>2014</v>
      </c>
      <c r="B5605" s="213" t="s">
        <v>92</v>
      </c>
      <c r="C5605" s="213" t="s">
        <v>83</v>
      </c>
      <c r="D5605" s="213" t="s">
        <v>47</v>
      </c>
      <c r="E5605" s="213">
        <v>122</v>
      </c>
      <c r="F5605" s="213" t="s">
        <v>148</v>
      </c>
    </row>
    <row r="5606" spans="1:6" x14ac:dyDescent="0.3">
      <c r="A5606" s="213">
        <v>2014</v>
      </c>
      <c r="B5606" s="213" t="s">
        <v>92</v>
      </c>
      <c r="C5606" s="213" t="s">
        <v>83</v>
      </c>
      <c r="D5606" s="213" t="s">
        <v>74</v>
      </c>
      <c r="E5606" s="213">
        <v>175</v>
      </c>
      <c r="F5606" s="213" t="s">
        <v>148</v>
      </c>
    </row>
    <row r="5607" spans="1:6" x14ac:dyDescent="0.3">
      <c r="A5607" s="213">
        <v>2014</v>
      </c>
      <c r="B5607" s="213" t="s">
        <v>92</v>
      </c>
      <c r="C5607" s="213" t="s">
        <v>83</v>
      </c>
      <c r="D5607" s="213" t="s">
        <v>60</v>
      </c>
      <c r="E5607" s="213">
        <v>34</v>
      </c>
      <c r="F5607" s="213" t="s">
        <v>148</v>
      </c>
    </row>
    <row r="5608" spans="1:6" x14ac:dyDescent="0.3">
      <c r="A5608" s="213">
        <v>2014</v>
      </c>
      <c r="B5608" s="213" t="s">
        <v>92</v>
      </c>
      <c r="C5608" s="213" t="s">
        <v>83</v>
      </c>
      <c r="D5608" s="213" t="s">
        <v>25</v>
      </c>
      <c r="E5608" s="213">
        <v>138</v>
      </c>
      <c r="F5608" s="213" t="s">
        <v>148</v>
      </c>
    </row>
    <row r="5609" spans="1:6" x14ac:dyDescent="0.3">
      <c r="A5609" s="213">
        <v>2014</v>
      </c>
      <c r="B5609" s="213" t="s">
        <v>92</v>
      </c>
      <c r="C5609" s="213" t="s">
        <v>83</v>
      </c>
      <c r="D5609" s="213" t="s">
        <v>7</v>
      </c>
      <c r="E5609" s="213">
        <v>144</v>
      </c>
      <c r="F5609" s="213" t="s">
        <v>148</v>
      </c>
    </row>
    <row r="5610" spans="1:6" x14ac:dyDescent="0.3">
      <c r="A5610" s="213">
        <v>2014</v>
      </c>
      <c r="B5610" s="213" t="s">
        <v>92</v>
      </c>
      <c r="C5610" s="213" t="s">
        <v>83</v>
      </c>
      <c r="D5610" s="213" t="s">
        <v>36</v>
      </c>
      <c r="E5610" s="213">
        <v>56</v>
      </c>
      <c r="F5610" s="213" t="s">
        <v>148</v>
      </c>
    </row>
    <row r="5611" spans="1:6" x14ac:dyDescent="0.3">
      <c r="A5611" s="213">
        <v>2014</v>
      </c>
      <c r="B5611" s="213" t="s">
        <v>92</v>
      </c>
      <c r="C5611" s="213" t="s">
        <v>83</v>
      </c>
      <c r="D5611" s="213" t="s">
        <v>21</v>
      </c>
      <c r="E5611" s="213">
        <v>34</v>
      </c>
      <c r="F5611" s="213" t="s">
        <v>148</v>
      </c>
    </row>
    <row r="5612" spans="1:6" x14ac:dyDescent="0.3">
      <c r="A5612" s="213">
        <v>2014</v>
      </c>
      <c r="B5612" s="213" t="s">
        <v>92</v>
      </c>
      <c r="C5612" s="213" t="s">
        <v>83</v>
      </c>
      <c r="D5612" s="213" t="s">
        <v>16</v>
      </c>
      <c r="E5612" s="213">
        <v>107</v>
      </c>
      <c r="F5612" s="213" t="s">
        <v>148</v>
      </c>
    </row>
    <row r="5613" spans="1:6" x14ac:dyDescent="0.3">
      <c r="A5613" s="213">
        <v>2014</v>
      </c>
      <c r="B5613" s="213" t="s">
        <v>92</v>
      </c>
      <c r="C5613" s="213" t="s">
        <v>83</v>
      </c>
      <c r="D5613" s="213" t="s">
        <v>2</v>
      </c>
      <c r="E5613" s="213">
        <v>277</v>
      </c>
      <c r="F5613" s="213" t="s">
        <v>148</v>
      </c>
    </row>
    <row r="5614" spans="1:6" x14ac:dyDescent="0.3">
      <c r="A5614" s="213">
        <v>2014</v>
      </c>
      <c r="B5614" s="213" t="s">
        <v>92</v>
      </c>
      <c r="C5614" s="213" t="s">
        <v>83</v>
      </c>
      <c r="D5614" s="213" t="s">
        <v>4</v>
      </c>
      <c r="E5614" s="213">
        <v>294</v>
      </c>
      <c r="F5614" s="213" t="s">
        <v>148</v>
      </c>
    </row>
    <row r="5615" spans="1:6" x14ac:dyDescent="0.3">
      <c r="A5615" s="213">
        <v>2014</v>
      </c>
      <c r="B5615" s="213" t="s">
        <v>92</v>
      </c>
      <c r="C5615" s="213" t="s">
        <v>83</v>
      </c>
      <c r="D5615" s="213" t="s">
        <v>275</v>
      </c>
      <c r="E5615" s="213">
        <v>33</v>
      </c>
      <c r="F5615" s="213" t="s">
        <v>148</v>
      </c>
    </row>
    <row r="5616" spans="1:6" x14ac:dyDescent="0.3">
      <c r="A5616" s="213">
        <v>2014</v>
      </c>
      <c r="B5616" s="213" t="s">
        <v>92</v>
      </c>
      <c r="C5616" s="213" t="s">
        <v>83</v>
      </c>
      <c r="D5616" s="213" t="s">
        <v>8</v>
      </c>
      <c r="E5616" s="213">
        <v>87</v>
      </c>
      <c r="F5616" s="213" t="s">
        <v>148</v>
      </c>
    </row>
    <row r="5617" spans="1:6" x14ac:dyDescent="0.3">
      <c r="A5617" s="213">
        <v>2014</v>
      </c>
      <c r="B5617" s="213" t="s">
        <v>92</v>
      </c>
      <c r="C5617" s="213" t="s">
        <v>83</v>
      </c>
      <c r="D5617" s="213" t="s">
        <v>78</v>
      </c>
      <c r="E5617" s="213">
        <v>119</v>
      </c>
      <c r="F5617" s="213" t="s">
        <v>148</v>
      </c>
    </row>
    <row r="5618" spans="1:6" x14ac:dyDescent="0.3">
      <c r="A5618" s="213">
        <v>2014</v>
      </c>
      <c r="B5618" s="213" t="s">
        <v>92</v>
      </c>
      <c r="C5618" s="213" t="s">
        <v>83</v>
      </c>
      <c r="D5618" s="213" t="s">
        <v>27</v>
      </c>
      <c r="E5618" s="213">
        <v>94</v>
      </c>
      <c r="F5618" s="213" t="s">
        <v>148</v>
      </c>
    </row>
    <row r="5619" spans="1:6" x14ac:dyDescent="0.3">
      <c r="A5619" s="213">
        <v>2014</v>
      </c>
      <c r="B5619" s="213" t="s">
        <v>92</v>
      </c>
      <c r="C5619" s="213" t="s">
        <v>83</v>
      </c>
      <c r="D5619" s="213" t="s">
        <v>13</v>
      </c>
      <c r="E5619" s="213">
        <v>33</v>
      </c>
      <c r="F5619" s="213" t="s">
        <v>148</v>
      </c>
    </row>
    <row r="5620" spans="1:6" x14ac:dyDescent="0.3">
      <c r="A5620" s="213">
        <v>2014</v>
      </c>
      <c r="B5620" s="213" t="s">
        <v>92</v>
      </c>
      <c r="C5620" s="213" t="s">
        <v>83</v>
      </c>
      <c r="D5620" s="213" t="s">
        <v>70</v>
      </c>
      <c r="E5620" s="213">
        <v>130</v>
      </c>
      <c r="F5620" s="213" t="s">
        <v>148</v>
      </c>
    </row>
    <row r="5621" spans="1:6" x14ac:dyDescent="0.3">
      <c r="A5621" s="213">
        <v>2014</v>
      </c>
      <c r="B5621" s="213" t="s">
        <v>92</v>
      </c>
      <c r="C5621" s="213" t="s">
        <v>83</v>
      </c>
      <c r="D5621" s="213" t="s">
        <v>72</v>
      </c>
      <c r="E5621" s="213">
        <v>40</v>
      </c>
      <c r="F5621" s="213" t="s">
        <v>148</v>
      </c>
    </row>
    <row r="5622" spans="1:6" x14ac:dyDescent="0.3">
      <c r="A5622" s="213">
        <v>2014</v>
      </c>
      <c r="B5622" s="213" t="s">
        <v>92</v>
      </c>
      <c r="C5622" s="213" t="s">
        <v>83</v>
      </c>
      <c r="D5622" s="213" t="s">
        <v>6</v>
      </c>
      <c r="E5622" s="213">
        <v>240</v>
      </c>
      <c r="F5622" s="213" t="s">
        <v>148</v>
      </c>
    </row>
    <row r="5623" spans="1:6" x14ac:dyDescent="0.3">
      <c r="A5623" s="213">
        <v>2014</v>
      </c>
      <c r="B5623" s="213" t="s">
        <v>92</v>
      </c>
      <c r="C5623" s="213" t="s">
        <v>83</v>
      </c>
      <c r="D5623" s="213" t="s">
        <v>62</v>
      </c>
      <c r="E5623" s="213">
        <v>80</v>
      </c>
      <c r="F5623" s="213" t="s">
        <v>148</v>
      </c>
    </row>
    <row r="5624" spans="1:6" x14ac:dyDescent="0.3">
      <c r="A5624" s="213">
        <v>2014</v>
      </c>
      <c r="B5624" s="213" t="s">
        <v>92</v>
      </c>
      <c r="C5624" s="213" t="s">
        <v>83</v>
      </c>
      <c r="D5624" s="213" t="s">
        <v>5</v>
      </c>
      <c r="E5624" s="213">
        <v>207</v>
      </c>
      <c r="F5624" s="213" t="s">
        <v>148</v>
      </c>
    </row>
    <row r="5625" spans="1:6" x14ac:dyDescent="0.3">
      <c r="A5625" s="213">
        <v>2014</v>
      </c>
      <c r="B5625" s="213" t="s">
        <v>92</v>
      </c>
      <c r="C5625" s="213" t="s">
        <v>83</v>
      </c>
      <c r="D5625" s="213" t="s">
        <v>76</v>
      </c>
      <c r="E5625" s="213">
        <v>129</v>
      </c>
      <c r="F5625" s="213" t="s">
        <v>148</v>
      </c>
    </row>
    <row r="5626" spans="1:6" x14ac:dyDescent="0.3">
      <c r="A5626" s="213">
        <v>2014</v>
      </c>
      <c r="B5626" s="213" t="s">
        <v>92</v>
      </c>
      <c r="C5626" s="213" t="s">
        <v>83</v>
      </c>
      <c r="D5626" s="213" t="s">
        <v>63</v>
      </c>
      <c r="E5626" s="213">
        <v>31</v>
      </c>
      <c r="F5626" s="213" t="s">
        <v>148</v>
      </c>
    </row>
    <row r="5627" spans="1:6" x14ac:dyDescent="0.3">
      <c r="A5627" s="213">
        <v>2014</v>
      </c>
      <c r="B5627" s="213" t="s">
        <v>92</v>
      </c>
      <c r="C5627" s="213" t="s">
        <v>83</v>
      </c>
      <c r="D5627" s="213" t="s">
        <v>43</v>
      </c>
      <c r="E5627" s="213">
        <v>31</v>
      </c>
      <c r="F5627" s="213" t="s">
        <v>148</v>
      </c>
    </row>
    <row r="5628" spans="1:6" x14ac:dyDescent="0.3">
      <c r="A5628" s="213">
        <v>2014</v>
      </c>
      <c r="B5628" s="213" t="s">
        <v>92</v>
      </c>
      <c r="C5628" s="213" t="s">
        <v>83</v>
      </c>
      <c r="D5628" s="213" t="s">
        <v>65</v>
      </c>
      <c r="E5628" s="213">
        <v>33</v>
      </c>
      <c r="F5628" s="213" t="s">
        <v>148</v>
      </c>
    </row>
    <row r="5629" spans="1:6" x14ac:dyDescent="0.3">
      <c r="A5629" s="213">
        <v>2014</v>
      </c>
      <c r="B5629" s="213" t="s">
        <v>92</v>
      </c>
      <c r="C5629" s="213" t="s">
        <v>83</v>
      </c>
      <c r="D5629" s="213" t="s">
        <v>61</v>
      </c>
      <c r="E5629" s="213">
        <v>32</v>
      </c>
      <c r="F5629" s="213" t="s">
        <v>148</v>
      </c>
    </row>
    <row r="5630" spans="1:6" x14ac:dyDescent="0.3">
      <c r="A5630" s="213">
        <v>2014</v>
      </c>
      <c r="B5630" s="213" t="s">
        <v>92</v>
      </c>
      <c r="C5630" s="213" t="s">
        <v>83</v>
      </c>
      <c r="D5630" s="213" t="s">
        <v>23</v>
      </c>
      <c r="E5630" s="213">
        <v>52</v>
      </c>
      <c r="F5630" s="213" t="s">
        <v>148</v>
      </c>
    </row>
    <row r="5631" spans="1:6" x14ac:dyDescent="0.3">
      <c r="A5631" s="213">
        <v>2014</v>
      </c>
      <c r="B5631" s="213" t="s">
        <v>92</v>
      </c>
      <c r="C5631" s="213" t="s">
        <v>83</v>
      </c>
      <c r="D5631" s="213" t="s">
        <v>278</v>
      </c>
      <c r="E5631" s="213">
        <v>96</v>
      </c>
      <c r="F5631" s="213" t="s">
        <v>148</v>
      </c>
    </row>
    <row r="5632" spans="1:6" x14ac:dyDescent="0.3">
      <c r="A5632" s="213">
        <v>2014</v>
      </c>
      <c r="B5632" s="213" t="s">
        <v>92</v>
      </c>
      <c r="C5632" s="213" t="s">
        <v>83</v>
      </c>
      <c r="D5632" s="213" t="s">
        <v>19</v>
      </c>
      <c r="E5632" s="213">
        <v>60</v>
      </c>
      <c r="F5632" s="213" t="s">
        <v>148</v>
      </c>
    </row>
    <row r="5633" spans="1:6" x14ac:dyDescent="0.3">
      <c r="A5633" s="213">
        <v>2014</v>
      </c>
      <c r="B5633" s="213" t="s">
        <v>92</v>
      </c>
      <c r="C5633" s="213" t="s">
        <v>83</v>
      </c>
      <c r="D5633" s="213" t="s">
        <v>48</v>
      </c>
      <c r="E5633" s="213">
        <v>50</v>
      </c>
      <c r="F5633" s="213" t="s">
        <v>148</v>
      </c>
    </row>
    <row r="5634" spans="1:6" x14ac:dyDescent="0.3">
      <c r="A5634" s="213">
        <v>2014</v>
      </c>
      <c r="B5634" s="213" t="s">
        <v>92</v>
      </c>
      <c r="C5634" s="213" t="s">
        <v>83</v>
      </c>
      <c r="D5634" s="213" t="s">
        <v>3</v>
      </c>
      <c r="E5634" s="213">
        <v>263</v>
      </c>
      <c r="F5634" s="213" t="s">
        <v>148</v>
      </c>
    </row>
    <row r="5635" spans="1:6" x14ac:dyDescent="0.3">
      <c r="A5635" s="213">
        <v>2014</v>
      </c>
      <c r="B5635" s="213" t="s">
        <v>92</v>
      </c>
      <c r="C5635" s="213" t="s">
        <v>83</v>
      </c>
      <c r="D5635" s="213" t="s">
        <v>80</v>
      </c>
      <c r="E5635" s="213">
        <v>71</v>
      </c>
      <c r="F5635" s="213" t="s">
        <v>148</v>
      </c>
    </row>
    <row r="5636" spans="1:6" x14ac:dyDescent="0.3">
      <c r="A5636" s="213">
        <v>2014</v>
      </c>
      <c r="B5636" s="213" t="s">
        <v>92</v>
      </c>
      <c r="C5636" s="213" t="s">
        <v>83</v>
      </c>
      <c r="D5636" s="213" t="s">
        <v>39</v>
      </c>
      <c r="E5636" s="213">
        <v>60</v>
      </c>
      <c r="F5636" s="213" t="s">
        <v>148</v>
      </c>
    </row>
    <row r="5637" spans="1:6" x14ac:dyDescent="0.3">
      <c r="A5637" s="213">
        <v>2014</v>
      </c>
      <c r="B5637" s="213" t="s">
        <v>92</v>
      </c>
      <c r="C5637" s="213" t="s">
        <v>83</v>
      </c>
      <c r="D5637" s="213" t="s">
        <v>14</v>
      </c>
      <c r="E5637" s="213">
        <v>201</v>
      </c>
      <c r="F5637" s="213" t="s">
        <v>148</v>
      </c>
    </row>
    <row r="5638" spans="1:6" x14ac:dyDescent="0.3">
      <c r="A5638" s="213">
        <v>2014</v>
      </c>
      <c r="B5638" s="213" t="s">
        <v>92</v>
      </c>
      <c r="C5638" s="213" t="s">
        <v>83</v>
      </c>
      <c r="D5638" s="213" t="s">
        <v>69</v>
      </c>
      <c r="E5638" s="213">
        <v>38</v>
      </c>
      <c r="F5638" s="213" t="s">
        <v>148</v>
      </c>
    </row>
    <row r="5639" spans="1:6" x14ac:dyDescent="0.3">
      <c r="A5639" s="213">
        <v>2014</v>
      </c>
      <c r="B5639" s="213" t="s">
        <v>92</v>
      </c>
      <c r="C5639" s="213" t="s">
        <v>83</v>
      </c>
      <c r="D5639" s="213" t="s">
        <v>24</v>
      </c>
      <c r="E5639" s="213">
        <v>177</v>
      </c>
      <c r="F5639" s="213" t="s">
        <v>148</v>
      </c>
    </row>
    <row r="5640" spans="1:6" x14ac:dyDescent="0.3">
      <c r="A5640" s="213">
        <v>2014</v>
      </c>
      <c r="B5640" s="213" t="s">
        <v>92</v>
      </c>
      <c r="C5640" s="213" t="s">
        <v>83</v>
      </c>
      <c r="D5640" s="213" t="s">
        <v>9</v>
      </c>
      <c r="E5640" s="213">
        <v>100</v>
      </c>
      <c r="F5640" s="213" t="s">
        <v>148</v>
      </c>
    </row>
    <row r="5641" spans="1:6" x14ac:dyDescent="0.3">
      <c r="A5641" s="213">
        <v>2014</v>
      </c>
      <c r="B5641" s="213" t="s">
        <v>92</v>
      </c>
      <c r="C5641" s="213" t="s">
        <v>83</v>
      </c>
      <c r="D5641" s="213" t="s">
        <v>67</v>
      </c>
      <c r="E5641" s="213">
        <v>67</v>
      </c>
      <c r="F5641" s="213" t="s">
        <v>148</v>
      </c>
    </row>
    <row r="5642" spans="1:6" x14ac:dyDescent="0.3">
      <c r="A5642" s="213">
        <v>2014</v>
      </c>
      <c r="B5642" s="213" t="s">
        <v>92</v>
      </c>
      <c r="C5642" s="213" t="s">
        <v>83</v>
      </c>
      <c r="D5642" s="213" t="s">
        <v>28</v>
      </c>
      <c r="E5642" s="213">
        <v>80</v>
      </c>
      <c r="F5642" s="213" t="s">
        <v>148</v>
      </c>
    </row>
    <row r="5643" spans="1:6" x14ac:dyDescent="0.3">
      <c r="A5643" s="213">
        <v>2014</v>
      </c>
      <c r="B5643" s="213" t="s">
        <v>92</v>
      </c>
      <c r="C5643" s="213" t="s">
        <v>83</v>
      </c>
      <c r="D5643" s="213" t="s">
        <v>31</v>
      </c>
      <c r="E5643" s="213">
        <v>79</v>
      </c>
      <c r="F5643" s="213" t="s">
        <v>148</v>
      </c>
    </row>
    <row r="5644" spans="1:6" x14ac:dyDescent="0.3">
      <c r="A5644" s="213">
        <v>2014</v>
      </c>
      <c r="B5644" s="213" t="s">
        <v>92</v>
      </c>
      <c r="C5644" s="213" t="s">
        <v>83</v>
      </c>
      <c r="D5644" s="213" t="s">
        <v>64</v>
      </c>
      <c r="E5644" s="213">
        <v>83</v>
      </c>
      <c r="F5644" s="213" t="s">
        <v>148</v>
      </c>
    </row>
    <row r="5645" spans="1:6" x14ac:dyDescent="0.3">
      <c r="A5645" s="213">
        <v>2014</v>
      </c>
      <c r="B5645" s="213" t="s">
        <v>92</v>
      </c>
      <c r="C5645" s="213" t="s">
        <v>83</v>
      </c>
      <c r="D5645" s="213" t="s">
        <v>73</v>
      </c>
      <c r="E5645" s="213">
        <v>142</v>
      </c>
      <c r="F5645" s="213" t="s">
        <v>148</v>
      </c>
    </row>
    <row r="5646" spans="1:6" x14ac:dyDescent="0.3">
      <c r="A5646" s="213">
        <v>2014</v>
      </c>
      <c r="B5646" s="213" t="s">
        <v>92</v>
      </c>
      <c r="C5646" s="213" t="s">
        <v>83</v>
      </c>
      <c r="D5646" s="213" t="s">
        <v>26</v>
      </c>
      <c r="E5646" s="213">
        <v>56</v>
      </c>
      <c r="F5646" s="213" t="s">
        <v>148</v>
      </c>
    </row>
    <row r="5647" spans="1:6" x14ac:dyDescent="0.3">
      <c r="A5647" s="213">
        <v>2014</v>
      </c>
      <c r="B5647" s="213" t="s">
        <v>92</v>
      </c>
      <c r="C5647" s="213" t="s">
        <v>83</v>
      </c>
      <c r="D5647" s="213" t="s">
        <v>32</v>
      </c>
      <c r="E5647" s="213">
        <v>47</v>
      </c>
      <c r="F5647" s="213" t="s">
        <v>148</v>
      </c>
    </row>
    <row r="5648" spans="1:6" x14ac:dyDescent="0.3">
      <c r="A5648" s="213">
        <v>2014</v>
      </c>
      <c r="B5648" s="213" t="s">
        <v>92</v>
      </c>
      <c r="C5648" s="213" t="s">
        <v>83</v>
      </c>
      <c r="D5648" s="213" t="s">
        <v>46</v>
      </c>
      <c r="E5648" s="213">
        <v>126</v>
      </c>
      <c r="F5648" s="213" t="s">
        <v>148</v>
      </c>
    </row>
    <row r="5649" spans="1:6" x14ac:dyDescent="0.3">
      <c r="A5649" s="213">
        <v>2014</v>
      </c>
      <c r="B5649" s="213" t="s">
        <v>92</v>
      </c>
      <c r="C5649" s="213" t="s">
        <v>83</v>
      </c>
      <c r="D5649" s="213" t="s">
        <v>75</v>
      </c>
      <c r="E5649" s="213">
        <v>101</v>
      </c>
      <c r="F5649" s="213" t="s">
        <v>148</v>
      </c>
    </row>
    <row r="5650" spans="1:6" x14ac:dyDescent="0.3">
      <c r="A5650" s="213">
        <v>2014</v>
      </c>
      <c r="B5650" s="213" t="s">
        <v>92</v>
      </c>
      <c r="C5650" s="213" t="s">
        <v>83</v>
      </c>
      <c r="D5650" s="213" t="s">
        <v>10</v>
      </c>
      <c r="E5650" s="213">
        <v>220</v>
      </c>
      <c r="F5650" s="213" t="s">
        <v>148</v>
      </c>
    </row>
    <row r="5651" spans="1:6" x14ac:dyDescent="0.3">
      <c r="A5651" s="213">
        <v>2014</v>
      </c>
      <c r="B5651" s="213" t="s">
        <v>92</v>
      </c>
      <c r="C5651" s="213" t="s">
        <v>83</v>
      </c>
      <c r="D5651" s="213" t="s">
        <v>15</v>
      </c>
      <c r="E5651" s="213">
        <v>171</v>
      </c>
      <c r="F5651" s="213" t="s">
        <v>148</v>
      </c>
    </row>
    <row r="5652" spans="1:6" x14ac:dyDescent="0.3">
      <c r="A5652" s="213">
        <v>2014</v>
      </c>
      <c r="B5652" s="213" t="s">
        <v>92</v>
      </c>
      <c r="C5652" s="213" t="s">
        <v>83</v>
      </c>
      <c r="D5652" s="213" t="s">
        <v>18</v>
      </c>
      <c r="E5652" s="213">
        <v>166</v>
      </c>
      <c r="F5652" s="213" t="s">
        <v>148</v>
      </c>
    </row>
    <row r="5653" spans="1:6" x14ac:dyDescent="0.3">
      <c r="A5653" s="213">
        <v>2014</v>
      </c>
      <c r="B5653" s="213" t="s">
        <v>92</v>
      </c>
      <c r="C5653" s="213" t="s">
        <v>83</v>
      </c>
      <c r="D5653" s="213" t="s">
        <v>77</v>
      </c>
      <c r="E5653" s="213">
        <v>65</v>
      </c>
      <c r="F5653" s="213" t="s">
        <v>148</v>
      </c>
    </row>
    <row r="5654" spans="1:6" x14ac:dyDescent="0.3">
      <c r="A5654" s="213">
        <v>2014</v>
      </c>
      <c r="B5654" s="213" t="s">
        <v>92</v>
      </c>
      <c r="C5654" s="213" t="s">
        <v>83</v>
      </c>
      <c r="D5654" s="213" t="s">
        <v>71</v>
      </c>
      <c r="E5654" s="213">
        <v>70</v>
      </c>
      <c r="F5654" s="213" t="s">
        <v>148</v>
      </c>
    </row>
    <row r="5655" spans="1:6" x14ac:dyDescent="0.3">
      <c r="A5655" s="213">
        <v>2014</v>
      </c>
      <c r="B5655" s="213" t="s">
        <v>92</v>
      </c>
      <c r="C5655" s="213" t="s">
        <v>83</v>
      </c>
      <c r="D5655" s="213" t="s">
        <v>20</v>
      </c>
      <c r="E5655" s="213">
        <v>116</v>
      </c>
      <c r="F5655" s="213" t="s">
        <v>148</v>
      </c>
    </row>
    <row r="5656" spans="1:6" x14ac:dyDescent="0.3">
      <c r="A5656" s="213">
        <v>2014</v>
      </c>
      <c r="B5656" s="213" t="s">
        <v>92</v>
      </c>
      <c r="C5656" s="213" t="s">
        <v>83</v>
      </c>
      <c r="D5656" s="213" t="s">
        <v>95</v>
      </c>
      <c r="E5656" s="213">
        <v>168</v>
      </c>
      <c r="F5656" s="213" t="s">
        <v>148</v>
      </c>
    </row>
    <row r="5657" spans="1:6" x14ac:dyDescent="0.3">
      <c r="A5657" s="213">
        <v>2014</v>
      </c>
      <c r="B5657" s="213" t="s">
        <v>92</v>
      </c>
      <c r="C5657" s="213" t="s">
        <v>83</v>
      </c>
      <c r="D5657" s="213" t="s">
        <v>30</v>
      </c>
      <c r="E5657" s="213">
        <v>30</v>
      </c>
      <c r="F5657" s="213" t="s">
        <v>148</v>
      </c>
    </row>
    <row r="5658" spans="1:6" x14ac:dyDescent="0.3">
      <c r="A5658" s="213">
        <v>2014</v>
      </c>
      <c r="B5658" s="213" t="s">
        <v>92</v>
      </c>
      <c r="C5658" s="213" t="s">
        <v>83</v>
      </c>
      <c r="D5658" s="213" t="s">
        <v>281</v>
      </c>
      <c r="E5658" s="213">
        <v>420</v>
      </c>
      <c r="F5658" s="213" t="s">
        <v>148</v>
      </c>
    </row>
    <row r="5659" spans="1:6" x14ac:dyDescent="0.3">
      <c r="A5659" s="213">
        <v>2014</v>
      </c>
      <c r="B5659" s="213" t="s">
        <v>92</v>
      </c>
      <c r="C5659" s="213" t="s">
        <v>83</v>
      </c>
      <c r="D5659" s="213" t="s">
        <v>282</v>
      </c>
      <c r="E5659" s="213">
        <v>37</v>
      </c>
      <c r="F5659" s="213" t="s">
        <v>148</v>
      </c>
    </row>
    <row r="5660" spans="1:6" x14ac:dyDescent="0.3">
      <c r="A5660" s="213">
        <v>2014</v>
      </c>
      <c r="B5660" s="213" t="s">
        <v>92</v>
      </c>
      <c r="C5660" s="213" t="s">
        <v>83</v>
      </c>
      <c r="D5660" s="213" t="s">
        <v>145</v>
      </c>
      <c r="E5660" s="292">
        <v>1636</v>
      </c>
      <c r="F5660" s="213" t="s">
        <v>148</v>
      </c>
    </row>
    <row r="5661" spans="1:6" x14ac:dyDescent="0.3">
      <c r="A5661" s="213">
        <v>2014</v>
      </c>
      <c r="B5661" s="213" t="s">
        <v>92</v>
      </c>
      <c r="C5661" s="213" t="s">
        <v>83</v>
      </c>
      <c r="D5661" s="213" t="s">
        <v>146</v>
      </c>
      <c r="E5661" s="292">
        <v>1035</v>
      </c>
      <c r="F5661" s="213" t="s">
        <v>148</v>
      </c>
    </row>
    <row r="5662" spans="1:6" x14ac:dyDescent="0.3">
      <c r="A5662" s="213">
        <v>2014</v>
      </c>
      <c r="B5662" s="213" t="s">
        <v>92</v>
      </c>
      <c r="C5662" s="213" t="s">
        <v>83</v>
      </c>
      <c r="D5662" s="213" t="s">
        <v>147</v>
      </c>
      <c r="E5662" s="292">
        <v>1994</v>
      </c>
      <c r="F5662" s="213" t="s">
        <v>148</v>
      </c>
    </row>
    <row r="5663" spans="1:6" x14ac:dyDescent="0.3">
      <c r="A5663" s="213">
        <v>2014</v>
      </c>
      <c r="B5663" s="213" t="s">
        <v>92</v>
      </c>
      <c r="C5663" s="213" t="s">
        <v>85</v>
      </c>
      <c r="D5663" s="213" t="s">
        <v>35</v>
      </c>
      <c r="E5663" s="213">
        <v>44</v>
      </c>
      <c r="F5663" s="213" t="s">
        <v>148</v>
      </c>
    </row>
    <row r="5664" spans="1:6" x14ac:dyDescent="0.3">
      <c r="A5664" s="213">
        <v>2014</v>
      </c>
      <c r="B5664" s="213" t="s">
        <v>92</v>
      </c>
      <c r="C5664" s="213" t="s">
        <v>85</v>
      </c>
      <c r="D5664" s="213" t="s">
        <v>41</v>
      </c>
      <c r="E5664" s="213">
        <v>46</v>
      </c>
      <c r="F5664" s="213" t="s">
        <v>148</v>
      </c>
    </row>
    <row r="5665" spans="1:6" x14ac:dyDescent="0.3">
      <c r="A5665" s="213">
        <v>2014</v>
      </c>
      <c r="B5665" s="213" t="s">
        <v>92</v>
      </c>
      <c r="C5665" s="213" t="s">
        <v>85</v>
      </c>
      <c r="D5665" s="213" t="s">
        <v>59</v>
      </c>
      <c r="E5665" s="213">
        <v>66</v>
      </c>
      <c r="F5665" s="213" t="s">
        <v>148</v>
      </c>
    </row>
    <row r="5666" spans="1:6" x14ac:dyDescent="0.3">
      <c r="A5666" s="213">
        <v>2014</v>
      </c>
      <c r="B5666" s="213" t="s">
        <v>92</v>
      </c>
      <c r="C5666" s="213" t="s">
        <v>85</v>
      </c>
      <c r="D5666" s="213" t="s">
        <v>79</v>
      </c>
      <c r="E5666" s="213">
        <v>755</v>
      </c>
      <c r="F5666" s="213" t="s">
        <v>148</v>
      </c>
    </row>
    <row r="5667" spans="1:6" x14ac:dyDescent="0.3">
      <c r="A5667" s="213">
        <v>2014</v>
      </c>
      <c r="B5667" s="213" t="s">
        <v>92</v>
      </c>
      <c r="C5667" s="213" t="s">
        <v>85</v>
      </c>
      <c r="D5667" s="213" t="s">
        <v>17</v>
      </c>
      <c r="E5667" s="213">
        <v>484</v>
      </c>
      <c r="F5667" s="213" t="s">
        <v>148</v>
      </c>
    </row>
    <row r="5668" spans="1:6" x14ac:dyDescent="0.3">
      <c r="A5668" s="213">
        <v>2014</v>
      </c>
      <c r="B5668" s="213" t="s">
        <v>92</v>
      </c>
      <c r="C5668" s="213" t="s">
        <v>85</v>
      </c>
      <c r="D5668" s="213" t="s">
        <v>274</v>
      </c>
      <c r="E5668" s="213">
        <v>79</v>
      </c>
      <c r="F5668" s="213" t="s">
        <v>148</v>
      </c>
    </row>
    <row r="5669" spans="1:6" x14ac:dyDescent="0.3">
      <c r="A5669" s="213">
        <v>2014</v>
      </c>
      <c r="B5669" s="213" t="s">
        <v>92</v>
      </c>
      <c r="C5669" s="213" t="s">
        <v>85</v>
      </c>
      <c r="D5669" s="213" t="s">
        <v>66</v>
      </c>
      <c r="E5669" s="213">
        <v>144</v>
      </c>
      <c r="F5669" s="213" t="s">
        <v>148</v>
      </c>
    </row>
    <row r="5670" spans="1:6" x14ac:dyDescent="0.3">
      <c r="A5670" s="213">
        <v>2014</v>
      </c>
      <c r="B5670" s="213" t="s">
        <v>92</v>
      </c>
      <c r="C5670" s="213" t="s">
        <v>85</v>
      </c>
      <c r="D5670" s="213" t="s">
        <v>283</v>
      </c>
      <c r="E5670" s="213">
        <v>68</v>
      </c>
      <c r="F5670" s="213" t="s">
        <v>148</v>
      </c>
    </row>
    <row r="5671" spans="1:6" x14ac:dyDescent="0.3">
      <c r="A5671" s="213">
        <v>2014</v>
      </c>
      <c r="B5671" s="213" t="s">
        <v>92</v>
      </c>
      <c r="C5671" s="213" t="s">
        <v>85</v>
      </c>
      <c r="D5671" s="213" t="s">
        <v>11</v>
      </c>
      <c r="E5671" s="213">
        <v>824</v>
      </c>
      <c r="F5671" s="213" t="s">
        <v>148</v>
      </c>
    </row>
    <row r="5672" spans="1:6" x14ac:dyDescent="0.3">
      <c r="A5672" s="213">
        <v>2014</v>
      </c>
      <c r="B5672" s="213" t="s">
        <v>92</v>
      </c>
      <c r="C5672" s="213" t="s">
        <v>85</v>
      </c>
      <c r="D5672" s="213" t="s">
        <v>56</v>
      </c>
      <c r="E5672" s="213">
        <v>237</v>
      </c>
      <c r="F5672" s="213" t="s">
        <v>148</v>
      </c>
    </row>
    <row r="5673" spans="1:6" x14ac:dyDescent="0.3">
      <c r="A5673" s="213">
        <v>2014</v>
      </c>
      <c r="B5673" s="213" t="s">
        <v>92</v>
      </c>
      <c r="C5673" s="213" t="s">
        <v>85</v>
      </c>
      <c r="D5673" s="213" t="s">
        <v>29</v>
      </c>
      <c r="E5673" s="213">
        <v>254</v>
      </c>
      <c r="F5673" s="213" t="s">
        <v>148</v>
      </c>
    </row>
    <row r="5674" spans="1:6" x14ac:dyDescent="0.3">
      <c r="A5674" s="213">
        <v>2014</v>
      </c>
      <c r="B5674" s="213" t="s">
        <v>92</v>
      </c>
      <c r="C5674" s="213" t="s">
        <v>85</v>
      </c>
      <c r="D5674" s="213" t="s">
        <v>47</v>
      </c>
      <c r="E5674" s="213">
        <v>511</v>
      </c>
      <c r="F5674" s="213" t="s">
        <v>148</v>
      </c>
    </row>
    <row r="5675" spans="1:6" x14ac:dyDescent="0.3">
      <c r="A5675" s="213">
        <v>2014</v>
      </c>
      <c r="B5675" s="213" t="s">
        <v>92</v>
      </c>
      <c r="C5675" s="213" t="s">
        <v>85</v>
      </c>
      <c r="D5675" s="213" t="s">
        <v>57</v>
      </c>
      <c r="E5675" s="213">
        <v>102</v>
      </c>
      <c r="F5675" s="213" t="s">
        <v>148</v>
      </c>
    </row>
    <row r="5676" spans="1:6" x14ac:dyDescent="0.3">
      <c r="A5676" s="213">
        <v>2014</v>
      </c>
      <c r="B5676" s="213" t="s">
        <v>92</v>
      </c>
      <c r="C5676" s="213" t="s">
        <v>85</v>
      </c>
      <c r="D5676" s="213" t="s">
        <v>74</v>
      </c>
      <c r="E5676" s="213">
        <v>613</v>
      </c>
      <c r="F5676" s="213" t="s">
        <v>148</v>
      </c>
    </row>
    <row r="5677" spans="1:6" x14ac:dyDescent="0.3">
      <c r="A5677" s="213">
        <v>2014</v>
      </c>
      <c r="B5677" s="213" t="s">
        <v>92</v>
      </c>
      <c r="C5677" s="213" t="s">
        <v>85</v>
      </c>
      <c r="D5677" s="213" t="s">
        <v>53</v>
      </c>
      <c r="E5677" s="213">
        <v>90</v>
      </c>
      <c r="F5677" s="213" t="s">
        <v>148</v>
      </c>
    </row>
    <row r="5678" spans="1:6" x14ac:dyDescent="0.3">
      <c r="A5678" s="213">
        <v>2014</v>
      </c>
      <c r="B5678" s="213" t="s">
        <v>92</v>
      </c>
      <c r="C5678" s="213" t="s">
        <v>85</v>
      </c>
      <c r="D5678" s="213" t="s">
        <v>33</v>
      </c>
      <c r="E5678" s="213">
        <v>142</v>
      </c>
      <c r="F5678" s="213" t="s">
        <v>148</v>
      </c>
    </row>
    <row r="5679" spans="1:6" x14ac:dyDescent="0.3">
      <c r="A5679" s="213">
        <v>2014</v>
      </c>
      <c r="B5679" s="213" t="s">
        <v>92</v>
      </c>
      <c r="C5679" s="213" t="s">
        <v>85</v>
      </c>
      <c r="D5679" s="213" t="s">
        <v>60</v>
      </c>
      <c r="E5679" s="213">
        <v>288</v>
      </c>
      <c r="F5679" s="213" t="s">
        <v>148</v>
      </c>
    </row>
    <row r="5680" spans="1:6" x14ac:dyDescent="0.3">
      <c r="A5680" s="213">
        <v>2014</v>
      </c>
      <c r="B5680" s="213" t="s">
        <v>92</v>
      </c>
      <c r="C5680" s="213" t="s">
        <v>85</v>
      </c>
      <c r="D5680" s="213" t="s">
        <v>25</v>
      </c>
      <c r="E5680" s="213">
        <v>589</v>
      </c>
      <c r="F5680" s="213" t="s">
        <v>148</v>
      </c>
    </row>
    <row r="5681" spans="1:6" x14ac:dyDescent="0.3">
      <c r="A5681" s="213">
        <v>2014</v>
      </c>
      <c r="B5681" s="213" t="s">
        <v>92</v>
      </c>
      <c r="C5681" s="213" t="s">
        <v>85</v>
      </c>
      <c r="D5681" s="213" t="s">
        <v>7</v>
      </c>
      <c r="E5681" s="213">
        <v>724</v>
      </c>
      <c r="F5681" s="213" t="s">
        <v>148</v>
      </c>
    </row>
    <row r="5682" spans="1:6" x14ac:dyDescent="0.3">
      <c r="A5682" s="213">
        <v>2014</v>
      </c>
      <c r="B5682" s="213" t="s">
        <v>92</v>
      </c>
      <c r="C5682" s="213" t="s">
        <v>85</v>
      </c>
      <c r="D5682" s="213" t="s">
        <v>51</v>
      </c>
      <c r="E5682" s="213">
        <v>35</v>
      </c>
      <c r="F5682" s="213" t="s">
        <v>148</v>
      </c>
    </row>
    <row r="5683" spans="1:6" x14ac:dyDescent="0.3">
      <c r="A5683" s="213">
        <v>2014</v>
      </c>
      <c r="B5683" s="213" t="s">
        <v>92</v>
      </c>
      <c r="C5683" s="213" t="s">
        <v>85</v>
      </c>
      <c r="D5683" s="213" t="s">
        <v>55</v>
      </c>
      <c r="E5683" s="213">
        <v>32</v>
      </c>
      <c r="F5683" s="213" t="s">
        <v>148</v>
      </c>
    </row>
    <row r="5684" spans="1:6" x14ac:dyDescent="0.3">
      <c r="A5684" s="213">
        <v>2014</v>
      </c>
      <c r="B5684" s="213" t="s">
        <v>92</v>
      </c>
      <c r="C5684" s="213" t="s">
        <v>85</v>
      </c>
      <c r="D5684" s="213" t="s">
        <v>36</v>
      </c>
      <c r="E5684" s="213">
        <v>233</v>
      </c>
      <c r="F5684" s="213" t="s">
        <v>148</v>
      </c>
    </row>
    <row r="5685" spans="1:6" x14ac:dyDescent="0.3">
      <c r="A5685" s="213">
        <v>2014</v>
      </c>
      <c r="B5685" s="213" t="s">
        <v>92</v>
      </c>
      <c r="C5685" s="213" t="s">
        <v>85</v>
      </c>
      <c r="D5685" s="213" t="s">
        <v>21</v>
      </c>
      <c r="E5685" s="213">
        <v>257</v>
      </c>
      <c r="F5685" s="213" t="s">
        <v>148</v>
      </c>
    </row>
    <row r="5686" spans="1:6" x14ac:dyDescent="0.3">
      <c r="A5686" s="213">
        <v>2014</v>
      </c>
      <c r="B5686" s="213" t="s">
        <v>92</v>
      </c>
      <c r="C5686" s="213" t="s">
        <v>85</v>
      </c>
      <c r="D5686" s="213" t="s">
        <v>286</v>
      </c>
      <c r="E5686" s="213">
        <v>30</v>
      </c>
      <c r="F5686" s="213" t="s">
        <v>148</v>
      </c>
    </row>
    <row r="5687" spans="1:6" x14ac:dyDescent="0.3">
      <c r="A5687" s="213">
        <v>2014</v>
      </c>
      <c r="B5687" s="213" t="s">
        <v>92</v>
      </c>
      <c r="C5687" s="213" t="s">
        <v>85</v>
      </c>
      <c r="D5687" s="213" t="s">
        <v>16</v>
      </c>
      <c r="E5687" s="213">
        <v>568</v>
      </c>
      <c r="F5687" s="213" t="s">
        <v>148</v>
      </c>
    </row>
    <row r="5688" spans="1:6" x14ac:dyDescent="0.3">
      <c r="A5688" s="213">
        <v>2014</v>
      </c>
      <c r="B5688" s="213" t="s">
        <v>92</v>
      </c>
      <c r="C5688" s="213" t="s">
        <v>85</v>
      </c>
      <c r="D5688" s="213" t="s">
        <v>2</v>
      </c>
      <c r="E5688" s="292">
        <v>1156</v>
      </c>
      <c r="F5688" s="213" t="s">
        <v>148</v>
      </c>
    </row>
    <row r="5689" spans="1:6" x14ac:dyDescent="0.3">
      <c r="A5689" s="213">
        <v>2014</v>
      </c>
      <c r="B5689" s="213" t="s">
        <v>92</v>
      </c>
      <c r="C5689" s="213" t="s">
        <v>85</v>
      </c>
      <c r="D5689" s="213" t="s">
        <v>287</v>
      </c>
      <c r="E5689" s="213">
        <v>33</v>
      </c>
      <c r="F5689" s="213" t="s">
        <v>148</v>
      </c>
    </row>
    <row r="5690" spans="1:6" x14ac:dyDescent="0.3">
      <c r="A5690" s="213">
        <v>2014</v>
      </c>
      <c r="B5690" s="213" t="s">
        <v>92</v>
      </c>
      <c r="C5690" s="213" t="s">
        <v>85</v>
      </c>
      <c r="D5690" s="213" t="s">
        <v>4</v>
      </c>
      <c r="E5690" s="292">
        <v>1215</v>
      </c>
      <c r="F5690" s="213" t="s">
        <v>148</v>
      </c>
    </row>
    <row r="5691" spans="1:6" x14ac:dyDescent="0.3">
      <c r="A5691" s="213">
        <v>2014</v>
      </c>
      <c r="B5691" s="213" t="s">
        <v>92</v>
      </c>
      <c r="C5691" s="213" t="s">
        <v>85</v>
      </c>
      <c r="D5691" s="213" t="s">
        <v>38</v>
      </c>
      <c r="E5691" s="213">
        <v>92</v>
      </c>
      <c r="F5691" s="213" t="s">
        <v>148</v>
      </c>
    </row>
    <row r="5692" spans="1:6" x14ac:dyDescent="0.3">
      <c r="A5692" s="213">
        <v>2014</v>
      </c>
      <c r="B5692" s="213" t="s">
        <v>92</v>
      </c>
      <c r="C5692" s="213" t="s">
        <v>85</v>
      </c>
      <c r="D5692" s="213" t="s">
        <v>275</v>
      </c>
      <c r="E5692" s="213">
        <v>152</v>
      </c>
      <c r="F5692" s="213" t="s">
        <v>148</v>
      </c>
    </row>
    <row r="5693" spans="1:6" x14ac:dyDescent="0.3">
      <c r="A5693" s="213">
        <v>2014</v>
      </c>
      <c r="B5693" s="213" t="s">
        <v>92</v>
      </c>
      <c r="C5693" s="213" t="s">
        <v>85</v>
      </c>
      <c r="D5693" s="213" t="s">
        <v>8</v>
      </c>
      <c r="E5693" s="213">
        <v>467</v>
      </c>
      <c r="F5693" s="213" t="s">
        <v>148</v>
      </c>
    </row>
    <row r="5694" spans="1:6" x14ac:dyDescent="0.3">
      <c r="A5694" s="213">
        <v>2014</v>
      </c>
      <c r="B5694" s="213" t="s">
        <v>92</v>
      </c>
      <c r="C5694" s="213" t="s">
        <v>85</v>
      </c>
      <c r="D5694" s="213" t="s">
        <v>78</v>
      </c>
      <c r="E5694" s="213">
        <v>585</v>
      </c>
      <c r="F5694" s="213" t="s">
        <v>148</v>
      </c>
    </row>
    <row r="5695" spans="1:6" x14ac:dyDescent="0.3">
      <c r="A5695" s="213">
        <v>2014</v>
      </c>
      <c r="B5695" s="213" t="s">
        <v>92</v>
      </c>
      <c r="C5695" s="213" t="s">
        <v>85</v>
      </c>
      <c r="D5695" s="213" t="s">
        <v>27</v>
      </c>
      <c r="E5695" s="213">
        <v>404</v>
      </c>
      <c r="F5695" s="213" t="s">
        <v>148</v>
      </c>
    </row>
    <row r="5696" spans="1:6" x14ac:dyDescent="0.3">
      <c r="A5696" s="213">
        <v>2014</v>
      </c>
      <c r="B5696" s="213" t="s">
        <v>92</v>
      </c>
      <c r="C5696" s="213" t="s">
        <v>85</v>
      </c>
      <c r="D5696" s="213" t="s">
        <v>13</v>
      </c>
      <c r="E5696" s="213">
        <v>202</v>
      </c>
      <c r="F5696" s="213" t="s">
        <v>148</v>
      </c>
    </row>
    <row r="5697" spans="1:6" x14ac:dyDescent="0.3">
      <c r="A5697" s="213">
        <v>2014</v>
      </c>
      <c r="B5697" s="213" t="s">
        <v>92</v>
      </c>
      <c r="C5697" s="213" t="s">
        <v>85</v>
      </c>
      <c r="D5697" s="213" t="s">
        <v>70</v>
      </c>
      <c r="E5697" s="213">
        <v>522</v>
      </c>
      <c r="F5697" s="213" t="s">
        <v>148</v>
      </c>
    </row>
    <row r="5698" spans="1:6" x14ac:dyDescent="0.3">
      <c r="A5698" s="213">
        <v>2014</v>
      </c>
      <c r="B5698" s="213" t="s">
        <v>92</v>
      </c>
      <c r="C5698" s="213" t="s">
        <v>85</v>
      </c>
      <c r="D5698" s="213" t="s">
        <v>72</v>
      </c>
      <c r="E5698" s="213">
        <v>160</v>
      </c>
      <c r="F5698" s="213" t="s">
        <v>148</v>
      </c>
    </row>
    <row r="5699" spans="1:6" x14ac:dyDescent="0.3">
      <c r="A5699" s="213">
        <v>2014</v>
      </c>
      <c r="B5699" s="213" t="s">
        <v>92</v>
      </c>
      <c r="C5699" s="213" t="s">
        <v>85</v>
      </c>
      <c r="D5699" s="213" t="s">
        <v>276</v>
      </c>
      <c r="E5699" s="213">
        <v>73</v>
      </c>
      <c r="F5699" s="213" t="s">
        <v>148</v>
      </c>
    </row>
    <row r="5700" spans="1:6" x14ac:dyDescent="0.3">
      <c r="A5700" s="213">
        <v>2014</v>
      </c>
      <c r="B5700" s="213" t="s">
        <v>92</v>
      </c>
      <c r="C5700" s="213" t="s">
        <v>85</v>
      </c>
      <c r="D5700" s="213" t="s">
        <v>6</v>
      </c>
      <c r="E5700" s="292">
        <v>1321</v>
      </c>
      <c r="F5700" s="213" t="s">
        <v>148</v>
      </c>
    </row>
    <row r="5701" spans="1:6" x14ac:dyDescent="0.3">
      <c r="A5701" s="213">
        <v>2014</v>
      </c>
      <c r="B5701" s="213" t="s">
        <v>92</v>
      </c>
      <c r="C5701" s="213" t="s">
        <v>85</v>
      </c>
      <c r="D5701" s="213" t="s">
        <v>62</v>
      </c>
      <c r="E5701" s="213">
        <v>329</v>
      </c>
      <c r="F5701" s="213" t="s">
        <v>148</v>
      </c>
    </row>
    <row r="5702" spans="1:6" x14ac:dyDescent="0.3">
      <c r="A5702" s="213">
        <v>2014</v>
      </c>
      <c r="B5702" s="213" t="s">
        <v>92</v>
      </c>
      <c r="C5702" s="213" t="s">
        <v>85</v>
      </c>
      <c r="D5702" s="213" t="s">
        <v>5</v>
      </c>
      <c r="E5702" s="213">
        <v>917</v>
      </c>
      <c r="F5702" s="213" t="s">
        <v>148</v>
      </c>
    </row>
    <row r="5703" spans="1:6" x14ac:dyDescent="0.3">
      <c r="A5703" s="213">
        <v>2014</v>
      </c>
      <c r="B5703" s="213" t="s">
        <v>92</v>
      </c>
      <c r="C5703" s="213" t="s">
        <v>85</v>
      </c>
      <c r="D5703" s="213" t="s">
        <v>76</v>
      </c>
      <c r="E5703" s="213">
        <v>431</v>
      </c>
      <c r="F5703" s="213" t="s">
        <v>148</v>
      </c>
    </row>
    <row r="5704" spans="1:6" x14ac:dyDescent="0.3">
      <c r="A5704" s="213">
        <v>2014</v>
      </c>
      <c r="B5704" s="213" t="s">
        <v>92</v>
      </c>
      <c r="C5704" s="213" t="s">
        <v>85</v>
      </c>
      <c r="D5704" s="213" t="s">
        <v>63</v>
      </c>
      <c r="E5704" s="213">
        <v>113</v>
      </c>
      <c r="F5704" s="213" t="s">
        <v>148</v>
      </c>
    </row>
    <row r="5705" spans="1:6" x14ac:dyDescent="0.3">
      <c r="A5705" s="213">
        <v>2014</v>
      </c>
      <c r="B5705" s="213" t="s">
        <v>92</v>
      </c>
      <c r="C5705" s="213" t="s">
        <v>85</v>
      </c>
      <c r="D5705" s="213" t="s">
        <v>277</v>
      </c>
      <c r="E5705" s="213">
        <v>71</v>
      </c>
      <c r="F5705" s="213" t="s">
        <v>148</v>
      </c>
    </row>
    <row r="5706" spans="1:6" x14ac:dyDescent="0.3">
      <c r="A5706" s="213">
        <v>2014</v>
      </c>
      <c r="B5706" s="213" t="s">
        <v>92</v>
      </c>
      <c r="C5706" s="213" t="s">
        <v>85</v>
      </c>
      <c r="D5706" s="213" t="s">
        <v>43</v>
      </c>
      <c r="E5706" s="213">
        <v>138</v>
      </c>
      <c r="F5706" s="213" t="s">
        <v>148</v>
      </c>
    </row>
    <row r="5707" spans="1:6" x14ac:dyDescent="0.3">
      <c r="A5707" s="213">
        <v>2014</v>
      </c>
      <c r="B5707" s="213" t="s">
        <v>92</v>
      </c>
      <c r="C5707" s="213" t="s">
        <v>85</v>
      </c>
      <c r="D5707" s="213" t="s">
        <v>65</v>
      </c>
      <c r="E5707" s="213">
        <v>171</v>
      </c>
      <c r="F5707" s="213" t="s">
        <v>148</v>
      </c>
    </row>
    <row r="5708" spans="1:6" x14ac:dyDescent="0.3">
      <c r="A5708" s="213">
        <v>2014</v>
      </c>
      <c r="B5708" s="213" t="s">
        <v>92</v>
      </c>
      <c r="C5708" s="213" t="s">
        <v>85</v>
      </c>
      <c r="D5708" s="213" t="s">
        <v>22</v>
      </c>
      <c r="E5708" s="213">
        <v>222</v>
      </c>
      <c r="F5708" s="213" t="s">
        <v>148</v>
      </c>
    </row>
    <row r="5709" spans="1:6" x14ac:dyDescent="0.3">
      <c r="A5709" s="213">
        <v>2014</v>
      </c>
      <c r="B5709" s="213" t="s">
        <v>92</v>
      </c>
      <c r="C5709" s="213" t="s">
        <v>85</v>
      </c>
      <c r="D5709" s="213" t="s">
        <v>61</v>
      </c>
      <c r="E5709" s="213">
        <v>127</v>
      </c>
      <c r="F5709" s="213" t="s">
        <v>148</v>
      </c>
    </row>
    <row r="5710" spans="1:6" x14ac:dyDescent="0.3">
      <c r="A5710" s="213">
        <v>2014</v>
      </c>
      <c r="B5710" s="213" t="s">
        <v>92</v>
      </c>
      <c r="C5710" s="213" t="s">
        <v>85</v>
      </c>
      <c r="D5710" s="213" t="s">
        <v>23</v>
      </c>
      <c r="E5710" s="213">
        <v>270</v>
      </c>
      <c r="F5710" s="213" t="s">
        <v>148</v>
      </c>
    </row>
    <row r="5711" spans="1:6" x14ac:dyDescent="0.3">
      <c r="A5711" s="213">
        <v>2014</v>
      </c>
      <c r="B5711" s="213" t="s">
        <v>92</v>
      </c>
      <c r="C5711" s="213" t="s">
        <v>85</v>
      </c>
      <c r="D5711" s="213" t="s">
        <v>12</v>
      </c>
      <c r="E5711" s="213">
        <v>144</v>
      </c>
      <c r="F5711" s="213" t="s">
        <v>148</v>
      </c>
    </row>
    <row r="5712" spans="1:6" x14ac:dyDescent="0.3">
      <c r="A5712" s="213">
        <v>2014</v>
      </c>
      <c r="B5712" s="213" t="s">
        <v>92</v>
      </c>
      <c r="C5712" s="213" t="s">
        <v>85</v>
      </c>
      <c r="D5712" s="213" t="s">
        <v>278</v>
      </c>
      <c r="E5712" s="213">
        <v>367</v>
      </c>
      <c r="F5712" s="213" t="s">
        <v>148</v>
      </c>
    </row>
    <row r="5713" spans="1:6" x14ac:dyDescent="0.3">
      <c r="A5713" s="213">
        <v>2014</v>
      </c>
      <c r="B5713" s="213" t="s">
        <v>92</v>
      </c>
      <c r="C5713" s="213" t="s">
        <v>85</v>
      </c>
      <c r="D5713" s="213" t="s">
        <v>19</v>
      </c>
      <c r="E5713" s="213">
        <v>348</v>
      </c>
      <c r="F5713" s="213" t="s">
        <v>148</v>
      </c>
    </row>
    <row r="5714" spans="1:6" x14ac:dyDescent="0.3">
      <c r="A5714" s="213">
        <v>2014</v>
      </c>
      <c r="B5714" s="213" t="s">
        <v>92</v>
      </c>
      <c r="C5714" s="213" t="s">
        <v>85</v>
      </c>
      <c r="D5714" s="213" t="s">
        <v>45</v>
      </c>
      <c r="E5714" s="213">
        <v>64</v>
      </c>
      <c r="F5714" s="213" t="s">
        <v>148</v>
      </c>
    </row>
    <row r="5715" spans="1:6" x14ac:dyDescent="0.3">
      <c r="A5715" s="213">
        <v>2014</v>
      </c>
      <c r="B5715" s="213" t="s">
        <v>92</v>
      </c>
      <c r="C5715" s="213" t="s">
        <v>85</v>
      </c>
      <c r="D5715" s="213" t="s">
        <v>48</v>
      </c>
      <c r="E5715" s="213">
        <v>191</v>
      </c>
      <c r="F5715" s="213" t="s">
        <v>148</v>
      </c>
    </row>
    <row r="5716" spans="1:6" x14ac:dyDescent="0.3">
      <c r="A5716" s="213">
        <v>2014</v>
      </c>
      <c r="B5716" s="213" t="s">
        <v>92</v>
      </c>
      <c r="C5716" s="213" t="s">
        <v>85</v>
      </c>
      <c r="D5716" s="213" t="s">
        <v>34</v>
      </c>
      <c r="E5716" s="213">
        <v>110</v>
      </c>
      <c r="F5716" s="213" t="s">
        <v>148</v>
      </c>
    </row>
    <row r="5717" spans="1:6" x14ac:dyDescent="0.3">
      <c r="A5717" s="213">
        <v>2014</v>
      </c>
      <c r="B5717" s="213" t="s">
        <v>92</v>
      </c>
      <c r="C5717" s="213" t="s">
        <v>85</v>
      </c>
      <c r="D5717" s="213" t="s">
        <v>3</v>
      </c>
      <c r="E5717" s="292">
        <v>1111</v>
      </c>
      <c r="F5717" s="213" t="s">
        <v>148</v>
      </c>
    </row>
    <row r="5718" spans="1:6" x14ac:dyDescent="0.3">
      <c r="A5718" s="213">
        <v>2014</v>
      </c>
      <c r="B5718" s="213" t="s">
        <v>92</v>
      </c>
      <c r="C5718" s="213" t="s">
        <v>85</v>
      </c>
      <c r="D5718" s="213" t="s">
        <v>80</v>
      </c>
      <c r="E5718" s="213">
        <v>341</v>
      </c>
      <c r="F5718" s="213" t="s">
        <v>148</v>
      </c>
    </row>
    <row r="5719" spans="1:6" x14ac:dyDescent="0.3">
      <c r="A5719" s="213">
        <v>2014</v>
      </c>
      <c r="B5719" s="213" t="s">
        <v>92</v>
      </c>
      <c r="C5719" s="213" t="s">
        <v>85</v>
      </c>
      <c r="D5719" s="213" t="s">
        <v>39</v>
      </c>
      <c r="E5719" s="213">
        <v>283</v>
      </c>
      <c r="F5719" s="213" t="s">
        <v>148</v>
      </c>
    </row>
    <row r="5720" spans="1:6" x14ac:dyDescent="0.3">
      <c r="A5720" s="213">
        <v>2014</v>
      </c>
      <c r="B5720" s="213" t="s">
        <v>92</v>
      </c>
      <c r="C5720" s="213" t="s">
        <v>85</v>
      </c>
      <c r="D5720" s="213" t="s">
        <v>14</v>
      </c>
      <c r="E5720" s="213">
        <v>706</v>
      </c>
      <c r="F5720" s="213" t="s">
        <v>148</v>
      </c>
    </row>
    <row r="5721" spans="1:6" x14ac:dyDescent="0.3">
      <c r="A5721" s="213">
        <v>2014</v>
      </c>
      <c r="B5721" s="213" t="s">
        <v>92</v>
      </c>
      <c r="C5721" s="213" t="s">
        <v>85</v>
      </c>
      <c r="D5721" s="213" t="s">
        <v>68</v>
      </c>
      <c r="E5721" s="213">
        <v>163</v>
      </c>
      <c r="F5721" s="213" t="s">
        <v>148</v>
      </c>
    </row>
    <row r="5722" spans="1:6" x14ac:dyDescent="0.3">
      <c r="A5722" s="213">
        <v>2014</v>
      </c>
      <c r="B5722" s="213" t="s">
        <v>92</v>
      </c>
      <c r="C5722" s="213" t="s">
        <v>85</v>
      </c>
      <c r="D5722" s="213" t="s">
        <v>69</v>
      </c>
      <c r="E5722" s="213">
        <v>183</v>
      </c>
      <c r="F5722" s="213" t="s">
        <v>148</v>
      </c>
    </row>
    <row r="5723" spans="1:6" x14ac:dyDescent="0.3">
      <c r="A5723" s="213">
        <v>2014</v>
      </c>
      <c r="B5723" s="213" t="s">
        <v>92</v>
      </c>
      <c r="C5723" s="213" t="s">
        <v>85</v>
      </c>
      <c r="D5723" s="213" t="s">
        <v>279</v>
      </c>
      <c r="E5723" s="213">
        <v>62</v>
      </c>
      <c r="F5723" s="213" t="s">
        <v>148</v>
      </c>
    </row>
    <row r="5724" spans="1:6" x14ac:dyDescent="0.3">
      <c r="A5724" s="213">
        <v>2014</v>
      </c>
      <c r="B5724" s="213" t="s">
        <v>92</v>
      </c>
      <c r="C5724" s="213" t="s">
        <v>85</v>
      </c>
      <c r="D5724" s="213" t="s">
        <v>24</v>
      </c>
      <c r="E5724" s="213">
        <v>785</v>
      </c>
      <c r="F5724" s="213" t="s">
        <v>148</v>
      </c>
    </row>
    <row r="5725" spans="1:6" x14ac:dyDescent="0.3">
      <c r="A5725" s="213">
        <v>2014</v>
      </c>
      <c r="B5725" s="213" t="s">
        <v>92</v>
      </c>
      <c r="C5725" s="213" t="s">
        <v>85</v>
      </c>
      <c r="D5725" s="213" t="s">
        <v>9</v>
      </c>
      <c r="E5725" s="213">
        <v>573</v>
      </c>
      <c r="F5725" s="213" t="s">
        <v>148</v>
      </c>
    </row>
    <row r="5726" spans="1:6" x14ac:dyDescent="0.3">
      <c r="A5726" s="213">
        <v>2014</v>
      </c>
      <c r="B5726" s="213" t="s">
        <v>92</v>
      </c>
      <c r="C5726" s="213" t="s">
        <v>85</v>
      </c>
      <c r="D5726" s="213" t="s">
        <v>67</v>
      </c>
      <c r="E5726" s="213">
        <v>208</v>
      </c>
      <c r="F5726" s="213" t="s">
        <v>148</v>
      </c>
    </row>
    <row r="5727" spans="1:6" x14ac:dyDescent="0.3">
      <c r="A5727" s="213">
        <v>2014</v>
      </c>
      <c r="B5727" s="213" t="s">
        <v>92</v>
      </c>
      <c r="C5727" s="213" t="s">
        <v>85</v>
      </c>
      <c r="D5727" s="213" t="s">
        <v>28</v>
      </c>
      <c r="E5727" s="213">
        <v>349</v>
      </c>
      <c r="F5727" s="213" t="s">
        <v>148</v>
      </c>
    </row>
    <row r="5728" spans="1:6" x14ac:dyDescent="0.3">
      <c r="A5728" s="213">
        <v>2014</v>
      </c>
      <c r="B5728" s="213" t="s">
        <v>92</v>
      </c>
      <c r="C5728" s="213" t="s">
        <v>85</v>
      </c>
      <c r="D5728" s="213" t="s">
        <v>31</v>
      </c>
      <c r="E5728" s="213">
        <v>260</v>
      </c>
      <c r="F5728" s="213" t="s">
        <v>148</v>
      </c>
    </row>
    <row r="5729" spans="1:6" x14ac:dyDescent="0.3">
      <c r="A5729" s="213">
        <v>2014</v>
      </c>
      <c r="B5729" s="213" t="s">
        <v>92</v>
      </c>
      <c r="C5729" s="213" t="s">
        <v>85</v>
      </c>
      <c r="D5729" s="213" t="s">
        <v>64</v>
      </c>
      <c r="E5729" s="213">
        <v>391</v>
      </c>
      <c r="F5729" s="213" t="s">
        <v>148</v>
      </c>
    </row>
    <row r="5730" spans="1:6" x14ac:dyDescent="0.3">
      <c r="A5730" s="213">
        <v>2014</v>
      </c>
      <c r="B5730" s="213" t="s">
        <v>92</v>
      </c>
      <c r="C5730" s="213" t="s">
        <v>85</v>
      </c>
      <c r="D5730" s="213" t="s">
        <v>280</v>
      </c>
      <c r="E5730" s="213">
        <v>94</v>
      </c>
      <c r="F5730" s="213" t="s">
        <v>148</v>
      </c>
    </row>
    <row r="5731" spans="1:6" x14ac:dyDescent="0.3">
      <c r="A5731" s="213">
        <v>2014</v>
      </c>
      <c r="B5731" s="213" t="s">
        <v>92</v>
      </c>
      <c r="C5731" s="213" t="s">
        <v>85</v>
      </c>
      <c r="D5731" s="213" t="s">
        <v>73</v>
      </c>
      <c r="E5731" s="213">
        <v>521</v>
      </c>
      <c r="F5731" s="213" t="s">
        <v>148</v>
      </c>
    </row>
    <row r="5732" spans="1:6" x14ac:dyDescent="0.3">
      <c r="A5732" s="213">
        <v>2014</v>
      </c>
      <c r="B5732" s="213" t="s">
        <v>92</v>
      </c>
      <c r="C5732" s="213" t="s">
        <v>85</v>
      </c>
      <c r="D5732" s="213" t="s">
        <v>26</v>
      </c>
      <c r="E5732" s="213">
        <v>279</v>
      </c>
      <c r="F5732" s="213" t="s">
        <v>148</v>
      </c>
    </row>
    <row r="5733" spans="1:6" x14ac:dyDescent="0.3">
      <c r="A5733" s="213">
        <v>2014</v>
      </c>
      <c r="B5733" s="213" t="s">
        <v>92</v>
      </c>
      <c r="C5733" s="213" t="s">
        <v>85</v>
      </c>
      <c r="D5733" s="213" t="s">
        <v>32</v>
      </c>
      <c r="E5733" s="213">
        <v>234</v>
      </c>
      <c r="F5733" s="213" t="s">
        <v>148</v>
      </c>
    </row>
    <row r="5734" spans="1:6" x14ac:dyDescent="0.3">
      <c r="A5734" s="213">
        <v>2014</v>
      </c>
      <c r="B5734" s="213" t="s">
        <v>92</v>
      </c>
      <c r="C5734" s="213" t="s">
        <v>85</v>
      </c>
      <c r="D5734" s="213" t="s">
        <v>46</v>
      </c>
      <c r="E5734" s="213">
        <v>550</v>
      </c>
      <c r="F5734" s="213" t="s">
        <v>148</v>
      </c>
    </row>
    <row r="5735" spans="1:6" x14ac:dyDescent="0.3">
      <c r="A5735" s="213">
        <v>2014</v>
      </c>
      <c r="B5735" s="213" t="s">
        <v>92</v>
      </c>
      <c r="C5735" s="213" t="s">
        <v>85</v>
      </c>
      <c r="D5735" s="213" t="s">
        <v>75</v>
      </c>
      <c r="E5735" s="213">
        <v>343</v>
      </c>
      <c r="F5735" s="213" t="s">
        <v>148</v>
      </c>
    </row>
    <row r="5736" spans="1:6" x14ac:dyDescent="0.3">
      <c r="A5736" s="213">
        <v>2014</v>
      </c>
      <c r="B5736" s="213" t="s">
        <v>92</v>
      </c>
      <c r="C5736" s="213" t="s">
        <v>85</v>
      </c>
      <c r="D5736" s="213" t="s">
        <v>10</v>
      </c>
      <c r="E5736" s="213">
        <v>938</v>
      </c>
      <c r="F5736" s="213" t="s">
        <v>148</v>
      </c>
    </row>
    <row r="5737" spans="1:6" x14ac:dyDescent="0.3">
      <c r="A5737" s="213">
        <v>2014</v>
      </c>
      <c r="B5737" s="213" t="s">
        <v>92</v>
      </c>
      <c r="C5737" s="213" t="s">
        <v>85</v>
      </c>
      <c r="D5737" s="213" t="s">
        <v>291</v>
      </c>
      <c r="E5737" s="213">
        <v>106</v>
      </c>
      <c r="F5737" s="213" t="s">
        <v>148</v>
      </c>
    </row>
    <row r="5738" spans="1:6" x14ac:dyDescent="0.3">
      <c r="A5738" s="213">
        <v>2014</v>
      </c>
      <c r="B5738" s="213" t="s">
        <v>92</v>
      </c>
      <c r="C5738" s="213" t="s">
        <v>85</v>
      </c>
      <c r="D5738" s="213" t="s">
        <v>15</v>
      </c>
      <c r="E5738" s="213">
        <v>783</v>
      </c>
      <c r="F5738" s="213" t="s">
        <v>148</v>
      </c>
    </row>
    <row r="5739" spans="1:6" x14ac:dyDescent="0.3">
      <c r="A5739" s="213">
        <v>2014</v>
      </c>
      <c r="B5739" s="213" t="s">
        <v>92</v>
      </c>
      <c r="C5739" s="213" t="s">
        <v>85</v>
      </c>
      <c r="D5739" s="213" t="s">
        <v>18</v>
      </c>
      <c r="E5739" s="213">
        <v>691</v>
      </c>
      <c r="F5739" s="213" t="s">
        <v>148</v>
      </c>
    </row>
    <row r="5740" spans="1:6" x14ac:dyDescent="0.3">
      <c r="A5740" s="213">
        <v>2014</v>
      </c>
      <c r="B5740" s="213" t="s">
        <v>92</v>
      </c>
      <c r="C5740" s="213" t="s">
        <v>85</v>
      </c>
      <c r="D5740" s="213" t="s">
        <v>77</v>
      </c>
      <c r="E5740" s="213">
        <v>253</v>
      </c>
      <c r="F5740" s="213" t="s">
        <v>148</v>
      </c>
    </row>
    <row r="5741" spans="1:6" x14ac:dyDescent="0.3">
      <c r="A5741" s="213">
        <v>2014</v>
      </c>
      <c r="B5741" s="213" t="s">
        <v>92</v>
      </c>
      <c r="C5741" s="213" t="s">
        <v>85</v>
      </c>
      <c r="D5741" s="213" t="s">
        <v>44</v>
      </c>
      <c r="E5741" s="213">
        <v>56</v>
      </c>
      <c r="F5741" s="213" t="s">
        <v>148</v>
      </c>
    </row>
    <row r="5742" spans="1:6" x14ac:dyDescent="0.3">
      <c r="A5742" s="213">
        <v>2014</v>
      </c>
      <c r="B5742" s="213" t="s">
        <v>92</v>
      </c>
      <c r="C5742" s="213" t="s">
        <v>85</v>
      </c>
      <c r="D5742" s="213" t="s">
        <v>71</v>
      </c>
      <c r="E5742" s="213">
        <v>297</v>
      </c>
      <c r="F5742" s="213" t="s">
        <v>148</v>
      </c>
    </row>
    <row r="5743" spans="1:6" x14ac:dyDescent="0.3">
      <c r="A5743" s="213">
        <v>2014</v>
      </c>
      <c r="B5743" s="213" t="s">
        <v>92</v>
      </c>
      <c r="C5743" s="213" t="s">
        <v>85</v>
      </c>
      <c r="D5743" s="213" t="s">
        <v>52</v>
      </c>
      <c r="E5743" s="213">
        <v>72</v>
      </c>
      <c r="F5743" s="213" t="s">
        <v>148</v>
      </c>
    </row>
    <row r="5744" spans="1:6" x14ac:dyDescent="0.3">
      <c r="A5744" s="213">
        <v>2014</v>
      </c>
      <c r="B5744" s="213" t="s">
        <v>92</v>
      </c>
      <c r="C5744" s="213" t="s">
        <v>85</v>
      </c>
      <c r="D5744" s="213" t="s">
        <v>20</v>
      </c>
      <c r="E5744" s="213">
        <v>493</v>
      </c>
      <c r="F5744" s="213" t="s">
        <v>148</v>
      </c>
    </row>
    <row r="5745" spans="1:6" x14ac:dyDescent="0.3">
      <c r="A5745" s="213">
        <v>2014</v>
      </c>
      <c r="B5745" s="213" t="s">
        <v>92</v>
      </c>
      <c r="C5745" s="213" t="s">
        <v>85</v>
      </c>
      <c r="D5745" s="213" t="s">
        <v>95</v>
      </c>
      <c r="E5745" s="213">
        <v>765</v>
      </c>
      <c r="F5745" s="213" t="s">
        <v>148</v>
      </c>
    </row>
    <row r="5746" spans="1:6" x14ac:dyDescent="0.3">
      <c r="A5746" s="213">
        <v>2014</v>
      </c>
      <c r="B5746" s="213" t="s">
        <v>92</v>
      </c>
      <c r="C5746" s="213" t="s">
        <v>85</v>
      </c>
      <c r="D5746" s="213" t="s">
        <v>30</v>
      </c>
      <c r="E5746" s="213">
        <v>106</v>
      </c>
      <c r="F5746" s="213" t="s">
        <v>148</v>
      </c>
    </row>
    <row r="5747" spans="1:6" x14ac:dyDescent="0.3">
      <c r="A5747" s="213">
        <v>2014</v>
      </c>
      <c r="B5747" s="213" t="s">
        <v>92</v>
      </c>
      <c r="C5747" s="213" t="s">
        <v>85</v>
      </c>
      <c r="D5747" s="213" t="s">
        <v>58</v>
      </c>
      <c r="E5747" s="213">
        <v>32</v>
      </c>
      <c r="F5747" s="213" t="s">
        <v>148</v>
      </c>
    </row>
    <row r="5748" spans="1:6" x14ac:dyDescent="0.3">
      <c r="A5748" s="213">
        <v>2014</v>
      </c>
      <c r="B5748" s="213" t="s">
        <v>92</v>
      </c>
      <c r="C5748" s="213" t="s">
        <v>85</v>
      </c>
      <c r="D5748" s="213" t="s">
        <v>281</v>
      </c>
      <c r="E5748" s="292">
        <v>1625</v>
      </c>
      <c r="F5748" s="213" t="s">
        <v>148</v>
      </c>
    </row>
    <row r="5749" spans="1:6" x14ac:dyDescent="0.3">
      <c r="A5749" s="213">
        <v>2014</v>
      </c>
      <c r="B5749" s="213" t="s">
        <v>92</v>
      </c>
      <c r="C5749" s="213" t="s">
        <v>85</v>
      </c>
      <c r="D5749" s="213" t="s">
        <v>282</v>
      </c>
      <c r="E5749" s="213">
        <v>141</v>
      </c>
      <c r="F5749" s="213" t="s">
        <v>148</v>
      </c>
    </row>
    <row r="5750" spans="1:6" x14ac:dyDescent="0.3">
      <c r="A5750" s="213">
        <v>2014</v>
      </c>
      <c r="B5750" s="213" t="s">
        <v>92</v>
      </c>
      <c r="C5750" s="213" t="s">
        <v>85</v>
      </c>
      <c r="D5750" s="213" t="s">
        <v>145</v>
      </c>
      <c r="E5750" s="292">
        <v>8066</v>
      </c>
      <c r="F5750" s="213" t="s">
        <v>148</v>
      </c>
    </row>
    <row r="5751" spans="1:6" x14ac:dyDescent="0.3">
      <c r="A5751" s="213">
        <v>2014</v>
      </c>
      <c r="B5751" s="213" t="s">
        <v>92</v>
      </c>
      <c r="C5751" s="213" t="s">
        <v>85</v>
      </c>
      <c r="D5751" s="213" t="s">
        <v>146</v>
      </c>
      <c r="E5751" s="292">
        <v>4275</v>
      </c>
      <c r="F5751" s="213" t="s">
        <v>148</v>
      </c>
    </row>
    <row r="5752" spans="1:6" x14ac:dyDescent="0.3">
      <c r="A5752" s="213">
        <v>2014</v>
      </c>
      <c r="B5752" s="213" t="s">
        <v>92</v>
      </c>
      <c r="C5752" s="213" t="s">
        <v>85</v>
      </c>
      <c r="D5752" s="213" t="s">
        <v>147</v>
      </c>
      <c r="E5752" s="292">
        <v>9466</v>
      </c>
      <c r="F5752" s="213" t="s">
        <v>148</v>
      </c>
    </row>
    <row r="5753" spans="1:6" x14ac:dyDescent="0.3">
      <c r="A5753" s="213">
        <v>2014</v>
      </c>
      <c r="B5753" s="213" t="s">
        <v>92</v>
      </c>
      <c r="C5753" s="213" t="s">
        <v>158</v>
      </c>
      <c r="D5753" s="213" t="s">
        <v>35</v>
      </c>
      <c r="E5753" s="213">
        <v>31</v>
      </c>
      <c r="F5753" s="213" t="s">
        <v>148</v>
      </c>
    </row>
    <row r="5754" spans="1:6" x14ac:dyDescent="0.3">
      <c r="A5754" s="213">
        <v>2014</v>
      </c>
      <c r="B5754" s="213" t="s">
        <v>92</v>
      </c>
      <c r="C5754" s="213" t="s">
        <v>158</v>
      </c>
      <c r="D5754" s="213" t="s">
        <v>41</v>
      </c>
      <c r="E5754" s="213">
        <v>37</v>
      </c>
      <c r="F5754" s="213" t="s">
        <v>148</v>
      </c>
    </row>
    <row r="5755" spans="1:6" x14ac:dyDescent="0.3">
      <c r="A5755" s="213">
        <v>2014</v>
      </c>
      <c r="B5755" s="213" t="s">
        <v>92</v>
      </c>
      <c r="C5755" s="213" t="s">
        <v>158</v>
      </c>
      <c r="D5755" s="213" t="s">
        <v>59</v>
      </c>
      <c r="E5755" s="213">
        <v>59</v>
      </c>
      <c r="F5755" s="213" t="s">
        <v>148</v>
      </c>
    </row>
    <row r="5756" spans="1:6" x14ac:dyDescent="0.3">
      <c r="A5756" s="213">
        <v>2014</v>
      </c>
      <c r="B5756" s="213" t="s">
        <v>92</v>
      </c>
      <c r="C5756" s="213" t="s">
        <v>158</v>
      </c>
      <c r="D5756" s="213" t="s">
        <v>79</v>
      </c>
      <c r="E5756" s="213">
        <v>660</v>
      </c>
      <c r="F5756" s="213" t="s">
        <v>148</v>
      </c>
    </row>
    <row r="5757" spans="1:6" x14ac:dyDescent="0.3">
      <c r="A5757" s="213">
        <v>2014</v>
      </c>
      <c r="B5757" s="213" t="s">
        <v>92</v>
      </c>
      <c r="C5757" s="213" t="s">
        <v>158</v>
      </c>
      <c r="D5757" s="213" t="s">
        <v>17</v>
      </c>
      <c r="E5757" s="213">
        <v>394</v>
      </c>
      <c r="F5757" s="213" t="s">
        <v>148</v>
      </c>
    </row>
    <row r="5758" spans="1:6" x14ac:dyDescent="0.3">
      <c r="A5758" s="213">
        <v>2014</v>
      </c>
      <c r="B5758" s="213" t="s">
        <v>92</v>
      </c>
      <c r="C5758" s="213" t="s">
        <v>158</v>
      </c>
      <c r="D5758" s="213" t="s">
        <v>274</v>
      </c>
      <c r="E5758" s="213">
        <v>49</v>
      </c>
      <c r="F5758" s="213" t="s">
        <v>148</v>
      </c>
    </row>
    <row r="5759" spans="1:6" x14ac:dyDescent="0.3">
      <c r="A5759" s="213">
        <v>2014</v>
      </c>
      <c r="B5759" s="213" t="s">
        <v>92</v>
      </c>
      <c r="C5759" s="213" t="s">
        <v>158</v>
      </c>
      <c r="D5759" s="213" t="s">
        <v>66</v>
      </c>
      <c r="E5759" s="213">
        <v>110</v>
      </c>
      <c r="F5759" s="213" t="s">
        <v>148</v>
      </c>
    </row>
    <row r="5760" spans="1:6" x14ac:dyDescent="0.3">
      <c r="A5760" s="213">
        <v>2014</v>
      </c>
      <c r="B5760" s="213" t="s">
        <v>92</v>
      </c>
      <c r="C5760" s="213" t="s">
        <v>158</v>
      </c>
      <c r="D5760" s="213" t="s">
        <v>283</v>
      </c>
      <c r="E5760" s="213">
        <v>49</v>
      </c>
      <c r="F5760" s="213" t="s">
        <v>148</v>
      </c>
    </row>
    <row r="5761" spans="1:6" x14ac:dyDescent="0.3">
      <c r="A5761" s="213">
        <v>2014</v>
      </c>
      <c r="B5761" s="213" t="s">
        <v>92</v>
      </c>
      <c r="C5761" s="213" t="s">
        <v>158</v>
      </c>
      <c r="D5761" s="213" t="s">
        <v>11</v>
      </c>
      <c r="E5761" s="213">
        <v>693</v>
      </c>
      <c r="F5761" s="213" t="s">
        <v>148</v>
      </c>
    </row>
    <row r="5762" spans="1:6" x14ac:dyDescent="0.3">
      <c r="A5762" s="213">
        <v>2014</v>
      </c>
      <c r="B5762" s="213" t="s">
        <v>92</v>
      </c>
      <c r="C5762" s="213" t="s">
        <v>158</v>
      </c>
      <c r="D5762" s="213" t="s">
        <v>56</v>
      </c>
      <c r="E5762" s="213">
        <v>189</v>
      </c>
      <c r="F5762" s="213" t="s">
        <v>148</v>
      </c>
    </row>
    <row r="5763" spans="1:6" x14ac:dyDescent="0.3">
      <c r="A5763" s="213">
        <v>2014</v>
      </c>
      <c r="B5763" s="213" t="s">
        <v>92</v>
      </c>
      <c r="C5763" s="213" t="s">
        <v>158</v>
      </c>
      <c r="D5763" s="213" t="s">
        <v>29</v>
      </c>
      <c r="E5763" s="213">
        <v>186</v>
      </c>
      <c r="F5763" s="213" t="s">
        <v>148</v>
      </c>
    </row>
    <row r="5764" spans="1:6" x14ac:dyDescent="0.3">
      <c r="A5764" s="213">
        <v>2014</v>
      </c>
      <c r="B5764" s="213" t="s">
        <v>92</v>
      </c>
      <c r="C5764" s="213" t="s">
        <v>158</v>
      </c>
      <c r="D5764" s="213" t="s">
        <v>47</v>
      </c>
      <c r="E5764" s="213">
        <v>498</v>
      </c>
      <c r="F5764" s="213" t="s">
        <v>148</v>
      </c>
    </row>
    <row r="5765" spans="1:6" x14ac:dyDescent="0.3">
      <c r="A5765" s="213">
        <v>2014</v>
      </c>
      <c r="B5765" s="213" t="s">
        <v>92</v>
      </c>
      <c r="C5765" s="213" t="s">
        <v>158</v>
      </c>
      <c r="D5765" s="213" t="s">
        <v>57</v>
      </c>
      <c r="E5765" s="213">
        <v>101</v>
      </c>
      <c r="F5765" s="213" t="s">
        <v>148</v>
      </c>
    </row>
    <row r="5766" spans="1:6" x14ac:dyDescent="0.3">
      <c r="A5766" s="213">
        <v>2014</v>
      </c>
      <c r="B5766" s="213" t="s">
        <v>92</v>
      </c>
      <c r="C5766" s="213" t="s">
        <v>158</v>
      </c>
      <c r="D5766" s="213" t="s">
        <v>74</v>
      </c>
      <c r="E5766" s="213">
        <v>458</v>
      </c>
      <c r="F5766" s="213" t="s">
        <v>148</v>
      </c>
    </row>
    <row r="5767" spans="1:6" x14ac:dyDescent="0.3">
      <c r="A5767" s="213">
        <v>2014</v>
      </c>
      <c r="B5767" s="213" t="s">
        <v>92</v>
      </c>
      <c r="C5767" s="213" t="s">
        <v>158</v>
      </c>
      <c r="D5767" s="213" t="s">
        <v>53</v>
      </c>
      <c r="E5767" s="213">
        <v>75</v>
      </c>
      <c r="F5767" s="213" t="s">
        <v>148</v>
      </c>
    </row>
    <row r="5768" spans="1:6" x14ac:dyDescent="0.3">
      <c r="A5768" s="213">
        <v>2014</v>
      </c>
      <c r="B5768" s="213" t="s">
        <v>92</v>
      </c>
      <c r="C5768" s="213" t="s">
        <v>158</v>
      </c>
      <c r="D5768" s="213" t="s">
        <v>33</v>
      </c>
      <c r="E5768" s="213">
        <v>85</v>
      </c>
      <c r="F5768" s="213" t="s">
        <v>148</v>
      </c>
    </row>
    <row r="5769" spans="1:6" x14ac:dyDescent="0.3">
      <c r="A5769" s="213">
        <v>2014</v>
      </c>
      <c r="B5769" s="213" t="s">
        <v>92</v>
      </c>
      <c r="C5769" s="213" t="s">
        <v>158</v>
      </c>
      <c r="D5769" s="213" t="s">
        <v>60</v>
      </c>
      <c r="E5769" s="213">
        <v>189</v>
      </c>
      <c r="F5769" s="213" t="s">
        <v>148</v>
      </c>
    </row>
    <row r="5770" spans="1:6" x14ac:dyDescent="0.3">
      <c r="A5770" s="213">
        <v>2014</v>
      </c>
      <c r="B5770" s="213" t="s">
        <v>92</v>
      </c>
      <c r="C5770" s="213" t="s">
        <v>158</v>
      </c>
      <c r="D5770" s="213" t="s">
        <v>25</v>
      </c>
      <c r="E5770" s="213">
        <v>425</v>
      </c>
      <c r="F5770" s="213" t="s">
        <v>148</v>
      </c>
    </row>
    <row r="5771" spans="1:6" x14ac:dyDescent="0.3">
      <c r="A5771" s="213">
        <v>2014</v>
      </c>
      <c r="B5771" s="213" t="s">
        <v>92</v>
      </c>
      <c r="C5771" s="213" t="s">
        <v>158</v>
      </c>
      <c r="D5771" s="213" t="s">
        <v>7</v>
      </c>
      <c r="E5771" s="213">
        <v>560</v>
      </c>
      <c r="F5771" s="213" t="s">
        <v>148</v>
      </c>
    </row>
    <row r="5772" spans="1:6" x14ac:dyDescent="0.3">
      <c r="A5772" s="213">
        <v>2014</v>
      </c>
      <c r="B5772" s="213" t="s">
        <v>92</v>
      </c>
      <c r="C5772" s="213" t="s">
        <v>158</v>
      </c>
      <c r="D5772" s="213" t="s">
        <v>55</v>
      </c>
      <c r="E5772" s="213">
        <v>30</v>
      </c>
      <c r="F5772" s="213" t="s">
        <v>148</v>
      </c>
    </row>
    <row r="5773" spans="1:6" x14ac:dyDescent="0.3">
      <c r="A5773" s="213">
        <v>2014</v>
      </c>
      <c r="B5773" s="213" t="s">
        <v>92</v>
      </c>
      <c r="C5773" s="213" t="s">
        <v>158</v>
      </c>
      <c r="D5773" s="213" t="s">
        <v>36</v>
      </c>
      <c r="E5773" s="213">
        <v>186</v>
      </c>
      <c r="F5773" s="213" t="s">
        <v>148</v>
      </c>
    </row>
    <row r="5774" spans="1:6" x14ac:dyDescent="0.3">
      <c r="A5774" s="213">
        <v>2014</v>
      </c>
      <c r="B5774" s="213" t="s">
        <v>92</v>
      </c>
      <c r="C5774" s="213" t="s">
        <v>158</v>
      </c>
      <c r="D5774" s="213" t="s">
        <v>21</v>
      </c>
      <c r="E5774" s="213">
        <v>174</v>
      </c>
      <c r="F5774" s="213" t="s">
        <v>148</v>
      </c>
    </row>
    <row r="5775" spans="1:6" x14ac:dyDescent="0.3">
      <c r="A5775" s="213">
        <v>2014</v>
      </c>
      <c r="B5775" s="213" t="s">
        <v>92</v>
      </c>
      <c r="C5775" s="213" t="s">
        <v>158</v>
      </c>
      <c r="D5775" s="213" t="s">
        <v>286</v>
      </c>
      <c r="E5775" s="213">
        <v>31</v>
      </c>
      <c r="F5775" s="213" t="s">
        <v>148</v>
      </c>
    </row>
    <row r="5776" spans="1:6" x14ac:dyDescent="0.3">
      <c r="A5776" s="213">
        <v>2014</v>
      </c>
      <c r="B5776" s="213" t="s">
        <v>92</v>
      </c>
      <c r="C5776" s="213" t="s">
        <v>158</v>
      </c>
      <c r="D5776" s="213" t="s">
        <v>16</v>
      </c>
      <c r="E5776" s="213">
        <v>417</v>
      </c>
      <c r="F5776" s="213" t="s">
        <v>148</v>
      </c>
    </row>
    <row r="5777" spans="1:6" x14ac:dyDescent="0.3">
      <c r="A5777" s="213">
        <v>2014</v>
      </c>
      <c r="B5777" s="213" t="s">
        <v>92</v>
      </c>
      <c r="C5777" s="213" t="s">
        <v>158</v>
      </c>
      <c r="D5777" s="213" t="s">
        <v>2</v>
      </c>
      <c r="E5777" s="213">
        <v>913</v>
      </c>
      <c r="F5777" s="213" t="s">
        <v>148</v>
      </c>
    </row>
    <row r="5778" spans="1:6" x14ac:dyDescent="0.3">
      <c r="A5778" s="213">
        <v>2014</v>
      </c>
      <c r="B5778" s="213" t="s">
        <v>92</v>
      </c>
      <c r="C5778" s="213" t="s">
        <v>158</v>
      </c>
      <c r="D5778" s="213" t="s">
        <v>4</v>
      </c>
      <c r="E5778" s="213">
        <v>961</v>
      </c>
      <c r="F5778" s="213" t="s">
        <v>148</v>
      </c>
    </row>
    <row r="5779" spans="1:6" x14ac:dyDescent="0.3">
      <c r="A5779" s="213">
        <v>2014</v>
      </c>
      <c r="B5779" s="213" t="s">
        <v>92</v>
      </c>
      <c r="C5779" s="213" t="s">
        <v>158</v>
      </c>
      <c r="D5779" s="213" t="s">
        <v>38</v>
      </c>
      <c r="E5779" s="213">
        <v>68</v>
      </c>
      <c r="F5779" s="213" t="s">
        <v>148</v>
      </c>
    </row>
    <row r="5780" spans="1:6" x14ac:dyDescent="0.3">
      <c r="A5780" s="213">
        <v>2014</v>
      </c>
      <c r="B5780" s="213" t="s">
        <v>92</v>
      </c>
      <c r="C5780" s="213" t="s">
        <v>158</v>
      </c>
      <c r="D5780" s="213" t="s">
        <v>275</v>
      </c>
      <c r="E5780" s="213">
        <v>124</v>
      </c>
      <c r="F5780" s="213" t="s">
        <v>148</v>
      </c>
    </row>
    <row r="5781" spans="1:6" x14ac:dyDescent="0.3">
      <c r="A5781" s="213">
        <v>2014</v>
      </c>
      <c r="B5781" s="213" t="s">
        <v>92</v>
      </c>
      <c r="C5781" s="213" t="s">
        <v>158</v>
      </c>
      <c r="D5781" s="213" t="s">
        <v>8</v>
      </c>
      <c r="E5781" s="213">
        <v>327</v>
      </c>
      <c r="F5781" s="213" t="s">
        <v>148</v>
      </c>
    </row>
    <row r="5782" spans="1:6" x14ac:dyDescent="0.3">
      <c r="A5782" s="213">
        <v>2014</v>
      </c>
      <c r="B5782" s="213" t="s">
        <v>92</v>
      </c>
      <c r="C5782" s="213" t="s">
        <v>158</v>
      </c>
      <c r="D5782" s="213" t="s">
        <v>78</v>
      </c>
      <c r="E5782" s="213">
        <v>429</v>
      </c>
      <c r="F5782" s="213" t="s">
        <v>148</v>
      </c>
    </row>
    <row r="5783" spans="1:6" x14ac:dyDescent="0.3">
      <c r="A5783" s="213">
        <v>2014</v>
      </c>
      <c r="B5783" s="213" t="s">
        <v>92</v>
      </c>
      <c r="C5783" s="213" t="s">
        <v>158</v>
      </c>
      <c r="D5783" s="213" t="s">
        <v>27</v>
      </c>
      <c r="E5783" s="213">
        <v>302</v>
      </c>
      <c r="F5783" s="213" t="s">
        <v>148</v>
      </c>
    </row>
    <row r="5784" spans="1:6" x14ac:dyDescent="0.3">
      <c r="A5784" s="213">
        <v>2014</v>
      </c>
      <c r="B5784" s="213" t="s">
        <v>92</v>
      </c>
      <c r="C5784" s="213" t="s">
        <v>158</v>
      </c>
      <c r="D5784" s="213" t="s">
        <v>13</v>
      </c>
      <c r="E5784" s="213">
        <v>152</v>
      </c>
      <c r="F5784" s="213" t="s">
        <v>148</v>
      </c>
    </row>
    <row r="5785" spans="1:6" x14ac:dyDescent="0.3">
      <c r="A5785" s="213">
        <v>2014</v>
      </c>
      <c r="B5785" s="213" t="s">
        <v>92</v>
      </c>
      <c r="C5785" s="213" t="s">
        <v>158</v>
      </c>
      <c r="D5785" s="213" t="s">
        <v>70</v>
      </c>
      <c r="E5785" s="213">
        <v>401</v>
      </c>
      <c r="F5785" s="213" t="s">
        <v>148</v>
      </c>
    </row>
    <row r="5786" spans="1:6" x14ac:dyDescent="0.3">
      <c r="A5786" s="213">
        <v>2014</v>
      </c>
      <c r="B5786" s="213" t="s">
        <v>92</v>
      </c>
      <c r="C5786" s="213" t="s">
        <v>158</v>
      </c>
      <c r="D5786" s="213" t="s">
        <v>72</v>
      </c>
      <c r="E5786" s="213">
        <v>123</v>
      </c>
      <c r="F5786" s="213" t="s">
        <v>148</v>
      </c>
    </row>
    <row r="5787" spans="1:6" x14ac:dyDescent="0.3">
      <c r="A5787" s="213">
        <v>2014</v>
      </c>
      <c r="B5787" s="213" t="s">
        <v>92</v>
      </c>
      <c r="C5787" s="213" t="s">
        <v>158</v>
      </c>
      <c r="D5787" s="213" t="s">
        <v>276</v>
      </c>
      <c r="E5787" s="213">
        <v>52</v>
      </c>
      <c r="F5787" s="213" t="s">
        <v>148</v>
      </c>
    </row>
    <row r="5788" spans="1:6" x14ac:dyDescent="0.3">
      <c r="A5788" s="213">
        <v>2014</v>
      </c>
      <c r="B5788" s="213" t="s">
        <v>92</v>
      </c>
      <c r="C5788" s="213" t="s">
        <v>158</v>
      </c>
      <c r="D5788" s="213" t="s">
        <v>6</v>
      </c>
      <c r="E5788" s="292">
        <v>1029</v>
      </c>
      <c r="F5788" s="213" t="s">
        <v>148</v>
      </c>
    </row>
    <row r="5789" spans="1:6" x14ac:dyDescent="0.3">
      <c r="A5789" s="213">
        <v>2014</v>
      </c>
      <c r="B5789" s="213" t="s">
        <v>92</v>
      </c>
      <c r="C5789" s="213" t="s">
        <v>158</v>
      </c>
      <c r="D5789" s="213" t="s">
        <v>62</v>
      </c>
      <c r="E5789" s="213">
        <v>264</v>
      </c>
      <c r="F5789" s="213" t="s">
        <v>148</v>
      </c>
    </row>
    <row r="5790" spans="1:6" x14ac:dyDescent="0.3">
      <c r="A5790" s="213">
        <v>2014</v>
      </c>
      <c r="B5790" s="213" t="s">
        <v>92</v>
      </c>
      <c r="C5790" s="213" t="s">
        <v>158</v>
      </c>
      <c r="D5790" s="213" t="s">
        <v>5</v>
      </c>
      <c r="E5790" s="213">
        <v>732</v>
      </c>
      <c r="F5790" s="213" t="s">
        <v>148</v>
      </c>
    </row>
    <row r="5791" spans="1:6" x14ac:dyDescent="0.3">
      <c r="A5791" s="213">
        <v>2014</v>
      </c>
      <c r="B5791" s="213" t="s">
        <v>92</v>
      </c>
      <c r="C5791" s="213" t="s">
        <v>158</v>
      </c>
      <c r="D5791" s="213" t="s">
        <v>76</v>
      </c>
      <c r="E5791" s="213">
        <v>358</v>
      </c>
      <c r="F5791" s="213" t="s">
        <v>148</v>
      </c>
    </row>
    <row r="5792" spans="1:6" x14ac:dyDescent="0.3">
      <c r="A5792" s="213">
        <v>2014</v>
      </c>
      <c r="B5792" s="213" t="s">
        <v>92</v>
      </c>
      <c r="C5792" s="213" t="s">
        <v>158</v>
      </c>
      <c r="D5792" s="213" t="s">
        <v>63</v>
      </c>
      <c r="E5792" s="213">
        <v>81</v>
      </c>
      <c r="F5792" s="213" t="s">
        <v>148</v>
      </c>
    </row>
    <row r="5793" spans="1:6" x14ac:dyDescent="0.3">
      <c r="A5793" s="213">
        <v>2014</v>
      </c>
      <c r="B5793" s="213" t="s">
        <v>92</v>
      </c>
      <c r="C5793" s="213" t="s">
        <v>158</v>
      </c>
      <c r="D5793" s="213" t="s">
        <v>277</v>
      </c>
      <c r="E5793" s="213">
        <v>43</v>
      </c>
      <c r="F5793" s="213" t="s">
        <v>148</v>
      </c>
    </row>
    <row r="5794" spans="1:6" x14ac:dyDescent="0.3">
      <c r="A5794" s="213">
        <v>2014</v>
      </c>
      <c r="B5794" s="213" t="s">
        <v>92</v>
      </c>
      <c r="C5794" s="213" t="s">
        <v>158</v>
      </c>
      <c r="D5794" s="213" t="s">
        <v>43</v>
      </c>
      <c r="E5794" s="213">
        <v>107</v>
      </c>
      <c r="F5794" s="213" t="s">
        <v>148</v>
      </c>
    </row>
    <row r="5795" spans="1:6" x14ac:dyDescent="0.3">
      <c r="A5795" s="213">
        <v>2014</v>
      </c>
      <c r="B5795" s="213" t="s">
        <v>92</v>
      </c>
      <c r="C5795" s="213" t="s">
        <v>158</v>
      </c>
      <c r="D5795" s="213" t="s">
        <v>65</v>
      </c>
      <c r="E5795" s="213">
        <v>139</v>
      </c>
      <c r="F5795" s="213" t="s">
        <v>148</v>
      </c>
    </row>
    <row r="5796" spans="1:6" x14ac:dyDescent="0.3">
      <c r="A5796" s="213">
        <v>2014</v>
      </c>
      <c r="B5796" s="213" t="s">
        <v>92</v>
      </c>
      <c r="C5796" s="213" t="s">
        <v>158</v>
      </c>
      <c r="D5796" s="213" t="s">
        <v>22</v>
      </c>
      <c r="E5796" s="213">
        <v>143</v>
      </c>
      <c r="F5796" s="213" t="s">
        <v>148</v>
      </c>
    </row>
    <row r="5797" spans="1:6" x14ac:dyDescent="0.3">
      <c r="A5797" s="213">
        <v>2014</v>
      </c>
      <c r="B5797" s="213" t="s">
        <v>92</v>
      </c>
      <c r="C5797" s="213" t="s">
        <v>158</v>
      </c>
      <c r="D5797" s="213" t="s">
        <v>61</v>
      </c>
      <c r="E5797" s="213">
        <v>86</v>
      </c>
      <c r="F5797" s="213" t="s">
        <v>148</v>
      </c>
    </row>
    <row r="5798" spans="1:6" x14ac:dyDescent="0.3">
      <c r="A5798" s="213">
        <v>2014</v>
      </c>
      <c r="B5798" s="213" t="s">
        <v>92</v>
      </c>
      <c r="C5798" s="213" t="s">
        <v>158</v>
      </c>
      <c r="D5798" s="213" t="s">
        <v>23</v>
      </c>
      <c r="E5798" s="213">
        <v>222</v>
      </c>
      <c r="F5798" s="213" t="s">
        <v>148</v>
      </c>
    </row>
    <row r="5799" spans="1:6" x14ac:dyDescent="0.3">
      <c r="A5799" s="213">
        <v>2014</v>
      </c>
      <c r="B5799" s="213" t="s">
        <v>92</v>
      </c>
      <c r="C5799" s="213" t="s">
        <v>158</v>
      </c>
      <c r="D5799" s="213" t="s">
        <v>12</v>
      </c>
      <c r="E5799" s="213">
        <v>89</v>
      </c>
      <c r="F5799" s="213" t="s">
        <v>148</v>
      </c>
    </row>
    <row r="5800" spans="1:6" x14ac:dyDescent="0.3">
      <c r="A5800" s="213">
        <v>2014</v>
      </c>
      <c r="B5800" s="213" t="s">
        <v>92</v>
      </c>
      <c r="C5800" s="213" t="s">
        <v>158</v>
      </c>
      <c r="D5800" s="213" t="s">
        <v>278</v>
      </c>
      <c r="E5800" s="213">
        <v>273</v>
      </c>
      <c r="F5800" s="213" t="s">
        <v>148</v>
      </c>
    </row>
    <row r="5801" spans="1:6" x14ac:dyDescent="0.3">
      <c r="A5801" s="213">
        <v>2014</v>
      </c>
      <c r="B5801" s="213" t="s">
        <v>92</v>
      </c>
      <c r="C5801" s="213" t="s">
        <v>158</v>
      </c>
      <c r="D5801" s="213" t="s">
        <v>19</v>
      </c>
      <c r="E5801" s="213">
        <v>240</v>
      </c>
      <c r="F5801" s="213" t="s">
        <v>148</v>
      </c>
    </row>
    <row r="5802" spans="1:6" x14ac:dyDescent="0.3">
      <c r="A5802" s="213">
        <v>2014</v>
      </c>
      <c r="B5802" s="213" t="s">
        <v>92</v>
      </c>
      <c r="C5802" s="213" t="s">
        <v>158</v>
      </c>
      <c r="D5802" s="213" t="s">
        <v>45</v>
      </c>
      <c r="E5802" s="213">
        <v>51</v>
      </c>
      <c r="F5802" s="213" t="s">
        <v>148</v>
      </c>
    </row>
    <row r="5803" spans="1:6" x14ac:dyDescent="0.3">
      <c r="A5803" s="213">
        <v>2014</v>
      </c>
      <c r="B5803" s="213" t="s">
        <v>92</v>
      </c>
      <c r="C5803" s="213" t="s">
        <v>158</v>
      </c>
      <c r="D5803" s="213" t="s">
        <v>48</v>
      </c>
      <c r="E5803" s="213">
        <v>170</v>
      </c>
      <c r="F5803" s="213" t="s">
        <v>148</v>
      </c>
    </row>
    <row r="5804" spans="1:6" x14ac:dyDescent="0.3">
      <c r="A5804" s="213">
        <v>2014</v>
      </c>
      <c r="B5804" s="213" t="s">
        <v>92</v>
      </c>
      <c r="C5804" s="213" t="s">
        <v>158</v>
      </c>
      <c r="D5804" s="213" t="s">
        <v>34</v>
      </c>
      <c r="E5804" s="213">
        <v>82</v>
      </c>
      <c r="F5804" s="213" t="s">
        <v>148</v>
      </c>
    </row>
    <row r="5805" spans="1:6" x14ac:dyDescent="0.3">
      <c r="A5805" s="213">
        <v>2014</v>
      </c>
      <c r="B5805" s="213" t="s">
        <v>92</v>
      </c>
      <c r="C5805" s="213" t="s">
        <v>158</v>
      </c>
      <c r="D5805" s="213" t="s">
        <v>3</v>
      </c>
      <c r="E5805" s="213">
        <v>857</v>
      </c>
      <c r="F5805" s="213" t="s">
        <v>148</v>
      </c>
    </row>
    <row r="5806" spans="1:6" x14ac:dyDescent="0.3">
      <c r="A5806" s="213">
        <v>2014</v>
      </c>
      <c r="B5806" s="213" t="s">
        <v>92</v>
      </c>
      <c r="C5806" s="213" t="s">
        <v>158</v>
      </c>
      <c r="D5806" s="213" t="s">
        <v>80</v>
      </c>
      <c r="E5806" s="213">
        <v>302</v>
      </c>
      <c r="F5806" s="213" t="s">
        <v>148</v>
      </c>
    </row>
    <row r="5807" spans="1:6" x14ac:dyDescent="0.3">
      <c r="A5807" s="213">
        <v>2014</v>
      </c>
      <c r="B5807" s="213" t="s">
        <v>92</v>
      </c>
      <c r="C5807" s="213" t="s">
        <v>158</v>
      </c>
      <c r="D5807" s="213" t="s">
        <v>39</v>
      </c>
      <c r="E5807" s="213">
        <v>175</v>
      </c>
      <c r="F5807" s="213" t="s">
        <v>148</v>
      </c>
    </row>
    <row r="5808" spans="1:6" x14ac:dyDescent="0.3">
      <c r="A5808" s="213">
        <v>2014</v>
      </c>
      <c r="B5808" s="213" t="s">
        <v>92</v>
      </c>
      <c r="C5808" s="213" t="s">
        <v>158</v>
      </c>
      <c r="D5808" s="213" t="s">
        <v>14</v>
      </c>
      <c r="E5808" s="213">
        <v>592</v>
      </c>
      <c r="F5808" s="213" t="s">
        <v>148</v>
      </c>
    </row>
    <row r="5809" spans="1:6" x14ac:dyDescent="0.3">
      <c r="A5809" s="213">
        <v>2014</v>
      </c>
      <c r="B5809" s="213" t="s">
        <v>92</v>
      </c>
      <c r="C5809" s="213" t="s">
        <v>158</v>
      </c>
      <c r="D5809" s="213" t="s">
        <v>68</v>
      </c>
      <c r="E5809" s="213">
        <v>124</v>
      </c>
      <c r="F5809" s="213" t="s">
        <v>148</v>
      </c>
    </row>
    <row r="5810" spans="1:6" x14ac:dyDescent="0.3">
      <c r="A5810" s="213">
        <v>2014</v>
      </c>
      <c r="B5810" s="213" t="s">
        <v>92</v>
      </c>
      <c r="C5810" s="213" t="s">
        <v>158</v>
      </c>
      <c r="D5810" s="213" t="s">
        <v>69</v>
      </c>
      <c r="E5810" s="213">
        <v>124</v>
      </c>
      <c r="F5810" s="213" t="s">
        <v>148</v>
      </c>
    </row>
    <row r="5811" spans="1:6" x14ac:dyDescent="0.3">
      <c r="A5811" s="213">
        <v>2014</v>
      </c>
      <c r="B5811" s="213" t="s">
        <v>92</v>
      </c>
      <c r="C5811" s="213" t="s">
        <v>158</v>
      </c>
      <c r="D5811" s="213" t="s">
        <v>279</v>
      </c>
      <c r="E5811" s="213">
        <v>57</v>
      </c>
      <c r="F5811" s="213" t="s">
        <v>148</v>
      </c>
    </row>
    <row r="5812" spans="1:6" x14ac:dyDescent="0.3">
      <c r="A5812" s="213">
        <v>2014</v>
      </c>
      <c r="B5812" s="213" t="s">
        <v>92</v>
      </c>
      <c r="C5812" s="213" t="s">
        <v>158</v>
      </c>
      <c r="D5812" s="213" t="s">
        <v>24</v>
      </c>
      <c r="E5812" s="213">
        <v>579</v>
      </c>
      <c r="F5812" s="213" t="s">
        <v>148</v>
      </c>
    </row>
    <row r="5813" spans="1:6" x14ac:dyDescent="0.3">
      <c r="A5813" s="213">
        <v>2014</v>
      </c>
      <c r="B5813" s="213" t="s">
        <v>92</v>
      </c>
      <c r="C5813" s="213" t="s">
        <v>158</v>
      </c>
      <c r="D5813" s="213" t="s">
        <v>9</v>
      </c>
      <c r="E5813" s="213">
        <v>415</v>
      </c>
      <c r="F5813" s="213" t="s">
        <v>148</v>
      </c>
    </row>
    <row r="5814" spans="1:6" x14ac:dyDescent="0.3">
      <c r="A5814" s="213">
        <v>2014</v>
      </c>
      <c r="B5814" s="213" t="s">
        <v>92</v>
      </c>
      <c r="C5814" s="213" t="s">
        <v>158</v>
      </c>
      <c r="D5814" s="213" t="s">
        <v>67</v>
      </c>
      <c r="E5814" s="213">
        <v>158</v>
      </c>
      <c r="F5814" s="213" t="s">
        <v>148</v>
      </c>
    </row>
    <row r="5815" spans="1:6" x14ac:dyDescent="0.3">
      <c r="A5815" s="213">
        <v>2014</v>
      </c>
      <c r="B5815" s="213" t="s">
        <v>92</v>
      </c>
      <c r="C5815" s="213" t="s">
        <v>158</v>
      </c>
      <c r="D5815" s="213" t="s">
        <v>28</v>
      </c>
      <c r="E5815" s="213">
        <v>300</v>
      </c>
      <c r="F5815" s="213" t="s">
        <v>148</v>
      </c>
    </row>
    <row r="5816" spans="1:6" x14ac:dyDescent="0.3">
      <c r="A5816" s="213">
        <v>2014</v>
      </c>
      <c r="B5816" s="213" t="s">
        <v>92</v>
      </c>
      <c r="C5816" s="213" t="s">
        <v>158</v>
      </c>
      <c r="D5816" s="213" t="s">
        <v>31</v>
      </c>
      <c r="E5816" s="213">
        <v>205</v>
      </c>
      <c r="F5816" s="213" t="s">
        <v>148</v>
      </c>
    </row>
    <row r="5817" spans="1:6" x14ac:dyDescent="0.3">
      <c r="A5817" s="213">
        <v>2014</v>
      </c>
      <c r="B5817" s="213" t="s">
        <v>92</v>
      </c>
      <c r="C5817" s="213" t="s">
        <v>158</v>
      </c>
      <c r="D5817" s="213" t="s">
        <v>64</v>
      </c>
      <c r="E5817" s="213">
        <v>313</v>
      </c>
      <c r="F5817" s="213" t="s">
        <v>148</v>
      </c>
    </row>
    <row r="5818" spans="1:6" x14ac:dyDescent="0.3">
      <c r="A5818" s="213">
        <v>2014</v>
      </c>
      <c r="B5818" s="213" t="s">
        <v>92</v>
      </c>
      <c r="C5818" s="213" t="s">
        <v>158</v>
      </c>
      <c r="D5818" s="213" t="s">
        <v>280</v>
      </c>
      <c r="E5818" s="213">
        <v>67</v>
      </c>
      <c r="F5818" s="213" t="s">
        <v>148</v>
      </c>
    </row>
    <row r="5819" spans="1:6" x14ac:dyDescent="0.3">
      <c r="A5819" s="213">
        <v>2014</v>
      </c>
      <c r="B5819" s="213" t="s">
        <v>92</v>
      </c>
      <c r="C5819" s="213" t="s">
        <v>158</v>
      </c>
      <c r="D5819" s="213" t="s">
        <v>73</v>
      </c>
      <c r="E5819" s="213">
        <v>441</v>
      </c>
      <c r="F5819" s="213" t="s">
        <v>148</v>
      </c>
    </row>
    <row r="5820" spans="1:6" x14ac:dyDescent="0.3">
      <c r="A5820" s="213">
        <v>2014</v>
      </c>
      <c r="B5820" s="213" t="s">
        <v>92</v>
      </c>
      <c r="C5820" s="213" t="s">
        <v>158</v>
      </c>
      <c r="D5820" s="213" t="s">
        <v>26</v>
      </c>
      <c r="E5820" s="213">
        <v>204</v>
      </c>
      <c r="F5820" s="213" t="s">
        <v>148</v>
      </c>
    </row>
    <row r="5821" spans="1:6" x14ac:dyDescent="0.3">
      <c r="A5821" s="213">
        <v>2014</v>
      </c>
      <c r="B5821" s="213" t="s">
        <v>92</v>
      </c>
      <c r="C5821" s="213" t="s">
        <v>158</v>
      </c>
      <c r="D5821" s="213" t="s">
        <v>32</v>
      </c>
      <c r="E5821" s="213">
        <v>185</v>
      </c>
      <c r="F5821" s="213" t="s">
        <v>148</v>
      </c>
    </row>
    <row r="5822" spans="1:6" x14ac:dyDescent="0.3">
      <c r="A5822" s="213">
        <v>2014</v>
      </c>
      <c r="B5822" s="213" t="s">
        <v>92</v>
      </c>
      <c r="C5822" s="213" t="s">
        <v>158</v>
      </c>
      <c r="D5822" s="213" t="s">
        <v>46</v>
      </c>
      <c r="E5822" s="213">
        <v>431</v>
      </c>
      <c r="F5822" s="213" t="s">
        <v>148</v>
      </c>
    </row>
    <row r="5823" spans="1:6" x14ac:dyDescent="0.3">
      <c r="A5823" s="213">
        <v>2014</v>
      </c>
      <c r="B5823" s="213" t="s">
        <v>92</v>
      </c>
      <c r="C5823" s="213" t="s">
        <v>158</v>
      </c>
      <c r="D5823" s="213" t="s">
        <v>75</v>
      </c>
      <c r="E5823" s="213">
        <v>293</v>
      </c>
      <c r="F5823" s="213" t="s">
        <v>148</v>
      </c>
    </row>
    <row r="5824" spans="1:6" x14ac:dyDescent="0.3">
      <c r="A5824" s="213">
        <v>2014</v>
      </c>
      <c r="B5824" s="213" t="s">
        <v>92</v>
      </c>
      <c r="C5824" s="213" t="s">
        <v>158</v>
      </c>
      <c r="D5824" s="213" t="s">
        <v>10</v>
      </c>
      <c r="E5824" s="213">
        <v>719</v>
      </c>
      <c r="F5824" s="213" t="s">
        <v>148</v>
      </c>
    </row>
    <row r="5825" spans="1:6" x14ac:dyDescent="0.3">
      <c r="A5825" s="213">
        <v>2014</v>
      </c>
      <c r="B5825" s="213" t="s">
        <v>92</v>
      </c>
      <c r="C5825" s="213" t="s">
        <v>158</v>
      </c>
      <c r="D5825" s="213" t="s">
        <v>291</v>
      </c>
      <c r="E5825" s="213">
        <v>78</v>
      </c>
      <c r="F5825" s="213" t="s">
        <v>148</v>
      </c>
    </row>
    <row r="5826" spans="1:6" x14ac:dyDescent="0.3">
      <c r="A5826" s="213">
        <v>2014</v>
      </c>
      <c r="B5826" s="213" t="s">
        <v>92</v>
      </c>
      <c r="C5826" s="213" t="s">
        <v>158</v>
      </c>
      <c r="D5826" s="213" t="s">
        <v>15</v>
      </c>
      <c r="E5826" s="213">
        <v>631</v>
      </c>
      <c r="F5826" s="213" t="s">
        <v>148</v>
      </c>
    </row>
    <row r="5827" spans="1:6" x14ac:dyDescent="0.3">
      <c r="A5827" s="213">
        <v>2014</v>
      </c>
      <c r="B5827" s="213" t="s">
        <v>92</v>
      </c>
      <c r="C5827" s="213" t="s">
        <v>158</v>
      </c>
      <c r="D5827" s="213" t="s">
        <v>18</v>
      </c>
      <c r="E5827" s="213">
        <v>549</v>
      </c>
      <c r="F5827" s="213" t="s">
        <v>148</v>
      </c>
    </row>
    <row r="5828" spans="1:6" x14ac:dyDescent="0.3">
      <c r="A5828" s="213">
        <v>2014</v>
      </c>
      <c r="B5828" s="213" t="s">
        <v>92</v>
      </c>
      <c r="C5828" s="213" t="s">
        <v>158</v>
      </c>
      <c r="D5828" s="213" t="s">
        <v>77</v>
      </c>
      <c r="E5828" s="213">
        <v>188</v>
      </c>
      <c r="F5828" s="213" t="s">
        <v>148</v>
      </c>
    </row>
    <row r="5829" spans="1:6" x14ac:dyDescent="0.3">
      <c r="A5829" s="213">
        <v>2014</v>
      </c>
      <c r="B5829" s="213" t="s">
        <v>92</v>
      </c>
      <c r="C5829" s="213" t="s">
        <v>158</v>
      </c>
      <c r="D5829" s="213" t="s">
        <v>44</v>
      </c>
      <c r="E5829" s="213">
        <v>49</v>
      </c>
      <c r="F5829" s="213" t="s">
        <v>148</v>
      </c>
    </row>
    <row r="5830" spans="1:6" x14ac:dyDescent="0.3">
      <c r="A5830" s="213">
        <v>2014</v>
      </c>
      <c r="B5830" s="213" t="s">
        <v>92</v>
      </c>
      <c r="C5830" s="213" t="s">
        <v>158</v>
      </c>
      <c r="D5830" s="213" t="s">
        <v>71</v>
      </c>
      <c r="E5830" s="213">
        <v>231</v>
      </c>
      <c r="F5830" s="213" t="s">
        <v>148</v>
      </c>
    </row>
    <row r="5831" spans="1:6" x14ac:dyDescent="0.3">
      <c r="A5831" s="213">
        <v>2014</v>
      </c>
      <c r="B5831" s="213" t="s">
        <v>92</v>
      </c>
      <c r="C5831" s="213" t="s">
        <v>158</v>
      </c>
      <c r="D5831" s="213" t="s">
        <v>52</v>
      </c>
      <c r="E5831" s="213">
        <v>58</v>
      </c>
      <c r="F5831" s="213" t="s">
        <v>148</v>
      </c>
    </row>
    <row r="5832" spans="1:6" x14ac:dyDescent="0.3">
      <c r="A5832" s="213">
        <v>2014</v>
      </c>
      <c r="B5832" s="213" t="s">
        <v>92</v>
      </c>
      <c r="C5832" s="213" t="s">
        <v>158</v>
      </c>
      <c r="D5832" s="213" t="s">
        <v>20</v>
      </c>
      <c r="E5832" s="213">
        <v>384</v>
      </c>
      <c r="F5832" s="213" t="s">
        <v>148</v>
      </c>
    </row>
    <row r="5833" spans="1:6" x14ac:dyDescent="0.3">
      <c r="A5833" s="213">
        <v>2014</v>
      </c>
      <c r="B5833" s="213" t="s">
        <v>92</v>
      </c>
      <c r="C5833" s="213" t="s">
        <v>158</v>
      </c>
      <c r="D5833" s="213" t="s">
        <v>95</v>
      </c>
      <c r="E5833" s="213">
        <v>551</v>
      </c>
      <c r="F5833" s="213" t="s">
        <v>148</v>
      </c>
    </row>
    <row r="5834" spans="1:6" x14ac:dyDescent="0.3">
      <c r="A5834" s="213">
        <v>2014</v>
      </c>
      <c r="B5834" s="213" t="s">
        <v>92</v>
      </c>
      <c r="C5834" s="213" t="s">
        <v>158</v>
      </c>
      <c r="D5834" s="213" t="s">
        <v>30</v>
      </c>
      <c r="E5834" s="213">
        <v>79</v>
      </c>
      <c r="F5834" s="213" t="s">
        <v>148</v>
      </c>
    </row>
    <row r="5835" spans="1:6" x14ac:dyDescent="0.3">
      <c r="A5835" s="213">
        <v>2014</v>
      </c>
      <c r="B5835" s="213" t="s">
        <v>92</v>
      </c>
      <c r="C5835" s="213" t="s">
        <v>158</v>
      </c>
      <c r="D5835" s="213" t="s">
        <v>281</v>
      </c>
      <c r="E5835" s="292">
        <v>1331</v>
      </c>
      <c r="F5835" s="213" t="s">
        <v>148</v>
      </c>
    </row>
    <row r="5836" spans="1:6" x14ac:dyDescent="0.3">
      <c r="A5836" s="213">
        <v>2014</v>
      </c>
      <c r="B5836" s="213" t="s">
        <v>92</v>
      </c>
      <c r="C5836" s="213" t="s">
        <v>158</v>
      </c>
      <c r="D5836" s="213" t="s">
        <v>282</v>
      </c>
      <c r="E5836" s="213">
        <v>113</v>
      </c>
      <c r="F5836" s="213" t="s">
        <v>148</v>
      </c>
    </row>
    <row r="5837" spans="1:6" x14ac:dyDescent="0.3">
      <c r="A5837" s="213">
        <v>2014</v>
      </c>
      <c r="B5837" s="213" t="s">
        <v>92</v>
      </c>
      <c r="C5837" s="213" t="s">
        <v>158</v>
      </c>
      <c r="D5837" s="213" t="s">
        <v>145</v>
      </c>
      <c r="E5837" s="292">
        <v>6140</v>
      </c>
      <c r="F5837" s="213" t="s">
        <v>148</v>
      </c>
    </row>
    <row r="5838" spans="1:6" x14ac:dyDescent="0.3">
      <c r="A5838" s="213">
        <v>2014</v>
      </c>
      <c r="B5838" s="213" t="s">
        <v>92</v>
      </c>
      <c r="C5838" s="213" t="s">
        <v>158</v>
      </c>
      <c r="D5838" s="213" t="s">
        <v>146</v>
      </c>
      <c r="E5838" s="292">
        <v>3345</v>
      </c>
      <c r="F5838" s="213" t="s">
        <v>148</v>
      </c>
    </row>
    <row r="5839" spans="1:6" x14ac:dyDescent="0.3">
      <c r="A5839" s="213">
        <v>2014</v>
      </c>
      <c r="B5839" s="213" t="s">
        <v>92</v>
      </c>
      <c r="C5839" s="213" t="s">
        <v>158</v>
      </c>
      <c r="D5839" s="213" t="s">
        <v>147</v>
      </c>
      <c r="E5839" s="292">
        <v>7153</v>
      </c>
      <c r="F5839" s="213" t="s">
        <v>148</v>
      </c>
    </row>
    <row r="5840" spans="1:6" x14ac:dyDescent="0.3">
      <c r="A5840" s="213">
        <v>2014</v>
      </c>
      <c r="B5840" s="213" t="s">
        <v>92</v>
      </c>
      <c r="C5840" s="213" t="s">
        <v>81</v>
      </c>
      <c r="D5840" s="213" t="s">
        <v>35</v>
      </c>
      <c r="E5840" s="213">
        <v>32</v>
      </c>
      <c r="F5840" s="213" t="s">
        <v>148</v>
      </c>
    </row>
    <row r="5841" spans="1:6" x14ac:dyDescent="0.3">
      <c r="A5841" s="213">
        <v>2014</v>
      </c>
      <c r="B5841" s="213" t="s">
        <v>92</v>
      </c>
      <c r="C5841" s="213" t="s">
        <v>81</v>
      </c>
      <c r="D5841" s="213" t="s">
        <v>59</v>
      </c>
      <c r="E5841" s="213">
        <v>49</v>
      </c>
      <c r="F5841" s="213" t="s">
        <v>148</v>
      </c>
    </row>
    <row r="5842" spans="1:6" x14ac:dyDescent="0.3">
      <c r="A5842" s="213">
        <v>2014</v>
      </c>
      <c r="B5842" s="213" t="s">
        <v>92</v>
      </c>
      <c r="C5842" s="213" t="s">
        <v>81</v>
      </c>
      <c r="D5842" s="213" t="s">
        <v>79</v>
      </c>
      <c r="E5842" s="213">
        <v>645</v>
      </c>
      <c r="F5842" s="213" t="s">
        <v>148</v>
      </c>
    </row>
    <row r="5843" spans="1:6" x14ac:dyDescent="0.3">
      <c r="A5843" s="213">
        <v>2014</v>
      </c>
      <c r="B5843" s="213" t="s">
        <v>92</v>
      </c>
      <c r="C5843" s="213" t="s">
        <v>81</v>
      </c>
      <c r="D5843" s="213" t="s">
        <v>17</v>
      </c>
      <c r="E5843" s="213">
        <v>384</v>
      </c>
      <c r="F5843" s="213" t="s">
        <v>148</v>
      </c>
    </row>
    <row r="5844" spans="1:6" x14ac:dyDescent="0.3">
      <c r="A5844" s="213">
        <v>2014</v>
      </c>
      <c r="B5844" s="213" t="s">
        <v>92</v>
      </c>
      <c r="C5844" s="213" t="s">
        <v>81</v>
      </c>
      <c r="D5844" s="213" t="s">
        <v>274</v>
      </c>
      <c r="E5844" s="213">
        <v>33</v>
      </c>
      <c r="F5844" s="213" t="s">
        <v>148</v>
      </c>
    </row>
    <row r="5845" spans="1:6" x14ac:dyDescent="0.3">
      <c r="A5845" s="213">
        <v>2014</v>
      </c>
      <c r="B5845" s="213" t="s">
        <v>92</v>
      </c>
      <c r="C5845" s="213" t="s">
        <v>81</v>
      </c>
      <c r="D5845" s="213" t="s">
        <v>66</v>
      </c>
      <c r="E5845" s="213">
        <v>92</v>
      </c>
      <c r="F5845" s="213" t="s">
        <v>148</v>
      </c>
    </row>
    <row r="5846" spans="1:6" x14ac:dyDescent="0.3">
      <c r="A5846" s="213">
        <v>2014</v>
      </c>
      <c r="B5846" s="213" t="s">
        <v>92</v>
      </c>
      <c r="C5846" s="213" t="s">
        <v>81</v>
      </c>
      <c r="D5846" s="213" t="s">
        <v>283</v>
      </c>
      <c r="E5846" s="213">
        <v>40</v>
      </c>
      <c r="F5846" s="213" t="s">
        <v>148</v>
      </c>
    </row>
    <row r="5847" spans="1:6" x14ac:dyDescent="0.3">
      <c r="A5847" s="213">
        <v>2014</v>
      </c>
      <c r="B5847" s="213" t="s">
        <v>92</v>
      </c>
      <c r="C5847" s="213" t="s">
        <v>81</v>
      </c>
      <c r="D5847" s="213" t="s">
        <v>11</v>
      </c>
      <c r="E5847" s="213">
        <v>654</v>
      </c>
      <c r="F5847" s="213" t="s">
        <v>148</v>
      </c>
    </row>
    <row r="5848" spans="1:6" x14ac:dyDescent="0.3">
      <c r="A5848" s="213">
        <v>2014</v>
      </c>
      <c r="B5848" s="213" t="s">
        <v>92</v>
      </c>
      <c r="C5848" s="213" t="s">
        <v>81</v>
      </c>
      <c r="D5848" s="213" t="s">
        <v>56</v>
      </c>
      <c r="E5848" s="213">
        <v>165</v>
      </c>
      <c r="F5848" s="213" t="s">
        <v>148</v>
      </c>
    </row>
    <row r="5849" spans="1:6" x14ac:dyDescent="0.3">
      <c r="A5849" s="213">
        <v>2014</v>
      </c>
      <c r="B5849" s="213" t="s">
        <v>92</v>
      </c>
      <c r="C5849" s="213" t="s">
        <v>81</v>
      </c>
      <c r="D5849" s="213" t="s">
        <v>29</v>
      </c>
      <c r="E5849" s="213">
        <v>185</v>
      </c>
      <c r="F5849" s="213" t="s">
        <v>148</v>
      </c>
    </row>
    <row r="5850" spans="1:6" x14ac:dyDescent="0.3">
      <c r="A5850" s="213">
        <v>2014</v>
      </c>
      <c r="B5850" s="213" t="s">
        <v>92</v>
      </c>
      <c r="C5850" s="213" t="s">
        <v>81</v>
      </c>
      <c r="D5850" s="213" t="s">
        <v>47</v>
      </c>
      <c r="E5850" s="213">
        <v>463</v>
      </c>
      <c r="F5850" s="213" t="s">
        <v>148</v>
      </c>
    </row>
    <row r="5851" spans="1:6" x14ac:dyDescent="0.3">
      <c r="A5851" s="213">
        <v>2014</v>
      </c>
      <c r="B5851" s="213" t="s">
        <v>92</v>
      </c>
      <c r="C5851" s="213" t="s">
        <v>81</v>
      </c>
      <c r="D5851" s="213" t="s">
        <v>57</v>
      </c>
      <c r="E5851" s="213">
        <v>85</v>
      </c>
      <c r="F5851" s="213" t="s">
        <v>148</v>
      </c>
    </row>
    <row r="5852" spans="1:6" x14ac:dyDescent="0.3">
      <c r="A5852" s="213">
        <v>2014</v>
      </c>
      <c r="B5852" s="213" t="s">
        <v>92</v>
      </c>
      <c r="C5852" s="213" t="s">
        <v>81</v>
      </c>
      <c r="D5852" s="213" t="s">
        <v>74</v>
      </c>
      <c r="E5852" s="213">
        <v>419</v>
      </c>
      <c r="F5852" s="213" t="s">
        <v>148</v>
      </c>
    </row>
    <row r="5853" spans="1:6" x14ac:dyDescent="0.3">
      <c r="A5853" s="213">
        <v>2014</v>
      </c>
      <c r="B5853" s="213" t="s">
        <v>92</v>
      </c>
      <c r="C5853" s="213" t="s">
        <v>81</v>
      </c>
      <c r="D5853" s="213" t="s">
        <v>53</v>
      </c>
      <c r="E5853" s="213">
        <v>64</v>
      </c>
      <c r="F5853" s="213" t="s">
        <v>148</v>
      </c>
    </row>
    <row r="5854" spans="1:6" x14ac:dyDescent="0.3">
      <c r="A5854" s="213">
        <v>2014</v>
      </c>
      <c r="B5854" s="213" t="s">
        <v>92</v>
      </c>
      <c r="C5854" s="213" t="s">
        <v>81</v>
      </c>
      <c r="D5854" s="213" t="s">
        <v>33</v>
      </c>
      <c r="E5854" s="213">
        <v>87</v>
      </c>
      <c r="F5854" s="213" t="s">
        <v>148</v>
      </c>
    </row>
    <row r="5855" spans="1:6" x14ac:dyDescent="0.3">
      <c r="A5855" s="213">
        <v>2014</v>
      </c>
      <c r="B5855" s="213" t="s">
        <v>92</v>
      </c>
      <c r="C5855" s="213" t="s">
        <v>81</v>
      </c>
      <c r="D5855" s="213" t="s">
        <v>60</v>
      </c>
      <c r="E5855" s="213">
        <v>168</v>
      </c>
      <c r="F5855" s="213" t="s">
        <v>148</v>
      </c>
    </row>
    <row r="5856" spans="1:6" x14ac:dyDescent="0.3">
      <c r="A5856" s="213">
        <v>2014</v>
      </c>
      <c r="B5856" s="213" t="s">
        <v>92</v>
      </c>
      <c r="C5856" s="213" t="s">
        <v>81</v>
      </c>
      <c r="D5856" s="213" t="s">
        <v>25</v>
      </c>
      <c r="E5856" s="213">
        <v>466</v>
      </c>
      <c r="F5856" s="213" t="s">
        <v>148</v>
      </c>
    </row>
    <row r="5857" spans="1:6" x14ac:dyDescent="0.3">
      <c r="A5857" s="213">
        <v>2014</v>
      </c>
      <c r="B5857" s="213" t="s">
        <v>92</v>
      </c>
      <c r="C5857" s="213" t="s">
        <v>81</v>
      </c>
      <c r="D5857" s="213" t="s">
        <v>7</v>
      </c>
      <c r="E5857" s="213">
        <v>534</v>
      </c>
      <c r="F5857" s="213" t="s">
        <v>148</v>
      </c>
    </row>
    <row r="5858" spans="1:6" x14ac:dyDescent="0.3">
      <c r="A5858" s="213">
        <v>2014</v>
      </c>
      <c r="B5858" s="213" t="s">
        <v>92</v>
      </c>
      <c r="C5858" s="213" t="s">
        <v>81</v>
      </c>
      <c r="D5858" s="213" t="s">
        <v>36</v>
      </c>
      <c r="E5858" s="213">
        <v>155</v>
      </c>
      <c r="F5858" s="213" t="s">
        <v>148</v>
      </c>
    </row>
    <row r="5859" spans="1:6" x14ac:dyDescent="0.3">
      <c r="A5859" s="213">
        <v>2014</v>
      </c>
      <c r="B5859" s="213" t="s">
        <v>92</v>
      </c>
      <c r="C5859" s="213" t="s">
        <v>81</v>
      </c>
      <c r="D5859" s="213" t="s">
        <v>21</v>
      </c>
      <c r="E5859" s="213">
        <v>176</v>
      </c>
      <c r="F5859" s="213" t="s">
        <v>148</v>
      </c>
    </row>
    <row r="5860" spans="1:6" x14ac:dyDescent="0.3">
      <c r="A5860" s="213">
        <v>2014</v>
      </c>
      <c r="B5860" s="213" t="s">
        <v>92</v>
      </c>
      <c r="C5860" s="213" t="s">
        <v>81</v>
      </c>
      <c r="D5860" s="213" t="s">
        <v>16</v>
      </c>
      <c r="E5860" s="213">
        <v>411</v>
      </c>
      <c r="F5860" s="213" t="s">
        <v>148</v>
      </c>
    </row>
    <row r="5861" spans="1:6" x14ac:dyDescent="0.3">
      <c r="A5861" s="213">
        <v>2014</v>
      </c>
      <c r="B5861" s="213" t="s">
        <v>92</v>
      </c>
      <c r="C5861" s="213" t="s">
        <v>81</v>
      </c>
      <c r="D5861" s="213" t="s">
        <v>2</v>
      </c>
      <c r="E5861" s="213">
        <v>914</v>
      </c>
      <c r="F5861" s="213" t="s">
        <v>148</v>
      </c>
    </row>
    <row r="5862" spans="1:6" x14ac:dyDescent="0.3">
      <c r="A5862" s="213">
        <v>2014</v>
      </c>
      <c r="B5862" s="213" t="s">
        <v>92</v>
      </c>
      <c r="C5862" s="213" t="s">
        <v>81</v>
      </c>
      <c r="D5862" s="213" t="s">
        <v>4</v>
      </c>
      <c r="E5862" s="213">
        <v>946</v>
      </c>
      <c r="F5862" s="213" t="s">
        <v>148</v>
      </c>
    </row>
    <row r="5863" spans="1:6" x14ac:dyDescent="0.3">
      <c r="A5863" s="213">
        <v>2014</v>
      </c>
      <c r="B5863" s="213" t="s">
        <v>92</v>
      </c>
      <c r="C5863" s="213" t="s">
        <v>81</v>
      </c>
      <c r="D5863" s="213" t="s">
        <v>38</v>
      </c>
      <c r="E5863" s="213">
        <v>83</v>
      </c>
      <c r="F5863" s="213" t="s">
        <v>148</v>
      </c>
    </row>
    <row r="5864" spans="1:6" x14ac:dyDescent="0.3">
      <c r="A5864" s="213">
        <v>2014</v>
      </c>
      <c r="B5864" s="213" t="s">
        <v>92</v>
      </c>
      <c r="C5864" s="213" t="s">
        <v>81</v>
      </c>
      <c r="D5864" s="213" t="s">
        <v>275</v>
      </c>
      <c r="E5864" s="213">
        <v>96</v>
      </c>
      <c r="F5864" s="213" t="s">
        <v>148</v>
      </c>
    </row>
    <row r="5865" spans="1:6" x14ac:dyDescent="0.3">
      <c r="A5865" s="213">
        <v>2014</v>
      </c>
      <c r="B5865" s="213" t="s">
        <v>92</v>
      </c>
      <c r="C5865" s="213" t="s">
        <v>81</v>
      </c>
      <c r="D5865" s="213" t="s">
        <v>8</v>
      </c>
      <c r="E5865" s="213">
        <v>342</v>
      </c>
      <c r="F5865" s="213" t="s">
        <v>148</v>
      </c>
    </row>
    <row r="5866" spans="1:6" x14ac:dyDescent="0.3">
      <c r="A5866" s="213">
        <v>2014</v>
      </c>
      <c r="B5866" s="213" t="s">
        <v>92</v>
      </c>
      <c r="C5866" s="213" t="s">
        <v>81</v>
      </c>
      <c r="D5866" s="213" t="s">
        <v>78</v>
      </c>
      <c r="E5866" s="213">
        <v>419</v>
      </c>
      <c r="F5866" s="213" t="s">
        <v>148</v>
      </c>
    </row>
    <row r="5867" spans="1:6" x14ac:dyDescent="0.3">
      <c r="A5867" s="213">
        <v>2014</v>
      </c>
      <c r="B5867" s="213" t="s">
        <v>92</v>
      </c>
      <c r="C5867" s="213" t="s">
        <v>81</v>
      </c>
      <c r="D5867" s="213" t="s">
        <v>27</v>
      </c>
      <c r="E5867" s="213">
        <v>324</v>
      </c>
      <c r="F5867" s="213" t="s">
        <v>148</v>
      </c>
    </row>
    <row r="5868" spans="1:6" x14ac:dyDescent="0.3">
      <c r="A5868" s="213">
        <v>2014</v>
      </c>
      <c r="B5868" s="213" t="s">
        <v>92</v>
      </c>
      <c r="C5868" s="213" t="s">
        <v>81</v>
      </c>
      <c r="D5868" s="213" t="s">
        <v>13</v>
      </c>
      <c r="E5868" s="213">
        <v>175</v>
      </c>
      <c r="F5868" s="213" t="s">
        <v>148</v>
      </c>
    </row>
    <row r="5869" spans="1:6" x14ac:dyDescent="0.3">
      <c r="A5869" s="213">
        <v>2014</v>
      </c>
      <c r="B5869" s="213" t="s">
        <v>92</v>
      </c>
      <c r="C5869" s="213" t="s">
        <v>81</v>
      </c>
      <c r="D5869" s="213" t="s">
        <v>70</v>
      </c>
      <c r="E5869" s="213">
        <v>408</v>
      </c>
      <c r="F5869" s="213" t="s">
        <v>148</v>
      </c>
    </row>
    <row r="5870" spans="1:6" x14ac:dyDescent="0.3">
      <c r="A5870" s="213">
        <v>2014</v>
      </c>
      <c r="B5870" s="213" t="s">
        <v>92</v>
      </c>
      <c r="C5870" s="213" t="s">
        <v>81</v>
      </c>
      <c r="D5870" s="213" t="s">
        <v>72</v>
      </c>
      <c r="E5870" s="213">
        <v>104</v>
      </c>
      <c r="F5870" s="213" t="s">
        <v>148</v>
      </c>
    </row>
    <row r="5871" spans="1:6" x14ac:dyDescent="0.3">
      <c r="A5871" s="213">
        <v>2014</v>
      </c>
      <c r="B5871" s="213" t="s">
        <v>92</v>
      </c>
      <c r="C5871" s="213" t="s">
        <v>81</v>
      </c>
      <c r="D5871" s="213" t="s">
        <v>276</v>
      </c>
      <c r="E5871" s="213">
        <v>51</v>
      </c>
      <c r="F5871" s="213" t="s">
        <v>148</v>
      </c>
    </row>
    <row r="5872" spans="1:6" x14ac:dyDescent="0.3">
      <c r="A5872" s="213">
        <v>2014</v>
      </c>
      <c r="B5872" s="213" t="s">
        <v>92</v>
      </c>
      <c r="C5872" s="213" t="s">
        <v>81</v>
      </c>
      <c r="D5872" s="213" t="s">
        <v>6</v>
      </c>
      <c r="E5872" s="213">
        <v>982</v>
      </c>
      <c r="F5872" s="213" t="s">
        <v>148</v>
      </c>
    </row>
    <row r="5873" spans="1:6" x14ac:dyDescent="0.3">
      <c r="A5873" s="213">
        <v>2014</v>
      </c>
      <c r="B5873" s="213" t="s">
        <v>92</v>
      </c>
      <c r="C5873" s="213" t="s">
        <v>81</v>
      </c>
      <c r="D5873" s="213" t="s">
        <v>62</v>
      </c>
      <c r="E5873" s="213">
        <v>237</v>
      </c>
      <c r="F5873" s="213" t="s">
        <v>148</v>
      </c>
    </row>
    <row r="5874" spans="1:6" x14ac:dyDescent="0.3">
      <c r="A5874" s="213">
        <v>2014</v>
      </c>
      <c r="B5874" s="213" t="s">
        <v>92</v>
      </c>
      <c r="C5874" s="213" t="s">
        <v>81</v>
      </c>
      <c r="D5874" s="213" t="s">
        <v>5</v>
      </c>
      <c r="E5874" s="213">
        <v>712</v>
      </c>
      <c r="F5874" s="213" t="s">
        <v>148</v>
      </c>
    </row>
    <row r="5875" spans="1:6" x14ac:dyDescent="0.3">
      <c r="A5875" s="213">
        <v>2014</v>
      </c>
      <c r="B5875" s="213" t="s">
        <v>92</v>
      </c>
      <c r="C5875" s="213" t="s">
        <v>81</v>
      </c>
      <c r="D5875" s="213" t="s">
        <v>76</v>
      </c>
      <c r="E5875" s="213">
        <v>361</v>
      </c>
      <c r="F5875" s="213" t="s">
        <v>148</v>
      </c>
    </row>
    <row r="5876" spans="1:6" x14ac:dyDescent="0.3">
      <c r="A5876" s="213">
        <v>2014</v>
      </c>
      <c r="B5876" s="213" t="s">
        <v>92</v>
      </c>
      <c r="C5876" s="213" t="s">
        <v>81</v>
      </c>
      <c r="D5876" s="213" t="s">
        <v>63</v>
      </c>
      <c r="E5876" s="213">
        <v>100</v>
      </c>
      <c r="F5876" s="213" t="s">
        <v>148</v>
      </c>
    </row>
    <row r="5877" spans="1:6" x14ac:dyDescent="0.3">
      <c r="A5877" s="213">
        <v>2014</v>
      </c>
      <c r="B5877" s="213" t="s">
        <v>92</v>
      </c>
      <c r="C5877" s="213" t="s">
        <v>81</v>
      </c>
      <c r="D5877" s="213" t="s">
        <v>277</v>
      </c>
      <c r="E5877" s="213">
        <v>49</v>
      </c>
      <c r="F5877" s="213" t="s">
        <v>148</v>
      </c>
    </row>
    <row r="5878" spans="1:6" x14ac:dyDescent="0.3">
      <c r="A5878" s="213">
        <v>2014</v>
      </c>
      <c r="B5878" s="213" t="s">
        <v>92</v>
      </c>
      <c r="C5878" s="213" t="s">
        <v>81</v>
      </c>
      <c r="D5878" s="213" t="s">
        <v>43</v>
      </c>
      <c r="E5878" s="213">
        <v>103</v>
      </c>
      <c r="F5878" s="213" t="s">
        <v>148</v>
      </c>
    </row>
    <row r="5879" spans="1:6" x14ac:dyDescent="0.3">
      <c r="A5879" s="213">
        <v>2014</v>
      </c>
      <c r="B5879" s="213" t="s">
        <v>92</v>
      </c>
      <c r="C5879" s="213" t="s">
        <v>81</v>
      </c>
      <c r="D5879" s="213" t="s">
        <v>65</v>
      </c>
      <c r="E5879" s="213">
        <v>109</v>
      </c>
      <c r="F5879" s="213" t="s">
        <v>148</v>
      </c>
    </row>
    <row r="5880" spans="1:6" x14ac:dyDescent="0.3">
      <c r="A5880" s="213">
        <v>2014</v>
      </c>
      <c r="B5880" s="213" t="s">
        <v>92</v>
      </c>
      <c r="C5880" s="213" t="s">
        <v>81</v>
      </c>
      <c r="D5880" s="213" t="s">
        <v>22</v>
      </c>
      <c r="E5880" s="213">
        <v>155</v>
      </c>
      <c r="F5880" s="213" t="s">
        <v>148</v>
      </c>
    </row>
    <row r="5881" spans="1:6" x14ac:dyDescent="0.3">
      <c r="A5881" s="213">
        <v>2014</v>
      </c>
      <c r="B5881" s="213" t="s">
        <v>92</v>
      </c>
      <c r="C5881" s="213" t="s">
        <v>81</v>
      </c>
      <c r="D5881" s="213" t="s">
        <v>61</v>
      </c>
      <c r="E5881" s="213">
        <v>91</v>
      </c>
      <c r="F5881" s="213" t="s">
        <v>148</v>
      </c>
    </row>
    <row r="5882" spans="1:6" x14ac:dyDescent="0.3">
      <c r="A5882" s="213">
        <v>2014</v>
      </c>
      <c r="B5882" s="213" t="s">
        <v>92</v>
      </c>
      <c r="C5882" s="213" t="s">
        <v>81</v>
      </c>
      <c r="D5882" s="213" t="s">
        <v>23</v>
      </c>
      <c r="E5882" s="213">
        <v>168</v>
      </c>
      <c r="F5882" s="213" t="s">
        <v>148</v>
      </c>
    </row>
    <row r="5883" spans="1:6" x14ac:dyDescent="0.3">
      <c r="A5883" s="213">
        <v>2014</v>
      </c>
      <c r="B5883" s="213" t="s">
        <v>92</v>
      </c>
      <c r="C5883" s="213" t="s">
        <v>81</v>
      </c>
      <c r="D5883" s="213" t="s">
        <v>12</v>
      </c>
      <c r="E5883" s="213">
        <v>108</v>
      </c>
      <c r="F5883" s="213" t="s">
        <v>148</v>
      </c>
    </row>
    <row r="5884" spans="1:6" x14ac:dyDescent="0.3">
      <c r="A5884" s="213">
        <v>2014</v>
      </c>
      <c r="B5884" s="213" t="s">
        <v>92</v>
      </c>
      <c r="C5884" s="213" t="s">
        <v>81</v>
      </c>
      <c r="D5884" s="213" t="s">
        <v>278</v>
      </c>
      <c r="E5884" s="213">
        <v>229</v>
      </c>
      <c r="F5884" s="213" t="s">
        <v>148</v>
      </c>
    </row>
    <row r="5885" spans="1:6" x14ac:dyDescent="0.3">
      <c r="A5885" s="213">
        <v>2014</v>
      </c>
      <c r="B5885" s="213" t="s">
        <v>92</v>
      </c>
      <c r="C5885" s="213" t="s">
        <v>81</v>
      </c>
      <c r="D5885" s="213" t="s">
        <v>19</v>
      </c>
      <c r="E5885" s="213">
        <v>231</v>
      </c>
      <c r="F5885" s="213" t="s">
        <v>148</v>
      </c>
    </row>
    <row r="5886" spans="1:6" x14ac:dyDescent="0.3">
      <c r="A5886" s="213">
        <v>2014</v>
      </c>
      <c r="B5886" s="213" t="s">
        <v>92</v>
      </c>
      <c r="C5886" s="213" t="s">
        <v>81</v>
      </c>
      <c r="D5886" s="213" t="s">
        <v>45</v>
      </c>
      <c r="E5886" s="213">
        <v>56</v>
      </c>
      <c r="F5886" s="213" t="s">
        <v>148</v>
      </c>
    </row>
    <row r="5887" spans="1:6" x14ac:dyDescent="0.3">
      <c r="A5887" s="213">
        <v>2014</v>
      </c>
      <c r="B5887" s="213" t="s">
        <v>92</v>
      </c>
      <c r="C5887" s="213" t="s">
        <v>81</v>
      </c>
      <c r="D5887" s="213" t="s">
        <v>48</v>
      </c>
      <c r="E5887" s="213">
        <v>145</v>
      </c>
      <c r="F5887" s="213" t="s">
        <v>148</v>
      </c>
    </row>
    <row r="5888" spans="1:6" x14ac:dyDescent="0.3">
      <c r="A5888" s="213">
        <v>2014</v>
      </c>
      <c r="B5888" s="213" t="s">
        <v>92</v>
      </c>
      <c r="C5888" s="213" t="s">
        <v>81</v>
      </c>
      <c r="D5888" s="213" t="s">
        <v>34</v>
      </c>
      <c r="E5888" s="213">
        <v>79</v>
      </c>
      <c r="F5888" s="213" t="s">
        <v>148</v>
      </c>
    </row>
    <row r="5889" spans="1:6" x14ac:dyDescent="0.3">
      <c r="A5889" s="213">
        <v>2014</v>
      </c>
      <c r="B5889" s="213" t="s">
        <v>92</v>
      </c>
      <c r="C5889" s="213" t="s">
        <v>81</v>
      </c>
      <c r="D5889" s="213" t="s">
        <v>3</v>
      </c>
      <c r="E5889" s="213">
        <v>849</v>
      </c>
      <c r="F5889" s="213" t="s">
        <v>148</v>
      </c>
    </row>
    <row r="5890" spans="1:6" x14ac:dyDescent="0.3">
      <c r="A5890" s="213">
        <v>2014</v>
      </c>
      <c r="B5890" s="213" t="s">
        <v>92</v>
      </c>
      <c r="C5890" s="213" t="s">
        <v>81</v>
      </c>
      <c r="D5890" s="213" t="s">
        <v>80</v>
      </c>
      <c r="E5890" s="213">
        <v>276</v>
      </c>
      <c r="F5890" s="213" t="s">
        <v>148</v>
      </c>
    </row>
    <row r="5891" spans="1:6" x14ac:dyDescent="0.3">
      <c r="A5891" s="213">
        <v>2014</v>
      </c>
      <c r="B5891" s="213" t="s">
        <v>92</v>
      </c>
      <c r="C5891" s="213" t="s">
        <v>81</v>
      </c>
      <c r="D5891" s="213" t="s">
        <v>39</v>
      </c>
      <c r="E5891" s="213">
        <v>196</v>
      </c>
      <c r="F5891" s="213" t="s">
        <v>148</v>
      </c>
    </row>
    <row r="5892" spans="1:6" x14ac:dyDescent="0.3">
      <c r="A5892" s="213">
        <v>2014</v>
      </c>
      <c r="B5892" s="213" t="s">
        <v>92</v>
      </c>
      <c r="C5892" s="213" t="s">
        <v>81</v>
      </c>
      <c r="D5892" s="213" t="s">
        <v>14</v>
      </c>
      <c r="E5892" s="213">
        <v>588</v>
      </c>
      <c r="F5892" s="213" t="s">
        <v>148</v>
      </c>
    </row>
    <row r="5893" spans="1:6" x14ac:dyDescent="0.3">
      <c r="A5893" s="213">
        <v>2014</v>
      </c>
      <c r="B5893" s="213" t="s">
        <v>92</v>
      </c>
      <c r="C5893" s="213" t="s">
        <v>81</v>
      </c>
      <c r="D5893" s="213" t="s">
        <v>68</v>
      </c>
      <c r="E5893" s="213">
        <v>103</v>
      </c>
      <c r="F5893" s="213" t="s">
        <v>148</v>
      </c>
    </row>
    <row r="5894" spans="1:6" x14ac:dyDescent="0.3">
      <c r="A5894" s="213">
        <v>2014</v>
      </c>
      <c r="B5894" s="213" t="s">
        <v>92</v>
      </c>
      <c r="C5894" s="213" t="s">
        <v>81</v>
      </c>
      <c r="D5894" s="213" t="s">
        <v>69</v>
      </c>
      <c r="E5894" s="213">
        <v>106</v>
      </c>
      <c r="F5894" s="213" t="s">
        <v>148</v>
      </c>
    </row>
    <row r="5895" spans="1:6" x14ac:dyDescent="0.3">
      <c r="A5895" s="213">
        <v>2014</v>
      </c>
      <c r="B5895" s="213" t="s">
        <v>92</v>
      </c>
      <c r="C5895" s="213" t="s">
        <v>81</v>
      </c>
      <c r="D5895" s="213" t="s">
        <v>279</v>
      </c>
      <c r="E5895" s="213">
        <v>48</v>
      </c>
      <c r="F5895" s="213" t="s">
        <v>148</v>
      </c>
    </row>
    <row r="5896" spans="1:6" x14ac:dyDescent="0.3">
      <c r="A5896" s="213">
        <v>2014</v>
      </c>
      <c r="B5896" s="213" t="s">
        <v>92</v>
      </c>
      <c r="C5896" s="213" t="s">
        <v>81</v>
      </c>
      <c r="D5896" s="213" t="s">
        <v>24</v>
      </c>
      <c r="E5896" s="213">
        <v>604</v>
      </c>
      <c r="F5896" s="213" t="s">
        <v>148</v>
      </c>
    </row>
    <row r="5897" spans="1:6" x14ac:dyDescent="0.3">
      <c r="A5897" s="213">
        <v>2014</v>
      </c>
      <c r="B5897" s="213" t="s">
        <v>92</v>
      </c>
      <c r="C5897" s="213" t="s">
        <v>81</v>
      </c>
      <c r="D5897" s="213" t="s">
        <v>9</v>
      </c>
      <c r="E5897" s="213">
        <v>407</v>
      </c>
      <c r="F5897" s="213" t="s">
        <v>148</v>
      </c>
    </row>
    <row r="5898" spans="1:6" x14ac:dyDescent="0.3">
      <c r="A5898" s="213">
        <v>2014</v>
      </c>
      <c r="B5898" s="213" t="s">
        <v>92</v>
      </c>
      <c r="C5898" s="213" t="s">
        <v>81</v>
      </c>
      <c r="D5898" s="213" t="s">
        <v>67</v>
      </c>
      <c r="E5898" s="213">
        <v>154</v>
      </c>
      <c r="F5898" s="213" t="s">
        <v>148</v>
      </c>
    </row>
    <row r="5899" spans="1:6" x14ac:dyDescent="0.3">
      <c r="A5899" s="213">
        <v>2014</v>
      </c>
      <c r="B5899" s="213" t="s">
        <v>92</v>
      </c>
      <c r="C5899" s="213" t="s">
        <v>81</v>
      </c>
      <c r="D5899" s="213" t="s">
        <v>28</v>
      </c>
      <c r="E5899" s="213">
        <v>291</v>
      </c>
      <c r="F5899" s="213" t="s">
        <v>148</v>
      </c>
    </row>
    <row r="5900" spans="1:6" x14ac:dyDescent="0.3">
      <c r="A5900" s="213">
        <v>2014</v>
      </c>
      <c r="B5900" s="213" t="s">
        <v>92</v>
      </c>
      <c r="C5900" s="213" t="s">
        <v>81</v>
      </c>
      <c r="D5900" s="213" t="s">
        <v>31</v>
      </c>
      <c r="E5900" s="213">
        <v>213</v>
      </c>
      <c r="F5900" s="213" t="s">
        <v>148</v>
      </c>
    </row>
    <row r="5901" spans="1:6" x14ac:dyDescent="0.3">
      <c r="A5901" s="213">
        <v>2014</v>
      </c>
      <c r="B5901" s="213" t="s">
        <v>92</v>
      </c>
      <c r="C5901" s="213" t="s">
        <v>81</v>
      </c>
      <c r="D5901" s="213" t="s">
        <v>64</v>
      </c>
      <c r="E5901" s="213">
        <v>279</v>
      </c>
      <c r="F5901" s="213" t="s">
        <v>148</v>
      </c>
    </row>
    <row r="5902" spans="1:6" x14ac:dyDescent="0.3">
      <c r="A5902" s="213">
        <v>2014</v>
      </c>
      <c r="B5902" s="213" t="s">
        <v>92</v>
      </c>
      <c r="C5902" s="213" t="s">
        <v>81</v>
      </c>
      <c r="D5902" s="213" t="s">
        <v>280</v>
      </c>
      <c r="E5902" s="213">
        <v>64</v>
      </c>
      <c r="F5902" s="213" t="s">
        <v>148</v>
      </c>
    </row>
    <row r="5903" spans="1:6" x14ac:dyDescent="0.3">
      <c r="A5903" s="213">
        <v>2014</v>
      </c>
      <c r="B5903" s="213" t="s">
        <v>92</v>
      </c>
      <c r="C5903" s="213" t="s">
        <v>81</v>
      </c>
      <c r="D5903" s="213" t="s">
        <v>73</v>
      </c>
      <c r="E5903" s="213">
        <v>411</v>
      </c>
      <c r="F5903" s="213" t="s">
        <v>148</v>
      </c>
    </row>
    <row r="5904" spans="1:6" x14ac:dyDescent="0.3">
      <c r="A5904" s="213">
        <v>2014</v>
      </c>
      <c r="B5904" s="213" t="s">
        <v>92</v>
      </c>
      <c r="C5904" s="213" t="s">
        <v>81</v>
      </c>
      <c r="D5904" s="213" t="s">
        <v>26</v>
      </c>
      <c r="E5904" s="213">
        <v>212</v>
      </c>
      <c r="F5904" s="213" t="s">
        <v>148</v>
      </c>
    </row>
    <row r="5905" spans="1:6" x14ac:dyDescent="0.3">
      <c r="A5905" s="213">
        <v>2014</v>
      </c>
      <c r="B5905" s="213" t="s">
        <v>92</v>
      </c>
      <c r="C5905" s="213" t="s">
        <v>81</v>
      </c>
      <c r="D5905" s="213" t="s">
        <v>32</v>
      </c>
      <c r="E5905" s="213">
        <v>178</v>
      </c>
      <c r="F5905" s="213" t="s">
        <v>148</v>
      </c>
    </row>
    <row r="5906" spans="1:6" x14ac:dyDescent="0.3">
      <c r="A5906" s="213">
        <v>2014</v>
      </c>
      <c r="B5906" s="213" t="s">
        <v>92</v>
      </c>
      <c r="C5906" s="213" t="s">
        <v>81</v>
      </c>
      <c r="D5906" s="213" t="s">
        <v>46</v>
      </c>
      <c r="E5906" s="213">
        <v>413</v>
      </c>
      <c r="F5906" s="213" t="s">
        <v>148</v>
      </c>
    </row>
    <row r="5907" spans="1:6" x14ac:dyDescent="0.3">
      <c r="A5907" s="213">
        <v>2014</v>
      </c>
      <c r="B5907" s="213" t="s">
        <v>92</v>
      </c>
      <c r="C5907" s="213" t="s">
        <v>81</v>
      </c>
      <c r="D5907" s="213" t="s">
        <v>75</v>
      </c>
      <c r="E5907" s="213">
        <v>247</v>
      </c>
      <c r="F5907" s="213" t="s">
        <v>148</v>
      </c>
    </row>
    <row r="5908" spans="1:6" x14ac:dyDescent="0.3">
      <c r="A5908" s="213">
        <v>2014</v>
      </c>
      <c r="B5908" s="213" t="s">
        <v>92</v>
      </c>
      <c r="C5908" s="213" t="s">
        <v>81</v>
      </c>
      <c r="D5908" s="213" t="s">
        <v>10</v>
      </c>
      <c r="E5908" s="213">
        <v>706</v>
      </c>
      <c r="F5908" s="213" t="s">
        <v>148</v>
      </c>
    </row>
    <row r="5909" spans="1:6" x14ac:dyDescent="0.3">
      <c r="A5909" s="213">
        <v>2014</v>
      </c>
      <c r="B5909" s="213" t="s">
        <v>92</v>
      </c>
      <c r="C5909" s="213" t="s">
        <v>81</v>
      </c>
      <c r="D5909" s="213" t="s">
        <v>291</v>
      </c>
      <c r="E5909" s="213">
        <v>75</v>
      </c>
      <c r="F5909" s="213" t="s">
        <v>148</v>
      </c>
    </row>
    <row r="5910" spans="1:6" x14ac:dyDescent="0.3">
      <c r="A5910" s="213">
        <v>2014</v>
      </c>
      <c r="B5910" s="213" t="s">
        <v>92</v>
      </c>
      <c r="C5910" s="213" t="s">
        <v>81</v>
      </c>
      <c r="D5910" s="213" t="s">
        <v>15</v>
      </c>
      <c r="E5910" s="213">
        <v>644</v>
      </c>
      <c r="F5910" s="213" t="s">
        <v>148</v>
      </c>
    </row>
    <row r="5911" spans="1:6" x14ac:dyDescent="0.3">
      <c r="A5911" s="213">
        <v>2014</v>
      </c>
      <c r="B5911" s="213" t="s">
        <v>92</v>
      </c>
      <c r="C5911" s="213" t="s">
        <v>81</v>
      </c>
      <c r="D5911" s="213" t="s">
        <v>18</v>
      </c>
      <c r="E5911" s="213">
        <v>568</v>
      </c>
      <c r="F5911" s="213" t="s">
        <v>148</v>
      </c>
    </row>
    <row r="5912" spans="1:6" x14ac:dyDescent="0.3">
      <c r="A5912" s="213">
        <v>2014</v>
      </c>
      <c r="B5912" s="213" t="s">
        <v>92</v>
      </c>
      <c r="C5912" s="213" t="s">
        <v>81</v>
      </c>
      <c r="D5912" s="213" t="s">
        <v>77</v>
      </c>
      <c r="E5912" s="213">
        <v>192</v>
      </c>
      <c r="F5912" s="213" t="s">
        <v>148</v>
      </c>
    </row>
    <row r="5913" spans="1:6" x14ac:dyDescent="0.3">
      <c r="A5913" s="213">
        <v>2014</v>
      </c>
      <c r="B5913" s="213" t="s">
        <v>92</v>
      </c>
      <c r="C5913" s="213" t="s">
        <v>81</v>
      </c>
      <c r="D5913" s="213" t="s">
        <v>44</v>
      </c>
      <c r="E5913" s="213">
        <v>51</v>
      </c>
      <c r="F5913" s="213" t="s">
        <v>148</v>
      </c>
    </row>
    <row r="5914" spans="1:6" x14ac:dyDescent="0.3">
      <c r="A5914" s="213">
        <v>2014</v>
      </c>
      <c r="B5914" s="213" t="s">
        <v>92</v>
      </c>
      <c r="C5914" s="213" t="s">
        <v>81</v>
      </c>
      <c r="D5914" s="213" t="s">
        <v>71</v>
      </c>
      <c r="E5914" s="213">
        <v>213</v>
      </c>
      <c r="F5914" s="213" t="s">
        <v>148</v>
      </c>
    </row>
    <row r="5915" spans="1:6" x14ac:dyDescent="0.3">
      <c r="A5915" s="213">
        <v>2014</v>
      </c>
      <c r="B5915" s="213" t="s">
        <v>92</v>
      </c>
      <c r="C5915" s="213" t="s">
        <v>81</v>
      </c>
      <c r="D5915" s="213" t="s">
        <v>52</v>
      </c>
      <c r="E5915" s="213">
        <v>49</v>
      </c>
      <c r="F5915" s="213" t="s">
        <v>148</v>
      </c>
    </row>
    <row r="5916" spans="1:6" x14ac:dyDescent="0.3">
      <c r="A5916" s="213">
        <v>2014</v>
      </c>
      <c r="B5916" s="213" t="s">
        <v>92</v>
      </c>
      <c r="C5916" s="213" t="s">
        <v>81</v>
      </c>
      <c r="D5916" s="213" t="s">
        <v>20</v>
      </c>
      <c r="E5916" s="213">
        <v>369</v>
      </c>
      <c r="F5916" s="213" t="s">
        <v>148</v>
      </c>
    </row>
    <row r="5917" spans="1:6" x14ac:dyDescent="0.3">
      <c r="A5917" s="213">
        <v>2014</v>
      </c>
      <c r="B5917" s="213" t="s">
        <v>92</v>
      </c>
      <c r="C5917" s="213" t="s">
        <v>81</v>
      </c>
      <c r="D5917" s="213" t="s">
        <v>95</v>
      </c>
      <c r="E5917" s="213">
        <v>542</v>
      </c>
      <c r="F5917" s="213" t="s">
        <v>148</v>
      </c>
    </row>
    <row r="5918" spans="1:6" x14ac:dyDescent="0.3">
      <c r="A5918" s="213">
        <v>2014</v>
      </c>
      <c r="B5918" s="213" t="s">
        <v>92</v>
      </c>
      <c r="C5918" s="213" t="s">
        <v>81</v>
      </c>
      <c r="D5918" s="213" t="s">
        <v>30</v>
      </c>
      <c r="E5918" s="213">
        <v>69</v>
      </c>
      <c r="F5918" s="213" t="s">
        <v>148</v>
      </c>
    </row>
    <row r="5919" spans="1:6" x14ac:dyDescent="0.3">
      <c r="A5919" s="213">
        <v>2014</v>
      </c>
      <c r="B5919" s="213" t="s">
        <v>92</v>
      </c>
      <c r="C5919" s="213" t="s">
        <v>81</v>
      </c>
      <c r="D5919" s="213" t="s">
        <v>281</v>
      </c>
      <c r="E5919" s="292">
        <v>1431</v>
      </c>
      <c r="F5919" s="213" t="s">
        <v>148</v>
      </c>
    </row>
    <row r="5920" spans="1:6" x14ac:dyDescent="0.3">
      <c r="A5920" s="213">
        <v>2014</v>
      </c>
      <c r="B5920" s="213" t="s">
        <v>92</v>
      </c>
      <c r="C5920" s="213" t="s">
        <v>81</v>
      </c>
      <c r="D5920" s="213" t="s">
        <v>282</v>
      </c>
      <c r="E5920" s="213">
        <v>82</v>
      </c>
      <c r="F5920" s="213" t="s">
        <v>148</v>
      </c>
    </row>
    <row r="5921" spans="1:6" x14ac:dyDescent="0.3">
      <c r="A5921" s="213">
        <v>2014</v>
      </c>
      <c r="B5921" s="213" t="s">
        <v>92</v>
      </c>
      <c r="C5921" s="213" t="s">
        <v>81</v>
      </c>
      <c r="D5921" s="213" t="s">
        <v>145</v>
      </c>
      <c r="E5921" s="292">
        <v>6769</v>
      </c>
      <c r="F5921" s="213" t="s">
        <v>148</v>
      </c>
    </row>
    <row r="5922" spans="1:6" x14ac:dyDescent="0.3">
      <c r="A5922" s="213">
        <v>2014</v>
      </c>
      <c r="B5922" s="213" t="s">
        <v>92</v>
      </c>
      <c r="C5922" s="213" t="s">
        <v>81</v>
      </c>
      <c r="D5922" s="213" t="s">
        <v>146</v>
      </c>
      <c r="E5922" s="292">
        <v>3576</v>
      </c>
      <c r="F5922" s="213" t="s">
        <v>148</v>
      </c>
    </row>
    <row r="5923" spans="1:6" x14ac:dyDescent="0.3">
      <c r="A5923" s="213">
        <v>2014</v>
      </c>
      <c r="B5923" s="213" t="s">
        <v>92</v>
      </c>
      <c r="C5923" s="213" t="s">
        <v>81</v>
      </c>
      <c r="D5923" s="213" t="s">
        <v>147</v>
      </c>
      <c r="E5923" s="292">
        <v>7833</v>
      </c>
      <c r="F5923" s="213" t="s">
        <v>148</v>
      </c>
    </row>
    <row r="5924" spans="1:6" x14ac:dyDescent="0.3">
      <c r="A5924" s="213">
        <v>2014</v>
      </c>
      <c r="B5924" s="213" t="s">
        <v>92</v>
      </c>
      <c r="C5924" s="213" t="s">
        <v>90</v>
      </c>
      <c r="D5924" s="213" t="s">
        <v>35</v>
      </c>
      <c r="E5924" s="213">
        <v>41</v>
      </c>
      <c r="F5924" s="213" t="s">
        <v>148</v>
      </c>
    </row>
    <row r="5925" spans="1:6" x14ac:dyDescent="0.3">
      <c r="A5925" s="213">
        <v>2014</v>
      </c>
      <c r="B5925" s="213" t="s">
        <v>92</v>
      </c>
      <c r="C5925" s="213" t="s">
        <v>90</v>
      </c>
      <c r="D5925" s="213" t="s">
        <v>41</v>
      </c>
      <c r="E5925" s="213">
        <v>40</v>
      </c>
      <c r="F5925" s="213" t="s">
        <v>148</v>
      </c>
    </row>
    <row r="5926" spans="1:6" x14ac:dyDescent="0.3">
      <c r="A5926" s="213">
        <v>2014</v>
      </c>
      <c r="B5926" s="213" t="s">
        <v>92</v>
      </c>
      <c r="C5926" s="213" t="s">
        <v>90</v>
      </c>
      <c r="D5926" s="213" t="s">
        <v>59</v>
      </c>
      <c r="E5926" s="213">
        <v>56</v>
      </c>
      <c r="F5926" s="213" t="s">
        <v>148</v>
      </c>
    </row>
    <row r="5927" spans="1:6" x14ac:dyDescent="0.3">
      <c r="A5927" s="213">
        <v>2014</v>
      </c>
      <c r="B5927" s="213" t="s">
        <v>92</v>
      </c>
      <c r="C5927" s="213" t="s">
        <v>90</v>
      </c>
      <c r="D5927" s="213" t="s">
        <v>79</v>
      </c>
      <c r="E5927" s="213">
        <v>745</v>
      </c>
      <c r="F5927" s="213" t="s">
        <v>148</v>
      </c>
    </row>
    <row r="5928" spans="1:6" x14ac:dyDescent="0.3">
      <c r="A5928" s="213">
        <v>2014</v>
      </c>
      <c r="B5928" s="213" t="s">
        <v>92</v>
      </c>
      <c r="C5928" s="213" t="s">
        <v>90</v>
      </c>
      <c r="D5928" s="213" t="s">
        <v>17</v>
      </c>
      <c r="E5928" s="213">
        <v>464</v>
      </c>
      <c r="F5928" s="213" t="s">
        <v>148</v>
      </c>
    </row>
    <row r="5929" spans="1:6" x14ac:dyDescent="0.3">
      <c r="A5929" s="213">
        <v>2014</v>
      </c>
      <c r="B5929" s="213" t="s">
        <v>92</v>
      </c>
      <c r="C5929" s="213" t="s">
        <v>90</v>
      </c>
      <c r="D5929" s="213" t="s">
        <v>274</v>
      </c>
      <c r="E5929" s="213">
        <v>69</v>
      </c>
      <c r="F5929" s="213" t="s">
        <v>148</v>
      </c>
    </row>
    <row r="5930" spans="1:6" x14ac:dyDescent="0.3">
      <c r="A5930" s="213">
        <v>2014</v>
      </c>
      <c r="B5930" s="213" t="s">
        <v>92</v>
      </c>
      <c r="C5930" s="213" t="s">
        <v>90</v>
      </c>
      <c r="D5930" s="213" t="s">
        <v>66</v>
      </c>
      <c r="E5930" s="213">
        <v>126</v>
      </c>
      <c r="F5930" s="213" t="s">
        <v>148</v>
      </c>
    </row>
    <row r="5931" spans="1:6" x14ac:dyDescent="0.3">
      <c r="A5931" s="213">
        <v>2014</v>
      </c>
      <c r="B5931" s="213" t="s">
        <v>92</v>
      </c>
      <c r="C5931" s="213" t="s">
        <v>90</v>
      </c>
      <c r="D5931" s="213" t="s">
        <v>283</v>
      </c>
      <c r="E5931" s="213">
        <v>39</v>
      </c>
      <c r="F5931" s="213" t="s">
        <v>148</v>
      </c>
    </row>
    <row r="5932" spans="1:6" x14ac:dyDescent="0.3">
      <c r="A5932" s="213">
        <v>2014</v>
      </c>
      <c r="B5932" s="213" t="s">
        <v>92</v>
      </c>
      <c r="C5932" s="213" t="s">
        <v>90</v>
      </c>
      <c r="D5932" s="213" t="s">
        <v>11</v>
      </c>
      <c r="E5932" s="213">
        <v>822</v>
      </c>
      <c r="F5932" s="213" t="s">
        <v>148</v>
      </c>
    </row>
    <row r="5933" spans="1:6" x14ac:dyDescent="0.3">
      <c r="A5933" s="213">
        <v>2014</v>
      </c>
      <c r="B5933" s="213" t="s">
        <v>92</v>
      </c>
      <c r="C5933" s="213" t="s">
        <v>90</v>
      </c>
      <c r="D5933" s="213" t="s">
        <v>56</v>
      </c>
      <c r="E5933" s="213">
        <v>232</v>
      </c>
      <c r="F5933" s="213" t="s">
        <v>148</v>
      </c>
    </row>
    <row r="5934" spans="1:6" x14ac:dyDescent="0.3">
      <c r="A5934" s="213">
        <v>2014</v>
      </c>
      <c r="B5934" s="213" t="s">
        <v>92</v>
      </c>
      <c r="C5934" s="213" t="s">
        <v>90</v>
      </c>
      <c r="D5934" s="213" t="s">
        <v>29</v>
      </c>
      <c r="E5934" s="213">
        <v>207</v>
      </c>
      <c r="F5934" s="213" t="s">
        <v>148</v>
      </c>
    </row>
    <row r="5935" spans="1:6" x14ac:dyDescent="0.3">
      <c r="A5935" s="213">
        <v>2014</v>
      </c>
      <c r="B5935" s="213" t="s">
        <v>92</v>
      </c>
      <c r="C5935" s="213" t="s">
        <v>90</v>
      </c>
      <c r="D5935" s="213" t="s">
        <v>47</v>
      </c>
      <c r="E5935" s="213">
        <v>542</v>
      </c>
      <c r="F5935" s="213" t="s">
        <v>148</v>
      </c>
    </row>
    <row r="5936" spans="1:6" x14ac:dyDescent="0.3">
      <c r="A5936" s="213">
        <v>2014</v>
      </c>
      <c r="B5936" s="213" t="s">
        <v>92</v>
      </c>
      <c r="C5936" s="213" t="s">
        <v>90</v>
      </c>
      <c r="D5936" s="213" t="s">
        <v>57</v>
      </c>
      <c r="E5936" s="213">
        <v>88</v>
      </c>
      <c r="F5936" s="213" t="s">
        <v>148</v>
      </c>
    </row>
    <row r="5937" spans="1:6" x14ac:dyDescent="0.3">
      <c r="A5937" s="213">
        <v>2014</v>
      </c>
      <c r="B5937" s="213" t="s">
        <v>92</v>
      </c>
      <c r="C5937" s="213" t="s">
        <v>90</v>
      </c>
      <c r="D5937" s="213" t="s">
        <v>74</v>
      </c>
      <c r="E5937" s="213">
        <v>587</v>
      </c>
      <c r="F5937" s="213" t="s">
        <v>148</v>
      </c>
    </row>
    <row r="5938" spans="1:6" x14ac:dyDescent="0.3">
      <c r="A5938" s="213">
        <v>2014</v>
      </c>
      <c r="B5938" s="213" t="s">
        <v>92</v>
      </c>
      <c r="C5938" s="213" t="s">
        <v>90</v>
      </c>
      <c r="D5938" s="213" t="s">
        <v>53</v>
      </c>
      <c r="E5938" s="213">
        <v>73</v>
      </c>
      <c r="F5938" s="213" t="s">
        <v>148</v>
      </c>
    </row>
    <row r="5939" spans="1:6" x14ac:dyDescent="0.3">
      <c r="A5939" s="213">
        <v>2014</v>
      </c>
      <c r="B5939" s="213" t="s">
        <v>92</v>
      </c>
      <c r="C5939" s="213" t="s">
        <v>90</v>
      </c>
      <c r="D5939" s="213" t="s">
        <v>33</v>
      </c>
      <c r="E5939" s="213">
        <v>96</v>
      </c>
      <c r="F5939" s="213" t="s">
        <v>148</v>
      </c>
    </row>
    <row r="5940" spans="1:6" x14ac:dyDescent="0.3">
      <c r="A5940" s="213">
        <v>2014</v>
      </c>
      <c r="B5940" s="213" t="s">
        <v>92</v>
      </c>
      <c r="C5940" s="213" t="s">
        <v>90</v>
      </c>
      <c r="D5940" s="213" t="s">
        <v>60</v>
      </c>
      <c r="E5940" s="213">
        <v>214</v>
      </c>
      <c r="F5940" s="213" t="s">
        <v>148</v>
      </c>
    </row>
    <row r="5941" spans="1:6" x14ac:dyDescent="0.3">
      <c r="A5941" s="213">
        <v>2014</v>
      </c>
      <c r="B5941" s="213" t="s">
        <v>92</v>
      </c>
      <c r="C5941" s="213" t="s">
        <v>90</v>
      </c>
      <c r="D5941" s="213" t="s">
        <v>25</v>
      </c>
      <c r="E5941" s="213">
        <v>587</v>
      </c>
      <c r="F5941" s="213" t="s">
        <v>148</v>
      </c>
    </row>
    <row r="5942" spans="1:6" x14ac:dyDescent="0.3">
      <c r="A5942" s="213">
        <v>2014</v>
      </c>
      <c r="B5942" s="213" t="s">
        <v>92</v>
      </c>
      <c r="C5942" s="213" t="s">
        <v>90</v>
      </c>
      <c r="D5942" s="213" t="s">
        <v>7</v>
      </c>
      <c r="E5942" s="213">
        <v>631</v>
      </c>
      <c r="F5942" s="213" t="s">
        <v>148</v>
      </c>
    </row>
    <row r="5943" spans="1:6" x14ac:dyDescent="0.3">
      <c r="A5943" s="213">
        <v>2014</v>
      </c>
      <c r="B5943" s="213" t="s">
        <v>92</v>
      </c>
      <c r="C5943" s="213" t="s">
        <v>90</v>
      </c>
      <c r="D5943" s="213" t="s">
        <v>36</v>
      </c>
      <c r="E5943" s="213">
        <v>194</v>
      </c>
      <c r="F5943" s="213" t="s">
        <v>148</v>
      </c>
    </row>
    <row r="5944" spans="1:6" x14ac:dyDescent="0.3">
      <c r="A5944" s="213">
        <v>2014</v>
      </c>
      <c r="B5944" s="213" t="s">
        <v>92</v>
      </c>
      <c r="C5944" s="213" t="s">
        <v>90</v>
      </c>
      <c r="D5944" s="213" t="s">
        <v>21</v>
      </c>
      <c r="E5944" s="213">
        <v>192</v>
      </c>
      <c r="F5944" s="213" t="s">
        <v>148</v>
      </c>
    </row>
    <row r="5945" spans="1:6" x14ac:dyDescent="0.3">
      <c r="A5945" s="213">
        <v>2014</v>
      </c>
      <c r="B5945" s="213" t="s">
        <v>92</v>
      </c>
      <c r="C5945" s="213" t="s">
        <v>90</v>
      </c>
      <c r="D5945" s="213" t="s">
        <v>16</v>
      </c>
      <c r="E5945" s="213">
        <v>503</v>
      </c>
      <c r="F5945" s="213" t="s">
        <v>148</v>
      </c>
    </row>
    <row r="5946" spans="1:6" x14ac:dyDescent="0.3">
      <c r="A5946" s="213">
        <v>2014</v>
      </c>
      <c r="B5946" s="213" t="s">
        <v>92</v>
      </c>
      <c r="C5946" s="213" t="s">
        <v>90</v>
      </c>
      <c r="D5946" s="213" t="s">
        <v>2</v>
      </c>
      <c r="E5946" s="292">
        <v>1125</v>
      </c>
      <c r="F5946" s="213" t="s">
        <v>148</v>
      </c>
    </row>
    <row r="5947" spans="1:6" x14ac:dyDescent="0.3">
      <c r="A5947" s="213">
        <v>2014</v>
      </c>
      <c r="B5947" s="213" t="s">
        <v>92</v>
      </c>
      <c r="C5947" s="213" t="s">
        <v>90</v>
      </c>
      <c r="D5947" s="213" t="s">
        <v>4</v>
      </c>
      <c r="E5947" s="292">
        <v>1256</v>
      </c>
      <c r="F5947" s="213" t="s">
        <v>148</v>
      </c>
    </row>
    <row r="5948" spans="1:6" x14ac:dyDescent="0.3">
      <c r="A5948" s="213">
        <v>2014</v>
      </c>
      <c r="B5948" s="213" t="s">
        <v>92</v>
      </c>
      <c r="C5948" s="213" t="s">
        <v>90</v>
      </c>
      <c r="D5948" s="213" t="s">
        <v>38</v>
      </c>
      <c r="E5948" s="213">
        <v>92</v>
      </c>
      <c r="F5948" s="213" t="s">
        <v>148</v>
      </c>
    </row>
    <row r="5949" spans="1:6" x14ac:dyDescent="0.3">
      <c r="A5949" s="213">
        <v>2014</v>
      </c>
      <c r="B5949" s="213" t="s">
        <v>92</v>
      </c>
      <c r="C5949" s="213" t="s">
        <v>90</v>
      </c>
      <c r="D5949" s="213" t="s">
        <v>275</v>
      </c>
      <c r="E5949" s="213">
        <v>123</v>
      </c>
      <c r="F5949" s="213" t="s">
        <v>148</v>
      </c>
    </row>
    <row r="5950" spans="1:6" x14ac:dyDescent="0.3">
      <c r="A5950" s="213">
        <v>2014</v>
      </c>
      <c r="B5950" s="213" t="s">
        <v>92</v>
      </c>
      <c r="C5950" s="213" t="s">
        <v>90</v>
      </c>
      <c r="D5950" s="213" t="s">
        <v>8</v>
      </c>
      <c r="E5950" s="213">
        <v>348</v>
      </c>
      <c r="F5950" s="213" t="s">
        <v>148</v>
      </c>
    </row>
    <row r="5951" spans="1:6" x14ac:dyDescent="0.3">
      <c r="A5951" s="213">
        <v>2014</v>
      </c>
      <c r="B5951" s="213" t="s">
        <v>92</v>
      </c>
      <c r="C5951" s="213" t="s">
        <v>90</v>
      </c>
      <c r="D5951" s="213" t="s">
        <v>78</v>
      </c>
      <c r="E5951" s="213">
        <v>504</v>
      </c>
      <c r="F5951" s="213" t="s">
        <v>148</v>
      </c>
    </row>
    <row r="5952" spans="1:6" x14ac:dyDescent="0.3">
      <c r="A5952" s="213">
        <v>2014</v>
      </c>
      <c r="B5952" s="213" t="s">
        <v>92</v>
      </c>
      <c r="C5952" s="213" t="s">
        <v>90</v>
      </c>
      <c r="D5952" s="213" t="s">
        <v>27</v>
      </c>
      <c r="E5952" s="213">
        <v>392</v>
      </c>
      <c r="F5952" s="213" t="s">
        <v>148</v>
      </c>
    </row>
    <row r="5953" spans="1:6" x14ac:dyDescent="0.3">
      <c r="A5953" s="213">
        <v>2014</v>
      </c>
      <c r="B5953" s="213" t="s">
        <v>92</v>
      </c>
      <c r="C5953" s="213" t="s">
        <v>90</v>
      </c>
      <c r="D5953" s="213" t="s">
        <v>13</v>
      </c>
      <c r="E5953" s="213">
        <v>159</v>
      </c>
      <c r="F5953" s="213" t="s">
        <v>148</v>
      </c>
    </row>
    <row r="5954" spans="1:6" x14ac:dyDescent="0.3">
      <c r="A5954" s="213">
        <v>2014</v>
      </c>
      <c r="B5954" s="213" t="s">
        <v>92</v>
      </c>
      <c r="C5954" s="213" t="s">
        <v>90</v>
      </c>
      <c r="D5954" s="213" t="s">
        <v>70</v>
      </c>
      <c r="E5954" s="213">
        <v>540</v>
      </c>
      <c r="F5954" s="213" t="s">
        <v>148</v>
      </c>
    </row>
    <row r="5955" spans="1:6" x14ac:dyDescent="0.3">
      <c r="A5955" s="213">
        <v>2014</v>
      </c>
      <c r="B5955" s="213" t="s">
        <v>92</v>
      </c>
      <c r="C5955" s="213" t="s">
        <v>90</v>
      </c>
      <c r="D5955" s="213" t="s">
        <v>72</v>
      </c>
      <c r="E5955" s="213">
        <v>126</v>
      </c>
      <c r="F5955" s="213" t="s">
        <v>148</v>
      </c>
    </row>
    <row r="5956" spans="1:6" x14ac:dyDescent="0.3">
      <c r="A5956" s="213">
        <v>2014</v>
      </c>
      <c r="B5956" s="213" t="s">
        <v>92</v>
      </c>
      <c r="C5956" s="213" t="s">
        <v>90</v>
      </c>
      <c r="D5956" s="213" t="s">
        <v>276</v>
      </c>
      <c r="E5956" s="213">
        <v>70</v>
      </c>
      <c r="F5956" s="213" t="s">
        <v>148</v>
      </c>
    </row>
    <row r="5957" spans="1:6" x14ac:dyDescent="0.3">
      <c r="A5957" s="213">
        <v>2014</v>
      </c>
      <c r="B5957" s="213" t="s">
        <v>92</v>
      </c>
      <c r="C5957" s="213" t="s">
        <v>90</v>
      </c>
      <c r="D5957" s="213" t="s">
        <v>6</v>
      </c>
      <c r="E5957" s="292">
        <v>1216</v>
      </c>
      <c r="F5957" s="213" t="s">
        <v>148</v>
      </c>
    </row>
    <row r="5958" spans="1:6" x14ac:dyDescent="0.3">
      <c r="A5958" s="213">
        <v>2014</v>
      </c>
      <c r="B5958" s="213" t="s">
        <v>92</v>
      </c>
      <c r="C5958" s="213" t="s">
        <v>90</v>
      </c>
      <c r="D5958" s="213" t="s">
        <v>62</v>
      </c>
      <c r="E5958" s="213">
        <v>295</v>
      </c>
      <c r="F5958" s="213" t="s">
        <v>148</v>
      </c>
    </row>
    <row r="5959" spans="1:6" x14ac:dyDescent="0.3">
      <c r="A5959" s="213">
        <v>2014</v>
      </c>
      <c r="B5959" s="213" t="s">
        <v>92</v>
      </c>
      <c r="C5959" s="213" t="s">
        <v>90</v>
      </c>
      <c r="D5959" s="213" t="s">
        <v>5</v>
      </c>
      <c r="E5959" s="213">
        <v>845</v>
      </c>
      <c r="F5959" s="213" t="s">
        <v>148</v>
      </c>
    </row>
    <row r="5960" spans="1:6" x14ac:dyDescent="0.3">
      <c r="A5960" s="213">
        <v>2014</v>
      </c>
      <c r="B5960" s="213" t="s">
        <v>92</v>
      </c>
      <c r="C5960" s="213" t="s">
        <v>90</v>
      </c>
      <c r="D5960" s="213" t="s">
        <v>76</v>
      </c>
      <c r="E5960" s="213">
        <v>437</v>
      </c>
      <c r="F5960" s="213" t="s">
        <v>148</v>
      </c>
    </row>
    <row r="5961" spans="1:6" x14ac:dyDescent="0.3">
      <c r="A5961" s="213">
        <v>2014</v>
      </c>
      <c r="B5961" s="213" t="s">
        <v>92</v>
      </c>
      <c r="C5961" s="213" t="s">
        <v>90</v>
      </c>
      <c r="D5961" s="213" t="s">
        <v>63</v>
      </c>
      <c r="E5961" s="213">
        <v>76</v>
      </c>
      <c r="F5961" s="213" t="s">
        <v>148</v>
      </c>
    </row>
    <row r="5962" spans="1:6" x14ac:dyDescent="0.3">
      <c r="A5962" s="213">
        <v>2014</v>
      </c>
      <c r="B5962" s="213" t="s">
        <v>92</v>
      </c>
      <c r="C5962" s="213" t="s">
        <v>90</v>
      </c>
      <c r="D5962" s="213" t="s">
        <v>277</v>
      </c>
      <c r="E5962" s="213">
        <v>44</v>
      </c>
      <c r="F5962" s="213" t="s">
        <v>148</v>
      </c>
    </row>
    <row r="5963" spans="1:6" x14ac:dyDescent="0.3">
      <c r="A5963" s="213">
        <v>2014</v>
      </c>
      <c r="B5963" s="213" t="s">
        <v>92</v>
      </c>
      <c r="C5963" s="213" t="s">
        <v>90</v>
      </c>
      <c r="D5963" s="213" t="s">
        <v>43</v>
      </c>
      <c r="E5963" s="213">
        <v>128</v>
      </c>
      <c r="F5963" s="213" t="s">
        <v>148</v>
      </c>
    </row>
    <row r="5964" spans="1:6" x14ac:dyDescent="0.3">
      <c r="A5964" s="213">
        <v>2014</v>
      </c>
      <c r="B5964" s="213" t="s">
        <v>92</v>
      </c>
      <c r="C5964" s="213" t="s">
        <v>90</v>
      </c>
      <c r="D5964" s="213" t="s">
        <v>65</v>
      </c>
      <c r="E5964" s="213">
        <v>139</v>
      </c>
      <c r="F5964" s="213" t="s">
        <v>148</v>
      </c>
    </row>
    <row r="5965" spans="1:6" x14ac:dyDescent="0.3">
      <c r="A5965" s="213">
        <v>2014</v>
      </c>
      <c r="B5965" s="213" t="s">
        <v>92</v>
      </c>
      <c r="C5965" s="213" t="s">
        <v>90</v>
      </c>
      <c r="D5965" s="213" t="s">
        <v>22</v>
      </c>
      <c r="E5965" s="213">
        <v>170</v>
      </c>
      <c r="F5965" s="213" t="s">
        <v>148</v>
      </c>
    </row>
    <row r="5966" spans="1:6" x14ac:dyDescent="0.3">
      <c r="A5966" s="213">
        <v>2014</v>
      </c>
      <c r="B5966" s="213" t="s">
        <v>92</v>
      </c>
      <c r="C5966" s="213" t="s">
        <v>90</v>
      </c>
      <c r="D5966" s="213" t="s">
        <v>61</v>
      </c>
      <c r="E5966" s="213">
        <v>99</v>
      </c>
      <c r="F5966" s="213" t="s">
        <v>148</v>
      </c>
    </row>
    <row r="5967" spans="1:6" x14ac:dyDescent="0.3">
      <c r="A5967" s="213">
        <v>2014</v>
      </c>
      <c r="B5967" s="213" t="s">
        <v>92</v>
      </c>
      <c r="C5967" s="213" t="s">
        <v>90</v>
      </c>
      <c r="D5967" s="213" t="s">
        <v>23</v>
      </c>
      <c r="E5967" s="213">
        <v>222</v>
      </c>
      <c r="F5967" s="213" t="s">
        <v>148</v>
      </c>
    </row>
    <row r="5968" spans="1:6" x14ac:dyDescent="0.3">
      <c r="A5968" s="213">
        <v>2014</v>
      </c>
      <c r="B5968" s="213" t="s">
        <v>92</v>
      </c>
      <c r="C5968" s="213" t="s">
        <v>90</v>
      </c>
      <c r="D5968" s="213" t="s">
        <v>12</v>
      </c>
      <c r="E5968" s="213">
        <v>132</v>
      </c>
      <c r="F5968" s="213" t="s">
        <v>148</v>
      </c>
    </row>
    <row r="5969" spans="1:6" x14ac:dyDescent="0.3">
      <c r="A5969" s="213">
        <v>2014</v>
      </c>
      <c r="B5969" s="213" t="s">
        <v>92</v>
      </c>
      <c r="C5969" s="213" t="s">
        <v>90</v>
      </c>
      <c r="D5969" s="213" t="s">
        <v>278</v>
      </c>
      <c r="E5969" s="213">
        <v>300</v>
      </c>
      <c r="F5969" s="213" t="s">
        <v>148</v>
      </c>
    </row>
    <row r="5970" spans="1:6" x14ac:dyDescent="0.3">
      <c r="A5970" s="213">
        <v>2014</v>
      </c>
      <c r="B5970" s="213" t="s">
        <v>92</v>
      </c>
      <c r="C5970" s="213" t="s">
        <v>90</v>
      </c>
      <c r="D5970" s="213" t="s">
        <v>19</v>
      </c>
      <c r="E5970" s="213">
        <v>256</v>
      </c>
      <c r="F5970" s="213" t="s">
        <v>148</v>
      </c>
    </row>
    <row r="5971" spans="1:6" x14ac:dyDescent="0.3">
      <c r="A5971" s="213">
        <v>2014</v>
      </c>
      <c r="B5971" s="213" t="s">
        <v>92</v>
      </c>
      <c r="C5971" s="213" t="s">
        <v>90</v>
      </c>
      <c r="D5971" s="213" t="s">
        <v>45</v>
      </c>
      <c r="E5971" s="213">
        <v>56</v>
      </c>
      <c r="F5971" s="213" t="s">
        <v>148</v>
      </c>
    </row>
    <row r="5972" spans="1:6" x14ac:dyDescent="0.3">
      <c r="A5972" s="213">
        <v>2014</v>
      </c>
      <c r="B5972" s="213" t="s">
        <v>92</v>
      </c>
      <c r="C5972" s="213" t="s">
        <v>90</v>
      </c>
      <c r="D5972" s="213" t="s">
        <v>48</v>
      </c>
      <c r="E5972" s="213">
        <v>198</v>
      </c>
      <c r="F5972" s="213" t="s">
        <v>148</v>
      </c>
    </row>
    <row r="5973" spans="1:6" x14ac:dyDescent="0.3">
      <c r="A5973" s="213">
        <v>2014</v>
      </c>
      <c r="B5973" s="213" t="s">
        <v>92</v>
      </c>
      <c r="C5973" s="213" t="s">
        <v>90</v>
      </c>
      <c r="D5973" s="213" t="s">
        <v>34</v>
      </c>
      <c r="E5973" s="213">
        <v>69</v>
      </c>
      <c r="F5973" s="213" t="s">
        <v>148</v>
      </c>
    </row>
    <row r="5974" spans="1:6" x14ac:dyDescent="0.3">
      <c r="A5974" s="213">
        <v>2014</v>
      </c>
      <c r="B5974" s="213" t="s">
        <v>92</v>
      </c>
      <c r="C5974" s="213" t="s">
        <v>90</v>
      </c>
      <c r="D5974" s="213" t="s">
        <v>3</v>
      </c>
      <c r="E5974" s="292">
        <v>1027</v>
      </c>
      <c r="F5974" s="213" t="s">
        <v>148</v>
      </c>
    </row>
    <row r="5975" spans="1:6" x14ac:dyDescent="0.3">
      <c r="A5975" s="213">
        <v>2014</v>
      </c>
      <c r="B5975" s="213" t="s">
        <v>92</v>
      </c>
      <c r="C5975" s="213" t="s">
        <v>90</v>
      </c>
      <c r="D5975" s="213" t="s">
        <v>80</v>
      </c>
      <c r="E5975" s="213">
        <v>348</v>
      </c>
      <c r="F5975" s="213" t="s">
        <v>148</v>
      </c>
    </row>
    <row r="5976" spans="1:6" x14ac:dyDescent="0.3">
      <c r="A5976" s="213">
        <v>2014</v>
      </c>
      <c r="B5976" s="213" t="s">
        <v>92</v>
      </c>
      <c r="C5976" s="213" t="s">
        <v>90</v>
      </c>
      <c r="D5976" s="213" t="s">
        <v>39</v>
      </c>
      <c r="E5976" s="213">
        <v>210</v>
      </c>
      <c r="F5976" s="213" t="s">
        <v>148</v>
      </c>
    </row>
    <row r="5977" spans="1:6" x14ac:dyDescent="0.3">
      <c r="A5977" s="213">
        <v>2014</v>
      </c>
      <c r="B5977" s="213" t="s">
        <v>92</v>
      </c>
      <c r="C5977" s="213" t="s">
        <v>90</v>
      </c>
      <c r="D5977" s="213" t="s">
        <v>14</v>
      </c>
      <c r="E5977" s="213">
        <v>670</v>
      </c>
      <c r="F5977" s="213" t="s">
        <v>148</v>
      </c>
    </row>
    <row r="5978" spans="1:6" x14ac:dyDescent="0.3">
      <c r="A5978" s="213">
        <v>2014</v>
      </c>
      <c r="B5978" s="213" t="s">
        <v>92</v>
      </c>
      <c r="C5978" s="213" t="s">
        <v>90</v>
      </c>
      <c r="D5978" s="213" t="s">
        <v>68</v>
      </c>
      <c r="E5978" s="213">
        <v>156</v>
      </c>
      <c r="F5978" s="213" t="s">
        <v>148</v>
      </c>
    </row>
    <row r="5979" spans="1:6" x14ac:dyDescent="0.3">
      <c r="A5979" s="213">
        <v>2014</v>
      </c>
      <c r="B5979" s="213" t="s">
        <v>92</v>
      </c>
      <c r="C5979" s="213" t="s">
        <v>90</v>
      </c>
      <c r="D5979" s="213" t="s">
        <v>69</v>
      </c>
      <c r="E5979" s="213">
        <v>126</v>
      </c>
      <c r="F5979" s="213" t="s">
        <v>148</v>
      </c>
    </row>
    <row r="5980" spans="1:6" x14ac:dyDescent="0.3">
      <c r="A5980" s="213">
        <v>2014</v>
      </c>
      <c r="B5980" s="213" t="s">
        <v>92</v>
      </c>
      <c r="C5980" s="213" t="s">
        <v>90</v>
      </c>
      <c r="D5980" s="213" t="s">
        <v>279</v>
      </c>
      <c r="E5980" s="213">
        <v>52</v>
      </c>
      <c r="F5980" s="213" t="s">
        <v>148</v>
      </c>
    </row>
    <row r="5981" spans="1:6" x14ac:dyDescent="0.3">
      <c r="A5981" s="213">
        <v>2014</v>
      </c>
      <c r="B5981" s="213" t="s">
        <v>92</v>
      </c>
      <c r="C5981" s="213" t="s">
        <v>90</v>
      </c>
      <c r="D5981" s="213" t="s">
        <v>24</v>
      </c>
      <c r="E5981" s="213">
        <v>730</v>
      </c>
      <c r="F5981" s="213" t="s">
        <v>148</v>
      </c>
    </row>
    <row r="5982" spans="1:6" x14ac:dyDescent="0.3">
      <c r="A5982" s="213">
        <v>2014</v>
      </c>
      <c r="B5982" s="213" t="s">
        <v>92</v>
      </c>
      <c r="C5982" s="213" t="s">
        <v>90</v>
      </c>
      <c r="D5982" s="213" t="s">
        <v>9</v>
      </c>
      <c r="E5982" s="213">
        <v>479</v>
      </c>
      <c r="F5982" s="213" t="s">
        <v>148</v>
      </c>
    </row>
    <row r="5983" spans="1:6" x14ac:dyDescent="0.3">
      <c r="A5983" s="213">
        <v>2014</v>
      </c>
      <c r="B5983" s="213" t="s">
        <v>92</v>
      </c>
      <c r="C5983" s="213" t="s">
        <v>90</v>
      </c>
      <c r="D5983" s="213" t="s">
        <v>67</v>
      </c>
      <c r="E5983" s="213">
        <v>206</v>
      </c>
      <c r="F5983" s="213" t="s">
        <v>148</v>
      </c>
    </row>
    <row r="5984" spans="1:6" x14ac:dyDescent="0.3">
      <c r="A5984" s="213">
        <v>2014</v>
      </c>
      <c r="B5984" s="213" t="s">
        <v>92</v>
      </c>
      <c r="C5984" s="213" t="s">
        <v>90</v>
      </c>
      <c r="D5984" s="213" t="s">
        <v>28</v>
      </c>
      <c r="E5984" s="213">
        <v>352</v>
      </c>
      <c r="F5984" s="213" t="s">
        <v>148</v>
      </c>
    </row>
    <row r="5985" spans="1:6" x14ac:dyDescent="0.3">
      <c r="A5985" s="213">
        <v>2014</v>
      </c>
      <c r="B5985" s="213" t="s">
        <v>92</v>
      </c>
      <c r="C5985" s="213" t="s">
        <v>90</v>
      </c>
      <c r="D5985" s="213" t="s">
        <v>31</v>
      </c>
      <c r="E5985" s="213">
        <v>243</v>
      </c>
      <c r="F5985" s="213" t="s">
        <v>148</v>
      </c>
    </row>
    <row r="5986" spans="1:6" x14ac:dyDescent="0.3">
      <c r="A5986" s="213">
        <v>2014</v>
      </c>
      <c r="B5986" s="213" t="s">
        <v>92</v>
      </c>
      <c r="C5986" s="213" t="s">
        <v>90</v>
      </c>
      <c r="D5986" s="213" t="s">
        <v>64</v>
      </c>
      <c r="E5986" s="213">
        <v>335</v>
      </c>
      <c r="F5986" s="213" t="s">
        <v>148</v>
      </c>
    </row>
    <row r="5987" spans="1:6" x14ac:dyDescent="0.3">
      <c r="A5987" s="213">
        <v>2014</v>
      </c>
      <c r="B5987" s="213" t="s">
        <v>92</v>
      </c>
      <c r="C5987" s="213" t="s">
        <v>90</v>
      </c>
      <c r="D5987" s="213" t="s">
        <v>280</v>
      </c>
      <c r="E5987" s="213">
        <v>67</v>
      </c>
      <c r="F5987" s="213" t="s">
        <v>148</v>
      </c>
    </row>
    <row r="5988" spans="1:6" x14ac:dyDescent="0.3">
      <c r="A5988" s="213">
        <v>2014</v>
      </c>
      <c r="B5988" s="213" t="s">
        <v>92</v>
      </c>
      <c r="C5988" s="213" t="s">
        <v>90</v>
      </c>
      <c r="D5988" s="213" t="s">
        <v>73</v>
      </c>
      <c r="E5988" s="213">
        <v>473</v>
      </c>
      <c r="F5988" s="213" t="s">
        <v>148</v>
      </c>
    </row>
    <row r="5989" spans="1:6" x14ac:dyDescent="0.3">
      <c r="A5989" s="213">
        <v>2014</v>
      </c>
      <c r="B5989" s="213" t="s">
        <v>92</v>
      </c>
      <c r="C5989" s="213" t="s">
        <v>90</v>
      </c>
      <c r="D5989" s="213" t="s">
        <v>26</v>
      </c>
      <c r="E5989" s="213">
        <v>255</v>
      </c>
      <c r="F5989" s="213" t="s">
        <v>148</v>
      </c>
    </row>
    <row r="5990" spans="1:6" x14ac:dyDescent="0.3">
      <c r="A5990" s="213">
        <v>2014</v>
      </c>
      <c r="B5990" s="213" t="s">
        <v>92</v>
      </c>
      <c r="C5990" s="213" t="s">
        <v>90</v>
      </c>
      <c r="D5990" s="213" t="s">
        <v>32</v>
      </c>
      <c r="E5990" s="213">
        <v>211</v>
      </c>
      <c r="F5990" s="213" t="s">
        <v>148</v>
      </c>
    </row>
    <row r="5991" spans="1:6" x14ac:dyDescent="0.3">
      <c r="A5991" s="213">
        <v>2014</v>
      </c>
      <c r="B5991" s="213" t="s">
        <v>92</v>
      </c>
      <c r="C5991" s="213" t="s">
        <v>90</v>
      </c>
      <c r="D5991" s="213" t="s">
        <v>46</v>
      </c>
      <c r="E5991" s="213">
        <v>517</v>
      </c>
      <c r="F5991" s="213" t="s">
        <v>148</v>
      </c>
    </row>
    <row r="5992" spans="1:6" x14ac:dyDescent="0.3">
      <c r="A5992" s="213">
        <v>2014</v>
      </c>
      <c r="B5992" s="213" t="s">
        <v>92</v>
      </c>
      <c r="C5992" s="213" t="s">
        <v>90</v>
      </c>
      <c r="D5992" s="213" t="s">
        <v>75</v>
      </c>
      <c r="E5992" s="213">
        <v>311</v>
      </c>
      <c r="F5992" s="213" t="s">
        <v>148</v>
      </c>
    </row>
    <row r="5993" spans="1:6" x14ac:dyDescent="0.3">
      <c r="A5993" s="213">
        <v>2014</v>
      </c>
      <c r="B5993" s="213" t="s">
        <v>92</v>
      </c>
      <c r="C5993" s="213" t="s">
        <v>90</v>
      </c>
      <c r="D5993" s="213" t="s">
        <v>10</v>
      </c>
      <c r="E5993" s="213">
        <v>896</v>
      </c>
      <c r="F5993" s="213" t="s">
        <v>148</v>
      </c>
    </row>
    <row r="5994" spans="1:6" x14ac:dyDescent="0.3">
      <c r="A5994" s="213">
        <v>2014</v>
      </c>
      <c r="B5994" s="213" t="s">
        <v>92</v>
      </c>
      <c r="C5994" s="213" t="s">
        <v>90</v>
      </c>
      <c r="D5994" s="213" t="s">
        <v>291</v>
      </c>
      <c r="E5994" s="213">
        <v>72</v>
      </c>
      <c r="F5994" s="213" t="s">
        <v>148</v>
      </c>
    </row>
    <row r="5995" spans="1:6" x14ac:dyDescent="0.3">
      <c r="A5995" s="213">
        <v>2014</v>
      </c>
      <c r="B5995" s="213" t="s">
        <v>92</v>
      </c>
      <c r="C5995" s="213" t="s">
        <v>90</v>
      </c>
      <c r="D5995" s="213" t="s">
        <v>15</v>
      </c>
      <c r="E5995" s="213">
        <v>779</v>
      </c>
      <c r="F5995" s="213" t="s">
        <v>148</v>
      </c>
    </row>
    <row r="5996" spans="1:6" x14ac:dyDescent="0.3">
      <c r="A5996" s="213">
        <v>2014</v>
      </c>
      <c r="B5996" s="213" t="s">
        <v>92</v>
      </c>
      <c r="C5996" s="213" t="s">
        <v>90</v>
      </c>
      <c r="D5996" s="213" t="s">
        <v>18</v>
      </c>
      <c r="E5996" s="213">
        <v>647</v>
      </c>
      <c r="F5996" s="213" t="s">
        <v>148</v>
      </c>
    </row>
    <row r="5997" spans="1:6" x14ac:dyDescent="0.3">
      <c r="A5997" s="213">
        <v>2014</v>
      </c>
      <c r="B5997" s="213" t="s">
        <v>92</v>
      </c>
      <c r="C5997" s="213" t="s">
        <v>90</v>
      </c>
      <c r="D5997" s="213" t="s">
        <v>77</v>
      </c>
      <c r="E5997" s="213">
        <v>226</v>
      </c>
      <c r="F5997" s="213" t="s">
        <v>148</v>
      </c>
    </row>
    <row r="5998" spans="1:6" x14ac:dyDescent="0.3">
      <c r="A5998" s="213">
        <v>2014</v>
      </c>
      <c r="B5998" s="213" t="s">
        <v>92</v>
      </c>
      <c r="C5998" s="213" t="s">
        <v>90</v>
      </c>
      <c r="D5998" s="213" t="s">
        <v>44</v>
      </c>
      <c r="E5998" s="213">
        <v>54</v>
      </c>
      <c r="F5998" s="213" t="s">
        <v>148</v>
      </c>
    </row>
    <row r="5999" spans="1:6" x14ac:dyDescent="0.3">
      <c r="A5999" s="213">
        <v>2014</v>
      </c>
      <c r="B5999" s="213" t="s">
        <v>92</v>
      </c>
      <c r="C5999" s="213" t="s">
        <v>90</v>
      </c>
      <c r="D5999" s="213" t="s">
        <v>71</v>
      </c>
      <c r="E5999" s="213">
        <v>265</v>
      </c>
      <c r="F5999" s="213" t="s">
        <v>148</v>
      </c>
    </row>
    <row r="6000" spans="1:6" x14ac:dyDescent="0.3">
      <c r="A6000" s="213">
        <v>2014</v>
      </c>
      <c r="B6000" s="213" t="s">
        <v>92</v>
      </c>
      <c r="C6000" s="213" t="s">
        <v>90</v>
      </c>
      <c r="D6000" s="213" t="s">
        <v>52</v>
      </c>
      <c r="E6000" s="213">
        <v>73</v>
      </c>
      <c r="F6000" s="213" t="s">
        <v>148</v>
      </c>
    </row>
    <row r="6001" spans="1:6" x14ac:dyDescent="0.3">
      <c r="A6001" s="213">
        <v>2014</v>
      </c>
      <c r="B6001" s="213" t="s">
        <v>92</v>
      </c>
      <c r="C6001" s="213" t="s">
        <v>90</v>
      </c>
      <c r="D6001" s="213" t="s">
        <v>20</v>
      </c>
      <c r="E6001" s="213">
        <v>494</v>
      </c>
      <c r="F6001" s="213" t="s">
        <v>148</v>
      </c>
    </row>
    <row r="6002" spans="1:6" x14ac:dyDescent="0.3">
      <c r="A6002" s="213">
        <v>2014</v>
      </c>
      <c r="B6002" s="213" t="s">
        <v>92</v>
      </c>
      <c r="C6002" s="213" t="s">
        <v>90</v>
      </c>
      <c r="D6002" s="213" t="s">
        <v>95</v>
      </c>
      <c r="E6002" s="213">
        <v>699</v>
      </c>
      <c r="F6002" s="213" t="s">
        <v>148</v>
      </c>
    </row>
    <row r="6003" spans="1:6" x14ac:dyDescent="0.3">
      <c r="A6003" s="213">
        <v>2014</v>
      </c>
      <c r="B6003" s="213" t="s">
        <v>92</v>
      </c>
      <c r="C6003" s="213" t="s">
        <v>90</v>
      </c>
      <c r="D6003" s="213" t="s">
        <v>30</v>
      </c>
      <c r="E6003" s="213">
        <v>68</v>
      </c>
      <c r="F6003" s="213" t="s">
        <v>148</v>
      </c>
    </row>
    <row r="6004" spans="1:6" x14ac:dyDescent="0.3">
      <c r="A6004" s="213">
        <v>2014</v>
      </c>
      <c r="B6004" s="213" t="s">
        <v>92</v>
      </c>
      <c r="C6004" s="213" t="s">
        <v>90</v>
      </c>
      <c r="D6004" s="213" t="s">
        <v>281</v>
      </c>
      <c r="E6004" s="292">
        <v>1719</v>
      </c>
      <c r="F6004" s="213" t="s">
        <v>148</v>
      </c>
    </row>
    <row r="6005" spans="1:6" x14ac:dyDescent="0.3">
      <c r="A6005" s="213">
        <v>2014</v>
      </c>
      <c r="B6005" s="213" t="s">
        <v>92</v>
      </c>
      <c r="C6005" s="213" t="s">
        <v>90</v>
      </c>
      <c r="D6005" s="213" t="s">
        <v>282</v>
      </c>
      <c r="E6005" s="213">
        <v>100</v>
      </c>
      <c r="F6005" s="213" t="s">
        <v>148</v>
      </c>
    </row>
    <row r="6006" spans="1:6" x14ac:dyDescent="0.3">
      <c r="A6006" s="213">
        <v>2014</v>
      </c>
      <c r="B6006" s="213" t="s">
        <v>92</v>
      </c>
      <c r="C6006" s="213" t="s">
        <v>90</v>
      </c>
      <c r="D6006" s="213" t="s">
        <v>145</v>
      </c>
      <c r="E6006" s="292">
        <v>8093</v>
      </c>
      <c r="F6006" s="213" t="s">
        <v>148</v>
      </c>
    </row>
    <row r="6007" spans="1:6" x14ac:dyDescent="0.3">
      <c r="A6007" s="213">
        <v>2014</v>
      </c>
      <c r="B6007" s="213" t="s">
        <v>92</v>
      </c>
      <c r="C6007" s="213" t="s">
        <v>90</v>
      </c>
      <c r="D6007" s="213" t="s">
        <v>146</v>
      </c>
      <c r="E6007" s="292">
        <v>4233</v>
      </c>
      <c r="F6007" s="213" t="s">
        <v>148</v>
      </c>
    </row>
    <row r="6008" spans="1:6" x14ac:dyDescent="0.3">
      <c r="A6008" s="213">
        <v>2014</v>
      </c>
      <c r="B6008" s="213" t="s">
        <v>92</v>
      </c>
      <c r="C6008" s="213" t="s">
        <v>90</v>
      </c>
      <c r="D6008" s="213" t="s">
        <v>147</v>
      </c>
      <c r="E6008" s="292">
        <v>9308</v>
      </c>
      <c r="F6008" s="213" t="s">
        <v>148</v>
      </c>
    </row>
    <row r="6009" spans="1:6" x14ac:dyDescent="0.3">
      <c r="A6009" s="213">
        <v>2014</v>
      </c>
      <c r="B6009" s="213" t="s">
        <v>92</v>
      </c>
      <c r="C6009" s="213" t="s">
        <v>1</v>
      </c>
      <c r="D6009" s="213" t="s">
        <v>35</v>
      </c>
      <c r="E6009" s="213">
        <v>42</v>
      </c>
      <c r="F6009" s="213" t="s">
        <v>148</v>
      </c>
    </row>
    <row r="6010" spans="1:6" x14ac:dyDescent="0.3">
      <c r="A6010" s="213">
        <v>2014</v>
      </c>
      <c r="B6010" s="213" t="s">
        <v>92</v>
      </c>
      <c r="C6010" s="213" t="s">
        <v>1</v>
      </c>
      <c r="D6010" s="213" t="s">
        <v>41</v>
      </c>
      <c r="E6010" s="213">
        <v>43</v>
      </c>
      <c r="F6010" s="213" t="s">
        <v>148</v>
      </c>
    </row>
    <row r="6011" spans="1:6" x14ac:dyDescent="0.3">
      <c r="A6011" s="213">
        <v>2014</v>
      </c>
      <c r="B6011" s="213" t="s">
        <v>92</v>
      </c>
      <c r="C6011" s="213" t="s">
        <v>1</v>
      </c>
      <c r="D6011" s="213" t="s">
        <v>59</v>
      </c>
      <c r="E6011" s="213">
        <v>66</v>
      </c>
      <c r="F6011" s="213" t="s">
        <v>148</v>
      </c>
    </row>
    <row r="6012" spans="1:6" x14ac:dyDescent="0.3">
      <c r="A6012" s="213">
        <v>2014</v>
      </c>
      <c r="B6012" s="213" t="s">
        <v>92</v>
      </c>
      <c r="C6012" s="213" t="s">
        <v>1</v>
      </c>
      <c r="D6012" s="213" t="s">
        <v>79</v>
      </c>
      <c r="E6012" s="213">
        <v>888</v>
      </c>
      <c r="F6012" s="213" t="s">
        <v>148</v>
      </c>
    </row>
    <row r="6013" spans="1:6" x14ac:dyDescent="0.3">
      <c r="A6013" s="213">
        <v>2014</v>
      </c>
      <c r="B6013" s="213" t="s">
        <v>92</v>
      </c>
      <c r="C6013" s="213" t="s">
        <v>1</v>
      </c>
      <c r="D6013" s="213" t="s">
        <v>17</v>
      </c>
      <c r="E6013" s="213">
        <v>537</v>
      </c>
      <c r="F6013" s="213" t="s">
        <v>148</v>
      </c>
    </row>
    <row r="6014" spans="1:6" x14ac:dyDescent="0.3">
      <c r="A6014" s="213">
        <v>2014</v>
      </c>
      <c r="B6014" s="213" t="s">
        <v>92</v>
      </c>
      <c r="C6014" s="213" t="s">
        <v>1</v>
      </c>
      <c r="D6014" s="213" t="s">
        <v>274</v>
      </c>
      <c r="E6014" s="213">
        <v>58</v>
      </c>
      <c r="F6014" s="213" t="s">
        <v>148</v>
      </c>
    </row>
    <row r="6015" spans="1:6" x14ac:dyDescent="0.3">
      <c r="A6015" s="213">
        <v>2014</v>
      </c>
      <c r="B6015" s="213" t="s">
        <v>92</v>
      </c>
      <c r="C6015" s="213" t="s">
        <v>1</v>
      </c>
      <c r="D6015" s="213" t="s">
        <v>66</v>
      </c>
      <c r="E6015" s="213">
        <v>162</v>
      </c>
      <c r="F6015" s="213" t="s">
        <v>148</v>
      </c>
    </row>
    <row r="6016" spans="1:6" x14ac:dyDescent="0.3">
      <c r="A6016" s="213">
        <v>2014</v>
      </c>
      <c r="B6016" s="213" t="s">
        <v>92</v>
      </c>
      <c r="C6016" s="213" t="s">
        <v>1</v>
      </c>
      <c r="D6016" s="213" t="s">
        <v>283</v>
      </c>
      <c r="E6016" s="213">
        <v>57</v>
      </c>
      <c r="F6016" s="213" t="s">
        <v>148</v>
      </c>
    </row>
    <row r="6017" spans="1:6" x14ac:dyDescent="0.3">
      <c r="A6017" s="213">
        <v>2014</v>
      </c>
      <c r="B6017" s="213" t="s">
        <v>92</v>
      </c>
      <c r="C6017" s="213" t="s">
        <v>1</v>
      </c>
      <c r="D6017" s="213" t="s">
        <v>11</v>
      </c>
      <c r="E6017" s="213">
        <v>882</v>
      </c>
      <c r="F6017" s="213" t="s">
        <v>148</v>
      </c>
    </row>
    <row r="6018" spans="1:6" x14ac:dyDescent="0.3">
      <c r="A6018" s="213">
        <v>2014</v>
      </c>
      <c r="B6018" s="213" t="s">
        <v>92</v>
      </c>
      <c r="C6018" s="213" t="s">
        <v>1</v>
      </c>
      <c r="D6018" s="213" t="s">
        <v>56</v>
      </c>
      <c r="E6018" s="213">
        <v>255</v>
      </c>
      <c r="F6018" s="213" t="s">
        <v>148</v>
      </c>
    </row>
    <row r="6019" spans="1:6" x14ac:dyDescent="0.3">
      <c r="A6019" s="213">
        <v>2014</v>
      </c>
      <c r="B6019" s="213" t="s">
        <v>92</v>
      </c>
      <c r="C6019" s="213" t="s">
        <v>1</v>
      </c>
      <c r="D6019" s="213" t="s">
        <v>29</v>
      </c>
      <c r="E6019" s="213">
        <v>270</v>
      </c>
      <c r="F6019" s="213" t="s">
        <v>148</v>
      </c>
    </row>
    <row r="6020" spans="1:6" x14ac:dyDescent="0.3">
      <c r="A6020" s="213">
        <v>2014</v>
      </c>
      <c r="B6020" s="213" t="s">
        <v>92</v>
      </c>
      <c r="C6020" s="213" t="s">
        <v>1</v>
      </c>
      <c r="D6020" s="213" t="s">
        <v>47</v>
      </c>
      <c r="E6020" s="213">
        <v>606</v>
      </c>
      <c r="F6020" s="213" t="s">
        <v>148</v>
      </c>
    </row>
    <row r="6021" spans="1:6" x14ac:dyDescent="0.3">
      <c r="A6021" s="213">
        <v>2014</v>
      </c>
      <c r="B6021" s="213" t="s">
        <v>92</v>
      </c>
      <c r="C6021" s="213" t="s">
        <v>1</v>
      </c>
      <c r="D6021" s="213" t="s">
        <v>57</v>
      </c>
      <c r="E6021" s="213">
        <v>129</v>
      </c>
      <c r="F6021" s="213" t="s">
        <v>148</v>
      </c>
    </row>
    <row r="6022" spans="1:6" x14ac:dyDescent="0.3">
      <c r="A6022" s="213">
        <v>2014</v>
      </c>
      <c r="B6022" s="213" t="s">
        <v>92</v>
      </c>
      <c r="C6022" s="213" t="s">
        <v>1</v>
      </c>
      <c r="D6022" s="213" t="s">
        <v>74</v>
      </c>
      <c r="E6022" s="213">
        <v>640</v>
      </c>
      <c r="F6022" s="213" t="s">
        <v>148</v>
      </c>
    </row>
    <row r="6023" spans="1:6" x14ac:dyDescent="0.3">
      <c r="A6023" s="213">
        <v>2014</v>
      </c>
      <c r="B6023" s="213" t="s">
        <v>92</v>
      </c>
      <c r="C6023" s="213" t="s">
        <v>1</v>
      </c>
      <c r="D6023" s="213" t="s">
        <v>53</v>
      </c>
      <c r="E6023" s="213">
        <v>82</v>
      </c>
      <c r="F6023" s="213" t="s">
        <v>148</v>
      </c>
    </row>
    <row r="6024" spans="1:6" x14ac:dyDescent="0.3">
      <c r="A6024" s="213">
        <v>2014</v>
      </c>
      <c r="B6024" s="213" t="s">
        <v>92</v>
      </c>
      <c r="C6024" s="213" t="s">
        <v>1</v>
      </c>
      <c r="D6024" s="213" t="s">
        <v>49</v>
      </c>
      <c r="E6024" s="213">
        <v>35</v>
      </c>
      <c r="F6024" s="213" t="s">
        <v>148</v>
      </c>
    </row>
    <row r="6025" spans="1:6" x14ac:dyDescent="0.3">
      <c r="A6025" s="213">
        <v>2014</v>
      </c>
      <c r="B6025" s="213" t="s">
        <v>92</v>
      </c>
      <c r="C6025" s="213" t="s">
        <v>1</v>
      </c>
      <c r="D6025" s="213" t="s">
        <v>33</v>
      </c>
      <c r="E6025" s="213">
        <v>169</v>
      </c>
      <c r="F6025" s="213" t="s">
        <v>148</v>
      </c>
    </row>
    <row r="6026" spans="1:6" x14ac:dyDescent="0.3">
      <c r="A6026" s="213">
        <v>2014</v>
      </c>
      <c r="B6026" s="213" t="s">
        <v>92</v>
      </c>
      <c r="C6026" s="213" t="s">
        <v>1</v>
      </c>
      <c r="D6026" s="213" t="s">
        <v>60</v>
      </c>
      <c r="E6026" s="213">
        <v>293</v>
      </c>
      <c r="F6026" s="213" t="s">
        <v>148</v>
      </c>
    </row>
    <row r="6027" spans="1:6" x14ac:dyDescent="0.3">
      <c r="A6027" s="213">
        <v>2014</v>
      </c>
      <c r="B6027" s="213" t="s">
        <v>92</v>
      </c>
      <c r="C6027" s="213" t="s">
        <v>1</v>
      </c>
      <c r="D6027" s="213" t="s">
        <v>25</v>
      </c>
      <c r="E6027" s="213">
        <v>600</v>
      </c>
      <c r="F6027" s="213" t="s">
        <v>148</v>
      </c>
    </row>
    <row r="6028" spans="1:6" x14ac:dyDescent="0.3">
      <c r="A6028" s="213">
        <v>2014</v>
      </c>
      <c r="B6028" s="213" t="s">
        <v>92</v>
      </c>
      <c r="C6028" s="213" t="s">
        <v>1</v>
      </c>
      <c r="D6028" s="213" t="s">
        <v>7</v>
      </c>
      <c r="E6028" s="213">
        <v>748</v>
      </c>
      <c r="F6028" s="213" t="s">
        <v>148</v>
      </c>
    </row>
    <row r="6029" spans="1:6" x14ac:dyDescent="0.3">
      <c r="A6029" s="213">
        <v>2014</v>
      </c>
      <c r="B6029" s="213" t="s">
        <v>92</v>
      </c>
      <c r="C6029" s="213" t="s">
        <v>1</v>
      </c>
      <c r="D6029" s="213" t="s">
        <v>55</v>
      </c>
      <c r="E6029" s="213">
        <v>34</v>
      </c>
      <c r="F6029" s="213" t="s">
        <v>148</v>
      </c>
    </row>
    <row r="6030" spans="1:6" x14ac:dyDescent="0.3">
      <c r="A6030" s="213">
        <v>2014</v>
      </c>
      <c r="B6030" s="213" t="s">
        <v>92</v>
      </c>
      <c r="C6030" s="213" t="s">
        <v>1</v>
      </c>
      <c r="D6030" s="213" t="s">
        <v>36</v>
      </c>
      <c r="E6030" s="213">
        <v>238</v>
      </c>
      <c r="F6030" s="213" t="s">
        <v>148</v>
      </c>
    </row>
    <row r="6031" spans="1:6" x14ac:dyDescent="0.3">
      <c r="A6031" s="213">
        <v>2014</v>
      </c>
      <c r="B6031" s="213" t="s">
        <v>92</v>
      </c>
      <c r="C6031" s="213" t="s">
        <v>1</v>
      </c>
      <c r="D6031" s="213" t="s">
        <v>21</v>
      </c>
      <c r="E6031" s="213">
        <v>243</v>
      </c>
      <c r="F6031" s="213" t="s">
        <v>148</v>
      </c>
    </row>
    <row r="6032" spans="1:6" x14ac:dyDescent="0.3">
      <c r="A6032" s="213">
        <v>2014</v>
      </c>
      <c r="B6032" s="213" t="s">
        <v>92</v>
      </c>
      <c r="C6032" s="213" t="s">
        <v>1</v>
      </c>
      <c r="D6032" s="213" t="s">
        <v>42</v>
      </c>
      <c r="E6032" s="213">
        <v>32</v>
      </c>
      <c r="F6032" s="213" t="s">
        <v>148</v>
      </c>
    </row>
    <row r="6033" spans="1:6" x14ac:dyDescent="0.3">
      <c r="A6033" s="213">
        <v>2014</v>
      </c>
      <c r="B6033" s="213" t="s">
        <v>92</v>
      </c>
      <c r="C6033" s="213" t="s">
        <v>1</v>
      </c>
      <c r="D6033" s="213" t="s">
        <v>16</v>
      </c>
      <c r="E6033" s="213">
        <v>585</v>
      </c>
      <c r="F6033" s="213" t="s">
        <v>148</v>
      </c>
    </row>
    <row r="6034" spans="1:6" x14ac:dyDescent="0.3">
      <c r="A6034" s="213">
        <v>2014</v>
      </c>
      <c r="B6034" s="213" t="s">
        <v>92</v>
      </c>
      <c r="C6034" s="213" t="s">
        <v>1</v>
      </c>
      <c r="D6034" s="213" t="s">
        <v>2</v>
      </c>
      <c r="E6034" s="292">
        <v>1227</v>
      </c>
      <c r="F6034" s="213" t="s">
        <v>148</v>
      </c>
    </row>
    <row r="6035" spans="1:6" x14ac:dyDescent="0.3">
      <c r="A6035" s="213">
        <v>2014</v>
      </c>
      <c r="B6035" s="213" t="s">
        <v>92</v>
      </c>
      <c r="C6035" s="213" t="s">
        <v>1</v>
      </c>
      <c r="D6035" s="213" t="s">
        <v>288</v>
      </c>
      <c r="E6035" s="213">
        <v>44</v>
      </c>
      <c r="F6035" s="213" t="s">
        <v>148</v>
      </c>
    </row>
    <row r="6036" spans="1:6" x14ac:dyDescent="0.3">
      <c r="A6036" s="213">
        <v>2014</v>
      </c>
      <c r="B6036" s="213" t="s">
        <v>92</v>
      </c>
      <c r="C6036" s="213" t="s">
        <v>1</v>
      </c>
      <c r="D6036" s="213" t="s">
        <v>4</v>
      </c>
      <c r="E6036" s="292">
        <v>1283</v>
      </c>
      <c r="F6036" s="213" t="s">
        <v>148</v>
      </c>
    </row>
    <row r="6037" spans="1:6" x14ac:dyDescent="0.3">
      <c r="A6037" s="213">
        <v>2014</v>
      </c>
      <c r="B6037" s="213" t="s">
        <v>92</v>
      </c>
      <c r="C6037" s="213" t="s">
        <v>1</v>
      </c>
      <c r="D6037" s="213" t="s">
        <v>38</v>
      </c>
      <c r="E6037" s="213">
        <v>93</v>
      </c>
      <c r="F6037" s="213" t="s">
        <v>148</v>
      </c>
    </row>
    <row r="6038" spans="1:6" x14ac:dyDescent="0.3">
      <c r="A6038" s="213">
        <v>2014</v>
      </c>
      <c r="B6038" s="213" t="s">
        <v>92</v>
      </c>
      <c r="C6038" s="213" t="s">
        <v>1</v>
      </c>
      <c r="D6038" s="213" t="s">
        <v>275</v>
      </c>
      <c r="E6038" s="213">
        <v>134</v>
      </c>
      <c r="F6038" s="213" t="s">
        <v>148</v>
      </c>
    </row>
    <row r="6039" spans="1:6" x14ac:dyDescent="0.3">
      <c r="A6039" s="213">
        <v>2014</v>
      </c>
      <c r="B6039" s="213" t="s">
        <v>92</v>
      </c>
      <c r="C6039" s="213" t="s">
        <v>1</v>
      </c>
      <c r="D6039" s="213" t="s">
        <v>8</v>
      </c>
      <c r="E6039" s="213">
        <v>508</v>
      </c>
      <c r="F6039" s="213" t="s">
        <v>148</v>
      </c>
    </row>
    <row r="6040" spans="1:6" x14ac:dyDescent="0.3">
      <c r="A6040" s="213">
        <v>2014</v>
      </c>
      <c r="B6040" s="213" t="s">
        <v>92</v>
      </c>
      <c r="C6040" s="213" t="s">
        <v>1</v>
      </c>
      <c r="D6040" s="213" t="s">
        <v>78</v>
      </c>
      <c r="E6040" s="213">
        <v>737</v>
      </c>
      <c r="F6040" s="213" t="s">
        <v>148</v>
      </c>
    </row>
    <row r="6041" spans="1:6" x14ac:dyDescent="0.3">
      <c r="A6041" s="213">
        <v>2014</v>
      </c>
      <c r="B6041" s="213" t="s">
        <v>92</v>
      </c>
      <c r="C6041" s="213" t="s">
        <v>1</v>
      </c>
      <c r="D6041" s="213" t="s">
        <v>27</v>
      </c>
      <c r="E6041" s="213">
        <v>480</v>
      </c>
      <c r="F6041" s="213" t="s">
        <v>148</v>
      </c>
    </row>
    <row r="6042" spans="1:6" x14ac:dyDescent="0.3">
      <c r="A6042" s="213">
        <v>2014</v>
      </c>
      <c r="B6042" s="213" t="s">
        <v>92</v>
      </c>
      <c r="C6042" s="213" t="s">
        <v>1</v>
      </c>
      <c r="D6042" s="213" t="s">
        <v>13</v>
      </c>
      <c r="E6042" s="213">
        <v>195</v>
      </c>
      <c r="F6042" s="213" t="s">
        <v>148</v>
      </c>
    </row>
    <row r="6043" spans="1:6" x14ac:dyDescent="0.3">
      <c r="A6043" s="213">
        <v>2014</v>
      </c>
      <c r="B6043" s="213" t="s">
        <v>92</v>
      </c>
      <c r="C6043" s="213" t="s">
        <v>1</v>
      </c>
      <c r="D6043" s="213" t="s">
        <v>70</v>
      </c>
      <c r="E6043" s="213">
        <v>563</v>
      </c>
      <c r="F6043" s="213" t="s">
        <v>148</v>
      </c>
    </row>
    <row r="6044" spans="1:6" x14ac:dyDescent="0.3">
      <c r="A6044" s="213">
        <v>2014</v>
      </c>
      <c r="B6044" s="213" t="s">
        <v>92</v>
      </c>
      <c r="C6044" s="213" t="s">
        <v>1</v>
      </c>
      <c r="D6044" s="213" t="s">
        <v>72</v>
      </c>
      <c r="E6044" s="213">
        <v>154</v>
      </c>
      <c r="F6044" s="213" t="s">
        <v>148</v>
      </c>
    </row>
    <row r="6045" spans="1:6" x14ac:dyDescent="0.3">
      <c r="A6045" s="213">
        <v>2014</v>
      </c>
      <c r="B6045" s="213" t="s">
        <v>92</v>
      </c>
      <c r="C6045" s="213" t="s">
        <v>1</v>
      </c>
      <c r="D6045" s="213" t="s">
        <v>276</v>
      </c>
      <c r="E6045" s="213">
        <v>79</v>
      </c>
      <c r="F6045" s="213" t="s">
        <v>148</v>
      </c>
    </row>
    <row r="6046" spans="1:6" x14ac:dyDescent="0.3">
      <c r="A6046" s="213">
        <v>2014</v>
      </c>
      <c r="B6046" s="213" t="s">
        <v>92</v>
      </c>
      <c r="C6046" s="213" t="s">
        <v>1</v>
      </c>
      <c r="D6046" s="213" t="s">
        <v>6</v>
      </c>
      <c r="E6046" s="292">
        <v>1213</v>
      </c>
      <c r="F6046" s="213" t="s">
        <v>148</v>
      </c>
    </row>
    <row r="6047" spans="1:6" x14ac:dyDescent="0.3">
      <c r="A6047" s="213">
        <v>2014</v>
      </c>
      <c r="B6047" s="213" t="s">
        <v>92</v>
      </c>
      <c r="C6047" s="213" t="s">
        <v>1</v>
      </c>
      <c r="D6047" s="213" t="s">
        <v>62</v>
      </c>
      <c r="E6047" s="213">
        <v>401</v>
      </c>
      <c r="F6047" s="213" t="s">
        <v>148</v>
      </c>
    </row>
    <row r="6048" spans="1:6" x14ac:dyDescent="0.3">
      <c r="A6048" s="213">
        <v>2014</v>
      </c>
      <c r="B6048" s="213" t="s">
        <v>92</v>
      </c>
      <c r="C6048" s="213" t="s">
        <v>1</v>
      </c>
      <c r="D6048" s="213" t="s">
        <v>5</v>
      </c>
      <c r="E6048" s="213">
        <v>972</v>
      </c>
      <c r="F6048" s="213" t="s">
        <v>148</v>
      </c>
    </row>
    <row r="6049" spans="1:6" x14ac:dyDescent="0.3">
      <c r="A6049" s="213">
        <v>2014</v>
      </c>
      <c r="B6049" s="213" t="s">
        <v>92</v>
      </c>
      <c r="C6049" s="213" t="s">
        <v>1</v>
      </c>
      <c r="D6049" s="213" t="s">
        <v>76</v>
      </c>
      <c r="E6049" s="213">
        <v>556</v>
      </c>
      <c r="F6049" s="213" t="s">
        <v>148</v>
      </c>
    </row>
    <row r="6050" spans="1:6" x14ac:dyDescent="0.3">
      <c r="A6050" s="213">
        <v>2014</v>
      </c>
      <c r="B6050" s="213" t="s">
        <v>92</v>
      </c>
      <c r="C6050" s="213" t="s">
        <v>1</v>
      </c>
      <c r="D6050" s="213" t="s">
        <v>63</v>
      </c>
      <c r="E6050" s="213">
        <v>143</v>
      </c>
      <c r="F6050" s="213" t="s">
        <v>148</v>
      </c>
    </row>
    <row r="6051" spans="1:6" x14ac:dyDescent="0.3">
      <c r="A6051" s="213">
        <v>2014</v>
      </c>
      <c r="B6051" s="213" t="s">
        <v>92</v>
      </c>
      <c r="C6051" s="213" t="s">
        <v>1</v>
      </c>
      <c r="D6051" s="213" t="s">
        <v>277</v>
      </c>
      <c r="E6051" s="213">
        <v>74</v>
      </c>
      <c r="F6051" s="213" t="s">
        <v>148</v>
      </c>
    </row>
    <row r="6052" spans="1:6" x14ac:dyDescent="0.3">
      <c r="A6052" s="213">
        <v>2014</v>
      </c>
      <c r="B6052" s="213" t="s">
        <v>92</v>
      </c>
      <c r="C6052" s="213" t="s">
        <v>1</v>
      </c>
      <c r="D6052" s="213" t="s">
        <v>43</v>
      </c>
      <c r="E6052" s="213">
        <v>177</v>
      </c>
      <c r="F6052" s="213" t="s">
        <v>148</v>
      </c>
    </row>
    <row r="6053" spans="1:6" x14ac:dyDescent="0.3">
      <c r="A6053" s="213">
        <v>2014</v>
      </c>
      <c r="B6053" s="213" t="s">
        <v>92</v>
      </c>
      <c r="C6053" s="213" t="s">
        <v>1</v>
      </c>
      <c r="D6053" s="213" t="s">
        <v>65</v>
      </c>
      <c r="E6053" s="213">
        <v>170</v>
      </c>
      <c r="F6053" s="213" t="s">
        <v>148</v>
      </c>
    </row>
    <row r="6054" spans="1:6" x14ac:dyDescent="0.3">
      <c r="A6054" s="213">
        <v>2014</v>
      </c>
      <c r="B6054" s="213" t="s">
        <v>92</v>
      </c>
      <c r="C6054" s="213" t="s">
        <v>1</v>
      </c>
      <c r="D6054" s="213" t="s">
        <v>22</v>
      </c>
      <c r="E6054" s="213">
        <v>236</v>
      </c>
      <c r="F6054" s="213" t="s">
        <v>148</v>
      </c>
    </row>
    <row r="6055" spans="1:6" x14ac:dyDescent="0.3">
      <c r="A6055" s="213">
        <v>2014</v>
      </c>
      <c r="B6055" s="213" t="s">
        <v>92</v>
      </c>
      <c r="C6055" s="213" t="s">
        <v>1</v>
      </c>
      <c r="D6055" s="213" t="s">
        <v>61</v>
      </c>
      <c r="E6055" s="213">
        <v>139</v>
      </c>
      <c r="F6055" s="213" t="s">
        <v>148</v>
      </c>
    </row>
    <row r="6056" spans="1:6" x14ac:dyDescent="0.3">
      <c r="A6056" s="213">
        <v>2014</v>
      </c>
      <c r="B6056" s="213" t="s">
        <v>92</v>
      </c>
      <c r="C6056" s="213" t="s">
        <v>1</v>
      </c>
      <c r="D6056" s="213" t="s">
        <v>23</v>
      </c>
      <c r="E6056" s="213">
        <v>277</v>
      </c>
      <c r="F6056" s="213" t="s">
        <v>148</v>
      </c>
    </row>
    <row r="6057" spans="1:6" x14ac:dyDescent="0.3">
      <c r="A6057" s="213">
        <v>2014</v>
      </c>
      <c r="B6057" s="213" t="s">
        <v>92</v>
      </c>
      <c r="C6057" s="213" t="s">
        <v>1</v>
      </c>
      <c r="D6057" s="213" t="s">
        <v>12</v>
      </c>
      <c r="E6057" s="213">
        <v>155</v>
      </c>
      <c r="F6057" s="213" t="s">
        <v>148</v>
      </c>
    </row>
    <row r="6058" spans="1:6" x14ac:dyDescent="0.3">
      <c r="A6058" s="213">
        <v>2014</v>
      </c>
      <c r="B6058" s="213" t="s">
        <v>92</v>
      </c>
      <c r="C6058" s="213" t="s">
        <v>1</v>
      </c>
      <c r="D6058" s="213" t="s">
        <v>278</v>
      </c>
      <c r="E6058" s="213">
        <v>374</v>
      </c>
      <c r="F6058" s="213" t="s">
        <v>148</v>
      </c>
    </row>
    <row r="6059" spans="1:6" x14ac:dyDescent="0.3">
      <c r="A6059" s="213">
        <v>2014</v>
      </c>
      <c r="B6059" s="213" t="s">
        <v>92</v>
      </c>
      <c r="C6059" s="213" t="s">
        <v>1</v>
      </c>
      <c r="D6059" s="213" t="s">
        <v>19</v>
      </c>
      <c r="E6059" s="213">
        <v>340</v>
      </c>
      <c r="F6059" s="213" t="s">
        <v>148</v>
      </c>
    </row>
    <row r="6060" spans="1:6" x14ac:dyDescent="0.3">
      <c r="A6060" s="213">
        <v>2014</v>
      </c>
      <c r="B6060" s="213" t="s">
        <v>92</v>
      </c>
      <c r="C6060" s="213" t="s">
        <v>1</v>
      </c>
      <c r="D6060" s="213" t="s">
        <v>45</v>
      </c>
      <c r="E6060" s="213">
        <v>78</v>
      </c>
      <c r="F6060" s="213" t="s">
        <v>148</v>
      </c>
    </row>
    <row r="6061" spans="1:6" x14ac:dyDescent="0.3">
      <c r="A6061" s="213">
        <v>2014</v>
      </c>
      <c r="B6061" s="213" t="s">
        <v>92</v>
      </c>
      <c r="C6061" s="213" t="s">
        <v>1</v>
      </c>
      <c r="D6061" s="213" t="s">
        <v>48</v>
      </c>
      <c r="E6061" s="213">
        <v>196</v>
      </c>
      <c r="F6061" s="213" t="s">
        <v>148</v>
      </c>
    </row>
    <row r="6062" spans="1:6" x14ac:dyDescent="0.3">
      <c r="A6062" s="213">
        <v>2014</v>
      </c>
      <c r="B6062" s="213" t="s">
        <v>92</v>
      </c>
      <c r="C6062" s="213" t="s">
        <v>1</v>
      </c>
      <c r="D6062" s="213" t="s">
        <v>34</v>
      </c>
      <c r="E6062" s="213">
        <v>103</v>
      </c>
      <c r="F6062" s="213" t="s">
        <v>148</v>
      </c>
    </row>
    <row r="6063" spans="1:6" x14ac:dyDescent="0.3">
      <c r="A6063" s="213">
        <v>2014</v>
      </c>
      <c r="B6063" s="213" t="s">
        <v>92</v>
      </c>
      <c r="C6063" s="213" t="s">
        <v>1</v>
      </c>
      <c r="D6063" s="213" t="s">
        <v>3</v>
      </c>
      <c r="E6063" s="292">
        <v>1158</v>
      </c>
      <c r="F6063" s="213" t="s">
        <v>148</v>
      </c>
    </row>
    <row r="6064" spans="1:6" x14ac:dyDescent="0.3">
      <c r="A6064" s="213">
        <v>2014</v>
      </c>
      <c r="B6064" s="213" t="s">
        <v>92</v>
      </c>
      <c r="C6064" s="213" t="s">
        <v>1</v>
      </c>
      <c r="D6064" s="213" t="s">
        <v>80</v>
      </c>
      <c r="E6064" s="213">
        <v>404</v>
      </c>
      <c r="F6064" s="213" t="s">
        <v>148</v>
      </c>
    </row>
    <row r="6065" spans="1:6" x14ac:dyDescent="0.3">
      <c r="A6065" s="213">
        <v>2014</v>
      </c>
      <c r="B6065" s="213" t="s">
        <v>92</v>
      </c>
      <c r="C6065" s="213" t="s">
        <v>1</v>
      </c>
      <c r="D6065" s="213" t="s">
        <v>39</v>
      </c>
      <c r="E6065" s="213">
        <v>287</v>
      </c>
      <c r="F6065" s="213" t="s">
        <v>148</v>
      </c>
    </row>
    <row r="6066" spans="1:6" x14ac:dyDescent="0.3">
      <c r="A6066" s="213">
        <v>2014</v>
      </c>
      <c r="B6066" s="213" t="s">
        <v>92</v>
      </c>
      <c r="C6066" s="213" t="s">
        <v>1</v>
      </c>
      <c r="D6066" s="213" t="s">
        <v>14</v>
      </c>
      <c r="E6066" s="213">
        <v>805</v>
      </c>
      <c r="F6066" s="213" t="s">
        <v>148</v>
      </c>
    </row>
    <row r="6067" spans="1:6" x14ac:dyDescent="0.3">
      <c r="A6067" s="213">
        <v>2014</v>
      </c>
      <c r="B6067" s="213" t="s">
        <v>92</v>
      </c>
      <c r="C6067" s="213" t="s">
        <v>1</v>
      </c>
      <c r="D6067" s="213" t="s">
        <v>68</v>
      </c>
      <c r="E6067" s="213">
        <v>168</v>
      </c>
      <c r="F6067" s="213" t="s">
        <v>148</v>
      </c>
    </row>
    <row r="6068" spans="1:6" x14ac:dyDescent="0.3">
      <c r="A6068" s="213">
        <v>2014</v>
      </c>
      <c r="B6068" s="213" t="s">
        <v>92</v>
      </c>
      <c r="C6068" s="213" t="s">
        <v>1</v>
      </c>
      <c r="D6068" s="213" t="s">
        <v>69</v>
      </c>
      <c r="E6068" s="213">
        <v>160</v>
      </c>
      <c r="F6068" s="213" t="s">
        <v>148</v>
      </c>
    </row>
    <row r="6069" spans="1:6" x14ac:dyDescent="0.3">
      <c r="A6069" s="213">
        <v>2014</v>
      </c>
      <c r="B6069" s="213" t="s">
        <v>92</v>
      </c>
      <c r="C6069" s="213" t="s">
        <v>1</v>
      </c>
      <c r="D6069" s="213" t="s">
        <v>279</v>
      </c>
      <c r="E6069" s="213">
        <v>61</v>
      </c>
      <c r="F6069" s="213" t="s">
        <v>148</v>
      </c>
    </row>
    <row r="6070" spans="1:6" x14ac:dyDescent="0.3">
      <c r="A6070" s="213">
        <v>2014</v>
      </c>
      <c r="B6070" s="213" t="s">
        <v>92</v>
      </c>
      <c r="C6070" s="213" t="s">
        <v>1</v>
      </c>
      <c r="D6070" s="213" t="s">
        <v>24</v>
      </c>
      <c r="E6070" s="213">
        <v>797</v>
      </c>
      <c r="F6070" s="213" t="s">
        <v>148</v>
      </c>
    </row>
    <row r="6071" spans="1:6" x14ac:dyDescent="0.3">
      <c r="A6071" s="213">
        <v>2014</v>
      </c>
      <c r="B6071" s="213" t="s">
        <v>92</v>
      </c>
      <c r="C6071" s="213" t="s">
        <v>1</v>
      </c>
      <c r="D6071" s="213" t="s">
        <v>9</v>
      </c>
      <c r="E6071" s="213">
        <v>585</v>
      </c>
      <c r="F6071" s="213" t="s">
        <v>148</v>
      </c>
    </row>
    <row r="6072" spans="1:6" x14ac:dyDescent="0.3">
      <c r="A6072" s="213">
        <v>2014</v>
      </c>
      <c r="B6072" s="213" t="s">
        <v>92</v>
      </c>
      <c r="C6072" s="213" t="s">
        <v>1</v>
      </c>
      <c r="D6072" s="213" t="s">
        <v>67</v>
      </c>
      <c r="E6072" s="213">
        <v>239</v>
      </c>
      <c r="F6072" s="213" t="s">
        <v>148</v>
      </c>
    </row>
    <row r="6073" spans="1:6" x14ac:dyDescent="0.3">
      <c r="A6073" s="213">
        <v>2014</v>
      </c>
      <c r="B6073" s="213" t="s">
        <v>92</v>
      </c>
      <c r="C6073" s="213" t="s">
        <v>1</v>
      </c>
      <c r="D6073" s="213" t="s">
        <v>28</v>
      </c>
      <c r="E6073" s="213">
        <v>400</v>
      </c>
      <c r="F6073" s="213" t="s">
        <v>148</v>
      </c>
    </row>
    <row r="6074" spans="1:6" x14ac:dyDescent="0.3">
      <c r="A6074" s="213">
        <v>2014</v>
      </c>
      <c r="B6074" s="213" t="s">
        <v>92</v>
      </c>
      <c r="C6074" s="213" t="s">
        <v>1</v>
      </c>
      <c r="D6074" s="213" t="s">
        <v>31</v>
      </c>
      <c r="E6074" s="213">
        <v>337</v>
      </c>
      <c r="F6074" s="213" t="s">
        <v>148</v>
      </c>
    </row>
    <row r="6075" spans="1:6" x14ac:dyDescent="0.3">
      <c r="A6075" s="213">
        <v>2014</v>
      </c>
      <c r="B6075" s="213" t="s">
        <v>92</v>
      </c>
      <c r="C6075" s="213" t="s">
        <v>1</v>
      </c>
      <c r="D6075" s="213" t="s">
        <v>64</v>
      </c>
      <c r="E6075" s="213">
        <v>398</v>
      </c>
      <c r="F6075" s="213" t="s">
        <v>148</v>
      </c>
    </row>
    <row r="6076" spans="1:6" x14ac:dyDescent="0.3">
      <c r="A6076" s="213">
        <v>2014</v>
      </c>
      <c r="B6076" s="213" t="s">
        <v>92</v>
      </c>
      <c r="C6076" s="213" t="s">
        <v>1</v>
      </c>
      <c r="D6076" s="213" t="s">
        <v>280</v>
      </c>
      <c r="E6076" s="213">
        <v>113</v>
      </c>
      <c r="F6076" s="213" t="s">
        <v>148</v>
      </c>
    </row>
    <row r="6077" spans="1:6" x14ac:dyDescent="0.3">
      <c r="A6077" s="213">
        <v>2014</v>
      </c>
      <c r="B6077" s="213" t="s">
        <v>92</v>
      </c>
      <c r="C6077" s="213" t="s">
        <v>1</v>
      </c>
      <c r="D6077" s="213" t="s">
        <v>73</v>
      </c>
      <c r="E6077" s="213">
        <v>615</v>
      </c>
      <c r="F6077" s="213" t="s">
        <v>148</v>
      </c>
    </row>
    <row r="6078" spans="1:6" x14ac:dyDescent="0.3">
      <c r="A6078" s="213">
        <v>2014</v>
      </c>
      <c r="B6078" s="213" t="s">
        <v>92</v>
      </c>
      <c r="C6078" s="213" t="s">
        <v>1</v>
      </c>
      <c r="D6078" s="213" t="s">
        <v>26</v>
      </c>
      <c r="E6078" s="213">
        <v>290</v>
      </c>
      <c r="F6078" s="213" t="s">
        <v>148</v>
      </c>
    </row>
    <row r="6079" spans="1:6" x14ac:dyDescent="0.3">
      <c r="A6079" s="213">
        <v>2014</v>
      </c>
      <c r="B6079" s="213" t="s">
        <v>92</v>
      </c>
      <c r="C6079" s="213" t="s">
        <v>1</v>
      </c>
      <c r="D6079" s="213" t="s">
        <v>32</v>
      </c>
      <c r="E6079" s="213">
        <v>272</v>
      </c>
      <c r="F6079" s="213" t="s">
        <v>148</v>
      </c>
    </row>
    <row r="6080" spans="1:6" x14ac:dyDescent="0.3">
      <c r="A6080" s="213">
        <v>2014</v>
      </c>
      <c r="B6080" s="213" t="s">
        <v>92</v>
      </c>
      <c r="C6080" s="213" t="s">
        <v>1</v>
      </c>
      <c r="D6080" s="213" t="s">
        <v>46</v>
      </c>
      <c r="E6080" s="213">
        <v>553</v>
      </c>
      <c r="F6080" s="213" t="s">
        <v>148</v>
      </c>
    </row>
    <row r="6081" spans="1:6" x14ac:dyDescent="0.3">
      <c r="A6081" s="213">
        <v>2014</v>
      </c>
      <c r="B6081" s="213" t="s">
        <v>92</v>
      </c>
      <c r="C6081" s="213" t="s">
        <v>1</v>
      </c>
      <c r="D6081" s="213" t="s">
        <v>75</v>
      </c>
      <c r="E6081" s="213">
        <v>420</v>
      </c>
      <c r="F6081" s="213" t="s">
        <v>148</v>
      </c>
    </row>
    <row r="6082" spans="1:6" x14ac:dyDescent="0.3">
      <c r="A6082" s="213">
        <v>2014</v>
      </c>
      <c r="B6082" s="213" t="s">
        <v>92</v>
      </c>
      <c r="C6082" s="213" t="s">
        <v>1</v>
      </c>
      <c r="D6082" s="213" t="s">
        <v>10</v>
      </c>
      <c r="E6082" s="213">
        <v>978</v>
      </c>
      <c r="F6082" s="213" t="s">
        <v>148</v>
      </c>
    </row>
    <row r="6083" spans="1:6" x14ac:dyDescent="0.3">
      <c r="A6083" s="213">
        <v>2014</v>
      </c>
      <c r="B6083" s="213" t="s">
        <v>92</v>
      </c>
      <c r="C6083" s="213" t="s">
        <v>1</v>
      </c>
      <c r="D6083" s="213" t="s">
        <v>291</v>
      </c>
      <c r="E6083" s="213">
        <v>88</v>
      </c>
      <c r="F6083" s="213" t="s">
        <v>148</v>
      </c>
    </row>
    <row r="6084" spans="1:6" x14ac:dyDescent="0.3">
      <c r="A6084" s="213">
        <v>2014</v>
      </c>
      <c r="B6084" s="213" t="s">
        <v>92</v>
      </c>
      <c r="C6084" s="213" t="s">
        <v>1</v>
      </c>
      <c r="D6084" s="213" t="s">
        <v>15</v>
      </c>
      <c r="E6084" s="213">
        <v>824</v>
      </c>
      <c r="F6084" s="213" t="s">
        <v>148</v>
      </c>
    </row>
    <row r="6085" spans="1:6" x14ac:dyDescent="0.3">
      <c r="A6085" s="213">
        <v>2014</v>
      </c>
      <c r="B6085" s="213" t="s">
        <v>92</v>
      </c>
      <c r="C6085" s="213" t="s">
        <v>1</v>
      </c>
      <c r="D6085" s="213" t="s">
        <v>18</v>
      </c>
      <c r="E6085" s="213">
        <v>908</v>
      </c>
      <c r="F6085" s="213" t="s">
        <v>148</v>
      </c>
    </row>
    <row r="6086" spans="1:6" x14ac:dyDescent="0.3">
      <c r="A6086" s="213">
        <v>2014</v>
      </c>
      <c r="B6086" s="213" t="s">
        <v>92</v>
      </c>
      <c r="C6086" s="213" t="s">
        <v>1</v>
      </c>
      <c r="D6086" s="213" t="s">
        <v>77</v>
      </c>
      <c r="E6086" s="213">
        <v>310</v>
      </c>
      <c r="F6086" s="213" t="s">
        <v>148</v>
      </c>
    </row>
    <row r="6087" spans="1:6" x14ac:dyDescent="0.3">
      <c r="A6087" s="213">
        <v>2014</v>
      </c>
      <c r="B6087" s="213" t="s">
        <v>92</v>
      </c>
      <c r="C6087" s="213" t="s">
        <v>1</v>
      </c>
      <c r="D6087" s="213" t="s">
        <v>44</v>
      </c>
      <c r="E6087" s="213">
        <v>78</v>
      </c>
      <c r="F6087" s="213" t="s">
        <v>148</v>
      </c>
    </row>
    <row r="6088" spans="1:6" x14ac:dyDescent="0.3">
      <c r="A6088" s="213">
        <v>2014</v>
      </c>
      <c r="B6088" s="213" t="s">
        <v>92</v>
      </c>
      <c r="C6088" s="213" t="s">
        <v>1</v>
      </c>
      <c r="D6088" s="213" t="s">
        <v>71</v>
      </c>
      <c r="E6088" s="213">
        <v>312</v>
      </c>
      <c r="F6088" s="213" t="s">
        <v>148</v>
      </c>
    </row>
    <row r="6089" spans="1:6" x14ac:dyDescent="0.3">
      <c r="A6089" s="213">
        <v>2014</v>
      </c>
      <c r="B6089" s="213" t="s">
        <v>92</v>
      </c>
      <c r="C6089" s="213" t="s">
        <v>1</v>
      </c>
      <c r="D6089" s="213" t="s">
        <v>52</v>
      </c>
      <c r="E6089" s="213">
        <v>76</v>
      </c>
      <c r="F6089" s="213" t="s">
        <v>148</v>
      </c>
    </row>
    <row r="6090" spans="1:6" x14ac:dyDescent="0.3">
      <c r="A6090" s="213">
        <v>2014</v>
      </c>
      <c r="B6090" s="213" t="s">
        <v>92</v>
      </c>
      <c r="C6090" s="213" t="s">
        <v>1</v>
      </c>
      <c r="D6090" s="213" t="s">
        <v>20</v>
      </c>
      <c r="E6090" s="213">
        <v>508</v>
      </c>
      <c r="F6090" s="213" t="s">
        <v>148</v>
      </c>
    </row>
    <row r="6091" spans="1:6" x14ac:dyDescent="0.3">
      <c r="A6091" s="213">
        <v>2014</v>
      </c>
      <c r="B6091" s="213" t="s">
        <v>92</v>
      </c>
      <c r="C6091" s="213" t="s">
        <v>1</v>
      </c>
      <c r="D6091" s="213" t="s">
        <v>95</v>
      </c>
      <c r="E6091" s="213">
        <v>788</v>
      </c>
      <c r="F6091" s="213" t="s">
        <v>148</v>
      </c>
    </row>
    <row r="6092" spans="1:6" x14ac:dyDescent="0.3">
      <c r="A6092" s="213">
        <v>2014</v>
      </c>
      <c r="B6092" s="213" t="s">
        <v>92</v>
      </c>
      <c r="C6092" s="213" t="s">
        <v>1</v>
      </c>
      <c r="D6092" s="213" t="s">
        <v>30</v>
      </c>
      <c r="E6092" s="213">
        <v>108</v>
      </c>
      <c r="F6092" s="213" t="s">
        <v>148</v>
      </c>
    </row>
    <row r="6093" spans="1:6" x14ac:dyDescent="0.3">
      <c r="A6093" s="213">
        <v>2014</v>
      </c>
      <c r="B6093" s="213" t="s">
        <v>92</v>
      </c>
      <c r="C6093" s="213" t="s">
        <v>1</v>
      </c>
      <c r="D6093" s="213" t="s">
        <v>58</v>
      </c>
      <c r="E6093" s="213">
        <v>31</v>
      </c>
      <c r="F6093" s="213" t="s">
        <v>148</v>
      </c>
    </row>
    <row r="6094" spans="1:6" x14ac:dyDescent="0.3">
      <c r="A6094" s="213">
        <v>2014</v>
      </c>
      <c r="B6094" s="213" t="s">
        <v>92</v>
      </c>
      <c r="C6094" s="213" t="s">
        <v>1</v>
      </c>
      <c r="D6094" s="213" t="s">
        <v>281</v>
      </c>
      <c r="E6094" s="292">
        <v>2128</v>
      </c>
      <c r="F6094" s="213" t="s">
        <v>148</v>
      </c>
    </row>
    <row r="6095" spans="1:6" x14ac:dyDescent="0.3">
      <c r="A6095" s="213">
        <v>2014</v>
      </c>
      <c r="B6095" s="213" t="s">
        <v>92</v>
      </c>
      <c r="C6095" s="213" t="s">
        <v>1</v>
      </c>
      <c r="D6095" s="213" t="s">
        <v>282</v>
      </c>
      <c r="E6095" s="213">
        <v>133</v>
      </c>
      <c r="F6095" s="213" t="s">
        <v>148</v>
      </c>
    </row>
    <row r="6096" spans="1:6" x14ac:dyDescent="0.3">
      <c r="A6096" s="213">
        <v>2014</v>
      </c>
      <c r="B6096" s="213" t="s">
        <v>92</v>
      </c>
      <c r="C6096" s="213" t="s">
        <v>1</v>
      </c>
      <c r="D6096" s="213" t="s">
        <v>145</v>
      </c>
      <c r="E6096" s="292">
        <v>9107</v>
      </c>
      <c r="F6096" s="213" t="s">
        <v>148</v>
      </c>
    </row>
    <row r="6097" spans="1:6" x14ac:dyDescent="0.3">
      <c r="A6097" s="213">
        <v>2014</v>
      </c>
      <c r="B6097" s="213" t="s">
        <v>92</v>
      </c>
      <c r="C6097" s="213" t="s">
        <v>1</v>
      </c>
      <c r="D6097" s="213" t="s">
        <v>146</v>
      </c>
      <c r="E6097" s="292">
        <v>4942</v>
      </c>
      <c r="F6097" s="213" t="s">
        <v>148</v>
      </c>
    </row>
    <row r="6098" spans="1:6" x14ac:dyDescent="0.3">
      <c r="A6098" s="213">
        <v>2014</v>
      </c>
      <c r="B6098" s="213" t="s">
        <v>92</v>
      </c>
      <c r="C6098" s="213" t="s">
        <v>1</v>
      </c>
      <c r="D6098" s="213" t="s">
        <v>147</v>
      </c>
      <c r="E6098" s="292">
        <v>10743</v>
      </c>
      <c r="F6098" s="213" t="s">
        <v>148</v>
      </c>
    </row>
    <row r="6099" spans="1:6" x14ac:dyDescent="0.3">
      <c r="A6099" s="213">
        <v>2014</v>
      </c>
      <c r="B6099" s="213" t="s">
        <v>92</v>
      </c>
      <c r="C6099" s="213" t="s">
        <v>82</v>
      </c>
      <c r="D6099" s="213" t="s">
        <v>35</v>
      </c>
      <c r="E6099" s="213">
        <v>57</v>
      </c>
      <c r="F6099" s="213" t="s">
        <v>148</v>
      </c>
    </row>
    <row r="6100" spans="1:6" x14ac:dyDescent="0.3">
      <c r="A6100" s="213">
        <v>2014</v>
      </c>
      <c r="B6100" s="213" t="s">
        <v>92</v>
      </c>
      <c r="C6100" s="213" t="s">
        <v>82</v>
      </c>
      <c r="D6100" s="213" t="s">
        <v>41</v>
      </c>
      <c r="E6100" s="213">
        <v>37</v>
      </c>
      <c r="F6100" s="213" t="s">
        <v>148</v>
      </c>
    </row>
    <row r="6101" spans="1:6" x14ac:dyDescent="0.3">
      <c r="A6101" s="213">
        <v>2014</v>
      </c>
      <c r="B6101" s="213" t="s">
        <v>92</v>
      </c>
      <c r="C6101" s="213" t="s">
        <v>82</v>
      </c>
      <c r="D6101" s="213" t="s">
        <v>59</v>
      </c>
      <c r="E6101" s="213">
        <v>54</v>
      </c>
      <c r="F6101" s="213" t="s">
        <v>148</v>
      </c>
    </row>
    <row r="6102" spans="1:6" x14ac:dyDescent="0.3">
      <c r="A6102" s="213">
        <v>2014</v>
      </c>
      <c r="B6102" s="213" t="s">
        <v>92</v>
      </c>
      <c r="C6102" s="213" t="s">
        <v>82</v>
      </c>
      <c r="D6102" s="213" t="s">
        <v>79</v>
      </c>
      <c r="E6102" s="292">
        <v>1026</v>
      </c>
      <c r="F6102" s="213" t="s">
        <v>148</v>
      </c>
    </row>
    <row r="6103" spans="1:6" x14ac:dyDescent="0.3">
      <c r="A6103" s="213">
        <v>2014</v>
      </c>
      <c r="B6103" s="213" t="s">
        <v>92</v>
      </c>
      <c r="C6103" s="213" t="s">
        <v>82</v>
      </c>
      <c r="D6103" s="213" t="s">
        <v>17</v>
      </c>
      <c r="E6103" s="213">
        <v>599</v>
      </c>
      <c r="F6103" s="213" t="s">
        <v>148</v>
      </c>
    </row>
    <row r="6104" spans="1:6" x14ac:dyDescent="0.3">
      <c r="A6104" s="213">
        <v>2014</v>
      </c>
      <c r="B6104" s="213" t="s">
        <v>92</v>
      </c>
      <c r="C6104" s="213" t="s">
        <v>82</v>
      </c>
      <c r="D6104" s="213" t="s">
        <v>274</v>
      </c>
      <c r="E6104" s="213">
        <v>88</v>
      </c>
      <c r="F6104" s="213" t="s">
        <v>148</v>
      </c>
    </row>
    <row r="6105" spans="1:6" x14ac:dyDescent="0.3">
      <c r="A6105" s="213">
        <v>2014</v>
      </c>
      <c r="B6105" s="213" t="s">
        <v>92</v>
      </c>
      <c r="C6105" s="213" t="s">
        <v>82</v>
      </c>
      <c r="D6105" s="213" t="s">
        <v>66</v>
      </c>
      <c r="E6105" s="213">
        <v>238</v>
      </c>
      <c r="F6105" s="213" t="s">
        <v>148</v>
      </c>
    </row>
    <row r="6106" spans="1:6" x14ac:dyDescent="0.3">
      <c r="A6106" s="213">
        <v>2014</v>
      </c>
      <c r="B6106" s="213" t="s">
        <v>92</v>
      </c>
      <c r="C6106" s="213" t="s">
        <v>82</v>
      </c>
      <c r="D6106" s="213" t="s">
        <v>283</v>
      </c>
      <c r="E6106" s="213">
        <v>44</v>
      </c>
      <c r="F6106" s="213" t="s">
        <v>148</v>
      </c>
    </row>
    <row r="6107" spans="1:6" x14ac:dyDescent="0.3">
      <c r="A6107" s="213">
        <v>2014</v>
      </c>
      <c r="B6107" s="213" t="s">
        <v>92</v>
      </c>
      <c r="C6107" s="213" t="s">
        <v>82</v>
      </c>
      <c r="D6107" s="213" t="s">
        <v>11</v>
      </c>
      <c r="E6107" s="213">
        <v>904</v>
      </c>
      <c r="F6107" s="213" t="s">
        <v>148</v>
      </c>
    </row>
    <row r="6108" spans="1:6" x14ac:dyDescent="0.3">
      <c r="A6108" s="213">
        <v>2014</v>
      </c>
      <c r="B6108" s="213" t="s">
        <v>92</v>
      </c>
      <c r="C6108" s="213" t="s">
        <v>82</v>
      </c>
      <c r="D6108" s="213" t="s">
        <v>56</v>
      </c>
      <c r="E6108" s="213">
        <v>207</v>
      </c>
      <c r="F6108" s="213" t="s">
        <v>148</v>
      </c>
    </row>
    <row r="6109" spans="1:6" x14ac:dyDescent="0.3">
      <c r="A6109" s="213">
        <v>2014</v>
      </c>
      <c r="B6109" s="213" t="s">
        <v>92</v>
      </c>
      <c r="C6109" s="213" t="s">
        <v>82</v>
      </c>
      <c r="D6109" s="213" t="s">
        <v>29</v>
      </c>
      <c r="E6109" s="213">
        <v>289</v>
      </c>
      <c r="F6109" s="213" t="s">
        <v>148</v>
      </c>
    </row>
    <row r="6110" spans="1:6" x14ac:dyDescent="0.3">
      <c r="A6110" s="213">
        <v>2014</v>
      </c>
      <c r="B6110" s="213" t="s">
        <v>92</v>
      </c>
      <c r="C6110" s="213" t="s">
        <v>82</v>
      </c>
      <c r="D6110" s="213" t="s">
        <v>47</v>
      </c>
      <c r="E6110" s="213">
        <v>742</v>
      </c>
      <c r="F6110" s="213" t="s">
        <v>148</v>
      </c>
    </row>
    <row r="6111" spans="1:6" x14ac:dyDescent="0.3">
      <c r="A6111" s="213">
        <v>2014</v>
      </c>
      <c r="B6111" s="213" t="s">
        <v>92</v>
      </c>
      <c r="C6111" s="213" t="s">
        <v>82</v>
      </c>
      <c r="D6111" s="213" t="s">
        <v>57</v>
      </c>
      <c r="E6111" s="213">
        <v>104</v>
      </c>
      <c r="F6111" s="213" t="s">
        <v>148</v>
      </c>
    </row>
    <row r="6112" spans="1:6" x14ac:dyDescent="0.3">
      <c r="A6112" s="213">
        <v>2014</v>
      </c>
      <c r="B6112" s="213" t="s">
        <v>92</v>
      </c>
      <c r="C6112" s="213" t="s">
        <v>82</v>
      </c>
      <c r="D6112" s="213" t="s">
        <v>74</v>
      </c>
      <c r="E6112" s="213">
        <v>560</v>
      </c>
      <c r="F6112" s="213" t="s">
        <v>148</v>
      </c>
    </row>
    <row r="6113" spans="1:6" x14ac:dyDescent="0.3">
      <c r="A6113" s="213">
        <v>2014</v>
      </c>
      <c r="B6113" s="213" t="s">
        <v>92</v>
      </c>
      <c r="C6113" s="213" t="s">
        <v>82</v>
      </c>
      <c r="D6113" s="213" t="s">
        <v>53</v>
      </c>
      <c r="E6113" s="213">
        <v>67</v>
      </c>
      <c r="F6113" s="213" t="s">
        <v>148</v>
      </c>
    </row>
    <row r="6114" spans="1:6" x14ac:dyDescent="0.3">
      <c r="A6114" s="213">
        <v>2014</v>
      </c>
      <c r="B6114" s="213" t="s">
        <v>92</v>
      </c>
      <c r="C6114" s="213" t="s">
        <v>82</v>
      </c>
      <c r="D6114" s="213" t="s">
        <v>33</v>
      </c>
      <c r="E6114" s="213">
        <v>145</v>
      </c>
      <c r="F6114" s="213" t="s">
        <v>148</v>
      </c>
    </row>
    <row r="6115" spans="1:6" x14ac:dyDescent="0.3">
      <c r="A6115" s="213">
        <v>2014</v>
      </c>
      <c r="B6115" s="213" t="s">
        <v>92</v>
      </c>
      <c r="C6115" s="213" t="s">
        <v>82</v>
      </c>
      <c r="D6115" s="213" t="s">
        <v>60</v>
      </c>
      <c r="E6115" s="213">
        <v>355</v>
      </c>
      <c r="F6115" s="213" t="s">
        <v>148</v>
      </c>
    </row>
    <row r="6116" spans="1:6" x14ac:dyDescent="0.3">
      <c r="A6116" s="213">
        <v>2014</v>
      </c>
      <c r="B6116" s="213" t="s">
        <v>92</v>
      </c>
      <c r="C6116" s="213" t="s">
        <v>82</v>
      </c>
      <c r="D6116" s="213" t="s">
        <v>25</v>
      </c>
      <c r="E6116" s="213">
        <v>569</v>
      </c>
      <c r="F6116" s="213" t="s">
        <v>148</v>
      </c>
    </row>
    <row r="6117" spans="1:6" x14ac:dyDescent="0.3">
      <c r="A6117" s="213">
        <v>2014</v>
      </c>
      <c r="B6117" s="213" t="s">
        <v>92</v>
      </c>
      <c r="C6117" s="213" t="s">
        <v>82</v>
      </c>
      <c r="D6117" s="213" t="s">
        <v>7</v>
      </c>
      <c r="E6117" s="213">
        <v>727</v>
      </c>
      <c r="F6117" s="213" t="s">
        <v>148</v>
      </c>
    </row>
    <row r="6118" spans="1:6" x14ac:dyDescent="0.3">
      <c r="A6118" s="213">
        <v>2014</v>
      </c>
      <c r="B6118" s="213" t="s">
        <v>92</v>
      </c>
      <c r="C6118" s="213" t="s">
        <v>82</v>
      </c>
      <c r="D6118" s="213" t="s">
        <v>36</v>
      </c>
      <c r="E6118" s="213">
        <v>228</v>
      </c>
      <c r="F6118" s="213" t="s">
        <v>148</v>
      </c>
    </row>
    <row r="6119" spans="1:6" x14ac:dyDescent="0.3">
      <c r="A6119" s="213">
        <v>2014</v>
      </c>
      <c r="B6119" s="213" t="s">
        <v>92</v>
      </c>
      <c r="C6119" s="213" t="s">
        <v>82</v>
      </c>
      <c r="D6119" s="213" t="s">
        <v>21</v>
      </c>
      <c r="E6119" s="213">
        <v>283</v>
      </c>
      <c r="F6119" s="213" t="s">
        <v>148</v>
      </c>
    </row>
    <row r="6120" spans="1:6" x14ac:dyDescent="0.3">
      <c r="A6120" s="213">
        <v>2014</v>
      </c>
      <c r="B6120" s="213" t="s">
        <v>92</v>
      </c>
      <c r="C6120" s="213" t="s">
        <v>82</v>
      </c>
      <c r="D6120" s="213" t="s">
        <v>42</v>
      </c>
      <c r="E6120" s="213">
        <v>41</v>
      </c>
      <c r="F6120" s="213" t="s">
        <v>148</v>
      </c>
    </row>
    <row r="6121" spans="1:6" x14ac:dyDescent="0.3">
      <c r="A6121" s="213">
        <v>2014</v>
      </c>
      <c r="B6121" s="213" t="s">
        <v>92</v>
      </c>
      <c r="C6121" s="213" t="s">
        <v>82</v>
      </c>
      <c r="D6121" s="213" t="s">
        <v>16</v>
      </c>
      <c r="E6121" s="213">
        <v>575</v>
      </c>
      <c r="F6121" s="213" t="s">
        <v>148</v>
      </c>
    </row>
    <row r="6122" spans="1:6" x14ac:dyDescent="0.3">
      <c r="A6122" s="213">
        <v>2014</v>
      </c>
      <c r="B6122" s="213" t="s">
        <v>92</v>
      </c>
      <c r="C6122" s="213" t="s">
        <v>82</v>
      </c>
      <c r="D6122" s="213" t="s">
        <v>2</v>
      </c>
      <c r="E6122" s="292">
        <v>1265</v>
      </c>
      <c r="F6122" s="213" t="s">
        <v>148</v>
      </c>
    </row>
    <row r="6123" spans="1:6" x14ac:dyDescent="0.3">
      <c r="A6123" s="213">
        <v>2014</v>
      </c>
      <c r="B6123" s="213" t="s">
        <v>92</v>
      </c>
      <c r="C6123" s="213" t="s">
        <v>82</v>
      </c>
      <c r="D6123" s="213" t="s">
        <v>288</v>
      </c>
      <c r="E6123" s="213">
        <v>47</v>
      </c>
      <c r="F6123" s="213" t="s">
        <v>148</v>
      </c>
    </row>
    <row r="6124" spans="1:6" x14ac:dyDescent="0.3">
      <c r="A6124" s="213">
        <v>2014</v>
      </c>
      <c r="B6124" s="213" t="s">
        <v>92</v>
      </c>
      <c r="C6124" s="213" t="s">
        <v>82</v>
      </c>
      <c r="D6124" s="213" t="s">
        <v>4</v>
      </c>
      <c r="E6124" s="292">
        <v>1356</v>
      </c>
      <c r="F6124" s="213" t="s">
        <v>148</v>
      </c>
    </row>
    <row r="6125" spans="1:6" x14ac:dyDescent="0.3">
      <c r="A6125" s="213">
        <v>2014</v>
      </c>
      <c r="B6125" s="213" t="s">
        <v>92</v>
      </c>
      <c r="C6125" s="213" t="s">
        <v>82</v>
      </c>
      <c r="D6125" s="213" t="s">
        <v>38</v>
      </c>
      <c r="E6125" s="213">
        <v>177</v>
      </c>
      <c r="F6125" s="213" t="s">
        <v>148</v>
      </c>
    </row>
    <row r="6126" spans="1:6" x14ac:dyDescent="0.3">
      <c r="A6126" s="213">
        <v>2014</v>
      </c>
      <c r="B6126" s="213" t="s">
        <v>92</v>
      </c>
      <c r="C6126" s="213" t="s">
        <v>82</v>
      </c>
      <c r="D6126" s="213" t="s">
        <v>275</v>
      </c>
      <c r="E6126" s="213">
        <v>223</v>
      </c>
      <c r="F6126" s="213" t="s">
        <v>148</v>
      </c>
    </row>
    <row r="6127" spans="1:6" x14ac:dyDescent="0.3">
      <c r="A6127" s="213">
        <v>2014</v>
      </c>
      <c r="B6127" s="213" t="s">
        <v>92</v>
      </c>
      <c r="C6127" s="213" t="s">
        <v>82</v>
      </c>
      <c r="D6127" s="213" t="s">
        <v>8</v>
      </c>
      <c r="E6127" s="213">
        <v>598</v>
      </c>
      <c r="F6127" s="213" t="s">
        <v>148</v>
      </c>
    </row>
    <row r="6128" spans="1:6" x14ac:dyDescent="0.3">
      <c r="A6128" s="213">
        <v>2014</v>
      </c>
      <c r="B6128" s="213" t="s">
        <v>92</v>
      </c>
      <c r="C6128" s="213" t="s">
        <v>82</v>
      </c>
      <c r="D6128" s="213" t="s">
        <v>78</v>
      </c>
      <c r="E6128" s="292">
        <v>1344</v>
      </c>
      <c r="F6128" s="213" t="s">
        <v>148</v>
      </c>
    </row>
    <row r="6129" spans="1:6" x14ac:dyDescent="0.3">
      <c r="A6129" s="213">
        <v>2014</v>
      </c>
      <c r="B6129" s="213" t="s">
        <v>92</v>
      </c>
      <c r="C6129" s="213" t="s">
        <v>82</v>
      </c>
      <c r="D6129" s="213" t="s">
        <v>27</v>
      </c>
      <c r="E6129" s="213">
        <v>420</v>
      </c>
      <c r="F6129" s="213" t="s">
        <v>148</v>
      </c>
    </row>
    <row r="6130" spans="1:6" x14ac:dyDescent="0.3">
      <c r="A6130" s="213">
        <v>2014</v>
      </c>
      <c r="B6130" s="213" t="s">
        <v>92</v>
      </c>
      <c r="C6130" s="213" t="s">
        <v>82</v>
      </c>
      <c r="D6130" s="213" t="s">
        <v>13</v>
      </c>
      <c r="E6130" s="213">
        <v>257</v>
      </c>
      <c r="F6130" s="213" t="s">
        <v>148</v>
      </c>
    </row>
    <row r="6131" spans="1:6" x14ac:dyDescent="0.3">
      <c r="A6131" s="213">
        <v>2014</v>
      </c>
      <c r="B6131" s="213" t="s">
        <v>92</v>
      </c>
      <c r="C6131" s="213" t="s">
        <v>82</v>
      </c>
      <c r="D6131" s="213" t="s">
        <v>70</v>
      </c>
      <c r="E6131" s="213">
        <v>588</v>
      </c>
      <c r="F6131" s="213" t="s">
        <v>148</v>
      </c>
    </row>
    <row r="6132" spans="1:6" x14ac:dyDescent="0.3">
      <c r="A6132" s="213">
        <v>2014</v>
      </c>
      <c r="B6132" s="213" t="s">
        <v>92</v>
      </c>
      <c r="C6132" s="213" t="s">
        <v>82</v>
      </c>
      <c r="D6132" s="213" t="s">
        <v>72</v>
      </c>
      <c r="E6132" s="213">
        <v>112</v>
      </c>
      <c r="F6132" s="213" t="s">
        <v>148</v>
      </c>
    </row>
    <row r="6133" spans="1:6" x14ac:dyDescent="0.3">
      <c r="A6133" s="213">
        <v>2014</v>
      </c>
      <c r="B6133" s="213" t="s">
        <v>92</v>
      </c>
      <c r="C6133" s="213" t="s">
        <v>82</v>
      </c>
      <c r="D6133" s="213" t="s">
        <v>276</v>
      </c>
      <c r="E6133" s="213">
        <v>80</v>
      </c>
      <c r="F6133" s="213" t="s">
        <v>148</v>
      </c>
    </row>
    <row r="6134" spans="1:6" x14ac:dyDescent="0.3">
      <c r="A6134" s="213">
        <v>2014</v>
      </c>
      <c r="B6134" s="213" t="s">
        <v>92</v>
      </c>
      <c r="C6134" s="213" t="s">
        <v>82</v>
      </c>
      <c r="D6134" s="213" t="s">
        <v>6</v>
      </c>
      <c r="E6134" s="292">
        <v>1246</v>
      </c>
      <c r="F6134" s="213" t="s">
        <v>148</v>
      </c>
    </row>
    <row r="6135" spans="1:6" x14ac:dyDescent="0.3">
      <c r="A6135" s="213">
        <v>2014</v>
      </c>
      <c r="B6135" s="213" t="s">
        <v>92</v>
      </c>
      <c r="C6135" s="213" t="s">
        <v>82</v>
      </c>
      <c r="D6135" s="213" t="s">
        <v>62</v>
      </c>
      <c r="E6135" s="213">
        <v>413</v>
      </c>
      <c r="F6135" s="213" t="s">
        <v>148</v>
      </c>
    </row>
    <row r="6136" spans="1:6" x14ac:dyDescent="0.3">
      <c r="A6136" s="213">
        <v>2014</v>
      </c>
      <c r="B6136" s="213" t="s">
        <v>92</v>
      </c>
      <c r="C6136" s="213" t="s">
        <v>82</v>
      </c>
      <c r="D6136" s="213" t="s">
        <v>5</v>
      </c>
      <c r="E6136" s="292">
        <v>1060</v>
      </c>
      <c r="F6136" s="213" t="s">
        <v>148</v>
      </c>
    </row>
    <row r="6137" spans="1:6" x14ac:dyDescent="0.3">
      <c r="A6137" s="213">
        <v>2014</v>
      </c>
      <c r="B6137" s="213" t="s">
        <v>92</v>
      </c>
      <c r="C6137" s="213" t="s">
        <v>82</v>
      </c>
      <c r="D6137" s="213" t="s">
        <v>37</v>
      </c>
      <c r="E6137" s="213">
        <v>31</v>
      </c>
      <c r="F6137" s="213" t="s">
        <v>148</v>
      </c>
    </row>
    <row r="6138" spans="1:6" x14ac:dyDescent="0.3">
      <c r="A6138" s="213">
        <v>2014</v>
      </c>
      <c r="B6138" s="213" t="s">
        <v>92</v>
      </c>
      <c r="C6138" s="213" t="s">
        <v>82</v>
      </c>
      <c r="D6138" s="213" t="s">
        <v>76</v>
      </c>
      <c r="E6138" s="213">
        <v>920</v>
      </c>
      <c r="F6138" s="213" t="s">
        <v>148</v>
      </c>
    </row>
    <row r="6139" spans="1:6" x14ac:dyDescent="0.3">
      <c r="A6139" s="213">
        <v>2014</v>
      </c>
      <c r="B6139" s="213" t="s">
        <v>92</v>
      </c>
      <c r="C6139" s="213" t="s">
        <v>82</v>
      </c>
      <c r="D6139" s="213" t="s">
        <v>63</v>
      </c>
      <c r="E6139" s="213">
        <v>120</v>
      </c>
      <c r="F6139" s="213" t="s">
        <v>148</v>
      </c>
    </row>
    <row r="6140" spans="1:6" x14ac:dyDescent="0.3">
      <c r="A6140" s="213">
        <v>2014</v>
      </c>
      <c r="B6140" s="213" t="s">
        <v>92</v>
      </c>
      <c r="C6140" s="213" t="s">
        <v>82</v>
      </c>
      <c r="D6140" s="213" t="s">
        <v>277</v>
      </c>
      <c r="E6140" s="213">
        <v>95</v>
      </c>
      <c r="F6140" s="213" t="s">
        <v>148</v>
      </c>
    </row>
    <row r="6141" spans="1:6" x14ac:dyDescent="0.3">
      <c r="A6141" s="213">
        <v>2014</v>
      </c>
      <c r="B6141" s="213" t="s">
        <v>92</v>
      </c>
      <c r="C6141" s="213" t="s">
        <v>82</v>
      </c>
      <c r="D6141" s="213" t="s">
        <v>43</v>
      </c>
      <c r="E6141" s="213">
        <v>242</v>
      </c>
      <c r="F6141" s="213" t="s">
        <v>148</v>
      </c>
    </row>
    <row r="6142" spans="1:6" x14ac:dyDescent="0.3">
      <c r="A6142" s="213">
        <v>2014</v>
      </c>
      <c r="B6142" s="213" t="s">
        <v>92</v>
      </c>
      <c r="C6142" s="213" t="s">
        <v>82</v>
      </c>
      <c r="D6142" s="213" t="s">
        <v>65</v>
      </c>
      <c r="E6142" s="213">
        <v>296</v>
      </c>
      <c r="F6142" s="213" t="s">
        <v>148</v>
      </c>
    </row>
    <row r="6143" spans="1:6" x14ac:dyDescent="0.3">
      <c r="A6143" s="213">
        <v>2014</v>
      </c>
      <c r="B6143" s="213" t="s">
        <v>92</v>
      </c>
      <c r="C6143" s="213" t="s">
        <v>82</v>
      </c>
      <c r="D6143" s="213" t="s">
        <v>22</v>
      </c>
      <c r="E6143" s="213">
        <v>249</v>
      </c>
      <c r="F6143" s="213" t="s">
        <v>148</v>
      </c>
    </row>
    <row r="6144" spans="1:6" x14ac:dyDescent="0.3">
      <c r="A6144" s="213">
        <v>2014</v>
      </c>
      <c r="B6144" s="213" t="s">
        <v>92</v>
      </c>
      <c r="C6144" s="213" t="s">
        <v>82</v>
      </c>
      <c r="D6144" s="213" t="s">
        <v>61</v>
      </c>
      <c r="E6144" s="213">
        <v>189</v>
      </c>
      <c r="F6144" s="213" t="s">
        <v>148</v>
      </c>
    </row>
    <row r="6145" spans="1:6" x14ac:dyDescent="0.3">
      <c r="A6145" s="213">
        <v>2014</v>
      </c>
      <c r="B6145" s="213" t="s">
        <v>92</v>
      </c>
      <c r="C6145" s="213" t="s">
        <v>82</v>
      </c>
      <c r="D6145" s="213" t="s">
        <v>23</v>
      </c>
      <c r="E6145" s="213">
        <v>284</v>
      </c>
      <c r="F6145" s="213" t="s">
        <v>148</v>
      </c>
    </row>
    <row r="6146" spans="1:6" x14ac:dyDescent="0.3">
      <c r="A6146" s="213">
        <v>2014</v>
      </c>
      <c r="B6146" s="213" t="s">
        <v>92</v>
      </c>
      <c r="C6146" s="213" t="s">
        <v>82</v>
      </c>
      <c r="D6146" s="213" t="s">
        <v>12</v>
      </c>
      <c r="E6146" s="213">
        <v>236</v>
      </c>
      <c r="F6146" s="213" t="s">
        <v>148</v>
      </c>
    </row>
    <row r="6147" spans="1:6" x14ac:dyDescent="0.3">
      <c r="A6147" s="213">
        <v>2014</v>
      </c>
      <c r="B6147" s="213" t="s">
        <v>92</v>
      </c>
      <c r="C6147" s="213" t="s">
        <v>82</v>
      </c>
      <c r="D6147" s="213" t="s">
        <v>278</v>
      </c>
      <c r="E6147" s="213">
        <v>344</v>
      </c>
      <c r="F6147" s="213" t="s">
        <v>148</v>
      </c>
    </row>
    <row r="6148" spans="1:6" x14ac:dyDescent="0.3">
      <c r="A6148" s="213">
        <v>2014</v>
      </c>
      <c r="B6148" s="213" t="s">
        <v>92</v>
      </c>
      <c r="C6148" s="213" t="s">
        <v>82</v>
      </c>
      <c r="D6148" s="213" t="s">
        <v>19</v>
      </c>
      <c r="E6148" s="213">
        <v>360</v>
      </c>
      <c r="F6148" s="213" t="s">
        <v>148</v>
      </c>
    </row>
    <row r="6149" spans="1:6" x14ac:dyDescent="0.3">
      <c r="A6149" s="213">
        <v>2014</v>
      </c>
      <c r="B6149" s="213" t="s">
        <v>92</v>
      </c>
      <c r="C6149" s="213" t="s">
        <v>82</v>
      </c>
      <c r="D6149" s="213" t="s">
        <v>45</v>
      </c>
      <c r="E6149" s="213">
        <v>91</v>
      </c>
      <c r="F6149" s="213" t="s">
        <v>148</v>
      </c>
    </row>
    <row r="6150" spans="1:6" x14ac:dyDescent="0.3">
      <c r="A6150" s="213">
        <v>2014</v>
      </c>
      <c r="B6150" s="213" t="s">
        <v>92</v>
      </c>
      <c r="C6150" s="213" t="s">
        <v>82</v>
      </c>
      <c r="D6150" s="213" t="s">
        <v>48</v>
      </c>
      <c r="E6150" s="213">
        <v>162</v>
      </c>
      <c r="F6150" s="213" t="s">
        <v>148</v>
      </c>
    </row>
    <row r="6151" spans="1:6" x14ac:dyDescent="0.3">
      <c r="A6151" s="213">
        <v>2014</v>
      </c>
      <c r="B6151" s="213" t="s">
        <v>92</v>
      </c>
      <c r="C6151" s="213" t="s">
        <v>82</v>
      </c>
      <c r="D6151" s="213" t="s">
        <v>34</v>
      </c>
      <c r="E6151" s="213">
        <v>119</v>
      </c>
      <c r="F6151" s="213" t="s">
        <v>148</v>
      </c>
    </row>
    <row r="6152" spans="1:6" x14ac:dyDescent="0.3">
      <c r="A6152" s="213">
        <v>2014</v>
      </c>
      <c r="B6152" s="213" t="s">
        <v>92</v>
      </c>
      <c r="C6152" s="213" t="s">
        <v>82</v>
      </c>
      <c r="D6152" s="213" t="s">
        <v>3</v>
      </c>
      <c r="E6152" s="292">
        <v>1120</v>
      </c>
      <c r="F6152" s="213" t="s">
        <v>148</v>
      </c>
    </row>
    <row r="6153" spans="1:6" x14ac:dyDescent="0.3">
      <c r="A6153" s="213">
        <v>2014</v>
      </c>
      <c r="B6153" s="213" t="s">
        <v>92</v>
      </c>
      <c r="C6153" s="213" t="s">
        <v>82</v>
      </c>
      <c r="D6153" s="213" t="s">
        <v>80</v>
      </c>
      <c r="E6153" s="213">
        <v>338</v>
      </c>
      <c r="F6153" s="213" t="s">
        <v>148</v>
      </c>
    </row>
    <row r="6154" spans="1:6" x14ac:dyDescent="0.3">
      <c r="A6154" s="213">
        <v>2014</v>
      </c>
      <c r="B6154" s="213" t="s">
        <v>92</v>
      </c>
      <c r="C6154" s="213" t="s">
        <v>82</v>
      </c>
      <c r="D6154" s="213" t="s">
        <v>39</v>
      </c>
      <c r="E6154" s="213">
        <v>537</v>
      </c>
      <c r="F6154" s="213" t="s">
        <v>148</v>
      </c>
    </row>
    <row r="6155" spans="1:6" x14ac:dyDescent="0.3">
      <c r="A6155" s="213">
        <v>2014</v>
      </c>
      <c r="B6155" s="213" t="s">
        <v>92</v>
      </c>
      <c r="C6155" s="213" t="s">
        <v>82</v>
      </c>
      <c r="D6155" s="213" t="s">
        <v>14</v>
      </c>
      <c r="E6155" s="213">
        <v>801</v>
      </c>
      <c r="F6155" s="213" t="s">
        <v>148</v>
      </c>
    </row>
    <row r="6156" spans="1:6" x14ac:dyDescent="0.3">
      <c r="A6156" s="213">
        <v>2014</v>
      </c>
      <c r="B6156" s="213" t="s">
        <v>92</v>
      </c>
      <c r="C6156" s="213" t="s">
        <v>82</v>
      </c>
      <c r="D6156" s="213" t="s">
        <v>68</v>
      </c>
      <c r="E6156" s="213">
        <v>152</v>
      </c>
      <c r="F6156" s="213" t="s">
        <v>148</v>
      </c>
    </row>
    <row r="6157" spans="1:6" x14ac:dyDescent="0.3">
      <c r="A6157" s="213">
        <v>2014</v>
      </c>
      <c r="B6157" s="213" t="s">
        <v>92</v>
      </c>
      <c r="C6157" s="213" t="s">
        <v>82</v>
      </c>
      <c r="D6157" s="213" t="s">
        <v>69</v>
      </c>
      <c r="E6157" s="213">
        <v>165</v>
      </c>
      <c r="F6157" s="213" t="s">
        <v>148</v>
      </c>
    </row>
    <row r="6158" spans="1:6" x14ac:dyDescent="0.3">
      <c r="A6158" s="213">
        <v>2014</v>
      </c>
      <c r="B6158" s="213" t="s">
        <v>92</v>
      </c>
      <c r="C6158" s="213" t="s">
        <v>82</v>
      </c>
      <c r="D6158" s="213" t="s">
        <v>50</v>
      </c>
      <c r="E6158" s="213">
        <v>31</v>
      </c>
      <c r="F6158" s="213" t="s">
        <v>148</v>
      </c>
    </row>
    <row r="6159" spans="1:6" x14ac:dyDescent="0.3">
      <c r="A6159" s="213">
        <v>2014</v>
      </c>
      <c r="B6159" s="213" t="s">
        <v>92</v>
      </c>
      <c r="C6159" s="213" t="s">
        <v>82</v>
      </c>
      <c r="D6159" s="213" t="s">
        <v>279</v>
      </c>
      <c r="E6159" s="213">
        <v>48</v>
      </c>
      <c r="F6159" s="213" t="s">
        <v>148</v>
      </c>
    </row>
    <row r="6160" spans="1:6" x14ac:dyDescent="0.3">
      <c r="A6160" s="213">
        <v>2014</v>
      </c>
      <c r="B6160" s="213" t="s">
        <v>92</v>
      </c>
      <c r="C6160" s="213" t="s">
        <v>82</v>
      </c>
      <c r="D6160" s="213" t="s">
        <v>24</v>
      </c>
      <c r="E6160" s="213">
        <v>716</v>
      </c>
      <c r="F6160" s="213" t="s">
        <v>148</v>
      </c>
    </row>
    <row r="6161" spans="1:6" x14ac:dyDescent="0.3">
      <c r="A6161" s="213">
        <v>2014</v>
      </c>
      <c r="B6161" s="213" t="s">
        <v>92</v>
      </c>
      <c r="C6161" s="213" t="s">
        <v>82</v>
      </c>
      <c r="D6161" s="213" t="s">
        <v>9</v>
      </c>
      <c r="E6161" s="213">
        <v>597</v>
      </c>
      <c r="F6161" s="213" t="s">
        <v>148</v>
      </c>
    </row>
    <row r="6162" spans="1:6" x14ac:dyDescent="0.3">
      <c r="A6162" s="213">
        <v>2014</v>
      </c>
      <c r="B6162" s="213" t="s">
        <v>92</v>
      </c>
      <c r="C6162" s="213" t="s">
        <v>82</v>
      </c>
      <c r="D6162" s="213" t="s">
        <v>67</v>
      </c>
      <c r="E6162" s="213">
        <v>344</v>
      </c>
      <c r="F6162" s="213" t="s">
        <v>148</v>
      </c>
    </row>
    <row r="6163" spans="1:6" x14ac:dyDescent="0.3">
      <c r="A6163" s="213">
        <v>2014</v>
      </c>
      <c r="B6163" s="213" t="s">
        <v>92</v>
      </c>
      <c r="C6163" s="213" t="s">
        <v>82</v>
      </c>
      <c r="D6163" s="213" t="s">
        <v>28</v>
      </c>
      <c r="E6163" s="213">
        <v>399</v>
      </c>
      <c r="F6163" s="213" t="s">
        <v>148</v>
      </c>
    </row>
    <row r="6164" spans="1:6" x14ac:dyDescent="0.3">
      <c r="A6164" s="213">
        <v>2014</v>
      </c>
      <c r="B6164" s="213" t="s">
        <v>92</v>
      </c>
      <c r="C6164" s="213" t="s">
        <v>82</v>
      </c>
      <c r="D6164" s="213" t="s">
        <v>31</v>
      </c>
      <c r="E6164" s="213">
        <v>383</v>
      </c>
      <c r="F6164" s="213" t="s">
        <v>148</v>
      </c>
    </row>
    <row r="6165" spans="1:6" x14ac:dyDescent="0.3">
      <c r="A6165" s="213">
        <v>2014</v>
      </c>
      <c r="B6165" s="213" t="s">
        <v>92</v>
      </c>
      <c r="C6165" s="213" t="s">
        <v>82</v>
      </c>
      <c r="D6165" s="213" t="s">
        <v>64</v>
      </c>
      <c r="E6165" s="213">
        <v>529</v>
      </c>
      <c r="F6165" s="213" t="s">
        <v>148</v>
      </c>
    </row>
    <row r="6166" spans="1:6" x14ac:dyDescent="0.3">
      <c r="A6166" s="213">
        <v>2014</v>
      </c>
      <c r="B6166" s="213" t="s">
        <v>92</v>
      </c>
      <c r="C6166" s="213" t="s">
        <v>82</v>
      </c>
      <c r="D6166" s="213" t="s">
        <v>280</v>
      </c>
      <c r="E6166" s="213">
        <v>102</v>
      </c>
      <c r="F6166" s="213" t="s">
        <v>148</v>
      </c>
    </row>
    <row r="6167" spans="1:6" x14ac:dyDescent="0.3">
      <c r="A6167" s="213">
        <v>2014</v>
      </c>
      <c r="B6167" s="213" t="s">
        <v>92</v>
      </c>
      <c r="C6167" s="213" t="s">
        <v>82</v>
      </c>
      <c r="D6167" s="213" t="s">
        <v>73</v>
      </c>
      <c r="E6167" s="213">
        <v>770</v>
      </c>
      <c r="F6167" s="213" t="s">
        <v>148</v>
      </c>
    </row>
    <row r="6168" spans="1:6" x14ac:dyDescent="0.3">
      <c r="A6168" s="213">
        <v>2014</v>
      </c>
      <c r="B6168" s="213" t="s">
        <v>92</v>
      </c>
      <c r="C6168" s="213" t="s">
        <v>82</v>
      </c>
      <c r="D6168" s="213" t="s">
        <v>26</v>
      </c>
      <c r="E6168" s="213">
        <v>283</v>
      </c>
      <c r="F6168" s="213" t="s">
        <v>148</v>
      </c>
    </row>
    <row r="6169" spans="1:6" x14ac:dyDescent="0.3">
      <c r="A6169" s="213">
        <v>2014</v>
      </c>
      <c r="B6169" s="213" t="s">
        <v>92</v>
      </c>
      <c r="C6169" s="213" t="s">
        <v>82</v>
      </c>
      <c r="D6169" s="213" t="s">
        <v>32</v>
      </c>
      <c r="E6169" s="213">
        <v>258</v>
      </c>
      <c r="F6169" s="213" t="s">
        <v>148</v>
      </c>
    </row>
    <row r="6170" spans="1:6" x14ac:dyDescent="0.3">
      <c r="A6170" s="213">
        <v>2014</v>
      </c>
      <c r="B6170" s="213" t="s">
        <v>92</v>
      </c>
      <c r="C6170" s="213" t="s">
        <v>82</v>
      </c>
      <c r="D6170" s="213" t="s">
        <v>46</v>
      </c>
      <c r="E6170" s="213">
        <v>574</v>
      </c>
      <c r="F6170" s="213" t="s">
        <v>148</v>
      </c>
    </row>
    <row r="6171" spans="1:6" x14ac:dyDescent="0.3">
      <c r="A6171" s="213">
        <v>2014</v>
      </c>
      <c r="B6171" s="213" t="s">
        <v>92</v>
      </c>
      <c r="C6171" s="213" t="s">
        <v>82</v>
      </c>
      <c r="D6171" s="213" t="s">
        <v>75</v>
      </c>
      <c r="E6171" s="213">
        <v>489</v>
      </c>
      <c r="F6171" s="213" t="s">
        <v>148</v>
      </c>
    </row>
    <row r="6172" spans="1:6" x14ac:dyDescent="0.3">
      <c r="A6172" s="213">
        <v>2014</v>
      </c>
      <c r="B6172" s="213" t="s">
        <v>92</v>
      </c>
      <c r="C6172" s="213" t="s">
        <v>82</v>
      </c>
      <c r="D6172" s="213" t="s">
        <v>10</v>
      </c>
      <c r="E6172" s="292">
        <v>1066</v>
      </c>
      <c r="F6172" s="213" t="s">
        <v>148</v>
      </c>
    </row>
    <row r="6173" spans="1:6" x14ac:dyDescent="0.3">
      <c r="A6173" s="213">
        <v>2014</v>
      </c>
      <c r="B6173" s="213" t="s">
        <v>92</v>
      </c>
      <c r="C6173" s="213" t="s">
        <v>82</v>
      </c>
      <c r="D6173" s="213" t="s">
        <v>291</v>
      </c>
      <c r="E6173" s="213">
        <v>82</v>
      </c>
      <c r="F6173" s="213" t="s">
        <v>148</v>
      </c>
    </row>
    <row r="6174" spans="1:6" x14ac:dyDescent="0.3">
      <c r="A6174" s="213">
        <v>2014</v>
      </c>
      <c r="B6174" s="213" t="s">
        <v>92</v>
      </c>
      <c r="C6174" s="213" t="s">
        <v>82</v>
      </c>
      <c r="D6174" s="213" t="s">
        <v>15</v>
      </c>
      <c r="E6174" s="213">
        <v>837</v>
      </c>
      <c r="F6174" s="213" t="s">
        <v>148</v>
      </c>
    </row>
    <row r="6175" spans="1:6" x14ac:dyDescent="0.3">
      <c r="A6175" s="213">
        <v>2014</v>
      </c>
      <c r="B6175" s="213" t="s">
        <v>92</v>
      </c>
      <c r="C6175" s="213" t="s">
        <v>82</v>
      </c>
      <c r="D6175" s="213" t="s">
        <v>18</v>
      </c>
      <c r="E6175" s="292">
        <v>1498</v>
      </c>
      <c r="F6175" s="213" t="s">
        <v>148</v>
      </c>
    </row>
    <row r="6176" spans="1:6" x14ac:dyDescent="0.3">
      <c r="A6176" s="213">
        <v>2014</v>
      </c>
      <c r="B6176" s="213" t="s">
        <v>92</v>
      </c>
      <c r="C6176" s="213" t="s">
        <v>82</v>
      </c>
      <c r="D6176" s="213" t="s">
        <v>77</v>
      </c>
      <c r="E6176" s="213">
        <v>320</v>
      </c>
      <c r="F6176" s="213" t="s">
        <v>148</v>
      </c>
    </row>
    <row r="6177" spans="1:6" x14ac:dyDescent="0.3">
      <c r="A6177" s="213">
        <v>2014</v>
      </c>
      <c r="B6177" s="213" t="s">
        <v>92</v>
      </c>
      <c r="C6177" s="213" t="s">
        <v>82</v>
      </c>
      <c r="D6177" s="213" t="s">
        <v>44</v>
      </c>
      <c r="E6177" s="213">
        <v>107</v>
      </c>
      <c r="F6177" s="213" t="s">
        <v>148</v>
      </c>
    </row>
    <row r="6178" spans="1:6" x14ac:dyDescent="0.3">
      <c r="A6178" s="213">
        <v>2014</v>
      </c>
      <c r="B6178" s="213" t="s">
        <v>92</v>
      </c>
      <c r="C6178" s="213" t="s">
        <v>82</v>
      </c>
      <c r="D6178" s="213" t="s">
        <v>71</v>
      </c>
      <c r="E6178" s="213">
        <v>313</v>
      </c>
      <c r="F6178" s="213" t="s">
        <v>148</v>
      </c>
    </row>
    <row r="6179" spans="1:6" x14ac:dyDescent="0.3">
      <c r="A6179" s="213">
        <v>2014</v>
      </c>
      <c r="B6179" s="213" t="s">
        <v>92</v>
      </c>
      <c r="C6179" s="213" t="s">
        <v>82</v>
      </c>
      <c r="D6179" s="213" t="s">
        <v>52</v>
      </c>
      <c r="E6179" s="213">
        <v>77</v>
      </c>
      <c r="F6179" s="213" t="s">
        <v>148</v>
      </c>
    </row>
    <row r="6180" spans="1:6" x14ac:dyDescent="0.3">
      <c r="A6180" s="213">
        <v>2014</v>
      </c>
      <c r="B6180" s="213" t="s">
        <v>92</v>
      </c>
      <c r="C6180" s="213" t="s">
        <v>82</v>
      </c>
      <c r="D6180" s="213" t="s">
        <v>20</v>
      </c>
      <c r="E6180" s="213">
        <v>575</v>
      </c>
      <c r="F6180" s="213" t="s">
        <v>148</v>
      </c>
    </row>
    <row r="6181" spans="1:6" x14ac:dyDescent="0.3">
      <c r="A6181" s="213">
        <v>2014</v>
      </c>
      <c r="B6181" s="213" t="s">
        <v>92</v>
      </c>
      <c r="C6181" s="213" t="s">
        <v>82</v>
      </c>
      <c r="D6181" s="213" t="s">
        <v>95</v>
      </c>
      <c r="E6181" s="292">
        <v>1240</v>
      </c>
      <c r="F6181" s="213" t="s">
        <v>148</v>
      </c>
    </row>
    <row r="6182" spans="1:6" x14ac:dyDescent="0.3">
      <c r="A6182" s="213">
        <v>2014</v>
      </c>
      <c r="B6182" s="213" t="s">
        <v>92</v>
      </c>
      <c r="C6182" s="213" t="s">
        <v>82</v>
      </c>
      <c r="D6182" s="213" t="s">
        <v>30</v>
      </c>
      <c r="E6182" s="213">
        <v>103</v>
      </c>
      <c r="F6182" s="213" t="s">
        <v>148</v>
      </c>
    </row>
    <row r="6183" spans="1:6" x14ac:dyDescent="0.3">
      <c r="A6183" s="213">
        <v>2014</v>
      </c>
      <c r="B6183" s="213" t="s">
        <v>92</v>
      </c>
      <c r="C6183" s="213" t="s">
        <v>82</v>
      </c>
      <c r="D6183" s="213" t="s">
        <v>281</v>
      </c>
      <c r="E6183" s="292">
        <v>3261</v>
      </c>
      <c r="F6183" s="213" t="s">
        <v>148</v>
      </c>
    </row>
    <row r="6184" spans="1:6" x14ac:dyDescent="0.3">
      <c r="A6184" s="213">
        <v>2014</v>
      </c>
      <c r="B6184" s="213" t="s">
        <v>92</v>
      </c>
      <c r="C6184" s="213" t="s">
        <v>82</v>
      </c>
      <c r="D6184" s="213" t="s">
        <v>282</v>
      </c>
      <c r="E6184" s="213">
        <v>107</v>
      </c>
      <c r="F6184" s="213" t="s">
        <v>148</v>
      </c>
    </row>
    <row r="6185" spans="1:6" x14ac:dyDescent="0.3">
      <c r="A6185" s="213">
        <v>2014</v>
      </c>
      <c r="B6185" s="213" t="s">
        <v>92</v>
      </c>
      <c r="C6185" s="213" t="s">
        <v>82</v>
      </c>
      <c r="D6185" s="213" t="s">
        <v>145</v>
      </c>
      <c r="E6185" s="292">
        <v>12460</v>
      </c>
      <c r="F6185" s="213" t="s">
        <v>148</v>
      </c>
    </row>
    <row r="6186" spans="1:6" x14ac:dyDescent="0.3">
      <c r="A6186" s="213">
        <v>2014</v>
      </c>
      <c r="B6186" s="213" t="s">
        <v>92</v>
      </c>
      <c r="C6186" s="213" t="s">
        <v>82</v>
      </c>
      <c r="D6186" s="213" t="s">
        <v>146</v>
      </c>
      <c r="E6186" s="292">
        <v>8103</v>
      </c>
      <c r="F6186" s="213" t="s">
        <v>148</v>
      </c>
    </row>
    <row r="6187" spans="1:6" x14ac:dyDescent="0.3">
      <c r="A6187" s="213">
        <v>2014</v>
      </c>
      <c r="B6187" s="213" t="s">
        <v>92</v>
      </c>
      <c r="C6187" s="213" t="s">
        <v>82</v>
      </c>
      <c r="D6187" s="213" t="s">
        <v>147</v>
      </c>
      <c r="E6187" s="292">
        <v>16879</v>
      </c>
      <c r="F6187" s="213" t="s">
        <v>148</v>
      </c>
    </row>
    <row r="6188" spans="1:6" x14ac:dyDescent="0.3">
      <c r="A6188" s="213">
        <v>2014</v>
      </c>
      <c r="B6188" s="213" t="s">
        <v>92</v>
      </c>
      <c r="C6188" s="213" t="s">
        <v>87</v>
      </c>
      <c r="D6188" s="213" t="s">
        <v>35</v>
      </c>
      <c r="E6188" s="213">
        <v>79</v>
      </c>
      <c r="F6188" s="213" t="s">
        <v>148</v>
      </c>
    </row>
    <row r="6189" spans="1:6" x14ac:dyDescent="0.3">
      <c r="A6189" s="213">
        <v>2014</v>
      </c>
      <c r="B6189" s="213" t="s">
        <v>92</v>
      </c>
      <c r="C6189" s="213" t="s">
        <v>87</v>
      </c>
      <c r="D6189" s="213" t="s">
        <v>41</v>
      </c>
      <c r="E6189" s="213">
        <v>71</v>
      </c>
      <c r="F6189" s="213" t="s">
        <v>148</v>
      </c>
    </row>
    <row r="6190" spans="1:6" x14ac:dyDescent="0.3">
      <c r="A6190" s="213">
        <v>2014</v>
      </c>
      <c r="B6190" s="213" t="s">
        <v>92</v>
      </c>
      <c r="C6190" s="213" t="s">
        <v>87</v>
      </c>
      <c r="D6190" s="213" t="s">
        <v>59</v>
      </c>
      <c r="E6190" s="213">
        <v>117</v>
      </c>
      <c r="F6190" s="213" t="s">
        <v>148</v>
      </c>
    </row>
    <row r="6191" spans="1:6" x14ac:dyDescent="0.3">
      <c r="A6191" s="213">
        <v>2014</v>
      </c>
      <c r="B6191" s="213" t="s">
        <v>92</v>
      </c>
      <c r="C6191" s="213" t="s">
        <v>87</v>
      </c>
      <c r="D6191" s="213" t="s">
        <v>79</v>
      </c>
      <c r="E6191" s="292">
        <v>1368</v>
      </c>
      <c r="F6191" s="213" t="s">
        <v>148</v>
      </c>
    </row>
    <row r="6192" spans="1:6" x14ac:dyDescent="0.3">
      <c r="A6192" s="213">
        <v>2014</v>
      </c>
      <c r="B6192" s="213" t="s">
        <v>92</v>
      </c>
      <c r="C6192" s="213" t="s">
        <v>87</v>
      </c>
      <c r="D6192" s="213" t="s">
        <v>17</v>
      </c>
      <c r="E6192" s="213">
        <v>790</v>
      </c>
      <c r="F6192" s="213" t="s">
        <v>148</v>
      </c>
    </row>
    <row r="6193" spans="1:6" x14ac:dyDescent="0.3">
      <c r="A6193" s="213">
        <v>2014</v>
      </c>
      <c r="B6193" s="213" t="s">
        <v>92</v>
      </c>
      <c r="C6193" s="213" t="s">
        <v>87</v>
      </c>
      <c r="D6193" s="213" t="s">
        <v>274</v>
      </c>
      <c r="E6193" s="213">
        <v>94</v>
      </c>
      <c r="F6193" s="213" t="s">
        <v>148</v>
      </c>
    </row>
    <row r="6194" spans="1:6" x14ac:dyDescent="0.3">
      <c r="A6194" s="213">
        <v>2014</v>
      </c>
      <c r="B6194" s="213" t="s">
        <v>92</v>
      </c>
      <c r="C6194" s="213" t="s">
        <v>87</v>
      </c>
      <c r="D6194" s="213" t="s">
        <v>66</v>
      </c>
      <c r="E6194" s="213">
        <v>239</v>
      </c>
      <c r="F6194" s="213" t="s">
        <v>148</v>
      </c>
    </row>
    <row r="6195" spans="1:6" x14ac:dyDescent="0.3">
      <c r="A6195" s="213">
        <v>2014</v>
      </c>
      <c r="B6195" s="213" t="s">
        <v>92</v>
      </c>
      <c r="C6195" s="213" t="s">
        <v>87</v>
      </c>
      <c r="D6195" s="213" t="s">
        <v>283</v>
      </c>
      <c r="E6195" s="213">
        <v>76</v>
      </c>
      <c r="F6195" s="213" t="s">
        <v>148</v>
      </c>
    </row>
    <row r="6196" spans="1:6" x14ac:dyDescent="0.3">
      <c r="A6196" s="213">
        <v>2014</v>
      </c>
      <c r="B6196" s="213" t="s">
        <v>92</v>
      </c>
      <c r="C6196" s="213" t="s">
        <v>87</v>
      </c>
      <c r="D6196" s="213" t="s">
        <v>11</v>
      </c>
      <c r="E6196" s="292">
        <v>1329</v>
      </c>
      <c r="F6196" s="213" t="s">
        <v>148</v>
      </c>
    </row>
    <row r="6197" spans="1:6" x14ac:dyDescent="0.3">
      <c r="A6197" s="213">
        <v>2014</v>
      </c>
      <c r="B6197" s="213" t="s">
        <v>92</v>
      </c>
      <c r="C6197" s="213" t="s">
        <v>87</v>
      </c>
      <c r="D6197" s="213" t="s">
        <v>56</v>
      </c>
      <c r="E6197" s="213">
        <v>371</v>
      </c>
      <c r="F6197" s="213" t="s">
        <v>148</v>
      </c>
    </row>
    <row r="6198" spans="1:6" x14ac:dyDescent="0.3">
      <c r="A6198" s="213">
        <v>2014</v>
      </c>
      <c r="B6198" s="213" t="s">
        <v>92</v>
      </c>
      <c r="C6198" s="213" t="s">
        <v>87</v>
      </c>
      <c r="D6198" s="213" t="s">
        <v>29</v>
      </c>
      <c r="E6198" s="213">
        <v>388</v>
      </c>
      <c r="F6198" s="213" t="s">
        <v>148</v>
      </c>
    </row>
    <row r="6199" spans="1:6" x14ac:dyDescent="0.3">
      <c r="A6199" s="213">
        <v>2014</v>
      </c>
      <c r="B6199" s="213" t="s">
        <v>92</v>
      </c>
      <c r="C6199" s="213" t="s">
        <v>87</v>
      </c>
      <c r="D6199" s="213" t="s">
        <v>40</v>
      </c>
      <c r="E6199" s="213">
        <v>32</v>
      </c>
      <c r="F6199" s="213" t="s">
        <v>148</v>
      </c>
    </row>
    <row r="6200" spans="1:6" x14ac:dyDescent="0.3">
      <c r="A6200" s="213">
        <v>2014</v>
      </c>
      <c r="B6200" s="213" t="s">
        <v>92</v>
      </c>
      <c r="C6200" s="213" t="s">
        <v>87</v>
      </c>
      <c r="D6200" s="213" t="s">
        <v>47</v>
      </c>
      <c r="E6200" s="213">
        <v>981</v>
      </c>
      <c r="F6200" s="213" t="s">
        <v>148</v>
      </c>
    </row>
    <row r="6201" spans="1:6" x14ac:dyDescent="0.3">
      <c r="A6201" s="213">
        <v>2014</v>
      </c>
      <c r="B6201" s="213" t="s">
        <v>92</v>
      </c>
      <c r="C6201" s="213" t="s">
        <v>87</v>
      </c>
      <c r="D6201" s="213" t="s">
        <v>57</v>
      </c>
      <c r="E6201" s="213">
        <v>183</v>
      </c>
      <c r="F6201" s="213" t="s">
        <v>148</v>
      </c>
    </row>
    <row r="6202" spans="1:6" x14ac:dyDescent="0.3">
      <c r="A6202" s="213">
        <v>2014</v>
      </c>
      <c r="B6202" s="213" t="s">
        <v>92</v>
      </c>
      <c r="C6202" s="213" t="s">
        <v>87</v>
      </c>
      <c r="D6202" s="213" t="s">
        <v>74</v>
      </c>
      <c r="E6202" s="213">
        <v>932</v>
      </c>
      <c r="F6202" s="213" t="s">
        <v>148</v>
      </c>
    </row>
    <row r="6203" spans="1:6" x14ac:dyDescent="0.3">
      <c r="A6203" s="213">
        <v>2014</v>
      </c>
      <c r="B6203" s="213" t="s">
        <v>92</v>
      </c>
      <c r="C6203" s="213" t="s">
        <v>87</v>
      </c>
      <c r="D6203" s="213" t="s">
        <v>53</v>
      </c>
      <c r="E6203" s="213">
        <v>146</v>
      </c>
      <c r="F6203" s="213" t="s">
        <v>148</v>
      </c>
    </row>
    <row r="6204" spans="1:6" x14ac:dyDescent="0.3">
      <c r="A6204" s="213">
        <v>2014</v>
      </c>
      <c r="B6204" s="213" t="s">
        <v>92</v>
      </c>
      <c r="C6204" s="213" t="s">
        <v>87</v>
      </c>
      <c r="D6204" s="213" t="s">
        <v>49</v>
      </c>
      <c r="E6204" s="213">
        <v>47</v>
      </c>
      <c r="F6204" s="213" t="s">
        <v>148</v>
      </c>
    </row>
    <row r="6205" spans="1:6" x14ac:dyDescent="0.3">
      <c r="A6205" s="213">
        <v>2014</v>
      </c>
      <c r="B6205" s="213" t="s">
        <v>92</v>
      </c>
      <c r="C6205" s="213" t="s">
        <v>87</v>
      </c>
      <c r="D6205" s="213" t="s">
        <v>33</v>
      </c>
      <c r="E6205" s="213">
        <v>237</v>
      </c>
      <c r="F6205" s="213" t="s">
        <v>148</v>
      </c>
    </row>
    <row r="6206" spans="1:6" x14ac:dyDescent="0.3">
      <c r="A6206" s="213">
        <v>2014</v>
      </c>
      <c r="B6206" s="213" t="s">
        <v>92</v>
      </c>
      <c r="C6206" s="213" t="s">
        <v>87</v>
      </c>
      <c r="D6206" s="213" t="s">
        <v>60</v>
      </c>
      <c r="E6206" s="213">
        <v>377</v>
      </c>
      <c r="F6206" s="213" t="s">
        <v>148</v>
      </c>
    </row>
    <row r="6207" spans="1:6" x14ac:dyDescent="0.3">
      <c r="A6207" s="213">
        <v>2014</v>
      </c>
      <c r="B6207" s="213" t="s">
        <v>92</v>
      </c>
      <c r="C6207" s="213" t="s">
        <v>87</v>
      </c>
      <c r="D6207" s="213" t="s">
        <v>25</v>
      </c>
      <c r="E6207" s="213">
        <v>927</v>
      </c>
      <c r="F6207" s="213" t="s">
        <v>148</v>
      </c>
    </row>
    <row r="6208" spans="1:6" x14ac:dyDescent="0.3">
      <c r="A6208" s="213">
        <v>2014</v>
      </c>
      <c r="B6208" s="213" t="s">
        <v>92</v>
      </c>
      <c r="C6208" s="213" t="s">
        <v>87</v>
      </c>
      <c r="D6208" s="213" t="s">
        <v>7</v>
      </c>
      <c r="E6208" s="292">
        <v>1091</v>
      </c>
      <c r="F6208" s="213" t="s">
        <v>148</v>
      </c>
    </row>
    <row r="6209" spans="1:6" x14ac:dyDescent="0.3">
      <c r="A6209" s="213">
        <v>2014</v>
      </c>
      <c r="B6209" s="213" t="s">
        <v>92</v>
      </c>
      <c r="C6209" s="213" t="s">
        <v>87</v>
      </c>
      <c r="D6209" s="213" t="s">
        <v>51</v>
      </c>
      <c r="E6209" s="213">
        <v>33</v>
      </c>
      <c r="F6209" s="213" t="s">
        <v>148</v>
      </c>
    </row>
    <row r="6210" spans="1:6" x14ac:dyDescent="0.3">
      <c r="A6210" s="213">
        <v>2014</v>
      </c>
      <c r="B6210" s="213" t="s">
        <v>92</v>
      </c>
      <c r="C6210" s="213" t="s">
        <v>87</v>
      </c>
      <c r="D6210" s="213" t="s">
        <v>55</v>
      </c>
      <c r="E6210" s="213">
        <v>46</v>
      </c>
      <c r="F6210" s="213" t="s">
        <v>148</v>
      </c>
    </row>
    <row r="6211" spans="1:6" x14ac:dyDescent="0.3">
      <c r="A6211" s="213">
        <v>2014</v>
      </c>
      <c r="B6211" s="213" t="s">
        <v>92</v>
      </c>
      <c r="C6211" s="213" t="s">
        <v>87</v>
      </c>
      <c r="D6211" s="213" t="s">
        <v>36</v>
      </c>
      <c r="E6211" s="213">
        <v>359</v>
      </c>
      <c r="F6211" s="213" t="s">
        <v>148</v>
      </c>
    </row>
    <row r="6212" spans="1:6" x14ac:dyDescent="0.3">
      <c r="A6212" s="213">
        <v>2014</v>
      </c>
      <c r="B6212" s="213" t="s">
        <v>92</v>
      </c>
      <c r="C6212" s="213" t="s">
        <v>87</v>
      </c>
      <c r="D6212" s="213" t="s">
        <v>21</v>
      </c>
      <c r="E6212" s="213">
        <v>377</v>
      </c>
      <c r="F6212" s="213" t="s">
        <v>148</v>
      </c>
    </row>
    <row r="6213" spans="1:6" x14ac:dyDescent="0.3">
      <c r="A6213" s="213">
        <v>2014</v>
      </c>
      <c r="B6213" s="213" t="s">
        <v>92</v>
      </c>
      <c r="C6213" s="213" t="s">
        <v>87</v>
      </c>
      <c r="D6213" s="213" t="s">
        <v>42</v>
      </c>
      <c r="E6213" s="213">
        <v>66</v>
      </c>
      <c r="F6213" s="213" t="s">
        <v>148</v>
      </c>
    </row>
    <row r="6214" spans="1:6" x14ac:dyDescent="0.3">
      <c r="A6214" s="213">
        <v>2014</v>
      </c>
      <c r="B6214" s="213" t="s">
        <v>92</v>
      </c>
      <c r="C6214" s="213" t="s">
        <v>87</v>
      </c>
      <c r="D6214" s="213" t="s">
        <v>286</v>
      </c>
      <c r="E6214" s="213">
        <v>55</v>
      </c>
      <c r="F6214" s="213" t="s">
        <v>148</v>
      </c>
    </row>
    <row r="6215" spans="1:6" x14ac:dyDescent="0.3">
      <c r="A6215" s="213">
        <v>2014</v>
      </c>
      <c r="B6215" s="213" t="s">
        <v>92</v>
      </c>
      <c r="C6215" s="213" t="s">
        <v>87</v>
      </c>
      <c r="D6215" s="213" t="s">
        <v>16</v>
      </c>
      <c r="E6215" s="213">
        <v>861</v>
      </c>
      <c r="F6215" s="213" t="s">
        <v>148</v>
      </c>
    </row>
    <row r="6216" spans="1:6" x14ac:dyDescent="0.3">
      <c r="A6216" s="213">
        <v>2014</v>
      </c>
      <c r="B6216" s="213" t="s">
        <v>92</v>
      </c>
      <c r="C6216" s="213" t="s">
        <v>87</v>
      </c>
      <c r="D6216" s="213" t="s">
        <v>2</v>
      </c>
      <c r="E6216" s="292">
        <v>1850</v>
      </c>
      <c r="F6216" s="213" t="s">
        <v>148</v>
      </c>
    </row>
    <row r="6217" spans="1:6" x14ac:dyDescent="0.3">
      <c r="A6217" s="213">
        <v>2014</v>
      </c>
      <c r="B6217" s="213" t="s">
        <v>92</v>
      </c>
      <c r="C6217" s="213" t="s">
        <v>87</v>
      </c>
      <c r="D6217" s="213" t="s">
        <v>287</v>
      </c>
      <c r="E6217" s="213">
        <v>41</v>
      </c>
      <c r="F6217" s="213" t="s">
        <v>148</v>
      </c>
    </row>
    <row r="6218" spans="1:6" x14ac:dyDescent="0.3">
      <c r="A6218" s="213">
        <v>2014</v>
      </c>
      <c r="B6218" s="213" t="s">
        <v>92</v>
      </c>
      <c r="C6218" s="213" t="s">
        <v>87</v>
      </c>
      <c r="D6218" s="213" t="s">
        <v>288</v>
      </c>
      <c r="E6218" s="213">
        <v>53</v>
      </c>
      <c r="F6218" s="213" t="s">
        <v>148</v>
      </c>
    </row>
    <row r="6219" spans="1:6" x14ac:dyDescent="0.3">
      <c r="A6219" s="213">
        <v>2014</v>
      </c>
      <c r="B6219" s="213" t="s">
        <v>92</v>
      </c>
      <c r="C6219" s="213" t="s">
        <v>87</v>
      </c>
      <c r="D6219" s="213" t="s">
        <v>4</v>
      </c>
      <c r="E6219" s="292">
        <v>1962</v>
      </c>
      <c r="F6219" s="213" t="s">
        <v>148</v>
      </c>
    </row>
    <row r="6220" spans="1:6" x14ac:dyDescent="0.3">
      <c r="A6220" s="213">
        <v>2014</v>
      </c>
      <c r="B6220" s="213" t="s">
        <v>92</v>
      </c>
      <c r="C6220" s="213" t="s">
        <v>87</v>
      </c>
      <c r="D6220" s="213" t="s">
        <v>38</v>
      </c>
      <c r="E6220" s="213">
        <v>140</v>
      </c>
      <c r="F6220" s="213" t="s">
        <v>148</v>
      </c>
    </row>
    <row r="6221" spans="1:6" x14ac:dyDescent="0.3">
      <c r="A6221" s="213">
        <v>2014</v>
      </c>
      <c r="B6221" s="213" t="s">
        <v>92</v>
      </c>
      <c r="C6221" s="213" t="s">
        <v>87</v>
      </c>
      <c r="D6221" s="213" t="s">
        <v>275</v>
      </c>
      <c r="E6221" s="213">
        <v>211</v>
      </c>
      <c r="F6221" s="213" t="s">
        <v>148</v>
      </c>
    </row>
    <row r="6222" spans="1:6" x14ac:dyDescent="0.3">
      <c r="A6222" s="213">
        <v>2014</v>
      </c>
      <c r="B6222" s="213" t="s">
        <v>92</v>
      </c>
      <c r="C6222" s="213" t="s">
        <v>87</v>
      </c>
      <c r="D6222" s="213" t="s">
        <v>8</v>
      </c>
      <c r="E6222" s="213">
        <v>725</v>
      </c>
      <c r="F6222" s="213" t="s">
        <v>148</v>
      </c>
    </row>
    <row r="6223" spans="1:6" x14ac:dyDescent="0.3">
      <c r="A6223" s="213">
        <v>2014</v>
      </c>
      <c r="B6223" s="213" t="s">
        <v>92</v>
      </c>
      <c r="C6223" s="213" t="s">
        <v>87</v>
      </c>
      <c r="D6223" s="213" t="s">
        <v>78</v>
      </c>
      <c r="E6223" s="292">
        <v>1085</v>
      </c>
      <c r="F6223" s="213" t="s">
        <v>148</v>
      </c>
    </row>
    <row r="6224" spans="1:6" x14ac:dyDescent="0.3">
      <c r="A6224" s="213">
        <v>2014</v>
      </c>
      <c r="B6224" s="213" t="s">
        <v>92</v>
      </c>
      <c r="C6224" s="213" t="s">
        <v>87</v>
      </c>
      <c r="D6224" s="213" t="s">
        <v>27</v>
      </c>
      <c r="E6224" s="213">
        <v>700</v>
      </c>
      <c r="F6224" s="213" t="s">
        <v>148</v>
      </c>
    </row>
    <row r="6225" spans="1:6" x14ac:dyDescent="0.3">
      <c r="A6225" s="213">
        <v>2014</v>
      </c>
      <c r="B6225" s="213" t="s">
        <v>92</v>
      </c>
      <c r="C6225" s="213" t="s">
        <v>87</v>
      </c>
      <c r="D6225" s="213" t="s">
        <v>13</v>
      </c>
      <c r="E6225" s="213">
        <v>323</v>
      </c>
      <c r="F6225" s="213" t="s">
        <v>148</v>
      </c>
    </row>
    <row r="6226" spans="1:6" x14ac:dyDescent="0.3">
      <c r="A6226" s="213">
        <v>2014</v>
      </c>
      <c r="B6226" s="213" t="s">
        <v>92</v>
      </c>
      <c r="C6226" s="213" t="s">
        <v>87</v>
      </c>
      <c r="D6226" s="213" t="s">
        <v>70</v>
      </c>
      <c r="E6226" s="213">
        <v>819</v>
      </c>
      <c r="F6226" s="213" t="s">
        <v>148</v>
      </c>
    </row>
    <row r="6227" spans="1:6" x14ac:dyDescent="0.3">
      <c r="A6227" s="213">
        <v>2014</v>
      </c>
      <c r="B6227" s="213" t="s">
        <v>92</v>
      </c>
      <c r="C6227" s="213" t="s">
        <v>87</v>
      </c>
      <c r="D6227" s="213" t="s">
        <v>72</v>
      </c>
      <c r="E6227" s="213">
        <v>196</v>
      </c>
      <c r="F6227" s="213" t="s">
        <v>148</v>
      </c>
    </row>
    <row r="6228" spans="1:6" x14ac:dyDescent="0.3">
      <c r="A6228" s="213">
        <v>2014</v>
      </c>
      <c r="B6228" s="213" t="s">
        <v>92</v>
      </c>
      <c r="C6228" s="213" t="s">
        <v>87</v>
      </c>
      <c r="D6228" s="213" t="s">
        <v>276</v>
      </c>
      <c r="E6228" s="213">
        <v>91</v>
      </c>
      <c r="F6228" s="213" t="s">
        <v>148</v>
      </c>
    </row>
    <row r="6229" spans="1:6" x14ac:dyDescent="0.3">
      <c r="A6229" s="213">
        <v>2014</v>
      </c>
      <c r="B6229" s="213" t="s">
        <v>92</v>
      </c>
      <c r="C6229" s="213" t="s">
        <v>87</v>
      </c>
      <c r="D6229" s="213" t="s">
        <v>6</v>
      </c>
      <c r="E6229" s="292">
        <v>1806</v>
      </c>
      <c r="F6229" s="213" t="s">
        <v>148</v>
      </c>
    </row>
    <row r="6230" spans="1:6" x14ac:dyDescent="0.3">
      <c r="A6230" s="213">
        <v>2014</v>
      </c>
      <c r="B6230" s="213" t="s">
        <v>92</v>
      </c>
      <c r="C6230" s="213" t="s">
        <v>87</v>
      </c>
      <c r="D6230" s="213" t="s">
        <v>62</v>
      </c>
      <c r="E6230" s="213">
        <v>602</v>
      </c>
      <c r="F6230" s="213" t="s">
        <v>148</v>
      </c>
    </row>
    <row r="6231" spans="1:6" x14ac:dyDescent="0.3">
      <c r="A6231" s="213">
        <v>2014</v>
      </c>
      <c r="B6231" s="213" t="s">
        <v>92</v>
      </c>
      <c r="C6231" s="213" t="s">
        <v>87</v>
      </c>
      <c r="D6231" s="213" t="s">
        <v>5</v>
      </c>
      <c r="E6231" s="292">
        <v>1423</v>
      </c>
      <c r="F6231" s="213" t="s">
        <v>148</v>
      </c>
    </row>
    <row r="6232" spans="1:6" x14ac:dyDescent="0.3">
      <c r="A6232" s="213">
        <v>2014</v>
      </c>
      <c r="B6232" s="213" t="s">
        <v>92</v>
      </c>
      <c r="C6232" s="213" t="s">
        <v>87</v>
      </c>
      <c r="D6232" s="213" t="s">
        <v>37</v>
      </c>
      <c r="E6232" s="213">
        <v>47</v>
      </c>
      <c r="F6232" s="213" t="s">
        <v>148</v>
      </c>
    </row>
    <row r="6233" spans="1:6" x14ac:dyDescent="0.3">
      <c r="A6233" s="213">
        <v>2014</v>
      </c>
      <c r="B6233" s="213" t="s">
        <v>92</v>
      </c>
      <c r="C6233" s="213" t="s">
        <v>87</v>
      </c>
      <c r="D6233" s="213" t="s">
        <v>76</v>
      </c>
      <c r="E6233" s="213">
        <v>883</v>
      </c>
      <c r="F6233" s="213" t="s">
        <v>148</v>
      </c>
    </row>
    <row r="6234" spans="1:6" x14ac:dyDescent="0.3">
      <c r="A6234" s="213">
        <v>2014</v>
      </c>
      <c r="B6234" s="213" t="s">
        <v>92</v>
      </c>
      <c r="C6234" s="213" t="s">
        <v>87</v>
      </c>
      <c r="D6234" s="213" t="s">
        <v>63</v>
      </c>
      <c r="E6234" s="213">
        <v>209</v>
      </c>
      <c r="F6234" s="213" t="s">
        <v>148</v>
      </c>
    </row>
    <row r="6235" spans="1:6" x14ac:dyDescent="0.3">
      <c r="A6235" s="213">
        <v>2014</v>
      </c>
      <c r="B6235" s="213" t="s">
        <v>92</v>
      </c>
      <c r="C6235" s="213" t="s">
        <v>87</v>
      </c>
      <c r="D6235" s="213" t="s">
        <v>277</v>
      </c>
      <c r="E6235" s="213">
        <v>120</v>
      </c>
      <c r="F6235" s="213" t="s">
        <v>148</v>
      </c>
    </row>
    <row r="6236" spans="1:6" x14ac:dyDescent="0.3">
      <c r="A6236" s="213">
        <v>2014</v>
      </c>
      <c r="B6236" s="213" t="s">
        <v>92</v>
      </c>
      <c r="C6236" s="213" t="s">
        <v>87</v>
      </c>
      <c r="D6236" s="213" t="s">
        <v>43</v>
      </c>
      <c r="E6236" s="213">
        <v>256</v>
      </c>
      <c r="F6236" s="213" t="s">
        <v>148</v>
      </c>
    </row>
    <row r="6237" spans="1:6" x14ac:dyDescent="0.3">
      <c r="A6237" s="213">
        <v>2014</v>
      </c>
      <c r="B6237" s="213" t="s">
        <v>92</v>
      </c>
      <c r="C6237" s="213" t="s">
        <v>87</v>
      </c>
      <c r="D6237" s="213" t="s">
        <v>65</v>
      </c>
      <c r="E6237" s="213">
        <v>295</v>
      </c>
      <c r="F6237" s="213" t="s">
        <v>148</v>
      </c>
    </row>
    <row r="6238" spans="1:6" x14ac:dyDescent="0.3">
      <c r="A6238" s="213">
        <v>2014</v>
      </c>
      <c r="B6238" s="213" t="s">
        <v>92</v>
      </c>
      <c r="C6238" s="213" t="s">
        <v>87</v>
      </c>
      <c r="D6238" s="213" t="s">
        <v>22</v>
      </c>
      <c r="E6238" s="213">
        <v>334</v>
      </c>
      <c r="F6238" s="213" t="s">
        <v>148</v>
      </c>
    </row>
    <row r="6239" spans="1:6" x14ac:dyDescent="0.3">
      <c r="A6239" s="213">
        <v>2014</v>
      </c>
      <c r="B6239" s="213" t="s">
        <v>92</v>
      </c>
      <c r="C6239" s="213" t="s">
        <v>87</v>
      </c>
      <c r="D6239" s="213" t="s">
        <v>61</v>
      </c>
      <c r="E6239" s="213">
        <v>182</v>
      </c>
      <c r="F6239" s="213" t="s">
        <v>148</v>
      </c>
    </row>
    <row r="6240" spans="1:6" x14ac:dyDescent="0.3">
      <c r="A6240" s="213">
        <v>2014</v>
      </c>
      <c r="B6240" s="213" t="s">
        <v>92</v>
      </c>
      <c r="C6240" s="213" t="s">
        <v>87</v>
      </c>
      <c r="D6240" s="213" t="s">
        <v>23</v>
      </c>
      <c r="E6240" s="213">
        <v>394</v>
      </c>
      <c r="F6240" s="213" t="s">
        <v>148</v>
      </c>
    </row>
    <row r="6241" spans="1:6" x14ac:dyDescent="0.3">
      <c r="A6241" s="213">
        <v>2014</v>
      </c>
      <c r="B6241" s="213" t="s">
        <v>92</v>
      </c>
      <c r="C6241" s="213" t="s">
        <v>87</v>
      </c>
      <c r="D6241" s="213" t="s">
        <v>12</v>
      </c>
      <c r="E6241" s="213">
        <v>249</v>
      </c>
      <c r="F6241" s="213" t="s">
        <v>148</v>
      </c>
    </row>
    <row r="6242" spans="1:6" x14ac:dyDescent="0.3">
      <c r="A6242" s="213">
        <v>2014</v>
      </c>
      <c r="B6242" s="213" t="s">
        <v>92</v>
      </c>
      <c r="C6242" s="213" t="s">
        <v>87</v>
      </c>
      <c r="D6242" s="213" t="s">
        <v>278</v>
      </c>
      <c r="E6242" s="213">
        <v>623</v>
      </c>
      <c r="F6242" s="213" t="s">
        <v>148</v>
      </c>
    </row>
    <row r="6243" spans="1:6" x14ac:dyDescent="0.3">
      <c r="A6243" s="213">
        <v>2014</v>
      </c>
      <c r="B6243" s="213" t="s">
        <v>92</v>
      </c>
      <c r="C6243" s="213" t="s">
        <v>87</v>
      </c>
      <c r="D6243" s="213" t="s">
        <v>19</v>
      </c>
      <c r="E6243" s="213">
        <v>472</v>
      </c>
      <c r="F6243" s="213" t="s">
        <v>148</v>
      </c>
    </row>
    <row r="6244" spans="1:6" x14ac:dyDescent="0.3">
      <c r="A6244" s="213">
        <v>2014</v>
      </c>
      <c r="B6244" s="213" t="s">
        <v>92</v>
      </c>
      <c r="C6244" s="213" t="s">
        <v>87</v>
      </c>
      <c r="D6244" s="213" t="s">
        <v>45</v>
      </c>
      <c r="E6244" s="213">
        <v>120</v>
      </c>
      <c r="F6244" s="213" t="s">
        <v>148</v>
      </c>
    </row>
    <row r="6245" spans="1:6" x14ac:dyDescent="0.3">
      <c r="A6245" s="213">
        <v>2014</v>
      </c>
      <c r="B6245" s="213" t="s">
        <v>92</v>
      </c>
      <c r="C6245" s="213" t="s">
        <v>87</v>
      </c>
      <c r="D6245" s="213" t="s">
        <v>48</v>
      </c>
      <c r="E6245" s="213">
        <v>289</v>
      </c>
      <c r="F6245" s="213" t="s">
        <v>148</v>
      </c>
    </row>
    <row r="6246" spans="1:6" x14ac:dyDescent="0.3">
      <c r="A6246" s="213">
        <v>2014</v>
      </c>
      <c r="B6246" s="213" t="s">
        <v>92</v>
      </c>
      <c r="C6246" s="213" t="s">
        <v>87</v>
      </c>
      <c r="D6246" s="213" t="s">
        <v>34</v>
      </c>
      <c r="E6246" s="213">
        <v>158</v>
      </c>
      <c r="F6246" s="213" t="s">
        <v>148</v>
      </c>
    </row>
    <row r="6247" spans="1:6" x14ac:dyDescent="0.3">
      <c r="A6247" s="213">
        <v>2014</v>
      </c>
      <c r="B6247" s="213" t="s">
        <v>92</v>
      </c>
      <c r="C6247" s="213" t="s">
        <v>87</v>
      </c>
      <c r="D6247" s="213" t="s">
        <v>3</v>
      </c>
      <c r="E6247" s="292">
        <v>1721</v>
      </c>
      <c r="F6247" s="213" t="s">
        <v>148</v>
      </c>
    </row>
    <row r="6248" spans="1:6" x14ac:dyDescent="0.3">
      <c r="A6248" s="213">
        <v>2014</v>
      </c>
      <c r="B6248" s="213" t="s">
        <v>92</v>
      </c>
      <c r="C6248" s="213" t="s">
        <v>87</v>
      </c>
      <c r="D6248" s="213" t="s">
        <v>80</v>
      </c>
      <c r="E6248" s="213">
        <v>578</v>
      </c>
      <c r="F6248" s="213" t="s">
        <v>148</v>
      </c>
    </row>
    <row r="6249" spans="1:6" x14ac:dyDescent="0.3">
      <c r="A6249" s="213">
        <v>2014</v>
      </c>
      <c r="B6249" s="213" t="s">
        <v>92</v>
      </c>
      <c r="C6249" s="213" t="s">
        <v>87</v>
      </c>
      <c r="D6249" s="213" t="s">
        <v>39</v>
      </c>
      <c r="E6249" s="213">
        <v>427</v>
      </c>
      <c r="F6249" s="213" t="s">
        <v>148</v>
      </c>
    </row>
    <row r="6250" spans="1:6" x14ac:dyDescent="0.3">
      <c r="A6250" s="213">
        <v>2014</v>
      </c>
      <c r="B6250" s="213" t="s">
        <v>92</v>
      </c>
      <c r="C6250" s="213" t="s">
        <v>87</v>
      </c>
      <c r="D6250" s="213" t="s">
        <v>14</v>
      </c>
      <c r="E6250" s="292">
        <v>1227</v>
      </c>
      <c r="F6250" s="213" t="s">
        <v>148</v>
      </c>
    </row>
    <row r="6251" spans="1:6" x14ac:dyDescent="0.3">
      <c r="A6251" s="213">
        <v>2014</v>
      </c>
      <c r="B6251" s="213" t="s">
        <v>92</v>
      </c>
      <c r="C6251" s="213" t="s">
        <v>87</v>
      </c>
      <c r="D6251" s="213" t="s">
        <v>68</v>
      </c>
      <c r="E6251" s="213">
        <v>264</v>
      </c>
      <c r="F6251" s="213" t="s">
        <v>148</v>
      </c>
    </row>
    <row r="6252" spans="1:6" x14ac:dyDescent="0.3">
      <c r="A6252" s="213">
        <v>2014</v>
      </c>
      <c r="B6252" s="213" t="s">
        <v>92</v>
      </c>
      <c r="C6252" s="213" t="s">
        <v>87</v>
      </c>
      <c r="D6252" s="213" t="s">
        <v>69</v>
      </c>
      <c r="E6252" s="213">
        <v>199</v>
      </c>
      <c r="F6252" s="213" t="s">
        <v>148</v>
      </c>
    </row>
    <row r="6253" spans="1:6" x14ac:dyDescent="0.3">
      <c r="A6253" s="213">
        <v>2014</v>
      </c>
      <c r="B6253" s="213" t="s">
        <v>92</v>
      </c>
      <c r="C6253" s="213" t="s">
        <v>87</v>
      </c>
      <c r="D6253" s="213" t="s">
        <v>50</v>
      </c>
      <c r="E6253" s="213">
        <v>53</v>
      </c>
      <c r="F6253" s="213" t="s">
        <v>148</v>
      </c>
    </row>
    <row r="6254" spans="1:6" x14ac:dyDescent="0.3">
      <c r="A6254" s="213">
        <v>2014</v>
      </c>
      <c r="B6254" s="213" t="s">
        <v>92</v>
      </c>
      <c r="C6254" s="213" t="s">
        <v>87</v>
      </c>
      <c r="D6254" s="213" t="s">
        <v>279</v>
      </c>
      <c r="E6254" s="213">
        <v>87</v>
      </c>
      <c r="F6254" s="213" t="s">
        <v>148</v>
      </c>
    </row>
    <row r="6255" spans="1:6" x14ac:dyDescent="0.3">
      <c r="A6255" s="213">
        <v>2014</v>
      </c>
      <c r="B6255" s="213" t="s">
        <v>92</v>
      </c>
      <c r="C6255" s="213" t="s">
        <v>87</v>
      </c>
      <c r="D6255" s="213" t="s">
        <v>24</v>
      </c>
      <c r="E6255" s="292">
        <v>1112</v>
      </c>
      <c r="F6255" s="213" t="s">
        <v>148</v>
      </c>
    </row>
    <row r="6256" spans="1:6" x14ac:dyDescent="0.3">
      <c r="A6256" s="213">
        <v>2014</v>
      </c>
      <c r="B6256" s="213" t="s">
        <v>92</v>
      </c>
      <c r="C6256" s="213" t="s">
        <v>87</v>
      </c>
      <c r="D6256" s="213" t="s">
        <v>9</v>
      </c>
      <c r="E6256" s="213">
        <v>842</v>
      </c>
      <c r="F6256" s="213" t="s">
        <v>148</v>
      </c>
    </row>
    <row r="6257" spans="1:6" x14ac:dyDescent="0.3">
      <c r="A6257" s="213">
        <v>2014</v>
      </c>
      <c r="B6257" s="213" t="s">
        <v>92</v>
      </c>
      <c r="C6257" s="213" t="s">
        <v>87</v>
      </c>
      <c r="D6257" s="213" t="s">
        <v>67</v>
      </c>
      <c r="E6257" s="213">
        <v>381</v>
      </c>
      <c r="F6257" s="213" t="s">
        <v>148</v>
      </c>
    </row>
    <row r="6258" spans="1:6" x14ac:dyDescent="0.3">
      <c r="A6258" s="213">
        <v>2014</v>
      </c>
      <c r="B6258" s="213" t="s">
        <v>92</v>
      </c>
      <c r="C6258" s="213" t="s">
        <v>87</v>
      </c>
      <c r="D6258" s="213" t="s">
        <v>28</v>
      </c>
      <c r="E6258" s="213">
        <v>566</v>
      </c>
      <c r="F6258" s="213" t="s">
        <v>148</v>
      </c>
    </row>
    <row r="6259" spans="1:6" x14ac:dyDescent="0.3">
      <c r="A6259" s="213">
        <v>2014</v>
      </c>
      <c r="B6259" s="213" t="s">
        <v>92</v>
      </c>
      <c r="C6259" s="213" t="s">
        <v>87</v>
      </c>
      <c r="D6259" s="213" t="s">
        <v>31</v>
      </c>
      <c r="E6259" s="213">
        <v>496</v>
      </c>
      <c r="F6259" s="213" t="s">
        <v>148</v>
      </c>
    </row>
    <row r="6260" spans="1:6" x14ac:dyDescent="0.3">
      <c r="A6260" s="213">
        <v>2014</v>
      </c>
      <c r="B6260" s="213" t="s">
        <v>92</v>
      </c>
      <c r="C6260" s="213" t="s">
        <v>87</v>
      </c>
      <c r="D6260" s="213" t="s">
        <v>64</v>
      </c>
      <c r="E6260" s="213">
        <v>592</v>
      </c>
      <c r="F6260" s="213" t="s">
        <v>148</v>
      </c>
    </row>
    <row r="6261" spans="1:6" x14ac:dyDescent="0.3">
      <c r="A6261" s="213">
        <v>2014</v>
      </c>
      <c r="B6261" s="213" t="s">
        <v>92</v>
      </c>
      <c r="C6261" s="213" t="s">
        <v>87</v>
      </c>
      <c r="D6261" s="213" t="s">
        <v>290</v>
      </c>
      <c r="E6261" s="213">
        <v>40</v>
      </c>
      <c r="F6261" s="213" t="s">
        <v>148</v>
      </c>
    </row>
    <row r="6262" spans="1:6" x14ac:dyDescent="0.3">
      <c r="A6262" s="213">
        <v>2014</v>
      </c>
      <c r="B6262" s="213" t="s">
        <v>92</v>
      </c>
      <c r="C6262" s="213" t="s">
        <v>87</v>
      </c>
      <c r="D6262" s="213" t="s">
        <v>280</v>
      </c>
      <c r="E6262" s="213">
        <v>165</v>
      </c>
      <c r="F6262" s="213" t="s">
        <v>148</v>
      </c>
    </row>
    <row r="6263" spans="1:6" x14ac:dyDescent="0.3">
      <c r="A6263" s="213">
        <v>2014</v>
      </c>
      <c r="B6263" s="213" t="s">
        <v>92</v>
      </c>
      <c r="C6263" s="213" t="s">
        <v>87</v>
      </c>
      <c r="D6263" s="213" t="s">
        <v>73</v>
      </c>
      <c r="E6263" s="213">
        <v>965</v>
      </c>
      <c r="F6263" s="213" t="s">
        <v>148</v>
      </c>
    </row>
    <row r="6264" spans="1:6" x14ac:dyDescent="0.3">
      <c r="A6264" s="213">
        <v>2014</v>
      </c>
      <c r="B6264" s="213" t="s">
        <v>92</v>
      </c>
      <c r="C6264" s="213" t="s">
        <v>87</v>
      </c>
      <c r="D6264" s="213" t="s">
        <v>26</v>
      </c>
      <c r="E6264" s="213">
        <v>430</v>
      </c>
      <c r="F6264" s="213" t="s">
        <v>148</v>
      </c>
    </row>
    <row r="6265" spans="1:6" x14ac:dyDescent="0.3">
      <c r="A6265" s="213">
        <v>2014</v>
      </c>
      <c r="B6265" s="213" t="s">
        <v>92</v>
      </c>
      <c r="C6265" s="213" t="s">
        <v>87</v>
      </c>
      <c r="D6265" s="213" t="s">
        <v>32</v>
      </c>
      <c r="E6265" s="213">
        <v>426</v>
      </c>
      <c r="F6265" s="213" t="s">
        <v>148</v>
      </c>
    </row>
    <row r="6266" spans="1:6" x14ac:dyDescent="0.3">
      <c r="A6266" s="213">
        <v>2014</v>
      </c>
      <c r="B6266" s="213" t="s">
        <v>92</v>
      </c>
      <c r="C6266" s="213" t="s">
        <v>87</v>
      </c>
      <c r="D6266" s="213" t="s">
        <v>46</v>
      </c>
      <c r="E6266" s="292">
        <v>1016</v>
      </c>
      <c r="F6266" s="213" t="s">
        <v>148</v>
      </c>
    </row>
    <row r="6267" spans="1:6" x14ac:dyDescent="0.3">
      <c r="A6267" s="213">
        <v>2014</v>
      </c>
      <c r="B6267" s="213" t="s">
        <v>92</v>
      </c>
      <c r="C6267" s="213" t="s">
        <v>87</v>
      </c>
      <c r="D6267" s="213" t="s">
        <v>75</v>
      </c>
      <c r="E6267" s="213">
        <v>665</v>
      </c>
      <c r="F6267" s="213" t="s">
        <v>148</v>
      </c>
    </row>
    <row r="6268" spans="1:6" x14ac:dyDescent="0.3">
      <c r="A6268" s="213">
        <v>2014</v>
      </c>
      <c r="B6268" s="213" t="s">
        <v>92</v>
      </c>
      <c r="C6268" s="213" t="s">
        <v>87</v>
      </c>
      <c r="D6268" s="213" t="s">
        <v>10</v>
      </c>
      <c r="E6268" s="292">
        <v>1490</v>
      </c>
      <c r="F6268" s="213" t="s">
        <v>148</v>
      </c>
    </row>
    <row r="6269" spans="1:6" x14ac:dyDescent="0.3">
      <c r="A6269" s="213">
        <v>2014</v>
      </c>
      <c r="B6269" s="213" t="s">
        <v>92</v>
      </c>
      <c r="C6269" s="213" t="s">
        <v>87</v>
      </c>
      <c r="D6269" s="213" t="s">
        <v>291</v>
      </c>
      <c r="E6269" s="213">
        <v>128</v>
      </c>
      <c r="F6269" s="213" t="s">
        <v>148</v>
      </c>
    </row>
    <row r="6270" spans="1:6" x14ac:dyDescent="0.3">
      <c r="A6270" s="213">
        <v>2014</v>
      </c>
      <c r="B6270" s="213" t="s">
        <v>92</v>
      </c>
      <c r="C6270" s="213" t="s">
        <v>87</v>
      </c>
      <c r="D6270" s="213" t="s">
        <v>15</v>
      </c>
      <c r="E6270" s="292">
        <v>1267</v>
      </c>
      <c r="F6270" s="213" t="s">
        <v>148</v>
      </c>
    </row>
    <row r="6271" spans="1:6" x14ac:dyDescent="0.3">
      <c r="A6271" s="213">
        <v>2014</v>
      </c>
      <c r="B6271" s="213" t="s">
        <v>92</v>
      </c>
      <c r="C6271" s="213" t="s">
        <v>87</v>
      </c>
      <c r="D6271" s="213" t="s">
        <v>18</v>
      </c>
      <c r="E6271" s="292">
        <v>1447</v>
      </c>
      <c r="F6271" s="213" t="s">
        <v>148</v>
      </c>
    </row>
    <row r="6272" spans="1:6" x14ac:dyDescent="0.3">
      <c r="A6272" s="213">
        <v>2014</v>
      </c>
      <c r="B6272" s="213" t="s">
        <v>92</v>
      </c>
      <c r="C6272" s="213" t="s">
        <v>87</v>
      </c>
      <c r="D6272" s="213" t="s">
        <v>77</v>
      </c>
      <c r="E6272" s="213">
        <v>490</v>
      </c>
      <c r="F6272" s="213" t="s">
        <v>148</v>
      </c>
    </row>
    <row r="6273" spans="1:6" x14ac:dyDescent="0.3">
      <c r="A6273" s="213">
        <v>2014</v>
      </c>
      <c r="B6273" s="213" t="s">
        <v>92</v>
      </c>
      <c r="C6273" s="213" t="s">
        <v>87</v>
      </c>
      <c r="D6273" s="213" t="s">
        <v>44</v>
      </c>
      <c r="E6273" s="213">
        <v>99</v>
      </c>
      <c r="F6273" s="213" t="s">
        <v>148</v>
      </c>
    </row>
    <row r="6274" spans="1:6" x14ac:dyDescent="0.3">
      <c r="A6274" s="213">
        <v>2014</v>
      </c>
      <c r="B6274" s="213" t="s">
        <v>92</v>
      </c>
      <c r="C6274" s="213" t="s">
        <v>87</v>
      </c>
      <c r="D6274" s="213" t="s">
        <v>71</v>
      </c>
      <c r="E6274" s="213">
        <v>476</v>
      </c>
      <c r="F6274" s="213" t="s">
        <v>148</v>
      </c>
    </row>
    <row r="6275" spans="1:6" x14ac:dyDescent="0.3">
      <c r="A6275" s="213">
        <v>2014</v>
      </c>
      <c r="B6275" s="213" t="s">
        <v>92</v>
      </c>
      <c r="C6275" s="213" t="s">
        <v>87</v>
      </c>
      <c r="D6275" s="213" t="s">
        <v>52</v>
      </c>
      <c r="E6275" s="213">
        <v>103</v>
      </c>
      <c r="F6275" s="213" t="s">
        <v>148</v>
      </c>
    </row>
    <row r="6276" spans="1:6" x14ac:dyDescent="0.3">
      <c r="A6276" s="213">
        <v>2014</v>
      </c>
      <c r="B6276" s="213" t="s">
        <v>92</v>
      </c>
      <c r="C6276" s="213" t="s">
        <v>87</v>
      </c>
      <c r="D6276" s="213" t="s">
        <v>20</v>
      </c>
      <c r="E6276" s="213">
        <v>817</v>
      </c>
      <c r="F6276" s="213" t="s">
        <v>148</v>
      </c>
    </row>
    <row r="6277" spans="1:6" x14ac:dyDescent="0.3">
      <c r="A6277" s="213">
        <v>2014</v>
      </c>
      <c r="B6277" s="213" t="s">
        <v>92</v>
      </c>
      <c r="C6277" s="213" t="s">
        <v>87</v>
      </c>
      <c r="D6277" s="213" t="s">
        <v>95</v>
      </c>
      <c r="E6277" s="292">
        <v>1229</v>
      </c>
      <c r="F6277" s="213" t="s">
        <v>148</v>
      </c>
    </row>
    <row r="6278" spans="1:6" x14ac:dyDescent="0.3">
      <c r="A6278" s="213">
        <v>2014</v>
      </c>
      <c r="B6278" s="213" t="s">
        <v>92</v>
      </c>
      <c r="C6278" s="213" t="s">
        <v>87</v>
      </c>
      <c r="D6278" s="213" t="s">
        <v>30</v>
      </c>
      <c r="E6278" s="213">
        <v>169</v>
      </c>
      <c r="F6278" s="213" t="s">
        <v>148</v>
      </c>
    </row>
    <row r="6279" spans="1:6" x14ac:dyDescent="0.3">
      <c r="A6279" s="213">
        <v>2014</v>
      </c>
      <c r="B6279" s="213" t="s">
        <v>92</v>
      </c>
      <c r="C6279" s="213" t="s">
        <v>87</v>
      </c>
      <c r="D6279" s="213" t="s">
        <v>58</v>
      </c>
      <c r="E6279" s="213">
        <v>60</v>
      </c>
      <c r="F6279" s="213" t="s">
        <v>148</v>
      </c>
    </row>
    <row r="6280" spans="1:6" x14ac:dyDescent="0.3">
      <c r="A6280" s="213">
        <v>2014</v>
      </c>
      <c r="B6280" s="213" t="s">
        <v>92</v>
      </c>
      <c r="C6280" s="213" t="s">
        <v>87</v>
      </c>
      <c r="D6280" s="213" t="s">
        <v>281</v>
      </c>
      <c r="E6280" s="292">
        <v>3462</v>
      </c>
      <c r="F6280" s="213" t="s">
        <v>148</v>
      </c>
    </row>
    <row r="6281" spans="1:6" x14ac:dyDescent="0.3">
      <c r="A6281" s="213">
        <v>2014</v>
      </c>
      <c r="B6281" s="213" t="s">
        <v>92</v>
      </c>
      <c r="C6281" s="213" t="s">
        <v>87</v>
      </c>
      <c r="D6281" s="213" t="s">
        <v>282</v>
      </c>
      <c r="E6281" s="213">
        <v>201</v>
      </c>
      <c r="F6281" s="213" t="s">
        <v>148</v>
      </c>
    </row>
    <row r="6282" spans="1:6" x14ac:dyDescent="0.3">
      <c r="A6282" s="213">
        <v>2014</v>
      </c>
      <c r="B6282" s="213" t="s">
        <v>92</v>
      </c>
      <c r="C6282" s="213" t="s">
        <v>87</v>
      </c>
      <c r="D6282" s="213" t="s">
        <v>145</v>
      </c>
      <c r="E6282" s="292">
        <v>14210</v>
      </c>
      <c r="F6282" s="213" t="s">
        <v>148</v>
      </c>
    </row>
    <row r="6283" spans="1:6" x14ac:dyDescent="0.3">
      <c r="A6283" s="213">
        <v>2014</v>
      </c>
      <c r="B6283" s="213" t="s">
        <v>92</v>
      </c>
      <c r="C6283" s="213" t="s">
        <v>87</v>
      </c>
      <c r="D6283" s="213" t="s">
        <v>146</v>
      </c>
      <c r="E6283" s="292">
        <v>7743</v>
      </c>
      <c r="F6283" s="213" t="s">
        <v>148</v>
      </c>
    </row>
    <row r="6284" spans="1:6" x14ac:dyDescent="0.3">
      <c r="A6284" s="213">
        <v>2014</v>
      </c>
      <c r="B6284" s="213" t="s">
        <v>92</v>
      </c>
      <c r="C6284" s="213" t="s">
        <v>87</v>
      </c>
      <c r="D6284" s="213" t="s">
        <v>147</v>
      </c>
      <c r="E6284" s="292">
        <v>17060</v>
      </c>
      <c r="F6284" s="213" t="s">
        <v>148</v>
      </c>
    </row>
    <row r="6285" spans="1:6" x14ac:dyDescent="0.3">
      <c r="A6285" s="213">
        <v>2014</v>
      </c>
      <c r="B6285" s="213" t="s">
        <v>92</v>
      </c>
      <c r="C6285" s="213" t="s">
        <v>88</v>
      </c>
      <c r="D6285" s="213" t="s">
        <v>59</v>
      </c>
      <c r="E6285" s="213">
        <v>42</v>
      </c>
      <c r="F6285" s="213" t="s">
        <v>148</v>
      </c>
    </row>
    <row r="6286" spans="1:6" x14ac:dyDescent="0.3">
      <c r="A6286" s="213">
        <v>2014</v>
      </c>
      <c r="B6286" s="213" t="s">
        <v>92</v>
      </c>
      <c r="C6286" s="213" t="s">
        <v>88</v>
      </c>
      <c r="D6286" s="213" t="s">
        <v>79</v>
      </c>
      <c r="E6286" s="213">
        <v>685</v>
      </c>
      <c r="F6286" s="213" t="s">
        <v>148</v>
      </c>
    </row>
    <row r="6287" spans="1:6" x14ac:dyDescent="0.3">
      <c r="A6287" s="213">
        <v>2014</v>
      </c>
      <c r="B6287" s="213" t="s">
        <v>92</v>
      </c>
      <c r="C6287" s="213" t="s">
        <v>88</v>
      </c>
      <c r="D6287" s="213" t="s">
        <v>17</v>
      </c>
      <c r="E6287" s="213">
        <v>370</v>
      </c>
      <c r="F6287" s="213" t="s">
        <v>148</v>
      </c>
    </row>
    <row r="6288" spans="1:6" x14ac:dyDescent="0.3">
      <c r="A6288" s="213">
        <v>2014</v>
      </c>
      <c r="B6288" s="213" t="s">
        <v>92</v>
      </c>
      <c r="C6288" s="213" t="s">
        <v>88</v>
      </c>
      <c r="D6288" s="213" t="s">
        <v>274</v>
      </c>
      <c r="E6288" s="213">
        <v>48</v>
      </c>
      <c r="F6288" s="213" t="s">
        <v>148</v>
      </c>
    </row>
    <row r="6289" spans="1:6" x14ac:dyDescent="0.3">
      <c r="A6289" s="213">
        <v>2014</v>
      </c>
      <c r="B6289" s="213" t="s">
        <v>92</v>
      </c>
      <c r="C6289" s="213" t="s">
        <v>88</v>
      </c>
      <c r="D6289" s="213" t="s">
        <v>66</v>
      </c>
      <c r="E6289" s="213">
        <v>106</v>
      </c>
      <c r="F6289" s="213" t="s">
        <v>148</v>
      </c>
    </row>
    <row r="6290" spans="1:6" x14ac:dyDescent="0.3">
      <c r="A6290" s="213">
        <v>2014</v>
      </c>
      <c r="B6290" s="213" t="s">
        <v>92</v>
      </c>
      <c r="C6290" s="213" t="s">
        <v>88</v>
      </c>
      <c r="D6290" s="213" t="s">
        <v>283</v>
      </c>
      <c r="E6290" s="213">
        <v>37</v>
      </c>
      <c r="F6290" s="213" t="s">
        <v>148</v>
      </c>
    </row>
    <row r="6291" spans="1:6" x14ac:dyDescent="0.3">
      <c r="A6291" s="213">
        <v>2014</v>
      </c>
      <c r="B6291" s="213" t="s">
        <v>92</v>
      </c>
      <c r="C6291" s="213" t="s">
        <v>88</v>
      </c>
      <c r="D6291" s="213" t="s">
        <v>11</v>
      </c>
      <c r="E6291" s="213">
        <v>594</v>
      </c>
      <c r="F6291" s="213" t="s">
        <v>148</v>
      </c>
    </row>
    <row r="6292" spans="1:6" x14ac:dyDescent="0.3">
      <c r="A6292" s="213">
        <v>2014</v>
      </c>
      <c r="B6292" s="213" t="s">
        <v>92</v>
      </c>
      <c r="C6292" s="213" t="s">
        <v>88</v>
      </c>
      <c r="D6292" s="213" t="s">
        <v>56</v>
      </c>
      <c r="E6292" s="213">
        <v>161</v>
      </c>
      <c r="F6292" s="213" t="s">
        <v>148</v>
      </c>
    </row>
    <row r="6293" spans="1:6" x14ac:dyDescent="0.3">
      <c r="A6293" s="213">
        <v>2014</v>
      </c>
      <c r="B6293" s="213" t="s">
        <v>92</v>
      </c>
      <c r="C6293" s="213" t="s">
        <v>88</v>
      </c>
      <c r="D6293" s="213" t="s">
        <v>29</v>
      </c>
      <c r="E6293" s="213">
        <v>174</v>
      </c>
      <c r="F6293" s="213" t="s">
        <v>148</v>
      </c>
    </row>
    <row r="6294" spans="1:6" x14ac:dyDescent="0.3">
      <c r="A6294" s="213">
        <v>2014</v>
      </c>
      <c r="B6294" s="213" t="s">
        <v>92</v>
      </c>
      <c r="C6294" s="213" t="s">
        <v>88</v>
      </c>
      <c r="D6294" s="213" t="s">
        <v>47</v>
      </c>
      <c r="E6294" s="213">
        <v>488</v>
      </c>
      <c r="F6294" s="213" t="s">
        <v>148</v>
      </c>
    </row>
    <row r="6295" spans="1:6" x14ac:dyDescent="0.3">
      <c r="A6295" s="213">
        <v>2014</v>
      </c>
      <c r="B6295" s="213" t="s">
        <v>92</v>
      </c>
      <c r="C6295" s="213" t="s">
        <v>88</v>
      </c>
      <c r="D6295" s="213" t="s">
        <v>57</v>
      </c>
      <c r="E6295" s="213">
        <v>75</v>
      </c>
      <c r="F6295" s="213" t="s">
        <v>148</v>
      </c>
    </row>
    <row r="6296" spans="1:6" x14ac:dyDescent="0.3">
      <c r="A6296" s="213">
        <v>2014</v>
      </c>
      <c r="B6296" s="213" t="s">
        <v>92</v>
      </c>
      <c r="C6296" s="213" t="s">
        <v>88</v>
      </c>
      <c r="D6296" s="213" t="s">
        <v>74</v>
      </c>
      <c r="E6296" s="213">
        <v>441</v>
      </c>
      <c r="F6296" s="213" t="s">
        <v>148</v>
      </c>
    </row>
    <row r="6297" spans="1:6" x14ac:dyDescent="0.3">
      <c r="A6297" s="213">
        <v>2014</v>
      </c>
      <c r="B6297" s="213" t="s">
        <v>92</v>
      </c>
      <c r="C6297" s="213" t="s">
        <v>88</v>
      </c>
      <c r="D6297" s="213" t="s">
        <v>53</v>
      </c>
      <c r="E6297" s="213">
        <v>45</v>
      </c>
      <c r="F6297" s="213" t="s">
        <v>148</v>
      </c>
    </row>
    <row r="6298" spans="1:6" x14ac:dyDescent="0.3">
      <c r="A6298" s="213">
        <v>2014</v>
      </c>
      <c r="B6298" s="213" t="s">
        <v>92</v>
      </c>
      <c r="C6298" s="213" t="s">
        <v>88</v>
      </c>
      <c r="D6298" s="213" t="s">
        <v>33</v>
      </c>
      <c r="E6298" s="213">
        <v>107</v>
      </c>
      <c r="F6298" s="213" t="s">
        <v>148</v>
      </c>
    </row>
    <row r="6299" spans="1:6" x14ac:dyDescent="0.3">
      <c r="A6299" s="213">
        <v>2014</v>
      </c>
      <c r="B6299" s="213" t="s">
        <v>92</v>
      </c>
      <c r="C6299" s="213" t="s">
        <v>88</v>
      </c>
      <c r="D6299" s="213" t="s">
        <v>60</v>
      </c>
      <c r="E6299" s="213">
        <v>184</v>
      </c>
      <c r="F6299" s="213" t="s">
        <v>148</v>
      </c>
    </row>
    <row r="6300" spans="1:6" x14ac:dyDescent="0.3">
      <c r="A6300" s="213">
        <v>2014</v>
      </c>
      <c r="B6300" s="213" t="s">
        <v>92</v>
      </c>
      <c r="C6300" s="213" t="s">
        <v>88</v>
      </c>
      <c r="D6300" s="213" t="s">
        <v>25</v>
      </c>
      <c r="E6300" s="213">
        <v>419</v>
      </c>
      <c r="F6300" s="213" t="s">
        <v>148</v>
      </c>
    </row>
    <row r="6301" spans="1:6" x14ac:dyDescent="0.3">
      <c r="A6301" s="213">
        <v>2014</v>
      </c>
      <c r="B6301" s="213" t="s">
        <v>92</v>
      </c>
      <c r="C6301" s="213" t="s">
        <v>88</v>
      </c>
      <c r="D6301" s="213" t="s">
        <v>7</v>
      </c>
      <c r="E6301" s="213">
        <v>516</v>
      </c>
      <c r="F6301" s="213" t="s">
        <v>148</v>
      </c>
    </row>
    <row r="6302" spans="1:6" x14ac:dyDescent="0.3">
      <c r="A6302" s="213">
        <v>2014</v>
      </c>
      <c r="B6302" s="213" t="s">
        <v>92</v>
      </c>
      <c r="C6302" s="213" t="s">
        <v>88</v>
      </c>
      <c r="D6302" s="213" t="s">
        <v>36</v>
      </c>
      <c r="E6302" s="213">
        <v>134</v>
      </c>
      <c r="F6302" s="213" t="s">
        <v>148</v>
      </c>
    </row>
    <row r="6303" spans="1:6" x14ac:dyDescent="0.3">
      <c r="A6303" s="213">
        <v>2014</v>
      </c>
      <c r="B6303" s="213" t="s">
        <v>92</v>
      </c>
      <c r="C6303" s="213" t="s">
        <v>88</v>
      </c>
      <c r="D6303" s="213" t="s">
        <v>21</v>
      </c>
      <c r="E6303" s="213">
        <v>178</v>
      </c>
      <c r="F6303" s="213" t="s">
        <v>148</v>
      </c>
    </row>
    <row r="6304" spans="1:6" x14ac:dyDescent="0.3">
      <c r="A6304" s="213">
        <v>2014</v>
      </c>
      <c r="B6304" s="213" t="s">
        <v>92</v>
      </c>
      <c r="C6304" s="213" t="s">
        <v>88</v>
      </c>
      <c r="D6304" s="213" t="s">
        <v>286</v>
      </c>
      <c r="E6304" s="213">
        <v>31</v>
      </c>
      <c r="F6304" s="213" t="s">
        <v>148</v>
      </c>
    </row>
    <row r="6305" spans="1:6" x14ac:dyDescent="0.3">
      <c r="A6305" s="213">
        <v>2014</v>
      </c>
      <c r="B6305" s="213" t="s">
        <v>92</v>
      </c>
      <c r="C6305" s="213" t="s">
        <v>88</v>
      </c>
      <c r="D6305" s="213" t="s">
        <v>16</v>
      </c>
      <c r="E6305" s="213">
        <v>402</v>
      </c>
      <c r="F6305" s="213" t="s">
        <v>148</v>
      </c>
    </row>
    <row r="6306" spans="1:6" x14ac:dyDescent="0.3">
      <c r="A6306" s="213">
        <v>2014</v>
      </c>
      <c r="B6306" s="213" t="s">
        <v>92</v>
      </c>
      <c r="C6306" s="213" t="s">
        <v>88</v>
      </c>
      <c r="D6306" s="213" t="s">
        <v>2</v>
      </c>
      <c r="E6306" s="213">
        <v>847</v>
      </c>
      <c r="F6306" s="213" t="s">
        <v>148</v>
      </c>
    </row>
    <row r="6307" spans="1:6" x14ac:dyDescent="0.3">
      <c r="A6307" s="213">
        <v>2014</v>
      </c>
      <c r="B6307" s="213" t="s">
        <v>92</v>
      </c>
      <c r="C6307" s="213" t="s">
        <v>88</v>
      </c>
      <c r="D6307" s="213" t="s">
        <v>4</v>
      </c>
      <c r="E6307" s="213">
        <v>850</v>
      </c>
      <c r="F6307" s="213" t="s">
        <v>148</v>
      </c>
    </row>
    <row r="6308" spans="1:6" x14ac:dyDescent="0.3">
      <c r="A6308" s="213">
        <v>2014</v>
      </c>
      <c r="B6308" s="213" t="s">
        <v>92</v>
      </c>
      <c r="C6308" s="213" t="s">
        <v>88</v>
      </c>
      <c r="D6308" s="213" t="s">
        <v>38</v>
      </c>
      <c r="E6308" s="213">
        <v>56</v>
      </c>
      <c r="F6308" s="213" t="s">
        <v>148</v>
      </c>
    </row>
    <row r="6309" spans="1:6" x14ac:dyDescent="0.3">
      <c r="A6309" s="213">
        <v>2014</v>
      </c>
      <c r="B6309" s="213" t="s">
        <v>92</v>
      </c>
      <c r="C6309" s="213" t="s">
        <v>88</v>
      </c>
      <c r="D6309" s="213" t="s">
        <v>275</v>
      </c>
      <c r="E6309" s="213">
        <v>93</v>
      </c>
      <c r="F6309" s="213" t="s">
        <v>148</v>
      </c>
    </row>
    <row r="6310" spans="1:6" x14ac:dyDescent="0.3">
      <c r="A6310" s="213">
        <v>2014</v>
      </c>
      <c r="B6310" s="213" t="s">
        <v>92</v>
      </c>
      <c r="C6310" s="213" t="s">
        <v>88</v>
      </c>
      <c r="D6310" s="213" t="s">
        <v>8</v>
      </c>
      <c r="E6310" s="213">
        <v>318</v>
      </c>
      <c r="F6310" s="213" t="s">
        <v>148</v>
      </c>
    </row>
    <row r="6311" spans="1:6" x14ac:dyDescent="0.3">
      <c r="A6311" s="213">
        <v>2014</v>
      </c>
      <c r="B6311" s="213" t="s">
        <v>92</v>
      </c>
      <c r="C6311" s="213" t="s">
        <v>88</v>
      </c>
      <c r="D6311" s="213" t="s">
        <v>78</v>
      </c>
      <c r="E6311" s="213">
        <v>481</v>
      </c>
      <c r="F6311" s="213" t="s">
        <v>148</v>
      </c>
    </row>
    <row r="6312" spans="1:6" x14ac:dyDescent="0.3">
      <c r="A6312" s="213">
        <v>2014</v>
      </c>
      <c r="B6312" s="213" t="s">
        <v>92</v>
      </c>
      <c r="C6312" s="213" t="s">
        <v>88</v>
      </c>
      <c r="D6312" s="213" t="s">
        <v>27</v>
      </c>
      <c r="E6312" s="213">
        <v>325</v>
      </c>
      <c r="F6312" s="213" t="s">
        <v>148</v>
      </c>
    </row>
    <row r="6313" spans="1:6" x14ac:dyDescent="0.3">
      <c r="A6313" s="213">
        <v>2014</v>
      </c>
      <c r="B6313" s="213" t="s">
        <v>92</v>
      </c>
      <c r="C6313" s="213" t="s">
        <v>88</v>
      </c>
      <c r="D6313" s="213" t="s">
        <v>13</v>
      </c>
      <c r="E6313" s="213">
        <v>122</v>
      </c>
      <c r="F6313" s="213" t="s">
        <v>148</v>
      </c>
    </row>
    <row r="6314" spans="1:6" x14ac:dyDescent="0.3">
      <c r="A6314" s="213">
        <v>2014</v>
      </c>
      <c r="B6314" s="213" t="s">
        <v>92</v>
      </c>
      <c r="C6314" s="213" t="s">
        <v>88</v>
      </c>
      <c r="D6314" s="213" t="s">
        <v>70</v>
      </c>
      <c r="E6314" s="213">
        <v>369</v>
      </c>
      <c r="F6314" s="213" t="s">
        <v>148</v>
      </c>
    </row>
    <row r="6315" spans="1:6" x14ac:dyDescent="0.3">
      <c r="A6315" s="213">
        <v>2014</v>
      </c>
      <c r="B6315" s="213" t="s">
        <v>92</v>
      </c>
      <c r="C6315" s="213" t="s">
        <v>88</v>
      </c>
      <c r="D6315" s="213" t="s">
        <v>72</v>
      </c>
      <c r="E6315" s="213">
        <v>102</v>
      </c>
      <c r="F6315" s="213" t="s">
        <v>148</v>
      </c>
    </row>
    <row r="6316" spans="1:6" x14ac:dyDescent="0.3">
      <c r="A6316" s="213">
        <v>2014</v>
      </c>
      <c r="B6316" s="213" t="s">
        <v>92</v>
      </c>
      <c r="C6316" s="213" t="s">
        <v>88</v>
      </c>
      <c r="D6316" s="213" t="s">
        <v>276</v>
      </c>
      <c r="E6316" s="213">
        <v>47</v>
      </c>
      <c r="F6316" s="213" t="s">
        <v>148</v>
      </c>
    </row>
    <row r="6317" spans="1:6" x14ac:dyDescent="0.3">
      <c r="A6317" s="213">
        <v>2014</v>
      </c>
      <c r="B6317" s="213" t="s">
        <v>92</v>
      </c>
      <c r="C6317" s="213" t="s">
        <v>88</v>
      </c>
      <c r="D6317" s="213" t="s">
        <v>6</v>
      </c>
      <c r="E6317" s="213">
        <v>806</v>
      </c>
      <c r="F6317" s="213" t="s">
        <v>148</v>
      </c>
    </row>
    <row r="6318" spans="1:6" x14ac:dyDescent="0.3">
      <c r="A6318" s="213">
        <v>2014</v>
      </c>
      <c r="B6318" s="213" t="s">
        <v>92</v>
      </c>
      <c r="C6318" s="213" t="s">
        <v>88</v>
      </c>
      <c r="D6318" s="213" t="s">
        <v>62</v>
      </c>
      <c r="E6318" s="213">
        <v>239</v>
      </c>
      <c r="F6318" s="213" t="s">
        <v>148</v>
      </c>
    </row>
    <row r="6319" spans="1:6" x14ac:dyDescent="0.3">
      <c r="A6319" s="213">
        <v>2014</v>
      </c>
      <c r="B6319" s="213" t="s">
        <v>92</v>
      </c>
      <c r="C6319" s="213" t="s">
        <v>88</v>
      </c>
      <c r="D6319" s="213" t="s">
        <v>5</v>
      </c>
      <c r="E6319" s="213">
        <v>676</v>
      </c>
      <c r="F6319" s="213" t="s">
        <v>148</v>
      </c>
    </row>
    <row r="6320" spans="1:6" x14ac:dyDescent="0.3">
      <c r="A6320" s="213">
        <v>2014</v>
      </c>
      <c r="B6320" s="213" t="s">
        <v>92</v>
      </c>
      <c r="C6320" s="213" t="s">
        <v>88</v>
      </c>
      <c r="D6320" s="213" t="s">
        <v>76</v>
      </c>
      <c r="E6320" s="213">
        <v>426</v>
      </c>
      <c r="F6320" s="213" t="s">
        <v>148</v>
      </c>
    </row>
    <row r="6321" spans="1:6" x14ac:dyDescent="0.3">
      <c r="A6321" s="213">
        <v>2014</v>
      </c>
      <c r="B6321" s="213" t="s">
        <v>92</v>
      </c>
      <c r="C6321" s="213" t="s">
        <v>88</v>
      </c>
      <c r="D6321" s="213" t="s">
        <v>63</v>
      </c>
      <c r="E6321" s="213">
        <v>81</v>
      </c>
      <c r="F6321" s="213" t="s">
        <v>148</v>
      </c>
    </row>
    <row r="6322" spans="1:6" x14ac:dyDescent="0.3">
      <c r="A6322" s="213">
        <v>2014</v>
      </c>
      <c r="B6322" s="213" t="s">
        <v>92</v>
      </c>
      <c r="C6322" s="213" t="s">
        <v>88</v>
      </c>
      <c r="D6322" s="213" t="s">
        <v>277</v>
      </c>
      <c r="E6322" s="213">
        <v>34</v>
      </c>
      <c r="F6322" s="213" t="s">
        <v>148</v>
      </c>
    </row>
    <row r="6323" spans="1:6" x14ac:dyDescent="0.3">
      <c r="A6323" s="213">
        <v>2014</v>
      </c>
      <c r="B6323" s="213" t="s">
        <v>92</v>
      </c>
      <c r="C6323" s="213" t="s">
        <v>88</v>
      </c>
      <c r="D6323" s="213" t="s">
        <v>43</v>
      </c>
      <c r="E6323" s="213">
        <v>97</v>
      </c>
      <c r="F6323" s="213" t="s">
        <v>148</v>
      </c>
    </row>
    <row r="6324" spans="1:6" x14ac:dyDescent="0.3">
      <c r="A6324" s="213">
        <v>2014</v>
      </c>
      <c r="B6324" s="213" t="s">
        <v>92</v>
      </c>
      <c r="C6324" s="213" t="s">
        <v>88</v>
      </c>
      <c r="D6324" s="213" t="s">
        <v>65</v>
      </c>
      <c r="E6324" s="213">
        <v>124</v>
      </c>
      <c r="F6324" s="213" t="s">
        <v>148</v>
      </c>
    </row>
    <row r="6325" spans="1:6" x14ac:dyDescent="0.3">
      <c r="A6325" s="213">
        <v>2014</v>
      </c>
      <c r="B6325" s="213" t="s">
        <v>92</v>
      </c>
      <c r="C6325" s="213" t="s">
        <v>88</v>
      </c>
      <c r="D6325" s="213" t="s">
        <v>22</v>
      </c>
      <c r="E6325" s="213">
        <v>168</v>
      </c>
      <c r="F6325" s="213" t="s">
        <v>148</v>
      </c>
    </row>
    <row r="6326" spans="1:6" x14ac:dyDescent="0.3">
      <c r="A6326" s="213">
        <v>2014</v>
      </c>
      <c r="B6326" s="213" t="s">
        <v>92</v>
      </c>
      <c r="C6326" s="213" t="s">
        <v>88</v>
      </c>
      <c r="D6326" s="213" t="s">
        <v>61</v>
      </c>
      <c r="E6326" s="213">
        <v>82</v>
      </c>
      <c r="F6326" s="213" t="s">
        <v>148</v>
      </c>
    </row>
    <row r="6327" spans="1:6" x14ac:dyDescent="0.3">
      <c r="A6327" s="213">
        <v>2014</v>
      </c>
      <c r="B6327" s="213" t="s">
        <v>92</v>
      </c>
      <c r="C6327" s="213" t="s">
        <v>88</v>
      </c>
      <c r="D6327" s="213" t="s">
        <v>23</v>
      </c>
      <c r="E6327" s="213">
        <v>189</v>
      </c>
      <c r="F6327" s="213" t="s">
        <v>148</v>
      </c>
    </row>
    <row r="6328" spans="1:6" x14ac:dyDescent="0.3">
      <c r="A6328" s="213">
        <v>2014</v>
      </c>
      <c r="B6328" s="213" t="s">
        <v>92</v>
      </c>
      <c r="C6328" s="213" t="s">
        <v>88</v>
      </c>
      <c r="D6328" s="213" t="s">
        <v>12</v>
      </c>
      <c r="E6328" s="213">
        <v>120</v>
      </c>
      <c r="F6328" s="213" t="s">
        <v>148</v>
      </c>
    </row>
    <row r="6329" spans="1:6" x14ac:dyDescent="0.3">
      <c r="A6329" s="213">
        <v>2014</v>
      </c>
      <c r="B6329" s="213" t="s">
        <v>92</v>
      </c>
      <c r="C6329" s="213" t="s">
        <v>88</v>
      </c>
      <c r="D6329" s="213" t="s">
        <v>278</v>
      </c>
      <c r="E6329" s="213">
        <v>280</v>
      </c>
      <c r="F6329" s="213" t="s">
        <v>148</v>
      </c>
    </row>
    <row r="6330" spans="1:6" x14ac:dyDescent="0.3">
      <c r="A6330" s="213">
        <v>2014</v>
      </c>
      <c r="B6330" s="213" t="s">
        <v>92</v>
      </c>
      <c r="C6330" s="213" t="s">
        <v>88</v>
      </c>
      <c r="D6330" s="213" t="s">
        <v>19</v>
      </c>
      <c r="E6330" s="213">
        <v>214</v>
      </c>
      <c r="F6330" s="213" t="s">
        <v>148</v>
      </c>
    </row>
    <row r="6331" spans="1:6" x14ac:dyDescent="0.3">
      <c r="A6331" s="213">
        <v>2014</v>
      </c>
      <c r="B6331" s="213" t="s">
        <v>92</v>
      </c>
      <c r="C6331" s="213" t="s">
        <v>88</v>
      </c>
      <c r="D6331" s="213" t="s">
        <v>45</v>
      </c>
      <c r="E6331" s="213">
        <v>49</v>
      </c>
      <c r="F6331" s="213" t="s">
        <v>148</v>
      </c>
    </row>
    <row r="6332" spans="1:6" x14ac:dyDescent="0.3">
      <c r="A6332" s="213">
        <v>2014</v>
      </c>
      <c r="B6332" s="213" t="s">
        <v>92</v>
      </c>
      <c r="C6332" s="213" t="s">
        <v>88</v>
      </c>
      <c r="D6332" s="213" t="s">
        <v>48</v>
      </c>
      <c r="E6332" s="213">
        <v>137</v>
      </c>
      <c r="F6332" s="213" t="s">
        <v>148</v>
      </c>
    </row>
    <row r="6333" spans="1:6" x14ac:dyDescent="0.3">
      <c r="A6333" s="213">
        <v>2014</v>
      </c>
      <c r="B6333" s="213" t="s">
        <v>92</v>
      </c>
      <c r="C6333" s="213" t="s">
        <v>88</v>
      </c>
      <c r="D6333" s="213" t="s">
        <v>34</v>
      </c>
      <c r="E6333" s="213">
        <v>50</v>
      </c>
      <c r="F6333" s="213" t="s">
        <v>148</v>
      </c>
    </row>
    <row r="6334" spans="1:6" x14ac:dyDescent="0.3">
      <c r="A6334" s="213">
        <v>2014</v>
      </c>
      <c r="B6334" s="213" t="s">
        <v>92</v>
      </c>
      <c r="C6334" s="213" t="s">
        <v>88</v>
      </c>
      <c r="D6334" s="213" t="s">
        <v>3</v>
      </c>
      <c r="E6334" s="213">
        <v>797</v>
      </c>
      <c r="F6334" s="213" t="s">
        <v>148</v>
      </c>
    </row>
    <row r="6335" spans="1:6" x14ac:dyDescent="0.3">
      <c r="A6335" s="213">
        <v>2014</v>
      </c>
      <c r="B6335" s="213" t="s">
        <v>92</v>
      </c>
      <c r="C6335" s="213" t="s">
        <v>88</v>
      </c>
      <c r="D6335" s="213" t="s">
        <v>80</v>
      </c>
      <c r="E6335" s="213">
        <v>295</v>
      </c>
      <c r="F6335" s="213" t="s">
        <v>148</v>
      </c>
    </row>
    <row r="6336" spans="1:6" x14ac:dyDescent="0.3">
      <c r="A6336" s="213">
        <v>2014</v>
      </c>
      <c r="B6336" s="213" t="s">
        <v>92</v>
      </c>
      <c r="C6336" s="213" t="s">
        <v>88</v>
      </c>
      <c r="D6336" s="213" t="s">
        <v>39</v>
      </c>
      <c r="E6336" s="213">
        <v>168</v>
      </c>
      <c r="F6336" s="213" t="s">
        <v>148</v>
      </c>
    </row>
    <row r="6337" spans="1:6" x14ac:dyDescent="0.3">
      <c r="A6337" s="213">
        <v>2014</v>
      </c>
      <c r="B6337" s="213" t="s">
        <v>92</v>
      </c>
      <c r="C6337" s="213" t="s">
        <v>88</v>
      </c>
      <c r="D6337" s="213" t="s">
        <v>14</v>
      </c>
      <c r="E6337" s="213">
        <v>605</v>
      </c>
      <c r="F6337" s="213" t="s">
        <v>148</v>
      </c>
    </row>
    <row r="6338" spans="1:6" x14ac:dyDescent="0.3">
      <c r="A6338" s="213">
        <v>2014</v>
      </c>
      <c r="B6338" s="213" t="s">
        <v>92</v>
      </c>
      <c r="C6338" s="213" t="s">
        <v>88</v>
      </c>
      <c r="D6338" s="213" t="s">
        <v>68</v>
      </c>
      <c r="E6338" s="213">
        <v>118</v>
      </c>
      <c r="F6338" s="213" t="s">
        <v>148</v>
      </c>
    </row>
    <row r="6339" spans="1:6" x14ac:dyDescent="0.3">
      <c r="A6339" s="213">
        <v>2014</v>
      </c>
      <c r="B6339" s="213" t="s">
        <v>92</v>
      </c>
      <c r="C6339" s="213" t="s">
        <v>88</v>
      </c>
      <c r="D6339" s="213" t="s">
        <v>69</v>
      </c>
      <c r="E6339" s="213">
        <v>101</v>
      </c>
      <c r="F6339" s="213" t="s">
        <v>148</v>
      </c>
    </row>
    <row r="6340" spans="1:6" x14ac:dyDescent="0.3">
      <c r="A6340" s="213">
        <v>2014</v>
      </c>
      <c r="B6340" s="213" t="s">
        <v>92</v>
      </c>
      <c r="C6340" s="213" t="s">
        <v>88</v>
      </c>
      <c r="D6340" s="213" t="s">
        <v>279</v>
      </c>
      <c r="E6340" s="213">
        <v>36</v>
      </c>
      <c r="F6340" s="213" t="s">
        <v>148</v>
      </c>
    </row>
    <row r="6341" spans="1:6" x14ac:dyDescent="0.3">
      <c r="A6341" s="213">
        <v>2014</v>
      </c>
      <c r="B6341" s="213" t="s">
        <v>92</v>
      </c>
      <c r="C6341" s="213" t="s">
        <v>88</v>
      </c>
      <c r="D6341" s="213" t="s">
        <v>24</v>
      </c>
      <c r="E6341" s="213">
        <v>527</v>
      </c>
      <c r="F6341" s="213" t="s">
        <v>148</v>
      </c>
    </row>
    <row r="6342" spans="1:6" x14ac:dyDescent="0.3">
      <c r="A6342" s="213">
        <v>2014</v>
      </c>
      <c r="B6342" s="213" t="s">
        <v>92</v>
      </c>
      <c r="C6342" s="213" t="s">
        <v>88</v>
      </c>
      <c r="D6342" s="213" t="s">
        <v>9</v>
      </c>
      <c r="E6342" s="213">
        <v>397</v>
      </c>
      <c r="F6342" s="213" t="s">
        <v>148</v>
      </c>
    </row>
    <row r="6343" spans="1:6" x14ac:dyDescent="0.3">
      <c r="A6343" s="213">
        <v>2014</v>
      </c>
      <c r="B6343" s="213" t="s">
        <v>92</v>
      </c>
      <c r="C6343" s="213" t="s">
        <v>88</v>
      </c>
      <c r="D6343" s="213" t="s">
        <v>67</v>
      </c>
      <c r="E6343" s="213">
        <v>167</v>
      </c>
      <c r="F6343" s="213" t="s">
        <v>148</v>
      </c>
    </row>
    <row r="6344" spans="1:6" x14ac:dyDescent="0.3">
      <c r="A6344" s="213">
        <v>2014</v>
      </c>
      <c r="B6344" s="213" t="s">
        <v>92</v>
      </c>
      <c r="C6344" s="213" t="s">
        <v>88</v>
      </c>
      <c r="D6344" s="213" t="s">
        <v>28</v>
      </c>
      <c r="E6344" s="213">
        <v>265</v>
      </c>
      <c r="F6344" s="213" t="s">
        <v>148</v>
      </c>
    </row>
    <row r="6345" spans="1:6" x14ac:dyDescent="0.3">
      <c r="A6345" s="213">
        <v>2014</v>
      </c>
      <c r="B6345" s="213" t="s">
        <v>92</v>
      </c>
      <c r="C6345" s="213" t="s">
        <v>88</v>
      </c>
      <c r="D6345" s="213" t="s">
        <v>31</v>
      </c>
      <c r="E6345" s="213">
        <v>227</v>
      </c>
      <c r="F6345" s="213" t="s">
        <v>148</v>
      </c>
    </row>
    <row r="6346" spans="1:6" x14ac:dyDescent="0.3">
      <c r="A6346" s="213">
        <v>2014</v>
      </c>
      <c r="B6346" s="213" t="s">
        <v>92</v>
      </c>
      <c r="C6346" s="213" t="s">
        <v>88</v>
      </c>
      <c r="D6346" s="213" t="s">
        <v>64</v>
      </c>
      <c r="E6346" s="213">
        <v>281</v>
      </c>
      <c r="F6346" s="213" t="s">
        <v>148</v>
      </c>
    </row>
    <row r="6347" spans="1:6" x14ac:dyDescent="0.3">
      <c r="A6347" s="213">
        <v>2014</v>
      </c>
      <c r="B6347" s="213" t="s">
        <v>92</v>
      </c>
      <c r="C6347" s="213" t="s">
        <v>88</v>
      </c>
      <c r="D6347" s="213" t="s">
        <v>280</v>
      </c>
      <c r="E6347" s="213">
        <v>65</v>
      </c>
      <c r="F6347" s="213" t="s">
        <v>148</v>
      </c>
    </row>
    <row r="6348" spans="1:6" x14ac:dyDescent="0.3">
      <c r="A6348" s="213">
        <v>2014</v>
      </c>
      <c r="B6348" s="213" t="s">
        <v>92</v>
      </c>
      <c r="C6348" s="213" t="s">
        <v>88</v>
      </c>
      <c r="D6348" s="213" t="s">
        <v>73</v>
      </c>
      <c r="E6348" s="213">
        <v>439</v>
      </c>
      <c r="F6348" s="213" t="s">
        <v>148</v>
      </c>
    </row>
    <row r="6349" spans="1:6" x14ac:dyDescent="0.3">
      <c r="A6349" s="213">
        <v>2014</v>
      </c>
      <c r="B6349" s="213" t="s">
        <v>92</v>
      </c>
      <c r="C6349" s="213" t="s">
        <v>88</v>
      </c>
      <c r="D6349" s="213" t="s">
        <v>26</v>
      </c>
      <c r="E6349" s="213">
        <v>198</v>
      </c>
      <c r="F6349" s="213" t="s">
        <v>148</v>
      </c>
    </row>
    <row r="6350" spans="1:6" x14ac:dyDescent="0.3">
      <c r="A6350" s="213">
        <v>2014</v>
      </c>
      <c r="B6350" s="213" t="s">
        <v>92</v>
      </c>
      <c r="C6350" s="213" t="s">
        <v>88</v>
      </c>
      <c r="D6350" s="213" t="s">
        <v>32</v>
      </c>
      <c r="E6350" s="213">
        <v>204</v>
      </c>
      <c r="F6350" s="213" t="s">
        <v>148</v>
      </c>
    </row>
    <row r="6351" spans="1:6" x14ac:dyDescent="0.3">
      <c r="A6351" s="213">
        <v>2014</v>
      </c>
      <c r="B6351" s="213" t="s">
        <v>92</v>
      </c>
      <c r="C6351" s="213" t="s">
        <v>88</v>
      </c>
      <c r="D6351" s="213" t="s">
        <v>46</v>
      </c>
      <c r="E6351" s="213">
        <v>413</v>
      </c>
      <c r="F6351" s="213" t="s">
        <v>148</v>
      </c>
    </row>
    <row r="6352" spans="1:6" x14ac:dyDescent="0.3">
      <c r="A6352" s="213">
        <v>2014</v>
      </c>
      <c r="B6352" s="213" t="s">
        <v>92</v>
      </c>
      <c r="C6352" s="213" t="s">
        <v>88</v>
      </c>
      <c r="D6352" s="213" t="s">
        <v>75</v>
      </c>
      <c r="E6352" s="213">
        <v>302</v>
      </c>
      <c r="F6352" s="213" t="s">
        <v>148</v>
      </c>
    </row>
    <row r="6353" spans="1:6" x14ac:dyDescent="0.3">
      <c r="A6353" s="213">
        <v>2014</v>
      </c>
      <c r="B6353" s="213" t="s">
        <v>92</v>
      </c>
      <c r="C6353" s="213" t="s">
        <v>88</v>
      </c>
      <c r="D6353" s="213" t="s">
        <v>10</v>
      </c>
      <c r="E6353" s="213">
        <v>719</v>
      </c>
      <c r="F6353" s="213" t="s">
        <v>148</v>
      </c>
    </row>
    <row r="6354" spans="1:6" x14ac:dyDescent="0.3">
      <c r="A6354" s="213">
        <v>2014</v>
      </c>
      <c r="B6354" s="213" t="s">
        <v>92</v>
      </c>
      <c r="C6354" s="213" t="s">
        <v>88</v>
      </c>
      <c r="D6354" s="213" t="s">
        <v>291</v>
      </c>
      <c r="E6354" s="213">
        <v>58</v>
      </c>
      <c r="F6354" s="213" t="s">
        <v>148</v>
      </c>
    </row>
    <row r="6355" spans="1:6" x14ac:dyDescent="0.3">
      <c r="A6355" s="213">
        <v>2014</v>
      </c>
      <c r="B6355" s="213" t="s">
        <v>92</v>
      </c>
      <c r="C6355" s="213" t="s">
        <v>88</v>
      </c>
      <c r="D6355" s="213" t="s">
        <v>15</v>
      </c>
      <c r="E6355" s="213">
        <v>558</v>
      </c>
      <c r="F6355" s="213" t="s">
        <v>148</v>
      </c>
    </row>
    <row r="6356" spans="1:6" x14ac:dyDescent="0.3">
      <c r="A6356" s="213">
        <v>2014</v>
      </c>
      <c r="B6356" s="213" t="s">
        <v>92</v>
      </c>
      <c r="C6356" s="213" t="s">
        <v>88</v>
      </c>
      <c r="D6356" s="213" t="s">
        <v>18</v>
      </c>
      <c r="E6356" s="213">
        <v>589</v>
      </c>
      <c r="F6356" s="213" t="s">
        <v>148</v>
      </c>
    </row>
    <row r="6357" spans="1:6" x14ac:dyDescent="0.3">
      <c r="A6357" s="213">
        <v>2014</v>
      </c>
      <c r="B6357" s="213" t="s">
        <v>92</v>
      </c>
      <c r="C6357" s="213" t="s">
        <v>88</v>
      </c>
      <c r="D6357" s="213" t="s">
        <v>77</v>
      </c>
      <c r="E6357" s="213">
        <v>179</v>
      </c>
      <c r="F6357" s="213" t="s">
        <v>148</v>
      </c>
    </row>
    <row r="6358" spans="1:6" x14ac:dyDescent="0.3">
      <c r="A6358" s="213">
        <v>2014</v>
      </c>
      <c r="B6358" s="213" t="s">
        <v>92</v>
      </c>
      <c r="C6358" s="213" t="s">
        <v>88</v>
      </c>
      <c r="D6358" s="213" t="s">
        <v>44</v>
      </c>
      <c r="E6358" s="213">
        <v>38</v>
      </c>
      <c r="F6358" s="213" t="s">
        <v>148</v>
      </c>
    </row>
    <row r="6359" spans="1:6" x14ac:dyDescent="0.3">
      <c r="A6359" s="213">
        <v>2014</v>
      </c>
      <c r="B6359" s="213" t="s">
        <v>92</v>
      </c>
      <c r="C6359" s="213" t="s">
        <v>88</v>
      </c>
      <c r="D6359" s="213" t="s">
        <v>71</v>
      </c>
      <c r="E6359" s="213">
        <v>209</v>
      </c>
      <c r="F6359" s="213" t="s">
        <v>148</v>
      </c>
    </row>
    <row r="6360" spans="1:6" x14ac:dyDescent="0.3">
      <c r="A6360" s="213">
        <v>2014</v>
      </c>
      <c r="B6360" s="213" t="s">
        <v>92</v>
      </c>
      <c r="C6360" s="213" t="s">
        <v>88</v>
      </c>
      <c r="D6360" s="213" t="s">
        <v>52</v>
      </c>
      <c r="E6360" s="213">
        <v>46</v>
      </c>
      <c r="F6360" s="213" t="s">
        <v>148</v>
      </c>
    </row>
    <row r="6361" spans="1:6" x14ac:dyDescent="0.3">
      <c r="A6361" s="213">
        <v>2014</v>
      </c>
      <c r="B6361" s="213" t="s">
        <v>92</v>
      </c>
      <c r="C6361" s="213" t="s">
        <v>88</v>
      </c>
      <c r="D6361" s="213" t="s">
        <v>20</v>
      </c>
      <c r="E6361" s="213">
        <v>336</v>
      </c>
      <c r="F6361" s="213" t="s">
        <v>148</v>
      </c>
    </row>
    <row r="6362" spans="1:6" x14ac:dyDescent="0.3">
      <c r="A6362" s="213">
        <v>2014</v>
      </c>
      <c r="B6362" s="213" t="s">
        <v>92</v>
      </c>
      <c r="C6362" s="213" t="s">
        <v>88</v>
      </c>
      <c r="D6362" s="213" t="s">
        <v>95</v>
      </c>
      <c r="E6362" s="213">
        <v>500</v>
      </c>
      <c r="F6362" s="213" t="s">
        <v>148</v>
      </c>
    </row>
    <row r="6363" spans="1:6" x14ac:dyDescent="0.3">
      <c r="A6363" s="213">
        <v>2014</v>
      </c>
      <c r="B6363" s="213" t="s">
        <v>92</v>
      </c>
      <c r="C6363" s="213" t="s">
        <v>88</v>
      </c>
      <c r="D6363" s="213" t="s">
        <v>30</v>
      </c>
      <c r="E6363" s="213">
        <v>64</v>
      </c>
      <c r="F6363" s="213" t="s">
        <v>148</v>
      </c>
    </row>
    <row r="6364" spans="1:6" x14ac:dyDescent="0.3">
      <c r="A6364" s="213">
        <v>2014</v>
      </c>
      <c r="B6364" s="213" t="s">
        <v>92</v>
      </c>
      <c r="C6364" s="213" t="s">
        <v>88</v>
      </c>
      <c r="D6364" s="213" t="s">
        <v>281</v>
      </c>
      <c r="E6364" s="292">
        <v>1634</v>
      </c>
      <c r="F6364" s="213" t="s">
        <v>148</v>
      </c>
    </row>
    <row r="6365" spans="1:6" x14ac:dyDescent="0.3">
      <c r="A6365" s="213">
        <v>2014</v>
      </c>
      <c r="B6365" s="213" t="s">
        <v>92</v>
      </c>
      <c r="C6365" s="213" t="s">
        <v>88</v>
      </c>
      <c r="D6365" s="213" t="s">
        <v>282</v>
      </c>
      <c r="E6365" s="213">
        <v>85</v>
      </c>
      <c r="F6365" s="213" t="s">
        <v>148</v>
      </c>
    </row>
    <row r="6366" spans="1:6" x14ac:dyDescent="0.3">
      <c r="A6366" s="213">
        <v>2014</v>
      </c>
      <c r="B6366" s="213" t="s">
        <v>92</v>
      </c>
      <c r="C6366" s="213" t="s">
        <v>88</v>
      </c>
      <c r="D6366" s="213" t="s">
        <v>145</v>
      </c>
      <c r="E6366" s="292">
        <v>6903</v>
      </c>
      <c r="F6366" s="213" t="s">
        <v>148</v>
      </c>
    </row>
    <row r="6367" spans="1:6" x14ac:dyDescent="0.3">
      <c r="A6367" s="213">
        <v>2014</v>
      </c>
      <c r="B6367" s="213" t="s">
        <v>92</v>
      </c>
      <c r="C6367" s="213" t="s">
        <v>88</v>
      </c>
      <c r="D6367" s="213" t="s">
        <v>146</v>
      </c>
      <c r="E6367" s="292">
        <v>3581</v>
      </c>
      <c r="F6367" s="213" t="s">
        <v>148</v>
      </c>
    </row>
    <row r="6368" spans="1:6" x14ac:dyDescent="0.3">
      <c r="A6368" s="213">
        <v>2014</v>
      </c>
      <c r="B6368" s="213" t="s">
        <v>92</v>
      </c>
      <c r="C6368" s="213" t="s">
        <v>88</v>
      </c>
      <c r="D6368" s="213" t="s">
        <v>147</v>
      </c>
      <c r="E6368" s="292">
        <v>8109</v>
      </c>
      <c r="F6368" s="213" t="s">
        <v>148</v>
      </c>
    </row>
    <row r="6369" spans="1:6" x14ac:dyDescent="0.3">
      <c r="A6369" s="213">
        <v>2014</v>
      </c>
      <c r="B6369" s="213" t="s">
        <v>92</v>
      </c>
      <c r="C6369" s="213" t="s">
        <v>89</v>
      </c>
      <c r="D6369" s="213" t="s">
        <v>79</v>
      </c>
      <c r="E6369" s="213">
        <v>225</v>
      </c>
      <c r="F6369" s="213" t="s">
        <v>148</v>
      </c>
    </row>
    <row r="6370" spans="1:6" x14ac:dyDescent="0.3">
      <c r="A6370" s="213">
        <v>2014</v>
      </c>
      <c r="B6370" s="213" t="s">
        <v>92</v>
      </c>
      <c r="C6370" s="213" t="s">
        <v>89</v>
      </c>
      <c r="D6370" s="213" t="s">
        <v>17</v>
      </c>
      <c r="E6370" s="213">
        <v>148</v>
      </c>
      <c r="F6370" s="213" t="s">
        <v>148</v>
      </c>
    </row>
    <row r="6371" spans="1:6" x14ac:dyDescent="0.3">
      <c r="A6371" s="213">
        <v>2014</v>
      </c>
      <c r="B6371" s="213" t="s">
        <v>92</v>
      </c>
      <c r="C6371" s="213" t="s">
        <v>89</v>
      </c>
      <c r="D6371" s="213" t="s">
        <v>66</v>
      </c>
      <c r="E6371" s="213">
        <v>36</v>
      </c>
      <c r="F6371" s="213" t="s">
        <v>148</v>
      </c>
    </row>
    <row r="6372" spans="1:6" x14ac:dyDescent="0.3">
      <c r="A6372" s="213">
        <v>2014</v>
      </c>
      <c r="B6372" s="213" t="s">
        <v>92</v>
      </c>
      <c r="C6372" s="213" t="s">
        <v>89</v>
      </c>
      <c r="D6372" s="213" t="s">
        <v>11</v>
      </c>
      <c r="E6372" s="213">
        <v>272</v>
      </c>
      <c r="F6372" s="213" t="s">
        <v>148</v>
      </c>
    </row>
    <row r="6373" spans="1:6" x14ac:dyDescent="0.3">
      <c r="A6373" s="213">
        <v>2014</v>
      </c>
      <c r="B6373" s="213" t="s">
        <v>92</v>
      </c>
      <c r="C6373" s="213" t="s">
        <v>89</v>
      </c>
      <c r="D6373" s="213" t="s">
        <v>56</v>
      </c>
      <c r="E6373" s="213">
        <v>74</v>
      </c>
      <c r="F6373" s="213" t="s">
        <v>148</v>
      </c>
    </row>
    <row r="6374" spans="1:6" x14ac:dyDescent="0.3">
      <c r="A6374" s="213">
        <v>2014</v>
      </c>
      <c r="B6374" s="213" t="s">
        <v>92</v>
      </c>
      <c r="C6374" s="213" t="s">
        <v>89</v>
      </c>
      <c r="D6374" s="213" t="s">
        <v>29</v>
      </c>
      <c r="E6374" s="213">
        <v>66</v>
      </c>
      <c r="F6374" s="213" t="s">
        <v>148</v>
      </c>
    </row>
    <row r="6375" spans="1:6" x14ac:dyDescent="0.3">
      <c r="A6375" s="213">
        <v>2014</v>
      </c>
      <c r="B6375" s="213" t="s">
        <v>92</v>
      </c>
      <c r="C6375" s="213" t="s">
        <v>89</v>
      </c>
      <c r="D6375" s="213" t="s">
        <v>47</v>
      </c>
      <c r="E6375" s="213">
        <v>162</v>
      </c>
      <c r="F6375" s="213" t="s">
        <v>148</v>
      </c>
    </row>
    <row r="6376" spans="1:6" x14ac:dyDescent="0.3">
      <c r="A6376" s="213">
        <v>2014</v>
      </c>
      <c r="B6376" s="213" t="s">
        <v>92</v>
      </c>
      <c r="C6376" s="213" t="s">
        <v>89</v>
      </c>
      <c r="D6376" s="213" t="s">
        <v>74</v>
      </c>
      <c r="E6376" s="213">
        <v>194</v>
      </c>
      <c r="F6376" s="213" t="s">
        <v>148</v>
      </c>
    </row>
    <row r="6377" spans="1:6" x14ac:dyDescent="0.3">
      <c r="A6377" s="213">
        <v>2014</v>
      </c>
      <c r="B6377" s="213" t="s">
        <v>92</v>
      </c>
      <c r="C6377" s="213" t="s">
        <v>89</v>
      </c>
      <c r="D6377" s="213" t="s">
        <v>33</v>
      </c>
      <c r="E6377" s="213">
        <v>37</v>
      </c>
      <c r="F6377" s="213" t="s">
        <v>148</v>
      </c>
    </row>
    <row r="6378" spans="1:6" x14ac:dyDescent="0.3">
      <c r="A6378" s="213">
        <v>2014</v>
      </c>
      <c r="B6378" s="213" t="s">
        <v>92</v>
      </c>
      <c r="C6378" s="213" t="s">
        <v>89</v>
      </c>
      <c r="D6378" s="213" t="s">
        <v>60</v>
      </c>
      <c r="E6378" s="213">
        <v>55</v>
      </c>
      <c r="F6378" s="213" t="s">
        <v>148</v>
      </c>
    </row>
    <row r="6379" spans="1:6" x14ac:dyDescent="0.3">
      <c r="A6379" s="213">
        <v>2014</v>
      </c>
      <c r="B6379" s="213" t="s">
        <v>92</v>
      </c>
      <c r="C6379" s="213" t="s">
        <v>89</v>
      </c>
      <c r="D6379" s="213" t="s">
        <v>25</v>
      </c>
      <c r="E6379" s="213">
        <v>166</v>
      </c>
      <c r="F6379" s="213" t="s">
        <v>148</v>
      </c>
    </row>
    <row r="6380" spans="1:6" x14ac:dyDescent="0.3">
      <c r="A6380" s="213">
        <v>2014</v>
      </c>
      <c r="B6380" s="213" t="s">
        <v>92</v>
      </c>
      <c r="C6380" s="213" t="s">
        <v>89</v>
      </c>
      <c r="D6380" s="213" t="s">
        <v>7</v>
      </c>
      <c r="E6380" s="213">
        <v>206</v>
      </c>
      <c r="F6380" s="213" t="s">
        <v>148</v>
      </c>
    </row>
    <row r="6381" spans="1:6" x14ac:dyDescent="0.3">
      <c r="A6381" s="213">
        <v>2014</v>
      </c>
      <c r="B6381" s="213" t="s">
        <v>92</v>
      </c>
      <c r="C6381" s="213" t="s">
        <v>89</v>
      </c>
      <c r="D6381" s="213" t="s">
        <v>36</v>
      </c>
      <c r="E6381" s="213">
        <v>49</v>
      </c>
      <c r="F6381" s="213" t="s">
        <v>148</v>
      </c>
    </row>
    <row r="6382" spans="1:6" x14ac:dyDescent="0.3">
      <c r="A6382" s="213">
        <v>2014</v>
      </c>
      <c r="B6382" s="213" t="s">
        <v>92</v>
      </c>
      <c r="C6382" s="213" t="s">
        <v>89</v>
      </c>
      <c r="D6382" s="213" t="s">
        <v>21</v>
      </c>
      <c r="E6382" s="213">
        <v>54</v>
      </c>
      <c r="F6382" s="213" t="s">
        <v>148</v>
      </c>
    </row>
    <row r="6383" spans="1:6" x14ac:dyDescent="0.3">
      <c r="A6383" s="213">
        <v>2014</v>
      </c>
      <c r="B6383" s="213" t="s">
        <v>92</v>
      </c>
      <c r="C6383" s="213" t="s">
        <v>89</v>
      </c>
      <c r="D6383" s="213" t="s">
        <v>16</v>
      </c>
      <c r="E6383" s="213">
        <v>142</v>
      </c>
      <c r="F6383" s="213" t="s">
        <v>148</v>
      </c>
    </row>
    <row r="6384" spans="1:6" x14ac:dyDescent="0.3">
      <c r="A6384" s="213">
        <v>2014</v>
      </c>
      <c r="B6384" s="213" t="s">
        <v>92</v>
      </c>
      <c r="C6384" s="213" t="s">
        <v>89</v>
      </c>
      <c r="D6384" s="213" t="s">
        <v>2</v>
      </c>
      <c r="E6384" s="213">
        <v>363</v>
      </c>
      <c r="F6384" s="213" t="s">
        <v>148</v>
      </c>
    </row>
    <row r="6385" spans="1:6" x14ac:dyDescent="0.3">
      <c r="A6385" s="213">
        <v>2014</v>
      </c>
      <c r="B6385" s="213" t="s">
        <v>92</v>
      </c>
      <c r="C6385" s="213" t="s">
        <v>89</v>
      </c>
      <c r="D6385" s="213" t="s">
        <v>4</v>
      </c>
      <c r="E6385" s="213">
        <v>382</v>
      </c>
      <c r="F6385" s="213" t="s">
        <v>148</v>
      </c>
    </row>
    <row r="6386" spans="1:6" x14ac:dyDescent="0.3">
      <c r="A6386" s="213">
        <v>2014</v>
      </c>
      <c r="B6386" s="213" t="s">
        <v>92</v>
      </c>
      <c r="C6386" s="213" t="s">
        <v>89</v>
      </c>
      <c r="D6386" s="213" t="s">
        <v>275</v>
      </c>
      <c r="E6386" s="213">
        <v>39</v>
      </c>
      <c r="F6386" s="213" t="s">
        <v>148</v>
      </c>
    </row>
    <row r="6387" spans="1:6" x14ac:dyDescent="0.3">
      <c r="A6387" s="213">
        <v>2014</v>
      </c>
      <c r="B6387" s="213" t="s">
        <v>92</v>
      </c>
      <c r="C6387" s="213" t="s">
        <v>89</v>
      </c>
      <c r="D6387" s="213" t="s">
        <v>8</v>
      </c>
      <c r="E6387" s="213">
        <v>114</v>
      </c>
      <c r="F6387" s="213" t="s">
        <v>148</v>
      </c>
    </row>
    <row r="6388" spans="1:6" x14ac:dyDescent="0.3">
      <c r="A6388" s="213">
        <v>2014</v>
      </c>
      <c r="B6388" s="213" t="s">
        <v>92</v>
      </c>
      <c r="C6388" s="213" t="s">
        <v>89</v>
      </c>
      <c r="D6388" s="213" t="s">
        <v>78</v>
      </c>
      <c r="E6388" s="213">
        <v>150</v>
      </c>
      <c r="F6388" s="213" t="s">
        <v>148</v>
      </c>
    </row>
    <row r="6389" spans="1:6" x14ac:dyDescent="0.3">
      <c r="A6389" s="213">
        <v>2014</v>
      </c>
      <c r="B6389" s="213" t="s">
        <v>92</v>
      </c>
      <c r="C6389" s="213" t="s">
        <v>89</v>
      </c>
      <c r="D6389" s="213" t="s">
        <v>27</v>
      </c>
      <c r="E6389" s="213">
        <v>117</v>
      </c>
      <c r="F6389" s="213" t="s">
        <v>148</v>
      </c>
    </row>
    <row r="6390" spans="1:6" x14ac:dyDescent="0.3">
      <c r="A6390" s="213">
        <v>2014</v>
      </c>
      <c r="B6390" s="213" t="s">
        <v>92</v>
      </c>
      <c r="C6390" s="213" t="s">
        <v>89</v>
      </c>
      <c r="D6390" s="213" t="s">
        <v>13</v>
      </c>
      <c r="E6390" s="213">
        <v>49</v>
      </c>
      <c r="F6390" s="213" t="s">
        <v>148</v>
      </c>
    </row>
    <row r="6391" spans="1:6" x14ac:dyDescent="0.3">
      <c r="A6391" s="213">
        <v>2014</v>
      </c>
      <c r="B6391" s="213" t="s">
        <v>92</v>
      </c>
      <c r="C6391" s="213" t="s">
        <v>89</v>
      </c>
      <c r="D6391" s="213" t="s">
        <v>70</v>
      </c>
      <c r="E6391" s="213">
        <v>147</v>
      </c>
      <c r="F6391" s="213" t="s">
        <v>148</v>
      </c>
    </row>
    <row r="6392" spans="1:6" x14ac:dyDescent="0.3">
      <c r="A6392" s="213">
        <v>2014</v>
      </c>
      <c r="B6392" s="213" t="s">
        <v>92</v>
      </c>
      <c r="C6392" s="213" t="s">
        <v>89</v>
      </c>
      <c r="D6392" s="213" t="s">
        <v>72</v>
      </c>
      <c r="E6392" s="213">
        <v>31</v>
      </c>
      <c r="F6392" s="213" t="s">
        <v>148</v>
      </c>
    </row>
    <row r="6393" spans="1:6" x14ac:dyDescent="0.3">
      <c r="A6393" s="213">
        <v>2014</v>
      </c>
      <c r="B6393" s="213" t="s">
        <v>92</v>
      </c>
      <c r="C6393" s="213" t="s">
        <v>89</v>
      </c>
      <c r="D6393" s="213" t="s">
        <v>6</v>
      </c>
      <c r="E6393" s="213">
        <v>349</v>
      </c>
      <c r="F6393" s="213" t="s">
        <v>148</v>
      </c>
    </row>
    <row r="6394" spans="1:6" x14ac:dyDescent="0.3">
      <c r="A6394" s="213">
        <v>2014</v>
      </c>
      <c r="B6394" s="213" t="s">
        <v>92</v>
      </c>
      <c r="C6394" s="213" t="s">
        <v>89</v>
      </c>
      <c r="D6394" s="213" t="s">
        <v>62</v>
      </c>
      <c r="E6394" s="213">
        <v>113</v>
      </c>
      <c r="F6394" s="213" t="s">
        <v>148</v>
      </c>
    </row>
    <row r="6395" spans="1:6" x14ac:dyDescent="0.3">
      <c r="A6395" s="213">
        <v>2014</v>
      </c>
      <c r="B6395" s="213" t="s">
        <v>92</v>
      </c>
      <c r="C6395" s="213" t="s">
        <v>89</v>
      </c>
      <c r="D6395" s="213" t="s">
        <v>5</v>
      </c>
      <c r="E6395" s="213">
        <v>260</v>
      </c>
      <c r="F6395" s="213" t="s">
        <v>148</v>
      </c>
    </row>
    <row r="6396" spans="1:6" x14ac:dyDescent="0.3">
      <c r="A6396" s="213">
        <v>2014</v>
      </c>
      <c r="B6396" s="213" t="s">
        <v>92</v>
      </c>
      <c r="C6396" s="213" t="s">
        <v>89</v>
      </c>
      <c r="D6396" s="213" t="s">
        <v>76</v>
      </c>
      <c r="E6396" s="213">
        <v>151</v>
      </c>
      <c r="F6396" s="213" t="s">
        <v>148</v>
      </c>
    </row>
    <row r="6397" spans="1:6" x14ac:dyDescent="0.3">
      <c r="A6397" s="213">
        <v>2014</v>
      </c>
      <c r="B6397" s="213" t="s">
        <v>92</v>
      </c>
      <c r="C6397" s="213" t="s">
        <v>89</v>
      </c>
      <c r="D6397" s="213" t="s">
        <v>63</v>
      </c>
      <c r="E6397" s="213">
        <v>31</v>
      </c>
      <c r="F6397" s="213" t="s">
        <v>148</v>
      </c>
    </row>
    <row r="6398" spans="1:6" x14ac:dyDescent="0.3">
      <c r="A6398" s="213">
        <v>2014</v>
      </c>
      <c r="B6398" s="213" t="s">
        <v>92</v>
      </c>
      <c r="C6398" s="213" t="s">
        <v>89</v>
      </c>
      <c r="D6398" s="213" t="s">
        <v>43</v>
      </c>
      <c r="E6398" s="213">
        <v>38</v>
      </c>
      <c r="F6398" s="213" t="s">
        <v>148</v>
      </c>
    </row>
    <row r="6399" spans="1:6" x14ac:dyDescent="0.3">
      <c r="A6399" s="213">
        <v>2014</v>
      </c>
      <c r="B6399" s="213" t="s">
        <v>92</v>
      </c>
      <c r="C6399" s="213" t="s">
        <v>89</v>
      </c>
      <c r="D6399" s="213" t="s">
        <v>65</v>
      </c>
      <c r="E6399" s="213">
        <v>50</v>
      </c>
      <c r="F6399" s="213" t="s">
        <v>148</v>
      </c>
    </row>
    <row r="6400" spans="1:6" x14ac:dyDescent="0.3">
      <c r="A6400" s="213">
        <v>2014</v>
      </c>
      <c r="B6400" s="213" t="s">
        <v>92</v>
      </c>
      <c r="C6400" s="213" t="s">
        <v>89</v>
      </c>
      <c r="D6400" s="213" t="s">
        <v>22</v>
      </c>
      <c r="E6400" s="213">
        <v>51</v>
      </c>
      <c r="F6400" s="213" t="s">
        <v>148</v>
      </c>
    </row>
    <row r="6401" spans="1:6" x14ac:dyDescent="0.3">
      <c r="A6401" s="213">
        <v>2014</v>
      </c>
      <c r="B6401" s="213" t="s">
        <v>92</v>
      </c>
      <c r="C6401" s="213" t="s">
        <v>89</v>
      </c>
      <c r="D6401" s="213" t="s">
        <v>23</v>
      </c>
      <c r="E6401" s="213">
        <v>68</v>
      </c>
      <c r="F6401" s="213" t="s">
        <v>148</v>
      </c>
    </row>
    <row r="6402" spans="1:6" x14ac:dyDescent="0.3">
      <c r="A6402" s="213">
        <v>2014</v>
      </c>
      <c r="B6402" s="213" t="s">
        <v>92</v>
      </c>
      <c r="C6402" s="213" t="s">
        <v>89</v>
      </c>
      <c r="D6402" s="213" t="s">
        <v>12</v>
      </c>
      <c r="E6402" s="213">
        <v>46</v>
      </c>
      <c r="F6402" s="213" t="s">
        <v>148</v>
      </c>
    </row>
    <row r="6403" spans="1:6" x14ac:dyDescent="0.3">
      <c r="A6403" s="213">
        <v>2014</v>
      </c>
      <c r="B6403" s="213" t="s">
        <v>92</v>
      </c>
      <c r="C6403" s="213" t="s">
        <v>89</v>
      </c>
      <c r="D6403" s="213" t="s">
        <v>278</v>
      </c>
      <c r="E6403" s="213">
        <v>107</v>
      </c>
      <c r="F6403" s="213" t="s">
        <v>148</v>
      </c>
    </row>
    <row r="6404" spans="1:6" x14ac:dyDescent="0.3">
      <c r="A6404" s="213">
        <v>2014</v>
      </c>
      <c r="B6404" s="213" t="s">
        <v>92</v>
      </c>
      <c r="C6404" s="213" t="s">
        <v>89</v>
      </c>
      <c r="D6404" s="213" t="s">
        <v>19</v>
      </c>
      <c r="E6404" s="213">
        <v>67</v>
      </c>
      <c r="F6404" s="213" t="s">
        <v>148</v>
      </c>
    </row>
    <row r="6405" spans="1:6" x14ac:dyDescent="0.3">
      <c r="A6405" s="213">
        <v>2014</v>
      </c>
      <c r="B6405" s="213" t="s">
        <v>92</v>
      </c>
      <c r="C6405" s="213" t="s">
        <v>89</v>
      </c>
      <c r="D6405" s="213" t="s">
        <v>48</v>
      </c>
      <c r="E6405" s="213">
        <v>45</v>
      </c>
      <c r="F6405" s="213" t="s">
        <v>148</v>
      </c>
    </row>
    <row r="6406" spans="1:6" x14ac:dyDescent="0.3">
      <c r="A6406" s="213">
        <v>2014</v>
      </c>
      <c r="B6406" s="213" t="s">
        <v>92</v>
      </c>
      <c r="C6406" s="213" t="s">
        <v>89</v>
      </c>
      <c r="D6406" s="213" t="s">
        <v>34</v>
      </c>
      <c r="E6406" s="213">
        <v>30</v>
      </c>
      <c r="F6406" s="213" t="s">
        <v>148</v>
      </c>
    </row>
    <row r="6407" spans="1:6" x14ac:dyDescent="0.3">
      <c r="A6407" s="213">
        <v>2014</v>
      </c>
      <c r="B6407" s="213" t="s">
        <v>92</v>
      </c>
      <c r="C6407" s="213" t="s">
        <v>89</v>
      </c>
      <c r="D6407" s="213" t="s">
        <v>3</v>
      </c>
      <c r="E6407" s="213">
        <v>318</v>
      </c>
      <c r="F6407" s="213" t="s">
        <v>148</v>
      </c>
    </row>
    <row r="6408" spans="1:6" x14ac:dyDescent="0.3">
      <c r="A6408" s="213">
        <v>2014</v>
      </c>
      <c r="B6408" s="213" t="s">
        <v>92</v>
      </c>
      <c r="C6408" s="213" t="s">
        <v>89</v>
      </c>
      <c r="D6408" s="213" t="s">
        <v>80</v>
      </c>
      <c r="E6408" s="213">
        <v>105</v>
      </c>
      <c r="F6408" s="213" t="s">
        <v>148</v>
      </c>
    </row>
    <row r="6409" spans="1:6" x14ac:dyDescent="0.3">
      <c r="A6409" s="213">
        <v>2014</v>
      </c>
      <c r="B6409" s="213" t="s">
        <v>92</v>
      </c>
      <c r="C6409" s="213" t="s">
        <v>89</v>
      </c>
      <c r="D6409" s="213" t="s">
        <v>39</v>
      </c>
      <c r="E6409" s="213">
        <v>61</v>
      </c>
      <c r="F6409" s="213" t="s">
        <v>148</v>
      </c>
    </row>
    <row r="6410" spans="1:6" x14ac:dyDescent="0.3">
      <c r="A6410" s="213">
        <v>2014</v>
      </c>
      <c r="B6410" s="213" t="s">
        <v>92</v>
      </c>
      <c r="C6410" s="213" t="s">
        <v>89</v>
      </c>
      <c r="D6410" s="213" t="s">
        <v>14</v>
      </c>
      <c r="E6410" s="213">
        <v>204</v>
      </c>
      <c r="F6410" s="213" t="s">
        <v>148</v>
      </c>
    </row>
    <row r="6411" spans="1:6" x14ac:dyDescent="0.3">
      <c r="A6411" s="213">
        <v>2014</v>
      </c>
      <c r="B6411" s="213" t="s">
        <v>92</v>
      </c>
      <c r="C6411" s="213" t="s">
        <v>89</v>
      </c>
      <c r="D6411" s="213" t="s">
        <v>68</v>
      </c>
      <c r="E6411" s="213">
        <v>37</v>
      </c>
      <c r="F6411" s="213" t="s">
        <v>148</v>
      </c>
    </row>
    <row r="6412" spans="1:6" x14ac:dyDescent="0.3">
      <c r="A6412" s="213">
        <v>2014</v>
      </c>
      <c r="B6412" s="213" t="s">
        <v>92</v>
      </c>
      <c r="C6412" s="213" t="s">
        <v>89</v>
      </c>
      <c r="D6412" s="213" t="s">
        <v>69</v>
      </c>
      <c r="E6412" s="213">
        <v>38</v>
      </c>
      <c r="F6412" s="213" t="s">
        <v>148</v>
      </c>
    </row>
    <row r="6413" spans="1:6" x14ac:dyDescent="0.3">
      <c r="A6413" s="213">
        <v>2014</v>
      </c>
      <c r="B6413" s="213" t="s">
        <v>92</v>
      </c>
      <c r="C6413" s="213" t="s">
        <v>89</v>
      </c>
      <c r="D6413" s="213" t="s">
        <v>24</v>
      </c>
      <c r="E6413" s="213">
        <v>207</v>
      </c>
      <c r="F6413" s="213" t="s">
        <v>148</v>
      </c>
    </row>
    <row r="6414" spans="1:6" x14ac:dyDescent="0.3">
      <c r="A6414" s="213">
        <v>2014</v>
      </c>
      <c r="B6414" s="213" t="s">
        <v>92</v>
      </c>
      <c r="C6414" s="213" t="s">
        <v>89</v>
      </c>
      <c r="D6414" s="213" t="s">
        <v>9</v>
      </c>
      <c r="E6414" s="213">
        <v>153</v>
      </c>
      <c r="F6414" s="213" t="s">
        <v>148</v>
      </c>
    </row>
    <row r="6415" spans="1:6" x14ac:dyDescent="0.3">
      <c r="A6415" s="213">
        <v>2014</v>
      </c>
      <c r="B6415" s="213" t="s">
        <v>92</v>
      </c>
      <c r="C6415" s="213" t="s">
        <v>89</v>
      </c>
      <c r="D6415" s="213" t="s">
        <v>67</v>
      </c>
      <c r="E6415" s="213">
        <v>57</v>
      </c>
      <c r="F6415" s="213" t="s">
        <v>148</v>
      </c>
    </row>
    <row r="6416" spans="1:6" x14ac:dyDescent="0.3">
      <c r="A6416" s="213">
        <v>2014</v>
      </c>
      <c r="B6416" s="213" t="s">
        <v>92</v>
      </c>
      <c r="C6416" s="213" t="s">
        <v>89</v>
      </c>
      <c r="D6416" s="213" t="s">
        <v>28</v>
      </c>
      <c r="E6416" s="213">
        <v>102</v>
      </c>
      <c r="F6416" s="213" t="s">
        <v>148</v>
      </c>
    </row>
    <row r="6417" spans="1:6" x14ac:dyDescent="0.3">
      <c r="A6417" s="213">
        <v>2014</v>
      </c>
      <c r="B6417" s="213" t="s">
        <v>92</v>
      </c>
      <c r="C6417" s="213" t="s">
        <v>89</v>
      </c>
      <c r="D6417" s="213" t="s">
        <v>31</v>
      </c>
      <c r="E6417" s="213">
        <v>101</v>
      </c>
      <c r="F6417" s="213" t="s">
        <v>148</v>
      </c>
    </row>
    <row r="6418" spans="1:6" x14ac:dyDescent="0.3">
      <c r="A6418" s="213">
        <v>2014</v>
      </c>
      <c r="B6418" s="213" t="s">
        <v>92</v>
      </c>
      <c r="C6418" s="213" t="s">
        <v>89</v>
      </c>
      <c r="D6418" s="213" t="s">
        <v>64</v>
      </c>
      <c r="E6418" s="213">
        <v>106</v>
      </c>
      <c r="F6418" s="213" t="s">
        <v>148</v>
      </c>
    </row>
    <row r="6419" spans="1:6" x14ac:dyDescent="0.3">
      <c r="A6419" s="213">
        <v>2014</v>
      </c>
      <c r="B6419" s="213" t="s">
        <v>92</v>
      </c>
      <c r="C6419" s="213" t="s">
        <v>89</v>
      </c>
      <c r="D6419" s="213" t="s">
        <v>280</v>
      </c>
      <c r="E6419" s="213">
        <v>31</v>
      </c>
      <c r="F6419" s="213" t="s">
        <v>148</v>
      </c>
    </row>
    <row r="6420" spans="1:6" x14ac:dyDescent="0.3">
      <c r="A6420" s="213">
        <v>2014</v>
      </c>
      <c r="B6420" s="213" t="s">
        <v>92</v>
      </c>
      <c r="C6420" s="213" t="s">
        <v>89</v>
      </c>
      <c r="D6420" s="213" t="s">
        <v>73</v>
      </c>
      <c r="E6420" s="213">
        <v>163</v>
      </c>
      <c r="F6420" s="213" t="s">
        <v>148</v>
      </c>
    </row>
    <row r="6421" spans="1:6" x14ac:dyDescent="0.3">
      <c r="A6421" s="213">
        <v>2014</v>
      </c>
      <c r="B6421" s="213" t="s">
        <v>92</v>
      </c>
      <c r="C6421" s="213" t="s">
        <v>89</v>
      </c>
      <c r="D6421" s="213" t="s">
        <v>26</v>
      </c>
      <c r="E6421" s="213">
        <v>70</v>
      </c>
      <c r="F6421" s="213" t="s">
        <v>148</v>
      </c>
    </row>
    <row r="6422" spans="1:6" x14ac:dyDescent="0.3">
      <c r="A6422" s="213">
        <v>2014</v>
      </c>
      <c r="B6422" s="213" t="s">
        <v>92</v>
      </c>
      <c r="C6422" s="213" t="s">
        <v>89</v>
      </c>
      <c r="D6422" s="213" t="s">
        <v>32</v>
      </c>
      <c r="E6422" s="213">
        <v>68</v>
      </c>
      <c r="F6422" s="213" t="s">
        <v>148</v>
      </c>
    </row>
    <row r="6423" spans="1:6" x14ac:dyDescent="0.3">
      <c r="A6423" s="213">
        <v>2014</v>
      </c>
      <c r="B6423" s="213" t="s">
        <v>92</v>
      </c>
      <c r="C6423" s="213" t="s">
        <v>89</v>
      </c>
      <c r="D6423" s="213" t="s">
        <v>46</v>
      </c>
      <c r="E6423" s="213">
        <v>148</v>
      </c>
      <c r="F6423" s="213" t="s">
        <v>148</v>
      </c>
    </row>
    <row r="6424" spans="1:6" x14ac:dyDescent="0.3">
      <c r="A6424" s="213">
        <v>2014</v>
      </c>
      <c r="B6424" s="213" t="s">
        <v>92</v>
      </c>
      <c r="C6424" s="213" t="s">
        <v>89</v>
      </c>
      <c r="D6424" s="213" t="s">
        <v>75</v>
      </c>
      <c r="E6424" s="213">
        <v>132</v>
      </c>
      <c r="F6424" s="213" t="s">
        <v>148</v>
      </c>
    </row>
    <row r="6425" spans="1:6" x14ac:dyDescent="0.3">
      <c r="A6425" s="213">
        <v>2014</v>
      </c>
      <c r="B6425" s="213" t="s">
        <v>92</v>
      </c>
      <c r="C6425" s="213" t="s">
        <v>89</v>
      </c>
      <c r="D6425" s="213" t="s">
        <v>10</v>
      </c>
      <c r="E6425" s="213">
        <v>289</v>
      </c>
      <c r="F6425" s="213" t="s">
        <v>148</v>
      </c>
    </row>
    <row r="6426" spans="1:6" x14ac:dyDescent="0.3">
      <c r="A6426" s="213">
        <v>2014</v>
      </c>
      <c r="B6426" s="213" t="s">
        <v>92</v>
      </c>
      <c r="C6426" s="213" t="s">
        <v>89</v>
      </c>
      <c r="D6426" s="213" t="s">
        <v>15</v>
      </c>
      <c r="E6426" s="213">
        <v>233</v>
      </c>
      <c r="F6426" s="213" t="s">
        <v>148</v>
      </c>
    </row>
    <row r="6427" spans="1:6" x14ac:dyDescent="0.3">
      <c r="A6427" s="213">
        <v>2014</v>
      </c>
      <c r="B6427" s="213" t="s">
        <v>92</v>
      </c>
      <c r="C6427" s="213" t="s">
        <v>89</v>
      </c>
      <c r="D6427" s="213" t="s">
        <v>18</v>
      </c>
      <c r="E6427" s="213">
        <v>218</v>
      </c>
      <c r="F6427" s="213" t="s">
        <v>148</v>
      </c>
    </row>
    <row r="6428" spans="1:6" x14ac:dyDescent="0.3">
      <c r="A6428" s="213">
        <v>2014</v>
      </c>
      <c r="B6428" s="213" t="s">
        <v>92</v>
      </c>
      <c r="C6428" s="213" t="s">
        <v>89</v>
      </c>
      <c r="D6428" s="213" t="s">
        <v>77</v>
      </c>
      <c r="E6428" s="213">
        <v>83</v>
      </c>
      <c r="F6428" s="213" t="s">
        <v>148</v>
      </c>
    </row>
    <row r="6429" spans="1:6" x14ac:dyDescent="0.3">
      <c r="A6429" s="213">
        <v>2014</v>
      </c>
      <c r="B6429" s="213" t="s">
        <v>92</v>
      </c>
      <c r="C6429" s="213" t="s">
        <v>89</v>
      </c>
      <c r="D6429" s="213" t="s">
        <v>71</v>
      </c>
      <c r="E6429" s="213">
        <v>80</v>
      </c>
      <c r="F6429" s="213" t="s">
        <v>148</v>
      </c>
    </row>
    <row r="6430" spans="1:6" x14ac:dyDescent="0.3">
      <c r="A6430" s="213">
        <v>2014</v>
      </c>
      <c r="B6430" s="213" t="s">
        <v>92</v>
      </c>
      <c r="C6430" s="213" t="s">
        <v>89</v>
      </c>
      <c r="D6430" s="213" t="s">
        <v>20</v>
      </c>
      <c r="E6430" s="213">
        <v>155</v>
      </c>
      <c r="F6430" s="213" t="s">
        <v>148</v>
      </c>
    </row>
    <row r="6431" spans="1:6" x14ac:dyDescent="0.3">
      <c r="A6431" s="213">
        <v>2014</v>
      </c>
      <c r="B6431" s="213" t="s">
        <v>92</v>
      </c>
      <c r="C6431" s="213" t="s">
        <v>89</v>
      </c>
      <c r="D6431" s="213" t="s">
        <v>95</v>
      </c>
      <c r="E6431" s="213">
        <v>190</v>
      </c>
      <c r="F6431" s="213" t="s">
        <v>148</v>
      </c>
    </row>
    <row r="6432" spans="1:6" x14ac:dyDescent="0.3">
      <c r="A6432" s="213">
        <v>2014</v>
      </c>
      <c r="B6432" s="213" t="s">
        <v>92</v>
      </c>
      <c r="C6432" s="213" t="s">
        <v>89</v>
      </c>
      <c r="D6432" s="213" t="s">
        <v>281</v>
      </c>
      <c r="E6432" s="213">
        <v>500</v>
      </c>
      <c r="F6432" s="213" t="s">
        <v>148</v>
      </c>
    </row>
    <row r="6433" spans="1:6" x14ac:dyDescent="0.3">
      <c r="A6433" s="213">
        <v>2014</v>
      </c>
      <c r="B6433" s="213" t="s">
        <v>92</v>
      </c>
      <c r="C6433" s="213" t="s">
        <v>89</v>
      </c>
      <c r="D6433" s="213" t="s">
        <v>282</v>
      </c>
      <c r="E6433" s="213">
        <v>34</v>
      </c>
      <c r="F6433" s="213" t="s">
        <v>148</v>
      </c>
    </row>
    <row r="6434" spans="1:6" x14ac:dyDescent="0.3">
      <c r="A6434" s="213">
        <v>2014</v>
      </c>
      <c r="B6434" s="213" t="s">
        <v>92</v>
      </c>
      <c r="C6434" s="213" t="s">
        <v>89</v>
      </c>
      <c r="D6434" s="213" t="s">
        <v>145</v>
      </c>
      <c r="E6434" s="292">
        <v>2310</v>
      </c>
      <c r="F6434" s="213" t="s">
        <v>148</v>
      </c>
    </row>
    <row r="6435" spans="1:6" x14ac:dyDescent="0.3">
      <c r="A6435" s="213">
        <v>2014</v>
      </c>
      <c r="B6435" s="213" t="s">
        <v>92</v>
      </c>
      <c r="C6435" s="213" t="s">
        <v>89</v>
      </c>
      <c r="D6435" s="213" t="s">
        <v>146</v>
      </c>
      <c r="E6435" s="292">
        <v>1187</v>
      </c>
      <c r="F6435" s="213" t="s">
        <v>148</v>
      </c>
    </row>
    <row r="6436" spans="1:6" x14ac:dyDescent="0.3">
      <c r="A6436" s="213">
        <v>2014</v>
      </c>
      <c r="B6436" s="213" t="s">
        <v>92</v>
      </c>
      <c r="C6436" s="213" t="s">
        <v>89</v>
      </c>
      <c r="D6436" s="213" t="s">
        <v>147</v>
      </c>
      <c r="E6436" s="292">
        <v>2669</v>
      </c>
      <c r="F6436" s="213" t="s">
        <v>148</v>
      </c>
    </row>
    <row r="6437" spans="1:6" x14ac:dyDescent="0.3">
      <c r="A6437" s="213">
        <v>2014</v>
      </c>
      <c r="B6437" s="213" t="s">
        <v>92</v>
      </c>
      <c r="C6437" s="213" t="s">
        <v>86</v>
      </c>
      <c r="D6437" s="213" t="s">
        <v>35</v>
      </c>
      <c r="E6437" s="213">
        <v>47</v>
      </c>
      <c r="F6437" s="213" t="s">
        <v>148</v>
      </c>
    </row>
    <row r="6438" spans="1:6" x14ac:dyDescent="0.3">
      <c r="A6438" s="213">
        <v>2014</v>
      </c>
      <c r="B6438" s="213" t="s">
        <v>92</v>
      </c>
      <c r="C6438" s="213" t="s">
        <v>86</v>
      </c>
      <c r="D6438" s="213" t="s">
        <v>41</v>
      </c>
      <c r="E6438" s="213">
        <v>117</v>
      </c>
      <c r="F6438" s="213" t="s">
        <v>148</v>
      </c>
    </row>
    <row r="6439" spans="1:6" x14ac:dyDescent="0.3">
      <c r="A6439" s="213">
        <v>2014</v>
      </c>
      <c r="B6439" s="213" t="s">
        <v>92</v>
      </c>
      <c r="C6439" s="213" t="s">
        <v>86</v>
      </c>
      <c r="D6439" s="213" t="s">
        <v>59</v>
      </c>
      <c r="E6439" s="213">
        <v>36</v>
      </c>
      <c r="F6439" s="213" t="s">
        <v>148</v>
      </c>
    </row>
    <row r="6440" spans="1:6" x14ac:dyDescent="0.3">
      <c r="A6440" s="213">
        <v>2014</v>
      </c>
      <c r="B6440" s="213" t="s">
        <v>92</v>
      </c>
      <c r="C6440" s="213" t="s">
        <v>86</v>
      </c>
      <c r="D6440" s="213" t="s">
        <v>79</v>
      </c>
      <c r="E6440" s="213">
        <v>451</v>
      </c>
      <c r="F6440" s="213" t="s">
        <v>148</v>
      </c>
    </row>
    <row r="6441" spans="1:6" x14ac:dyDescent="0.3">
      <c r="A6441" s="213">
        <v>2014</v>
      </c>
      <c r="B6441" s="213" t="s">
        <v>92</v>
      </c>
      <c r="C6441" s="213" t="s">
        <v>86</v>
      </c>
      <c r="D6441" s="213" t="s">
        <v>17</v>
      </c>
      <c r="E6441" s="213">
        <v>216</v>
      </c>
      <c r="F6441" s="213" t="s">
        <v>148</v>
      </c>
    </row>
    <row r="6442" spans="1:6" x14ac:dyDescent="0.3">
      <c r="A6442" s="213">
        <v>2014</v>
      </c>
      <c r="B6442" s="213" t="s">
        <v>92</v>
      </c>
      <c r="C6442" s="213" t="s">
        <v>86</v>
      </c>
      <c r="D6442" s="213" t="s">
        <v>274</v>
      </c>
      <c r="E6442" s="213">
        <v>137</v>
      </c>
      <c r="F6442" s="213" t="s">
        <v>148</v>
      </c>
    </row>
    <row r="6443" spans="1:6" x14ac:dyDescent="0.3">
      <c r="A6443" s="213">
        <v>2014</v>
      </c>
      <c r="B6443" s="213" t="s">
        <v>92</v>
      </c>
      <c r="C6443" s="213" t="s">
        <v>86</v>
      </c>
      <c r="D6443" s="213" t="s">
        <v>66</v>
      </c>
      <c r="E6443" s="213">
        <v>81</v>
      </c>
      <c r="F6443" s="213" t="s">
        <v>148</v>
      </c>
    </row>
    <row r="6444" spans="1:6" x14ac:dyDescent="0.3">
      <c r="A6444" s="213">
        <v>2014</v>
      </c>
      <c r="B6444" s="213" t="s">
        <v>92</v>
      </c>
      <c r="C6444" s="213" t="s">
        <v>86</v>
      </c>
      <c r="D6444" s="213" t="s">
        <v>11</v>
      </c>
      <c r="E6444" s="213">
        <v>382</v>
      </c>
      <c r="F6444" s="213" t="s">
        <v>148</v>
      </c>
    </row>
    <row r="6445" spans="1:6" x14ac:dyDescent="0.3">
      <c r="A6445" s="213">
        <v>2014</v>
      </c>
      <c r="B6445" s="213" t="s">
        <v>92</v>
      </c>
      <c r="C6445" s="213" t="s">
        <v>86</v>
      </c>
      <c r="D6445" s="213" t="s">
        <v>56</v>
      </c>
      <c r="E6445" s="213">
        <v>190</v>
      </c>
      <c r="F6445" s="213" t="s">
        <v>148</v>
      </c>
    </row>
    <row r="6446" spans="1:6" x14ac:dyDescent="0.3">
      <c r="A6446" s="213">
        <v>2014</v>
      </c>
      <c r="B6446" s="213" t="s">
        <v>92</v>
      </c>
      <c r="C6446" s="213" t="s">
        <v>86</v>
      </c>
      <c r="D6446" s="213" t="s">
        <v>29</v>
      </c>
      <c r="E6446" s="213">
        <v>107</v>
      </c>
      <c r="F6446" s="213" t="s">
        <v>148</v>
      </c>
    </row>
    <row r="6447" spans="1:6" x14ac:dyDescent="0.3">
      <c r="A6447" s="213">
        <v>2014</v>
      </c>
      <c r="B6447" s="213" t="s">
        <v>92</v>
      </c>
      <c r="C6447" s="213" t="s">
        <v>86</v>
      </c>
      <c r="D6447" s="213" t="s">
        <v>40</v>
      </c>
      <c r="E6447" s="213">
        <v>33</v>
      </c>
      <c r="F6447" s="213" t="s">
        <v>148</v>
      </c>
    </row>
    <row r="6448" spans="1:6" x14ac:dyDescent="0.3">
      <c r="A6448" s="213">
        <v>2014</v>
      </c>
      <c r="B6448" s="213" t="s">
        <v>92</v>
      </c>
      <c r="C6448" s="213" t="s">
        <v>86</v>
      </c>
      <c r="D6448" s="213" t="s">
        <v>47</v>
      </c>
      <c r="E6448" s="213">
        <v>417</v>
      </c>
      <c r="F6448" s="213" t="s">
        <v>148</v>
      </c>
    </row>
    <row r="6449" spans="1:6" x14ac:dyDescent="0.3">
      <c r="A6449" s="213">
        <v>2014</v>
      </c>
      <c r="B6449" s="213" t="s">
        <v>92</v>
      </c>
      <c r="C6449" s="213" t="s">
        <v>86</v>
      </c>
      <c r="D6449" s="213" t="s">
        <v>57</v>
      </c>
      <c r="E6449" s="213">
        <v>68</v>
      </c>
      <c r="F6449" s="213" t="s">
        <v>148</v>
      </c>
    </row>
    <row r="6450" spans="1:6" x14ac:dyDescent="0.3">
      <c r="A6450" s="213">
        <v>2014</v>
      </c>
      <c r="B6450" s="213" t="s">
        <v>92</v>
      </c>
      <c r="C6450" s="213" t="s">
        <v>86</v>
      </c>
      <c r="D6450" s="213" t="s">
        <v>74</v>
      </c>
      <c r="E6450" s="213">
        <v>361</v>
      </c>
      <c r="F6450" s="213" t="s">
        <v>148</v>
      </c>
    </row>
    <row r="6451" spans="1:6" x14ac:dyDescent="0.3">
      <c r="A6451" s="213">
        <v>2014</v>
      </c>
      <c r="B6451" s="213" t="s">
        <v>92</v>
      </c>
      <c r="C6451" s="213" t="s">
        <v>86</v>
      </c>
      <c r="D6451" s="213" t="s">
        <v>53</v>
      </c>
      <c r="E6451" s="213">
        <v>46</v>
      </c>
      <c r="F6451" s="213" t="s">
        <v>148</v>
      </c>
    </row>
    <row r="6452" spans="1:6" x14ac:dyDescent="0.3">
      <c r="A6452" s="213">
        <v>2014</v>
      </c>
      <c r="B6452" s="213" t="s">
        <v>92</v>
      </c>
      <c r="C6452" s="213" t="s">
        <v>86</v>
      </c>
      <c r="D6452" s="213" t="s">
        <v>284</v>
      </c>
      <c r="E6452" s="213">
        <v>45</v>
      </c>
      <c r="F6452" s="213" t="s">
        <v>148</v>
      </c>
    </row>
    <row r="6453" spans="1:6" x14ac:dyDescent="0.3">
      <c r="A6453" s="213">
        <v>2014</v>
      </c>
      <c r="B6453" s="213" t="s">
        <v>92</v>
      </c>
      <c r="C6453" s="213" t="s">
        <v>86</v>
      </c>
      <c r="D6453" s="213" t="s">
        <v>33</v>
      </c>
      <c r="E6453" s="213">
        <v>52</v>
      </c>
      <c r="F6453" s="213" t="s">
        <v>148</v>
      </c>
    </row>
    <row r="6454" spans="1:6" x14ac:dyDescent="0.3">
      <c r="A6454" s="213">
        <v>2014</v>
      </c>
      <c r="B6454" s="213" t="s">
        <v>92</v>
      </c>
      <c r="C6454" s="213" t="s">
        <v>86</v>
      </c>
      <c r="D6454" s="213" t="s">
        <v>60</v>
      </c>
      <c r="E6454" s="213">
        <v>104</v>
      </c>
      <c r="F6454" s="213" t="s">
        <v>148</v>
      </c>
    </row>
    <row r="6455" spans="1:6" x14ac:dyDescent="0.3">
      <c r="A6455" s="213">
        <v>2014</v>
      </c>
      <c r="B6455" s="213" t="s">
        <v>92</v>
      </c>
      <c r="C6455" s="213" t="s">
        <v>86</v>
      </c>
      <c r="D6455" s="213" t="s">
        <v>25</v>
      </c>
      <c r="E6455" s="213">
        <v>226</v>
      </c>
      <c r="F6455" s="213" t="s">
        <v>148</v>
      </c>
    </row>
    <row r="6456" spans="1:6" x14ac:dyDescent="0.3">
      <c r="A6456" s="213">
        <v>2014</v>
      </c>
      <c r="B6456" s="213" t="s">
        <v>92</v>
      </c>
      <c r="C6456" s="213" t="s">
        <v>86</v>
      </c>
      <c r="D6456" s="213" t="s">
        <v>7</v>
      </c>
      <c r="E6456" s="213">
        <v>374</v>
      </c>
      <c r="F6456" s="213" t="s">
        <v>148</v>
      </c>
    </row>
    <row r="6457" spans="1:6" x14ac:dyDescent="0.3">
      <c r="A6457" s="213">
        <v>2014</v>
      </c>
      <c r="B6457" s="213" t="s">
        <v>92</v>
      </c>
      <c r="C6457" s="213" t="s">
        <v>86</v>
      </c>
      <c r="D6457" s="213" t="s">
        <v>36</v>
      </c>
      <c r="E6457" s="213">
        <v>138</v>
      </c>
      <c r="F6457" s="213" t="s">
        <v>148</v>
      </c>
    </row>
    <row r="6458" spans="1:6" x14ac:dyDescent="0.3">
      <c r="A6458" s="213">
        <v>2014</v>
      </c>
      <c r="B6458" s="213" t="s">
        <v>92</v>
      </c>
      <c r="C6458" s="213" t="s">
        <v>86</v>
      </c>
      <c r="D6458" s="213" t="s">
        <v>285</v>
      </c>
      <c r="E6458" s="213">
        <v>71</v>
      </c>
      <c r="F6458" s="213" t="s">
        <v>148</v>
      </c>
    </row>
    <row r="6459" spans="1:6" x14ac:dyDescent="0.3">
      <c r="A6459" s="213">
        <v>2014</v>
      </c>
      <c r="B6459" s="213" t="s">
        <v>92</v>
      </c>
      <c r="C6459" s="213" t="s">
        <v>86</v>
      </c>
      <c r="D6459" s="213" t="s">
        <v>21</v>
      </c>
      <c r="E6459" s="213">
        <v>109</v>
      </c>
      <c r="F6459" s="213" t="s">
        <v>148</v>
      </c>
    </row>
    <row r="6460" spans="1:6" x14ac:dyDescent="0.3">
      <c r="A6460" s="213">
        <v>2014</v>
      </c>
      <c r="B6460" s="213" t="s">
        <v>92</v>
      </c>
      <c r="C6460" s="213" t="s">
        <v>86</v>
      </c>
      <c r="D6460" s="213" t="s">
        <v>16</v>
      </c>
      <c r="E6460" s="213">
        <v>226</v>
      </c>
      <c r="F6460" s="213" t="s">
        <v>148</v>
      </c>
    </row>
    <row r="6461" spans="1:6" x14ac:dyDescent="0.3">
      <c r="A6461" s="213">
        <v>2014</v>
      </c>
      <c r="B6461" s="213" t="s">
        <v>92</v>
      </c>
      <c r="C6461" s="213" t="s">
        <v>86</v>
      </c>
      <c r="D6461" s="213" t="s">
        <v>2</v>
      </c>
      <c r="E6461" s="213">
        <v>587</v>
      </c>
      <c r="F6461" s="213" t="s">
        <v>148</v>
      </c>
    </row>
    <row r="6462" spans="1:6" x14ac:dyDescent="0.3">
      <c r="A6462" s="213">
        <v>2014</v>
      </c>
      <c r="B6462" s="213" t="s">
        <v>92</v>
      </c>
      <c r="C6462" s="213" t="s">
        <v>86</v>
      </c>
      <c r="D6462" s="213" t="s">
        <v>4</v>
      </c>
      <c r="E6462" s="213">
        <v>571</v>
      </c>
      <c r="F6462" s="213" t="s">
        <v>148</v>
      </c>
    </row>
    <row r="6463" spans="1:6" x14ac:dyDescent="0.3">
      <c r="A6463" s="213">
        <v>2014</v>
      </c>
      <c r="B6463" s="213" t="s">
        <v>92</v>
      </c>
      <c r="C6463" s="213" t="s">
        <v>86</v>
      </c>
      <c r="D6463" s="213" t="s">
        <v>38</v>
      </c>
      <c r="E6463" s="213">
        <v>85</v>
      </c>
      <c r="F6463" s="213" t="s">
        <v>148</v>
      </c>
    </row>
    <row r="6464" spans="1:6" x14ac:dyDescent="0.3">
      <c r="A6464" s="213">
        <v>2014</v>
      </c>
      <c r="B6464" s="213" t="s">
        <v>92</v>
      </c>
      <c r="C6464" s="213" t="s">
        <v>86</v>
      </c>
      <c r="D6464" s="213" t="s">
        <v>275</v>
      </c>
      <c r="E6464" s="213">
        <v>49</v>
      </c>
      <c r="F6464" s="213" t="s">
        <v>148</v>
      </c>
    </row>
    <row r="6465" spans="1:6" x14ac:dyDescent="0.3">
      <c r="A6465" s="213">
        <v>2014</v>
      </c>
      <c r="B6465" s="213" t="s">
        <v>92</v>
      </c>
      <c r="C6465" s="213" t="s">
        <v>86</v>
      </c>
      <c r="D6465" s="213" t="s">
        <v>8</v>
      </c>
      <c r="E6465" s="213">
        <v>174</v>
      </c>
      <c r="F6465" s="213" t="s">
        <v>148</v>
      </c>
    </row>
    <row r="6466" spans="1:6" x14ac:dyDescent="0.3">
      <c r="A6466" s="213">
        <v>2014</v>
      </c>
      <c r="B6466" s="213" t="s">
        <v>92</v>
      </c>
      <c r="C6466" s="213" t="s">
        <v>86</v>
      </c>
      <c r="D6466" s="213" t="s">
        <v>78</v>
      </c>
      <c r="E6466" s="213">
        <v>311</v>
      </c>
      <c r="F6466" s="213" t="s">
        <v>148</v>
      </c>
    </row>
    <row r="6467" spans="1:6" x14ac:dyDescent="0.3">
      <c r="A6467" s="213">
        <v>2014</v>
      </c>
      <c r="B6467" s="213" t="s">
        <v>92</v>
      </c>
      <c r="C6467" s="213" t="s">
        <v>86</v>
      </c>
      <c r="D6467" s="213" t="s">
        <v>27</v>
      </c>
      <c r="E6467" s="213">
        <v>193</v>
      </c>
      <c r="F6467" s="213" t="s">
        <v>148</v>
      </c>
    </row>
    <row r="6468" spans="1:6" x14ac:dyDescent="0.3">
      <c r="A6468" s="213">
        <v>2014</v>
      </c>
      <c r="B6468" s="213" t="s">
        <v>92</v>
      </c>
      <c r="C6468" s="213" t="s">
        <v>86</v>
      </c>
      <c r="D6468" s="213" t="s">
        <v>13</v>
      </c>
      <c r="E6468" s="213">
        <v>81</v>
      </c>
      <c r="F6468" s="213" t="s">
        <v>148</v>
      </c>
    </row>
    <row r="6469" spans="1:6" x14ac:dyDescent="0.3">
      <c r="A6469" s="213">
        <v>2014</v>
      </c>
      <c r="B6469" s="213" t="s">
        <v>92</v>
      </c>
      <c r="C6469" s="213" t="s">
        <v>86</v>
      </c>
      <c r="D6469" s="213" t="s">
        <v>70</v>
      </c>
      <c r="E6469" s="213">
        <v>235</v>
      </c>
      <c r="F6469" s="213" t="s">
        <v>148</v>
      </c>
    </row>
    <row r="6470" spans="1:6" x14ac:dyDescent="0.3">
      <c r="A6470" s="213">
        <v>2014</v>
      </c>
      <c r="B6470" s="213" t="s">
        <v>92</v>
      </c>
      <c r="C6470" s="213" t="s">
        <v>86</v>
      </c>
      <c r="D6470" s="213" t="s">
        <v>72</v>
      </c>
      <c r="E6470" s="213">
        <v>87</v>
      </c>
      <c r="F6470" s="213" t="s">
        <v>148</v>
      </c>
    </row>
    <row r="6471" spans="1:6" x14ac:dyDescent="0.3">
      <c r="A6471" s="213">
        <v>2014</v>
      </c>
      <c r="B6471" s="213" t="s">
        <v>92</v>
      </c>
      <c r="C6471" s="213" t="s">
        <v>86</v>
      </c>
      <c r="D6471" s="213" t="s">
        <v>276</v>
      </c>
      <c r="E6471" s="213">
        <v>71</v>
      </c>
      <c r="F6471" s="213" t="s">
        <v>148</v>
      </c>
    </row>
    <row r="6472" spans="1:6" x14ac:dyDescent="0.3">
      <c r="A6472" s="213">
        <v>2014</v>
      </c>
      <c r="B6472" s="213" t="s">
        <v>92</v>
      </c>
      <c r="C6472" s="213" t="s">
        <v>86</v>
      </c>
      <c r="D6472" s="213" t="s">
        <v>6</v>
      </c>
      <c r="E6472" s="213">
        <v>541</v>
      </c>
      <c r="F6472" s="213" t="s">
        <v>148</v>
      </c>
    </row>
    <row r="6473" spans="1:6" x14ac:dyDescent="0.3">
      <c r="A6473" s="213">
        <v>2014</v>
      </c>
      <c r="B6473" s="213" t="s">
        <v>92</v>
      </c>
      <c r="C6473" s="213" t="s">
        <v>86</v>
      </c>
      <c r="D6473" s="213" t="s">
        <v>62</v>
      </c>
      <c r="E6473" s="213">
        <v>157</v>
      </c>
      <c r="F6473" s="213" t="s">
        <v>148</v>
      </c>
    </row>
    <row r="6474" spans="1:6" x14ac:dyDescent="0.3">
      <c r="A6474" s="213">
        <v>2014</v>
      </c>
      <c r="B6474" s="213" t="s">
        <v>92</v>
      </c>
      <c r="C6474" s="213" t="s">
        <v>86</v>
      </c>
      <c r="D6474" s="213" t="s">
        <v>5</v>
      </c>
      <c r="E6474" s="213">
        <v>443</v>
      </c>
      <c r="F6474" s="213" t="s">
        <v>148</v>
      </c>
    </row>
    <row r="6475" spans="1:6" x14ac:dyDescent="0.3">
      <c r="A6475" s="213">
        <v>2014</v>
      </c>
      <c r="B6475" s="213" t="s">
        <v>92</v>
      </c>
      <c r="C6475" s="213" t="s">
        <v>86</v>
      </c>
      <c r="D6475" s="213" t="s">
        <v>37</v>
      </c>
      <c r="E6475" s="213">
        <v>33</v>
      </c>
      <c r="F6475" s="213" t="s">
        <v>148</v>
      </c>
    </row>
    <row r="6476" spans="1:6" x14ac:dyDescent="0.3">
      <c r="A6476" s="213">
        <v>2014</v>
      </c>
      <c r="B6476" s="213" t="s">
        <v>92</v>
      </c>
      <c r="C6476" s="213" t="s">
        <v>86</v>
      </c>
      <c r="D6476" s="213" t="s">
        <v>76</v>
      </c>
      <c r="E6476" s="213">
        <v>292</v>
      </c>
      <c r="F6476" s="213" t="s">
        <v>148</v>
      </c>
    </row>
    <row r="6477" spans="1:6" x14ac:dyDescent="0.3">
      <c r="A6477" s="213">
        <v>2014</v>
      </c>
      <c r="B6477" s="213" t="s">
        <v>92</v>
      </c>
      <c r="C6477" s="213" t="s">
        <v>86</v>
      </c>
      <c r="D6477" s="213" t="s">
        <v>63</v>
      </c>
      <c r="E6477" s="213">
        <v>47</v>
      </c>
      <c r="F6477" s="213" t="s">
        <v>148</v>
      </c>
    </row>
    <row r="6478" spans="1:6" x14ac:dyDescent="0.3">
      <c r="A6478" s="213">
        <v>2014</v>
      </c>
      <c r="B6478" s="213" t="s">
        <v>92</v>
      </c>
      <c r="C6478" s="213" t="s">
        <v>86</v>
      </c>
      <c r="D6478" s="213" t="s">
        <v>277</v>
      </c>
      <c r="E6478" s="213">
        <v>74</v>
      </c>
      <c r="F6478" s="213" t="s">
        <v>148</v>
      </c>
    </row>
    <row r="6479" spans="1:6" x14ac:dyDescent="0.3">
      <c r="A6479" s="213">
        <v>2014</v>
      </c>
      <c r="B6479" s="213" t="s">
        <v>92</v>
      </c>
      <c r="C6479" s="213" t="s">
        <v>86</v>
      </c>
      <c r="D6479" s="213" t="s">
        <v>43</v>
      </c>
      <c r="E6479" s="213">
        <v>60</v>
      </c>
      <c r="F6479" s="213" t="s">
        <v>148</v>
      </c>
    </row>
    <row r="6480" spans="1:6" x14ac:dyDescent="0.3">
      <c r="A6480" s="213">
        <v>2014</v>
      </c>
      <c r="B6480" s="213" t="s">
        <v>92</v>
      </c>
      <c r="C6480" s="213" t="s">
        <v>86</v>
      </c>
      <c r="D6480" s="213" t="s">
        <v>65</v>
      </c>
      <c r="E6480" s="213">
        <v>65</v>
      </c>
      <c r="F6480" s="213" t="s">
        <v>148</v>
      </c>
    </row>
    <row r="6481" spans="1:6" x14ac:dyDescent="0.3">
      <c r="A6481" s="213">
        <v>2014</v>
      </c>
      <c r="B6481" s="213" t="s">
        <v>92</v>
      </c>
      <c r="C6481" s="213" t="s">
        <v>86</v>
      </c>
      <c r="D6481" s="213" t="s">
        <v>22</v>
      </c>
      <c r="E6481" s="213">
        <v>87</v>
      </c>
      <c r="F6481" s="213" t="s">
        <v>148</v>
      </c>
    </row>
    <row r="6482" spans="1:6" x14ac:dyDescent="0.3">
      <c r="A6482" s="213">
        <v>2014</v>
      </c>
      <c r="B6482" s="213" t="s">
        <v>92</v>
      </c>
      <c r="C6482" s="213" t="s">
        <v>86</v>
      </c>
      <c r="D6482" s="213" t="s">
        <v>61</v>
      </c>
      <c r="E6482" s="213">
        <v>47</v>
      </c>
      <c r="F6482" s="213" t="s">
        <v>148</v>
      </c>
    </row>
    <row r="6483" spans="1:6" x14ac:dyDescent="0.3">
      <c r="A6483" s="213">
        <v>2014</v>
      </c>
      <c r="B6483" s="213" t="s">
        <v>92</v>
      </c>
      <c r="C6483" s="213" t="s">
        <v>86</v>
      </c>
      <c r="D6483" s="213" t="s">
        <v>23</v>
      </c>
      <c r="E6483" s="213">
        <v>102</v>
      </c>
      <c r="F6483" s="213" t="s">
        <v>148</v>
      </c>
    </row>
    <row r="6484" spans="1:6" x14ac:dyDescent="0.3">
      <c r="A6484" s="213">
        <v>2014</v>
      </c>
      <c r="B6484" s="213" t="s">
        <v>92</v>
      </c>
      <c r="C6484" s="213" t="s">
        <v>86</v>
      </c>
      <c r="D6484" s="213" t="s">
        <v>12</v>
      </c>
      <c r="E6484" s="213">
        <v>63</v>
      </c>
      <c r="F6484" s="213" t="s">
        <v>148</v>
      </c>
    </row>
    <row r="6485" spans="1:6" x14ac:dyDescent="0.3">
      <c r="A6485" s="213">
        <v>2014</v>
      </c>
      <c r="B6485" s="213" t="s">
        <v>92</v>
      </c>
      <c r="C6485" s="213" t="s">
        <v>86</v>
      </c>
      <c r="D6485" s="213" t="s">
        <v>278</v>
      </c>
      <c r="E6485" s="213">
        <v>222</v>
      </c>
      <c r="F6485" s="213" t="s">
        <v>148</v>
      </c>
    </row>
    <row r="6486" spans="1:6" x14ac:dyDescent="0.3">
      <c r="A6486" s="213">
        <v>2014</v>
      </c>
      <c r="B6486" s="213" t="s">
        <v>92</v>
      </c>
      <c r="C6486" s="213" t="s">
        <v>86</v>
      </c>
      <c r="D6486" s="213" t="s">
        <v>19</v>
      </c>
      <c r="E6486" s="213">
        <v>112</v>
      </c>
      <c r="F6486" s="213" t="s">
        <v>148</v>
      </c>
    </row>
    <row r="6487" spans="1:6" x14ac:dyDescent="0.3">
      <c r="A6487" s="213">
        <v>2014</v>
      </c>
      <c r="B6487" s="213" t="s">
        <v>92</v>
      </c>
      <c r="C6487" s="213" t="s">
        <v>86</v>
      </c>
      <c r="D6487" s="213" t="s">
        <v>45</v>
      </c>
      <c r="E6487" s="213">
        <v>41</v>
      </c>
      <c r="F6487" s="213" t="s">
        <v>148</v>
      </c>
    </row>
    <row r="6488" spans="1:6" x14ac:dyDescent="0.3">
      <c r="A6488" s="213">
        <v>2014</v>
      </c>
      <c r="B6488" s="213" t="s">
        <v>92</v>
      </c>
      <c r="C6488" s="213" t="s">
        <v>86</v>
      </c>
      <c r="D6488" s="213" t="s">
        <v>48</v>
      </c>
      <c r="E6488" s="213">
        <v>98</v>
      </c>
      <c r="F6488" s="213" t="s">
        <v>148</v>
      </c>
    </row>
    <row r="6489" spans="1:6" x14ac:dyDescent="0.3">
      <c r="A6489" s="213">
        <v>2014</v>
      </c>
      <c r="B6489" s="213" t="s">
        <v>92</v>
      </c>
      <c r="C6489" s="213" t="s">
        <v>86</v>
      </c>
      <c r="D6489" s="213" t="s">
        <v>34</v>
      </c>
      <c r="E6489" s="213">
        <v>58</v>
      </c>
      <c r="F6489" s="213" t="s">
        <v>148</v>
      </c>
    </row>
    <row r="6490" spans="1:6" x14ac:dyDescent="0.3">
      <c r="A6490" s="213">
        <v>2014</v>
      </c>
      <c r="B6490" s="213" t="s">
        <v>92</v>
      </c>
      <c r="C6490" s="213" t="s">
        <v>86</v>
      </c>
      <c r="D6490" s="213" t="s">
        <v>3</v>
      </c>
      <c r="E6490" s="213">
        <v>536</v>
      </c>
      <c r="F6490" s="213" t="s">
        <v>148</v>
      </c>
    </row>
    <row r="6491" spans="1:6" x14ac:dyDescent="0.3">
      <c r="A6491" s="213">
        <v>2014</v>
      </c>
      <c r="B6491" s="213" t="s">
        <v>92</v>
      </c>
      <c r="C6491" s="213" t="s">
        <v>86</v>
      </c>
      <c r="D6491" s="213" t="s">
        <v>80</v>
      </c>
      <c r="E6491" s="213">
        <v>156</v>
      </c>
      <c r="F6491" s="213" t="s">
        <v>148</v>
      </c>
    </row>
    <row r="6492" spans="1:6" x14ac:dyDescent="0.3">
      <c r="A6492" s="213">
        <v>2014</v>
      </c>
      <c r="B6492" s="213" t="s">
        <v>92</v>
      </c>
      <c r="C6492" s="213" t="s">
        <v>86</v>
      </c>
      <c r="D6492" s="213" t="s">
        <v>39</v>
      </c>
      <c r="E6492" s="213">
        <v>182</v>
      </c>
      <c r="F6492" s="213" t="s">
        <v>148</v>
      </c>
    </row>
    <row r="6493" spans="1:6" x14ac:dyDescent="0.3">
      <c r="A6493" s="213">
        <v>2014</v>
      </c>
      <c r="B6493" s="213" t="s">
        <v>92</v>
      </c>
      <c r="C6493" s="213" t="s">
        <v>86</v>
      </c>
      <c r="D6493" s="213" t="s">
        <v>14</v>
      </c>
      <c r="E6493" s="213">
        <v>596</v>
      </c>
      <c r="F6493" s="213" t="s">
        <v>148</v>
      </c>
    </row>
    <row r="6494" spans="1:6" x14ac:dyDescent="0.3">
      <c r="A6494" s="213">
        <v>2014</v>
      </c>
      <c r="B6494" s="213" t="s">
        <v>92</v>
      </c>
      <c r="C6494" s="213" t="s">
        <v>86</v>
      </c>
      <c r="D6494" s="213" t="s">
        <v>68</v>
      </c>
      <c r="E6494" s="213">
        <v>103</v>
      </c>
      <c r="F6494" s="213" t="s">
        <v>148</v>
      </c>
    </row>
    <row r="6495" spans="1:6" x14ac:dyDescent="0.3">
      <c r="A6495" s="213">
        <v>2014</v>
      </c>
      <c r="B6495" s="213" t="s">
        <v>92</v>
      </c>
      <c r="C6495" s="213" t="s">
        <v>86</v>
      </c>
      <c r="D6495" s="213" t="s">
        <v>69</v>
      </c>
      <c r="E6495" s="213">
        <v>64</v>
      </c>
      <c r="F6495" s="213" t="s">
        <v>148</v>
      </c>
    </row>
    <row r="6496" spans="1:6" x14ac:dyDescent="0.3">
      <c r="A6496" s="213">
        <v>2014</v>
      </c>
      <c r="B6496" s="213" t="s">
        <v>92</v>
      </c>
      <c r="C6496" s="213" t="s">
        <v>86</v>
      </c>
      <c r="D6496" s="213" t="s">
        <v>279</v>
      </c>
      <c r="E6496" s="213">
        <v>32</v>
      </c>
      <c r="F6496" s="213" t="s">
        <v>148</v>
      </c>
    </row>
    <row r="6497" spans="1:6" x14ac:dyDescent="0.3">
      <c r="A6497" s="213">
        <v>2014</v>
      </c>
      <c r="B6497" s="213" t="s">
        <v>92</v>
      </c>
      <c r="C6497" s="213" t="s">
        <v>86</v>
      </c>
      <c r="D6497" s="213" t="s">
        <v>24</v>
      </c>
      <c r="E6497" s="213">
        <v>319</v>
      </c>
      <c r="F6497" s="213" t="s">
        <v>148</v>
      </c>
    </row>
    <row r="6498" spans="1:6" x14ac:dyDescent="0.3">
      <c r="A6498" s="213">
        <v>2014</v>
      </c>
      <c r="B6498" s="213" t="s">
        <v>92</v>
      </c>
      <c r="C6498" s="213" t="s">
        <v>86</v>
      </c>
      <c r="D6498" s="213" t="s">
        <v>9</v>
      </c>
      <c r="E6498" s="213">
        <v>226</v>
      </c>
      <c r="F6498" s="213" t="s">
        <v>148</v>
      </c>
    </row>
    <row r="6499" spans="1:6" x14ac:dyDescent="0.3">
      <c r="A6499" s="213">
        <v>2014</v>
      </c>
      <c r="B6499" s="213" t="s">
        <v>92</v>
      </c>
      <c r="C6499" s="213" t="s">
        <v>86</v>
      </c>
      <c r="D6499" s="213" t="s">
        <v>67</v>
      </c>
      <c r="E6499" s="213">
        <v>137</v>
      </c>
      <c r="F6499" s="213" t="s">
        <v>148</v>
      </c>
    </row>
    <row r="6500" spans="1:6" x14ac:dyDescent="0.3">
      <c r="A6500" s="213">
        <v>2014</v>
      </c>
      <c r="B6500" s="213" t="s">
        <v>92</v>
      </c>
      <c r="C6500" s="213" t="s">
        <v>86</v>
      </c>
      <c r="D6500" s="213" t="s">
        <v>28</v>
      </c>
      <c r="E6500" s="213">
        <v>164</v>
      </c>
      <c r="F6500" s="213" t="s">
        <v>148</v>
      </c>
    </row>
    <row r="6501" spans="1:6" x14ac:dyDescent="0.3">
      <c r="A6501" s="213">
        <v>2014</v>
      </c>
      <c r="B6501" s="213" t="s">
        <v>92</v>
      </c>
      <c r="C6501" s="213" t="s">
        <v>86</v>
      </c>
      <c r="D6501" s="213" t="s">
        <v>31</v>
      </c>
      <c r="E6501" s="213">
        <v>189</v>
      </c>
      <c r="F6501" s="213" t="s">
        <v>148</v>
      </c>
    </row>
    <row r="6502" spans="1:6" x14ac:dyDescent="0.3">
      <c r="A6502" s="213">
        <v>2014</v>
      </c>
      <c r="B6502" s="213" t="s">
        <v>92</v>
      </c>
      <c r="C6502" s="213" t="s">
        <v>86</v>
      </c>
      <c r="D6502" s="213" t="s">
        <v>64</v>
      </c>
      <c r="E6502" s="213">
        <v>205</v>
      </c>
      <c r="F6502" s="213" t="s">
        <v>148</v>
      </c>
    </row>
    <row r="6503" spans="1:6" x14ac:dyDescent="0.3">
      <c r="A6503" s="213">
        <v>2014</v>
      </c>
      <c r="B6503" s="213" t="s">
        <v>92</v>
      </c>
      <c r="C6503" s="213" t="s">
        <v>86</v>
      </c>
      <c r="D6503" s="213" t="s">
        <v>280</v>
      </c>
      <c r="E6503" s="213">
        <v>42</v>
      </c>
      <c r="F6503" s="213" t="s">
        <v>148</v>
      </c>
    </row>
    <row r="6504" spans="1:6" x14ac:dyDescent="0.3">
      <c r="A6504" s="213">
        <v>2014</v>
      </c>
      <c r="B6504" s="213" t="s">
        <v>92</v>
      </c>
      <c r="C6504" s="213" t="s">
        <v>86</v>
      </c>
      <c r="D6504" s="213" t="s">
        <v>73</v>
      </c>
      <c r="E6504" s="213">
        <v>413</v>
      </c>
      <c r="F6504" s="213" t="s">
        <v>148</v>
      </c>
    </row>
    <row r="6505" spans="1:6" x14ac:dyDescent="0.3">
      <c r="A6505" s="213">
        <v>2014</v>
      </c>
      <c r="B6505" s="213" t="s">
        <v>92</v>
      </c>
      <c r="C6505" s="213" t="s">
        <v>86</v>
      </c>
      <c r="D6505" s="213" t="s">
        <v>26</v>
      </c>
      <c r="E6505" s="213">
        <v>102</v>
      </c>
      <c r="F6505" s="213" t="s">
        <v>148</v>
      </c>
    </row>
    <row r="6506" spans="1:6" x14ac:dyDescent="0.3">
      <c r="A6506" s="213">
        <v>2014</v>
      </c>
      <c r="B6506" s="213" t="s">
        <v>92</v>
      </c>
      <c r="C6506" s="213" t="s">
        <v>86</v>
      </c>
      <c r="D6506" s="213" t="s">
        <v>32</v>
      </c>
      <c r="E6506" s="213">
        <v>96</v>
      </c>
      <c r="F6506" s="213" t="s">
        <v>148</v>
      </c>
    </row>
    <row r="6507" spans="1:6" x14ac:dyDescent="0.3">
      <c r="A6507" s="213">
        <v>2014</v>
      </c>
      <c r="B6507" s="213" t="s">
        <v>92</v>
      </c>
      <c r="C6507" s="213" t="s">
        <v>86</v>
      </c>
      <c r="D6507" s="213" t="s">
        <v>46</v>
      </c>
      <c r="E6507" s="213">
        <v>245</v>
      </c>
      <c r="F6507" s="213" t="s">
        <v>148</v>
      </c>
    </row>
    <row r="6508" spans="1:6" x14ac:dyDescent="0.3">
      <c r="A6508" s="213">
        <v>2014</v>
      </c>
      <c r="B6508" s="213" t="s">
        <v>92</v>
      </c>
      <c r="C6508" s="213" t="s">
        <v>86</v>
      </c>
      <c r="D6508" s="213" t="s">
        <v>75</v>
      </c>
      <c r="E6508" s="213">
        <v>231</v>
      </c>
      <c r="F6508" s="213" t="s">
        <v>148</v>
      </c>
    </row>
    <row r="6509" spans="1:6" x14ac:dyDescent="0.3">
      <c r="A6509" s="213">
        <v>2014</v>
      </c>
      <c r="B6509" s="213" t="s">
        <v>92</v>
      </c>
      <c r="C6509" s="213" t="s">
        <v>86</v>
      </c>
      <c r="D6509" s="213" t="s">
        <v>10</v>
      </c>
      <c r="E6509" s="213">
        <v>449</v>
      </c>
      <c r="F6509" s="213" t="s">
        <v>148</v>
      </c>
    </row>
    <row r="6510" spans="1:6" x14ac:dyDescent="0.3">
      <c r="A6510" s="213">
        <v>2014</v>
      </c>
      <c r="B6510" s="213" t="s">
        <v>92</v>
      </c>
      <c r="C6510" s="213" t="s">
        <v>86</v>
      </c>
      <c r="D6510" s="213" t="s">
        <v>291</v>
      </c>
      <c r="E6510" s="213">
        <v>34</v>
      </c>
      <c r="F6510" s="213" t="s">
        <v>148</v>
      </c>
    </row>
    <row r="6511" spans="1:6" x14ac:dyDescent="0.3">
      <c r="A6511" s="213">
        <v>2014</v>
      </c>
      <c r="B6511" s="213" t="s">
        <v>92</v>
      </c>
      <c r="C6511" s="213" t="s">
        <v>86</v>
      </c>
      <c r="D6511" s="213" t="s">
        <v>15</v>
      </c>
      <c r="E6511" s="213">
        <v>344</v>
      </c>
      <c r="F6511" s="213" t="s">
        <v>148</v>
      </c>
    </row>
    <row r="6512" spans="1:6" x14ac:dyDescent="0.3">
      <c r="A6512" s="213">
        <v>2014</v>
      </c>
      <c r="B6512" s="213" t="s">
        <v>92</v>
      </c>
      <c r="C6512" s="213" t="s">
        <v>86</v>
      </c>
      <c r="D6512" s="213" t="s">
        <v>18</v>
      </c>
      <c r="E6512" s="213">
        <v>350</v>
      </c>
      <c r="F6512" s="213" t="s">
        <v>148</v>
      </c>
    </row>
    <row r="6513" spans="1:6" x14ac:dyDescent="0.3">
      <c r="A6513" s="213">
        <v>2014</v>
      </c>
      <c r="B6513" s="213" t="s">
        <v>92</v>
      </c>
      <c r="C6513" s="213" t="s">
        <v>86</v>
      </c>
      <c r="D6513" s="213" t="s">
        <v>77</v>
      </c>
      <c r="E6513" s="213">
        <v>174</v>
      </c>
      <c r="F6513" s="213" t="s">
        <v>148</v>
      </c>
    </row>
    <row r="6514" spans="1:6" x14ac:dyDescent="0.3">
      <c r="A6514" s="213">
        <v>2014</v>
      </c>
      <c r="B6514" s="213" t="s">
        <v>92</v>
      </c>
      <c r="C6514" s="213" t="s">
        <v>86</v>
      </c>
      <c r="D6514" s="213" t="s">
        <v>44</v>
      </c>
      <c r="E6514" s="213">
        <v>43</v>
      </c>
      <c r="F6514" s="213" t="s">
        <v>148</v>
      </c>
    </row>
    <row r="6515" spans="1:6" x14ac:dyDescent="0.3">
      <c r="A6515" s="213">
        <v>2014</v>
      </c>
      <c r="B6515" s="213" t="s">
        <v>92</v>
      </c>
      <c r="C6515" s="213" t="s">
        <v>86</v>
      </c>
      <c r="D6515" s="213" t="s">
        <v>71</v>
      </c>
      <c r="E6515" s="213">
        <v>146</v>
      </c>
      <c r="F6515" s="213" t="s">
        <v>148</v>
      </c>
    </row>
    <row r="6516" spans="1:6" x14ac:dyDescent="0.3">
      <c r="A6516" s="213">
        <v>2014</v>
      </c>
      <c r="B6516" s="213" t="s">
        <v>92</v>
      </c>
      <c r="C6516" s="213" t="s">
        <v>86</v>
      </c>
      <c r="D6516" s="213" t="s">
        <v>52</v>
      </c>
      <c r="E6516" s="213">
        <v>60</v>
      </c>
      <c r="F6516" s="213" t="s">
        <v>148</v>
      </c>
    </row>
    <row r="6517" spans="1:6" x14ac:dyDescent="0.3">
      <c r="A6517" s="213">
        <v>2014</v>
      </c>
      <c r="B6517" s="213" t="s">
        <v>92</v>
      </c>
      <c r="C6517" s="213" t="s">
        <v>86</v>
      </c>
      <c r="D6517" s="213" t="s">
        <v>20</v>
      </c>
      <c r="E6517" s="213">
        <v>193</v>
      </c>
      <c r="F6517" s="213" t="s">
        <v>148</v>
      </c>
    </row>
    <row r="6518" spans="1:6" x14ac:dyDescent="0.3">
      <c r="A6518" s="213">
        <v>2014</v>
      </c>
      <c r="B6518" s="213" t="s">
        <v>92</v>
      </c>
      <c r="C6518" s="213" t="s">
        <v>86</v>
      </c>
      <c r="D6518" s="213" t="s">
        <v>95</v>
      </c>
      <c r="E6518" s="213">
        <v>447</v>
      </c>
      <c r="F6518" s="213" t="s">
        <v>148</v>
      </c>
    </row>
    <row r="6519" spans="1:6" x14ac:dyDescent="0.3">
      <c r="A6519" s="213">
        <v>2014</v>
      </c>
      <c r="B6519" s="213" t="s">
        <v>92</v>
      </c>
      <c r="C6519" s="213" t="s">
        <v>86</v>
      </c>
      <c r="D6519" s="213" t="s">
        <v>30</v>
      </c>
      <c r="E6519" s="213">
        <v>47</v>
      </c>
      <c r="F6519" s="213" t="s">
        <v>148</v>
      </c>
    </row>
    <row r="6520" spans="1:6" x14ac:dyDescent="0.3">
      <c r="A6520" s="213">
        <v>2014</v>
      </c>
      <c r="B6520" s="213" t="s">
        <v>92</v>
      </c>
      <c r="C6520" s="213" t="s">
        <v>86</v>
      </c>
      <c r="D6520" s="213" t="s">
        <v>281</v>
      </c>
      <c r="E6520" s="292">
        <v>1098</v>
      </c>
      <c r="F6520" s="213" t="s">
        <v>148</v>
      </c>
    </row>
    <row r="6521" spans="1:6" x14ac:dyDescent="0.3">
      <c r="A6521" s="213">
        <v>2014</v>
      </c>
      <c r="B6521" s="213" t="s">
        <v>92</v>
      </c>
      <c r="C6521" s="213" t="s">
        <v>86</v>
      </c>
      <c r="D6521" s="213" t="s">
        <v>282</v>
      </c>
      <c r="E6521" s="213">
        <v>97</v>
      </c>
      <c r="F6521" s="213" t="s">
        <v>148</v>
      </c>
    </row>
    <row r="6522" spans="1:6" x14ac:dyDescent="0.3">
      <c r="A6522" s="213">
        <v>2014</v>
      </c>
      <c r="B6522" s="213" t="s">
        <v>92</v>
      </c>
      <c r="C6522" s="213" t="s">
        <v>86</v>
      </c>
      <c r="D6522" s="213" t="s">
        <v>145</v>
      </c>
      <c r="E6522" s="292">
        <v>3637</v>
      </c>
      <c r="F6522" s="213" t="s">
        <v>148</v>
      </c>
    </row>
    <row r="6523" spans="1:6" x14ac:dyDescent="0.3">
      <c r="A6523" s="213">
        <v>2014</v>
      </c>
      <c r="B6523" s="213" t="s">
        <v>92</v>
      </c>
      <c r="C6523" s="213" t="s">
        <v>86</v>
      </c>
      <c r="D6523" s="213" t="s">
        <v>146</v>
      </c>
      <c r="E6523" s="292">
        <v>2426</v>
      </c>
      <c r="F6523" s="213" t="s">
        <v>148</v>
      </c>
    </row>
    <row r="6524" spans="1:6" x14ac:dyDescent="0.3">
      <c r="A6524" s="213">
        <v>2014</v>
      </c>
      <c r="B6524" s="213" t="s">
        <v>92</v>
      </c>
      <c r="C6524" s="213" t="s">
        <v>86</v>
      </c>
      <c r="D6524" s="213" t="s">
        <v>147</v>
      </c>
      <c r="E6524" s="292">
        <v>4665</v>
      </c>
      <c r="F6524" s="213" t="s">
        <v>148</v>
      </c>
    </row>
    <row r="6525" spans="1:6" x14ac:dyDescent="0.3">
      <c r="A6525" s="213">
        <v>2014</v>
      </c>
      <c r="B6525" s="213" t="s">
        <v>92</v>
      </c>
      <c r="C6525" s="213" t="s">
        <v>84</v>
      </c>
      <c r="D6525" s="213" t="s">
        <v>79</v>
      </c>
      <c r="E6525" s="213">
        <v>111</v>
      </c>
      <c r="F6525" s="213" t="s">
        <v>148</v>
      </c>
    </row>
    <row r="6526" spans="1:6" x14ac:dyDescent="0.3">
      <c r="A6526" s="213">
        <v>2014</v>
      </c>
      <c r="B6526" s="213" t="s">
        <v>92</v>
      </c>
      <c r="C6526" s="213" t="s">
        <v>84</v>
      </c>
      <c r="D6526" s="213" t="s">
        <v>17</v>
      </c>
      <c r="E6526" s="213">
        <v>62</v>
      </c>
      <c r="F6526" s="213" t="s">
        <v>148</v>
      </c>
    </row>
    <row r="6527" spans="1:6" x14ac:dyDescent="0.3">
      <c r="A6527" s="213">
        <v>2014</v>
      </c>
      <c r="B6527" s="213" t="s">
        <v>92</v>
      </c>
      <c r="C6527" s="213" t="s">
        <v>84</v>
      </c>
      <c r="D6527" s="213" t="s">
        <v>11</v>
      </c>
      <c r="E6527" s="213">
        <v>124</v>
      </c>
      <c r="F6527" s="213" t="s">
        <v>148</v>
      </c>
    </row>
    <row r="6528" spans="1:6" x14ac:dyDescent="0.3">
      <c r="A6528" s="213">
        <v>2014</v>
      </c>
      <c r="B6528" s="213" t="s">
        <v>92</v>
      </c>
      <c r="C6528" s="213" t="s">
        <v>84</v>
      </c>
      <c r="D6528" s="213" t="s">
        <v>56</v>
      </c>
      <c r="E6528" s="213">
        <v>39</v>
      </c>
      <c r="F6528" s="213" t="s">
        <v>148</v>
      </c>
    </row>
    <row r="6529" spans="1:6" x14ac:dyDescent="0.3">
      <c r="A6529" s="213">
        <v>2014</v>
      </c>
      <c r="B6529" s="213" t="s">
        <v>92</v>
      </c>
      <c r="C6529" s="213" t="s">
        <v>84</v>
      </c>
      <c r="D6529" s="213" t="s">
        <v>29</v>
      </c>
      <c r="E6529" s="213">
        <v>37</v>
      </c>
      <c r="F6529" s="213" t="s">
        <v>148</v>
      </c>
    </row>
    <row r="6530" spans="1:6" x14ac:dyDescent="0.3">
      <c r="A6530" s="213">
        <v>2014</v>
      </c>
      <c r="B6530" s="213" t="s">
        <v>92</v>
      </c>
      <c r="C6530" s="213" t="s">
        <v>84</v>
      </c>
      <c r="D6530" s="213" t="s">
        <v>47</v>
      </c>
      <c r="E6530" s="213">
        <v>77</v>
      </c>
      <c r="F6530" s="213" t="s">
        <v>148</v>
      </c>
    </row>
    <row r="6531" spans="1:6" x14ac:dyDescent="0.3">
      <c r="A6531" s="213">
        <v>2014</v>
      </c>
      <c r="B6531" s="213" t="s">
        <v>92</v>
      </c>
      <c r="C6531" s="213" t="s">
        <v>84</v>
      </c>
      <c r="D6531" s="213" t="s">
        <v>74</v>
      </c>
      <c r="E6531" s="213">
        <v>84</v>
      </c>
      <c r="F6531" s="213" t="s">
        <v>148</v>
      </c>
    </row>
    <row r="6532" spans="1:6" x14ac:dyDescent="0.3">
      <c r="A6532" s="213">
        <v>2014</v>
      </c>
      <c r="B6532" s="213" t="s">
        <v>92</v>
      </c>
      <c r="C6532" s="213" t="s">
        <v>84</v>
      </c>
      <c r="D6532" s="213" t="s">
        <v>60</v>
      </c>
      <c r="E6532" s="213">
        <v>35</v>
      </c>
      <c r="F6532" s="213" t="s">
        <v>148</v>
      </c>
    </row>
    <row r="6533" spans="1:6" x14ac:dyDescent="0.3">
      <c r="A6533" s="213">
        <v>2014</v>
      </c>
      <c r="B6533" s="213" t="s">
        <v>92</v>
      </c>
      <c r="C6533" s="213" t="s">
        <v>84</v>
      </c>
      <c r="D6533" s="213" t="s">
        <v>25</v>
      </c>
      <c r="E6533" s="213">
        <v>66</v>
      </c>
      <c r="F6533" s="213" t="s">
        <v>148</v>
      </c>
    </row>
    <row r="6534" spans="1:6" x14ac:dyDescent="0.3">
      <c r="A6534" s="213">
        <v>2014</v>
      </c>
      <c r="B6534" s="213" t="s">
        <v>92</v>
      </c>
      <c r="C6534" s="213" t="s">
        <v>84</v>
      </c>
      <c r="D6534" s="213" t="s">
        <v>7</v>
      </c>
      <c r="E6534" s="213">
        <v>119</v>
      </c>
      <c r="F6534" s="213" t="s">
        <v>148</v>
      </c>
    </row>
    <row r="6535" spans="1:6" x14ac:dyDescent="0.3">
      <c r="A6535" s="213">
        <v>2014</v>
      </c>
      <c r="B6535" s="213" t="s">
        <v>92</v>
      </c>
      <c r="C6535" s="213" t="s">
        <v>84</v>
      </c>
      <c r="D6535" s="213" t="s">
        <v>16</v>
      </c>
      <c r="E6535" s="213">
        <v>84</v>
      </c>
      <c r="F6535" s="213" t="s">
        <v>148</v>
      </c>
    </row>
    <row r="6536" spans="1:6" x14ac:dyDescent="0.3">
      <c r="A6536" s="213">
        <v>2014</v>
      </c>
      <c r="B6536" s="213" t="s">
        <v>92</v>
      </c>
      <c r="C6536" s="213" t="s">
        <v>84</v>
      </c>
      <c r="D6536" s="213" t="s">
        <v>2</v>
      </c>
      <c r="E6536" s="213">
        <v>183</v>
      </c>
      <c r="F6536" s="213" t="s">
        <v>148</v>
      </c>
    </row>
    <row r="6537" spans="1:6" x14ac:dyDescent="0.3">
      <c r="A6537" s="213">
        <v>2014</v>
      </c>
      <c r="B6537" s="213" t="s">
        <v>92</v>
      </c>
      <c r="C6537" s="213" t="s">
        <v>84</v>
      </c>
      <c r="D6537" s="213" t="s">
        <v>4</v>
      </c>
      <c r="E6537" s="213">
        <v>167</v>
      </c>
      <c r="F6537" s="213" t="s">
        <v>148</v>
      </c>
    </row>
    <row r="6538" spans="1:6" x14ac:dyDescent="0.3">
      <c r="A6538" s="213">
        <v>2014</v>
      </c>
      <c r="B6538" s="213" t="s">
        <v>92</v>
      </c>
      <c r="C6538" s="213" t="s">
        <v>84</v>
      </c>
      <c r="D6538" s="213" t="s">
        <v>8</v>
      </c>
      <c r="E6538" s="213">
        <v>50</v>
      </c>
      <c r="F6538" s="213" t="s">
        <v>148</v>
      </c>
    </row>
    <row r="6539" spans="1:6" x14ac:dyDescent="0.3">
      <c r="A6539" s="213">
        <v>2014</v>
      </c>
      <c r="B6539" s="213" t="s">
        <v>92</v>
      </c>
      <c r="C6539" s="213" t="s">
        <v>84</v>
      </c>
      <c r="D6539" s="213" t="s">
        <v>78</v>
      </c>
      <c r="E6539" s="213">
        <v>65</v>
      </c>
      <c r="F6539" s="213" t="s">
        <v>148</v>
      </c>
    </row>
    <row r="6540" spans="1:6" x14ac:dyDescent="0.3">
      <c r="A6540" s="213">
        <v>2014</v>
      </c>
      <c r="B6540" s="213" t="s">
        <v>92</v>
      </c>
      <c r="C6540" s="213" t="s">
        <v>84</v>
      </c>
      <c r="D6540" s="213" t="s">
        <v>27</v>
      </c>
      <c r="E6540" s="213">
        <v>49</v>
      </c>
      <c r="F6540" s="213" t="s">
        <v>148</v>
      </c>
    </row>
    <row r="6541" spans="1:6" x14ac:dyDescent="0.3">
      <c r="A6541" s="213">
        <v>2014</v>
      </c>
      <c r="B6541" s="213" t="s">
        <v>92</v>
      </c>
      <c r="C6541" s="213" t="s">
        <v>84</v>
      </c>
      <c r="D6541" s="213" t="s">
        <v>13</v>
      </c>
      <c r="E6541" s="213">
        <v>31</v>
      </c>
      <c r="F6541" s="213" t="s">
        <v>148</v>
      </c>
    </row>
    <row r="6542" spans="1:6" x14ac:dyDescent="0.3">
      <c r="A6542" s="213">
        <v>2014</v>
      </c>
      <c r="B6542" s="213" t="s">
        <v>92</v>
      </c>
      <c r="C6542" s="213" t="s">
        <v>84</v>
      </c>
      <c r="D6542" s="213" t="s">
        <v>70</v>
      </c>
      <c r="E6542" s="213">
        <v>48</v>
      </c>
      <c r="F6542" s="213" t="s">
        <v>148</v>
      </c>
    </row>
    <row r="6543" spans="1:6" x14ac:dyDescent="0.3">
      <c r="A6543" s="213">
        <v>2014</v>
      </c>
      <c r="B6543" s="213" t="s">
        <v>92</v>
      </c>
      <c r="C6543" s="213" t="s">
        <v>84</v>
      </c>
      <c r="D6543" s="213" t="s">
        <v>6</v>
      </c>
      <c r="E6543" s="292">
        <v>1004</v>
      </c>
      <c r="F6543" s="213" t="s">
        <v>148</v>
      </c>
    </row>
    <row r="6544" spans="1:6" x14ac:dyDescent="0.3">
      <c r="A6544" s="213">
        <v>2014</v>
      </c>
      <c r="B6544" s="213" t="s">
        <v>92</v>
      </c>
      <c r="C6544" s="213" t="s">
        <v>84</v>
      </c>
      <c r="D6544" s="213" t="s">
        <v>62</v>
      </c>
      <c r="E6544" s="213">
        <v>51</v>
      </c>
      <c r="F6544" s="213" t="s">
        <v>148</v>
      </c>
    </row>
    <row r="6545" spans="1:6" x14ac:dyDescent="0.3">
      <c r="A6545" s="213">
        <v>2014</v>
      </c>
      <c r="B6545" s="213" t="s">
        <v>92</v>
      </c>
      <c r="C6545" s="213" t="s">
        <v>84</v>
      </c>
      <c r="D6545" s="213" t="s">
        <v>5</v>
      </c>
      <c r="E6545" s="213">
        <v>110</v>
      </c>
      <c r="F6545" s="213" t="s">
        <v>148</v>
      </c>
    </row>
    <row r="6546" spans="1:6" x14ac:dyDescent="0.3">
      <c r="A6546" s="213">
        <v>2014</v>
      </c>
      <c r="B6546" s="213" t="s">
        <v>92</v>
      </c>
      <c r="C6546" s="213" t="s">
        <v>84</v>
      </c>
      <c r="D6546" s="213" t="s">
        <v>76</v>
      </c>
      <c r="E6546" s="213">
        <v>63</v>
      </c>
      <c r="F6546" s="213" t="s">
        <v>148</v>
      </c>
    </row>
    <row r="6547" spans="1:6" x14ac:dyDescent="0.3">
      <c r="A6547" s="213">
        <v>2014</v>
      </c>
      <c r="B6547" s="213" t="s">
        <v>92</v>
      </c>
      <c r="C6547" s="213" t="s">
        <v>84</v>
      </c>
      <c r="D6547" s="213" t="s">
        <v>22</v>
      </c>
      <c r="E6547" s="213">
        <v>34</v>
      </c>
      <c r="F6547" s="213" t="s">
        <v>148</v>
      </c>
    </row>
    <row r="6548" spans="1:6" x14ac:dyDescent="0.3">
      <c r="A6548" s="213">
        <v>2014</v>
      </c>
      <c r="B6548" s="213" t="s">
        <v>92</v>
      </c>
      <c r="C6548" s="213" t="s">
        <v>84</v>
      </c>
      <c r="D6548" s="213" t="s">
        <v>23</v>
      </c>
      <c r="E6548" s="213">
        <v>30</v>
      </c>
      <c r="F6548" s="213" t="s">
        <v>148</v>
      </c>
    </row>
    <row r="6549" spans="1:6" x14ac:dyDescent="0.3">
      <c r="A6549" s="213">
        <v>2014</v>
      </c>
      <c r="B6549" s="213" t="s">
        <v>92</v>
      </c>
      <c r="C6549" s="213" t="s">
        <v>84</v>
      </c>
      <c r="D6549" s="213" t="s">
        <v>278</v>
      </c>
      <c r="E6549" s="213">
        <v>54</v>
      </c>
      <c r="F6549" s="213" t="s">
        <v>148</v>
      </c>
    </row>
    <row r="6550" spans="1:6" x14ac:dyDescent="0.3">
      <c r="A6550" s="213">
        <v>2014</v>
      </c>
      <c r="B6550" s="213" t="s">
        <v>92</v>
      </c>
      <c r="C6550" s="213" t="s">
        <v>84</v>
      </c>
      <c r="D6550" s="213" t="s">
        <v>19</v>
      </c>
      <c r="E6550" s="213">
        <v>42</v>
      </c>
      <c r="F6550" s="213" t="s">
        <v>148</v>
      </c>
    </row>
    <row r="6551" spans="1:6" x14ac:dyDescent="0.3">
      <c r="A6551" s="213">
        <v>2014</v>
      </c>
      <c r="B6551" s="213" t="s">
        <v>92</v>
      </c>
      <c r="C6551" s="213" t="s">
        <v>84</v>
      </c>
      <c r="D6551" s="213" t="s">
        <v>3</v>
      </c>
      <c r="E6551" s="213">
        <v>191</v>
      </c>
      <c r="F6551" s="213" t="s">
        <v>148</v>
      </c>
    </row>
    <row r="6552" spans="1:6" x14ac:dyDescent="0.3">
      <c r="A6552" s="213">
        <v>2014</v>
      </c>
      <c r="B6552" s="213" t="s">
        <v>92</v>
      </c>
      <c r="C6552" s="213" t="s">
        <v>84</v>
      </c>
      <c r="D6552" s="213" t="s">
        <v>80</v>
      </c>
      <c r="E6552" s="213">
        <v>55</v>
      </c>
      <c r="F6552" s="213" t="s">
        <v>148</v>
      </c>
    </row>
    <row r="6553" spans="1:6" x14ac:dyDescent="0.3">
      <c r="A6553" s="213">
        <v>2014</v>
      </c>
      <c r="B6553" s="213" t="s">
        <v>92</v>
      </c>
      <c r="C6553" s="213" t="s">
        <v>84</v>
      </c>
      <c r="D6553" s="213" t="s">
        <v>39</v>
      </c>
      <c r="E6553" s="213">
        <v>36</v>
      </c>
      <c r="F6553" s="213" t="s">
        <v>148</v>
      </c>
    </row>
    <row r="6554" spans="1:6" x14ac:dyDescent="0.3">
      <c r="A6554" s="213">
        <v>2014</v>
      </c>
      <c r="B6554" s="213" t="s">
        <v>92</v>
      </c>
      <c r="C6554" s="213" t="s">
        <v>84</v>
      </c>
      <c r="D6554" s="213" t="s">
        <v>14</v>
      </c>
      <c r="E6554" s="213">
        <v>87</v>
      </c>
      <c r="F6554" s="213" t="s">
        <v>148</v>
      </c>
    </row>
    <row r="6555" spans="1:6" x14ac:dyDescent="0.3">
      <c r="A6555" s="213">
        <v>2014</v>
      </c>
      <c r="B6555" s="213" t="s">
        <v>92</v>
      </c>
      <c r="C6555" s="213" t="s">
        <v>84</v>
      </c>
      <c r="D6555" s="213" t="s">
        <v>24</v>
      </c>
      <c r="E6555" s="213">
        <v>110</v>
      </c>
      <c r="F6555" s="213" t="s">
        <v>148</v>
      </c>
    </row>
    <row r="6556" spans="1:6" x14ac:dyDescent="0.3">
      <c r="A6556" s="213">
        <v>2014</v>
      </c>
      <c r="B6556" s="213" t="s">
        <v>92</v>
      </c>
      <c r="C6556" s="213" t="s">
        <v>84</v>
      </c>
      <c r="D6556" s="213" t="s">
        <v>9</v>
      </c>
      <c r="E6556" s="213">
        <v>74</v>
      </c>
      <c r="F6556" s="213" t="s">
        <v>148</v>
      </c>
    </row>
    <row r="6557" spans="1:6" x14ac:dyDescent="0.3">
      <c r="A6557" s="213">
        <v>2014</v>
      </c>
      <c r="B6557" s="213" t="s">
        <v>92</v>
      </c>
      <c r="C6557" s="213" t="s">
        <v>84</v>
      </c>
      <c r="D6557" s="213" t="s">
        <v>28</v>
      </c>
      <c r="E6557" s="213">
        <v>51</v>
      </c>
      <c r="F6557" s="213" t="s">
        <v>148</v>
      </c>
    </row>
    <row r="6558" spans="1:6" x14ac:dyDescent="0.3">
      <c r="A6558" s="213">
        <v>2014</v>
      </c>
      <c r="B6558" s="213" t="s">
        <v>92</v>
      </c>
      <c r="C6558" s="213" t="s">
        <v>84</v>
      </c>
      <c r="D6558" s="213" t="s">
        <v>31</v>
      </c>
      <c r="E6558" s="213">
        <v>35</v>
      </c>
      <c r="F6558" s="213" t="s">
        <v>148</v>
      </c>
    </row>
    <row r="6559" spans="1:6" x14ac:dyDescent="0.3">
      <c r="A6559" s="213">
        <v>2014</v>
      </c>
      <c r="B6559" s="213" t="s">
        <v>92</v>
      </c>
      <c r="C6559" s="213" t="s">
        <v>84</v>
      </c>
      <c r="D6559" s="213" t="s">
        <v>64</v>
      </c>
      <c r="E6559" s="213">
        <v>49</v>
      </c>
      <c r="F6559" s="213" t="s">
        <v>148</v>
      </c>
    </row>
    <row r="6560" spans="1:6" x14ac:dyDescent="0.3">
      <c r="A6560" s="213">
        <v>2014</v>
      </c>
      <c r="B6560" s="213" t="s">
        <v>92</v>
      </c>
      <c r="C6560" s="213" t="s">
        <v>84</v>
      </c>
      <c r="D6560" s="213" t="s">
        <v>73</v>
      </c>
      <c r="E6560" s="213">
        <v>60</v>
      </c>
      <c r="F6560" s="213" t="s">
        <v>148</v>
      </c>
    </row>
    <row r="6561" spans="1:6" x14ac:dyDescent="0.3">
      <c r="A6561" s="213">
        <v>2014</v>
      </c>
      <c r="B6561" s="213" t="s">
        <v>92</v>
      </c>
      <c r="C6561" s="213" t="s">
        <v>84</v>
      </c>
      <c r="D6561" s="213" t="s">
        <v>26</v>
      </c>
      <c r="E6561" s="213">
        <v>33</v>
      </c>
      <c r="F6561" s="213" t="s">
        <v>148</v>
      </c>
    </row>
    <row r="6562" spans="1:6" x14ac:dyDescent="0.3">
      <c r="A6562" s="213">
        <v>2014</v>
      </c>
      <c r="B6562" s="213" t="s">
        <v>92</v>
      </c>
      <c r="C6562" s="213" t="s">
        <v>84</v>
      </c>
      <c r="D6562" s="213" t="s">
        <v>46</v>
      </c>
      <c r="E6562" s="213">
        <v>65</v>
      </c>
      <c r="F6562" s="213" t="s">
        <v>148</v>
      </c>
    </row>
    <row r="6563" spans="1:6" x14ac:dyDescent="0.3">
      <c r="A6563" s="213">
        <v>2014</v>
      </c>
      <c r="B6563" s="213" t="s">
        <v>92</v>
      </c>
      <c r="C6563" s="213" t="s">
        <v>84</v>
      </c>
      <c r="D6563" s="213" t="s">
        <v>75</v>
      </c>
      <c r="E6563" s="213">
        <v>35</v>
      </c>
      <c r="F6563" s="213" t="s">
        <v>148</v>
      </c>
    </row>
    <row r="6564" spans="1:6" x14ac:dyDescent="0.3">
      <c r="A6564" s="213">
        <v>2014</v>
      </c>
      <c r="B6564" s="213" t="s">
        <v>92</v>
      </c>
      <c r="C6564" s="213" t="s">
        <v>84</v>
      </c>
      <c r="D6564" s="213" t="s">
        <v>10</v>
      </c>
      <c r="E6564" s="213">
        <v>121</v>
      </c>
      <c r="F6564" s="213" t="s">
        <v>148</v>
      </c>
    </row>
    <row r="6565" spans="1:6" x14ac:dyDescent="0.3">
      <c r="A6565" s="213">
        <v>2014</v>
      </c>
      <c r="B6565" s="213" t="s">
        <v>92</v>
      </c>
      <c r="C6565" s="213" t="s">
        <v>84</v>
      </c>
      <c r="D6565" s="213" t="s">
        <v>15</v>
      </c>
      <c r="E6565" s="213">
        <v>105</v>
      </c>
      <c r="F6565" s="213" t="s">
        <v>148</v>
      </c>
    </row>
    <row r="6566" spans="1:6" x14ac:dyDescent="0.3">
      <c r="A6566" s="213">
        <v>2014</v>
      </c>
      <c r="B6566" s="213" t="s">
        <v>92</v>
      </c>
      <c r="C6566" s="213" t="s">
        <v>84</v>
      </c>
      <c r="D6566" s="213" t="s">
        <v>18</v>
      </c>
      <c r="E6566" s="213">
        <v>81</v>
      </c>
      <c r="F6566" s="213" t="s">
        <v>148</v>
      </c>
    </row>
    <row r="6567" spans="1:6" x14ac:dyDescent="0.3">
      <c r="A6567" s="213">
        <v>2014</v>
      </c>
      <c r="B6567" s="213" t="s">
        <v>92</v>
      </c>
      <c r="C6567" s="213" t="s">
        <v>84</v>
      </c>
      <c r="D6567" s="213" t="s">
        <v>71</v>
      </c>
      <c r="E6567" s="213">
        <v>44</v>
      </c>
      <c r="F6567" s="213" t="s">
        <v>148</v>
      </c>
    </row>
    <row r="6568" spans="1:6" x14ac:dyDescent="0.3">
      <c r="A6568" s="213">
        <v>2014</v>
      </c>
      <c r="B6568" s="213" t="s">
        <v>92</v>
      </c>
      <c r="C6568" s="213" t="s">
        <v>84</v>
      </c>
      <c r="D6568" s="213" t="s">
        <v>20</v>
      </c>
      <c r="E6568" s="213">
        <v>46</v>
      </c>
      <c r="F6568" s="213" t="s">
        <v>148</v>
      </c>
    </row>
    <row r="6569" spans="1:6" x14ac:dyDescent="0.3">
      <c r="A6569" s="213">
        <v>2014</v>
      </c>
      <c r="B6569" s="213" t="s">
        <v>92</v>
      </c>
      <c r="C6569" s="213" t="s">
        <v>84</v>
      </c>
      <c r="D6569" s="213" t="s">
        <v>95</v>
      </c>
      <c r="E6569" s="213">
        <v>66</v>
      </c>
      <c r="F6569" s="213" t="s">
        <v>148</v>
      </c>
    </row>
    <row r="6570" spans="1:6" x14ac:dyDescent="0.3">
      <c r="A6570" s="213">
        <v>2014</v>
      </c>
      <c r="B6570" s="213" t="s">
        <v>92</v>
      </c>
      <c r="C6570" s="213" t="s">
        <v>84</v>
      </c>
      <c r="D6570" s="213" t="s">
        <v>281</v>
      </c>
      <c r="E6570" s="213">
        <v>226</v>
      </c>
      <c r="F6570" s="213" t="s">
        <v>148</v>
      </c>
    </row>
    <row r="6571" spans="1:6" x14ac:dyDescent="0.3">
      <c r="A6571" s="213">
        <v>2014</v>
      </c>
      <c r="B6571" s="213" t="s">
        <v>92</v>
      </c>
      <c r="C6571" s="213" t="s">
        <v>84</v>
      </c>
      <c r="D6571" s="213" t="s">
        <v>145</v>
      </c>
      <c r="E6571" s="292">
        <v>5610</v>
      </c>
      <c r="F6571" s="213" t="s">
        <v>148</v>
      </c>
    </row>
    <row r="6572" spans="1:6" x14ac:dyDescent="0.3">
      <c r="A6572" s="213">
        <v>2014</v>
      </c>
      <c r="B6572" s="213" t="s">
        <v>92</v>
      </c>
      <c r="C6572" s="213" t="s">
        <v>84</v>
      </c>
      <c r="D6572" s="213" t="s">
        <v>146</v>
      </c>
      <c r="E6572" s="213">
        <v>570</v>
      </c>
      <c r="F6572" s="213" t="s">
        <v>148</v>
      </c>
    </row>
    <row r="6573" spans="1:6" x14ac:dyDescent="0.3">
      <c r="A6573" s="213">
        <v>2014</v>
      </c>
      <c r="B6573" s="213" t="s">
        <v>92</v>
      </c>
      <c r="C6573" s="213" t="s">
        <v>84</v>
      </c>
      <c r="D6573" s="213" t="s">
        <v>147</v>
      </c>
      <c r="E6573" s="292">
        <v>5746</v>
      </c>
      <c r="F6573" s="213" t="s">
        <v>148</v>
      </c>
    </row>
    <row r="6574" spans="1:6" x14ac:dyDescent="0.3">
      <c r="A6574" s="213">
        <v>2014</v>
      </c>
      <c r="B6574" s="213" t="s">
        <v>92</v>
      </c>
      <c r="C6574" s="213" t="s">
        <v>293</v>
      </c>
      <c r="D6574" s="213" t="s">
        <v>35</v>
      </c>
      <c r="E6574" s="213">
        <v>35</v>
      </c>
      <c r="F6574" s="213" t="s">
        <v>148</v>
      </c>
    </row>
    <row r="6575" spans="1:6" x14ac:dyDescent="0.3">
      <c r="A6575" s="213">
        <v>2014</v>
      </c>
      <c r="B6575" s="213" t="s">
        <v>92</v>
      </c>
      <c r="C6575" s="213" t="s">
        <v>293</v>
      </c>
      <c r="D6575" s="213" t="s">
        <v>79</v>
      </c>
      <c r="E6575" s="213">
        <v>107</v>
      </c>
      <c r="F6575" s="213" t="s">
        <v>148</v>
      </c>
    </row>
    <row r="6576" spans="1:6" x14ac:dyDescent="0.3">
      <c r="A6576" s="213">
        <v>2014</v>
      </c>
      <c r="B6576" s="213" t="s">
        <v>92</v>
      </c>
      <c r="C6576" s="213" t="s">
        <v>293</v>
      </c>
      <c r="D6576" s="213" t="s">
        <v>17</v>
      </c>
      <c r="E6576" s="213">
        <v>92</v>
      </c>
      <c r="F6576" s="213" t="s">
        <v>148</v>
      </c>
    </row>
    <row r="6577" spans="1:6" x14ac:dyDescent="0.3">
      <c r="A6577" s="213">
        <v>2014</v>
      </c>
      <c r="B6577" s="213" t="s">
        <v>92</v>
      </c>
      <c r="C6577" s="213" t="s">
        <v>293</v>
      </c>
      <c r="D6577" s="213" t="s">
        <v>11</v>
      </c>
      <c r="E6577" s="213">
        <v>158</v>
      </c>
      <c r="F6577" s="213" t="s">
        <v>148</v>
      </c>
    </row>
    <row r="6578" spans="1:6" x14ac:dyDescent="0.3">
      <c r="A6578" s="213">
        <v>2014</v>
      </c>
      <c r="B6578" s="213" t="s">
        <v>92</v>
      </c>
      <c r="C6578" s="213" t="s">
        <v>293</v>
      </c>
      <c r="D6578" s="213" t="s">
        <v>56</v>
      </c>
      <c r="E6578" s="213">
        <v>65</v>
      </c>
      <c r="F6578" s="213" t="s">
        <v>148</v>
      </c>
    </row>
    <row r="6579" spans="1:6" x14ac:dyDescent="0.3">
      <c r="A6579" s="213">
        <v>2014</v>
      </c>
      <c r="B6579" s="213" t="s">
        <v>92</v>
      </c>
      <c r="C6579" s="213" t="s">
        <v>293</v>
      </c>
      <c r="D6579" s="213" t="s">
        <v>29</v>
      </c>
      <c r="E6579" s="213">
        <v>46</v>
      </c>
      <c r="F6579" s="213" t="s">
        <v>148</v>
      </c>
    </row>
    <row r="6580" spans="1:6" x14ac:dyDescent="0.3">
      <c r="A6580" s="213">
        <v>2014</v>
      </c>
      <c r="B6580" s="213" t="s">
        <v>92</v>
      </c>
      <c r="C6580" s="213" t="s">
        <v>293</v>
      </c>
      <c r="D6580" s="213" t="s">
        <v>47</v>
      </c>
      <c r="E6580" s="213">
        <v>102</v>
      </c>
      <c r="F6580" s="213" t="s">
        <v>148</v>
      </c>
    </row>
    <row r="6581" spans="1:6" x14ac:dyDescent="0.3">
      <c r="A6581" s="213">
        <v>2014</v>
      </c>
      <c r="B6581" s="213" t="s">
        <v>92</v>
      </c>
      <c r="C6581" s="213" t="s">
        <v>293</v>
      </c>
      <c r="D6581" s="213" t="s">
        <v>74</v>
      </c>
      <c r="E6581" s="213">
        <v>118</v>
      </c>
      <c r="F6581" s="213" t="s">
        <v>148</v>
      </c>
    </row>
    <row r="6582" spans="1:6" x14ac:dyDescent="0.3">
      <c r="A6582" s="213">
        <v>2014</v>
      </c>
      <c r="B6582" s="213" t="s">
        <v>92</v>
      </c>
      <c r="C6582" s="213" t="s">
        <v>293</v>
      </c>
      <c r="D6582" s="213" t="s">
        <v>60</v>
      </c>
      <c r="E6582" s="213">
        <v>38</v>
      </c>
      <c r="F6582" s="213" t="s">
        <v>148</v>
      </c>
    </row>
    <row r="6583" spans="1:6" x14ac:dyDescent="0.3">
      <c r="A6583" s="213">
        <v>2014</v>
      </c>
      <c r="B6583" s="213" t="s">
        <v>92</v>
      </c>
      <c r="C6583" s="213" t="s">
        <v>293</v>
      </c>
      <c r="D6583" s="213" t="s">
        <v>25</v>
      </c>
      <c r="E6583" s="213">
        <v>89</v>
      </c>
      <c r="F6583" s="213" t="s">
        <v>148</v>
      </c>
    </row>
    <row r="6584" spans="1:6" x14ac:dyDescent="0.3">
      <c r="A6584" s="213">
        <v>2014</v>
      </c>
      <c r="B6584" s="213" t="s">
        <v>92</v>
      </c>
      <c r="C6584" s="213" t="s">
        <v>293</v>
      </c>
      <c r="D6584" s="213" t="s">
        <v>7</v>
      </c>
      <c r="E6584" s="213">
        <v>91</v>
      </c>
      <c r="F6584" s="213" t="s">
        <v>148</v>
      </c>
    </row>
    <row r="6585" spans="1:6" x14ac:dyDescent="0.3">
      <c r="A6585" s="213">
        <v>2014</v>
      </c>
      <c r="B6585" s="213" t="s">
        <v>92</v>
      </c>
      <c r="C6585" s="213" t="s">
        <v>293</v>
      </c>
      <c r="D6585" s="213" t="s">
        <v>36</v>
      </c>
      <c r="E6585" s="213">
        <v>45</v>
      </c>
      <c r="F6585" s="213" t="s">
        <v>148</v>
      </c>
    </row>
    <row r="6586" spans="1:6" x14ac:dyDescent="0.3">
      <c r="A6586" s="213">
        <v>2014</v>
      </c>
      <c r="B6586" s="213" t="s">
        <v>92</v>
      </c>
      <c r="C6586" s="213" t="s">
        <v>293</v>
      </c>
      <c r="D6586" s="213" t="s">
        <v>285</v>
      </c>
      <c r="E6586" s="213">
        <v>34</v>
      </c>
      <c r="F6586" s="213" t="s">
        <v>148</v>
      </c>
    </row>
    <row r="6587" spans="1:6" x14ac:dyDescent="0.3">
      <c r="A6587" s="213">
        <v>2014</v>
      </c>
      <c r="B6587" s="213" t="s">
        <v>92</v>
      </c>
      <c r="C6587" s="213" t="s">
        <v>293</v>
      </c>
      <c r="D6587" s="213" t="s">
        <v>21</v>
      </c>
      <c r="E6587" s="213">
        <v>36</v>
      </c>
      <c r="F6587" s="213" t="s">
        <v>148</v>
      </c>
    </row>
    <row r="6588" spans="1:6" x14ac:dyDescent="0.3">
      <c r="A6588" s="213">
        <v>2014</v>
      </c>
      <c r="B6588" s="213" t="s">
        <v>92</v>
      </c>
      <c r="C6588" s="213" t="s">
        <v>293</v>
      </c>
      <c r="D6588" s="213" t="s">
        <v>16</v>
      </c>
      <c r="E6588" s="213">
        <v>75</v>
      </c>
      <c r="F6588" s="213" t="s">
        <v>148</v>
      </c>
    </row>
    <row r="6589" spans="1:6" x14ac:dyDescent="0.3">
      <c r="A6589" s="213">
        <v>2014</v>
      </c>
      <c r="B6589" s="213" t="s">
        <v>92</v>
      </c>
      <c r="C6589" s="213" t="s">
        <v>293</v>
      </c>
      <c r="D6589" s="213" t="s">
        <v>2</v>
      </c>
      <c r="E6589" s="213">
        <v>195</v>
      </c>
      <c r="F6589" s="213" t="s">
        <v>148</v>
      </c>
    </row>
    <row r="6590" spans="1:6" x14ac:dyDescent="0.3">
      <c r="A6590" s="213">
        <v>2014</v>
      </c>
      <c r="B6590" s="213" t="s">
        <v>92</v>
      </c>
      <c r="C6590" s="213" t="s">
        <v>293</v>
      </c>
      <c r="D6590" s="213" t="s">
        <v>4</v>
      </c>
      <c r="E6590" s="213">
        <v>204</v>
      </c>
      <c r="F6590" s="213" t="s">
        <v>148</v>
      </c>
    </row>
    <row r="6591" spans="1:6" x14ac:dyDescent="0.3">
      <c r="A6591" s="213">
        <v>2014</v>
      </c>
      <c r="B6591" s="213" t="s">
        <v>92</v>
      </c>
      <c r="C6591" s="213" t="s">
        <v>293</v>
      </c>
      <c r="D6591" s="213" t="s">
        <v>8</v>
      </c>
      <c r="E6591" s="213">
        <v>77</v>
      </c>
      <c r="F6591" s="213" t="s">
        <v>148</v>
      </c>
    </row>
    <row r="6592" spans="1:6" x14ac:dyDescent="0.3">
      <c r="A6592" s="213">
        <v>2014</v>
      </c>
      <c r="B6592" s="213" t="s">
        <v>92</v>
      </c>
      <c r="C6592" s="213" t="s">
        <v>293</v>
      </c>
      <c r="D6592" s="213" t="s">
        <v>78</v>
      </c>
      <c r="E6592" s="213">
        <v>116</v>
      </c>
      <c r="F6592" s="213" t="s">
        <v>148</v>
      </c>
    </row>
    <row r="6593" spans="1:6" x14ac:dyDescent="0.3">
      <c r="A6593" s="213">
        <v>2014</v>
      </c>
      <c r="B6593" s="213" t="s">
        <v>92</v>
      </c>
      <c r="C6593" s="213" t="s">
        <v>293</v>
      </c>
      <c r="D6593" s="213" t="s">
        <v>27</v>
      </c>
      <c r="E6593" s="213">
        <v>66</v>
      </c>
      <c r="F6593" s="213" t="s">
        <v>148</v>
      </c>
    </row>
    <row r="6594" spans="1:6" x14ac:dyDescent="0.3">
      <c r="A6594" s="213">
        <v>2014</v>
      </c>
      <c r="B6594" s="213" t="s">
        <v>92</v>
      </c>
      <c r="C6594" s="213" t="s">
        <v>293</v>
      </c>
      <c r="D6594" s="213" t="s">
        <v>70</v>
      </c>
      <c r="E6594" s="213">
        <v>180</v>
      </c>
      <c r="F6594" s="213" t="s">
        <v>148</v>
      </c>
    </row>
    <row r="6595" spans="1:6" x14ac:dyDescent="0.3">
      <c r="A6595" s="213">
        <v>2014</v>
      </c>
      <c r="B6595" s="213" t="s">
        <v>92</v>
      </c>
      <c r="C6595" s="213" t="s">
        <v>293</v>
      </c>
      <c r="D6595" s="213" t="s">
        <v>6</v>
      </c>
      <c r="E6595" s="213">
        <v>193</v>
      </c>
      <c r="F6595" s="213" t="s">
        <v>148</v>
      </c>
    </row>
    <row r="6596" spans="1:6" x14ac:dyDescent="0.3">
      <c r="A6596" s="213">
        <v>2014</v>
      </c>
      <c r="B6596" s="213" t="s">
        <v>92</v>
      </c>
      <c r="C6596" s="213" t="s">
        <v>293</v>
      </c>
      <c r="D6596" s="213" t="s">
        <v>62</v>
      </c>
      <c r="E6596" s="213">
        <v>86</v>
      </c>
      <c r="F6596" s="213" t="s">
        <v>148</v>
      </c>
    </row>
    <row r="6597" spans="1:6" x14ac:dyDescent="0.3">
      <c r="A6597" s="213">
        <v>2014</v>
      </c>
      <c r="B6597" s="213" t="s">
        <v>92</v>
      </c>
      <c r="C6597" s="213" t="s">
        <v>293</v>
      </c>
      <c r="D6597" s="213" t="s">
        <v>5</v>
      </c>
      <c r="E6597" s="213">
        <v>153</v>
      </c>
      <c r="F6597" s="213" t="s">
        <v>148</v>
      </c>
    </row>
    <row r="6598" spans="1:6" x14ac:dyDescent="0.3">
      <c r="A6598" s="213">
        <v>2014</v>
      </c>
      <c r="B6598" s="213" t="s">
        <v>92</v>
      </c>
      <c r="C6598" s="213" t="s">
        <v>293</v>
      </c>
      <c r="D6598" s="213" t="s">
        <v>76</v>
      </c>
      <c r="E6598" s="213">
        <v>100</v>
      </c>
      <c r="F6598" s="213" t="s">
        <v>148</v>
      </c>
    </row>
    <row r="6599" spans="1:6" x14ac:dyDescent="0.3">
      <c r="A6599" s="213">
        <v>2014</v>
      </c>
      <c r="B6599" s="213" t="s">
        <v>92</v>
      </c>
      <c r="C6599" s="213" t="s">
        <v>293</v>
      </c>
      <c r="D6599" s="213" t="s">
        <v>23</v>
      </c>
      <c r="E6599" s="213">
        <v>38</v>
      </c>
      <c r="F6599" s="213" t="s">
        <v>148</v>
      </c>
    </row>
    <row r="6600" spans="1:6" x14ac:dyDescent="0.3">
      <c r="A6600" s="213">
        <v>2014</v>
      </c>
      <c r="B6600" s="213" t="s">
        <v>92</v>
      </c>
      <c r="C6600" s="213" t="s">
        <v>293</v>
      </c>
      <c r="D6600" s="213" t="s">
        <v>278</v>
      </c>
      <c r="E6600" s="213">
        <v>62</v>
      </c>
      <c r="F6600" s="213" t="s">
        <v>148</v>
      </c>
    </row>
    <row r="6601" spans="1:6" x14ac:dyDescent="0.3">
      <c r="A6601" s="213">
        <v>2014</v>
      </c>
      <c r="B6601" s="213" t="s">
        <v>92</v>
      </c>
      <c r="C6601" s="213" t="s">
        <v>293</v>
      </c>
      <c r="D6601" s="213" t="s">
        <v>19</v>
      </c>
      <c r="E6601" s="213">
        <v>34</v>
      </c>
      <c r="F6601" s="213" t="s">
        <v>148</v>
      </c>
    </row>
    <row r="6602" spans="1:6" x14ac:dyDescent="0.3">
      <c r="A6602" s="213">
        <v>2014</v>
      </c>
      <c r="B6602" s="213" t="s">
        <v>92</v>
      </c>
      <c r="C6602" s="213" t="s">
        <v>293</v>
      </c>
      <c r="D6602" s="213" t="s">
        <v>48</v>
      </c>
      <c r="E6602" s="213">
        <v>35</v>
      </c>
      <c r="F6602" s="213" t="s">
        <v>148</v>
      </c>
    </row>
    <row r="6603" spans="1:6" x14ac:dyDescent="0.3">
      <c r="A6603" s="213">
        <v>2014</v>
      </c>
      <c r="B6603" s="213" t="s">
        <v>92</v>
      </c>
      <c r="C6603" s="213" t="s">
        <v>293</v>
      </c>
      <c r="D6603" s="213" t="s">
        <v>3</v>
      </c>
      <c r="E6603" s="213">
        <v>184</v>
      </c>
      <c r="F6603" s="213" t="s">
        <v>148</v>
      </c>
    </row>
    <row r="6604" spans="1:6" x14ac:dyDescent="0.3">
      <c r="A6604" s="213">
        <v>2014</v>
      </c>
      <c r="B6604" s="213" t="s">
        <v>92</v>
      </c>
      <c r="C6604" s="213" t="s">
        <v>293</v>
      </c>
      <c r="D6604" s="213" t="s">
        <v>80</v>
      </c>
      <c r="E6604" s="213">
        <v>47</v>
      </c>
      <c r="F6604" s="213" t="s">
        <v>148</v>
      </c>
    </row>
    <row r="6605" spans="1:6" x14ac:dyDescent="0.3">
      <c r="A6605" s="213">
        <v>2014</v>
      </c>
      <c r="B6605" s="213" t="s">
        <v>92</v>
      </c>
      <c r="C6605" s="213" t="s">
        <v>293</v>
      </c>
      <c r="D6605" s="213" t="s">
        <v>39</v>
      </c>
      <c r="E6605" s="213">
        <v>158</v>
      </c>
      <c r="F6605" s="213" t="s">
        <v>148</v>
      </c>
    </row>
    <row r="6606" spans="1:6" x14ac:dyDescent="0.3">
      <c r="A6606" s="213">
        <v>2014</v>
      </c>
      <c r="B6606" s="213" t="s">
        <v>92</v>
      </c>
      <c r="C6606" s="213" t="s">
        <v>293</v>
      </c>
      <c r="D6606" s="213" t="s">
        <v>14</v>
      </c>
      <c r="E6606" s="213">
        <v>147</v>
      </c>
      <c r="F6606" s="213" t="s">
        <v>148</v>
      </c>
    </row>
    <row r="6607" spans="1:6" x14ac:dyDescent="0.3">
      <c r="A6607" s="213">
        <v>2014</v>
      </c>
      <c r="B6607" s="213" t="s">
        <v>92</v>
      </c>
      <c r="C6607" s="213" t="s">
        <v>293</v>
      </c>
      <c r="D6607" s="213" t="s">
        <v>24</v>
      </c>
      <c r="E6607" s="213">
        <v>117</v>
      </c>
      <c r="F6607" s="213" t="s">
        <v>148</v>
      </c>
    </row>
    <row r="6608" spans="1:6" x14ac:dyDescent="0.3">
      <c r="A6608" s="213">
        <v>2014</v>
      </c>
      <c r="B6608" s="213" t="s">
        <v>92</v>
      </c>
      <c r="C6608" s="213" t="s">
        <v>293</v>
      </c>
      <c r="D6608" s="213" t="s">
        <v>9</v>
      </c>
      <c r="E6608" s="213">
        <v>95</v>
      </c>
      <c r="F6608" s="213" t="s">
        <v>148</v>
      </c>
    </row>
    <row r="6609" spans="1:6" x14ac:dyDescent="0.3">
      <c r="A6609" s="213">
        <v>2014</v>
      </c>
      <c r="B6609" s="213" t="s">
        <v>92</v>
      </c>
      <c r="C6609" s="213" t="s">
        <v>293</v>
      </c>
      <c r="D6609" s="213" t="s">
        <v>28</v>
      </c>
      <c r="E6609" s="213">
        <v>50</v>
      </c>
      <c r="F6609" s="213" t="s">
        <v>148</v>
      </c>
    </row>
    <row r="6610" spans="1:6" x14ac:dyDescent="0.3">
      <c r="A6610" s="213">
        <v>2014</v>
      </c>
      <c r="B6610" s="213" t="s">
        <v>92</v>
      </c>
      <c r="C6610" s="213" t="s">
        <v>293</v>
      </c>
      <c r="D6610" s="213" t="s">
        <v>31</v>
      </c>
      <c r="E6610" s="213">
        <v>114</v>
      </c>
      <c r="F6610" s="213" t="s">
        <v>148</v>
      </c>
    </row>
    <row r="6611" spans="1:6" x14ac:dyDescent="0.3">
      <c r="A6611" s="213">
        <v>2014</v>
      </c>
      <c r="B6611" s="213" t="s">
        <v>92</v>
      </c>
      <c r="C6611" s="213" t="s">
        <v>293</v>
      </c>
      <c r="D6611" s="213" t="s">
        <v>64</v>
      </c>
      <c r="E6611" s="213">
        <v>68</v>
      </c>
      <c r="F6611" s="213" t="s">
        <v>148</v>
      </c>
    </row>
    <row r="6612" spans="1:6" x14ac:dyDescent="0.3">
      <c r="A6612" s="213">
        <v>2014</v>
      </c>
      <c r="B6612" s="213" t="s">
        <v>92</v>
      </c>
      <c r="C6612" s="213" t="s">
        <v>293</v>
      </c>
      <c r="D6612" s="213" t="s">
        <v>73</v>
      </c>
      <c r="E6612" s="213">
        <v>93</v>
      </c>
      <c r="F6612" s="213" t="s">
        <v>148</v>
      </c>
    </row>
    <row r="6613" spans="1:6" x14ac:dyDescent="0.3">
      <c r="A6613" s="213">
        <v>2014</v>
      </c>
      <c r="B6613" s="213" t="s">
        <v>92</v>
      </c>
      <c r="C6613" s="213" t="s">
        <v>293</v>
      </c>
      <c r="D6613" s="213" t="s">
        <v>26</v>
      </c>
      <c r="E6613" s="213">
        <v>37</v>
      </c>
      <c r="F6613" s="213" t="s">
        <v>148</v>
      </c>
    </row>
    <row r="6614" spans="1:6" x14ac:dyDescent="0.3">
      <c r="A6614" s="213">
        <v>2014</v>
      </c>
      <c r="B6614" s="213" t="s">
        <v>92</v>
      </c>
      <c r="C6614" s="213" t="s">
        <v>293</v>
      </c>
      <c r="D6614" s="213" t="s">
        <v>32</v>
      </c>
      <c r="E6614" s="213">
        <v>42</v>
      </c>
      <c r="F6614" s="213" t="s">
        <v>148</v>
      </c>
    </row>
    <row r="6615" spans="1:6" x14ac:dyDescent="0.3">
      <c r="A6615" s="213">
        <v>2014</v>
      </c>
      <c r="B6615" s="213" t="s">
        <v>92</v>
      </c>
      <c r="C6615" s="213" t="s">
        <v>293</v>
      </c>
      <c r="D6615" s="213" t="s">
        <v>46</v>
      </c>
      <c r="E6615" s="213">
        <v>102</v>
      </c>
      <c r="F6615" s="213" t="s">
        <v>148</v>
      </c>
    </row>
    <row r="6616" spans="1:6" x14ac:dyDescent="0.3">
      <c r="A6616" s="213">
        <v>2014</v>
      </c>
      <c r="B6616" s="213" t="s">
        <v>92</v>
      </c>
      <c r="C6616" s="213" t="s">
        <v>293</v>
      </c>
      <c r="D6616" s="213" t="s">
        <v>75</v>
      </c>
      <c r="E6616" s="213">
        <v>78</v>
      </c>
      <c r="F6616" s="213" t="s">
        <v>148</v>
      </c>
    </row>
    <row r="6617" spans="1:6" x14ac:dyDescent="0.3">
      <c r="A6617" s="213">
        <v>2014</v>
      </c>
      <c r="B6617" s="213" t="s">
        <v>92</v>
      </c>
      <c r="C6617" s="213" t="s">
        <v>293</v>
      </c>
      <c r="D6617" s="213" t="s">
        <v>10</v>
      </c>
      <c r="E6617" s="213">
        <v>165</v>
      </c>
      <c r="F6617" s="213" t="s">
        <v>148</v>
      </c>
    </row>
    <row r="6618" spans="1:6" x14ac:dyDescent="0.3">
      <c r="A6618" s="213">
        <v>2014</v>
      </c>
      <c r="B6618" s="213" t="s">
        <v>92</v>
      </c>
      <c r="C6618" s="213" t="s">
        <v>293</v>
      </c>
      <c r="D6618" s="213" t="s">
        <v>15</v>
      </c>
      <c r="E6618" s="213">
        <v>127</v>
      </c>
      <c r="F6618" s="213" t="s">
        <v>148</v>
      </c>
    </row>
    <row r="6619" spans="1:6" x14ac:dyDescent="0.3">
      <c r="A6619" s="213">
        <v>2014</v>
      </c>
      <c r="B6619" s="213" t="s">
        <v>92</v>
      </c>
      <c r="C6619" s="213" t="s">
        <v>293</v>
      </c>
      <c r="D6619" s="213" t="s">
        <v>18</v>
      </c>
      <c r="E6619" s="213">
        <v>155</v>
      </c>
      <c r="F6619" s="213" t="s">
        <v>148</v>
      </c>
    </row>
    <row r="6620" spans="1:6" x14ac:dyDescent="0.3">
      <c r="A6620" s="213">
        <v>2014</v>
      </c>
      <c r="B6620" s="213" t="s">
        <v>92</v>
      </c>
      <c r="C6620" s="213" t="s">
        <v>293</v>
      </c>
      <c r="D6620" s="213" t="s">
        <v>77</v>
      </c>
      <c r="E6620" s="213">
        <v>48</v>
      </c>
      <c r="F6620" s="213" t="s">
        <v>148</v>
      </c>
    </row>
    <row r="6621" spans="1:6" x14ac:dyDescent="0.3">
      <c r="A6621" s="213">
        <v>2014</v>
      </c>
      <c r="B6621" s="213" t="s">
        <v>92</v>
      </c>
      <c r="C6621" s="213" t="s">
        <v>293</v>
      </c>
      <c r="D6621" s="213" t="s">
        <v>71</v>
      </c>
      <c r="E6621" s="213">
        <v>51</v>
      </c>
      <c r="F6621" s="213" t="s">
        <v>148</v>
      </c>
    </row>
    <row r="6622" spans="1:6" x14ac:dyDescent="0.3">
      <c r="A6622" s="213">
        <v>2014</v>
      </c>
      <c r="B6622" s="213" t="s">
        <v>92</v>
      </c>
      <c r="C6622" s="213" t="s">
        <v>293</v>
      </c>
      <c r="D6622" s="213" t="s">
        <v>20</v>
      </c>
      <c r="E6622" s="213">
        <v>96</v>
      </c>
      <c r="F6622" s="213" t="s">
        <v>148</v>
      </c>
    </row>
    <row r="6623" spans="1:6" x14ac:dyDescent="0.3">
      <c r="A6623" s="213">
        <v>2014</v>
      </c>
      <c r="B6623" s="213" t="s">
        <v>92</v>
      </c>
      <c r="C6623" s="213" t="s">
        <v>293</v>
      </c>
      <c r="D6623" s="213" t="s">
        <v>95</v>
      </c>
      <c r="E6623" s="213">
        <v>102</v>
      </c>
      <c r="F6623" s="213" t="s">
        <v>148</v>
      </c>
    </row>
    <row r="6624" spans="1:6" x14ac:dyDescent="0.3">
      <c r="A6624" s="213">
        <v>2014</v>
      </c>
      <c r="B6624" s="213" t="s">
        <v>92</v>
      </c>
      <c r="C6624" s="213" t="s">
        <v>293</v>
      </c>
      <c r="D6624" s="213" t="s">
        <v>281</v>
      </c>
      <c r="E6624" s="213">
        <v>348</v>
      </c>
      <c r="F6624" s="213" t="s">
        <v>148</v>
      </c>
    </row>
    <row r="6625" spans="1:6" x14ac:dyDescent="0.3">
      <c r="A6625" s="213">
        <v>2014</v>
      </c>
      <c r="B6625" s="213" t="s">
        <v>92</v>
      </c>
      <c r="C6625" s="213" t="s">
        <v>293</v>
      </c>
      <c r="D6625" s="213" t="s">
        <v>145</v>
      </c>
      <c r="E6625" s="213">
        <v>788</v>
      </c>
      <c r="F6625" s="213" t="s">
        <v>148</v>
      </c>
    </row>
    <row r="6626" spans="1:6" x14ac:dyDescent="0.3">
      <c r="A6626" s="213">
        <v>2014</v>
      </c>
      <c r="B6626" s="213" t="s">
        <v>92</v>
      </c>
      <c r="C6626" s="213" t="s">
        <v>293</v>
      </c>
      <c r="D6626" s="213" t="s">
        <v>146</v>
      </c>
      <c r="E6626" s="292">
        <v>1847</v>
      </c>
      <c r="F6626" s="213" t="s">
        <v>148</v>
      </c>
    </row>
    <row r="6627" spans="1:6" x14ac:dyDescent="0.3">
      <c r="A6627" s="213">
        <v>2014</v>
      </c>
      <c r="B6627" s="213" t="s">
        <v>92</v>
      </c>
      <c r="C6627" s="213" t="s">
        <v>293</v>
      </c>
      <c r="D6627" s="213" t="s">
        <v>147</v>
      </c>
      <c r="E6627" s="292">
        <v>2474</v>
      </c>
      <c r="F6627" s="213" t="s">
        <v>148</v>
      </c>
    </row>
    <row r="6628" spans="1:6" x14ac:dyDescent="0.3">
      <c r="A6628" s="213">
        <v>2014</v>
      </c>
      <c r="B6628" s="213" t="s">
        <v>92</v>
      </c>
      <c r="C6628" s="213" t="s">
        <v>140</v>
      </c>
      <c r="D6628" s="213" t="s">
        <v>35</v>
      </c>
      <c r="E6628" s="213">
        <v>469</v>
      </c>
      <c r="F6628" s="213" t="s">
        <v>148</v>
      </c>
    </row>
    <row r="6629" spans="1:6" x14ac:dyDescent="0.3">
      <c r="A6629" s="213">
        <v>2014</v>
      </c>
      <c r="B6629" s="213" t="s">
        <v>92</v>
      </c>
      <c r="C6629" s="213" t="s">
        <v>140</v>
      </c>
      <c r="D6629" s="213" t="s">
        <v>41</v>
      </c>
      <c r="E6629" s="213">
        <v>489</v>
      </c>
      <c r="F6629" s="213" t="s">
        <v>148</v>
      </c>
    </row>
    <row r="6630" spans="1:6" x14ac:dyDescent="0.3">
      <c r="A6630" s="213">
        <v>2014</v>
      </c>
      <c r="B6630" s="213" t="s">
        <v>92</v>
      </c>
      <c r="C6630" s="213" t="s">
        <v>140</v>
      </c>
      <c r="D6630" s="213" t="s">
        <v>59</v>
      </c>
      <c r="E6630" s="213">
        <v>636</v>
      </c>
      <c r="F6630" s="213" t="s">
        <v>148</v>
      </c>
    </row>
    <row r="6631" spans="1:6" x14ac:dyDescent="0.3">
      <c r="A6631" s="213">
        <v>2014</v>
      </c>
      <c r="B6631" s="213" t="s">
        <v>92</v>
      </c>
      <c r="C6631" s="213" t="s">
        <v>140</v>
      </c>
      <c r="D6631" s="213" t="s">
        <v>79</v>
      </c>
      <c r="E6631" s="292">
        <v>7862</v>
      </c>
      <c r="F6631" s="213" t="s">
        <v>148</v>
      </c>
    </row>
    <row r="6632" spans="1:6" x14ac:dyDescent="0.3">
      <c r="A6632" s="213">
        <v>2014</v>
      </c>
      <c r="B6632" s="213" t="s">
        <v>92</v>
      </c>
      <c r="C6632" s="213" t="s">
        <v>140</v>
      </c>
      <c r="D6632" s="213" t="s">
        <v>17</v>
      </c>
      <c r="E6632" s="292">
        <v>4645</v>
      </c>
      <c r="F6632" s="213" t="s">
        <v>148</v>
      </c>
    </row>
    <row r="6633" spans="1:6" x14ac:dyDescent="0.3">
      <c r="A6633" s="213">
        <v>2014</v>
      </c>
      <c r="B6633" s="213" t="s">
        <v>92</v>
      </c>
      <c r="C6633" s="213" t="s">
        <v>140</v>
      </c>
      <c r="D6633" s="213" t="s">
        <v>274</v>
      </c>
      <c r="E6633" s="213">
        <v>706</v>
      </c>
      <c r="F6633" s="213" t="s">
        <v>148</v>
      </c>
    </row>
    <row r="6634" spans="1:6" x14ac:dyDescent="0.3">
      <c r="A6634" s="213">
        <v>2014</v>
      </c>
      <c r="B6634" s="213" t="s">
        <v>92</v>
      </c>
      <c r="C6634" s="213" t="s">
        <v>140</v>
      </c>
      <c r="D6634" s="213" t="s">
        <v>66</v>
      </c>
      <c r="E6634" s="292">
        <v>1404</v>
      </c>
      <c r="F6634" s="213" t="s">
        <v>148</v>
      </c>
    </row>
    <row r="6635" spans="1:6" x14ac:dyDescent="0.3">
      <c r="A6635" s="213">
        <v>2014</v>
      </c>
      <c r="B6635" s="213" t="s">
        <v>92</v>
      </c>
      <c r="C6635" s="213" t="s">
        <v>140</v>
      </c>
      <c r="D6635" s="213" t="s">
        <v>283</v>
      </c>
      <c r="E6635" s="213">
        <v>467</v>
      </c>
      <c r="F6635" s="213" t="s">
        <v>148</v>
      </c>
    </row>
    <row r="6636" spans="1:6" x14ac:dyDescent="0.3">
      <c r="A6636" s="213">
        <v>2014</v>
      </c>
      <c r="B6636" s="213" t="s">
        <v>92</v>
      </c>
      <c r="C6636" s="213" t="s">
        <v>140</v>
      </c>
      <c r="D6636" s="213" t="s">
        <v>11</v>
      </c>
      <c r="E6636" s="292">
        <v>7855</v>
      </c>
      <c r="F6636" s="213" t="s">
        <v>148</v>
      </c>
    </row>
    <row r="6637" spans="1:6" x14ac:dyDescent="0.3">
      <c r="A6637" s="213">
        <v>2014</v>
      </c>
      <c r="B6637" s="213" t="s">
        <v>92</v>
      </c>
      <c r="C6637" s="213" t="s">
        <v>140</v>
      </c>
      <c r="D6637" s="213" t="s">
        <v>56</v>
      </c>
      <c r="E6637" s="292">
        <v>2266</v>
      </c>
      <c r="F6637" s="213" t="s">
        <v>148</v>
      </c>
    </row>
    <row r="6638" spans="1:6" x14ac:dyDescent="0.3">
      <c r="A6638" s="213">
        <v>2014</v>
      </c>
      <c r="B6638" s="213" t="s">
        <v>92</v>
      </c>
      <c r="C6638" s="213" t="s">
        <v>140</v>
      </c>
      <c r="D6638" s="213" t="s">
        <v>29</v>
      </c>
      <c r="E6638" s="292">
        <v>2257</v>
      </c>
      <c r="F6638" s="213" t="s">
        <v>148</v>
      </c>
    </row>
    <row r="6639" spans="1:6" x14ac:dyDescent="0.3">
      <c r="A6639" s="213">
        <v>2014</v>
      </c>
      <c r="B6639" s="213" t="s">
        <v>92</v>
      </c>
      <c r="C6639" s="213" t="s">
        <v>140</v>
      </c>
      <c r="D6639" s="213" t="s">
        <v>40</v>
      </c>
      <c r="E6639" s="213">
        <v>214</v>
      </c>
      <c r="F6639" s="213" t="s">
        <v>148</v>
      </c>
    </row>
    <row r="6640" spans="1:6" x14ac:dyDescent="0.3">
      <c r="A6640" s="213">
        <v>2014</v>
      </c>
      <c r="B6640" s="213" t="s">
        <v>92</v>
      </c>
      <c r="C6640" s="213" t="s">
        <v>140</v>
      </c>
      <c r="D6640" s="213" t="s">
        <v>47</v>
      </c>
      <c r="E6640" s="292">
        <v>5712</v>
      </c>
      <c r="F6640" s="213" t="s">
        <v>148</v>
      </c>
    </row>
    <row r="6641" spans="1:6" x14ac:dyDescent="0.3">
      <c r="A6641" s="213">
        <v>2014</v>
      </c>
      <c r="B6641" s="213" t="s">
        <v>92</v>
      </c>
      <c r="C6641" s="213" t="s">
        <v>140</v>
      </c>
      <c r="D6641" s="213" t="s">
        <v>57</v>
      </c>
      <c r="E6641" s="292">
        <v>1021</v>
      </c>
      <c r="F6641" s="213" t="s">
        <v>148</v>
      </c>
    </row>
    <row r="6642" spans="1:6" x14ac:dyDescent="0.3">
      <c r="A6642" s="213">
        <v>2014</v>
      </c>
      <c r="B6642" s="213" t="s">
        <v>92</v>
      </c>
      <c r="C6642" s="213" t="s">
        <v>140</v>
      </c>
      <c r="D6642" s="213" t="s">
        <v>74</v>
      </c>
      <c r="E6642" s="292">
        <v>5582</v>
      </c>
      <c r="F6642" s="213" t="s">
        <v>148</v>
      </c>
    </row>
    <row r="6643" spans="1:6" x14ac:dyDescent="0.3">
      <c r="A6643" s="213">
        <v>2014</v>
      </c>
      <c r="B6643" s="213" t="s">
        <v>92</v>
      </c>
      <c r="C6643" s="213" t="s">
        <v>140</v>
      </c>
      <c r="D6643" s="213" t="s">
        <v>53</v>
      </c>
      <c r="E6643" s="213">
        <v>774</v>
      </c>
      <c r="F6643" s="213" t="s">
        <v>148</v>
      </c>
    </row>
    <row r="6644" spans="1:6" x14ac:dyDescent="0.3">
      <c r="A6644" s="213">
        <v>2014</v>
      </c>
      <c r="B6644" s="213" t="s">
        <v>92</v>
      </c>
      <c r="C6644" s="213" t="s">
        <v>140</v>
      </c>
      <c r="D6644" s="213" t="s">
        <v>284</v>
      </c>
      <c r="E6644" s="213">
        <v>189</v>
      </c>
      <c r="F6644" s="213" t="s">
        <v>148</v>
      </c>
    </row>
    <row r="6645" spans="1:6" x14ac:dyDescent="0.3">
      <c r="A6645" s="213">
        <v>2014</v>
      </c>
      <c r="B6645" s="213" t="s">
        <v>92</v>
      </c>
      <c r="C6645" s="213" t="s">
        <v>140</v>
      </c>
      <c r="D6645" s="213" t="s">
        <v>49</v>
      </c>
      <c r="E6645" s="213">
        <v>258</v>
      </c>
      <c r="F6645" s="213" t="s">
        <v>148</v>
      </c>
    </row>
    <row r="6646" spans="1:6" x14ac:dyDescent="0.3">
      <c r="A6646" s="213">
        <v>2014</v>
      </c>
      <c r="B6646" s="213" t="s">
        <v>92</v>
      </c>
      <c r="C6646" s="213" t="s">
        <v>140</v>
      </c>
      <c r="D6646" s="213" t="s">
        <v>33</v>
      </c>
      <c r="E6646" s="292">
        <v>1222</v>
      </c>
      <c r="F6646" s="213" t="s">
        <v>148</v>
      </c>
    </row>
    <row r="6647" spans="1:6" x14ac:dyDescent="0.3">
      <c r="A6647" s="213">
        <v>2014</v>
      </c>
      <c r="B6647" s="213" t="s">
        <v>92</v>
      </c>
      <c r="C6647" s="213" t="s">
        <v>140</v>
      </c>
      <c r="D6647" s="213" t="s">
        <v>60</v>
      </c>
      <c r="E6647" s="292">
        <v>2336</v>
      </c>
      <c r="F6647" s="213" t="s">
        <v>148</v>
      </c>
    </row>
    <row r="6648" spans="1:6" x14ac:dyDescent="0.3">
      <c r="A6648" s="213">
        <v>2014</v>
      </c>
      <c r="B6648" s="213" t="s">
        <v>92</v>
      </c>
      <c r="C6648" s="213" t="s">
        <v>140</v>
      </c>
      <c r="D6648" s="213" t="s">
        <v>25</v>
      </c>
      <c r="E6648" s="292">
        <v>5267</v>
      </c>
      <c r="F6648" s="213" t="s">
        <v>148</v>
      </c>
    </row>
    <row r="6649" spans="1:6" x14ac:dyDescent="0.3">
      <c r="A6649" s="213">
        <v>2014</v>
      </c>
      <c r="B6649" s="213" t="s">
        <v>92</v>
      </c>
      <c r="C6649" s="213" t="s">
        <v>140</v>
      </c>
      <c r="D6649" s="213" t="s">
        <v>7</v>
      </c>
      <c r="E6649" s="292">
        <v>6466</v>
      </c>
      <c r="F6649" s="213" t="s">
        <v>148</v>
      </c>
    </row>
    <row r="6650" spans="1:6" x14ac:dyDescent="0.3">
      <c r="A6650" s="213">
        <v>2014</v>
      </c>
      <c r="B6650" s="213" t="s">
        <v>92</v>
      </c>
      <c r="C6650" s="213" t="s">
        <v>140</v>
      </c>
      <c r="D6650" s="213" t="s">
        <v>51</v>
      </c>
      <c r="E6650" s="213">
        <v>222</v>
      </c>
      <c r="F6650" s="213" t="s">
        <v>148</v>
      </c>
    </row>
    <row r="6651" spans="1:6" x14ac:dyDescent="0.3">
      <c r="A6651" s="213">
        <v>2014</v>
      </c>
      <c r="B6651" s="213" t="s">
        <v>92</v>
      </c>
      <c r="C6651" s="213" t="s">
        <v>140</v>
      </c>
      <c r="D6651" s="213" t="s">
        <v>55</v>
      </c>
      <c r="E6651" s="213">
        <v>289</v>
      </c>
      <c r="F6651" s="213" t="s">
        <v>148</v>
      </c>
    </row>
    <row r="6652" spans="1:6" x14ac:dyDescent="0.3">
      <c r="A6652" s="213">
        <v>2014</v>
      </c>
      <c r="B6652" s="213" t="s">
        <v>92</v>
      </c>
      <c r="C6652" s="213" t="s">
        <v>140</v>
      </c>
      <c r="D6652" s="213" t="s">
        <v>36</v>
      </c>
      <c r="E6652" s="292">
        <v>2038</v>
      </c>
      <c r="F6652" s="213" t="s">
        <v>148</v>
      </c>
    </row>
    <row r="6653" spans="1:6" x14ac:dyDescent="0.3">
      <c r="A6653" s="213">
        <v>2014</v>
      </c>
      <c r="B6653" s="213" t="s">
        <v>92</v>
      </c>
      <c r="C6653" s="213" t="s">
        <v>140</v>
      </c>
      <c r="D6653" s="213" t="s">
        <v>285</v>
      </c>
      <c r="E6653" s="213">
        <v>214</v>
      </c>
      <c r="F6653" s="213" t="s">
        <v>148</v>
      </c>
    </row>
    <row r="6654" spans="1:6" x14ac:dyDescent="0.3">
      <c r="A6654" s="213">
        <v>2014</v>
      </c>
      <c r="B6654" s="213" t="s">
        <v>92</v>
      </c>
      <c r="C6654" s="213" t="s">
        <v>140</v>
      </c>
      <c r="D6654" s="213" t="s">
        <v>21</v>
      </c>
      <c r="E6654" s="292">
        <v>2143</v>
      </c>
      <c r="F6654" s="213" t="s">
        <v>148</v>
      </c>
    </row>
    <row r="6655" spans="1:6" x14ac:dyDescent="0.3">
      <c r="A6655" s="213">
        <v>2014</v>
      </c>
      <c r="B6655" s="213" t="s">
        <v>92</v>
      </c>
      <c r="C6655" s="213" t="s">
        <v>140</v>
      </c>
      <c r="D6655" s="213" t="s">
        <v>42</v>
      </c>
      <c r="E6655" s="213">
        <v>269</v>
      </c>
      <c r="F6655" s="213" t="s">
        <v>148</v>
      </c>
    </row>
    <row r="6656" spans="1:6" x14ac:dyDescent="0.3">
      <c r="A6656" s="213">
        <v>2014</v>
      </c>
      <c r="B6656" s="213" t="s">
        <v>92</v>
      </c>
      <c r="C6656" s="213" t="s">
        <v>140</v>
      </c>
      <c r="D6656" s="213" t="s">
        <v>286</v>
      </c>
      <c r="E6656" s="213">
        <v>271</v>
      </c>
      <c r="F6656" s="213" t="s">
        <v>148</v>
      </c>
    </row>
    <row r="6657" spans="1:6" x14ac:dyDescent="0.3">
      <c r="A6657" s="213">
        <v>2014</v>
      </c>
      <c r="B6657" s="213" t="s">
        <v>92</v>
      </c>
      <c r="C6657" s="213" t="s">
        <v>140</v>
      </c>
      <c r="D6657" s="213" t="s">
        <v>16</v>
      </c>
      <c r="E6657" s="292">
        <v>4957</v>
      </c>
      <c r="F6657" s="213" t="s">
        <v>148</v>
      </c>
    </row>
    <row r="6658" spans="1:6" x14ac:dyDescent="0.3">
      <c r="A6658" s="213">
        <v>2014</v>
      </c>
      <c r="B6658" s="213" t="s">
        <v>92</v>
      </c>
      <c r="C6658" s="213" t="s">
        <v>140</v>
      </c>
      <c r="D6658" s="213" t="s">
        <v>2</v>
      </c>
      <c r="E6658" s="292">
        <v>10900</v>
      </c>
      <c r="F6658" s="213" t="s">
        <v>148</v>
      </c>
    </row>
    <row r="6659" spans="1:6" x14ac:dyDescent="0.3">
      <c r="A6659" s="213">
        <v>2014</v>
      </c>
      <c r="B6659" s="213" t="s">
        <v>92</v>
      </c>
      <c r="C6659" s="213" t="s">
        <v>140</v>
      </c>
      <c r="D6659" s="213" t="s">
        <v>287</v>
      </c>
      <c r="E6659" s="213">
        <v>254</v>
      </c>
      <c r="F6659" s="213" t="s">
        <v>148</v>
      </c>
    </row>
    <row r="6660" spans="1:6" x14ac:dyDescent="0.3">
      <c r="A6660" s="213">
        <v>2014</v>
      </c>
      <c r="B6660" s="213" t="s">
        <v>92</v>
      </c>
      <c r="C6660" s="213" t="s">
        <v>140</v>
      </c>
      <c r="D6660" s="213" t="s">
        <v>288</v>
      </c>
      <c r="E6660" s="213">
        <v>272</v>
      </c>
      <c r="F6660" s="213" t="s">
        <v>148</v>
      </c>
    </row>
    <row r="6661" spans="1:6" x14ac:dyDescent="0.3">
      <c r="A6661" s="213">
        <v>2014</v>
      </c>
      <c r="B6661" s="213" t="s">
        <v>92</v>
      </c>
      <c r="C6661" s="213" t="s">
        <v>140</v>
      </c>
      <c r="D6661" s="213" t="s">
        <v>4</v>
      </c>
      <c r="E6661" s="292">
        <v>11446</v>
      </c>
      <c r="F6661" s="213" t="s">
        <v>148</v>
      </c>
    </row>
    <row r="6662" spans="1:6" x14ac:dyDescent="0.3">
      <c r="A6662" s="213">
        <v>2014</v>
      </c>
      <c r="B6662" s="213" t="s">
        <v>92</v>
      </c>
      <c r="C6662" s="213" t="s">
        <v>140</v>
      </c>
      <c r="D6662" s="213" t="s">
        <v>38</v>
      </c>
      <c r="E6662" s="213">
        <v>974</v>
      </c>
      <c r="F6662" s="213" t="s">
        <v>148</v>
      </c>
    </row>
    <row r="6663" spans="1:6" x14ac:dyDescent="0.3">
      <c r="A6663" s="213">
        <v>2014</v>
      </c>
      <c r="B6663" s="213" t="s">
        <v>92</v>
      </c>
      <c r="C6663" s="213" t="s">
        <v>140</v>
      </c>
      <c r="D6663" s="213" t="s">
        <v>275</v>
      </c>
      <c r="E6663" s="292">
        <v>1313</v>
      </c>
      <c r="F6663" s="213" t="s">
        <v>148</v>
      </c>
    </row>
    <row r="6664" spans="1:6" x14ac:dyDescent="0.3">
      <c r="A6664" s="213">
        <v>2014</v>
      </c>
      <c r="B6664" s="213" t="s">
        <v>92</v>
      </c>
      <c r="C6664" s="213" t="s">
        <v>140</v>
      </c>
      <c r="D6664" s="213" t="s">
        <v>8</v>
      </c>
      <c r="E6664" s="292">
        <v>4135</v>
      </c>
      <c r="F6664" s="213" t="s">
        <v>148</v>
      </c>
    </row>
    <row r="6665" spans="1:6" x14ac:dyDescent="0.3">
      <c r="A6665" s="213">
        <v>2014</v>
      </c>
      <c r="B6665" s="213" t="s">
        <v>92</v>
      </c>
      <c r="C6665" s="213" t="s">
        <v>140</v>
      </c>
      <c r="D6665" s="213" t="s">
        <v>289</v>
      </c>
      <c r="E6665" s="213">
        <v>153</v>
      </c>
      <c r="F6665" s="213" t="s">
        <v>148</v>
      </c>
    </row>
    <row r="6666" spans="1:6" x14ac:dyDescent="0.3">
      <c r="A6666" s="213">
        <v>2014</v>
      </c>
      <c r="B6666" s="213" t="s">
        <v>92</v>
      </c>
      <c r="C6666" s="213" t="s">
        <v>140</v>
      </c>
      <c r="D6666" s="213" t="s">
        <v>292</v>
      </c>
      <c r="E6666" s="213">
        <v>76</v>
      </c>
      <c r="F6666" s="213" t="s">
        <v>148</v>
      </c>
    </row>
    <row r="6667" spans="1:6" x14ac:dyDescent="0.3">
      <c r="A6667" s="213">
        <v>2014</v>
      </c>
      <c r="B6667" s="213" t="s">
        <v>92</v>
      </c>
      <c r="C6667" s="213" t="s">
        <v>140</v>
      </c>
      <c r="D6667" s="213" t="s">
        <v>78</v>
      </c>
      <c r="E6667" s="292">
        <v>6342</v>
      </c>
      <c r="F6667" s="213" t="s">
        <v>148</v>
      </c>
    </row>
    <row r="6668" spans="1:6" x14ac:dyDescent="0.3">
      <c r="A6668" s="213">
        <v>2014</v>
      </c>
      <c r="B6668" s="213" t="s">
        <v>92</v>
      </c>
      <c r="C6668" s="213" t="s">
        <v>140</v>
      </c>
      <c r="D6668" s="213" t="s">
        <v>27</v>
      </c>
      <c r="E6668" s="292">
        <v>3867</v>
      </c>
      <c r="F6668" s="213" t="s">
        <v>148</v>
      </c>
    </row>
    <row r="6669" spans="1:6" x14ac:dyDescent="0.3">
      <c r="A6669" s="213">
        <v>2014</v>
      </c>
      <c r="B6669" s="213" t="s">
        <v>92</v>
      </c>
      <c r="C6669" s="213" t="s">
        <v>140</v>
      </c>
      <c r="D6669" s="213" t="s">
        <v>13</v>
      </c>
      <c r="E6669" s="292">
        <v>1807</v>
      </c>
      <c r="F6669" s="213" t="s">
        <v>148</v>
      </c>
    </row>
    <row r="6670" spans="1:6" x14ac:dyDescent="0.3">
      <c r="A6670" s="213">
        <v>2014</v>
      </c>
      <c r="B6670" s="213" t="s">
        <v>92</v>
      </c>
      <c r="C6670" s="213" t="s">
        <v>140</v>
      </c>
      <c r="D6670" s="213" t="s">
        <v>70</v>
      </c>
      <c r="E6670" s="292">
        <v>4951</v>
      </c>
      <c r="F6670" s="213" t="s">
        <v>148</v>
      </c>
    </row>
    <row r="6671" spans="1:6" x14ac:dyDescent="0.3">
      <c r="A6671" s="213">
        <v>2014</v>
      </c>
      <c r="B6671" s="213" t="s">
        <v>92</v>
      </c>
      <c r="C6671" s="213" t="s">
        <v>140</v>
      </c>
      <c r="D6671" s="213" t="s">
        <v>72</v>
      </c>
      <c r="E6671" s="292">
        <v>1280</v>
      </c>
      <c r="F6671" s="213" t="s">
        <v>148</v>
      </c>
    </row>
    <row r="6672" spans="1:6" x14ac:dyDescent="0.3">
      <c r="A6672" s="213">
        <v>2014</v>
      </c>
      <c r="B6672" s="213" t="s">
        <v>92</v>
      </c>
      <c r="C6672" s="213" t="s">
        <v>140</v>
      </c>
      <c r="D6672" s="213" t="s">
        <v>276</v>
      </c>
      <c r="E6672" s="213">
        <v>673</v>
      </c>
      <c r="F6672" s="213" t="s">
        <v>148</v>
      </c>
    </row>
    <row r="6673" spans="1:6" x14ac:dyDescent="0.3">
      <c r="A6673" s="213">
        <v>2014</v>
      </c>
      <c r="B6673" s="213" t="s">
        <v>92</v>
      </c>
      <c r="C6673" s="213" t="s">
        <v>140</v>
      </c>
      <c r="D6673" s="213" t="s">
        <v>6</v>
      </c>
      <c r="E6673" s="292">
        <v>11946</v>
      </c>
      <c r="F6673" s="213" t="s">
        <v>148</v>
      </c>
    </row>
    <row r="6674" spans="1:6" x14ac:dyDescent="0.3">
      <c r="A6674" s="213">
        <v>2014</v>
      </c>
      <c r="B6674" s="213" t="s">
        <v>92</v>
      </c>
      <c r="C6674" s="213" t="s">
        <v>140</v>
      </c>
      <c r="D6674" s="213" t="s">
        <v>62</v>
      </c>
      <c r="E6674" s="292">
        <v>3267</v>
      </c>
      <c r="F6674" s="213" t="s">
        <v>148</v>
      </c>
    </row>
    <row r="6675" spans="1:6" x14ac:dyDescent="0.3">
      <c r="A6675" s="213">
        <v>2014</v>
      </c>
      <c r="B6675" s="213" t="s">
        <v>92</v>
      </c>
      <c r="C6675" s="213" t="s">
        <v>140</v>
      </c>
      <c r="D6675" s="213" t="s">
        <v>5</v>
      </c>
      <c r="E6675" s="292">
        <v>8509</v>
      </c>
      <c r="F6675" s="213" t="s">
        <v>148</v>
      </c>
    </row>
    <row r="6676" spans="1:6" x14ac:dyDescent="0.3">
      <c r="A6676" s="213">
        <v>2014</v>
      </c>
      <c r="B6676" s="213" t="s">
        <v>92</v>
      </c>
      <c r="C6676" s="213" t="s">
        <v>140</v>
      </c>
      <c r="D6676" s="213" t="s">
        <v>37</v>
      </c>
      <c r="E6676" s="213">
        <v>251</v>
      </c>
      <c r="F6676" s="213" t="s">
        <v>148</v>
      </c>
    </row>
    <row r="6677" spans="1:6" x14ac:dyDescent="0.3">
      <c r="A6677" s="213">
        <v>2014</v>
      </c>
      <c r="B6677" s="213" t="s">
        <v>92</v>
      </c>
      <c r="C6677" s="213" t="s">
        <v>140</v>
      </c>
      <c r="D6677" s="213" t="s">
        <v>76</v>
      </c>
      <c r="E6677" s="292">
        <v>5107</v>
      </c>
      <c r="F6677" s="213" t="s">
        <v>148</v>
      </c>
    </row>
    <row r="6678" spans="1:6" x14ac:dyDescent="0.3">
      <c r="A6678" s="213">
        <v>2014</v>
      </c>
      <c r="B6678" s="213" t="s">
        <v>92</v>
      </c>
      <c r="C6678" s="213" t="s">
        <v>140</v>
      </c>
      <c r="D6678" s="213" t="s">
        <v>63</v>
      </c>
      <c r="E6678" s="292">
        <v>1068</v>
      </c>
      <c r="F6678" s="213" t="s">
        <v>148</v>
      </c>
    </row>
    <row r="6679" spans="1:6" x14ac:dyDescent="0.3">
      <c r="A6679" s="213">
        <v>2014</v>
      </c>
      <c r="B6679" s="213" t="s">
        <v>92</v>
      </c>
      <c r="C6679" s="213" t="s">
        <v>140</v>
      </c>
      <c r="D6679" s="213" t="s">
        <v>277</v>
      </c>
      <c r="E6679" s="213">
        <v>666</v>
      </c>
      <c r="F6679" s="213" t="s">
        <v>148</v>
      </c>
    </row>
    <row r="6680" spans="1:6" x14ac:dyDescent="0.3">
      <c r="A6680" s="213">
        <v>2014</v>
      </c>
      <c r="B6680" s="213" t="s">
        <v>92</v>
      </c>
      <c r="C6680" s="213" t="s">
        <v>140</v>
      </c>
      <c r="D6680" s="213" t="s">
        <v>43</v>
      </c>
      <c r="E6680" s="292">
        <v>1428</v>
      </c>
      <c r="F6680" s="213" t="s">
        <v>148</v>
      </c>
    </row>
    <row r="6681" spans="1:6" x14ac:dyDescent="0.3">
      <c r="A6681" s="213">
        <v>2014</v>
      </c>
      <c r="B6681" s="213" t="s">
        <v>92</v>
      </c>
      <c r="C6681" s="213" t="s">
        <v>140</v>
      </c>
      <c r="D6681" s="213" t="s">
        <v>65</v>
      </c>
      <c r="E6681" s="292">
        <v>1634</v>
      </c>
      <c r="F6681" s="213" t="s">
        <v>148</v>
      </c>
    </row>
    <row r="6682" spans="1:6" x14ac:dyDescent="0.3">
      <c r="A6682" s="213">
        <v>2014</v>
      </c>
      <c r="B6682" s="213" t="s">
        <v>92</v>
      </c>
      <c r="C6682" s="213" t="s">
        <v>140</v>
      </c>
      <c r="D6682" s="213" t="s">
        <v>22</v>
      </c>
      <c r="E6682" s="292">
        <v>1901</v>
      </c>
      <c r="F6682" s="213" t="s">
        <v>148</v>
      </c>
    </row>
    <row r="6683" spans="1:6" x14ac:dyDescent="0.3">
      <c r="A6683" s="213">
        <v>2014</v>
      </c>
      <c r="B6683" s="213" t="s">
        <v>92</v>
      </c>
      <c r="C6683" s="213" t="s">
        <v>140</v>
      </c>
      <c r="D6683" s="213" t="s">
        <v>61</v>
      </c>
      <c r="E6683" s="292">
        <v>1147</v>
      </c>
      <c r="F6683" s="213" t="s">
        <v>148</v>
      </c>
    </row>
    <row r="6684" spans="1:6" x14ac:dyDescent="0.3">
      <c r="A6684" s="213">
        <v>2014</v>
      </c>
      <c r="B6684" s="213" t="s">
        <v>92</v>
      </c>
      <c r="C6684" s="213" t="s">
        <v>140</v>
      </c>
      <c r="D6684" s="213" t="s">
        <v>23</v>
      </c>
      <c r="E6684" s="292">
        <v>2316</v>
      </c>
      <c r="F6684" s="213" t="s">
        <v>148</v>
      </c>
    </row>
    <row r="6685" spans="1:6" x14ac:dyDescent="0.3">
      <c r="A6685" s="213">
        <v>2014</v>
      </c>
      <c r="B6685" s="213" t="s">
        <v>92</v>
      </c>
      <c r="C6685" s="213" t="s">
        <v>140</v>
      </c>
      <c r="D6685" s="213" t="s">
        <v>12</v>
      </c>
      <c r="E6685" s="292">
        <v>1418</v>
      </c>
      <c r="F6685" s="213" t="s">
        <v>148</v>
      </c>
    </row>
    <row r="6686" spans="1:6" x14ac:dyDescent="0.3">
      <c r="A6686" s="213">
        <v>2014</v>
      </c>
      <c r="B6686" s="213" t="s">
        <v>92</v>
      </c>
      <c r="C6686" s="213" t="s">
        <v>140</v>
      </c>
      <c r="D6686" s="213" t="s">
        <v>278</v>
      </c>
      <c r="E6686" s="292">
        <v>3332</v>
      </c>
      <c r="F6686" s="213" t="s">
        <v>148</v>
      </c>
    </row>
    <row r="6687" spans="1:6" x14ac:dyDescent="0.3">
      <c r="A6687" s="213">
        <v>2014</v>
      </c>
      <c r="B6687" s="213" t="s">
        <v>92</v>
      </c>
      <c r="C6687" s="213" t="s">
        <v>140</v>
      </c>
      <c r="D6687" s="213" t="s">
        <v>19</v>
      </c>
      <c r="E6687" s="292">
        <v>2777</v>
      </c>
      <c r="F6687" s="213" t="s">
        <v>148</v>
      </c>
    </row>
    <row r="6688" spans="1:6" x14ac:dyDescent="0.3">
      <c r="A6688" s="213">
        <v>2014</v>
      </c>
      <c r="B6688" s="213" t="s">
        <v>92</v>
      </c>
      <c r="C6688" s="213" t="s">
        <v>140</v>
      </c>
      <c r="D6688" s="213" t="s">
        <v>45</v>
      </c>
      <c r="E6688" s="213">
        <v>644</v>
      </c>
      <c r="F6688" s="213" t="s">
        <v>148</v>
      </c>
    </row>
    <row r="6689" spans="1:6" x14ac:dyDescent="0.3">
      <c r="A6689" s="213">
        <v>2014</v>
      </c>
      <c r="B6689" s="213" t="s">
        <v>92</v>
      </c>
      <c r="C6689" s="213" t="s">
        <v>140</v>
      </c>
      <c r="D6689" s="213" t="s">
        <v>48</v>
      </c>
      <c r="E6689" s="292">
        <v>1745</v>
      </c>
      <c r="F6689" s="213" t="s">
        <v>148</v>
      </c>
    </row>
    <row r="6690" spans="1:6" x14ac:dyDescent="0.3">
      <c r="A6690" s="213">
        <v>2014</v>
      </c>
      <c r="B6690" s="213" t="s">
        <v>92</v>
      </c>
      <c r="C6690" s="213" t="s">
        <v>140</v>
      </c>
      <c r="D6690" s="213" t="s">
        <v>34</v>
      </c>
      <c r="E6690" s="213">
        <v>920</v>
      </c>
      <c r="F6690" s="213" t="s">
        <v>148</v>
      </c>
    </row>
    <row r="6691" spans="1:6" x14ac:dyDescent="0.3">
      <c r="A6691" s="213">
        <v>2014</v>
      </c>
      <c r="B6691" s="213" t="s">
        <v>92</v>
      </c>
      <c r="C6691" s="213" t="s">
        <v>140</v>
      </c>
      <c r="D6691" s="213" t="s">
        <v>3</v>
      </c>
      <c r="E6691" s="292">
        <v>10133</v>
      </c>
      <c r="F6691" s="213" t="s">
        <v>148</v>
      </c>
    </row>
    <row r="6692" spans="1:6" x14ac:dyDescent="0.3">
      <c r="A6692" s="213">
        <v>2014</v>
      </c>
      <c r="B6692" s="213" t="s">
        <v>92</v>
      </c>
      <c r="C6692" s="213" t="s">
        <v>140</v>
      </c>
      <c r="D6692" s="213" t="s">
        <v>80</v>
      </c>
      <c r="E6692" s="292">
        <v>3317</v>
      </c>
      <c r="F6692" s="213" t="s">
        <v>148</v>
      </c>
    </row>
    <row r="6693" spans="1:6" x14ac:dyDescent="0.3">
      <c r="A6693" s="213">
        <v>2014</v>
      </c>
      <c r="B6693" s="213" t="s">
        <v>92</v>
      </c>
      <c r="C6693" s="213" t="s">
        <v>140</v>
      </c>
      <c r="D6693" s="213" t="s">
        <v>39</v>
      </c>
      <c r="E6693" s="292">
        <v>2781</v>
      </c>
      <c r="F6693" s="213" t="s">
        <v>148</v>
      </c>
    </row>
    <row r="6694" spans="1:6" x14ac:dyDescent="0.3">
      <c r="A6694" s="213">
        <v>2014</v>
      </c>
      <c r="B6694" s="213" t="s">
        <v>92</v>
      </c>
      <c r="C6694" s="213" t="s">
        <v>140</v>
      </c>
      <c r="D6694" s="213" t="s">
        <v>14</v>
      </c>
      <c r="E6694" s="292">
        <v>7230</v>
      </c>
      <c r="F6694" s="213" t="s">
        <v>148</v>
      </c>
    </row>
    <row r="6695" spans="1:6" x14ac:dyDescent="0.3">
      <c r="A6695" s="213">
        <v>2014</v>
      </c>
      <c r="B6695" s="213" t="s">
        <v>92</v>
      </c>
      <c r="C6695" s="213" t="s">
        <v>140</v>
      </c>
      <c r="D6695" s="213" t="s">
        <v>68</v>
      </c>
      <c r="E6695" s="292">
        <v>1463</v>
      </c>
      <c r="F6695" s="213" t="s">
        <v>148</v>
      </c>
    </row>
    <row r="6696" spans="1:6" x14ac:dyDescent="0.3">
      <c r="A6696" s="213">
        <v>2014</v>
      </c>
      <c r="B6696" s="213" t="s">
        <v>92</v>
      </c>
      <c r="C6696" s="213" t="s">
        <v>140</v>
      </c>
      <c r="D6696" s="213" t="s">
        <v>69</v>
      </c>
      <c r="E6696" s="292">
        <v>1344</v>
      </c>
      <c r="F6696" s="213" t="s">
        <v>148</v>
      </c>
    </row>
    <row r="6697" spans="1:6" x14ac:dyDescent="0.3">
      <c r="A6697" s="213">
        <v>2014</v>
      </c>
      <c r="B6697" s="213" t="s">
        <v>92</v>
      </c>
      <c r="C6697" s="213" t="s">
        <v>140</v>
      </c>
      <c r="D6697" s="213" t="s">
        <v>50</v>
      </c>
      <c r="E6697" s="213">
        <v>258</v>
      </c>
      <c r="F6697" s="213" t="s">
        <v>148</v>
      </c>
    </row>
    <row r="6698" spans="1:6" x14ac:dyDescent="0.3">
      <c r="A6698" s="213">
        <v>2014</v>
      </c>
      <c r="B6698" s="213" t="s">
        <v>92</v>
      </c>
      <c r="C6698" s="213" t="s">
        <v>140</v>
      </c>
      <c r="D6698" s="213" t="s">
        <v>279</v>
      </c>
      <c r="E6698" s="213">
        <v>538</v>
      </c>
      <c r="F6698" s="213" t="s">
        <v>148</v>
      </c>
    </row>
    <row r="6699" spans="1:6" x14ac:dyDescent="0.3">
      <c r="A6699" s="213">
        <v>2014</v>
      </c>
      <c r="B6699" s="213" t="s">
        <v>92</v>
      </c>
      <c r="C6699" s="213" t="s">
        <v>140</v>
      </c>
      <c r="D6699" s="213" t="s">
        <v>24</v>
      </c>
      <c r="E6699" s="292">
        <v>6779</v>
      </c>
      <c r="F6699" s="213" t="s">
        <v>148</v>
      </c>
    </row>
    <row r="6700" spans="1:6" x14ac:dyDescent="0.3">
      <c r="A6700" s="213">
        <v>2014</v>
      </c>
      <c r="B6700" s="213" t="s">
        <v>92</v>
      </c>
      <c r="C6700" s="213" t="s">
        <v>140</v>
      </c>
      <c r="D6700" s="213" t="s">
        <v>9</v>
      </c>
      <c r="E6700" s="292">
        <v>4944</v>
      </c>
      <c r="F6700" s="213" t="s">
        <v>148</v>
      </c>
    </row>
    <row r="6701" spans="1:6" x14ac:dyDescent="0.3">
      <c r="A6701" s="213">
        <v>2014</v>
      </c>
      <c r="B6701" s="213" t="s">
        <v>92</v>
      </c>
      <c r="C6701" s="213" t="s">
        <v>140</v>
      </c>
      <c r="D6701" s="213" t="s">
        <v>67</v>
      </c>
      <c r="E6701" s="292">
        <v>2169</v>
      </c>
      <c r="F6701" s="213" t="s">
        <v>148</v>
      </c>
    </row>
    <row r="6702" spans="1:6" x14ac:dyDescent="0.3">
      <c r="A6702" s="213">
        <v>2014</v>
      </c>
      <c r="B6702" s="213" t="s">
        <v>92</v>
      </c>
      <c r="C6702" s="213" t="s">
        <v>140</v>
      </c>
      <c r="D6702" s="213" t="s">
        <v>28</v>
      </c>
      <c r="E6702" s="292">
        <v>3369</v>
      </c>
      <c r="F6702" s="213" t="s">
        <v>148</v>
      </c>
    </row>
    <row r="6703" spans="1:6" x14ac:dyDescent="0.3">
      <c r="A6703" s="213">
        <v>2014</v>
      </c>
      <c r="B6703" s="213" t="s">
        <v>92</v>
      </c>
      <c r="C6703" s="213" t="s">
        <v>140</v>
      </c>
      <c r="D6703" s="213" t="s">
        <v>31</v>
      </c>
      <c r="E6703" s="292">
        <v>2883</v>
      </c>
      <c r="F6703" s="213" t="s">
        <v>148</v>
      </c>
    </row>
    <row r="6704" spans="1:6" x14ac:dyDescent="0.3">
      <c r="A6704" s="213">
        <v>2014</v>
      </c>
      <c r="B6704" s="213" t="s">
        <v>92</v>
      </c>
      <c r="C6704" s="213" t="s">
        <v>140</v>
      </c>
      <c r="D6704" s="213" t="s">
        <v>64</v>
      </c>
      <c r="E6704" s="292">
        <v>3629</v>
      </c>
      <c r="F6704" s="213" t="s">
        <v>148</v>
      </c>
    </row>
    <row r="6705" spans="1:6" x14ac:dyDescent="0.3">
      <c r="A6705" s="213">
        <v>2014</v>
      </c>
      <c r="B6705" s="213" t="s">
        <v>92</v>
      </c>
      <c r="C6705" s="213" t="s">
        <v>140</v>
      </c>
      <c r="D6705" s="213" t="s">
        <v>290</v>
      </c>
      <c r="E6705" s="213">
        <v>187</v>
      </c>
      <c r="F6705" s="213" t="s">
        <v>148</v>
      </c>
    </row>
    <row r="6706" spans="1:6" x14ac:dyDescent="0.3">
      <c r="A6706" s="213">
        <v>2014</v>
      </c>
      <c r="B6706" s="213" t="s">
        <v>92</v>
      </c>
      <c r="C6706" s="213" t="s">
        <v>140</v>
      </c>
      <c r="D6706" s="213" t="s">
        <v>280</v>
      </c>
      <c r="E6706" s="213">
        <v>857</v>
      </c>
      <c r="F6706" s="213" t="s">
        <v>148</v>
      </c>
    </row>
    <row r="6707" spans="1:6" x14ac:dyDescent="0.3">
      <c r="A6707" s="213">
        <v>2014</v>
      </c>
      <c r="B6707" s="213" t="s">
        <v>92</v>
      </c>
      <c r="C6707" s="213" t="s">
        <v>140</v>
      </c>
      <c r="D6707" s="213" t="s">
        <v>73</v>
      </c>
      <c r="E6707" s="292">
        <v>5505</v>
      </c>
      <c r="F6707" s="213" t="s">
        <v>148</v>
      </c>
    </row>
    <row r="6708" spans="1:6" x14ac:dyDescent="0.3">
      <c r="A6708" s="213">
        <v>2014</v>
      </c>
      <c r="B6708" s="213" t="s">
        <v>92</v>
      </c>
      <c r="C6708" s="213" t="s">
        <v>140</v>
      </c>
      <c r="D6708" s="213" t="s">
        <v>26</v>
      </c>
      <c r="E6708" s="292">
        <v>2449</v>
      </c>
      <c r="F6708" s="213" t="s">
        <v>148</v>
      </c>
    </row>
    <row r="6709" spans="1:6" x14ac:dyDescent="0.3">
      <c r="A6709" s="213">
        <v>2014</v>
      </c>
      <c r="B6709" s="213" t="s">
        <v>92</v>
      </c>
      <c r="C6709" s="213" t="s">
        <v>140</v>
      </c>
      <c r="D6709" s="213" t="s">
        <v>32</v>
      </c>
      <c r="E6709" s="292">
        <v>2248</v>
      </c>
      <c r="F6709" s="213" t="s">
        <v>148</v>
      </c>
    </row>
    <row r="6710" spans="1:6" x14ac:dyDescent="0.3">
      <c r="A6710" s="213">
        <v>2014</v>
      </c>
      <c r="B6710" s="213" t="s">
        <v>92</v>
      </c>
      <c r="C6710" s="213" t="s">
        <v>140</v>
      </c>
      <c r="D6710" s="213" t="s">
        <v>46</v>
      </c>
      <c r="E6710" s="292">
        <v>5153</v>
      </c>
      <c r="F6710" s="213" t="s">
        <v>148</v>
      </c>
    </row>
    <row r="6711" spans="1:6" x14ac:dyDescent="0.3">
      <c r="A6711" s="213">
        <v>2014</v>
      </c>
      <c r="B6711" s="213" t="s">
        <v>92</v>
      </c>
      <c r="C6711" s="213" t="s">
        <v>140</v>
      </c>
      <c r="D6711" s="213" t="s">
        <v>75</v>
      </c>
      <c r="E6711" s="292">
        <v>3649</v>
      </c>
      <c r="F6711" s="213" t="s">
        <v>148</v>
      </c>
    </row>
    <row r="6712" spans="1:6" x14ac:dyDescent="0.3">
      <c r="A6712" s="213">
        <v>2014</v>
      </c>
      <c r="B6712" s="213" t="s">
        <v>92</v>
      </c>
      <c r="C6712" s="213" t="s">
        <v>140</v>
      </c>
      <c r="D6712" s="213" t="s">
        <v>10</v>
      </c>
      <c r="E6712" s="292">
        <v>8757</v>
      </c>
      <c r="F6712" s="213" t="s">
        <v>148</v>
      </c>
    </row>
    <row r="6713" spans="1:6" x14ac:dyDescent="0.3">
      <c r="A6713" s="213">
        <v>2014</v>
      </c>
      <c r="B6713" s="213" t="s">
        <v>92</v>
      </c>
      <c r="C6713" s="213" t="s">
        <v>140</v>
      </c>
      <c r="D6713" s="213" t="s">
        <v>291</v>
      </c>
      <c r="E6713" s="213">
        <v>784</v>
      </c>
      <c r="F6713" s="213" t="s">
        <v>148</v>
      </c>
    </row>
    <row r="6714" spans="1:6" x14ac:dyDescent="0.3">
      <c r="A6714" s="213">
        <v>2014</v>
      </c>
      <c r="B6714" s="213" t="s">
        <v>92</v>
      </c>
      <c r="C6714" s="213" t="s">
        <v>140</v>
      </c>
      <c r="D6714" s="213" t="s">
        <v>15</v>
      </c>
      <c r="E6714" s="292">
        <v>7303</v>
      </c>
      <c r="F6714" s="213" t="s">
        <v>148</v>
      </c>
    </row>
    <row r="6715" spans="1:6" x14ac:dyDescent="0.3">
      <c r="A6715" s="213">
        <v>2014</v>
      </c>
      <c r="B6715" s="213" t="s">
        <v>92</v>
      </c>
      <c r="C6715" s="213" t="s">
        <v>140</v>
      </c>
      <c r="D6715" s="213" t="s">
        <v>18</v>
      </c>
      <c r="E6715" s="292">
        <v>7868</v>
      </c>
      <c r="F6715" s="213" t="s">
        <v>148</v>
      </c>
    </row>
    <row r="6716" spans="1:6" x14ac:dyDescent="0.3">
      <c r="A6716" s="213">
        <v>2014</v>
      </c>
      <c r="B6716" s="213" t="s">
        <v>92</v>
      </c>
      <c r="C6716" s="213" t="s">
        <v>140</v>
      </c>
      <c r="D6716" s="213" t="s">
        <v>77</v>
      </c>
      <c r="E6716" s="292">
        <v>2557</v>
      </c>
      <c r="F6716" s="213" t="s">
        <v>148</v>
      </c>
    </row>
    <row r="6717" spans="1:6" x14ac:dyDescent="0.3">
      <c r="A6717" s="213">
        <v>2014</v>
      </c>
      <c r="B6717" s="213" t="s">
        <v>92</v>
      </c>
      <c r="C6717" s="213" t="s">
        <v>140</v>
      </c>
      <c r="D6717" s="213" t="s">
        <v>44</v>
      </c>
      <c r="E6717" s="213">
        <v>633</v>
      </c>
      <c r="F6717" s="213" t="s">
        <v>148</v>
      </c>
    </row>
    <row r="6718" spans="1:6" x14ac:dyDescent="0.3">
      <c r="A6718" s="213">
        <v>2014</v>
      </c>
      <c r="B6718" s="213" t="s">
        <v>92</v>
      </c>
      <c r="C6718" s="213" t="s">
        <v>140</v>
      </c>
      <c r="D6718" s="213" t="s">
        <v>71</v>
      </c>
      <c r="E6718" s="292">
        <v>2709</v>
      </c>
      <c r="F6718" s="213" t="s">
        <v>148</v>
      </c>
    </row>
    <row r="6719" spans="1:6" x14ac:dyDescent="0.3">
      <c r="A6719" s="213">
        <v>2014</v>
      </c>
      <c r="B6719" s="213" t="s">
        <v>92</v>
      </c>
      <c r="C6719" s="213" t="s">
        <v>140</v>
      </c>
      <c r="D6719" s="213" t="s">
        <v>52</v>
      </c>
      <c r="E6719" s="213">
        <v>680</v>
      </c>
      <c r="F6719" s="213" t="s">
        <v>148</v>
      </c>
    </row>
    <row r="6720" spans="1:6" x14ac:dyDescent="0.3">
      <c r="A6720" s="213">
        <v>2014</v>
      </c>
      <c r="B6720" s="213" t="s">
        <v>92</v>
      </c>
      <c r="C6720" s="213" t="s">
        <v>140</v>
      </c>
      <c r="D6720" s="213" t="s">
        <v>20</v>
      </c>
      <c r="E6720" s="292">
        <v>4583</v>
      </c>
      <c r="F6720" s="213" t="s">
        <v>148</v>
      </c>
    </row>
    <row r="6721" spans="1:6" x14ac:dyDescent="0.3">
      <c r="A6721" s="213">
        <v>2014</v>
      </c>
      <c r="B6721" s="213" t="s">
        <v>92</v>
      </c>
      <c r="C6721" s="213" t="s">
        <v>140</v>
      </c>
      <c r="D6721" s="213" t="s">
        <v>95</v>
      </c>
      <c r="E6721" s="292">
        <v>7287</v>
      </c>
      <c r="F6721" s="213" t="s">
        <v>148</v>
      </c>
    </row>
    <row r="6722" spans="1:6" x14ac:dyDescent="0.3">
      <c r="A6722" s="213">
        <v>2014</v>
      </c>
      <c r="B6722" s="213" t="s">
        <v>92</v>
      </c>
      <c r="C6722" s="213" t="s">
        <v>140</v>
      </c>
      <c r="D6722" s="213" t="s">
        <v>30</v>
      </c>
      <c r="E6722" s="213">
        <v>909</v>
      </c>
      <c r="F6722" s="213" t="s">
        <v>148</v>
      </c>
    </row>
    <row r="6723" spans="1:6" x14ac:dyDescent="0.3">
      <c r="A6723" s="213">
        <v>2014</v>
      </c>
      <c r="B6723" s="213" t="s">
        <v>92</v>
      </c>
      <c r="C6723" s="213" t="s">
        <v>140</v>
      </c>
      <c r="D6723" s="213" t="s">
        <v>58</v>
      </c>
      <c r="E6723" s="213">
        <v>297</v>
      </c>
      <c r="F6723" s="213" t="s">
        <v>148</v>
      </c>
    </row>
    <row r="6724" spans="1:6" x14ac:dyDescent="0.3">
      <c r="A6724" s="213">
        <v>2014</v>
      </c>
      <c r="B6724" s="213" t="s">
        <v>92</v>
      </c>
      <c r="C6724" s="213" t="s">
        <v>140</v>
      </c>
      <c r="D6724" s="213" t="s">
        <v>281</v>
      </c>
      <c r="E6724" s="292">
        <v>19183</v>
      </c>
      <c r="F6724" s="213" t="s">
        <v>148</v>
      </c>
    </row>
    <row r="6725" spans="1:6" x14ac:dyDescent="0.3">
      <c r="A6725" s="213">
        <v>2014</v>
      </c>
      <c r="B6725" s="213" t="s">
        <v>92</v>
      </c>
      <c r="C6725" s="213" t="s">
        <v>140</v>
      </c>
      <c r="D6725" s="213" t="s">
        <v>54</v>
      </c>
      <c r="E6725" s="213">
        <v>167</v>
      </c>
      <c r="F6725" s="213" t="s">
        <v>148</v>
      </c>
    </row>
    <row r="6726" spans="1:6" x14ac:dyDescent="0.3">
      <c r="A6726" s="213">
        <v>2014</v>
      </c>
      <c r="B6726" s="213" t="s">
        <v>92</v>
      </c>
      <c r="C6726" s="213" t="s">
        <v>140</v>
      </c>
      <c r="D6726" s="213" t="s">
        <v>282</v>
      </c>
      <c r="E6726" s="292">
        <v>1168</v>
      </c>
      <c r="F6726" s="213" t="s">
        <v>148</v>
      </c>
    </row>
    <row r="6727" spans="1:6" x14ac:dyDescent="0.3">
      <c r="A6727" s="213">
        <v>2014</v>
      </c>
      <c r="B6727" s="213" t="s">
        <v>92</v>
      </c>
      <c r="C6727" s="213" t="s">
        <v>140</v>
      </c>
      <c r="D6727" s="213" t="s">
        <v>145</v>
      </c>
      <c r="E6727" s="292">
        <v>85730</v>
      </c>
      <c r="F6727" s="213" t="s">
        <v>148</v>
      </c>
    </row>
    <row r="6728" spans="1:6" x14ac:dyDescent="0.3">
      <c r="A6728" s="213">
        <v>2014</v>
      </c>
      <c r="B6728" s="213" t="s">
        <v>92</v>
      </c>
      <c r="C6728" s="213" t="s">
        <v>140</v>
      </c>
      <c r="D6728" s="213" t="s">
        <v>146</v>
      </c>
      <c r="E6728" s="292">
        <v>46864</v>
      </c>
      <c r="F6728" s="213" t="s">
        <v>148</v>
      </c>
    </row>
    <row r="6729" spans="1:6" x14ac:dyDescent="0.3">
      <c r="A6729" s="213">
        <v>2014</v>
      </c>
      <c r="B6729" s="213" t="s">
        <v>92</v>
      </c>
      <c r="C6729" s="213" t="s">
        <v>140</v>
      </c>
      <c r="D6729" s="213" t="s">
        <v>147</v>
      </c>
      <c r="E6729" s="292">
        <v>104100</v>
      </c>
      <c r="F6729" s="213" t="s">
        <v>148</v>
      </c>
    </row>
    <row r="6730" spans="1:6" x14ac:dyDescent="0.3">
      <c r="A6730" s="213">
        <v>2014</v>
      </c>
      <c r="B6730" s="213" t="s">
        <v>93</v>
      </c>
      <c r="C6730" s="213" t="s">
        <v>83</v>
      </c>
      <c r="D6730" s="213" t="s">
        <v>79</v>
      </c>
      <c r="E6730" s="213">
        <v>204</v>
      </c>
      <c r="F6730" s="213" t="s">
        <v>149</v>
      </c>
    </row>
    <row r="6731" spans="1:6" x14ac:dyDescent="0.3">
      <c r="A6731" s="213">
        <v>2014</v>
      </c>
      <c r="B6731" s="213" t="s">
        <v>93</v>
      </c>
      <c r="C6731" s="213" t="s">
        <v>83</v>
      </c>
      <c r="D6731" s="213" t="s">
        <v>17</v>
      </c>
      <c r="E6731" s="213">
        <v>109</v>
      </c>
      <c r="F6731" s="213" t="s">
        <v>149</v>
      </c>
    </row>
    <row r="6732" spans="1:6" x14ac:dyDescent="0.3">
      <c r="A6732" s="213">
        <v>2014</v>
      </c>
      <c r="B6732" s="213" t="s">
        <v>93</v>
      </c>
      <c r="C6732" s="213" t="s">
        <v>83</v>
      </c>
      <c r="D6732" s="213" t="s">
        <v>66</v>
      </c>
      <c r="E6732" s="213">
        <v>40</v>
      </c>
      <c r="F6732" s="213" t="s">
        <v>149</v>
      </c>
    </row>
    <row r="6733" spans="1:6" x14ac:dyDescent="0.3">
      <c r="A6733" s="213">
        <v>2014</v>
      </c>
      <c r="B6733" s="213" t="s">
        <v>93</v>
      </c>
      <c r="C6733" s="213" t="s">
        <v>83</v>
      </c>
      <c r="D6733" s="213" t="s">
        <v>11</v>
      </c>
      <c r="E6733" s="213">
        <v>208</v>
      </c>
      <c r="F6733" s="213" t="s">
        <v>149</v>
      </c>
    </row>
    <row r="6734" spans="1:6" x14ac:dyDescent="0.3">
      <c r="A6734" s="213">
        <v>2014</v>
      </c>
      <c r="B6734" s="213" t="s">
        <v>93</v>
      </c>
      <c r="C6734" s="213" t="s">
        <v>83</v>
      </c>
      <c r="D6734" s="213" t="s">
        <v>56</v>
      </c>
      <c r="E6734" s="213">
        <v>76</v>
      </c>
      <c r="F6734" s="213" t="s">
        <v>149</v>
      </c>
    </row>
    <row r="6735" spans="1:6" x14ac:dyDescent="0.3">
      <c r="A6735" s="213">
        <v>2014</v>
      </c>
      <c r="B6735" s="213" t="s">
        <v>93</v>
      </c>
      <c r="C6735" s="213" t="s">
        <v>83</v>
      </c>
      <c r="D6735" s="213" t="s">
        <v>29</v>
      </c>
      <c r="E6735" s="213">
        <v>41</v>
      </c>
      <c r="F6735" s="213" t="s">
        <v>149</v>
      </c>
    </row>
    <row r="6736" spans="1:6" x14ac:dyDescent="0.3">
      <c r="A6736" s="213">
        <v>2014</v>
      </c>
      <c r="B6736" s="213" t="s">
        <v>93</v>
      </c>
      <c r="C6736" s="213" t="s">
        <v>83</v>
      </c>
      <c r="D6736" s="213" t="s">
        <v>47</v>
      </c>
      <c r="E6736" s="213">
        <v>125</v>
      </c>
      <c r="F6736" s="213" t="s">
        <v>149</v>
      </c>
    </row>
    <row r="6737" spans="1:6" x14ac:dyDescent="0.3">
      <c r="A6737" s="213">
        <v>2014</v>
      </c>
      <c r="B6737" s="213" t="s">
        <v>93</v>
      </c>
      <c r="C6737" s="213" t="s">
        <v>83</v>
      </c>
      <c r="D6737" s="213" t="s">
        <v>74</v>
      </c>
      <c r="E6737" s="213">
        <v>175</v>
      </c>
      <c r="F6737" s="213" t="s">
        <v>149</v>
      </c>
    </row>
    <row r="6738" spans="1:6" x14ac:dyDescent="0.3">
      <c r="A6738" s="213">
        <v>2014</v>
      </c>
      <c r="B6738" s="213" t="s">
        <v>93</v>
      </c>
      <c r="C6738" s="213" t="s">
        <v>83</v>
      </c>
      <c r="D6738" s="213" t="s">
        <v>33</v>
      </c>
      <c r="E6738" s="213">
        <v>30</v>
      </c>
      <c r="F6738" s="213" t="s">
        <v>149</v>
      </c>
    </row>
    <row r="6739" spans="1:6" x14ac:dyDescent="0.3">
      <c r="A6739" s="213">
        <v>2014</v>
      </c>
      <c r="B6739" s="213" t="s">
        <v>93</v>
      </c>
      <c r="C6739" s="213" t="s">
        <v>83</v>
      </c>
      <c r="D6739" s="213" t="s">
        <v>60</v>
      </c>
      <c r="E6739" s="213">
        <v>48</v>
      </c>
      <c r="F6739" s="213" t="s">
        <v>149</v>
      </c>
    </row>
    <row r="6740" spans="1:6" x14ac:dyDescent="0.3">
      <c r="A6740" s="213">
        <v>2014</v>
      </c>
      <c r="B6740" s="213" t="s">
        <v>93</v>
      </c>
      <c r="C6740" s="213" t="s">
        <v>83</v>
      </c>
      <c r="D6740" s="213" t="s">
        <v>25</v>
      </c>
      <c r="E6740" s="213">
        <v>135</v>
      </c>
      <c r="F6740" s="213" t="s">
        <v>149</v>
      </c>
    </row>
    <row r="6741" spans="1:6" x14ac:dyDescent="0.3">
      <c r="A6741" s="213">
        <v>2014</v>
      </c>
      <c r="B6741" s="213" t="s">
        <v>93</v>
      </c>
      <c r="C6741" s="213" t="s">
        <v>83</v>
      </c>
      <c r="D6741" s="213" t="s">
        <v>7</v>
      </c>
      <c r="E6741" s="213">
        <v>150</v>
      </c>
      <c r="F6741" s="213" t="s">
        <v>149</v>
      </c>
    </row>
    <row r="6742" spans="1:6" x14ac:dyDescent="0.3">
      <c r="A6742" s="213">
        <v>2014</v>
      </c>
      <c r="B6742" s="213" t="s">
        <v>93</v>
      </c>
      <c r="C6742" s="213" t="s">
        <v>83</v>
      </c>
      <c r="D6742" s="213" t="s">
        <v>36</v>
      </c>
      <c r="E6742" s="213">
        <v>53</v>
      </c>
      <c r="F6742" s="213" t="s">
        <v>149</v>
      </c>
    </row>
    <row r="6743" spans="1:6" x14ac:dyDescent="0.3">
      <c r="A6743" s="213">
        <v>2014</v>
      </c>
      <c r="B6743" s="213" t="s">
        <v>93</v>
      </c>
      <c r="C6743" s="213" t="s">
        <v>83</v>
      </c>
      <c r="D6743" s="213" t="s">
        <v>21</v>
      </c>
      <c r="E6743" s="213">
        <v>42</v>
      </c>
      <c r="F6743" s="213" t="s">
        <v>149</v>
      </c>
    </row>
    <row r="6744" spans="1:6" x14ac:dyDescent="0.3">
      <c r="A6744" s="213">
        <v>2014</v>
      </c>
      <c r="B6744" s="213" t="s">
        <v>93</v>
      </c>
      <c r="C6744" s="213" t="s">
        <v>83</v>
      </c>
      <c r="D6744" s="213" t="s">
        <v>16</v>
      </c>
      <c r="E6744" s="213">
        <v>98</v>
      </c>
      <c r="F6744" s="213" t="s">
        <v>149</v>
      </c>
    </row>
    <row r="6745" spans="1:6" x14ac:dyDescent="0.3">
      <c r="A6745" s="213">
        <v>2014</v>
      </c>
      <c r="B6745" s="213" t="s">
        <v>93</v>
      </c>
      <c r="C6745" s="213" t="s">
        <v>83</v>
      </c>
      <c r="D6745" s="213" t="s">
        <v>2</v>
      </c>
      <c r="E6745" s="213">
        <v>288</v>
      </c>
      <c r="F6745" s="213" t="s">
        <v>149</v>
      </c>
    </row>
    <row r="6746" spans="1:6" x14ac:dyDescent="0.3">
      <c r="A6746" s="213">
        <v>2014</v>
      </c>
      <c r="B6746" s="213" t="s">
        <v>93</v>
      </c>
      <c r="C6746" s="213" t="s">
        <v>83</v>
      </c>
      <c r="D6746" s="213" t="s">
        <v>4</v>
      </c>
      <c r="E6746" s="213">
        <v>289</v>
      </c>
      <c r="F6746" s="213" t="s">
        <v>149</v>
      </c>
    </row>
    <row r="6747" spans="1:6" x14ac:dyDescent="0.3">
      <c r="A6747" s="213">
        <v>2014</v>
      </c>
      <c r="B6747" s="213" t="s">
        <v>93</v>
      </c>
      <c r="C6747" s="213" t="s">
        <v>83</v>
      </c>
      <c r="D6747" s="213" t="s">
        <v>8</v>
      </c>
      <c r="E6747" s="213">
        <v>81</v>
      </c>
      <c r="F6747" s="213" t="s">
        <v>149</v>
      </c>
    </row>
    <row r="6748" spans="1:6" x14ac:dyDescent="0.3">
      <c r="A6748" s="213">
        <v>2014</v>
      </c>
      <c r="B6748" s="213" t="s">
        <v>93</v>
      </c>
      <c r="C6748" s="213" t="s">
        <v>83</v>
      </c>
      <c r="D6748" s="213" t="s">
        <v>78</v>
      </c>
      <c r="E6748" s="213">
        <v>127</v>
      </c>
      <c r="F6748" s="213" t="s">
        <v>149</v>
      </c>
    </row>
    <row r="6749" spans="1:6" x14ac:dyDescent="0.3">
      <c r="A6749" s="213">
        <v>2014</v>
      </c>
      <c r="B6749" s="213" t="s">
        <v>93</v>
      </c>
      <c r="C6749" s="213" t="s">
        <v>83</v>
      </c>
      <c r="D6749" s="213" t="s">
        <v>27</v>
      </c>
      <c r="E6749" s="213">
        <v>91</v>
      </c>
      <c r="F6749" s="213" t="s">
        <v>149</v>
      </c>
    </row>
    <row r="6750" spans="1:6" x14ac:dyDescent="0.3">
      <c r="A6750" s="213">
        <v>2014</v>
      </c>
      <c r="B6750" s="213" t="s">
        <v>93</v>
      </c>
      <c r="C6750" s="213" t="s">
        <v>83</v>
      </c>
      <c r="D6750" s="213" t="s">
        <v>70</v>
      </c>
      <c r="E6750" s="213">
        <v>145</v>
      </c>
      <c r="F6750" s="213" t="s">
        <v>149</v>
      </c>
    </row>
    <row r="6751" spans="1:6" x14ac:dyDescent="0.3">
      <c r="A6751" s="213">
        <v>2014</v>
      </c>
      <c r="B6751" s="213" t="s">
        <v>93</v>
      </c>
      <c r="C6751" s="213" t="s">
        <v>83</v>
      </c>
      <c r="D6751" s="213" t="s">
        <v>72</v>
      </c>
      <c r="E6751" s="213">
        <v>41</v>
      </c>
      <c r="F6751" s="213" t="s">
        <v>149</v>
      </c>
    </row>
    <row r="6752" spans="1:6" x14ac:dyDescent="0.3">
      <c r="A6752" s="213">
        <v>2014</v>
      </c>
      <c r="B6752" s="213" t="s">
        <v>93</v>
      </c>
      <c r="C6752" s="213" t="s">
        <v>83</v>
      </c>
      <c r="D6752" s="213" t="s">
        <v>6</v>
      </c>
      <c r="E6752" s="213">
        <v>258</v>
      </c>
      <c r="F6752" s="213" t="s">
        <v>149</v>
      </c>
    </row>
    <row r="6753" spans="1:6" x14ac:dyDescent="0.3">
      <c r="A6753" s="213">
        <v>2014</v>
      </c>
      <c r="B6753" s="213" t="s">
        <v>93</v>
      </c>
      <c r="C6753" s="213" t="s">
        <v>83</v>
      </c>
      <c r="D6753" s="213" t="s">
        <v>62</v>
      </c>
      <c r="E6753" s="213">
        <v>84</v>
      </c>
      <c r="F6753" s="213" t="s">
        <v>149</v>
      </c>
    </row>
    <row r="6754" spans="1:6" x14ac:dyDescent="0.3">
      <c r="A6754" s="213">
        <v>2014</v>
      </c>
      <c r="B6754" s="213" t="s">
        <v>93</v>
      </c>
      <c r="C6754" s="213" t="s">
        <v>83</v>
      </c>
      <c r="D6754" s="213" t="s">
        <v>5</v>
      </c>
      <c r="E6754" s="213">
        <v>204</v>
      </c>
      <c r="F6754" s="213" t="s">
        <v>149</v>
      </c>
    </row>
    <row r="6755" spans="1:6" x14ac:dyDescent="0.3">
      <c r="A6755" s="213">
        <v>2014</v>
      </c>
      <c r="B6755" s="213" t="s">
        <v>93</v>
      </c>
      <c r="C6755" s="213" t="s">
        <v>83</v>
      </c>
      <c r="D6755" s="213" t="s">
        <v>76</v>
      </c>
      <c r="E6755" s="213">
        <v>125</v>
      </c>
      <c r="F6755" s="213" t="s">
        <v>149</v>
      </c>
    </row>
    <row r="6756" spans="1:6" x14ac:dyDescent="0.3">
      <c r="A6756" s="213">
        <v>2014</v>
      </c>
      <c r="B6756" s="213" t="s">
        <v>93</v>
      </c>
      <c r="C6756" s="213" t="s">
        <v>83</v>
      </c>
      <c r="D6756" s="213" t="s">
        <v>65</v>
      </c>
      <c r="E6756" s="213">
        <v>33</v>
      </c>
      <c r="F6756" s="213" t="s">
        <v>149</v>
      </c>
    </row>
    <row r="6757" spans="1:6" x14ac:dyDescent="0.3">
      <c r="A6757" s="213">
        <v>2014</v>
      </c>
      <c r="B6757" s="213" t="s">
        <v>93</v>
      </c>
      <c r="C6757" s="213" t="s">
        <v>83</v>
      </c>
      <c r="D6757" s="213" t="s">
        <v>22</v>
      </c>
      <c r="E6757" s="213">
        <v>32</v>
      </c>
      <c r="F6757" s="213" t="s">
        <v>149</v>
      </c>
    </row>
    <row r="6758" spans="1:6" x14ac:dyDescent="0.3">
      <c r="A6758" s="213">
        <v>2014</v>
      </c>
      <c r="B6758" s="213" t="s">
        <v>93</v>
      </c>
      <c r="C6758" s="213" t="s">
        <v>83</v>
      </c>
      <c r="D6758" s="213" t="s">
        <v>23</v>
      </c>
      <c r="E6758" s="213">
        <v>41</v>
      </c>
      <c r="F6758" s="213" t="s">
        <v>149</v>
      </c>
    </row>
    <row r="6759" spans="1:6" x14ac:dyDescent="0.3">
      <c r="A6759" s="213">
        <v>2014</v>
      </c>
      <c r="B6759" s="213" t="s">
        <v>93</v>
      </c>
      <c r="C6759" s="213" t="s">
        <v>83</v>
      </c>
      <c r="D6759" s="213" t="s">
        <v>278</v>
      </c>
      <c r="E6759" s="213">
        <v>93</v>
      </c>
      <c r="F6759" s="213" t="s">
        <v>149</v>
      </c>
    </row>
    <row r="6760" spans="1:6" x14ac:dyDescent="0.3">
      <c r="A6760" s="213">
        <v>2014</v>
      </c>
      <c r="B6760" s="213" t="s">
        <v>93</v>
      </c>
      <c r="C6760" s="213" t="s">
        <v>83</v>
      </c>
      <c r="D6760" s="213" t="s">
        <v>19</v>
      </c>
      <c r="E6760" s="213">
        <v>55</v>
      </c>
      <c r="F6760" s="213" t="s">
        <v>149</v>
      </c>
    </row>
    <row r="6761" spans="1:6" x14ac:dyDescent="0.3">
      <c r="A6761" s="213">
        <v>2014</v>
      </c>
      <c r="B6761" s="213" t="s">
        <v>93</v>
      </c>
      <c r="C6761" s="213" t="s">
        <v>83</v>
      </c>
      <c r="D6761" s="213" t="s">
        <v>48</v>
      </c>
      <c r="E6761" s="213">
        <v>54</v>
      </c>
      <c r="F6761" s="213" t="s">
        <v>149</v>
      </c>
    </row>
    <row r="6762" spans="1:6" x14ac:dyDescent="0.3">
      <c r="A6762" s="213">
        <v>2014</v>
      </c>
      <c r="B6762" s="213" t="s">
        <v>93</v>
      </c>
      <c r="C6762" s="213" t="s">
        <v>83</v>
      </c>
      <c r="D6762" s="213" t="s">
        <v>3</v>
      </c>
      <c r="E6762" s="213">
        <v>261</v>
      </c>
      <c r="F6762" s="213" t="s">
        <v>149</v>
      </c>
    </row>
    <row r="6763" spans="1:6" x14ac:dyDescent="0.3">
      <c r="A6763" s="213">
        <v>2014</v>
      </c>
      <c r="B6763" s="213" t="s">
        <v>93</v>
      </c>
      <c r="C6763" s="213" t="s">
        <v>83</v>
      </c>
      <c r="D6763" s="213" t="s">
        <v>80</v>
      </c>
      <c r="E6763" s="213">
        <v>71</v>
      </c>
      <c r="F6763" s="213" t="s">
        <v>149</v>
      </c>
    </row>
    <row r="6764" spans="1:6" x14ac:dyDescent="0.3">
      <c r="A6764" s="213">
        <v>2014</v>
      </c>
      <c r="B6764" s="213" t="s">
        <v>93</v>
      </c>
      <c r="C6764" s="213" t="s">
        <v>83</v>
      </c>
      <c r="D6764" s="213" t="s">
        <v>39</v>
      </c>
      <c r="E6764" s="213">
        <v>51</v>
      </c>
      <c r="F6764" s="213" t="s">
        <v>149</v>
      </c>
    </row>
    <row r="6765" spans="1:6" x14ac:dyDescent="0.3">
      <c r="A6765" s="213">
        <v>2014</v>
      </c>
      <c r="B6765" s="213" t="s">
        <v>93</v>
      </c>
      <c r="C6765" s="213" t="s">
        <v>83</v>
      </c>
      <c r="D6765" s="213" t="s">
        <v>14</v>
      </c>
      <c r="E6765" s="213">
        <v>204</v>
      </c>
      <c r="F6765" s="213" t="s">
        <v>149</v>
      </c>
    </row>
    <row r="6766" spans="1:6" x14ac:dyDescent="0.3">
      <c r="A6766" s="213">
        <v>2014</v>
      </c>
      <c r="B6766" s="213" t="s">
        <v>93</v>
      </c>
      <c r="C6766" s="213" t="s">
        <v>83</v>
      </c>
      <c r="D6766" s="213" t="s">
        <v>68</v>
      </c>
      <c r="E6766" s="213">
        <v>30</v>
      </c>
      <c r="F6766" s="213" t="s">
        <v>149</v>
      </c>
    </row>
    <row r="6767" spans="1:6" x14ac:dyDescent="0.3">
      <c r="A6767" s="213">
        <v>2014</v>
      </c>
      <c r="B6767" s="213" t="s">
        <v>93</v>
      </c>
      <c r="C6767" s="213" t="s">
        <v>83</v>
      </c>
      <c r="D6767" s="213" t="s">
        <v>69</v>
      </c>
      <c r="E6767" s="213">
        <v>36</v>
      </c>
      <c r="F6767" s="213" t="s">
        <v>149</v>
      </c>
    </row>
    <row r="6768" spans="1:6" x14ac:dyDescent="0.3">
      <c r="A6768" s="213">
        <v>2014</v>
      </c>
      <c r="B6768" s="213" t="s">
        <v>93</v>
      </c>
      <c r="C6768" s="213" t="s">
        <v>83</v>
      </c>
      <c r="D6768" s="213" t="s">
        <v>24</v>
      </c>
      <c r="E6768" s="213">
        <v>172</v>
      </c>
      <c r="F6768" s="213" t="s">
        <v>149</v>
      </c>
    </row>
    <row r="6769" spans="1:6" x14ac:dyDescent="0.3">
      <c r="A6769" s="213">
        <v>2014</v>
      </c>
      <c r="B6769" s="213" t="s">
        <v>93</v>
      </c>
      <c r="C6769" s="213" t="s">
        <v>83</v>
      </c>
      <c r="D6769" s="213" t="s">
        <v>9</v>
      </c>
      <c r="E6769" s="213">
        <v>105</v>
      </c>
      <c r="F6769" s="213" t="s">
        <v>149</v>
      </c>
    </row>
    <row r="6770" spans="1:6" x14ac:dyDescent="0.3">
      <c r="A6770" s="213">
        <v>2014</v>
      </c>
      <c r="B6770" s="213" t="s">
        <v>93</v>
      </c>
      <c r="C6770" s="213" t="s">
        <v>83</v>
      </c>
      <c r="D6770" s="213" t="s">
        <v>67</v>
      </c>
      <c r="E6770" s="213">
        <v>61</v>
      </c>
      <c r="F6770" s="213" t="s">
        <v>149</v>
      </c>
    </row>
    <row r="6771" spans="1:6" x14ac:dyDescent="0.3">
      <c r="A6771" s="213">
        <v>2014</v>
      </c>
      <c r="B6771" s="213" t="s">
        <v>93</v>
      </c>
      <c r="C6771" s="213" t="s">
        <v>83</v>
      </c>
      <c r="D6771" s="213" t="s">
        <v>28</v>
      </c>
      <c r="E6771" s="213">
        <v>74</v>
      </c>
      <c r="F6771" s="213" t="s">
        <v>149</v>
      </c>
    </row>
    <row r="6772" spans="1:6" x14ac:dyDescent="0.3">
      <c r="A6772" s="213">
        <v>2014</v>
      </c>
      <c r="B6772" s="213" t="s">
        <v>93</v>
      </c>
      <c r="C6772" s="213" t="s">
        <v>83</v>
      </c>
      <c r="D6772" s="213" t="s">
        <v>31</v>
      </c>
      <c r="E6772" s="213">
        <v>72</v>
      </c>
      <c r="F6772" s="213" t="s">
        <v>149</v>
      </c>
    </row>
    <row r="6773" spans="1:6" x14ac:dyDescent="0.3">
      <c r="A6773" s="213">
        <v>2014</v>
      </c>
      <c r="B6773" s="213" t="s">
        <v>93</v>
      </c>
      <c r="C6773" s="213" t="s">
        <v>83</v>
      </c>
      <c r="D6773" s="213" t="s">
        <v>64</v>
      </c>
      <c r="E6773" s="213">
        <v>94</v>
      </c>
      <c r="F6773" s="213" t="s">
        <v>149</v>
      </c>
    </row>
    <row r="6774" spans="1:6" x14ac:dyDescent="0.3">
      <c r="A6774" s="213">
        <v>2014</v>
      </c>
      <c r="B6774" s="213" t="s">
        <v>93</v>
      </c>
      <c r="C6774" s="213" t="s">
        <v>83</v>
      </c>
      <c r="D6774" s="213" t="s">
        <v>73</v>
      </c>
      <c r="E6774" s="213">
        <v>149</v>
      </c>
      <c r="F6774" s="213" t="s">
        <v>149</v>
      </c>
    </row>
    <row r="6775" spans="1:6" x14ac:dyDescent="0.3">
      <c r="A6775" s="213">
        <v>2014</v>
      </c>
      <c r="B6775" s="213" t="s">
        <v>93</v>
      </c>
      <c r="C6775" s="213" t="s">
        <v>83</v>
      </c>
      <c r="D6775" s="213" t="s">
        <v>26</v>
      </c>
      <c r="E6775" s="213">
        <v>57</v>
      </c>
      <c r="F6775" s="213" t="s">
        <v>149</v>
      </c>
    </row>
    <row r="6776" spans="1:6" x14ac:dyDescent="0.3">
      <c r="A6776" s="213">
        <v>2014</v>
      </c>
      <c r="B6776" s="213" t="s">
        <v>93</v>
      </c>
      <c r="C6776" s="213" t="s">
        <v>83</v>
      </c>
      <c r="D6776" s="213" t="s">
        <v>32</v>
      </c>
      <c r="E6776" s="213">
        <v>40</v>
      </c>
      <c r="F6776" s="213" t="s">
        <v>149</v>
      </c>
    </row>
    <row r="6777" spans="1:6" x14ac:dyDescent="0.3">
      <c r="A6777" s="213">
        <v>2014</v>
      </c>
      <c r="B6777" s="213" t="s">
        <v>93</v>
      </c>
      <c r="C6777" s="213" t="s">
        <v>83</v>
      </c>
      <c r="D6777" s="213" t="s">
        <v>46</v>
      </c>
      <c r="E6777" s="213">
        <v>117</v>
      </c>
      <c r="F6777" s="213" t="s">
        <v>149</v>
      </c>
    </row>
    <row r="6778" spans="1:6" x14ac:dyDescent="0.3">
      <c r="A6778" s="213">
        <v>2014</v>
      </c>
      <c r="B6778" s="213" t="s">
        <v>93</v>
      </c>
      <c r="C6778" s="213" t="s">
        <v>83</v>
      </c>
      <c r="D6778" s="213" t="s">
        <v>75</v>
      </c>
      <c r="E6778" s="213">
        <v>99</v>
      </c>
      <c r="F6778" s="213" t="s">
        <v>149</v>
      </c>
    </row>
    <row r="6779" spans="1:6" x14ac:dyDescent="0.3">
      <c r="A6779" s="213">
        <v>2014</v>
      </c>
      <c r="B6779" s="213" t="s">
        <v>93</v>
      </c>
      <c r="C6779" s="213" t="s">
        <v>83</v>
      </c>
      <c r="D6779" s="213" t="s">
        <v>10</v>
      </c>
      <c r="E6779" s="213">
        <v>220</v>
      </c>
      <c r="F6779" s="213" t="s">
        <v>149</v>
      </c>
    </row>
    <row r="6780" spans="1:6" x14ac:dyDescent="0.3">
      <c r="A6780" s="213">
        <v>2014</v>
      </c>
      <c r="B6780" s="213" t="s">
        <v>93</v>
      </c>
      <c r="C6780" s="213" t="s">
        <v>83</v>
      </c>
      <c r="D6780" s="213" t="s">
        <v>15</v>
      </c>
      <c r="E6780" s="213">
        <v>162</v>
      </c>
      <c r="F6780" s="213" t="s">
        <v>149</v>
      </c>
    </row>
    <row r="6781" spans="1:6" x14ac:dyDescent="0.3">
      <c r="A6781" s="213">
        <v>2014</v>
      </c>
      <c r="B6781" s="213" t="s">
        <v>93</v>
      </c>
      <c r="C6781" s="213" t="s">
        <v>83</v>
      </c>
      <c r="D6781" s="213" t="s">
        <v>18</v>
      </c>
      <c r="E6781" s="213">
        <v>157</v>
      </c>
      <c r="F6781" s="213" t="s">
        <v>149</v>
      </c>
    </row>
    <row r="6782" spans="1:6" x14ac:dyDescent="0.3">
      <c r="A6782" s="213">
        <v>2014</v>
      </c>
      <c r="B6782" s="213" t="s">
        <v>93</v>
      </c>
      <c r="C6782" s="213" t="s">
        <v>83</v>
      </c>
      <c r="D6782" s="213" t="s">
        <v>77</v>
      </c>
      <c r="E6782" s="213">
        <v>68</v>
      </c>
      <c r="F6782" s="213" t="s">
        <v>149</v>
      </c>
    </row>
    <row r="6783" spans="1:6" x14ac:dyDescent="0.3">
      <c r="A6783" s="213">
        <v>2014</v>
      </c>
      <c r="B6783" s="213" t="s">
        <v>93</v>
      </c>
      <c r="C6783" s="213" t="s">
        <v>83</v>
      </c>
      <c r="D6783" s="213" t="s">
        <v>71</v>
      </c>
      <c r="E6783" s="213">
        <v>72</v>
      </c>
      <c r="F6783" s="213" t="s">
        <v>149</v>
      </c>
    </row>
    <row r="6784" spans="1:6" x14ac:dyDescent="0.3">
      <c r="A6784" s="213">
        <v>2014</v>
      </c>
      <c r="B6784" s="213" t="s">
        <v>93</v>
      </c>
      <c r="C6784" s="213" t="s">
        <v>83</v>
      </c>
      <c r="D6784" s="213" t="s">
        <v>20</v>
      </c>
      <c r="E6784" s="213">
        <v>119</v>
      </c>
      <c r="F6784" s="213" t="s">
        <v>149</v>
      </c>
    </row>
    <row r="6785" spans="1:6" x14ac:dyDescent="0.3">
      <c r="A6785" s="213">
        <v>2014</v>
      </c>
      <c r="B6785" s="213" t="s">
        <v>93</v>
      </c>
      <c r="C6785" s="213" t="s">
        <v>83</v>
      </c>
      <c r="D6785" s="213" t="s">
        <v>95</v>
      </c>
      <c r="E6785" s="213">
        <v>181</v>
      </c>
      <c r="F6785" s="213" t="s">
        <v>149</v>
      </c>
    </row>
    <row r="6786" spans="1:6" x14ac:dyDescent="0.3">
      <c r="A6786" s="213">
        <v>2014</v>
      </c>
      <c r="B6786" s="213" t="s">
        <v>93</v>
      </c>
      <c r="C6786" s="213" t="s">
        <v>83</v>
      </c>
      <c r="D6786" s="213" t="s">
        <v>281</v>
      </c>
      <c r="E6786" s="213">
        <v>414</v>
      </c>
      <c r="F6786" s="213" t="s">
        <v>149</v>
      </c>
    </row>
    <row r="6787" spans="1:6" x14ac:dyDescent="0.3">
      <c r="A6787" s="213">
        <v>2014</v>
      </c>
      <c r="B6787" s="213" t="s">
        <v>93</v>
      </c>
      <c r="C6787" s="213" t="s">
        <v>83</v>
      </c>
      <c r="D6787" s="213" t="s">
        <v>282</v>
      </c>
      <c r="E6787" s="213">
        <v>37</v>
      </c>
      <c r="F6787" s="213" t="s">
        <v>149</v>
      </c>
    </row>
    <row r="6788" spans="1:6" x14ac:dyDescent="0.3">
      <c r="A6788" s="213">
        <v>2014</v>
      </c>
      <c r="B6788" s="213" t="s">
        <v>93</v>
      </c>
      <c r="C6788" s="213" t="s">
        <v>83</v>
      </c>
      <c r="D6788" s="213" t="s">
        <v>145</v>
      </c>
      <c r="E6788" s="292">
        <v>1646</v>
      </c>
      <c r="F6788" s="213" t="s">
        <v>149</v>
      </c>
    </row>
    <row r="6789" spans="1:6" x14ac:dyDescent="0.3">
      <c r="A6789" s="213">
        <v>2014</v>
      </c>
      <c r="B6789" s="213" t="s">
        <v>93</v>
      </c>
      <c r="C6789" s="213" t="s">
        <v>83</v>
      </c>
      <c r="D6789" s="213" t="s">
        <v>146</v>
      </c>
      <c r="E6789" s="292">
        <v>1019</v>
      </c>
      <c r="F6789" s="213" t="s">
        <v>149</v>
      </c>
    </row>
    <row r="6790" spans="1:6" x14ac:dyDescent="0.3">
      <c r="A6790" s="213">
        <v>2014</v>
      </c>
      <c r="B6790" s="213" t="s">
        <v>93</v>
      </c>
      <c r="C6790" s="213" t="s">
        <v>83</v>
      </c>
      <c r="D6790" s="213" t="s">
        <v>147</v>
      </c>
      <c r="E6790" s="292">
        <v>1995</v>
      </c>
      <c r="F6790" s="213" t="s">
        <v>149</v>
      </c>
    </row>
    <row r="6791" spans="1:6" x14ac:dyDescent="0.3">
      <c r="A6791" s="213">
        <v>2014</v>
      </c>
      <c r="B6791" s="213" t="s">
        <v>93</v>
      </c>
      <c r="C6791" s="213" t="s">
        <v>85</v>
      </c>
      <c r="D6791" s="213" t="s">
        <v>35</v>
      </c>
      <c r="E6791" s="213">
        <v>49</v>
      </c>
      <c r="F6791" s="213" t="s">
        <v>149</v>
      </c>
    </row>
    <row r="6792" spans="1:6" x14ac:dyDescent="0.3">
      <c r="A6792" s="213">
        <v>2014</v>
      </c>
      <c r="B6792" s="213" t="s">
        <v>93</v>
      </c>
      <c r="C6792" s="213" t="s">
        <v>85</v>
      </c>
      <c r="D6792" s="213" t="s">
        <v>41</v>
      </c>
      <c r="E6792" s="213">
        <v>35</v>
      </c>
      <c r="F6792" s="213" t="s">
        <v>149</v>
      </c>
    </row>
    <row r="6793" spans="1:6" x14ac:dyDescent="0.3">
      <c r="A6793" s="213">
        <v>2014</v>
      </c>
      <c r="B6793" s="213" t="s">
        <v>93</v>
      </c>
      <c r="C6793" s="213" t="s">
        <v>85</v>
      </c>
      <c r="D6793" s="213" t="s">
        <v>59</v>
      </c>
      <c r="E6793" s="213">
        <v>67</v>
      </c>
      <c r="F6793" s="213" t="s">
        <v>149</v>
      </c>
    </row>
    <row r="6794" spans="1:6" x14ac:dyDescent="0.3">
      <c r="A6794" s="213">
        <v>2014</v>
      </c>
      <c r="B6794" s="213" t="s">
        <v>93</v>
      </c>
      <c r="C6794" s="213" t="s">
        <v>85</v>
      </c>
      <c r="D6794" s="213" t="s">
        <v>79</v>
      </c>
      <c r="E6794" s="213">
        <v>772</v>
      </c>
      <c r="F6794" s="213" t="s">
        <v>149</v>
      </c>
    </row>
    <row r="6795" spans="1:6" x14ac:dyDescent="0.3">
      <c r="A6795" s="213">
        <v>2014</v>
      </c>
      <c r="B6795" s="213" t="s">
        <v>93</v>
      </c>
      <c r="C6795" s="213" t="s">
        <v>85</v>
      </c>
      <c r="D6795" s="213" t="s">
        <v>17</v>
      </c>
      <c r="E6795" s="213">
        <v>491</v>
      </c>
      <c r="F6795" s="213" t="s">
        <v>149</v>
      </c>
    </row>
    <row r="6796" spans="1:6" x14ac:dyDescent="0.3">
      <c r="A6796" s="213">
        <v>2014</v>
      </c>
      <c r="B6796" s="213" t="s">
        <v>93</v>
      </c>
      <c r="C6796" s="213" t="s">
        <v>85</v>
      </c>
      <c r="D6796" s="213" t="s">
        <v>274</v>
      </c>
      <c r="E6796" s="213">
        <v>82</v>
      </c>
      <c r="F6796" s="213" t="s">
        <v>149</v>
      </c>
    </row>
    <row r="6797" spans="1:6" x14ac:dyDescent="0.3">
      <c r="A6797" s="213">
        <v>2014</v>
      </c>
      <c r="B6797" s="213" t="s">
        <v>93</v>
      </c>
      <c r="C6797" s="213" t="s">
        <v>85</v>
      </c>
      <c r="D6797" s="213" t="s">
        <v>66</v>
      </c>
      <c r="E6797" s="213">
        <v>131</v>
      </c>
      <c r="F6797" s="213" t="s">
        <v>149</v>
      </c>
    </row>
    <row r="6798" spans="1:6" x14ac:dyDescent="0.3">
      <c r="A6798" s="213">
        <v>2014</v>
      </c>
      <c r="B6798" s="213" t="s">
        <v>93</v>
      </c>
      <c r="C6798" s="213" t="s">
        <v>85</v>
      </c>
      <c r="D6798" s="213" t="s">
        <v>283</v>
      </c>
      <c r="E6798" s="213">
        <v>59</v>
      </c>
      <c r="F6798" s="213" t="s">
        <v>149</v>
      </c>
    </row>
    <row r="6799" spans="1:6" x14ac:dyDescent="0.3">
      <c r="A6799" s="213">
        <v>2014</v>
      </c>
      <c r="B6799" s="213" t="s">
        <v>93</v>
      </c>
      <c r="C6799" s="213" t="s">
        <v>85</v>
      </c>
      <c r="D6799" s="213" t="s">
        <v>11</v>
      </c>
      <c r="E6799" s="213">
        <v>834</v>
      </c>
      <c r="F6799" s="213" t="s">
        <v>149</v>
      </c>
    </row>
    <row r="6800" spans="1:6" x14ac:dyDescent="0.3">
      <c r="A6800" s="213">
        <v>2014</v>
      </c>
      <c r="B6800" s="213" t="s">
        <v>93</v>
      </c>
      <c r="C6800" s="213" t="s">
        <v>85</v>
      </c>
      <c r="D6800" s="213" t="s">
        <v>56</v>
      </c>
      <c r="E6800" s="213">
        <v>244</v>
      </c>
      <c r="F6800" s="213" t="s">
        <v>149</v>
      </c>
    </row>
    <row r="6801" spans="1:6" x14ac:dyDescent="0.3">
      <c r="A6801" s="213">
        <v>2014</v>
      </c>
      <c r="B6801" s="213" t="s">
        <v>93</v>
      </c>
      <c r="C6801" s="213" t="s">
        <v>85</v>
      </c>
      <c r="D6801" s="213" t="s">
        <v>29</v>
      </c>
      <c r="E6801" s="213">
        <v>260</v>
      </c>
      <c r="F6801" s="213" t="s">
        <v>149</v>
      </c>
    </row>
    <row r="6802" spans="1:6" x14ac:dyDescent="0.3">
      <c r="A6802" s="213">
        <v>2014</v>
      </c>
      <c r="B6802" s="213" t="s">
        <v>93</v>
      </c>
      <c r="C6802" s="213" t="s">
        <v>85</v>
      </c>
      <c r="D6802" s="213" t="s">
        <v>47</v>
      </c>
      <c r="E6802" s="213">
        <v>508</v>
      </c>
      <c r="F6802" s="213" t="s">
        <v>149</v>
      </c>
    </row>
    <row r="6803" spans="1:6" x14ac:dyDescent="0.3">
      <c r="A6803" s="213">
        <v>2014</v>
      </c>
      <c r="B6803" s="213" t="s">
        <v>93</v>
      </c>
      <c r="C6803" s="213" t="s">
        <v>85</v>
      </c>
      <c r="D6803" s="213" t="s">
        <v>57</v>
      </c>
      <c r="E6803" s="213">
        <v>110</v>
      </c>
      <c r="F6803" s="213" t="s">
        <v>149</v>
      </c>
    </row>
    <row r="6804" spans="1:6" x14ac:dyDescent="0.3">
      <c r="A6804" s="213">
        <v>2014</v>
      </c>
      <c r="B6804" s="213" t="s">
        <v>93</v>
      </c>
      <c r="C6804" s="213" t="s">
        <v>85</v>
      </c>
      <c r="D6804" s="213" t="s">
        <v>74</v>
      </c>
      <c r="E6804" s="213">
        <v>647</v>
      </c>
      <c r="F6804" s="213" t="s">
        <v>149</v>
      </c>
    </row>
    <row r="6805" spans="1:6" x14ac:dyDescent="0.3">
      <c r="A6805" s="213">
        <v>2014</v>
      </c>
      <c r="B6805" s="213" t="s">
        <v>93</v>
      </c>
      <c r="C6805" s="213" t="s">
        <v>85</v>
      </c>
      <c r="D6805" s="213" t="s">
        <v>53</v>
      </c>
      <c r="E6805" s="213">
        <v>89</v>
      </c>
      <c r="F6805" s="213" t="s">
        <v>149</v>
      </c>
    </row>
    <row r="6806" spans="1:6" x14ac:dyDescent="0.3">
      <c r="A6806" s="213">
        <v>2014</v>
      </c>
      <c r="B6806" s="213" t="s">
        <v>93</v>
      </c>
      <c r="C6806" s="213" t="s">
        <v>85</v>
      </c>
      <c r="D6806" s="213" t="s">
        <v>33</v>
      </c>
      <c r="E6806" s="213">
        <v>144</v>
      </c>
      <c r="F6806" s="213" t="s">
        <v>149</v>
      </c>
    </row>
    <row r="6807" spans="1:6" x14ac:dyDescent="0.3">
      <c r="A6807" s="213">
        <v>2014</v>
      </c>
      <c r="B6807" s="213" t="s">
        <v>93</v>
      </c>
      <c r="C6807" s="213" t="s">
        <v>85</v>
      </c>
      <c r="D6807" s="213" t="s">
        <v>60</v>
      </c>
      <c r="E6807" s="213">
        <v>282</v>
      </c>
      <c r="F6807" s="213" t="s">
        <v>149</v>
      </c>
    </row>
    <row r="6808" spans="1:6" x14ac:dyDescent="0.3">
      <c r="A6808" s="213">
        <v>2014</v>
      </c>
      <c r="B6808" s="213" t="s">
        <v>93</v>
      </c>
      <c r="C6808" s="213" t="s">
        <v>85</v>
      </c>
      <c r="D6808" s="213" t="s">
        <v>25</v>
      </c>
      <c r="E6808" s="213">
        <v>598</v>
      </c>
      <c r="F6808" s="213" t="s">
        <v>149</v>
      </c>
    </row>
    <row r="6809" spans="1:6" x14ac:dyDescent="0.3">
      <c r="A6809" s="213">
        <v>2014</v>
      </c>
      <c r="B6809" s="213" t="s">
        <v>93</v>
      </c>
      <c r="C6809" s="213" t="s">
        <v>85</v>
      </c>
      <c r="D6809" s="213" t="s">
        <v>7</v>
      </c>
      <c r="E6809" s="213">
        <v>735</v>
      </c>
      <c r="F6809" s="213" t="s">
        <v>149</v>
      </c>
    </row>
    <row r="6810" spans="1:6" x14ac:dyDescent="0.3">
      <c r="A6810" s="213">
        <v>2014</v>
      </c>
      <c r="B6810" s="213" t="s">
        <v>93</v>
      </c>
      <c r="C6810" s="213" t="s">
        <v>85</v>
      </c>
      <c r="D6810" s="213" t="s">
        <v>51</v>
      </c>
      <c r="E6810" s="213">
        <v>34</v>
      </c>
      <c r="F6810" s="213" t="s">
        <v>149</v>
      </c>
    </row>
    <row r="6811" spans="1:6" x14ac:dyDescent="0.3">
      <c r="A6811" s="213">
        <v>2014</v>
      </c>
      <c r="B6811" s="213" t="s">
        <v>93</v>
      </c>
      <c r="C6811" s="213" t="s">
        <v>85</v>
      </c>
      <c r="D6811" s="213" t="s">
        <v>55</v>
      </c>
      <c r="E6811" s="213">
        <v>32</v>
      </c>
      <c r="F6811" s="213" t="s">
        <v>149</v>
      </c>
    </row>
    <row r="6812" spans="1:6" x14ac:dyDescent="0.3">
      <c r="A6812" s="213">
        <v>2014</v>
      </c>
      <c r="B6812" s="213" t="s">
        <v>93</v>
      </c>
      <c r="C6812" s="213" t="s">
        <v>85</v>
      </c>
      <c r="D6812" s="213" t="s">
        <v>36</v>
      </c>
      <c r="E6812" s="213">
        <v>231</v>
      </c>
      <c r="F6812" s="213" t="s">
        <v>149</v>
      </c>
    </row>
    <row r="6813" spans="1:6" x14ac:dyDescent="0.3">
      <c r="A6813" s="213">
        <v>2014</v>
      </c>
      <c r="B6813" s="213" t="s">
        <v>93</v>
      </c>
      <c r="C6813" s="213" t="s">
        <v>85</v>
      </c>
      <c r="D6813" s="213" t="s">
        <v>21</v>
      </c>
      <c r="E6813" s="213">
        <v>245</v>
      </c>
      <c r="F6813" s="213" t="s">
        <v>149</v>
      </c>
    </row>
    <row r="6814" spans="1:6" x14ac:dyDescent="0.3">
      <c r="A6814" s="213">
        <v>2014</v>
      </c>
      <c r="B6814" s="213" t="s">
        <v>93</v>
      </c>
      <c r="C6814" s="213" t="s">
        <v>85</v>
      </c>
      <c r="D6814" s="213" t="s">
        <v>16</v>
      </c>
      <c r="E6814" s="213">
        <v>563</v>
      </c>
      <c r="F6814" s="213" t="s">
        <v>149</v>
      </c>
    </row>
    <row r="6815" spans="1:6" x14ac:dyDescent="0.3">
      <c r="A6815" s="213">
        <v>2014</v>
      </c>
      <c r="B6815" s="213" t="s">
        <v>93</v>
      </c>
      <c r="C6815" s="213" t="s">
        <v>85</v>
      </c>
      <c r="D6815" s="213" t="s">
        <v>2</v>
      </c>
      <c r="E6815" s="292">
        <v>1166</v>
      </c>
      <c r="F6815" s="213" t="s">
        <v>149</v>
      </c>
    </row>
    <row r="6816" spans="1:6" x14ac:dyDescent="0.3">
      <c r="A6816" s="213">
        <v>2014</v>
      </c>
      <c r="B6816" s="213" t="s">
        <v>93</v>
      </c>
      <c r="C6816" s="213" t="s">
        <v>85</v>
      </c>
      <c r="D6816" s="213" t="s">
        <v>4</v>
      </c>
      <c r="E6816" s="292">
        <v>1245</v>
      </c>
      <c r="F6816" s="213" t="s">
        <v>149</v>
      </c>
    </row>
    <row r="6817" spans="1:6" x14ac:dyDescent="0.3">
      <c r="A6817" s="213">
        <v>2014</v>
      </c>
      <c r="B6817" s="213" t="s">
        <v>93</v>
      </c>
      <c r="C6817" s="213" t="s">
        <v>85</v>
      </c>
      <c r="D6817" s="213" t="s">
        <v>38</v>
      </c>
      <c r="E6817" s="213">
        <v>87</v>
      </c>
      <c r="F6817" s="213" t="s">
        <v>149</v>
      </c>
    </row>
    <row r="6818" spans="1:6" x14ac:dyDescent="0.3">
      <c r="A6818" s="213">
        <v>2014</v>
      </c>
      <c r="B6818" s="213" t="s">
        <v>93</v>
      </c>
      <c r="C6818" s="213" t="s">
        <v>85</v>
      </c>
      <c r="D6818" s="213" t="s">
        <v>275</v>
      </c>
      <c r="E6818" s="213">
        <v>141</v>
      </c>
      <c r="F6818" s="213" t="s">
        <v>149</v>
      </c>
    </row>
    <row r="6819" spans="1:6" x14ac:dyDescent="0.3">
      <c r="A6819" s="213">
        <v>2014</v>
      </c>
      <c r="B6819" s="213" t="s">
        <v>93</v>
      </c>
      <c r="C6819" s="213" t="s">
        <v>85</v>
      </c>
      <c r="D6819" s="213" t="s">
        <v>8</v>
      </c>
      <c r="E6819" s="213">
        <v>467</v>
      </c>
      <c r="F6819" s="213" t="s">
        <v>149</v>
      </c>
    </row>
    <row r="6820" spans="1:6" x14ac:dyDescent="0.3">
      <c r="A6820" s="213">
        <v>2014</v>
      </c>
      <c r="B6820" s="213" t="s">
        <v>93</v>
      </c>
      <c r="C6820" s="213" t="s">
        <v>85</v>
      </c>
      <c r="D6820" s="213" t="s">
        <v>78</v>
      </c>
      <c r="E6820" s="213">
        <v>580</v>
      </c>
      <c r="F6820" s="213" t="s">
        <v>149</v>
      </c>
    </row>
    <row r="6821" spans="1:6" x14ac:dyDescent="0.3">
      <c r="A6821" s="213">
        <v>2014</v>
      </c>
      <c r="B6821" s="213" t="s">
        <v>93</v>
      </c>
      <c r="C6821" s="213" t="s">
        <v>85</v>
      </c>
      <c r="D6821" s="213" t="s">
        <v>27</v>
      </c>
      <c r="E6821" s="213">
        <v>409</v>
      </c>
      <c r="F6821" s="213" t="s">
        <v>149</v>
      </c>
    </row>
    <row r="6822" spans="1:6" x14ac:dyDescent="0.3">
      <c r="A6822" s="213">
        <v>2014</v>
      </c>
      <c r="B6822" s="213" t="s">
        <v>93</v>
      </c>
      <c r="C6822" s="213" t="s">
        <v>85</v>
      </c>
      <c r="D6822" s="213" t="s">
        <v>13</v>
      </c>
      <c r="E6822" s="213">
        <v>204</v>
      </c>
      <c r="F6822" s="213" t="s">
        <v>149</v>
      </c>
    </row>
    <row r="6823" spans="1:6" x14ac:dyDescent="0.3">
      <c r="A6823" s="213">
        <v>2014</v>
      </c>
      <c r="B6823" s="213" t="s">
        <v>93</v>
      </c>
      <c r="C6823" s="213" t="s">
        <v>85</v>
      </c>
      <c r="D6823" s="213" t="s">
        <v>70</v>
      </c>
      <c r="E6823" s="213">
        <v>515</v>
      </c>
      <c r="F6823" s="213" t="s">
        <v>149</v>
      </c>
    </row>
    <row r="6824" spans="1:6" x14ac:dyDescent="0.3">
      <c r="A6824" s="213">
        <v>2014</v>
      </c>
      <c r="B6824" s="213" t="s">
        <v>93</v>
      </c>
      <c r="C6824" s="213" t="s">
        <v>85</v>
      </c>
      <c r="D6824" s="213" t="s">
        <v>72</v>
      </c>
      <c r="E6824" s="213">
        <v>162</v>
      </c>
      <c r="F6824" s="213" t="s">
        <v>149</v>
      </c>
    </row>
    <row r="6825" spans="1:6" x14ac:dyDescent="0.3">
      <c r="A6825" s="213">
        <v>2014</v>
      </c>
      <c r="B6825" s="213" t="s">
        <v>93</v>
      </c>
      <c r="C6825" s="213" t="s">
        <v>85</v>
      </c>
      <c r="D6825" s="213" t="s">
        <v>276</v>
      </c>
      <c r="E6825" s="213">
        <v>46</v>
      </c>
      <c r="F6825" s="213" t="s">
        <v>149</v>
      </c>
    </row>
    <row r="6826" spans="1:6" x14ac:dyDescent="0.3">
      <c r="A6826" s="213">
        <v>2014</v>
      </c>
      <c r="B6826" s="213" t="s">
        <v>93</v>
      </c>
      <c r="C6826" s="213" t="s">
        <v>85</v>
      </c>
      <c r="D6826" s="213" t="s">
        <v>6</v>
      </c>
      <c r="E6826" s="292">
        <v>1344</v>
      </c>
      <c r="F6826" s="213" t="s">
        <v>149</v>
      </c>
    </row>
    <row r="6827" spans="1:6" x14ac:dyDescent="0.3">
      <c r="A6827" s="213">
        <v>2014</v>
      </c>
      <c r="B6827" s="213" t="s">
        <v>93</v>
      </c>
      <c r="C6827" s="213" t="s">
        <v>85</v>
      </c>
      <c r="D6827" s="213" t="s">
        <v>62</v>
      </c>
      <c r="E6827" s="213">
        <v>327</v>
      </c>
      <c r="F6827" s="213" t="s">
        <v>149</v>
      </c>
    </row>
    <row r="6828" spans="1:6" x14ac:dyDescent="0.3">
      <c r="A6828" s="213">
        <v>2014</v>
      </c>
      <c r="B6828" s="213" t="s">
        <v>93</v>
      </c>
      <c r="C6828" s="213" t="s">
        <v>85</v>
      </c>
      <c r="D6828" s="213" t="s">
        <v>5</v>
      </c>
      <c r="E6828" s="213">
        <v>912</v>
      </c>
      <c r="F6828" s="213" t="s">
        <v>149</v>
      </c>
    </row>
    <row r="6829" spans="1:6" x14ac:dyDescent="0.3">
      <c r="A6829" s="213">
        <v>2014</v>
      </c>
      <c r="B6829" s="213" t="s">
        <v>93</v>
      </c>
      <c r="C6829" s="213" t="s">
        <v>85</v>
      </c>
      <c r="D6829" s="213" t="s">
        <v>76</v>
      </c>
      <c r="E6829" s="213">
        <v>400</v>
      </c>
      <c r="F6829" s="213" t="s">
        <v>149</v>
      </c>
    </row>
    <row r="6830" spans="1:6" x14ac:dyDescent="0.3">
      <c r="A6830" s="213">
        <v>2014</v>
      </c>
      <c r="B6830" s="213" t="s">
        <v>93</v>
      </c>
      <c r="C6830" s="213" t="s">
        <v>85</v>
      </c>
      <c r="D6830" s="213" t="s">
        <v>63</v>
      </c>
      <c r="E6830" s="213">
        <v>101</v>
      </c>
      <c r="F6830" s="213" t="s">
        <v>149</v>
      </c>
    </row>
    <row r="6831" spans="1:6" x14ac:dyDescent="0.3">
      <c r="A6831" s="213">
        <v>2014</v>
      </c>
      <c r="B6831" s="213" t="s">
        <v>93</v>
      </c>
      <c r="C6831" s="213" t="s">
        <v>85</v>
      </c>
      <c r="D6831" s="213" t="s">
        <v>277</v>
      </c>
      <c r="E6831" s="213">
        <v>67</v>
      </c>
      <c r="F6831" s="213" t="s">
        <v>149</v>
      </c>
    </row>
    <row r="6832" spans="1:6" x14ac:dyDescent="0.3">
      <c r="A6832" s="213">
        <v>2014</v>
      </c>
      <c r="B6832" s="213" t="s">
        <v>93</v>
      </c>
      <c r="C6832" s="213" t="s">
        <v>85</v>
      </c>
      <c r="D6832" s="213" t="s">
        <v>43</v>
      </c>
      <c r="E6832" s="213">
        <v>138</v>
      </c>
      <c r="F6832" s="213" t="s">
        <v>149</v>
      </c>
    </row>
    <row r="6833" spans="1:6" x14ac:dyDescent="0.3">
      <c r="A6833" s="213">
        <v>2014</v>
      </c>
      <c r="B6833" s="213" t="s">
        <v>93</v>
      </c>
      <c r="C6833" s="213" t="s">
        <v>85</v>
      </c>
      <c r="D6833" s="213" t="s">
        <v>65</v>
      </c>
      <c r="E6833" s="213">
        <v>157</v>
      </c>
      <c r="F6833" s="213" t="s">
        <v>149</v>
      </c>
    </row>
    <row r="6834" spans="1:6" x14ac:dyDescent="0.3">
      <c r="A6834" s="213">
        <v>2014</v>
      </c>
      <c r="B6834" s="213" t="s">
        <v>93</v>
      </c>
      <c r="C6834" s="213" t="s">
        <v>85</v>
      </c>
      <c r="D6834" s="213" t="s">
        <v>22</v>
      </c>
      <c r="E6834" s="213">
        <v>224</v>
      </c>
      <c r="F6834" s="213" t="s">
        <v>149</v>
      </c>
    </row>
    <row r="6835" spans="1:6" x14ac:dyDescent="0.3">
      <c r="A6835" s="213">
        <v>2014</v>
      </c>
      <c r="B6835" s="213" t="s">
        <v>93</v>
      </c>
      <c r="C6835" s="213" t="s">
        <v>85</v>
      </c>
      <c r="D6835" s="213" t="s">
        <v>61</v>
      </c>
      <c r="E6835" s="213">
        <v>99</v>
      </c>
      <c r="F6835" s="213" t="s">
        <v>149</v>
      </c>
    </row>
    <row r="6836" spans="1:6" x14ac:dyDescent="0.3">
      <c r="A6836" s="213">
        <v>2014</v>
      </c>
      <c r="B6836" s="213" t="s">
        <v>93</v>
      </c>
      <c r="C6836" s="213" t="s">
        <v>85</v>
      </c>
      <c r="D6836" s="213" t="s">
        <v>23</v>
      </c>
      <c r="E6836" s="213">
        <v>256</v>
      </c>
      <c r="F6836" s="213" t="s">
        <v>149</v>
      </c>
    </row>
    <row r="6837" spans="1:6" x14ac:dyDescent="0.3">
      <c r="A6837" s="213">
        <v>2014</v>
      </c>
      <c r="B6837" s="213" t="s">
        <v>93</v>
      </c>
      <c r="C6837" s="213" t="s">
        <v>85</v>
      </c>
      <c r="D6837" s="213" t="s">
        <v>12</v>
      </c>
      <c r="E6837" s="213">
        <v>149</v>
      </c>
      <c r="F6837" s="213" t="s">
        <v>149</v>
      </c>
    </row>
    <row r="6838" spans="1:6" x14ac:dyDescent="0.3">
      <c r="A6838" s="213">
        <v>2014</v>
      </c>
      <c r="B6838" s="213" t="s">
        <v>93</v>
      </c>
      <c r="C6838" s="213" t="s">
        <v>85</v>
      </c>
      <c r="D6838" s="213" t="s">
        <v>278</v>
      </c>
      <c r="E6838" s="213">
        <v>355</v>
      </c>
      <c r="F6838" s="213" t="s">
        <v>149</v>
      </c>
    </row>
    <row r="6839" spans="1:6" x14ac:dyDescent="0.3">
      <c r="A6839" s="213">
        <v>2014</v>
      </c>
      <c r="B6839" s="213" t="s">
        <v>93</v>
      </c>
      <c r="C6839" s="213" t="s">
        <v>85</v>
      </c>
      <c r="D6839" s="213" t="s">
        <v>19</v>
      </c>
      <c r="E6839" s="213">
        <v>336</v>
      </c>
      <c r="F6839" s="213" t="s">
        <v>149</v>
      </c>
    </row>
    <row r="6840" spans="1:6" x14ac:dyDescent="0.3">
      <c r="A6840" s="213">
        <v>2014</v>
      </c>
      <c r="B6840" s="213" t="s">
        <v>93</v>
      </c>
      <c r="C6840" s="213" t="s">
        <v>85</v>
      </c>
      <c r="D6840" s="213" t="s">
        <v>45</v>
      </c>
      <c r="E6840" s="213">
        <v>83</v>
      </c>
      <c r="F6840" s="213" t="s">
        <v>149</v>
      </c>
    </row>
    <row r="6841" spans="1:6" x14ac:dyDescent="0.3">
      <c r="A6841" s="213">
        <v>2014</v>
      </c>
      <c r="B6841" s="213" t="s">
        <v>93</v>
      </c>
      <c r="C6841" s="213" t="s">
        <v>85</v>
      </c>
      <c r="D6841" s="213" t="s">
        <v>48</v>
      </c>
      <c r="E6841" s="213">
        <v>194</v>
      </c>
      <c r="F6841" s="213" t="s">
        <v>149</v>
      </c>
    </row>
    <row r="6842" spans="1:6" x14ac:dyDescent="0.3">
      <c r="A6842" s="213">
        <v>2014</v>
      </c>
      <c r="B6842" s="213" t="s">
        <v>93</v>
      </c>
      <c r="C6842" s="213" t="s">
        <v>85</v>
      </c>
      <c r="D6842" s="213" t="s">
        <v>34</v>
      </c>
      <c r="E6842" s="213">
        <v>106</v>
      </c>
      <c r="F6842" s="213" t="s">
        <v>149</v>
      </c>
    </row>
    <row r="6843" spans="1:6" x14ac:dyDescent="0.3">
      <c r="A6843" s="213">
        <v>2014</v>
      </c>
      <c r="B6843" s="213" t="s">
        <v>93</v>
      </c>
      <c r="C6843" s="213" t="s">
        <v>85</v>
      </c>
      <c r="D6843" s="213" t="s">
        <v>3</v>
      </c>
      <c r="E6843" s="292">
        <v>1130</v>
      </c>
      <c r="F6843" s="213" t="s">
        <v>149</v>
      </c>
    </row>
    <row r="6844" spans="1:6" x14ac:dyDescent="0.3">
      <c r="A6844" s="213">
        <v>2014</v>
      </c>
      <c r="B6844" s="213" t="s">
        <v>93</v>
      </c>
      <c r="C6844" s="213" t="s">
        <v>85</v>
      </c>
      <c r="D6844" s="213" t="s">
        <v>80</v>
      </c>
      <c r="E6844" s="213">
        <v>344</v>
      </c>
      <c r="F6844" s="213" t="s">
        <v>149</v>
      </c>
    </row>
    <row r="6845" spans="1:6" x14ac:dyDescent="0.3">
      <c r="A6845" s="213">
        <v>2014</v>
      </c>
      <c r="B6845" s="213" t="s">
        <v>93</v>
      </c>
      <c r="C6845" s="213" t="s">
        <v>85</v>
      </c>
      <c r="D6845" s="213" t="s">
        <v>39</v>
      </c>
      <c r="E6845" s="213">
        <v>274</v>
      </c>
      <c r="F6845" s="213" t="s">
        <v>149</v>
      </c>
    </row>
    <row r="6846" spans="1:6" x14ac:dyDescent="0.3">
      <c r="A6846" s="213">
        <v>2014</v>
      </c>
      <c r="B6846" s="213" t="s">
        <v>93</v>
      </c>
      <c r="C6846" s="213" t="s">
        <v>85</v>
      </c>
      <c r="D6846" s="213" t="s">
        <v>14</v>
      </c>
      <c r="E6846" s="213">
        <v>703</v>
      </c>
      <c r="F6846" s="213" t="s">
        <v>149</v>
      </c>
    </row>
    <row r="6847" spans="1:6" x14ac:dyDescent="0.3">
      <c r="A6847" s="213">
        <v>2014</v>
      </c>
      <c r="B6847" s="213" t="s">
        <v>93</v>
      </c>
      <c r="C6847" s="213" t="s">
        <v>85</v>
      </c>
      <c r="D6847" s="213" t="s">
        <v>68</v>
      </c>
      <c r="E6847" s="213">
        <v>167</v>
      </c>
      <c r="F6847" s="213" t="s">
        <v>149</v>
      </c>
    </row>
    <row r="6848" spans="1:6" x14ac:dyDescent="0.3">
      <c r="A6848" s="213">
        <v>2014</v>
      </c>
      <c r="B6848" s="213" t="s">
        <v>93</v>
      </c>
      <c r="C6848" s="213" t="s">
        <v>85</v>
      </c>
      <c r="D6848" s="213" t="s">
        <v>69</v>
      </c>
      <c r="E6848" s="213">
        <v>181</v>
      </c>
      <c r="F6848" s="213" t="s">
        <v>149</v>
      </c>
    </row>
    <row r="6849" spans="1:6" x14ac:dyDescent="0.3">
      <c r="A6849" s="213">
        <v>2014</v>
      </c>
      <c r="B6849" s="213" t="s">
        <v>93</v>
      </c>
      <c r="C6849" s="213" t="s">
        <v>85</v>
      </c>
      <c r="D6849" s="213" t="s">
        <v>279</v>
      </c>
      <c r="E6849" s="213">
        <v>63</v>
      </c>
      <c r="F6849" s="213" t="s">
        <v>149</v>
      </c>
    </row>
    <row r="6850" spans="1:6" x14ac:dyDescent="0.3">
      <c r="A6850" s="213">
        <v>2014</v>
      </c>
      <c r="B6850" s="213" t="s">
        <v>93</v>
      </c>
      <c r="C6850" s="213" t="s">
        <v>85</v>
      </c>
      <c r="D6850" s="213" t="s">
        <v>24</v>
      </c>
      <c r="E6850" s="213">
        <v>804</v>
      </c>
      <c r="F6850" s="213" t="s">
        <v>149</v>
      </c>
    </row>
    <row r="6851" spans="1:6" x14ac:dyDescent="0.3">
      <c r="A6851" s="213">
        <v>2014</v>
      </c>
      <c r="B6851" s="213" t="s">
        <v>93</v>
      </c>
      <c r="C6851" s="213" t="s">
        <v>85</v>
      </c>
      <c r="D6851" s="213" t="s">
        <v>9</v>
      </c>
      <c r="E6851" s="213">
        <v>557</v>
      </c>
      <c r="F6851" s="213" t="s">
        <v>149</v>
      </c>
    </row>
    <row r="6852" spans="1:6" x14ac:dyDescent="0.3">
      <c r="A6852" s="213">
        <v>2014</v>
      </c>
      <c r="B6852" s="213" t="s">
        <v>93</v>
      </c>
      <c r="C6852" s="213" t="s">
        <v>85</v>
      </c>
      <c r="D6852" s="213" t="s">
        <v>67</v>
      </c>
      <c r="E6852" s="213">
        <v>199</v>
      </c>
      <c r="F6852" s="213" t="s">
        <v>149</v>
      </c>
    </row>
    <row r="6853" spans="1:6" x14ac:dyDescent="0.3">
      <c r="A6853" s="213">
        <v>2014</v>
      </c>
      <c r="B6853" s="213" t="s">
        <v>93</v>
      </c>
      <c r="C6853" s="213" t="s">
        <v>85</v>
      </c>
      <c r="D6853" s="213" t="s">
        <v>28</v>
      </c>
      <c r="E6853" s="213">
        <v>347</v>
      </c>
      <c r="F6853" s="213" t="s">
        <v>149</v>
      </c>
    </row>
    <row r="6854" spans="1:6" x14ac:dyDescent="0.3">
      <c r="A6854" s="213">
        <v>2014</v>
      </c>
      <c r="B6854" s="213" t="s">
        <v>93</v>
      </c>
      <c r="C6854" s="213" t="s">
        <v>85</v>
      </c>
      <c r="D6854" s="213" t="s">
        <v>31</v>
      </c>
      <c r="E6854" s="213">
        <v>272</v>
      </c>
      <c r="F6854" s="213" t="s">
        <v>149</v>
      </c>
    </row>
    <row r="6855" spans="1:6" x14ac:dyDescent="0.3">
      <c r="A6855" s="213">
        <v>2014</v>
      </c>
      <c r="B6855" s="213" t="s">
        <v>93</v>
      </c>
      <c r="C6855" s="213" t="s">
        <v>85</v>
      </c>
      <c r="D6855" s="213" t="s">
        <v>64</v>
      </c>
      <c r="E6855" s="213">
        <v>389</v>
      </c>
      <c r="F6855" s="213" t="s">
        <v>149</v>
      </c>
    </row>
    <row r="6856" spans="1:6" x14ac:dyDescent="0.3">
      <c r="A6856" s="213">
        <v>2014</v>
      </c>
      <c r="B6856" s="213" t="s">
        <v>93</v>
      </c>
      <c r="C6856" s="213" t="s">
        <v>85</v>
      </c>
      <c r="D6856" s="213" t="s">
        <v>280</v>
      </c>
      <c r="E6856" s="213">
        <v>109</v>
      </c>
      <c r="F6856" s="213" t="s">
        <v>149</v>
      </c>
    </row>
    <row r="6857" spans="1:6" x14ac:dyDescent="0.3">
      <c r="A6857" s="213">
        <v>2014</v>
      </c>
      <c r="B6857" s="213" t="s">
        <v>93</v>
      </c>
      <c r="C6857" s="213" t="s">
        <v>85</v>
      </c>
      <c r="D6857" s="213" t="s">
        <v>73</v>
      </c>
      <c r="E6857" s="213">
        <v>531</v>
      </c>
      <c r="F6857" s="213" t="s">
        <v>149</v>
      </c>
    </row>
    <row r="6858" spans="1:6" x14ac:dyDescent="0.3">
      <c r="A6858" s="213">
        <v>2014</v>
      </c>
      <c r="B6858" s="213" t="s">
        <v>93</v>
      </c>
      <c r="C6858" s="213" t="s">
        <v>85</v>
      </c>
      <c r="D6858" s="213" t="s">
        <v>26</v>
      </c>
      <c r="E6858" s="213">
        <v>269</v>
      </c>
      <c r="F6858" s="213" t="s">
        <v>149</v>
      </c>
    </row>
    <row r="6859" spans="1:6" x14ac:dyDescent="0.3">
      <c r="A6859" s="213">
        <v>2014</v>
      </c>
      <c r="B6859" s="213" t="s">
        <v>93</v>
      </c>
      <c r="C6859" s="213" t="s">
        <v>85</v>
      </c>
      <c r="D6859" s="213" t="s">
        <v>32</v>
      </c>
      <c r="E6859" s="213">
        <v>222</v>
      </c>
      <c r="F6859" s="213" t="s">
        <v>149</v>
      </c>
    </row>
    <row r="6860" spans="1:6" x14ac:dyDescent="0.3">
      <c r="A6860" s="213">
        <v>2014</v>
      </c>
      <c r="B6860" s="213" t="s">
        <v>93</v>
      </c>
      <c r="C6860" s="213" t="s">
        <v>85</v>
      </c>
      <c r="D6860" s="213" t="s">
        <v>46</v>
      </c>
      <c r="E6860" s="213">
        <v>579</v>
      </c>
      <c r="F6860" s="213" t="s">
        <v>149</v>
      </c>
    </row>
    <row r="6861" spans="1:6" x14ac:dyDescent="0.3">
      <c r="A6861" s="213">
        <v>2014</v>
      </c>
      <c r="B6861" s="213" t="s">
        <v>93</v>
      </c>
      <c r="C6861" s="213" t="s">
        <v>85</v>
      </c>
      <c r="D6861" s="213" t="s">
        <v>75</v>
      </c>
      <c r="E6861" s="213">
        <v>338</v>
      </c>
      <c r="F6861" s="213" t="s">
        <v>149</v>
      </c>
    </row>
    <row r="6862" spans="1:6" x14ac:dyDescent="0.3">
      <c r="A6862" s="213">
        <v>2014</v>
      </c>
      <c r="B6862" s="213" t="s">
        <v>93</v>
      </c>
      <c r="C6862" s="213" t="s">
        <v>85</v>
      </c>
      <c r="D6862" s="213" t="s">
        <v>10</v>
      </c>
      <c r="E6862" s="213">
        <v>962</v>
      </c>
      <c r="F6862" s="213" t="s">
        <v>149</v>
      </c>
    </row>
    <row r="6863" spans="1:6" x14ac:dyDescent="0.3">
      <c r="A6863" s="213">
        <v>2014</v>
      </c>
      <c r="B6863" s="213" t="s">
        <v>93</v>
      </c>
      <c r="C6863" s="213" t="s">
        <v>85</v>
      </c>
      <c r="D6863" s="213" t="s">
        <v>291</v>
      </c>
      <c r="E6863" s="213">
        <v>111</v>
      </c>
      <c r="F6863" s="213" t="s">
        <v>149</v>
      </c>
    </row>
    <row r="6864" spans="1:6" x14ac:dyDescent="0.3">
      <c r="A6864" s="213">
        <v>2014</v>
      </c>
      <c r="B6864" s="213" t="s">
        <v>93</v>
      </c>
      <c r="C6864" s="213" t="s">
        <v>85</v>
      </c>
      <c r="D6864" s="213" t="s">
        <v>15</v>
      </c>
      <c r="E6864" s="213">
        <v>789</v>
      </c>
      <c r="F6864" s="213" t="s">
        <v>149</v>
      </c>
    </row>
    <row r="6865" spans="1:6" x14ac:dyDescent="0.3">
      <c r="A6865" s="213">
        <v>2014</v>
      </c>
      <c r="B6865" s="213" t="s">
        <v>93</v>
      </c>
      <c r="C6865" s="213" t="s">
        <v>85</v>
      </c>
      <c r="D6865" s="213" t="s">
        <v>18</v>
      </c>
      <c r="E6865" s="213">
        <v>696</v>
      </c>
      <c r="F6865" s="213" t="s">
        <v>149</v>
      </c>
    </row>
    <row r="6866" spans="1:6" x14ac:dyDescent="0.3">
      <c r="A6866" s="213">
        <v>2014</v>
      </c>
      <c r="B6866" s="213" t="s">
        <v>93</v>
      </c>
      <c r="C6866" s="213" t="s">
        <v>85</v>
      </c>
      <c r="D6866" s="213" t="s">
        <v>77</v>
      </c>
      <c r="E6866" s="213">
        <v>250</v>
      </c>
      <c r="F6866" s="213" t="s">
        <v>149</v>
      </c>
    </row>
    <row r="6867" spans="1:6" x14ac:dyDescent="0.3">
      <c r="A6867" s="213">
        <v>2014</v>
      </c>
      <c r="B6867" s="213" t="s">
        <v>93</v>
      </c>
      <c r="C6867" s="213" t="s">
        <v>85</v>
      </c>
      <c r="D6867" s="213" t="s">
        <v>44</v>
      </c>
      <c r="E6867" s="213">
        <v>53</v>
      </c>
      <c r="F6867" s="213" t="s">
        <v>149</v>
      </c>
    </row>
    <row r="6868" spans="1:6" x14ac:dyDescent="0.3">
      <c r="A6868" s="213">
        <v>2014</v>
      </c>
      <c r="B6868" s="213" t="s">
        <v>93</v>
      </c>
      <c r="C6868" s="213" t="s">
        <v>85</v>
      </c>
      <c r="D6868" s="213" t="s">
        <v>71</v>
      </c>
      <c r="E6868" s="213">
        <v>295</v>
      </c>
      <c r="F6868" s="213" t="s">
        <v>149</v>
      </c>
    </row>
    <row r="6869" spans="1:6" x14ac:dyDescent="0.3">
      <c r="A6869" s="213">
        <v>2014</v>
      </c>
      <c r="B6869" s="213" t="s">
        <v>93</v>
      </c>
      <c r="C6869" s="213" t="s">
        <v>85</v>
      </c>
      <c r="D6869" s="213" t="s">
        <v>52</v>
      </c>
      <c r="E6869" s="213">
        <v>85</v>
      </c>
      <c r="F6869" s="213" t="s">
        <v>149</v>
      </c>
    </row>
    <row r="6870" spans="1:6" x14ac:dyDescent="0.3">
      <c r="A6870" s="213">
        <v>2014</v>
      </c>
      <c r="B6870" s="213" t="s">
        <v>93</v>
      </c>
      <c r="C6870" s="213" t="s">
        <v>85</v>
      </c>
      <c r="D6870" s="213" t="s">
        <v>20</v>
      </c>
      <c r="E6870" s="213">
        <v>489</v>
      </c>
      <c r="F6870" s="213" t="s">
        <v>149</v>
      </c>
    </row>
    <row r="6871" spans="1:6" x14ac:dyDescent="0.3">
      <c r="A6871" s="213">
        <v>2014</v>
      </c>
      <c r="B6871" s="213" t="s">
        <v>93</v>
      </c>
      <c r="C6871" s="213" t="s">
        <v>85</v>
      </c>
      <c r="D6871" s="213" t="s">
        <v>95</v>
      </c>
      <c r="E6871" s="213">
        <v>744</v>
      </c>
      <c r="F6871" s="213" t="s">
        <v>149</v>
      </c>
    </row>
    <row r="6872" spans="1:6" x14ac:dyDescent="0.3">
      <c r="A6872" s="213">
        <v>2014</v>
      </c>
      <c r="B6872" s="213" t="s">
        <v>93</v>
      </c>
      <c r="C6872" s="213" t="s">
        <v>85</v>
      </c>
      <c r="D6872" s="213" t="s">
        <v>30</v>
      </c>
      <c r="E6872" s="213">
        <v>82</v>
      </c>
      <c r="F6872" s="213" t="s">
        <v>149</v>
      </c>
    </row>
    <row r="6873" spans="1:6" x14ac:dyDescent="0.3">
      <c r="A6873" s="213">
        <v>2014</v>
      </c>
      <c r="B6873" s="213" t="s">
        <v>93</v>
      </c>
      <c r="C6873" s="213" t="s">
        <v>85</v>
      </c>
      <c r="D6873" s="213" t="s">
        <v>58</v>
      </c>
      <c r="E6873" s="213">
        <v>31</v>
      </c>
      <c r="F6873" s="213" t="s">
        <v>149</v>
      </c>
    </row>
    <row r="6874" spans="1:6" x14ac:dyDescent="0.3">
      <c r="A6874" s="213">
        <v>2014</v>
      </c>
      <c r="B6874" s="213" t="s">
        <v>93</v>
      </c>
      <c r="C6874" s="213" t="s">
        <v>85</v>
      </c>
      <c r="D6874" s="213" t="s">
        <v>281</v>
      </c>
      <c r="E6874" s="292">
        <v>1629</v>
      </c>
      <c r="F6874" s="213" t="s">
        <v>149</v>
      </c>
    </row>
    <row r="6875" spans="1:6" x14ac:dyDescent="0.3">
      <c r="A6875" s="213">
        <v>2014</v>
      </c>
      <c r="B6875" s="213" t="s">
        <v>93</v>
      </c>
      <c r="C6875" s="213" t="s">
        <v>85</v>
      </c>
      <c r="D6875" s="213" t="s">
        <v>282</v>
      </c>
      <c r="E6875" s="213">
        <v>146</v>
      </c>
      <c r="F6875" s="213" t="s">
        <v>149</v>
      </c>
    </row>
    <row r="6876" spans="1:6" x14ac:dyDescent="0.3">
      <c r="A6876" s="213">
        <v>2014</v>
      </c>
      <c r="B6876" s="213" t="s">
        <v>93</v>
      </c>
      <c r="C6876" s="213" t="s">
        <v>85</v>
      </c>
      <c r="D6876" s="213" t="s">
        <v>145</v>
      </c>
      <c r="E6876" s="292">
        <v>8025</v>
      </c>
      <c r="F6876" s="213" t="s">
        <v>149</v>
      </c>
    </row>
    <row r="6877" spans="1:6" x14ac:dyDescent="0.3">
      <c r="A6877" s="213">
        <v>2014</v>
      </c>
      <c r="B6877" s="213" t="s">
        <v>93</v>
      </c>
      <c r="C6877" s="213" t="s">
        <v>85</v>
      </c>
      <c r="D6877" s="213" t="s">
        <v>146</v>
      </c>
      <c r="E6877" s="292">
        <v>4234</v>
      </c>
      <c r="F6877" s="213" t="s">
        <v>149</v>
      </c>
    </row>
    <row r="6878" spans="1:6" x14ac:dyDescent="0.3">
      <c r="A6878" s="213">
        <v>2014</v>
      </c>
      <c r="B6878" s="213" t="s">
        <v>93</v>
      </c>
      <c r="C6878" s="213" t="s">
        <v>85</v>
      </c>
      <c r="D6878" s="213" t="s">
        <v>147</v>
      </c>
      <c r="E6878" s="292">
        <v>9366</v>
      </c>
      <c r="F6878" s="213" t="s">
        <v>149</v>
      </c>
    </row>
    <row r="6879" spans="1:6" x14ac:dyDescent="0.3">
      <c r="A6879" s="213">
        <v>2014</v>
      </c>
      <c r="B6879" s="213" t="s">
        <v>93</v>
      </c>
      <c r="C6879" s="213" t="s">
        <v>158</v>
      </c>
      <c r="D6879" s="213" t="s">
        <v>41</v>
      </c>
      <c r="E6879" s="213">
        <v>30</v>
      </c>
      <c r="F6879" s="213" t="s">
        <v>149</v>
      </c>
    </row>
    <row r="6880" spans="1:6" x14ac:dyDescent="0.3">
      <c r="A6880" s="213">
        <v>2014</v>
      </c>
      <c r="B6880" s="213" t="s">
        <v>93</v>
      </c>
      <c r="C6880" s="213" t="s">
        <v>158</v>
      </c>
      <c r="D6880" s="213" t="s">
        <v>59</v>
      </c>
      <c r="E6880" s="213">
        <v>58</v>
      </c>
      <c r="F6880" s="213" t="s">
        <v>149</v>
      </c>
    </row>
    <row r="6881" spans="1:6" x14ac:dyDescent="0.3">
      <c r="A6881" s="213">
        <v>2014</v>
      </c>
      <c r="B6881" s="213" t="s">
        <v>93</v>
      </c>
      <c r="C6881" s="213" t="s">
        <v>158</v>
      </c>
      <c r="D6881" s="213" t="s">
        <v>79</v>
      </c>
      <c r="E6881" s="213">
        <v>698</v>
      </c>
      <c r="F6881" s="213" t="s">
        <v>149</v>
      </c>
    </row>
    <row r="6882" spans="1:6" x14ac:dyDescent="0.3">
      <c r="A6882" s="213">
        <v>2014</v>
      </c>
      <c r="B6882" s="213" t="s">
        <v>93</v>
      </c>
      <c r="C6882" s="213" t="s">
        <v>158</v>
      </c>
      <c r="D6882" s="213" t="s">
        <v>17</v>
      </c>
      <c r="E6882" s="213">
        <v>398</v>
      </c>
      <c r="F6882" s="213" t="s">
        <v>149</v>
      </c>
    </row>
    <row r="6883" spans="1:6" x14ac:dyDescent="0.3">
      <c r="A6883" s="213">
        <v>2014</v>
      </c>
      <c r="B6883" s="213" t="s">
        <v>93</v>
      </c>
      <c r="C6883" s="213" t="s">
        <v>158</v>
      </c>
      <c r="D6883" s="213" t="s">
        <v>274</v>
      </c>
      <c r="E6883" s="213">
        <v>58</v>
      </c>
      <c r="F6883" s="213" t="s">
        <v>149</v>
      </c>
    </row>
    <row r="6884" spans="1:6" x14ac:dyDescent="0.3">
      <c r="A6884" s="213">
        <v>2014</v>
      </c>
      <c r="B6884" s="213" t="s">
        <v>93</v>
      </c>
      <c r="C6884" s="213" t="s">
        <v>158</v>
      </c>
      <c r="D6884" s="213" t="s">
        <v>66</v>
      </c>
      <c r="E6884" s="213">
        <v>88</v>
      </c>
      <c r="F6884" s="213" t="s">
        <v>149</v>
      </c>
    </row>
    <row r="6885" spans="1:6" x14ac:dyDescent="0.3">
      <c r="A6885" s="213">
        <v>2014</v>
      </c>
      <c r="B6885" s="213" t="s">
        <v>93</v>
      </c>
      <c r="C6885" s="213" t="s">
        <v>158</v>
      </c>
      <c r="D6885" s="213" t="s">
        <v>283</v>
      </c>
      <c r="E6885" s="213">
        <v>51</v>
      </c>
      <c r="F6885" s="213" t="s">
        <v>149</v>
      </c>
    </row>
    <row r="6886" spans="1:6" x14ac:dyDescent="0.3">
      <c r="A6886" s="213">
        <v>2014</v>
      </c>
      <c r="B6886" s="213" t="s">
        <v>93</v>
      </c>
      <c r="C6886" s="213" t="s">
        <v>158</v>
      </c>
      <c r="D6886" s="213" t="s">
        <v>11</v>
      </c>
      <c r="E6886" s="213">
        <v>693</v>
      </c>
      <c r="F6886" s="213" t="s">
        <v>149</v>
      </c>
    </row>
    <row r="6887" spans="1:6" x14ac:dyDescent="0.3">
      <c r="A6887" s="213">
        <v>2014</v>
      </c>
      <c r="B6887" s="213" t="s">
        <v>93</v>
      </c>
      <c r="C6887" s="213" t="s">
        <v>158</v>
      </c>
      <c r="D6887" s="213" t="s">
        <v>56</v>
      </c>
      <c r="E6887" s="213">
        <v>188</v>
      </c>
      <c r="F6887" s="213" t="s">
        <v>149</v>
      </c>
    </row>
    <row r="6888" spans="1:6" x14ac:dyDescent="0.3">
      <c r="A6888" s="213">
        <v>2014</v>
      </c>
      <c r="B6888" s="213" t="s">
        <v>93</v>
      </c>
      <c r="C6888" s="213" t="s">
        <v>158</v>
      </c>
      <c r="D6888" s="213" t="s">
        <v>29</v>
      </c>
      <c r="E6888" s="213">
        <v>197</v>
      </c>
      <c r="F6888" s="213" t="s">
        <v>149</v>
      </c>
    </row>
    <row r="6889" spans="1:6" x14ac:dyDescent="0.3">
      <c r="A6889" s="213">
        <v>2014</v>
      </c>
      <c r="B6889" s="213" t="s">
        <v>93</v>
      </c>
      <c r="C6889" s="213" t="s">
        <v>158</v>
      </c>
      <c r="D6889" s="213" t="s">
        <v>47</v>
      </c>
      <c r="E6889" s="213">
        <v>476</v>
      </c>
      <c r="F6889" s="213" t="s">
        <v>149</v>
      </c>
    </row>
    <row r="6890" spans="1:6" x14ac:dyDescent="0.3">
      <c r="A6890" s="213">
        <v>2014</v>
      </c>
      <c r="B6890" s="213" t="s">
        <v>93</v>
      </c>
      <c r="C6890" s="213" t="s">
        <v>158</v>
      </c>
      <c r="D6890" s="213" t="s">
        <v>57</v>
      </c>
      <c r="E6890" s="213">
        <v>102</v>
      </c>
      <c r="F6890" s="213" t="s">
        <v>149</v>
      </c>
    </row>
    <row r="6891" spans="1:6" x14ac:dyDescent="0.3">
      <c r="A6891" s="213">
        <v>2014</v>
      </c>
      <c r="B6891" s="213" t="s">
        <v>93</v>
      </c>
      <c r="C6891" s="213" t="s">
        <v>158</v>
      </c>
      <c r="D6891" s="213" t="s">
        <v>74</v>
      </c>
      <c r="E6891" s="213">
        <v>453</v>
      </c>
      <c r="F6891" s="213" t="s">
        <v>149</v>
      </c>
    </row>
    <row r="6892" spans="1:6" x14ac:dyDescent="0.3">
      <c r="A6892" s="213">
        <v>2014</v>
      </c>
      <c r="B6892" s="213" t="s">
        <v>93</v>
      </c>
      <c r="C6892" s="213" t="s">
        <v>158</v>
      </c>
      <c r="D6892" s="213" t="s">
        <v>53</v>
      </c>
      <c r="E6892" s="213">
        <v>78</v>
      </c>
      <c r="F6892" s="213" t="s">
        <v>149</v>
      </c>
    </row>
    <row r="6893" spans="1:6" x14ac:dyDescent="0.3">
      <c r="A6893" s="213">
        <v>2014</v>
      </c>
      <c r="B6893" s="213" t="s">
        <v>93</v>
      </c>
      <c r="C6893" s="213" t="s">
        <v>158</v>
      </c>
      <c r="D6893" s="213" t="s">
        <v>33</v>
      </c>
      <c r="E6893" s="213">
        <v>95</v>
      </c>
      <c r="F6893" s="213" t="s">
        <v>149</v>
      </c>
    </row>
    <row r="6894" spans="1:6" x14ac:dyDescent="0.3">
      <c r="A6894" s="213">
        <v>2014</v>
      </c>
      <c r="B6894" s="213" t="s">
        <v>93</v>
      </c>
      <c r="C6894" s="213" t="s">
        <v>158</v>
      </c>
      <c r="D6894" s="213" t="s">
        <v>60</v>
      </c>
      <c r="E6894" s="213">
        <v>194</v>
      </c>
      <c r="F6894" s="213" t="s">
        <v>149</v>
      </c>
    </row>
    <row r="6895" spans="1:6" x14ac:dyDescent="0.3">
      <c r="A6895" s="213">
        <v>2014</v>
      </c>
      <c r="B6895" s="213" t="s">
        <v>93</v>
      </c>
      <c r="C6895" s="213" t="s">
        <v>158</v>
      </c>
      <c r="D6895" s="213" t="s">
        <v>25</v>
      </c>
      <c r="E6895" s="213">
        <v>440</v>
      </c>
      <c r="F6895" s="213" t="s">
        <v>149</v>
      </c>
    </row>
    <row r="6896" spans="1:6" x14ac:dyDescent="0.3">
      <c r="A6896" s="213">
        <v>2014</v>
      </c>
      <c r="B6896" s="213" t="s">
        <v>93</v>
      </c>
      <c r="C6896" s="213" t="s">
        <v>158</v>
      </c>
      <c r="D6896" s="213" t="s">
        <v>7</v>
      </c>
      <c r="E6896" s="213">
        <v>558</v>
      </c>
      <c r="F6896" s="213" t="s">
        <v>149</v>
      </c>
    </row>
    <row r="6897" spans="1:6" x14ac:dyDescent="0.3">
      <c r="A6897" s="213">
        <v>2014</v>
      </c>
      <c r="B6897" s="213" t="s">
        <v>93</v>
      </c>
      <c r="C6897" s="213" t="s">
        <v>158</v>
      </c>
      <c r="D6897" s="213" t="s">
        <v>36</v>
      </c>
      <c r="E6897" s="213">
        <v>166</v>
      </c>
      <c r="F6897" s="213" t="s">
        <v>149</v>
      </c>
    </row>
    <row r="6898" spans="1:6" x14ac:dyDescent="0.3">
      <c r="A6898" s="213">
        <v>2014</v>
      </c>
      <c r="B6898" s="213" t="s">
        <v>93</v>
      </c>
      <c r="C6898" s="213" t="s">
        <v>158</v>
      </c>
      <c r="D6898" s="213" t="s">
        <v>21</v>
      </c>
      <c r="E6898" s="213">
        <v>172</v>
      </c>
      <c r="F6898" s="213" t="s">
        <v>149</v>
      </c>
    </row>
    <row r="6899" spans="1:6" x14ac:dyDescent="0.3">
      <c r="A6899" s="213">
        <v>2014</v>
      </c>
      <c r="B6899" s="213" t="s">
        <v>93</v>
      </c>
      <c r="C6899" s="213" t="s">
        <v>158</v>
      </c>
      <c r="D6899" s="213" t="s">
        <v>16</v>
      </c>
      <c r="E6899" s="213">
        <v>413</v>
      </c>
      <c r="F6899" s="213" t="s">
        <v>149</v>
      </c>
    </row>
    <row r="6900" spans="1:6" x14ac:dyDescent="0.3">
      <c r="A6900" s="213">
        <v>2014</v>
      </c>
      <c r="B6900" s="213" t="s">
        <v>93</v>
      </c>
      <c r="C6900" s="213" t="s">
        <v>158</v>
      </c>
      <c r="D6900" s="213" t="s">
        <v>2</v>
      </c>
      <c r="E6900" s="213">
        <v>916</v>
      </c>
      <c r="F6900" s="213" t="s">
        <v>149</v>
      </c>
    </row>
    <row r="6901" spans="1:6" x14ac:dyDescent="0.3">
      <c r="A6901" s="213">
        <v>2014</v>
      </c>
      <c r="B6901" s="213" t="s">
        <v>93</v>
      </c>
      <c r="C6901" s="213" t="s">
        <v>158</v>
      </c>
      <c r="D6901" s="213" t="s">
        <v>4</v>
      </c>
      <c r="E6901" s="213">
        <v>949</v>
      </c>
      <c r="F6901" s="213" t="s">
        <v>149</v>
      </c>
    </row>
    <row r="6902" spans="1:6" x14ac:dyDescent="0.3">
      <c r="A6902" s="213">
        <v>2014</v>
      </c>
      <c r="B6902" s="213" t="s">
        <v>93</v>
      </c>
      <c r="C6902" s="213" t="s">
        <v>158</v>
      </c>
      <c r="D6902" s="213" t="s">
        <v>38</v>
      </c>
      <c r="E6902" s="213">
        <v>72</v>
      </c>
      <c r="F6902" s="213" t="s">
        <v>149</v>
      </c>
    </row>
    <row r="6903" spans="1:6" x14ac:dyDescent="0.3">
      <c r="A6903" s="213">
        <v>2014</v>
      </c>
      <c r="B6903" s="213" t="s">
        <v>93</v>
      </c>
      <c r="C6903" s="213" t="s">
        <v>158</v>
      </c>
      <c r="D6903" s="213" t="s">
        <v>275</v>
      </c>
      <c r="E6903" s="213">
        <v>113</v>
      </c>
      <c r="F6903" s="213" t="s">
        <v>149</v>
      </c>
    </row>
    <row r="6904" spans="1:6" x14ac:dyDescent="0.3">
      <c r="A6904" s="213">
        <v>2014</v>
      </c>
      <c r="B6904" s="213" t="s">
        <v>93</v>
      </c>
      <c r="C6904" s="213" t="s">
        <v>158</v>
      </c>
      <c r="D6904" s="213" t="s">
        <v>8</v>
      </c>
      <c r="E6904" s="213">
        <v>315</v>
      </c>
      <c r="F6904" s="213" t="s">
        <v>149</v>
      </c>
    </row>
    <row r="6905" spans="1:6" x14ac:dyDescent="0.3">
      <c r="A6905" s="213">
        <v>2014</v>
      </c>
      <c r="B6905" s="213" t="s">
        <v>93</v>
      </c>
      <c r="C6905" s="213" t="s">
        <v>158</v>
      </c>
      <c r="D6905" s="213" t="s">
        <v>78</v>
      </c>
      <c r="E6905" s="213">
        <v>430</v>
      </c>
      <c r="F6905" s="213" t="s">
        <v>149</v>
      </c>
    </row>
    <row r="6906" spans="1:6" x14ac:dyDescent="0.3">
      <c r="A6906" s="213">
        <v>2014</v>
      </c>
      <c r="B6906" s="213" t="s">
        <v>93</v>
      </c>
      <c r="C6906" s="213" t="s">
        <v>158</v>
      </c>
      <c r="D6906" s="213" t="s">
        <v>27</v>
      </c>
      <c r="E6906" s="213">
        <v>324</v>
      </c>
      <c r="F6906" s="213" t="s">
        <v>149</v>
      </c>
    </row>
    <row r="6907" spans="1:6" x14ac:dyDescent="0.3">
      <c r="A6907" s="213">
        <v>2014</v>
      </c>
      <c r="B6907" s="213" t="s">
        <v>93</v>
      </c>
      <c r="C6907" s="213" t="s">
        <v>158</v>
      </c>
      <c r="D6907" s="213" t="s">
        <v>13</v>
      </c>
      <c r="E6907" s="213">
        <v>149</v>
      </c>
      <c r="F6907" s="213" t="s">
        <v>149</v>
      </c>
    </row>
    <row r="6908" spans="1:6" x14ac:dyDescent="0.3">
      <c r="A6908" s="213">
        <v>2014</v>
      </c>
      <c r="B6908" s="213" t="s">
        <v>93</v>
      </c>
      <c r="C6908" s="213" t="s">
        <v>158</v>
      </c>
      <c r="D6908" s="213" t="s">
        <v>70</v>
      </c>
      <c r="E6908" s="213">
        <v>403</v>
      </c>
      <c r="F6908" s="213" t="s">
        <v>149</v>
      </c>
    </row>
    <row r="6909" spans="1:6" x14ac:dyDescent="0.3">
      <c r="A6909" s="213">
        <v>2014</v>
      </c>
      <c r="B6909" s="213" t="s">
        <v>93</v>
      </c>
      <c r="C6909" s="213" t="s">
        <v>158</v>
      </c>
      <c r="D6909" s="213" t="s">
        <v>72</v>
      </c>
      <c r="E6909" s="213">
        <v>119</v>
      </c>
      <c r="F6909" s="213" t="s">
        <v>149</v>
      </c>
    </row>
    <row r="6910" spans="1:6" x14ac:dyDescent="0.3">
      <c r="A6910" s="213">
        <v>2014</v>
      </c>
      <c r="B6910" s="213" t="s">
        <v>93</v>
      </c>
      <c r="C6910" s="213" t="s">
        <v>158</v>
      </c>
      <c r="D6910" s="213" t="s">
        <v>276</v>
      </c>
      <c r="E6910" s="213">
        <v>35</v>
      </c>
      <c r="F6910" s="213" t="s">
        <v>149</v>
      </c>
    </row>
    <row r="6911" spans="1:6" x14ac:dyDescent="0.3">
      <c r="A6911" s="213">
        <v>2014</v>
      </c>
      <c r="B6911" s="213" t="s">
        <v>93</v>
      </c>
      <c r="C6911" s="213" t="s">
        <v>158</v>
      </c>
      <c r="D6911" s="213" t="s">
        <v>6</v>
      </c>
      <c r="E6911" s="292">
        <v>1045</v>
      </c>
      <c r="F6911" s="213" t="s">
        <v>149</v>
      </c>
    </row>
    <row r="6912" spans="1:6" x14ac:dyDescent="0.3">
      <c r="A6912" s="213">
        <v>2014</v>
      </c>
      <c r="B6912" s="213" t="s">
        <v>93</v>
      </c>
      <c r="C6912" s="213" t="s">
        <v>158</v>
      </c>
      <c r="D6912" s="213" t="s">
        <v>62</v>
      </c>
      <c r="E6912" s="213">
        <v>258</v>
      </c>
      <c r="F6912" s="213" t="s">
        <v>149</v>
      </c>
    </row>
    <row r="6913" spans="1:6" x14ac:dyDescent="0.3">
      <c r="A6913" s="213">
        <v>2014</v>
      </c>
      <c r="B6913" s="213" t="s">
        <v>93</v>
      </c>
      <c r="C6913" s="213" t="s">
        <v>158</v>
      </c>
      <c r="D6913" s="213" t="s">
        <v>5</v>
      </c>
      <c r="E6913" s="213">
        <v>735</v>
      </c>
      <c r="F6913" s="213" t="s">
        <v>149</v>
      </c>
    </row>
    <row r="6914" spans="1:6" x14ac:dyDescent="0.3">
      <c r="A6914" s="213">
        <v>2014</v>
      </c>
      <c r="B6914" s="213" t="s">
        <v>93</v>
      </c>
      <c r="C6914" s="213" t="s">
        <v>158</v>
      </c>
      <c r="D6914" s="213" t="s">
        <v>76</v>
      </c>
      <c r="E6914" s="213">
        <v>348</v>
      </c>
      <c r="F6914" s="213" t="s">
        <v>149</v>
      </c>
    </row>
    <row r="6915" spans="1:6" x14ac:dyDescent="0.3">
      <c r="A6915" s="213">
        <v>2014</v>
      </c>
      <c r="B6915" s="213" t="s">
        <v>93</v>
      </c>
      <c r="C6915" s="213" t="s">
        <v>158</v>
      </c>
      <c r="D6915" s="213" t="s">
        <v>63</v>
      </c>
      <c r="E6915" s="213">
        <v>79</v>
      </c>
      <c r="F6915" s="213" t="s">
        <v>149</v>
      </c>
    </row>
    <row r="6916" spans="1:6" x14ac:dyDescent="0.3">
      <c r="A6916" s="213">
        <v>2014</v>
      </c>
      <c r="B6916" s="213" t="s">
        <v>93</v>
      </c>
      <c r="C6916" s="213" t="s">
        <v>158</v>
      </c>
      <c r="D6916" s="213" t="s">
        <v>277</v>
      </c>
      <c r="E6916" s="213">
        <v>41</v>
      </c>
      <c r="F6916" s="213" t="s">
        <v>149</v>
      </c>
    </row>
    <row r="6917" spans="1:6" x14ac:dyDescent="0.3">
      <c r="A6917" s="213">
        <v>2014</v>
      </c>
      <c r="B6917" s="213" t="s">
        <v>93</v>
      </c>
      <c r="C6917" s="213" t="s">
        <v>158</v>
      </c>
      <c r="D6917" s="213" t="s">
        <v>43</v>
      </c>
      <c r="E6917" s="213">
        <v>109</v>
      </c>
      <c r="F6917" s="213" t="s">
        <v>149</v>
      </c>
    </row>
    <row r="6918" spans="1:6" x14ac:dyDescent="0.3">
      <c r="A6918" s="213">
        <v>2014</v>
      </c>
      <c r="B6918" s="213" t="s">
        <v>93</v>
      </c>
      <c r="C6918" s="213" t="s">
        <v>158</v>
      </c>
      <c r="D6918" s="213" t="s">
        <v>65</v>
      </c>
      <c r="E6918" s="213">
        <v>136</v>
      </c>
      <c r="F6918" s="213" t="s">
        <v>149</v>
      </c>
    </row>
    <row r="6919" spans="1:6" x14ac:dyDescent="0.3">
      <c r="A6919" s="213">
        <v>2014</v>
      </c>
      <c r="B6919" s="213" t="s">
        <v>93</v>
      </c>
      <c r="C6919" s="213" t="s">
        <v>158</v>
      </c>
      <c r="D6919" s="213" t="s">
        <v>22</v>
      </c>
      <c r="E6919" s="213">
        <v>152</v>
      </c>
      <c r="F6919" s="213" t="s">
        <v>149</v>
      </c>
    </row>
    <row r="6920" spans="1:6" x14ac:dyDescent="0.3">
      <c r="A6920" s="213">
        <v>2014</v>
      </c>
      <c r="B6920" s="213" t="s">
        <v>93</v>
      </c>
      <c r="C6920" s="213" t="s">
        <v>158</v>
      </c>
      <c r="D6920" s="213" t="s">
        <v>61</v>
      </c>
      <c r="E6920" s="213">
        <v>83</v>
      </c>
      <c r="F6920" s="213" t="s">
        <v>149</v>
      </c>
    </row>
    <row r="6921" spans="1:6" x14ac:dyDescent="0.3">
      <c r="A6921" s="213">
        <v>2014</v>
      </c>
      <c r="B6921" s="213" t="s">
        <v>93</v>
      </c>
      <c r="C6921" s="213" t="s">
        <v>158</v>
      </c>
      <c r="D6921" s="213" t="s">
        <v>23</v>
      </c>
      <c r="E6921" s="213">
        <v>216</v>
      </c>
      <c r="F6921" s="213" t="s">
        <v>149</v>
      </c>
    </row>
    <row r="6922" spans="1:6" x14ac:dyDescent="0.3">
      <c r="A6922" s="213">
        <v>2014</v>
      </c>
      <c r="B6922" s="213" t="s">
        <v>93</v>
      </c>
      <c r="C6922" s="213" t="s">
        <v>158</v>
      </c>
      <c r="D6922" s="213" t="s">
        <v>12</v>
      </c>
      <c r="E6922" s="213">
        <v>93</v>
      </c>
      <c r="F6922" s="213" t="s">
        <v>149</v>
      </c>
    </row>
    <row r="6923" spans="1:6" x14ac:dyDescent="0.3">
      <c r="A6923" s="213">
        <v>2014</v>
      </c>
      <c r="B6923" s="213" t="s">
        <v>93</v>
      </c>
      <c r="C6923" s="213" t="s">
        <v>158</v>
      </c>
      <c r="D6923" s="213" t="s">
        <v>278</v>
      </c>
      <c r="E6923" s="213">
        <v>282</v>
      </c>
      <c r="F6923" s="213" t="s">
        <v>149</v>
      </c>
    </row>
    <row r="6924" spans="1:6" x14ac:dyDescent="0.3">
      <c r="A6924" s="213">
        <v>2014</v>
      </c>
      <c r="B6924" s="213" t="s">
        <v>93</v>
      </c>
      <c r="C6924" s="213" t="s">
        <v>158</v>
      </c>
      <c r="D6924" s="213" t="s">
        <v>19</v>
      </c>
      <c r="E6924" s="213">
        <v>231</v>
      </c>
      <c r="F6924" s="213" t="s">
        <v>149</v>
      </c>
    </row>
    <row r="6925" spans="1:6" x14ac:dyDescent="0.3">
      <c r="A6925" s="213">
        <v>2014</v>
      </c>
      <c r="B6925" s="213" t="s">
        <v>93</v>
      </c>
      <c r="C6925" s="213" t="s">
        <v>158</v>
      </c>
      <c r="D6925" s="213" t="s">
        <v>45</v>
      </c>
      <c r="E6925" s="213">
        <v>43</v>
      </c>
      <c r="F6925" s="213" t="s">
        <v>149</v>
      </c>
    </row>
    <row r="6926" spans="1:6" x14ac:dyDescent="0.3">
      <c r="A6926" s="213">
        <v>2014</v>
      </c>
      <c r="B6926" s="213" t="s">
        <v>93</v>
      </c>
      <c r="C6926" s="213" t="s">
        <v>158</v>
      </c>
      <c r="D6926" s="213" t="s">
        <v>48</v>
      </c>
      <c r="E6926" s="213">
        <v>154</v>
      </c>
      <c r="F6926" s="213" t="s">
        <v>149</v>
      </c>
    </row>
    <row r="6927" spans="1:6" x14ac:dyDescent="0.3">
      <c r="A6927" s="213">
        <v>2014</v>
      </c>
      <c r="B6927" s="213" t="s">
        <v>93</v>
      </c>
      <c r="C6927" s="213" t="s">
        <v>158</v>
      </c>
      <c r="D6927" s="213" t="s">
        <v>34</v>
      </c>
      <c r="E6927" s="213">
        <v>71</v>
      </c>
      <c r="F6927" s="213" t="s">
        <v>149</v>
      </c>
    </row>
    <row r="6928" spans="1:6" x14ac:dyDescent="0.3">
      <c r="A6928" s="213">
        <v>2014</v>
      </c>
      <c r="B6928" s="213" t="s">
        <v>93</v>
      </c>
      <c r="C6928" s="213" t="s">
        <v>158</v>
      </c>
      <c r="D6928" s="213" t="s">
        <v>3</v>
      </c>
      <c r="E6928" s="213">
        <v>878</v>
      </c>
      <c r="F6928" s="213" t="s">
        <v>149</v>
      </c>
    </row>
    <row r="6929" spans="1:6" x14ac:dyDescent="0.3">
      <c r="A6929" s="213">
        <v>2014</v>
      </c>
      <c r="B6929" s="213" t="s">
        <v>93</v>
      </c>
      <c r="C6929" s="213" t="s">
        <v>158</v>
      </c>
      <c r="D6929" s="213" t="s">
        <v>80</v>
      </c>
      <c r="E6929" s="213">
        <v>332</v>
      </c>
      <c r="F6929" s="213" t="s">
        <v>149</v>
      </c>
    </row>
    <row r="6930" spans="1:6" x14ac:dyDescent="0.3">
      <c r="A6930" s="213">
        <v>2014</v>
      </c>
      <c r="B6930" s="213" t="s">
        <v>93</v>
      </c>
      <c r="C6930" s="213" t="s">
        <v>158</v>
      </c>
      <c r="D6930" s="213" t="s">
        <v>39</v>
      </c>
      <c r="E6930" s="213">
        <v>172</v>
      </c>
      <c r="F6930" s="213" t="s">
        <v>149</v>
      </c>
    </row>
    <row r="6931" spans="1:6" x14ac:dyDescent="0.3">
      <c r="A6931" s="213">
        <v>2014</v>
      </c>
      <c r="B6931" s="213" t="s">
        <v>93</v>
      </c>
      <c r="C6931" s="213" t="s">
        <v>158</v>
      </c>
      <c r="D6931" s="213" t="s">
        <v>14</v>
      </c>
      <c r="E6931" s="213">
        <v>581</v>
      </c>
      <c r="F6931" s="213" t="s">
        <v>149</v>
      </c>
    </row>
    <row r="6932" spans="1:6" x14ac:dyDescent="0.3">
      <c r="A6932" s="213">
        <v>2014</v>
      </c>
      <c r="B6932" s="213" t="s">
        <v>93</v>
      </c>
      <c r="C6932" s="213" t="s">
        <v>158</v>
      </c>
      <c r="D6932" s="213" t="s">
        <v>68</v>
      </c>
      <c r="E6932" s="213">
        <v>118</v>
      </c>
      <c r="F6932" s="213" t="s">
        <v>149</v>
      </c>
    </row>
    <row r="6933" spans="1:6" x14ac:dyDescent="0.3">
      <c r="A6933" s="213">
        <v>2014</v>
      </c>
      <c r="B6933" s="213" t="s">
        <v>93</v>
      </c>
      <c r="C6933" s="213" t="s">
        <v>158</v>
      </c>
      <c r="D6933" s="213" t="s">
        <v>69</v>
      </c>
      <c r="E6933" s="213">
        <v>119</v>
      </c>
      <c r="F6933" s="213" t="s">
        <v>149</v>
      </c>
    </row>
    <row r="6934" spans="1:6" x14ac:dyDescent="0.3">
      <c r="A6934" s="213">
        <v>2014</v>
      </c>
      <c r="B6934" s="213" t="s">
        <v>93</v>
      </c>
      <c r="C6934" s="213" t="s">
        <v>158</v>
      </c>
      <c r="D6934" s="213" t="s">
        <v>279</v>
      </c>
      <c r="E6934" s="213">
        <v>64</v>
      </c>
      <c r="F6934" s="213" t="s">
        <v>149</v>
      </c>
    </row>
    <row r="6935" spans="1:6" x14ac:dyDescent="0.3">
      <c r="A6935" s="213">
        <v>2014</v>
      </c>
      <c r="B6935" s="213" t="s">
        <v>93</v>
      </c>
      <c r="C6935" s="213" t="s">
        <v>158</v>
      </c>
      <c r="D6935" s="213" t="s">
        <v>24</v>
      </c>
      <c r="E6935" s="213">
        <v>598</v>
      </c>
      <c r="F6935" s="213" t="s">
        <v>149</v>
      </c>
    </row>
    <row r="6936" spans="1:6" x14ac:dyDescent="0.3">
      <c r="A6936" s="213">
        <v>2014</v>
      </c>
      <c r="B6936" s="213" t="s">
        <v>93</v>
      </c>
      <c r="C6936" s="213" t="s">
        <v>158</v>
      </c>
      <c r="D6936" s="213" t="s">
        <v>9</v>
      </c>
      <c r="E6936" s="213">
        <v>414</v>
      </c>
      <c r="F6936" s="213" t="s">
        <v>149</v>
      </c>
    </row>
    <row r="6937" spans="1:6" x14ac:dyDescent="0.3">
      <c r="A6937" s="213">
        <v>2014</v>
      </c>
      <c r="B6937" s="213" t="s">
        <v>93</v>
      </c>
      <c r="C6937" s="213" t="s">
        <v>158</v>
      </c>
      <c r="D6937" s="213" t="s">
        <v>67</v>
      </c>
      <c r="E6937" s="213">
        <v>165</v>
      </c>
      <c r="F6937" s="213" t="s">
        <v>149</v>
      </c>
    </row>
    <row r="6938" spans="1:6" x14ac:dyDescent="0.3">
      <c r="A6938" s="213">
        <v>2014</v>
      </c>
      <c r="B6938" s="213" t="s">
        <v>93</v>
      </c>
      <c r="C6938" s="213" t="s">
        <v>158</v>
      </c>
      <c r="D6938" s="213" t="s">
        <v>28</v>
      </c>
      <c r="E6938" s="213">
        <v>294</v>
      </c>
      <c r="F6938" s="213" t="s">
        <v>149</v>
      </c>
    </row>
    <row r="6939" spans="1:6" x14ac:dyDescent="0.3">
      <c r="A6939" s="213">
        <v>2014</v>
      </c>
      <c r="B6939" s="213" t="s">
        <v>93</v>
      </c>
      <c r="C6939" s="213" t="s">
        <v>158</v>
      </c>
      <c r="D6939" s="213" t="s">
        <v>31</v>
      </c>
      <c r="E6939" s="213">
        <v>217</v>
      </c>
      <c r="F6939" s="213" t="s">
        <v>149</v>
      </c>
    </row>
    <row r="6940" spans="1:6" x14ac:dyDescent="0.3">
      <c r="A6940" s="213">
        <v>2014</v>
      </c>
      <c r="B6940" s="213" t="s">
        <v>93</v>
      </c>
      <c r="C6940" s="213" t="s">
        <v>158</v>
      </c>
      <c r="D6940" s="213" t="s">
        <v>64</v>
      </c>
      <c r="E6940" s="213">
        <v>291</v>
      </c>
      <c r="F6940" s="213" t="s">
        <v>149</v>
      </c>
    </row>
    <row r="6941" spans="1:6" x14ac:dyDescent="0.3">
      <c r="A6941" s="213">
        <v>2014</v>
      </c>
      <c r="B6941" s="213" t="s">
        <v>93</v>
      </c>
      <c r="C6941" s="213" t="s">
        <v>158</v>
      </c>
      <c r="D6941" s="213" t="s">
        <v>280</v>
      </c>
      <c r="E6941" s="213">
        <v>71</v>
      </c>
      <c r="F6941" s="213" t="s">
        <v>149</v>
      </c>
    </row>
    <row r="6942" spans="1:6" x14ac:dyDescent="0.3">
      <c r="A6942" s="213">
        <v>2014</v>
      </c>
      <c r="B6942" s="213" t="s">
        <v>93</v>
      </c>
      <c r="C6942" s="213" t="s">
        <v>158</v>
      </c>
      <c r="D6942" s="213" t="s">
        <v>73</v>
      </c>
      <c r="E6942" s="213">
        <v>445</v>
      </c>
      <c r="F6942" s="213" t="s">
        <v>149</v>
      </c>
    </row>
    <row r="6943" spans="1:6" x14ac:dyDescent="0.3">
      <c r="A6943" s="213">
        <v>2014</v>
      </c>
      <c r="B6943" s="213" t="s">
        <v>93</v>
      </c>
      <c r="C6943" s="213" t="s">
        <v>158</v>
      </c>
      <c r="D6943" s="213" t="s">
        <v>26</v>
      </c>
      <c r="E6943" s="213">
        <v>205</v>
      </c>
      <c r="F6943" s="213" t="s">
        <v>149</v>
      </c>
    </row>
    <row r="6944" spans="1:6" x14ac:dyDescent="0.3">
      <c r="A6944" s="213">
        <v>2014</v>
      </c>
      <c r="B6944" s="213" t="s">
        <v>93</v>
      </c>
      <c r="C6944" s="213" t="s">
        <v>158</v>
      </c>
      <c r="D6944" s="213" t="s">
        <v>32</v>
      </c>
      <c r="E6944" s="213">
        <v>170</v>
      </c>
      <c r="F6944" s="213" t="s">
        <v>149</v>
      </c>
    </row>
    <row r="6945" spans="1:6" x14ac:dyDescent="0.3">
      <c r="A6945" s="213">
        <v>2014</v>
      </c>
      <c r="B6945" s="213" t="s">
        <v>93</v>
      </c>
      <c r="C6945" s="213" t="s">
        <v>158</v>
      </c>
      <c r="D6945" s="213" t="s">
        <v>46</v>
      </c>
      <c r="E6945" s="213">
        <v>451</v>
      </c>
      <c r="F6945" s="213" t="s">
        <v>149</v>
      </c>
    </row>
    <row r="6946" spans="1:6" x14ac:dyDescent="0.3">
      <c r="A6946" s="213">
        <v>2014</v>
      </c>
      <c r="B6946" s="213" t="s">
        <v>93</v>
      </c>
      <c r="C6946" s="213" t="s">
        <v>158</v>
      </c>
      <c r="D6946" s="213" t="s">
        <v>75</v>
      </c>
      <c r="E6946" s="213">
        <v>289</v>
      </c>
      <c r="F6946" s="213" t="s">
        <v>149</v>
      </c>
    </row>
    <row r="6947" spans="1:6" x14ac:dyDescent="0.3">
      <c r="A6947" s="213">
        <v>2014</v>
      </c>
      <c r="B6947" s="213" t="s">
        <v>93</v>
      </c>
      <c r="C6947" s="213" t="s">
        <v>158</v>
      </c>
      <c r="D6947" s="213" t="s">
        <v>10</v>
      </c>
      <c r="E6947" s="213">
        <v>742</v>
      </c>
      <c r="F6947" s="213" t="s">
        <v>149</v>
      </c>
    </row>
    <row r="6948" spans="1:6" x14ac:dyDescent="0.3">
      <c r="A6948" s="213">
        <v>2014</v>
      </c>
      <c r="B6948" s="213" t="s">
        <v>93</v>
      </c>
      <c r="C6948" s="213" t="s">
        <v>158</v>
      </c>
      <c r="D6948" s="213" t="s">
        <v>291</v>
      </c>
      <c r="E6948" s="213">
        <v>87</v>
      </c>
      <c r="F6948" s="213" t="s">
        <v>149</v>
      </c>
    </row>
    <row r="6949" spans="1:6" x14ac:dyDescent="0.3">
      <c r="A6949" s="213">
        <v>2014</v>
      </c>
      <c r="B6949" s="213" t="s">
        <v>93</v>
      </c>
      <c r="C6949" s="213" t="s">
        <v>158</v>
      </c>
      <c r="D6949" s="213" t="s">
        <v>15</v>
      </c>
      <c r="E6949" s="213">
        <v>616</v>
      </c>
      <c r="F6949" s="213" t="s">
        <v>149</v>
      </c>
    </row>
    <row r="6950" spans="1:6" x14ac:dyDescent="0.3">
      <c r="A6950" s="213">
        <v>2014</v>
      </c>
      <c r="B6950" s="213" t="s">
        <v>93</v>
      </c>
      <c r="C6950" s="213" t="s">
        <v>158</v>
      </c>
      <c r="D6950" s="213" t="s">
        <v>18</v>
      </c>
      <c r="E6950" s="213">
        <v>519</v>
      </c>
      <c r="F6950" s="213" t="s">
        <v>149</v>
      </c>
    </row>
    <row r="6951" spans="1:6" x14ac:dyDescent="0.3">
      <c r="A6951" s="213">
        <v>2014</v>
      </c>
      <c r="B6951" s="213" t="s">
        <v>93</v>
      </c>
      <c r="C6951" s="213" t="s">
        <v>158</v>
      </c>
      <c r="D6951" s="213" t="s">
        <v>77</v>
      </c>
      <c r="E6951" s="213">
        <v>192</v>
      </c>
      <c r="F6951" s="213" t="s">
        <v>149</v>
      </c>
    </row>
    <row r="6952" spans="1:6" x14ac:dyDescent="0.3">
      <c r="A6952" s="213">
        <v>2014</v>
      </c>
      <c r="B6952" s="213" t="s">
        <v>93</v>
      </c>
      <c r="C6952" s="213" t="s">
        <v>158</v>
      </c>
      <c r="D6952" s="213" t="s">
        <v>44</v>
      </c>
      <c r="E6952" s="213">
        <v>43</v>
      </c>
      <c r="F6952" s="213" t="s">
        <v>149</v>
      </c>
    </row>
    <row r="6953" spans="1:6" x14ac:dyDescent="0.3">
      <c r="A6953" s="213">
        <v>2014</v>
      </c>
      <c r="B6953" s="213" t="s">
        <v>93</v>
      </c>
      <c r="C6953" s="213" t="s">
        <v>158</v>
      </c>
      <c r="D6953" s="213" t="s">
        <v>71</v>
      </c>
      <c r="E6953" s="213">
        <v>242</v>
      </c>
      <c r="F6953" s="213" t="s">
        <v>149</v>
      </c>
    </row>
    <row r="6954" spans="1:6" x14ac:dyDescent="0.3">
      <c r="A6954" s="213">
        <v>2014</v>
      </c>
      <c r="B6954" s="213" t="s">
        <v>93</v>
      </c>
      <c r="C6954" s="213" t="s">
        <v>158</v>
      </c>
      <c r="D6954" s="213" t="s">
        <v>52</v>
      </c>
      <c r="E6954" s="213">
        <v>76</v>
      </c>
      <c r="F6954" s="213" t="s">
        <v>149</v>
      </c>
    </row>
    <row r="6955" spans="1:6" x14ac:dyDescent="0.3">
      <c r="A6955" s="213">
        <v>2014</v>
      </c>
      <c r="B6955" s="213" t="s">
        <v>93</v>
      </c>
      <c r="C6955" s="213" t="s">
        <v>158</v>
      </c>
      <c r="D6955" s="213" t="s">
        <v>20</v>
      </c>
      <c r="E6955" s="213">
        <v>374</v>
      </c>
      <c r="F6955" s="213" t="s">
        <v>149</v>
      </c>
    </row>
    <row r="6956" spans="1:6" x14ac:dyDescent="0.3">
      <c r="A6956" s="213">
        <v>2014</v>
      </c>
      <c r="B6956" s="213" t="s">
        <v>93</v>
      </c>
      <c r="C6956" s="213" t="s">
        <v>158</v>
      </c>
      <c r="D6956" s="213" t="s">
        <v>95</v>
      </c>
      <c r="E6956" s="213">
        <v>557</v>
      </c>
      <c r="F6956" s="213" t="s">
        <v>149</v>
      </c>
    </row>
    <row r="6957" spans="1:6" x14ac:dyDescent="0.3">
      <c r="A6957" s="213">
        <v>2014</v>
      </c>
      <c r="B6957" s="213" t="s">
        <v>93</v>
      </c>
      <c r="C6957" s="213" t="s">
        <v>158</v>
      </c>
      <c r="D6957" s="213" t="s">
        <v>30</v>
      </c>
      <c r="E6957" s="213">
        <v>92</v>
      </c>
      <c r="F6957" s="213" t="s">
        <v>149</v>
      </c>
    </row>
    <row r="6958" spans="1:6" x14ac:dyDescent="0.3">
      <c r="A6958" s="213">
        <v>2014</v>
      </c>
      <c r="B6958" s="213" t="s">
        <v>93</v>
      </c>
      <c r="C6958" s="213" t="s">
        <v>158</v>
      </c>
      <c r="D6958" s="213" t="s">
        <v>58</v>
      </c>
      <c r="E6958" s="213">
        <v>40</v>
      </c>
      <c r="F6958" s="213" t="s">
        <v>149</v>
      </c>
    </row>
    <row r="6959" spans="1:6" x14ac:dyDescent="0.3">
      <c r="A6959" s="213">
        <v>2014</v>
      </c>
      <c r="B6959" s="213" t="s">
        <v>93</v>
      </c>
      <c r="C6959" s="213" t="s">
        <v>158</v>
      </c>
      <c r="D6959" s="213" t="s">
        <v>281</v>
      </c>
      <c r="E6959" s="292">
        <v>1333</v>
      </c>
      <c r="F6959" s="213" t="s">
        <v>149</v>
      </c>
    </row>
    <row r="6960" spans="1:6" x14ac:dyDescent="0.3">
      <c r="A6960" s="213">
        <v>2014</v>
      </c>
      <c r="B6960" s="213" t="s">
        <v>93</v>
      </c>
      <c r="C6960" s="213" t="s">
        <v>158</v>
      </c>
      <c r="D6960" s="213" t="s">
        <v>282</v>
      </c>
      <c r="E6960" s="213">
        <v>131</v>
      </c>
      <c r="F6960" s="213" t="s">
        <v>149</v>
      </c>
    </row>
    <row r="6961" spans="1:6" x14ac:dyDescent="0.3">
      <c r="A6961" s="213">
        <v>2014</v>
      </c>
      <c r="B6961" s="213" t="s">
        <v>93</v>
      </c>
      <c r="C6961" s="213" t="s">
        <v>158</v>
      </c>
      <c r="D6961" s="213" t="s">
        <v>145</v>
      </c>
      <c r="E6961" s="292">
        <v>6169</v>
      </c>
      <c r="F6961" s="213" t="s">
        <v>149</v>
      </c>
    </row>
    <row r="6962" spans="1:6" x14ac:dyDescent="0.3">
      <c r="A6962" s="213">
        <v>2014</v>
      </c>
      <c r="B6962" s="213" t="s">
        <v>93</v>
      </c>
      <c r="C6962" s="213" t="s">
        <v>158</v>
      </c>
      <c r="D6962" s="213" t="s">
        <v>146</v>
      </c>
      <c r="E6962" s="292">
        <v>3340</v>
      </c>
      <c r="F6962" s="213" t="s">
        <v>149</v>
      </c>
    </row>
    <row r="6963" spans="1:6" x14ac:dyDescent="0.3">
      <c r="A6963" s="213">
        <v>2014</v>
      </c>
      <c r="B6963" s="213" t="s">
        <v>93</v>
      </c>
      <c r="C6963" s="213" t="s">
        <v>158</v>
      </c>
      <c r="D6963" s="213" t="s">
        <v>147</v>
      </c>
      <c r="E6963" s="292">
        <v>7178</v>
      </c>
      <c r="F6963" s="213" t="s">
        <v>149</v>
      </c>
    </row>
    <row r="6964" spans="1:6" x14ac:dyDescent="0.3">
      <c r="A6964" s="213">
        <v>2014</v>
      </c>
      <c r="B6964" s="213" t="s">
        <v>93</v>
      </c>
      <c r="C6964" s="213" t="s">
        <v>81</v>
      </c>
      <c r="D6964" s="213" t="s">
        <v>35</v>
      </c>
      <c r="E6964" s="213">
        <v>30</v>
      </c>
      <c r="F6964" s="213" t="s">
        <v>149</v>
      </c>
    </row>
    <row r="6965" spans="1:6" x14ac:dyDescent="0.3">
      <c r="A6965" s="213">
        <v>2014</v>
      </c>
      <c r="B6965" s="213" t="s">
        <v>93</v>
      </c>
      <c r="C6965" s="213" t="s">
        <v>81</v>
      </c>
      <c r="D6965" s="213" t="s">
        <v>59</v>
      </c>
      <c r="E6965" s="213">
        <v>50</v>
      </c>
      <c r="F6965" s="213" t="s">
        <v>149</v>
      </c>
    </row>
    <row r="6966" spans="1:6" x14ac:dyDescent="0.3">
      <c r="A6966" s="213">
        <v>2014</v>
      </c>
      <c r="B6966" s="213" t="s">
        <v>93</v>
      </c>
      <c r="C6966" s="213" t="s">
        <v>81</v>
      </c>
      <c r="D6966" s="213" t="s">
        <v>79</v>
      </c>
      <c r="E6966" s="213">
        <v>636</v>
      </c>
      <c r="F6966" s="213" t="s">
        <v>149</v>
      </c>
    </row>
    <row r="6967" spans="1:6" x14ac:dyDescent="0.3">
      <c r="A6967" s="213">
        <v>2014</v>
      </c>
      <c r="B6967" s="213" t="s">
        <v>93</v>
      </c>
      <c r="C6967" s="213" t="s">
        <v>81</v>
      </c>
      <c r="D6967" s="213" t="s">
        <v>17</v>
      </c>
      <c r="E6967" s="213">
        <v>377</v>
      </c>
      <c r="F6967" s="213" t="s">
        <v>149</v>
      </c>
    </row>
    <row r="6968" spans="1:6" x14ac:dyDescent="0.3">
      <c r="A6968" s="213">
        <v>2014</v>
      </c>
      <c r="B6968" s="213" t="s">
        <v>93</v>
      </c>
      <c r="C6968" s="213" t="s">
        <v>81</v>
      </c>
      <c r="D6968" s="213" t="s">
        <v>274</v>
      </c>
      <c r="E6968" s="213">
        <v>44</v>
      </c>
      <c r="F6968" s="213" t="s">
        <v>149</v>
      </c>
    </row>
    <row r="6969" spans="1:6" x14ac:dyDescent="0.3">
      <c r="A6969" s="213">
        <v>2014</v>
      </c>
      <c r="B6969" s="213" t="s">
        <v>93</v>
      </c>
      <c r="C6969" s="213" t="s">
        <v>81</v>
      </c>
      <c r="D6969" s="213" t="s">
        <v>66</v>
      </c>
      <c r="E6969" s="213">
        <v>99</v>
      </c>
      <c r="F6969" s="213" t="s">
        <v>149</v>
      </c>
    </row>
    <row r="6970" spans="1:6" x14ac:dyDescent="0.3">
      <c r="A6970" s="213">
        <v>2014</v>
      </c>
      <c r="B6970" s="213" t="s">
        <v>93</v>
      </c>
      <c r="C6970" s="213" t="s">
        <v>81</v>
      </c>
      <c r="D6970" s="213" t="s">
        <v>283</v>
      </c>
      <c r="E6970" s="213">
        <v>38</v>
      </c>
      <c r="F6970" s="213" t="s">
        <v>149</v>
      </c>
    </row>
    <row r="6971" spans="1:6" x14ac:dyDescent="0.3">
      <c r="A6971" s="213">
        <v>2014</v>
      </c>
      <c r="B6971" s="213" t="s">
        <v>93</v>
      </c>
      <c r="C6971" s="213" t="s">
        <v>81</v>
      </c>
      <c r="D6971" s="213" t="s">
        <v>11</v>
      </c>
      <c r="E6971" s="213">
        <v>654</v>
      </c>
      <c r="F6971" s="213" t="s">
        <v>149</v>
      </c>
    </row>
    <row r="6972" spans="1:6" x14ac:dyDescent="0.3">
      <c r="A6972" s="213">
        <v>2014</v>
      </c>
      <c r="B6972" s="213" t="s">
        <v>93</v>
      </c>
      <c r="C6972" s="213" t="s">
        <v>81</v>
      </c>
      <c r="D6972" s="213" t="s">
        <v>56</v>
      </c>
      <c r="E6972" s="213">
        <v>175</v>
      </c>
      <c r="F6972" s="213" t="s">
        <v>149</v>
      </c>
    </row>
    <row r="6973" spans="1:6" x14ac:dyDescent="0.3">
      <c r="A6973" s="213">
        <v>2014</v>
      </c>
      <c r="B6973" s="213" t="s">
        <v>93</v>
      </c>
      <c r="C6973" s="213" t="s">
        <v>81</v>
      </c>
      <c r="D6973" s="213" t="s">
        <v>29</v>
      </c>
      <c r="E6973" s="213">
        <v>159</v>
      </c>
      <c r="F6973" s="213" t="s">
        <v>149</v>
      </c>
    </row>
    <row r="6974" spans="1:6" x14ac:dyDescent="0.3">
      <c r="A6974" s="213">
        <v>2014</v>
      </c>
      <c r="B6974" s="213" t="s">
        <v>93</v>
      </c>
      <c r="C6974" s="213" t="s">
        <v>81</v>
      </c>
      <c r="D6974" s="213" t="s">
        <v>47</v>
      </c>
      <c r="E6974" s="213">
        <v>448</v>
      </c>
      <c r="F6974" s="213" t="s">
        <v>149</v>
      </c>
    </row>
    <row r="6975" spans="1:6" x14ac:dyDescent="0.3">
      <c r="A6975" s="213">
        <v>2014</v>
      </c>
      <c r="B6975" s="213" t="s">
        <v>93</v>
      </c>
      <c r="C6975" s="213" t="s">
        <v>81</v>
      </c>
      <c r="D6975" s="213" t="s">
        <v>57</v>
      </c>
      <c r="E6975" s="213">
        <v>98</v>
      </c>
      <c r="F6975" s="213" t="s">
        <v>149</v>
      </c>
    </row>
    <row r="6976" spans="1:6" x14ac:dyDescent="0.3">
      <c r="A6976" s="213">
        <v>2014</v>
      </c>
      <c r="B6976" s="213" t="s">
        <v>93</v>
      </c>
      <c r="C6976" s="213" t="s">
        <v>81</v>
      </c>
      <c r="D6976" s="213" t="s">
        <v>74</v>
      </c>
      <c r="E6976" s="213">
        <v>429</v>
      </c>
      <c r="F6976" s="213" t="s">
        <v>149</v>
      </c>
    </row>
    <row r="6977" spans="1:6" x14ac:dyDescent="0.3">
      <c r="A6977" s="213">
        <v>2014</v>
      </c>
      <c r="B6977" s="213" t="s">
        <v>93</v>
      </c>
      <c r="C6977" s="213" t="s">
        <v>81</v>
      </c>
      <c r="D6977" s="213" t="s">
        <v>53</v>
      </c>
      <c r="E6977" s="213">
        <v>59</v>
      </c>
      <c r="F6977" s="213" t="s">
        <v>149</v>
      </c>
    </row>
    <row r="6978" spans="1:6" x14ac:dyDescent="0.3">
      <c r="A6978" s="213">
        <v>2014</v>
      </c>
      <c r="B6978" s="213" t="s">
        <v>93</v>
      </c>
      <c r="C6978" s="213" t="s">
        <v>81</v>
      </c>
      <c r="D6978" s="213" t="s">
        <v>33</v>
      </c>
      <c r="E6978" s="213">
        <v>87</v>
      </c>
      <c r="F6978" s="213" t="s">
        <v>149</v>
      </c>
    </row>
    <row r="6979" spans="1:6" x14ac:dyDescent="0.3">
      <c r="A6979" s="213">
        <v>2014</v>
      </c>
      <c r="B6979" s="213" t="s">
        <v>93</v>
      </c>
      <c r="C6979" s="213" t="s">
        <v>81</v>
      </c>
      <c r="D6979" s="213" t="s">
        <v>60</v>
      </c>
      <c r="E6979" s="213">
        <v>166</v>
      </c>
      <c r="F6979" s="213" t="s">
        <v>149</v>
      </c>
    </row>
    <row r="6980" spans="1:6" x14ac:dyDescent="0.3">
      <c r="A6980" s="213">
        <v>2014</v>
      </c>
      <c r="B6980" s="213" t="s">
        <v>93</v>
      </c>
      <c r="C6980" s="213" t="s">
        <v>81</v>
      </c>
      <c r="D6980" s="213" t="s">
        <v>25</v>
      </c>
      <c r="E6980" s="213">
        <v>468</v>
      </c>
      <c r="F6980" s="213" t="s">
        <v>149</v>
      </c>
    </row>
    <row r="6981" spans="1:6" x14ac:dyDescent="0.3">
      <c r="A6981" s="213">
        <v>2014</v>
      </c>
      <c r="B6981" s="213" t="s">
        <v>93</v>
      </c>
      <c r="C6981" s="213" t="s">
        <v>81</v>
      </c>
      <c r="D6981" s="213" t="s">
        <v>7</v>
      </c>
      <c r="E6981" s="213">
        <v>536</v>
      </c>
      <c r="F6981" s="213" t="s">
        <v>149</v>
      </c>
    </row>
    <row r="6982" spans="1:6" x14ac:dyDescent="0.3">
      <c r="A6982" s="213">
        <v>2014</v>
      </c>
      <c r="B6982" s="213" t="s">
        <v>93</v>
      </c>
      <c r="C6982" s="213" t="s">
        <v>81</v>
      </c>
      <c r="D6982" s="213" t="s">
        <v>36</v>
      </c>
      <c r="E6982" s="213">
        <v>158</v>
      </c>
      <c r="F6982" s="213" t="s">
        <v>149</v>
      </c>
    </row>
    <row r="6983" spans="1:6" x14ac:dyDescent="0.3">
      <c r="A6983" s="213">
        <v>2014</v>
      </c>
      <c r="B6983" s="213" t="s">
        <v>93</v>
      </c>
      <c r="C6983" s="213" t="s">
        <v>81</v>
      </c>
      <c r="D6983" s="213" t="s">
        <v>21</v>
      </c>
      <c r="E6983" s="213">
        <v>163</v>
      </c>
      <c r="F6983" s="213" t="s">
        <v>149</v>
      </c>
    </row>
    <row r="6984" spans="1:6" x14ac:dyDescent="0.3">
      <c r="A6984" s="213">
        <v>2014</v>
      </c>
      <c r="B6984" s="213" t="s">
        <v>93</v>
      </c>
      <c r="C6984" s="213" t="s">
        <v>81</v>
      </c>
      <c r="D6984" s="213" t="s">
        <v>16</v>
      </c>
      <c r="E6984" s="213">
        <v>408</v>
      </c>
      <c r="F6984" s="213" t="s">
        <v>149</v>
      </c>
    </row>
    <row r="6985" spans="1:6" x14ac:dyDescent="0.3">
      <c r="A6985" s="213">
        <v>2014</v>
      </c>
      <c r="B6985" s="213" t="s">
        <v>93</v>
      </c>
      <c r="C6985" s="213" t="s">
        <v>81</v>
      </c>
      <c r="D6985" s="213" t="s">
        <v>2</v>
      </c>
      <c r="E6985" s="213">
        <v>913</v>
      </c>
      <c r="F6985" s="213" t="s">
        <v>149</v>
      </c>
    </row>
    <row r="6986" spans="1:6" x14ac:dyDescent="0.3">
      <c r="A6986" s="213">
        <v>2014</v>
      </c>
      <c r="B6986" s="213" t="s">
        <v>93</v>
      </c>
      <c r="C6986" s="213" t="s">
        <v>81</v>
      </c>
      <c r="D6986" s="213" t="s">
        <v>4</v>
      </c>
      <c r="E6986" s="213">
        <v>982</v>
      </c>
      <c r="F6986" s="213" t="s">
        <v>149</v>
      </c>
    </row>
    <row r="6987" spans="1:6" x14ac:dyDescent="0.3">
      <c r="A6987" s="213">
        <v>2014</v>
      </c>
      <c r="B6987" s="213" t="s">
        <v>93</v>
      </c>
      <c r="C6987" s="213" t="s">
        <v>81</v>
      </c>
      <c r="D6987" s="213" t="s">
        <v>38</v>
      </c>
      <c r="E6987" s="213">
        <v>85</v>
      </c>
      <c r="F6987" s="213" t="s">
        <v>149</v>
      </c>
    </row>
    <row r="6988" spans="1:6" x14ac:dyDescent="0.3">
      <c r="A6988" s="213">
        <v>2014</v>
      </c>
      <c r="B6988" s="213" t="s">
        <v>93</v>
      </c>
      <c r="C6988" s="213" t="s">
        <v>81</v>
      </c>
      <c r="D6988" s="213" t="s">
        <v>275</v>
      </c>
      <c r="E6988" s="213">
        <v>88</v>
      </c>
      <c r="F6988" s="213" t="s">
        <v>149</v>
      </c>
    </row>
    <row r="6989" spans="1:6" x14ac:dyDescent="0.3">
      <c r="A6989" s="213">
        <v>2014</v>
      </c>
      <c r="B6989" s="213" t="s">
        <v>93</v>
      </c>
      <c r="C6989" s="213" t="s">
        <v>81</v>
      </c>
      <c r="D6989" s="213" t="s">
        <v>8</v>
      </c>
      <c r="E6989" s="213">
        <v>322</v>
      </c>
      <c r="F6989" s="213" t="s">
        <v>149</v>
      </c>
    </row>
    <row r="6990" spans="1:6" x14ac:dyDescent="0.3">
      <c r="A6990" s="213">
        <v>2014</v>
      </c>
      <c r="B6990" s="213" t="s">
        <v>93</v>
      </c>
      <c r="C6990" s="213" t="s">
        <v>81</v>
      </c>
      <c r="D6990" s="213" t="s">
        <v>78</v>
      </c>
      <c r="E6990" s="213">
        <v>468</v>
      </c>
      <c r="F6990" s="213" t="s">
        <v>149</v>
      </c>
    </row>
    <row r="6991" spans="1:6" x14ac:dyDescent="0.3">
      <c r="A6991" s="213">
        <v>2014</v>
      </c>
      <c r="B6991" s="213" t="s">
        <v>93</v>
      </c>
      <c r="C6991" s="213" t="s">
        <v>81</v>
      </c>
      <c r="D6991" s="213" t="s">
        <v>27</v>
      </c>
      <c r="E6991" s="213">
        <v>323</v>
      </c>
      <c r="F6991" s="213" t="s">
        <v>149</v>
      </c>
    </row>
    <row r="6992" spans="1:6" x14ac:dyDescent="0.3">
      <c r="A6992" s="213">
        <v>2014</v>
      </c>
      <c r="B6992" s="213" t="s">
        <v>93</v>
      </c>
      <c r="C6992" s="213" t="s">
        <v>81</v>
      </c>
      <c r="D6992" s="213" t="s">
        <v>13</v>
      </c>
      <c r="E6992" s="213">
        <v>152</v>
      </c>
      <c r="F6992" s="213" t="s">
        <v>149</v>
      </c>
    </row>
    <row r="6993" spans="1:6" x14ac:dyDescent="0.3">
      <c r="A6993" s="213">
        <v>2014</v>
      </c>
      <c r="B6993" s="213" t="s">
        <v>93</v>
      </c>
      <c r="C6993" s="213" t="s">
        <v>81</v>
      </c>
      <c r="D6993" s="213" t="s">
        <v>70</v>
      </c>
      <c r="E6993" s="213">
        <v>413</v>
      </c>
      <c r="F6993" s="213" t="s">
        <v>149</v>
      </c>
    </row>
    <row r="6994" spans="1:6" x14ac:dyDescent="0.3">
      <c r="A6994" s="213">
        <v>2014</v>
      </c>
      <c r="B6994" s="213" t="s">
        <v>93</v>
      </c>
      <c r="C6994" s="213" t="s">
        <v>81</v>
      </c>
      <c r="D6994" s="213" t="s">
        <v>72</v>
      </c>
      <c r="E6994" s="213">
        <v>108</v>
      </c>
      <c r="F6994" s="213" t="s">
        <v>149</v>
      </c>
    </row>
    <row r="6995" spans="1:6" x14ac:dyDescent="0.3">
      <c r="A6995" s="213">
        <v>2014</v>
      </c>
      <c r="B6995" s="213" t="s">
        <v>93</v>
      </c>
      <c r="C6995" s="213" t="s">
        <v>81</v>
      </c>
      <c r="D6995" s="213" t="s">
        <v>276</v>
      </c>
      <c r="E6995" s="213">
        <v>44</v>
      </c>
      <c r="F6995" s="213" t="s">
        <v>149</v>
      </c>
    </row>
    <row r="6996" spans="1:6" x14ac:dyDescent="0.3">
      <c r="A6996" s="213">
        <v>2014</v>
      </c>
      <c r="B6996" s="213" t="s">
        <v>93</v>
      </c>
      <c r="C6996" s="213" t="s">
        <v>81</v>
      </c>
      <c r="D6996" s="213" t="s">
        <v>6</v>
      </c>
      <c r="E6996" s="292">
        <v>1001</v>
      </c>
      <c r="F6996" s="213" t="s">
        <v>149</v>
      </c>
    </row>
    <row r="6997" spans="1:6" x14ac:dyDescent="0.3">
      <c r="A6997" s="213">
        <v>2014</v>
      </c>
      <c r="B6997" s="213" t="s">
        <v>93</v>
      </c>
      <c r="C6997" s="213" t="s">
        <v>81</v>
      </c>
      <c r="D6997" s="213" t="s">
        <v>62</v>
      </c>
      <c r="E6997" s="213">
        <v>236</v>
      </c>
      <c r="F6997" s="213" t="s">
        <v>149</v>
      </c>
    </row>
    <row r="6998" spans="1:6" x14ac:dyDescent="0.3">
      <c r="A6998" s="213">
        <v>2014</v>
      </c>
      <c r="B6998" s="213" t="s">
        <v>93</v>
      </c>
      <c r="C6998" s="213" t="s">
        <v>81</v>
      </c>
      <c r="D6998" s="213" t="s">
        <v>5</v>
      </c>
      <c r="E6998" s="213">
        <v>692</v>
      </c>
      <c r="F6998" s="213" t="s">
        <v>149</v>
      </c>
    </row>
    <row r="6999" spans="1:6" x14ac:dyDescent="0.3">
      <c r="A6999" s="213">
        <v>2014</v>
      </c>
      <c r="B6999" s="213" t="s">
        <v>93</v>
      </c>
      <c r="C6999" s="213" t="s">
        <v>81</v>
      </c>
      <c r="D6999" s="213" t="s">
        <v>76</v>
      </c>
      <c r="E6999" s="213">
        <v>382</v>
      </c>
      <c r="F6999" s="213" t="s">
        <v>149</v>
      </c>
    </row>
    <row r="7000" spans="1:6" x14ac:dyDescent="0.3">
      <c r="A7000" s="213">
        <v>2014</v>
      </c>
      <c r="B7000" s="213" t="s">
        <v>93</v>
      </c>
      <c r="C7000" s="213" t="s">
        <v>81</v>
      </c>
      <c r="D7000" s="213" t="s">
        <v>63</v>
      </c>
      <c r="E7000" s="213">
        <v>82</v>
      </c>
      <c r="F7000" s="213" t="s">
        <v>149</v>
      </c>
    </row>
    <row r="7001" spans="1:6" x14ac:dyDescent="0.3">
      <c r="A7001" s="213">
        <v>2014</v>
      </c>
      <c r="B7001" s="213" t="s">
        <v>93</v>
      </c>
      <c r="C7001" s="213" t="s">
        <v>81</v>
      </c>
      <c r="D7001" s="213" t="s">
        <v>277</v>
      </c>
      <c r="E7001" s="213">
        <v>45</v>
      </c>
      <c r="F7001" s="213" t="s">
        <v>149</v>
      </c>
    </row>
    <row r="7002" spans="1:6" x14ac:dyDescent="0.3">
      <c r="A7002" s="213">
        <v>2014</v>
      </c>
      <c r="B7002" s="213" t="s">
        <v>93</v>
      </c>
      <c r="C7002" s="213" t="s">
        <v>81</v>
      </c>
      <c r="D7002" s="213" t="s">
        <v>43</v>
      </c>
      <c r="E7002" s="213">
        <v>104</v>
      </c>
      <c r="F7002" s="213" t="s">
        <v>149</v>
      </c>
    </row>
    <row r="7003" spans="1:6" x14ac:dyDescent="0.3">
      <c r="A7003" s="213">
        <v>2014</v>
      </c>
      <c r="B7003" s="213" t="s">
        <v>93</v>
      </c>
      <c r="C7003" s="213" t="s">
        <v>81</v>
      </c>
      <c r="D7003" s="213" t="s">
        <v>65</v>
      </c>
      <c r="E7003" s="213">
        <v>100</v>
      </c>
      <c r="F7003" s="213" t="s">
        <v>149</v>
      </c>
    </row>
    <row r="7004" spans="1:6" x14ac:dyDescent="0.3">
      <c r="A7004" s="213">
        <v>2014</v>
      </c>
      <c r="B7004" s="213" t="s">
        <v>93</v>
      </c>
      <c r="C7004" s="213" t="s">
        <v>81</v>
      </c>
      <c r="D7004" s="213" t="s">
        <v>22</v>
      </c>
      <c r="E7004" s="213">
        <v>165</v>
      </c>
      <c r="F7004" s="213" t="s">
        <v>149</v>
      </c>
    </row>
    <row r="7005" spans="1:6" x14ac:dyDescent="0.3">
      <c r="A7005" s="213">
        <v>2014</v>
      </c>
      <c r="B7005" s="213" t="s">
        <v>93</v>
      </c>
      <c r="C7005" s="213" t="s">
        <v>81</v>
      </c>
      <c r="D7005" s="213" t="s">
        <v>61</v>
      </c>
      <c r="E7005" s="213">
        <v>81</v>
      </c>
      <c r="F7005" s="213" t="s">
        <v>149</v>
      </c>
    </row>
    <row r="7006" spans="1:6" x14ac:dyDescent="0.3">
      <c r="A7006" s="213">
        <v>2014</v>
      </c>
      <c r="B7006" s="213" t="s">
        <v>93</v>
      </c>
      <c r="C7006" s="213" t="s">
        <v>81</v>
      </c>
      <c r="D7006" s="213" t="s">
        <v>23</v>
      </c>
      <c r="E7006" s="213">
        <v>177</v>
      </c>
      <c r="F7006" s="213" t="s">
        <v>149</v>
      </c>
    </row>
    <row r="7007" spans="1:6" x14ac:dyDescent="0.3">
      <c r="A7007" s="213">
        <v>2014</v>
      </c>
      <c r="B7007" s="213" t="s">
        <v>93</v>
      </c>
      <c r="C7007" s="213" t="s">
        <v>81</v>
      </c>
      <c r="D7007" s="213" t="s">
        <v>12</v>
      </c>
      <c r="E7007" s="213">
        <v>108</v>
      </c>
      <c r="F7007" s="213" t="s">
        <v>149</v>
      </c>
    </row>
    <row r="7008" spans="1:6" x14ac:dyDescent="0.3">
      <c r="A7008" s="213">
        <v>2014</v>
      </c>
      <c r="B7008" s="213" t="s">
        <v>93</v>
      </c>
      <c r="C7008" s="213" t="s">
        <v>81</v>
      </c>
      <c r="D7008" s="213" t="s">
        <v>278</v>
      </c>
      <c r="E7008" s="213">
        <v>247</v>
      </c>
      <c r="F7008" s="213" t="s">
        <v>149</v>
      </c>
    </row>
    <row r="7009" spans="1:6" x14ac:dyDescent="0.3">
      <c r="A7009" s="213">
        <v>2014</v>
      </c>
      <c r="B7009" s="213" t="s">
        <v>93</v>
      </c>
      <c r="C7009" s="213" t="s">
        <v>81</v>
      </c>
      <c r="D7009" s="213" t="s">
        <v>19</v>
      </c>
      <c r="E7009" s="213">
        <v>237</v>
      </c>
      <c r="F7009" s="213" t="s">
        <v>149</v>
      </c>
    </row>
    <row r="7010" spans="1:6" x14ac:dyDescent="0.3">
      <c r="A7010" s="213">
        <v>2014</v>
      </c>
      <c r="B7010" s="213" t="s">
        <v>93</v>
      </c>
      <c r="C7010" s="213" t="s">
        <v>81</v>
      </c>
      <c r="D7010" s="213" t="s">
        <v>45</v>
      </c>
      <c r="E7010" s="213">
        <v>39</v>
      </c>
      <c r="F7010" s="213" t="s">
        <v>149</v>
      </c>
    </row>
    <row r="7011" spans="1:6" x14ac:dyDescent="0.3">
      <c r="A7011" s="213">
        <v>2014</v>
      </c>
      <c r="B7011" s="213" t="s">
        <v>93</v>
      </c>
      <c r="C7011" s="213" t="s">
        <v>81</v>
      </c>
      <c r="D7011" s="213" t="s">
        <v>48</v>
      </c>
      <c r="E7011" s="213">
        <v>128</v>
      </c>
      <c r="F7011" s="213" t="s">
        <v>149</v>
      </c>
    </row>
    <row r="7012" spans="1:6" x14ac:dyDescent="0.3">
      <c r="A7012" s="213">
        <v>2014</v>
      </c>
      <c r="B7012" s="213" t="s">
        <v>93</v>
      </c>
      <c r="C7012" s="213" t="s">
        <v>81</v>
      </c>
      <c r="D7012" s="213" t="s">
        <v>34</v>
      </c>
      <c r="E7012" s="213">
        <v>74</v>
      </c>
      <c r="F7012" s="213" t="s">
        <v>149</v>
      </c>
    </row>
    <row r="7013" spans="1:6" x14ac:dyDescent="0.3">
      <c r="A7013" s="213">
        <v>2014</v>
      </c>
      <c r="B7013" s="213" t="s">
        <v>93</v>
      </c>
      <c r="C7013" s="213" t="s">
        <v>81</v>
      </c>
      <c r="D7013" s="213" t="s">
        <v>3</v>
      </c>
      <c r="E7013" s="213">
        <v>837</v>
      </c>
      <c r="F7013" s="213" t="s">
        <v>149</v>
      </c>
    </row>
    <row r="7014" spans="1:6" x14ac:dyDescent="0.3">
      <c r="A7014" s="213">
        <v>2014</v>
      </c>
      <c r="B7014" s="213" t="s">
        <v>93</v>
      </c>
      <c r="C7014" s="213" t="s">
        <v>81</v>
      </c>
      <c r="D7014" s="213" t="s">
        <v>80</v>
      </c>
      <c r="E7014" s="213">
        <v>292</v>
      </c>
      <c r="F7014" s="213" t="s">
        <v>149</v>
      </c>
    </row>
    <row r="7015" spans="1:6" x14ac:dyDescent="0.3">
      <c r="A7015" s="213">
        <v>2014</v>
      </c>
      <c r="B7015" s="213" t="s">
        <v>93</v>
      </c>
      <c r="C7015" s="213" t="s">
        <v>81</v>
      </c>
      <c r="D7015" s="213" t="s">
        <v>39</v>
      </c>
      <c r="E7015" s="213">
        <v>185</v>
      </c>
      <c r="F7015" s="213" t="s">
        <v>149</v>
      </c>
    </row>
    <row r="7016" spans="1:6" x14ac:dyDescent="0.3">
      <c r="A7016" s="213">
        <v>2014</v>
      </c>
      <c r="B7016" s="213" t="s">
        <v>93</v>
      </c>
      <c r="C7016" s="213" t="s">
        <v>81</v>
      </c>
      <c r="D7016" s="213" t="s">
        <v>14</v>
      </c>
      <c r="E7016" s="213">
        <v>577</v>
      </c>
      <c r="F7016" s="213" t="s">
        <v>149</v>
      </c>
    </row>
    <row r="7017" spans="1:6" x14ac:dyDescent="0.3">
      <c r="A7017" s="213">
        <v>2014</v>
      </c>
      <c r="B7017" s="213" t="s">
        <v>93</v>
      </c>
      <c r="C7017" s="213" t="s">
        <v>81</v>
      </c>
      <c r="D7017" s="213" t="s">
        <v>68</v>
      </c>
      <c r="E7017" s="213">
        <v>115</v>
      </c>
      <c r="F7017" s="213" t="s">
        <v>149</v>
      </c>
    </row>
    <row r="7018" spans="1:6" x14ac:dyDescent="0.3">
      <c r="A7018" s="213">
        <v>2014</v>
      </c>
      <c r="B7018" s="213" t="s">
        <v>93</v>
      </c>
      <c r="C7018" s="213" t="s">
        <v>81</v>
      </c>
      <c r="D7018" s="213" t="s">
        <v>69</v>
      </c>
      <c r="E7018" s="213">
        <v>105</v>
      </c>
      <c r="F7018" s="213" t="s">
        <v>149</v>
      </c>
    </row>
    <row r="7019" spans="1:6" x14ac:dyDescent="0.3">
      <c r="A7019" s="213">
        <v>2014</v>
      </c>
      <c r="B7019" s="213" t="s">
        <v>93</v>
      </c>
      <c r="C7019" s="213" t="s">
        <v>81</v>
      </c>
      <c r="D7019" s="213" t="s">
        <v>279</v>
      </c>
      <c r="E7019" s="213">
        <v>46</v>
      </c>
      <c r="F7019" s="213" t="s">
        <v>149</v>
      </c>
    </row>
    <row r="7020" spans="1:6" x14ac:dyDescent="0.3">
      <c r="A7020" s="213">
        <v>2014</v>
      </c>
      <c r="B7020" s="213" t="s">
        <v>93</v>
      </c>
      <c r="C7020" s="213" t="s">
        <v>81</v>
      </c>
      <c r="D7020" s="213" t="s">
        <v>24</v>
      </c>
      <c r="E7020" s="213">
        <v>608</v>
      </c>
      <c r="F7020" s="213" t="s">
        <v>149</v>
      </c>
    </row>
    <row r="7021" spans="1:6" x14ac:dyDescent="0.3">
      <c r="A7021" s="213">
        <v>2014</v>
      </c>
      <c r="B7021" s="213" t="s">
        <v>93</v>
      </c>
      <c r="C7021" s="213" t="s">
        <v>81</v>
      </c>
      <c r="D7021" s="213" t="s">
        <v>9</v>
      </c>
      <c r="E7021" s="213">
        <v>417</v>
      </c>
      <c r="F7021" s="213" t="s">
        <v>149</v>
      </c>
    </row>
    <row r="7022" spans="1:6" x14ac:dyDescent="0.3">
      <c r="A7022" s="213">
        <v>2014</v>
      </c>
      <c r="B7022" s="213" t="s">
        <v>93</v>
      </c>
      <c r="C7022" s="213" t="s">
        <v>81</v>
      </c>
      <c r="D7022" s="213" t="s">
        <v>67</v>
      </c>
      <c r="E7022" s="213">
        <v>158</v>
      </c>
      <c r="F7022" s="213" t="s">
        <v>149</v>
      </c>
    </row>
    <row r="7023" spans="1:6" x14ac:dyDescent="0.3">
      <c r="A7023" s="213">
        <v>2014</v>
      </c>
      <c r="B7023" s="213" t="s">
        <v>93</v>
      </c>
      <c r="C7023" s="213" t="s">
        <v>81</v>
      </c>
      <c r="D7023" s="213" t="s">
        <v>28</v>
      </c>
      <c r="E7023" s="213">
        <v>273</v>
      </c>
      <c r="F7023" s="213" t="s">
        <v>149</v>
      </c>
    </row>
    <row r="7024" spans="1:6" x14ac:dyDescent="0.3">
      <c r="A7024" s="213">
        <v>2014</v>
      </c>
      <c r="B7024" s="213" t="s">
        <v>93</v>
      </c>
      <c r="C7024" s="213" t="s">
        <v>81</v>
      </c>
      <c r="D7024" s="213" t="s">
        <v>31</v>
      </c>
      <c r="E7024" s="213">
        <v>209</v>
      </c>
      <c r="F7024" s="213" t="s">
        <v>149</v>
      </c>
    </row>
    <row r="7025" spans="1:6" x14ac:dyDescent="0.3">
      <c r="A7025" s="213">
        <v>2014</v>
      </c>
      <c r="B7025" s="213" t="s">
        <v>93</v>
      </c>
      <c r="C7025" s="213" t="s">
        <v>81</v>
      </c>
      <c r="D7025" s="213" t="s">
        <v>64</v>
      </c>
      <c r="E7025" s="213">
        <v>254</v>
      </c>
      <c r="F7025" s="213" t="s">
        <v>149</v>
      </c>
    </row>
    <row r="7026" spans="1:6" x14ac:dyDescent="0.3">
      <c r="A7026" s="213">
        <v>2014</v>
      </c>
      <c r="B7026" s="213" t="s">
        <v>93</v>
      </c>
      <c r="C7026" s="213" t="s">
        <v>81</v>
      </c>
      <c r="D7026" s="213" t="s">
        <v>280</v>
      </c>
      <c r="E7026" s="213">
        <v>69</v>
      </c>
      <c r="F7026" s="213" t="s">
        <v>149</v>
      </c>
    </row>
    <row r="7027" spans="1:6" x14ac:dyDescent="0.3">
      <c r="A7027" s="213">
        <v>2014</v>
      </c>
      <c r="B7027" s="213" t="s">
        <v>93</v>
      </c>
      <c r="C7027" s="213" t="s">
        <v>81</v>
      </c>
      <c r="D7027" s="213" t="s">
        <v>73</v>
      </c>
      <c r="E7027" s="213">
        <v>411</v>
      </c>
      <c r="F7027" s="213" t="s">
        <v>149</v>
      </c>
    </row>
    <row r="7028" spans="1:6" x14ac:dyDescent="0.3">
      <c r="A7028" s="213">
        <v>2014</v>
      </c>
      <c r="B7028" s="213" t="s">
        <v>93</v>
      </c>
      <c r="C7028" s="213" t="s">
        <v>81</v>
      </c>
      <c r="D7028" s="213" t="s">
        <v>26</v>
      </c>
      <c r="E7028" s="213">
        <v>204</v>
      </c>
      <c r="F7028" s="213" t="s">
        <v>149</v>
      </c>
    </row>
    <row r="7029" spans="1:6" x14ac:dyDescent="0.3">
      <c r="A7029" s="213">
        <v>2014</v>
      </c>
      <c r="B7029" s="213" t="s">
        <v>93</v>
      </c>
      <c r="C7029" s="213" t="s">
        <v>81</v>
      </c>
      <c r="D7029" s="213" t="s">
        <v>32</v>
      </c>
      <c r="E7029" s="213">
        <v>175</v>
      </c>
      <c r="F7029" s="213" t="s">
        <v>149</v>
      </c>
    </row>
    <row r="7030" spans="1:6" x14ac:dyDescent="0.3">
      <c r="A7030" s="213">
        <v>2014</v>
      </c>
      <c r="B7030" s="213" t="s">
        <v>93</v>
      </c>
      <c r="C7030" s="213" t="s">
        <v>81</v>
      </c>
      <c r="D7030" s="213" t="s">
        <v>46</v>
      </c>
      <c r="E7030" s="213">
        <v>408</v>
      </c>
      <c r="F7030" s="213" t="s">
        <v>149</v>
      </c>
    </row>
    <row r="7031" spans="1:6" x14ac:dyDescent="0.3">
      <c r="A7031" s="213">
        <v>2014</v>
      </c>
      <c r="B7031" s="213" t="s">
        <v>93</v>
      </c>
      <c r="C7031" s="213" t="s">
        <v>81</v>
      </c>
      <c r="D7031" s="213" t="s">
        <v>75</v>
      </c>
      <c r="E7031" s="213">
        <v>244</v>
      </c>
      <c r="F7031" s="213" t="s">
        <v>149</v>
      </c>
    </row>
    <row r="7032" spans="1:6" x14ac:dyDescent="0.3">
      <c r="A7032" s="213">
        <v>2014</v>
      </c>
      <c r="B7032" s="213" t="s">
        <v>93</v>
      </c>
      <c r="C7032" s="213" t="s">
        <v>81</v>
      </c>
      <c r="D7032" s="213" t="s">
        <v>10</v>
      </c>
      <c r="E7032" s="213">
        <v>732</v>
      </c>
      <c r="F7032" s="213" t="s">
        <v>149</v>
      </c>
    </row>
    <row r="7033" spans="1:6" x14ac:dyDescent="0.3">
      <c r="A7033" s="213">
        <v>2014</v>
      </c>
      <c r="B7033" s="213" t="s">
        <v>93</v>
      </c>
      <c r="C7033" s="213" t="s">
        <v>81</v>
      </c>
      <c r="D7033" s="213" t="s">
        <v>291</v>
      </c>
      <c r="E7033" s="213">
        <v>87</v>
      </c>
      <c r="F7033" s="213" t="s">
        <v>149</v>
      </c>
    </row>
    <row r="7034" spans="1:6" x14ac:dyDescent="0.3">
      <c r="A7034" s="213">
        <v>2014</v>
      </c>
      <c r="B7034" s="213" t="s">
        <v>93</v>
      </c>
      <c r="C7034" s="213" t="s">
        <v>81</v>
      </c>
      <c r="D7034" s="213" t="s">
        <v>15</v>
      </c>
      <c r="E7034" s="213">
        <v>626</v>
      </c>
      <c r="F7034" s="213" t="s">
        <v>149</v>
      </c>
    </row>
    <row r="7035" spans="1:6" x14ac:dyDescent="0.3">
      <c r="A7035" s="213">
        <v>2014</v>
      </c>
      <c r="B7035" s="213" t="s">
        <v>93</v>
      </c>
      <c r="C7035" s="213" t="s">
        <v>81</v>
      </c>
      <c r="D7035" s="213" t="s">
        <v>18</v>
      </c>
      <c r="E7035" s="213">
        <v>563</v>
      </c>
      <c r="F7035" s="213" t="s">
        <v>149</v>
      </c>
    </row>
    <row r="7036" spans="1:6" x14ac:dyDescent="0.3">
      <c r="A7036" s="213">
        <v>2014</v>
      </c>
      <c r="B7036" s="213" t="s">
        <v>93</v>
      </c>
      <c r="C7036" s="213" t="s">
        <v>81</v>
      </c>
      <c r="D7036" s="213" t="s">
        <v>77</v>
      </c>
      <c r="E7036" s="213">
        <v>206</v>
      </c>
      <c r="F7036" s="213" t="s">
        <v>149</v>
      </c>
    </row>
    <row r="7037" spans="1:6" x14ac:dyDescent="0.3">
      <c r="A7037" s="213">
        <v>2014</v>
      </c>
      <c r="B7037" s="213" t="s">
        <v>93</v>
      </c>
      <c r="C7037" s="213" t="s">
        <v>81</v>
      </c>
      <c r="D7037" s="213" t="s">
        <v>44</v>
      </c>
      <c r="E7037" s="213">
        <v>53</v>
      </c>
      <c r="F7037" s="213" t="s">
        <v>149</v>
      </c>
    </row>
    <row r="7038" spans="1:6" x14ac:dyDescent="0.3">
      <c r="A7038" s="213">
        <v>2014</v>
      </c>
      <c r="B7038" s="213" t="s">
        <v>93</v>
      </c>
      <c r="C7038" s="213" t="s">
        <v>81</v>
      </c>
      <c r="D7038" s="213" t="s">
        <v>71</v>
      </c>
      <c r="E7038" s="213">
        <v>211</v>
      </c>
      <c r="F7038" s="213" t="s">
        <v>149</v>
      </c>
    </row>
    <row r="7039" spans="1:6" x14ac:dyDescent="0.3">
      <c r="A7039" s="213">
        <v>2014</v>
      </c>
      <c r="B7039" s="213" t="s">
        <v>93</v>
      </c>
      <c r="C7039" s="213" t="s">
        <v>81</v>
      </c>
      <c r="D7039" s="213" t="s">
        <v>52</v>
      </c>
      <c r="E7039" s="213">
        <v>57</v>
      </c>
      <c r="F7039" s="213" t="s">
        <v>149</v>
      </c>
    </row>
    <row r="7040" spans="1:6" x14ac:dyDescent="0.3">
      <c r="A7040" s="213">
        <v>2014</v>
      </c>
      <c r="B7040" s="213" t="s">
        <v>93</v>
      </c>
      <c r="C7040" s="213" t="s">
        <v>81</v>
      </c>
      <c r="D7040" s="213" t="s">
        <v>20</v>
      </c>
      <c r="E7040" s="213">
        <v>336</v>
      </c>
      <c r="F7040" s="213" t="s">
        <v>149</v>
      </c>
    </row>
    <row r="7041" spans="1:6" x14ac:dyDescent="0.3">
      <c r="A7041" s="213">
        <v>2014</v>
      </c>
      <c r="B7041" s="213" t="s">
        <v>93</v>
      </c>
      <c r="C7041" s="213" t="s">
        <v>81</v>
      </c>
      <c r="D7041" s="213" t="s">
        <v>95</v>
      </c>
      <c r="E7041" s="213">
        <v>550</v>
      </c>
      <c r="F7041" s="213" t="s">
        <v>149</v>
      </c>
    </row>
    <row r="7042" spans="1:6" x14ac:dyDescent="0.3">
      <c r="A7042" s="213">
        <v>2014</v>
      </c>
      <c r="B7042" s="213" t="s">
        <v>93</v>
      </c>
      <c r="C7042" s="213" t="s">
        <v>81</v>
      </c>
      <c r="D7042" s="213" t="s">
        <v>30</v>
      </c>
      <c r="E7042" s="213">
        <v>77</v>
      </c>
      <c r="F7042" s="213" t="s">
        <v>149</v>
      </c>
    </row>
    <row r="7043" spans="1:6" x14ac:dyDescent="0.3">
      <c r="A7043" s="213">
        <v>2014</v>
      </c>
      <c r="B7043" s="213" t="s">
        <v>93</v>
      </c>
      <c r="C7043" s="213" t="s">
        <v>81</v>
      </c>
      <c r="D7043" s="213" t="s">
        <v>281</v>
      </c>
      <c r="E7043" s="292">
        <v>1415</v>
      </c>
      <c r="F7043" s="213" t="s">
        <v>149</v>
      </c>
    </row>
    <row r="7044" spans="1:6" x14ac:dyDescent="0.3">
      <c r="A7044" s="213">
        <v>2014</v>
      </c>
      <c r="B7044" s="213" t="s">
        <v>93</v>
      </c>
      <c r="C7044" s="213" t="s">
        <v>81</v>
      </c>
      <c r="D7044" s="213" t="s">
        <v>282</v>
      </c>
      <c r="E7044" s="213">
        <v>96</v>
      </c>
      <c r="F7044" s="213" t="s">
        <v>149</v>
      </c>
    </row>
    <row r="7045" spans="1:6" x14ac:dyDescent="0.3">
      <c r="A7045" s="213">
        <v>2014</v>
      </c>
      <c r="B7045" s="213" t="s">
        <v>93</v>
      </c>
      <c r="C7045" s="213" t="s">
        <v>81</v>
      </c>
      <c r="D7045" s="213" t="s">
        <v>145</v>
      </c>
      <c r="E7045" s="292">
        <v>6748</v>
      </c>
      <c r="F7045" s="213" t="s">
        <v>149</v>
      </c>
    </row>
    <row r="7046" spans="1:6" x14ac:dyDescent="0.3">
      <c r="A7046" s="213">
        <v>2014</v>
      </c>
      <c r="B7046" s="213" t="s">
        <v>93</v>
      </c>
      <c r="C7046" s="213" t="s">
        <v>81</v>
      </c>
      <c r="D7046" s="213" t="s">
        <v>146</v>
      </c>
      <c r="E7046" s="292">
        <v>3561</v>
      </c>
      <c r="F7046" s="213" t="s">
        <v>149</v>
      </c>
    </row>
    <row r="7047" spans="1:6" x14ac:dyDescent="0.3">
      <c r="A7047" s="213">
        <v>2014</v>
      </c>
      <c r="B7047" s="213" t="s">
        <v>93</v>
      </c>
      <c r="C7047" s="213" t="s">
        <v>81</v>
      </c>
      <c r="D7047" s="213" t="s">
        <v>147</v>
      </c>
      <c r="E7047" s="292">
        <v>7848</v>
      </c>
      <c r="F7047" s="213" t="s">
        <v>149</v>
      </c>
    </row>
    <row r="7048" spans="1:6" x14ac:dyDescent="0.3">
      <c r="A7048" s="213">
        <v>2014</v>
      </c>
      <c r="B7048" s="213" t="s">
        <v>93</v>
      </c>
      <c r="C7048" s="213" t="s">
        <v>90</v>
      </c>
      <c r="D7048" s="213" t="s">
        <v>35</v>
      </c>
      <c r="E7048" s="213">
        <v>34</v>
      </c>
      <c r="F7048" s="213" t="s">
        <v>149</v>
      </c>
    </row>
    <row r="7049" spans="1:6" x14ac:dyDescent="0.3">
      <c r="A7049" s="213">
        <v>2014</v>
      </c>
      <c r="B7049" s="213" t="s">
        <v>93</v>
      </c>
      <c r="C7049" s="213" t="s">
        <v>90</v>
      </c>
      <c r="D7049" s="213" t="s">
        <v>41</v>
      </c>
      <c r="E7049" s="213">
        <v>36</v>
      </c>
      <c r="F7049" s="213" t="s">
        <v>149</v>
      </c>
    </row>
    <row r="7050" spans="1:6" x14ac:dyDescent="0.3">
      <c r="A7050" s="213">
        <v>2014</v>
      </c>
      <c r="B7050" s="213" t="s">
        <v>93</v>
      </c>
      <c r="C7050" s="213" t="s">
        <v>90</v>
      </c>
      <c r="D7050" s="213" t="s">
        <v>59</v>
      </c>
      <c r="E7050" s="213">
        <v>55</v>
      </c>
      <c r="F7050" s="213" t="s">
        <v>149</v>
      </c>
    </row>
    <row r="7051" spans="1:6" x14ac:dyDescent="0.3">
      <c r="A7051" s="213">
        <v>2014</v>
      </c>
      <c r="B7051" s="213" t="s">
        <v>93</v>
      </c>
      <c r="C7051" s="213" t="s">
        <v>90</v>
      </c>
      <c r="D7051" s="213" t="s">
        <v>79</v>
      </c>
      <c r="E7051" s="213">
        <v>788</v>
      </c>
      <c r="F7051" s="213" t="s">
        <v>149</v>
      </c>
    </row>
    <row r="7052" spans="1:6" x14ac:dyDescent="0.3">
      <c r="A7052" s="213">
        <v>2014</v>
      </c>
      <c r="B7052" s="213" t="s">
        <v>93</v>
      </c>
      <c r="C7052" s="213" t="s">
        <v>90</v>
      </c>
      <c r="D7052" s="213" t="s">
        <v>17</v>
      </c>
      <c r="E7052" s="213">
        <v>443</v>
      </c>
      <c r="F7052" s="213" t="s">
        <v>149</v>
      </c>
    </row>
    <row r="7053" spans="1:6" x14ac:dyDescent="0.3">
      <c r="A7053" s="213">
        <v>2014</v>
      </c>
      <c r="B7053" s="213" t="s">
        <v>93</v>
      </c>
      <c r="C7053" s="213" t="s">
        <v>90</v>
      </c>
      <c r="D7053" s="213" t="s">
        <v>274</v>
      </c>
      <c r="E7053" s="213">
        <v>70</v>
      </c>
      <c r="F7053" s="213" t="s">
        <v>149</v>
      </c>
    </row>
    <row r="7054" spans="1:6" x14ac:dyDescent="0.3">
      <c r="A7054" s="213">
        <v>2014</v>
      </c>
      <c r="B7054" s="213" t="s">
        <v>93</v>
      </c>
      <c r="C7054" s="213" t="s">
        <v>90</v>
      </c>
      <c r="D7054" s="213" t="s">
        <v>66</v>
      </c>
      <c r="E7054" s="213">
        <v>113</v>
      </c>
      <c r="F7054" s="213" t="s">
        <v>149</v>
      </c>
    </row>
    <row r="7055" spans="1:6" x14ac:dyDescent="0.3">
      <c r="A7055" s="213">
        <v>2014</v>
      </c>
      <c r="B7055" s="213" t="s">
        <v>93</v>
      </c>
      <c r="C7055" s="213" t="s">
        <v>90</v>
      </c>
      <c r="D7055" s="213" t="s">
        <v>283</v>
      </c>
      <c r="E7055" s="213">
        <v>36</v>
      </c>
      <c r="F7055" s="213" t="s">
        <v>149</v>
      </c>
    </row>
    <row r="7056" spans="1:6" x14ac:dyDescent="0.3">
      <c r="A7056" s="213">
        <v>2014</v>
      </c>
      <c r="B7056" s="213" t="s">
        <v>93</v>
      </c>
      <c r="C7056" s="213" t="s">
        <v>90</v>
      </c>
      <c r="D7056" s="213" t="s">
        <v>11</v>
      </c>
      <c r="E7056" s="213">
        <v>841</v>
      </c>
      <c r="F7056" s="213" t="s">
        <v>149</v>
      </c>
    </row>
    <row r="7057" spans="1:6" x14ac:dyDescent="0.3">
      <c r="A7057" s="213">
        <v>2014</v>
      </c>
      <c r="B7057" s="213" t="s">
        <v>93</v>
      </c>
      <c r="C7057" s="213" t="s">
        <v>90</v>
      </c>
      <c r="D7057" s="213" t="s">
        <v>56</v>
      </c>
      <c r="E7057" s="213">
        <v>231</v>
      </c>
      <c r="F7057" s="213" t="s">
        <v>149</v>
      </c>
    </row>
    <row r="7058" spans="1:6" x14ac:dyDescent="0.3">
      <c r="A7058" s="213">
        <v>2014</v>
      </c>
      <c r="B7058" s="213" t="s">
        <v>93</v>
      </c>
      <c r="C7058" s="213" t="s">
        <v>90</v>
      </c>
      <c r="D7058" s="213" t="s">
        <v>29</v>
      </c>
      <c r="E7058" s="213">
        <v>184</v>
      </c>
      <c r="F7058" s="213" t="s">
        <v>149</v>
      </c>
    </row>
    <row r="7059" spans="1:6" x14ac:dyDescent="0.3">
      <c r="A7059" s="213">
        <v>2014</v>
      </c>
      <c r="B7059" s="213" t="s">
        <v>93</v>
      </c>
      <c r="C7059" s="213" t="s">
        <v>90</v>
      </c>
      <c r="D7059" s="213" t="s">
        <v>47</v>
      </c>
      <c r="E7059" s="213">
        <v>512</v>
      </c>
      <c r="F7059" s="213" t="s">
        <v>149</v>
      </c>
    </row>
    <row r="7060" spans="1:6" x14ac:dyDescent="0.3">
      <c r="A7060" s="213">
        <v>2014</v>
      </c>
      <c r="B7060" s="213" t="s">
        <v>93</v>
      </c>
      <c r="C7060" s="213" t="s">
        <v>90</v>
      </c>
      <c r="D7060" s="213" t="s">
        <v>57</v>
      </c>
      <c r="E7060" s="213">
        <v>90</v>
      </c>
      <c r="F7060" s="213" t="s">
        <v>149</v>
      </c>
    </row>
    <row r="7061" spans="1:6" x14ac:dyDescent="0.3">
      <c r="A7061" s="213">
        <v>2014</v>
      </c>
      <c r="B7061" s="213" t="s">
        <v>93</v>
      </c>
      <c r="C7061" s="213" t="s">
        <v>90</v>
      </c>
      <c r="D7061" s="213" t="s">
        <v>74</v>
      </c>
      <c r="E7061" s="213">
        <v>581</v>
      </c>
      <c r="F7061" s="213" t="s">
        <v>149</v>
      </c>
    </row>
    <row r="7062" spans="1:6" x14ac:dyDescent="0.3">
      <c r="A7062" s="213">
        <v>2014</v>
      </c>
      <c r="B7062" s="213" t="s">
        <v>93</v>
      </c>
      <c r="C7062" s="213" t="s">
        <v>90</v>
      </c>
      <c r="D7062" s="213" t="s">
        <v>53</v>
      </c>
      <c r="E7062" s="213">
        <v>73</v>
      </c>
      <c r="F7062" s="213" t="s">
        <v>149</v>
      </c>
    </row>
    <row r="7063" spans="1:6" x14ac:dyDescent="0.3">
      <c r="A7063" s="213">
        <v>2014</v>
      </c>
      <c r="B7063" s="213" t="s">
        <v>93</v>
      </c>
      <c r="C7063" s="213" t="s">
        <v>90</v>
      </c>
      <c r="D7063" s="213" t="s">
        <v>33</v>
      </c>
      <c r="E7063" s="213">
        <v>89</v>
      </c>
      <c r="F7063" s="213" t="s">
        <v>149</v>
      </c>
    </row>
    <row r="7064" spans="1:6" x14ac:dyDescent="0.3">
      <c r="A7064" s="213">
        <v>2014</v>
      </c>
      <c r="B7064" s="213" t="s">
        <v>93</v>
      </c>
      <c r="C7064" s="213" t="s">
        <v>90</v>
      </c>
      <c r="D7064" s="213" t="s">
        <v>60</v>
      </c>
      <c r="E7064" s="213">
        <v>187</v>
      </c>
      <c r="F7064" s="213" t="s">
        <v>149</v>
      </c>
    </row>
    <row r="7065" spans="1:6" x14ac:dyDescent="0.3">
      <c r="A7065" s="213">
        <v>2014</v>
      </c>
      <c r="B7065" s="213" t="s">
        <v>93</v>
      </c>
      <c r="C7065" s="213" t="s">
        <v>90</v>
      </c>
      <c r="D7065" s="213" t="s">
        <v>25</v>
      </c>
      <c r="E7065" s="213">
        <v>584</v>
      </c>
      <c r="F7065" s="213" t="s">
        <v>149</v>
      </c>
    </row>
    <row r="7066" spans="1:6" x14ac:dyDescent="0.3">
      <c r="A7066" s="213">
        <v>2014</v>
      </c>
      <c r="B7066" s="213" t="s">
        <v>93</v>
      </c>
      <c r="C7066" s="213" t="s">
        <v>90</v>
      </c>
      <c r="D7066" s="213" t="s">
        <v>7</v>
      </c>
      <c r="E7066" s="213">
        <v>648</v>
      </c>
      <c r="F7066" s="213" t="s">
        <v>149</v>
      </c>
    </row>
    <row r="7067" spans="1:6" x14ac:dyDescent="0.3">
      <c r="A7067" s="213">
        <v>2014</v>
      </c>
      <c r="B7067" s="213" t="s">
        <v>93</v>
      </c>
      <c r="C7067" s="213" t="s">
        <v>90</v>
      </c>
      <c r="D7067" s="213" t="s">
        <v>36</v>
      </c>
      <c r="E7067" s="213">
        <v>181</v>
      </c>
      <c r="F7067" s="213" t="s">
        <v>149</v>
      </c>
    </row>
    <row r="7068" spans="1:6" x14ac:dyDescent="0.3">
      <c r="A7068" s="213">
        <v>2014</v>
      </c>
      <c r="B7068" s="213" t="s">
        <v>93</v>
      </c>
      <c r="C7068" s="213" t="s">
        <v>90</v>
      </c>
      <c r="D7068" s="213" t="s">
        <v>21</v>
      </c>
      <c r="E7068" s="213">
        <v>190</v>
      </c>
      <c r="F7068" s="213" t="s">
        <v>149</v>
      </c>
    </row>
    <row r="7069" spans="1:6" x14ac:dyDescent="0.3">
      <c r="A7069" s="213">
        <v>2014</v>
      </c>
      <c r="B7069" s="213" t="s">
        <v>93</v>
      </c>
      <c r="C7069" s="213" t="s">
        <v>90</v>
      </c>
      <c r="D7069" s="213" t="s">
        <v>16</v>
      </c>
      <c r="E7069" s="213">
        <v>497</v>
      </c>
      <c r="F7069" s="213" t="s">
        <v>149</v>
      </c>
    </row>
    <row r="7070" spans="1:6" x14ac:dyDescent="0.3">
      <c r="A7070" s="213">
        <v>2014</v>
      </c>
      <c r="B7070" s="213" t="s">
        <v>93</v>
      </c>
      <c r="C7070" s="213" t="s">
        <v>90</v>
      </c>
      <c r="D7070" s="213" t="s">
        <v>2</v>
      </c>
      <c r="E7070" s="292">
        <v>1132</v>
      </c>
      <c r="F7070" s="213" t="s">
        <v>149</v>
      </c>
    </row>
    <row r="7071" spans="1:6" x14ac:dyDescent="0.3">
      <c r="A7071" s="213">
        <v>2014</v>
      </c>
      <c r="B7071" s="213" t="s">
        <v>93</v>
      </c>
      <c r="C7071" s="213" t="s">
        <v>90</v>
      </c>
      <c r="D7071" s="213" t="s">
        <v>4</v>
      </c>
      <c r="E7071" s="292">
        <v>1263</v>
      </c>
      <c r="F7071" s="213" t="s">
        <v>149</v>
      </c>
    </row>
    <row r="7072" spans="1:6" x14ac:dyDescent="0.3">
      <c r="A7072" s="213">
        <v>2014</v>
      </c>
      <c r="B7072" s="213" t="s">
        <v>93</v>
      </c>
      <c r="C7072" s="213" t="s">
        <v>90</v>
      </c>
      <c r="D7072" s="213" t="s">
        <v>38</v>
      </c>
      <c r="E7072" s="213">
        <v>86</v>
      </c>
      <c r="F7072" s="213" t="s">
        <v>149</v>
      </c>
    </row>
    <row r="7073" spans="1:6" x14ac:dyDescent="0.3">
      <c r="A7073" s="213">
        <v>2014</v>
      </c>
      <c r="B7073" s="213" t="s">
        <v>93</v>
      </c>
      <c r="C7073" s="213" t="s">
        <v>90</v>
      </c>
      <c r="D7073" s="213" t="s">
        <v>275</v>
      </c>
      <c r="E7073" s="213">
        <v>115</v>
      </c>
      <c r="F7073" s="213" t="s">
        <v>149</v>
      </c>
    </row>
    <row r="7074" spans="1:6" x14ac:dyDescent="0.3">
      <c r="A7074" s="213">
        <v>2014</v>
      </c>
      <c r="B7074" s="213" t="s">
        <v>93</v>
      </c>
      <c r="C7074" s="213" t="s">
        <v>90</v>
      </c>
      <c r="D7074" s="213" t="s">
        <v>8</v>
      </c>
      <c r="E7074" s="213">
        <v>351</v>
      </c>
      <c r="F7074" s="213" t="s">
        <v>149</v>
      </c>
    </row>
    <row r="7075" spans="1:6" x14ac:dyDescent="0.3">
      <c r="A7075" s="213">
        <v>2014</v>
      </c>
      <c r="B7075" s="213" t="s">
        <v>93</v>
      </c>
      <c r="C7075" s="213" t="s">
        <v>90</v>
      </c>
      <c r="D7075" s="213" t="s">
        <v>78</v>
      </c>
      <c r="E7075" s="213">
        <v>503</v>
      </c>
      <c r="F7075" s="213" t="s">
        <v>149</v>
      </c>
    </row>
    <row r="7076" spans="1:6" x14ac:dyDescent="0.3">
      <c r="A7076" s="213">
        <v>2014</v>
      </c>
      <c r="B7076" s="213" t="s">
        <v>93</v>
      </c>
      <c r="C7076" s="213" t="s">
        <v>90</v>
      </c>
      <c r="D7076" s="213" t="s">
        <v>27</v>
      </c>
      <c r="E7076" s="213">
        <v>395</v>
      </c>
      <c r="F7076" s="213" t="s">
        <v>149</v>
      </c>
    </row>
    <row r="7077" spans="1:6" x14ac:dyDescent="0.3">
      <c r="A7077" s="213">
        <v>2014</v>
      </c>
      <c r="B7077" s="213" t="s">
        <v>93</v>
      </c>
      <c r="C7077" s="213" t="s">
        <v>90</v>
      </c>
      <c r="D7077" s="213" t="s">
        <v>13</v>
      </c>
      <c r="E7077" s="213">
        <v>146</v>
      </c>
      <c r="F7077" s="213" t="s">
        <v>149</v>
      </c>
    </row>
    <row r="7078" spans="1:6" x14ac:dyDescent="0.3">
      <c r="A7078" s="213">
        <v>2014</v>
      </c>
      <c r="B7078" s="213" t="s">
        <v>93</v>
      </c>
      <c r="C7078" s="213" t="s">
        <v>90</v>
      </c>
      <c r="D7078" s="213" t="s">
        <v>70</v>
      </c>
      <c r="E7078" s="213">
        <v>546</v>
      </c>
      <c r="F7078" s="213" t="s">
        <v>149</v>
      </c>
    </row>
    <row r="7079" spans="1:6" x14ac:dyDescent="0.3">
      <c r="A7079" s="213">
        <v>2014</v>
      </c>
      <c r="B7079" s="213" t="s">
        <v>93</v>
      </c>
      <c r="C7079" s="213" t="s">
        <v>90</v>
      </c>
      <c r="D7079" s="213" t="s">
        <v>72</v>
      </c>
      <c r="E7079" s="213">
        <v>116</v>
      </c>
      <c r="F7079" s="213" t="s">
        <v>149</v>
      </c>
    </row>
    <row r="7080" spans="1:6" x14ac:dyDescent="0.3">
      <c r="A7080" s="213">
        <v>2014</v>
      </c>
      <c r="B7080" s="213" t="s">
        <v>93</v>
      </c>
      <c r="C7080" s="213" t="s">
        <v>90</v>
      </c>
      <c r="D7080" s="213" t="s">
        <v>276</v>
      </c>
      <c r="E7080" s="213">
        <v>65</v>
      </c>
      <c r="F7080" s="213" t="s">
        <v>149</v>
      </c>
    </row>
    <row r="7081" spans="1:6" x14ac:dyDescent="0.3">
      <c r="A7081" s="213">
        <v>2014</v>
      </c>
      <c r="B7081" s="213" t="s">
        <v>93</v>
      </c>
      <c r="C7081" s="213" t="s">
        <v>90</v>
      </c>
      <c r="D7081" s="213" t="s">
        <v>6</v>
      </c>
      <c r="E7081" s="292">
        <v>1256</v>
      </c>
      <c r="F7081" s="213" t="s">
        <v>149</v>
      </c>
    </row>
    <row r="7082" spans="1:6" x14ac:dyDescent="0.3">
      <c r="A7082" s="213">
        <v>2014</v>
      </c>
      <c r="B7082" s="213" t="s">
        <v>93</v>
      </c>
      <c r="C7082" s="213" t="s">
        <v>90</v>
      </c>
      <c r="D7082" s="213" t="s">
        <v>62</v>
      </c>
      <c r="E7082" s="213">
        <v>307</v>
      </c>
      <c r="F7082" s="213" t="s">
        <v>149</v>
      </c>
    </row>
    <row r="7083" spans="1:6" x14ac:dyDescent="0.3">
      <c r="A7083" s="213">
        <v>2014</v>
      </c>
      <c r="B7083" s="213" t="s">
        <v>93</v>
      </c>
      <c r="C7083" s="213" t="s">
        <v>90</v>
      </c>
      <c r="D7083" s="213" t="s">
        <v>5</v>
      </c>
      <c r="E7083" s="213">
        <v>819</v>
      </c>
      <c r="F7083" s="213" t="s">
        <v>149</v>
      </c>
    </row>
    <row r="7084" spans="1:6" x14ac:dyDescent="0.3">
      <c r="A7084" s="213">
        <v>2014</v>
      </c>
      <c r="B7084" s="213" t="s">
        <v>93</v>
      </c>
      <c r="C7084" s="213" t="s">
        <v>90</v>
      </c>
      <c r="D7084" s="213" t="s">
        <v>76</v>
      </c>
      <c r="E7084" s="213">
        <v>442</v>
      </c>
      <c r="F7084" s="213" t="s">
        <v>149</v>
      </c>
    </row>
    <row r="7085" spans="1:6" x14ac:dyDescent="0.3">
      <c r="A7085" s="213">
        <v>2014</v>
      </c>
      <c r="B7085" s="213" t="s">
        <v>93</v>
      </c>
      <c r="C7085" s="213" t="s">
        <v>90</v>
      </c>
      <c r="D7085" s="213" t="s">
        <v>63</v>
      </c>
      <c r="E7085" s="213">
        <v>82</v>
      </c>
      <c r="F7085" s="213" t="s">
        <v>149</v>
      </c>
    </row>
    <row r="7086" spans="1:6" x14ac:dyDescent="0.3">
      <c r="A7086" s="213">
        <v>2014</v>
      </c>
      <c r="B7086" s="213" t="s">
        <v>93</v>
      </c>
      <c r="C7086" s="213" t="s">
        <v>90</v>
      </c>
      <c r="D7086" s="213" t="s">
        <v>277</v>
      </c>
      <c r="E7086" s="213">
        <v>53</v>
      </c>
      <c r="F7086" s="213" t="s">
        <v>149</v>
      </c>
    </row>
    <row r="7087" spans="1:6" x14ac:dyDescent="0.3">
      <c r="A7087" s="213">
        <v>2014</v>
      </c>
      <c r="B7087" s="213" t="s">
        <v>93</v>
      </c>
      <c r="C7087" s="213" t="s">
        <v>90</v>
      </c>
      <c r="D7087" s="213" t="s">
        <v>43</v>
      </c>
      <c r="E7087" s="213">
        <v>130</v>
      </c>
      <c r="F7087" s="213" t="s">
        <v>149</v>
      </c>
    </row>
    <row r="7088" spans="1:6" x14ac:dyDescent="0.3">
      <c r="A7088" s="213">
        <v>2014</v>
      </c>
      <c r="B7088" s="213" t="s">
        <v>93</v>
      </c>
      <c r="C7088" s="213" t="s">
        <v>90</v>
      </c>
      <c r="D7088" s="213" t="s">
        <v>65</v>
      </c>
      <c r="E7088" s="213">
        <v>137</v>
      </c>
      <c r="F7088" s="213" t="s">
        <v>149</v>
      </c>
    </row>
    <row r="7089" spans="1:6" x14ac:dyDescent="0.3">
      <c r="A7089" s="213">
        <v>2014</v>
      </c>
      <c r="B7089" s="213" t="s">
        <v>93</v>
      </c>
      <c r="C7089" s="213" t="s">
        <v>90</v>
      </c>
      <c r="D7089" s="213" t="s">
        <v>22</v>
      </c>
      <c r="E7089" s="213">
        <v>173</v>
      </c>
      <c r="F7089" s="213" t="s">
        <v>149</v>
      </c>
    </row>
    <row r="7090" spans="1:6" x14ac:dyDescent="0.3">
      <c r="A7090" s="213">
        <v>2014</v>
      </c>
      <c r="B7090" s="213" t="s">
        <v>93</v>
      </c>
      <c r="C7090" s="213" t="s">
        <v>90</v>
      </c>
      <c r="D7090" s="213" t="s">
        <v>61</v>
      </c>
      <c r="E7090" s="213">
        <v>102</v>
      </c>
      <c r="F7090" s="213" t="s">
        <v>149</v>
      </c>
    </row>
    <row r="7091" spans="1:6" x14ac:dyDescent="0.3">
      <c r="A7091" s="213">
        <v>2014</v>
      </c>
      <c r="B7091" s="213" t="s">
        <v>93</v>
      </c>
      <c r="C7091" s="213" t="s">
        <v>90</v>
      </c>
      <c r="D7091" s="213" t="s">
        <v>23</v>
      </c>
      <c r="E7091" s="213">
        <v>222</v>
      </c>
      <c r="F7091" s="213" t="s">
        <v>149</v>
      </c>
    </row>
    <row r="7092" spans="1:6" x14ac:dyDescent="0.3">
      <c r="A7092" s="213">
        <v>2014</v>
      </c>
      <c r="B7092" s="213" t="s">
        <v>93</v>
      </c>
      <c r="C7092" s="213" t="s">
        <v>90</v>
      </c>
      <c r="D7092" s="213" t="s">
        <v>12</v>
      </c>
      <c r="E7092" s="213">
        <v>132</v>
      </c>
      <c r="F7092" s="213" t="s">
        <v>149</v>
      </c>
    </row>
    <row r="7093" spans="1:6" x14ac:dyDescent="0.3">
      <c r="A7093" s="213">
        <v>2014</v>
      </c>
      <c r="B7093" s="213" t="s">
        <v>93</v>
      </c>
      <c r="C7093" s="213" t="s">
        <v>90</v>
      </c>
      <c r="D7093" s="213" t="s">
        <v>278</v>
      </c>
      <c r="E7093" s="213">
        <v>303</v>
      </c>
      <c r="F7093" s="213" t="s">
        <v>149</v>
      </c>
    </row>
    <row r="7094" spans="1:6" x14ac:dyDescent="0.3">
      <c r="A7094" s="213">
        <v>2014</v>
      </c>
      <c r="B7094" s="213" t="s">
        <v>93</v>
      </c>
      <c r="C7094" s="213" t="s">
        <v>90</v>
      </c>
      <c r="D7094" s="213" t="s">
        <v>19</v>
      </c>
      <c r="E7094" s="213">
        <v>263</v>
      </c>
      <c r="F7094" s="213" t="s">
        <v>149</v>
      </c>
    </row>
    <row r="7095" spans="1:6" x14ac:dyDescent="0.3">
      <c r="A7095" s="213">
        <v>2014</v>
      </c>
      <c r="B7095" s="213" t="s">
        <v>93</v>
      </c>
      <c r="C7095" s="213" t="s">
        <v>90</v>
      </c>
      <c r="D7095" s="213" t="s">
        <v>45</v>
      </c>
      <c r="E7095" s="213">
        <v>48</v>
      </c>
      <c r="F7095" s="213" t="s">
        <v>149</v>
      </c>
    </row>
    <row r="7096" spans="1:6" x14ac:dyDescent="0.3">
      <c r="A7096" s="213">
        <v>2014</v>
      </c>
      <c r="B7096" s="213" t="s">
        <v>93</v>
      </c>
      <c r="C7096" s="213" t="s">
        <v>90</v>
      </c>
      <c r="D7096" s="213" t="s">
        <v>48</v>
      </c>
      <c r="E7096" s="213">
        <v>202</v>
      </c>
      <c r="F7096" s="213" t="s">
        <v>149</v>
      </c>
    </row>
    <row r="7097" spans="1:6" x14ac:dyDescent="0.3">
      <c r="A7097" s="213">
        <v>2014</v>
      </c>
      <c r="B7097" s="213" t="s">
        <v>93</v>
      </c>
      <c r="C7097" s="213" t="s">
        <v>90</v>
      </c>
      <c r="D7097" s="213" t="s">
        <v>34</v>
      </c>
      <c r="E7097" s="213">
        <v>63</v>
      </c>
      <c r="F7097" s="213" t="s">
        <v>149</v>
      </c>
    </row>
    <row r="7098" spans="1:6" x14ac:dyDescent="0.3">
      <c r="A7098" s="213">
        <v>2014</v>
      </c>
      <c r="B7098" s="213" t="s">
        <v>93</v>
      </c>
      <c r="C7098" s="213" t="s">
        <v>90</v>
      </c>
      <c r="D7098" s="213" t="s">
        <v>3</v>
      </c>
      <c r="E7098" s="292">
        <v>1015</v>
      </c>
      <c r="F7098" s="213" t="s">
        <v>149</v>
      </c>
    </row>
    <row r="7099" spans="1:6" x14ac:dyDescent="0.3">
      <c r="A7099" s="213">
        <v>2014</v>
      </c>
      <c r="B7099" s="213" t="s">
        <v>93</v>
      </c>
      <c r="C7099" s="213" t="s">
        <v>90</v>
      </c>
      <c r="D7099" s="213" t="s">
        <v>80</v>
      </c>
      <c r="E7099" s="213">
        <v>351</v>
      </c>
      <c r="F7099" s="213" t="s">
        <v>149</v>
      </c>
    </row>
    <row r="7100" spans="1:6" x14ac:dyDescent="0.3">
      <c r="A7100" s="213">
        <v>2014</v>
      </c>
      <c r="B7100" s="213" t="s">
        <v>93</v>
      </c>
      <c r="C7100" s="213" t="s">
        <v>90</v>
      </c>
      <c r="D7100" s="213" t="s">
        <v>39</v>
      </c>
      <c r="E7100" s="213">
        <v>207</v>
      </c>
      <c r="F7100" s="213" t="s">
        <v>149</v>
      </c>
    </row>
    <row r="7101" spans="1:6" x14ac:dyDescent="0.3">
      <c r="A7101" s="213">
        <v>2014</v>
      </c>
      <c r="B7101" s="213" t="s">
        <v>93</v>
      </c>
      <c r="C7101" s="213" t="s">
        <v>90</v>
      </c>
      <c r="D7101" s="213" t="s">
        <v>14</v>
      </c>
      <c r="E7101" s="213">
        <v>637</v>
      </c>
      <c r="F7101" s="213" t="s">
        <v>149</v>
      </c>
    </row>
    <row r="7102" spans="1:6" x14ac:dyDescent="0.3">
      <c r="A7102" s="213">
        <v>2014</v>
      </c>
      <c r="B7102" s="213" t="s">
        <v>93</v>
      </c>
      <c r="C7102" s="213" t="s">
        <v>90</v>
      </c>
      <c r="D7102" s="213" t="s">
        <v>68</v>
      </c>
      <c r="E7102" s="213">
        <v>164</v>
      </c>
      <c r="F7102" s="213" t="s">
        <v>149</v>
      </c>
    </row>
    <row r="7103" spans="1:6" x14ac:dyDescent="0.3">
      <c r="A7103" s="213">
        <v>2014</v>
      </c>
      <c r="B7103" s="213" t="s">
        <v>93</v>
      </c>
      <c r="C7103" s="213" t="s">
        <v>90</v>
      </c>
      <c r="D7103" s="213" t="s">
        <v>69</v>
      </c>
      <c r="E7103" s="213">
        <v>116</v>
      </c>
      <c r="F7103" s="213" t="s">
        <v>149</v>
      </c>
    </row>
    <row r="7104" spans="1:6" x14ac:dyDescent="0.3">
      <c r="A7104" s="213">
        <v>2014</v>
      </c>
      <c r="B7104" s="213" t="s">
        <v>93</v>
      </c>
      <c r="C7104" s="213" t="s">
        <v>90</v>
      </c>
      <c r="D7104" s="213" t="s">
        <v>279</v>
      </c>
      <c r="E7104" s="213">
        <v>47</v>
      </c>
      <c r="F7104" s="213" t="s">
        <v>149</v>
      </c>
    </row>
    <row r="7105" spans="1:6" x14ac:dyDescent="0.3">
      <c r="A7105" s="213">
        <v>2014</v>
      </c>
      <c r="B7105" s="213" t="s">
        <v>93</v>
      </c>
      <c r="C7105" s="213" t="s">
        <v>90</v>
      </c>
      <c r="D7105" s="213" t="s">
        <v>24</v>
      </c>
      <c r="E7105" s="213">
        <v>723</v>
      </c>
      <c r="F7105" s="213" t="s">
        <v>149</v>
      </c>
    </row>
    <row r="7106" spans="1:6" x14ac:dyDescent="0.3">
      <c r="A7106" s="213">
        <v>2014</v>
      </c>
      <c r="B7106" s="213" t="s">
        <v>93</v>
      </c>
      <c r="C7106" s="213" t="s">
        <v>90</v>
      </c>
      <c r="D7106" s="213" t="s">
        <v>9</v>
      </c>
      <c r="E7106" s="213">
        <v>462</v>
      </c>
      <c r="F7106" s="213" t="s">
        <v>149</v>
      </c>
    </row>
    <row r="7107" spans="1:6" x14ac:dyDescent="0.3">
      <c r="A7107" s="213">
        <v>2014</v>
      </c>
      <c r="B7107" s="213" t="s">
        <v>93</v>
      </c>
      <c r="C7107" s="213" t="s">
        <v>90</v>
      </c>
      <c r="D7107" s="213" t="s">
        <v>67</v>
      </c>
      <c r="E7107" s="213">
        <v>205</v>
      </c>
      <c r="F7107" s="213" t="s">
        <v>149</v>
      </c>
    </row>
    <row r="7108" spans="1:6" x14ac:dyDescent="0.3">
      <c r="A7108" s="213">
        <v>2014</v>
      </c>
      <c r="B7108" s="213" t="s">
        <v>93</v>
      </c>
      <c r="C7108" s="213" t="s">
        <v>90</v>
      </c>
      <c r="D7108" s="213" t="s">
        <v>28</v>
      </c>
      <c r="E7108" s="213">
        <v>336</v>
      </c>
      <c r="F7108" s="213" t="s">
        <v>149</v>
      </c>
    </row>
    <row r="7109" spans="1:6" x14ac:dyDescent="0.3">
      <c r="A7109" s="213">
        <v>2014</v>
      </c>
      <c r="B7109" s="213" t="s">
        <v>93</v>
      </c>
      <c r="C7109" s="213" t="s">
        <v>90</v>
      </c>
      <c r="D7109" s="213" t="s">
        <v>31</v>
      </c>
      <c r="E7109" s="213">
        <v>245</v>
      </c>
      <c r="F7109" s="213" t="s">
        <v>149</v>
      </c>
    </row>
    <row r="7110" spans="1:6" x14ac:dyDescent="0.3">
      <c r="A7110" s="213">
        <v>2014</v>
      </c>
      <c r="B7110" s="213" t="s">
        <v>93</v>
      </c>
      <c r="C7110" s="213" t="s">
        <v>90</v>
      </c>
      <c r="D7110" s="213" t="s">
        <v>64</v>
      </c>
      <c r="E7110" s="213">
        <v>320</v>
      </c>
      <c r="F7110" s="213" t="s">
        <v>149</v>
      </c>
    </row>
    <row r="7111" spans="1:6" x14ac:dyDescent="0.3">
      <c r="A7111" s="213">
        <v>2014</v>
      </c>
      <c r="B7111" s="213" t="s">
        <v>93</v>
      </c>
      <c r="C7111" s="213" t="s">
        <v>90</v>
      </c>
      <c r="D7111" s="213" t="s">
        <v>280</v>
      </c>
      <c r="E7111" s="213">
        <v>77</v>
      </c>
      <c r="F7111" s="213" t="s">
        <v>149</v>
      </c>
    </row>
    <row r="7112" spans="1:6" x14ac:dyDescent="0.3">
      <c r="A7112" s="213">
        <v>2014</v>
      </c>
      <c r="B7112" s="213" t="s">
        <v>93</v>
      </c>
      <c r="C7112" s="213" t="s">
        <v>90</v>
      </c>
      <c r="D7112" s="213" t="s">
        <v>73</v>
      </c>
      <c r="E7112" s="213">
        <v>500</v>
      </c>
      <c r="F7112" s="213" t="s">
        <v>149</v>
      </c>
    </row>
    <row r="7113" spans="1:6" x14ac:dyDescent="0.3">
      <c r="A7113" s="213">
        <v>2014</v>
      </c>
      <c r="B7113" s="213" t="s">
        <v>93</v>
      </c>
      <c r="C7113" s="213" t="s">
        <v>90</v>
      </c>
      <c r="D7113" s="213" t="s">
        <v>26</v>
      </c>
      <c r="E7113" s="213">
        <v>255</v>
      </c>
      <c r="F7113" s="213" t="s">
        <v>149</v>
      </c>
    </row>
    <row r="7114" spans="1:6" x14ac:dyDescent="0.3">
      <c r="A7114" s="213">
        <v>2014</v>
      </c>
      <c r="B7114" s="213" t="s">
        <v>93</v>
      </c>
      <c r="C7114" s="213" t="s">
        <v>90</v>
      </c>
      <c r="D7114" s="213" t="s">
        <v>32</v>
      </c>
      <c r="E7114" s="213">
        <v>213</v>
      </c>
      <c r="F7114" s="213" t="s">
        <v>149</v>
      </c>
    </row>
    <row r="7115" spans="1:6" x14ac:dyDescent="0.3">
      <c r="A7115" s="213">
        <v>2014</v>
      </c>
      <c r="B7115" s="213" t="s">
        <v>93</v>
      </c>
      <c r="C7115" s="213" t="s">
        <v>90</v>
      </c>
      <c r="D7115" s="213" t="s">
        <v>46</v>
      </c>
      <c r="E7115" s="213">
        <v>542</v>
      </c>
      <c r="F7115" s="213" t="s">
        <v>149</v>
      </c>
    </row>
    <row r="7116" spans="1:6" x14ac:dyDescent="0.3">
      <c r="A7116" s="213">
        <v>2014</v>
      </c>
      <c r="B7116" s="213" t="s">
        <v>93</v>
      </c>
      <c r="C7116" s="213" t="s">
        <v>90</v>
      </c>
      <c r="D7116" s="213" t="s">
        <v>75</v>
      </c>
      <c r="E7116" s="213">
        <v>316</v>
      </c>
      <c r="F7116" s="213" t="s">
        <v>149</v>
      </c>
    </row>
    <row r="7117" spans="1:6" x14ac:dyDescent="0.3">
      <c r="A7117" s="213">
        <v>2014</v>
      </c>
      <c r="B7117" s="213" t="s">
        <v>93</v>
      </c>
      <c r="C7117" s="213" t="s">
        <v>90</v>
      </c>
      <c r="D7117" s="213" t="s">
        <v>10</v>
      </c>
      <c r="E7117" s="213">
        <v>883</v>
      </c>
      <c r="F7117" s="213" t="s">
        <v>149</v>
      </c>
    </row>
    <row r="7118" spans="1:6" x14ac:dyDescent="0.3">
      <c r="A7118" s="213">
        <v>2014</v>
      </c>
      <c r="B7118" s="213" t="s">
        <v>93</v>
      </c>
      <c r="C7118" s="213" t="s">
        <v>90</v>
      </c>
      <c r="D7118" s="213" t="s">
        <v>291</v>
      </c>
      <c r="E7118" s="213">
        <v>74</v>
      </c>
      <c r="F7118" s="213" t="s">
        <v>149</v>
      </c>
    </row>
    <row r="7119" spans="1:6" x14ac:dyDescent="0.3">
      <c r="A7119" s="213">
        <v>2014</v>
      </c>
      <c r="B7119" s="213" t="s">
        <v>93</v>
      </c>
      <c r="C7119" s="213" t="s">
        <v>90</v>
      </c>
      <c r="D7119" s="213" t="s">
        <v>15</v>
      </c>
      <c r="E7119" s="213">
        <v>758</v>
      </c>
      <c r="F7119" s="213" t="s">
        <v>149</v>
      </c>
    </row>
    <row r="7120" spans="1:6" x14ac:dyDescent="0.3">
      <c r="A7120" s="213">
        <v>2014</v>
      </c>
      <c r="B7120" s="213" t="s">
        <v>93</v>
      </c>
      <c r="C7120" s="213" t="s">
        <v>90</v>
      </c>
      <c r="D7120" s="213" t="s">
        <v>18</v>
      </c>
      <c r="E7120" s="213">
        <v>597</v>
      </c>
      <c r="F7120" s="213" t="s">
        <v>149</v>
      </c>
    </row>
    <row r="7121" spans="1:6" x14ac:dyDescent="0.3">
      <c r="A7121" s="213">
        <v>2014</v>
      </c>
      <c r="B7121" s="213" t="s">
        <v>93</v>
      </c>
      <c r="C7121" s="213" t="s">
        <v>90</v>
      </c>
      <c r="D7121" s="213" t="s">
        <v>77</v>
      </c>
      <c r="E7121" s="213">
        <v>235</v>
      </c>
      <c r="F7121" s="213" t="s">
        <v>149</v>
      </c>
    </row>
    <row r="7122" spans="1:6" x14ac:dyDescent="0.3">
      <c r="A7122" s="213">
        <v>2014</v>
      </c>
      <c r="B7122" s="213" t="s">
        <v>93</v>
      </c>
      <c r="C7122" s="213" t="s">
        <v>90</v>
      </c>
      <c r="D7122" s="213" t="s">
        <v>44</v>
      </c>
      <c r="E7122" s="213">
        <v>60</v>
      </c>
      <c r="F7122" s="213" t="s">
        <v>149</v>
      </c>
    </row>
    <row r="7123" spans="1:6" x14ac:dyDescent="0.3">
      <c r="A7123" s="213">
        <v>2014</v>
      </c>
      <c r="B7123" s="213" t="s">
        <v>93</v>
      </c>
      <c r="C7123" s="213" t="s">
        <v>90</v>
      </c>
      <c r="D7123" s="213" t="s">
        <v>71</v>
      </c>
      <c r="E7123" s="213">
        <v>276</v>
      </c>
      <c r="F7123" s="213" t="s">
        <v>149</v>
      </c>
    </row>
    <row r="7124" spans="1:6" x14ac:dyDescent="0.3">
      <c r="A7124" s="213">
        <v>2014</v>
      </c>
      <c r="B7124" s="213" t="s">
        <v>93</v>
      </c>
      <c r="C7124" s="213" t="s">
        <v>90</v>
      </c>
      <c r="D7124" s="213" t="s">
        <v>52</v>
      </c>
      <c r="E7124" s="213">
        <v>79</v>
      </c>
      <c r="F7124" s="213" t="s">
        <v>149</v>
      </c>
    </row>
    <row r="7125" spans="1:6" x14ac:dyDescent="0.3">
      <c r="A7125" s="213">
        <v>2014</v>
      </c>
      <c r="B7125" s="213" t="s">
        <v>93</v>
      </c>
      <c r="C7125" s="213" t="s">
        <v>90</v>
      </c>
      <c r="D7125" s="213" t="s">
        <v>20</v>
      </c>
      <c r="E7125" s="213">
        <v>456</v>
      </c>
      <c r="F7125" s="213" t="s">
        <v>149</v>
      </c>
    </row>
    <row r="7126" spans="1:6" x14ac:dyDescent="0.3">
      <c r="A7126" s="213">
        <v>2014</v>
      </c>
      <c r="B7126" s="213" t="s">
        <v>93</v>
      </c>
      <c r="C7126" s="213" t="s">
        <v>90</v>
      </c>
      <c r="D7126" s="213" t="s">
        <v>95</v>
      </c>
      <c r="E7126" s="213">
        <v>690</v>
      </c>
      <c r="F7126" s="213" t="s">
        <v>149</v>
      </c>
    </row>
    <row r="7127" spans="1:6" x14ac:dyDescent="0.3">
      <c r="A7127" s="213">
        <v>2014</v>
      </c>
      <c r="B7127" s="213" t="s">
        <v>93</v>
      </c>
      <c r="C7127" s="213" t="s">
        <v>90</v>
      </c>
      <c r="D7127" s="213" t="s">
        <v>30</v>
      </c>
      <c r="E7127" s="213">
        <v>69</v>
      </c>
      <c r="F7127" s="213" t="s">
        <v>149</v>
      </c>
    </row>
    <row r="7128" spans="1:6" x14ac:dyDescent="0.3">
      <c r="A7128" s="213">
        <v>2014</v>
      </c>
      <c r="B7128" s="213" t="s">
        <v>93</v>
      </c>
      <c r="C7128" s="213" t="s">
        <v>90</v>
      </c>
      <c r="D7128" s="213" t="s">
        <v>58</v>
      </c>
      <c r="E7128" s="213">
        <v>33</v>
      </c>
      <c r="F7128" s="213" t="s">
        <v>149</v>
      </c>
    </row>
    <row r="7129" spans="1:6" x14ac:dyDescent="0.3">
      <c r="A7129" s="213">
        <v>2014</v>
      </c>
      <c r="B7129" s="213" t="s">
        <v>93</v>
      </c>
      <c r="C7129" s="213" t="s">
        <v>90</v>
      </c>
      <c r="D7129" s="213" t="s">
        <v>281</v>
      </c>
      <c r="E7129" s="292">
        <v>1737</v>
      </c>
      <c r="F7129" s="213" t="s">
        <v>149</v>
      </c>
    </row>
    <row r="7130" spans="1:6" x14ac:dyDescent="0.3">
      <c r="A7130" s="213">
        <v>2014</v>
      </c>
      <c r="B7130" s="213" t="s">
        <v>93</v>
      </c>
      <c r="C7130" s="213" t="s">
        <v>90</v>
      </c>
      <c r="D7130" s="213" t="s">
        <v>282</v>
      </c>
      <c r="E7130" s="213">
        <v>113</v>
      </c>
      <c r="F7130" s="213" t="s">
        <v>149</v>
      </c>
    </row>
    <row r="7131" spans="1:6" x14ac:dyDescent="0.3">
      <c r="A7131" s="213">
        <v>2014</v>
      </c>
      <c r="B7131" s="213" t="s">
        <v>93</v>
      </c>
      <c r="C7131" s="213" t="s">
        <v>90</v>
      </c>
      <c r="D7131" s="213" t="s">
        <v>145</v>
      </c>
      <c r="E7131" s="292">
        <v>8103</v>
      </c>
      <c r="F7131" s="213" t="s">
        <v>149</v>
      </c>
    </row>
    <row r="7132" spans="1:6" x14ac:dyDescent="0.3">
      <c r="A7132" s="213">
        <v>2014</v>
      </c>
      <c r="B7132" s="213" t="s">
        <v>93</v>
      </c>
      <c r="C7132" s="213" t="s">
        <v>90</v>
      </c>
      <c r="D7132" s="213" t="s">
        <v>146</v>
      </c>
      <c r="E7132" s="292">
        <v>4244</v>
      </c>
      <c r="F7132" s="213" t="s">
        <v>149</v>
      </c>
    </row>
    <row r="7133" spans="1:6" x14ac:dyDescent="0.3">
      <c r="A7133" s="213">
        <v>2014</v>
      </c>
      <c r="B7133" s="213" t="s">
        <v>93</v>
      </c>
      <c r="C7133" s="213" t="s">
        <v>90</v>
      </c>
      <c r="D7133" s="213" t="s">
        <v>147</v>
      </c>
      <c r="E7133" s="292">
        <v>9348</v>
      </c>
      <c r="F7133" s="213" t="s">
        <v>149</v>
      </c>
    </row>
    <row r="7134" spans="1:6" x14ac:dyDescent="0.3">
      <c r="A7134" s="213">
        <v>2014</v>
      </c>
      <c r="B7134" s="213" t="s">
        <v>93</v>
      </c>
      <c r="C7134" s="213" t="s">
        <v>1</v>
      </c>
      <c r="D7134" s="213" t="s">
        <v>35</v>
      </c>
      <c r="E7134" s="213">
        <v>54</v>
      </c>
      <c r="F7134" s="213" t="s">
        <v>149</v>
      </c>
    </row>
    <row r="7135" spans="1:6" x14ac:dyDescent="0.3">
      <c r="A7135" s="213">
        <v>2014</v>
      </c>
      <c r="B7135" s="213" t="s">
        <v>93</v>
      </c>
      <c r="C7135" s="213" t="s">
        <v>1</v>
      </c>
      <c r="D7135" s="213" t="s">
        <v>41</v>
      </c>
      <c r="E7135" s="213">
        <v>56</v>
      </c>
      <c r="F7135" s="213" t="s">
        <v>149</v>
      </c>
    </row>
    <row r="7136" spans="1:6" x14ac:dyDescent="0.3">
      <c r="A7136" s="213">
        <v>2014</v>
      </c>
      <c r="B7136" s="213" t="s">
        <v>93</v>
      </c>
      <c r="C7136" s="213" t="s">
        <v>1</v>
      </c>
      <c r="D7136" s="213" t="s">
        <v>59</v>
      </c>
      <c r="E7136" s="213">
        <v>86</v>
      </c>
      <c r="F7136" s="213" t="s">
        <v>149</v>
      </c>
    </row>
    <row r="7137" spans="1:6" x14ac:dyDescent="0.3">
      <c r="A7137" s="213">
        <v>2014</v>
      </c>
      <c r="B7137" s="213" t="s">
        <v>93</v>
      </c>
      <c r="C7137" s="213" t="s">
        <v>1</v>
      </c>
      <c r="D7137" s="213" t="s">
        <v>79</v>
      </c>
      <c r="E7137" s="213">
        <v>920</v>
      </c>
      <c r="F7137" s="213" t="s">
        <v>149</v>
      </c>
    </row>
    <row r="7138" spans="1:6" x14ac:dyDescent="0.3">
      <c r="A7138" s="213">
        <v>2014</v>
      </c>
      <c r="B7138" s="213" t="s">
        <v>93</v>
      </c>
      <c r="C7138" s="213" t="s">
        <v>1</v>
      </c>
      <c r="D7138" s="213" t="s">
        <v>17</v>
      </c>
      <c r="E7138" s="213">
        <v>525</v>
      </c>
      <c r="F7138" s="213" t="s">
        <v>149</v>
      </c>
    </row>
    <row r="7139" spans="1:6" x14ac:dyDescent="0.3">
      <c r="A7139" s="213">
        <v>2014</v>
      </c>
      <c r="B7139" s="213" t="s">
        <v>93</v>
      </c>
      <c r="C7139" s="213" t="s">
        <v>1</v>
      </c>
      <c r="D7139" s="213" t="s">
        <v>274</v>
      </c>
      <c r="E7139" s="213">
        <v>80</v>
      </c>
      <c r="F7139" s="213" t="s">
        <v>149</v>
      </c>
    </row>
    <row r="7140" spans="1:6" x14ac:dyDescent="0.3">
      <c r="A7140" s="213">
        <v>2014</v>
      </c>
      <c r="B7140" s="213" t="s">
        <v>93</v>
      </c>
      <c r="C7140" s="213" t="s">
        <v>1</v>
      </c>
      <c r="D7140" s="213" t="s">
        <v>66</v>
      </c>
      <c r="E7140" s="213">
        <v>157</v>
      </c>
      <c r="F7140" s="213" t="s">
        <v>149</v>
      </c>
    </row>
    <row r="7141" spans="1:6" x14ac:dyDescent="0.3">
      <c r="A7141" s="213">
        <v>2014</v>
      </c>
      <c r="B7141" s="213" t="s">
        <v>93</v>
      </c>
      <c r="C7141" s="213" t="s">
        <v>1</v>
      </c>
      <c r="D7141" s="213" t="s">
        <v>283</v>
      </c>
      <c r="E7141" s="213">
        <v>53</v>
      </c>
      <c r="F7141" s="213" t="s">
        <v>149</v>
      </c>
    </row>
    <row r="7142" spans="1:6" x14ac:dyDescent="0.3">
      <c r="A7142" s="213">
        <v>2014</v>
      </c>
      <c r="B7142" s="213" t="s">
        <v>93</v>
      </c>
      <c r="C7142" s="213" t="s">
        <v>1</v>
      </c>
      <c r="D7142" s="213" t="s">
        <v>11</v>
      </c>
      <c r="E7142" s="213">
        <v>872</v>
      </c>
      <c r="F7142" s="213" t="s">
        <v>149</v>
      </c>
    </row>
    <row r="7143" spans="1:6" x14ac:dyDescent="0.3">
      <c r="A7143" s="213">
        <v>2014</v>
      </c>
      <c r="B7143" s="213" t="s">
        <v>93</v>
      </c>
      <c r="C7143" s="213" t="s">
        <v>1</v>
      </c>
      <c r="D7143" s="213" t="s">
        <v>56</v>
      </c>
      <c r="E7143" s="213">
        <v>256</v>
      </c>
      <c r="F7143" s="213" t="s">
        <v>149</v>
      </c>
    </row>
    <row r="7144" spans="1:6" x14ac:dyDescent="0.3">
      <c r="A7144" s="213">
        <v>2014</v>
      </c>
      <c r="B7144" s="213" t="s">
        <v>93</v>
      </c>
      <c r="C7144" s="213" t="s">
        <v>1</v>
      </c>
      <c r="D7144" s="213" t="s">
        <v>29</v>
      </c>
      <c r="E7144" s="213">
        <v>265</v>
      </c>
      <c r="F7144" s="213" t="s">
        <v>149</v>
      </c>
    </row>
    <row r="7145" spans="1:6" x14ac:dyDescent="0.3">
      <c r="A7145" s="213">
        <v>2014</v>
      </c>
      <c r="B7145" s="213" t="s">
        <v>93</v>
      </c>
      <c r="C7145" s="213" t="s">
        <v>1</v>
      </c>
      <c r="D7145" s="213" t="s">
        <v>47</v>
      </c>
      <c r="E7145" s="213">
        <v>608</v>
      </c>
      <c r="F7145" s="213" t="s">
        <v>149</v>
      </c>
    </row>
    <row r="7146" spans="1:6" x14ac:dyDescent="0.3">
      <c r="A7146" s="213">
        <v>2014</v>
      </c>
      <c r="B7146" s="213" t="s">
        <v>93</v>
      </c>
      <c r="C7146" s="213" t="s">
        <v>1</v>
      </c>
      <c r="D7146" s="213" t="s">
        <v>57</v>
      </c>
      <c r="E7146" s="213">
        <v>133</v>
      </c>
      <c r="F7146" s="213" t="s">
        <v>149</v>
      </c>
    </row>
    <row r="7147" spans="1:6" x14ac:dyDescent="0.3">
      <c r="A7147" s="213">
        <v>2014</v>
      </c>
      <c r="B7147" s="213" t="s">
        <v>93</v>
      </c>
      <c r="C7147" s="213" t="s">
        <v>1</v>
      </c>
      <c r="D7147" s="213" t="s">
        <v>74</v>
      </c>
      <c r="E7147" s="213">
        <v>639</v>
      </c>
      <c r="F7147" s="213" t="s">
        <v>149</v>
      </c>
    </row>
    <row r="7148" spans="1:6" x14ac:dyDescent="0.3">
      <c r="A7148" s="213">
        <v>2014</v>
      </c>
      <c r="B7148" s="213" t="s">
        <v>93</v>
      </c>
      <c r="C7148" s="213" t="s">
        <v>1</v>
      </c>
      <c r="D7148" s="213" t="s">
        <v>53</v>
      </c>
      <c r="E7148" s="213">
        <v>84</v>
      </c>
      <c r="F7148" s="213" t="s">
        <v>149</v>
      </c>
    </row>
    <row r="7149" spans="1:6" x14ac:dyDescent="0.3">
      <c r="A7149" s="213">
        <v>2014</v>
      </c>
      <c r="B7149" s="213" t="s">
        <v>93</v>
      </c>
      <c r="C7149" s="213" t="s">
        <v>1</v>
      </c>
      <c r="D7149" s="213" t="s">
        <v>49</v>
      </c>
      <c r="E7149" s="213">
        <v>35</v>
      </c>
      <c r="F7149" s="213" t="s">
        <v>149</v>
      </c>
    </row>
    <row r="7150" spans="1:6" x14ac:dyDescent="0.3">
      <c r="A7150" s="213">
        <v>2014</v>
      </c>
      <c r="B7150" s="213" t="s">
        <v>93</v>
      </c>
      <c r="C7150" s="213" t="s">
        <v>1</v>
      </c>
      <c r="D7150" s="213" t="s">
        <v>33</v>
      </c>
      <c r="E7150" s="213">
        <v>159</v>
      </c>
      <c r="F7150" s="213" t="s">
        <v>149</v>
      </c>
    </row>
    <row r="7151" spans="1:6" x14ac:dyDescent="0.3">
      <c r="A7151" s="213">
        <v>2014</v>
      </c>
      <c r="B7151" s="213" t="s">
        <v>93</v>
      </c>
      <c r="C7151" s="213" t="s">
        <v>1</v>
      </c>
      <c r="D7151" s="213" t="s">
        <v>60</v>
      </c>
      <c r="E7151" s="213">
        <v>293</v>
      </c>
      <c r="F7151" s="213" t="s">
        <v>149</v>
      </c>
    </row>
    <row r="7152" spans="1:6" x14ac:dyDescent="0.3">
      <c r="A7152" s="213">
        <v>2014</v>
      </c>
      <c r="B7152" s="213" t="s">
        <v>93</v>
      </c>
      <c r="C7152" s="213" t="s">
        <v>1</v>
      </c>
      <c r="D7152" s="213" t="s">
        <v>25</v>
      </c>
      <c r="E7152" s="213">
        <v>601</v>
      </c>
      <c r="F7152" s="213" t="s">
        <v>149</v>
      </c>
    </row>
    <row r="7153" spans="1:6" x14ac:dyDescent="0.3">
      <c r="A7153" s="213">
        <v>2014</v>
      </c>
      <c r="B7153" s="213" t="s">
        <v>93</v>
      </c>
      <c r="C7153" s="213" t="s">
        <v>1</v>
      </c>
      <c r="D7153" s="213" t="s">
        <v>7</v>
      </c>
      <c r="E7153" s="213">
        <v>728</v>
      </c>
      <c r="F7153" s="213" t="s">
        <v>149</v>
      </c>
    </row>
    <row r="7154" spans="1:6" x14ac:dyDescent="0.3">
      <c r="A7154" s="213">
        <v>2014</v>
      </c>
      <c r="B7154" s="213" t="s">
        <v>93</v>
      </c>
      <c r="C7154" s="213" t="s">
        <v>1</v>
      </c>
      <c r="D7154" s="213" t="s">
        <v>55</v>
      </c>
      <c r="E7154" s="213">
        <v>33</v>
      </c>
      <c r="F7154" s="213" t="s">
        <v>149</v>
      </c>
    </row>
    <row r="7155" spans="1:6" x14ac:dyDescent="0.3">
      <c r="A7155" s="213">
        <v>2014</v>
      </c>
      <c r="B7155" s="213" t="s">
        <v>93</v>
      </c>
      <c r="C7155" s="213" t="s">
        <v>1</v>
      </c>
      <c r="D7155" s="213" t="s">
        <v>36</v>
      </c>
      <c r="E7155" s="213">
        <v>218</v>
      </c>
      <c r="F7155" s="213" t="s">
        <v>149</v>
      </c>
    </row>
    <row r="7156" spans="1:6" x14ac:dyDescent="0.3">
      <c r="A7156" s="213">
        <v>2014</v>
      </c>
      <c r="B7156" s="213" t="s">
        <v>93</v>
      </c>
      <c r="C7156" s="213" t="s">
        <v>1</v>
      </c>
      <c r="D7156" s="213" t="s">
        <v>21</v>
      </c>
      <c r="E7156" s="213">
        <v>239</v>
      </c>
      <c r="F7156" s="213" t="s">
        <v>149</v>
      </c>
    </row>
    <row r="7157" spans="1:6" x14ac:dyDescent="0.3">
      <c r="A7157" s="213">
        <v>2014</v>
      </c>
      <c r="B7157" s="213" t="s">
        <v>93</v>
      </c>
      <c r="C7157" s="213" t="s">
        <v>1</v>
      </c>
      <c r="D7157" s="213" t="s">
        <v>16</v>
      </c>
      <c r="E7157" s="213">
        <v>561</v>
      </c>
      <c r="F7157" s="213" t="s">
        <v>149</v>
      </c>
    </row>
    <row r="7158" spans="1:6" x14ac:dyDescent="0.3">
      <c r="A7158" s="213">
        <v>2014</v>
      </c>
      <c r="B7158" s="213" t="s">
        <v>93</v>
      </c>
      <c r="C7158" s="213" t="s">
        <v>1</v>
      </c>
      <c r="D7158" s="213" t="s">
        <v>2</v>
      </c>
      <c r="E7158" s="292">
        <v>1183</v>
      </c>
      <c r="F7158" s="213" t="s">
        <v>149</v>
      </c>
    </row>
    <row r="7159" spans="1:6" x14ac:dyDescent="0.3">
      <c r="A7159" s="213">
        <v>2014</v>
      </c>
      <c r="B7159" s="213" t="s">
        <v>93</v>
      </c>
      <c r="C7159" s="213" t="s">
        <v>1</v>
      </c>
      <c r="D7159" s="213" t="s">
        <v>288</v>
      </c>
      <c r="E7159" s="213">
        <v>41</v>
      </c>
      <c r="F7159" s="213" t="s">
        <v>149</v>
      </c>
    </row>
    <row r="7160" spans="1:6" x14ac:dyDescent="0.3">
      <c r="A7160" s="213">
        <v>2014</v>
      </c>
      <c r="B7160" s="213" t="s">
        <v>93</v>
      </c>
      <c r="C7160" s="213" t="s">
        <v>1</v>
      </c>
      <c r="D7160" s="213" t="s">
        <v>4</v>
      </c>
      <c r="E7160" s="292">
        <v>1287</v>
      </c>
      <c r="F7160" s="213" t="s">
        <v>149</v>
      </c>
    </row>
    <row r="7161" spans="1:6" x14ac:dyDescent="0.3">
      <c r="A7161" s="213">
        <v>2014</v>
      </c>
      <c r="B7161" s="213" t="s">
        <v>93</v>
      </c>
      <c r="C7161" s="213" t="s">
        <v>1</v>
      </c>
      <c r="D7161" s="213" t="s">
        <v>38</v>
      </c>
      <c r="E7161" s="213">
        <v>96</v>
      </c>
      <c r="F7161" s="213" t="s">
        <v>149</v>
      </c>
    </row>
    <row r="7162" spans="1:6" x14ac:dyDescent="0.3">
      <c r="A7162" s="213">
        <v>2014</v>
      </c>
      <c r="B7162" s="213" t="s">
        <v>93</v>
      </c>
      <c r="C7162" s="213" t="s">
        <v>1</v>
      </c>
      <c r="D7162" s="213" t="s">
        <v>275</v>
      </c>
      <c r="E7162" s="213">
        <v>146</v>
      </c>
      <c r="F7162" s="213" t="s">
        <v>149</v>
      </c>
    </row>
    <row r="7163" spans="1:6" x14ac:dyDescent="0.3">
      <c r="A7163" s="213">
        <v>2014</v>
      </c>
      <c r="B7163" s="213" t="s">
        <v>93</v>
      </c>
      <c r="C7163" s="213" t="s">
        <v>1</v>
      </c>
      <c r="D7163" s="213" t="s">
        <v>8</v>
      </c>
      <c r="E7163" s="213">
        <v>496</v>
      </c>
      <c r="F7163" s="213" t="s">
        <v>149</v>
      </c>
    </row>
    <row r="7164" spans="1:6" x14ac:dyDescent="0.3">
      <c r="A7164" s="213">
        <v>2014</v>
      </c>
      <c r="B7164" s="213" t="s">
        <v>93</v>
      </c>
      <c r="C7164" s="213" t="s">
        <v>1</v>
      </c>
      <c r="D7164" s="213" t="s">
        <v>78</v>
      </c>
      <c r="E7164" s="213">
        <v>704</v>
      </c>
      <c r="F7164" s="213" t="s">
        <v>149</v>
      </c>
    </row>
    <row r="7165" spans="1:6" x14ac:dyDescent="0.3">
      <c r="A7165" s="213">
        <v>2014</v>
      </c>
      <c r="B7165" s="213" t="s">
        <v>93</v>
      </c>
      <c r="C7165" s="213" t="s">
        <v>1</v>
      </c>
      <c r="D7165" s="213" t="s">
        <v>27</v>
      </c>
      <c r="E7165" s="213">
        <v>450</v>
      </c>
      <c r="F7165" s="213" t="s">
        <v>149</v>
      </c>
    </row>
    <row r="7166" spans="1:6" x14ac:dyDescent="0.3">
      <c r="A7166" s="213">
        <v>2014</v>
      </c>
      <c r="B7166" s="213" t="s">
        <v>93</v>
      </c>
      <c r="C7166" s="213" t="s">
        <v>1</v>
      </c>
      <c r="D7166" s="213" t="s">
        <v>13</v>
      </c>
      <c r="E7166" s="213">
        <v>180</v>
      </c>
      <c r="F7166" s="213" t="s">
        <v>149</v>
      </c>
    </row>
    <row r="7167" spans="1:6" x14ac:dyDescent="0.3">
      <c r="A7167" s="213">
        <v>2014</v>
      </c>
      <c r="B7167" s="213" t="s">
        <v>93</v>
      </c>
      <c r="C7167" s="213" t="s">
        <v>1</v>
      </c>
      <c r="D7167" s="213" t="s">
        <v>70</v>
      </c>
      <c r="E7167" s="213">
        <v>570</v>
      </c>
      <c r="F7167" s="213" t="s">
        <v>149</v>
      </c>
    </row>
    <row r="7168" spans="1:6" x14ac:dyDescent="0.3">
      <c r="A7168" s="213">
        <v>2014</v>
      </c>
      <c r="B7168" s="213" t="s">
        <v>93</v>
      </c>
      <c r="C7168" s="213" t="s">
        <v>1</v>
      </c>
      <c r="D7168" s="213" t="s">
        <v>72</v>
      </c>
      <c r="E7168" s="213">
        <v>156</v>
      </c>
      <c r="F7168" s="213" t="s">
        <v>149</v>
      </c>
    </row>
    <row r="7169" spans="1:6" x14ac:dyDescent="0.3">
      <c r="A7169" s="213">
        <v>2014</v>
      </c>
      <c r="B7169" s="213" t="s">
        <v>93</v>
      </c>
      <c r="C7169" s="213" t="s">
        <v>1</v>
      </c>
      <c r="D7169" s="213" t="s">
        <v>276</v>
      </c>
      <c r="E7169" s="213">
        <v>56</v>
      </c>
      <c r="F7169" s="213" t="s">
        <v>149</v>
      </c>
    </row>
    <row r="7170" spans="1:6" x14ac:dyDescent="0.3">
      <c r="A7170" s="213">
        <v>2014</v>
      </c>
      <c r="B7170" s="213" t="s">
        <v>93</v>
      </c>
      <c r="C7170" s="213" t="s">
        <v>1</v>
      </c>
      <c r="D7170" s="213" t="s">
        <v>6</v>
      </c>
      <c r="E7170" s="292">
        <v>1240</v>
      </c>
      <c r="F7170" s="213" t="s">
        <v>149</v>
      </c>
    </row>
    <row r="7171" spans="1:6" x14ac:dyDescent="0.3">
      <c r="A7171" s="213">
        <v>2014</v>
      </c>
      <c r="B7171" s="213" t="s">
        <v>93</v>
      </c>
      <c r="C7171" s="213" t="s">
        <v>1</v>
      </c>
      <c r="D7171" s="213" t="s">
        <v>62</v>
      </c>
      <c r="E7171" s="213">
        <v>393</v>
      </c>
      <c r="F7171" s="213" t="s">
        <v>149</v>
      </c>
    </row>
    <row r="7172" spans="1:6" x14ac:dyDescent="0.3">
      <c r="A7172" s="213">
        <v>2014</v>
      </c>
      <c r="B7172" s="213" t="s">
        <v>93</v>
      </c>
      <c r="C7172" s="213" t="s">
        <v>1</v>
      </c>
      <c r="D7172" s="213" t="s">
        <v>5</v>
      </c>
      <c r="E7172" s="213">
        <v>932</v>
      </c>
      <c r="F7172" s="213" t="s">
        <v>149</v>
      </c>
    </row>
    <row r="7173" spans="1:6" x14ac:dyDescent="0.3">
      <c r="A7173" s="213">
        <v>2014</v>
      </c>
      <c r="B7173" s="213" t="s">
        <v>93</v>
      </c>
      <c r="C7173" s="213" t="s">
        <v>1</v>
      </c>
      <c r="D7173" s="213" t="s">
        <v>76</v>
      </c>
      <c r="E7173" s="213">
        <v>554</v>
      </c>
      <c r="F7173" s="213" t="s">
        <v>149</v>
      </c>
    </row>
    <row r="7174" spans="1:6" x14ac:dyDescent="0.3">
      <c r="A7174" s="213">
        <v>2014</v>
      </c>
      <c r="B7174" s="213" t="s">
        <v>93</v>
      </c>
      <c r="C7174" s="213" t="s">
        <v>1</v>
      </c>
      <c r="D7174" s="213" t="s">
        <v>63</v>
      </c>
      <c r="E7174" s="213">
        <v>139</v>
      </c>
      <c r="F7174" s="213" t="s">
        <v>149</v>
      </c>
    </row>
    <row r="7175" spans="1:6" x14ac:dyDescent="0.3">
      <c r="A7175" s="213">
        <v>2014</v>
      </c>
      <c r="B7175" s="213" t="s">
        <v>93</v>
      </c>
      <c r="C7175" s="213" t="s">
        <v>1</v>
      </c>
      <c r="D7175" s="213" t="s">
        <v>277</v>
      </c>
      <c r="E7175" s="213">
        <v>66</v>
      </c>
      <c r="F7175" s="213" t="s">
        <v>149</v>
      </c>
    </row>
    <row r="7176" spans="1:6" x14ac:dyDescent="0.3">
      <c r="A7176" s="213">
        <v>2014</v>
      </c>
      <c r="B7176" s="213" t="s">
        <v>93</v>
      </c>
      <c r="C7176" s="213" t="s">
        <v>1</v>
      </c>
      <c r="D7176" s="213" t="s">
        <v>43</v>
      </c>
      <c r="E7176" s="213">
        <v>187</v>
      </c>
      <c r="F7176" s="213" t="s">
        <v>149</v>
      </c>
    </row>
    <row r="7177" spans="1:6" x14ac:dyDescent="0.3">
      <c r="A7177" s="213">
        <v>2014</v>
      </c>
      <c r="B7177" s="213" t="s">
        <v>93</v>
      </c>
      <c r="C7177" s="213" t="s">
        <v>1</v>
      </c>
      <c r="D7177" s="213" t="s">
        <v>65</v>
      </c>
      <c r="E7177" s="213">
        <v>176</v>
      </c>
      <c r="F7177" s="213" t="s">
        <v>149</v>
      </c>
    </row>
    <row r="7178" spans="1:6" x14ac:dyDescent="0.3">
      <c r="A7178" s="213">
        <v>2014</v>
      </c>
      <c r="B7178" s="213" t="s">
        <v>93</v>
      </c>
      <c r="C7178" s="213" t="s">
        <v>1</v>
      </c>
      <c r="D7178" s="213" t="s">
        <v>22</v>
      </c>
      <c r="E7178" s="213">
        <v>222</v>
      </c>
      <c r="F7178" s="213" t="s">
        <v>149</v>
      </c>
    </row>
    <row r="7179" spans="1:6" x14ac:dyDescent="0.3">
      <c r="A7179" s="213">
        <v>2014</v>
      </c>
      <c r="B7179" s="213" t="s">
        <v>93</v>
      </c>
      <c r="C7179" s="213" t="s">
        <v>1</v>
      </c>
      <c r="D7179" s="213" t="s">
        <v>61</v>
      </c>
      <c r="E7179" s="213">
        <v>115</v>
      </c>
      <c r="F7179" s="213" t="s">
        <v>149</v>
      </c>
    </row>
    <row r="7180" spans="1:6" x14ac:dyDescent="0.3">
      <c r="A7180" s="213">
        <v>2014</v>
      </c>
      <c r="B7180" s="213" t="s">
        <v>93</v>
      </c>
      <c r="C7180" s="213" t="s">
        <v>1</v>
      </c>
      <c r="D7180" s="213" t="s">
        <v>23</v>
      </c>
      <c r="E7180" s="213">
        <v>302</v>
      </c>
      <c r="F7180" s="213" t="s">
        <v>149</v>
      </c>
    </row>
    <row r="7181" spans="1:6" x14ac:dyDescent="0.3">
      <c r="A7181" s="213">
        <v>2014</v>
      </c>
      <c r="B7181" s="213" t="s">
        <v>93</v>
      </c>
      <c r="C7181" s="213" t="s">
        <v>1</v>
      </c>
      <c r="D7181" s="213" t="s">
        <v>12</v>
      </c>
      <c r="E7181" s="213">
        <v>175</v>
      </c>
      <c r="F7181" s="213" t="s">
        <v>149</v>
      </c>
    </row>
    <row r="7182" spans="1:6" x14ac:dyDescent="0.3">
      <c r="A7182" s="213">
        <v>2014</v>
      </c>
      <c r="B7182" s="213" t="s">
        <v>93</v>
      </c>
      <c r="C7182" s="213" t="s">
        <v>1</v>
      </c>
      <c r="D7182" s="213" t="s">
        <v>278</v>
      </c>
      <c r="E7182" s="213">
        <v>385</v>
      </c>
      <c r="F7182" s="213" t="s">
        <v>149</v>
      </c>
    </row>
    <row r="7183" spans="1:6" x14ac:dyDescent="0.3">
      <c r="A7183" s="213">
        <v>2014</v>
      </c>
      <c r="B7183" s="213" t="s">
        <v>93</v>
      </c>
      <c r="C7183" s="213" t="s">
        <v>1</v>
      </c>
      <c r="D7183" s="213" t="s">
        <v>19</v>
      </c>
      <c r="E7183" s="213">
        <v>328</v>
      </c>
      <c r="F7183" s="213" t="s">
        <v>149</v>
      </c>
    </row>
    <row r="7184" spans="1:6" x14ac:dyDescent="0.3">
      <c r="A7184" s="213">
        <v>2014</v>
      </c>
      <c r="B7184" s="213" t="s">
        <v>93</v>
      </c>
      <c r="C7184" s="213" t="s">
        <v>1</v>
      </c>
      <c r="D7184" s="213" t="s">
        <v>45</v>
      </c>
      <c r="E7184" s="213">
        <v>69</v>
      </c>
      <c r="F7184" s="213" t="s">
        <v>149</v>
      </c>
    </row>
    <row r="7185" spans="1:6" x14ac:dyDescent="0.3">
      <c r="A7185" s="213">
        <v>2014</v>
      </c>
      <c r="B7185" s="213" t="s">
        <v>93</v>
      </c>
      <c r="C7185" s="213" t="s">
        <v>1</v>
      </c>
      <c r="D7185" s="213" t="s">
        <v>48</v>
      </c>
      <c r="E7185" s="213">
        <v>199</v>
      </c>
      <c r="F7185" s="213" t="s">
        <v>149</v>
      </c>
    </row>
    <row r="7186" spans="1:6" x14ac:dyDescent="0.3">
      <c r="A7186" s="213">
        <v>2014</v>
      </c>
      <c r="B7186" s="213" t="s">
        <v>93</v>
      </c>
      <c r="C7186" s="213" t="s">
        <v>1</v>
      </c>
      <c r="D7186" s="213" t="s">
        <v>34</v>
      </c>
      <c r="E7186" s="213">
        <v>82</v>
      </c>
      <c r="F7186" s="213" t="s">
        <v>149</v>
      </c>
    </row>
    <row r="7187" spans="1:6" x14ac:dyDescent="0.3">
      <c r="A7187" s="213">
        <v>2014</v>
      </c>
      <c r="B7187" s="213" t="s">
        <v>93</v>
      </c>
      <c r="C7187" s="213" t="s">
        <v>1</v>
      </c>
      <c r="D7187" s="213" t="s">
        <v>3</v>
      </c>
      <c r="E7187" s="292">
        <v>1149</v>
      </c>
      <c r="F7187" s="213" t="s">
        <v>149</v>
      </c>
    </row>
    <row r="7188" spans="1:6" x14ac:dyDescent="0.3">
      <c r="A7188" s="213">
        <v>2014</v>
      </c>
      <c r="B7188" s="213" t="s">
        <v>93</v>
      </c>
      <c r="C7188" s="213" t="s">
        <v>1</v>
      </c>
      <c r="D7188" s="213" t="s">
        <v>80</v>
      </c>
      <c r="E7188" s="213">
        <v>392</v>
      </c>
      <c r="F7188" s="213" t="s">
        <v>149</v>
      </c>
    </row>
    <row r="7189" spans="1:6" x14ac:dyDescent="0.3">
      <c r="A7189" s="213">
        <v>2014</v>
      </c>
      <c r="B7189" s="213" t="s">
        <v>93</v>
      </c>
      <c r="C7189" s="213" t="s">
        <v>1</v>
      </c>
      <c r="D7189" s="213" t="s">
        <v>39</v>
      </c>
      <c r="E7189" s="213">
        <v>313</v>
      </c>
      <c r="F7189" s="213" t="s">
        <v>149</v>
      </c>
    </row>
    <row r="7190" spans="1:6" x14ac:dyDescent="0.3">
      <c r="A7190" s="213">
        <v>2014</v>
      </c>
      <c r="B7190" s="213" t="s">
        <v>93</v>
      </c>
      <c r="C7190" s="213" t="s">
        <v>1</v>
      </c>
      <c r="D7190" s="213" t="s">
        <v>14</v>
      </c>
      <c r="E7190" s="213">
        <v>779</v>
      </c>
      <c r="F7190" s="213" t="s">
        <v>149</v>
      </c>
    </row>
    <row r="7191" spans="1:6" x14ac:dyDescent="0.3">
      <c r="A7191" s="213">
        <v>2014</v>
      </c>
      <c r="B7191" s="213" t="s">
        <v>93</v>
      </c>
      <c r="C7191" s="213" t="s">
        <v>1</v>
      </c>
      <c r="D7191" s="213" t="s">
        <v>68</v>
      </c>
      <c r="E7191" s="213">
        <v>173</v>
      </c>
      <c r="F7191" s="213" t="s">
        <v>149</v>
      </c>
    </row>
    <row r="7192" spans="1:6" x14ac:dyDescent="0.3">
      <c r="A7192" s="213">
        <v>2014</v>
      </c>
      <c r="B7192" s="213" t="s">
        <v>93</v>
      </c>
      <c r="C7192" s="213" t="s">
        <v>1</v>
      </c>
      <c r="D7192" s="213" t="s">
        <v>69</v>
      </c>
      <c r="E7192" s="213">
        <v>142</v>
      </c>
      <c r="F7192" s="213" t="s">
        <v>149</v>
      </c>
    </row>
    <row r="7193" spans="1:6" x14ac:dyDescent="0.3">
      <c r="A7193" s="213">
        <v>2014</v>
      </c>
      <c r="B7193" s="213" t="s">
        <v>93</v>
      </c>
      <c r="C7193" s="213" t="s">
        <v>1</v>
      </c>
      <c r="D7193" s="213" t="s">
        <v>279</v>
      </c>
      <c r="E7193" s="213">
        <v>59</v>
      </c>
      <c r="F7193" s="213" t="s">
        <v>149</v>
      </c>
    </row>
    <row r="7194" spans="1:6" x14ac:dyDescent="0.3">
      <c r="A7194" s="213">
        <v>2014</v>
      </c>
      <c r="B7194" s="213" t="s">
        <v>93</v>
      </c>
      <c r="C7194" s="213" t="s">
        <v>1</v>
      </c>
      <c r="D7194" s="213" t="s">
        <v>24</v>
      </c>
      <c r="E7194" s="213">
        <v>796</v>
      </c>
      <c r="F7194" s="213" t="s">
        <v>149</v>
      </c>
    </row>
    <row r="7195" spans="1:6" x14ac:dyDescent="0.3">
      <c r="A7195" s="213">
        <v>2014</v>
      </c>
      <c r="B7195" s="213" t="s">
        <v>93</v>
      </c>
      <c r="C7195" s="213" t="s">
        <v>1</v>
      </c>
      <c r="D7195" s="213" t="s">
        <v>9</v>
      </c>
      <c r="E7195" s="213">
        <v>570</v>
      </c>
      <c r="F7195" s="213" t="s">
        <v>149</v>
      </c>
    </row>
    <row r="7196" spans="1:6" x14ac:dyDescent="0.3">
      <c r="A7196" s="213">
        <v>2014</v>
      </c>
      <c r="B7196" s="213" t="s">
        <v>93</v>
      </c>
      <c r="C7196" s="213" t="s">
        <v>1</v>
      </c>
      <c r="D7196" s="213" t="s">
        <v>67</v>
      </c>
      <c r="E7196" s="213">
        <v>232</v>
      </c>
      <c r="F7196" s="213" t="s">
        <v>149</v>
      </c>
    </row>
    <row r="7197" spans="1:6" x14ac:dyDescent="0.3">
      <c r="A7197" s="213">
        <v>2014</v>
      </c>
      <c r="B7197" s="213" t="s">
        <v>93</v>
      </c>
      <c r="C7197" s="213" t="s">
        <v>1</v>
      </c>
      <c r="D7197" s="213" t="s">
        <v>28</v>
      </c>
      <c r="E7197" s="213">
        <v>372</v>
      </c>
      <c r="F7197" s="213" t="s">
        <v>149</v>
      </c>
    </row>
    <row r="7198" spans="1:6" x14ac:dyDescent="0.3">
      <c r="A7198" s="213">
        <v>2014</v>
      </c>
      <c r="B7198" s="213" t="s">
        <v>93</v>
      </c>
      <c r="C7198" s="213" t="s">
        <v>1</v>
      </c>
      <c r="D7198" s="213" t="s">
        <v>31</v>
      </c>
      <c r="E7198" s="213">
        <v>328</v>
      </c>
      <c r="F7198" s="213" t="s">
        <v>149</v>
      </c>
    </row>
    <row r="7199" spans="1:6" x14ac:dyDescent="0.3">
      <c r="A7199" s="213">
        <v>2014</v>
      </c>
      <c r="B7199" s="213" t="s">
        <v>93</v>
      </c>
      <c r="C7199" s="213" t="s">
        <v>1</v>
      </c>
      <c r="D7199" s="213" t="s">
        <v>64</v>
      </c>
      <c r="E7199" s="213">
        <v>403</v>
      </c>
      <c r="F7199" s="213" t="s">
        <v>149</v>
      </c>
    </row>
    <row r="7200" spans="1:6" x14ac:dyDescent="0.3">
      <c r="A7200" s="213">
        <v>2014</v>
      </c>
      <c r="B7200" s="213" t="s">
        <v>93</v>
      </c>
      <c r="C7200" s="213" t="s">
        <v>1</v>
      </c>
      <c r="D7200" s="213" t="s">
        <v>280</v>
      </c>
      <c r="E7200" s="213">
        <v>105</v>
      </c>
      <c r="F7200" s="213" t="s">
        <v>149</v>
      </c>
    </row>
    <row r="7201" spans="1:6" x14ac:dyDescent="0.3">
      <c r="A7201" s="213">
        <v>2014</v>
      </c>
      <c r="B7201" s="213" t="s">
        <v>93</v>
      </c>
      <c r="C7201" s="213" t="s">
        <v>1</v>
      </c>
      <c r="D7201" s="213" t="s">
        <v>73</v>
      </c>
      <c r="E7201" s="213">
        <v>616</v>
      </c>
      <c r="F7201" s="213" t="s">
        <v>149</v>
      </c>
    </row>
    <row r="7202" spans="1:6" x14ac:dyDescent="0.3">
      <c r="A7202" s="213">
        <v>2014</v>
      </c>
      <c r="B7202" s="213" t="s">
        <v>93</v>
      </c>
      <c r="C7202" s="213" t="s">
        <v>1</v>
      </c>
      <c r="D7202" s="213" t="s">
        <v>26</v>
      </c>
      <c r="E7202" s="213">
        <v>283</v>
      </c>
      <c r="F7202" s="213" t="s">
        <v>149</v>
      </c>
    </row>
    <row r="7203" spans="1:6" x14ac:dyDescent="0.3">
      <c r="A7203" s="213">
        <v>2014</v>
      </c>
      <c r="B7203" s="213" t="s">
        <v>93</v>
      </c>
      <c r="C7203" s="213" t="s">
        <v>1</v>
      </c>
      <c r="D7203" s="213" t="s">
        <v>32</v>
      </c>
      <c r="E7203" s="213">
        <v>262</v>
      </c>
      <c r="F7203" s="213" t="s">
        <v>149</v>
      </c>
    </row>
    <row r="7204" spans="1:6" x14ac:dyDescent="0.3">
      <c r="A7204" s="213">
        <v>2014</v>
      </c>
      <c r="B7204" s="213" t="s">
        <v>93</v>
      </c>
      <c r="C7204" s="213" t="s">
        <v>1</v>
      </c>
      <c r="D7204" s="213" t="s">
        <v>46</v>
      </c>
      <c r="E7204" s="213">
        <v>607</v>
      </c>
      <c r="F7204" s="213" t="s">
        <v>149</v>
      </c>
    </row>
    <row r="7205" spans="1:6" x14ac:dyDescent="0.3">
      <c r="A7205" s="213">
        <v>2014</v>
      </c>
      <c r="B7205" s="213" t="s">
        <v>93</v>
      </c>
      <c r="C7205" s="213" t="s">
        <v>1</v>
      </c>
      <c r="D7205" s="213" t="s">
        <v>75</v>
      </c>
      <c r="E7205" s="213">
        <v>448</v>
      </c>
      <c r="F7205" s="213" t="s">
        <v>149</v>
      </c>
    </row>
    <row r="7206" spans="1:6" x14ac:dyDescent="0.3">
      <c r="A7206" s="213">
        <v>2014</v>
      </c>
      <c r="B7206" s="213" t="s">
        <v>93</v>
      </c>
      <c r="C7206" s="213" t="s">
        <v>1</v>
      </c>
      <c r="D7206" s="213" t="s">
        <v>10</v>
      </c>
      <c r="E7206" s="213">
        <v>963</v>
      </c>
      <c r="F7206" s="213" t="s">
        <v>149</v>
      </c>
    </row>
    <row r="7207" spans="1:6" x14ac:dyDescent="0.3">
      <c r="A7207" s="213">
        <v>2014</v>
      </c>
      <c r="B7207" s="213" t="s">
        <v>93</v>
      </c>
      <c r="C7207" s="213" t="s">
        <v>1</v>
      </c>
      <c r="D7207" s="213" t="s">
        <v>291</v>
      </c>
      <c r="E7207" s="213">
        <v>93</v>
      </c>
      <c r="F7207" s="213" t="s">
        <v>149</v>
      </c>
    </row>
    <row r="7208" spans="1:6" x14ac:dyDescent="0.3">
      <c r="A7208" s="213">
        <v>2014</v>
      </c>
      <c r="B7208" s="213" t="s">
        <v>93</v>
      </c>
      <c r="C7208" s="213" t="s">
        <v>1</v>
      </c>
      <c r="D7208" s="213" t="s">
        <v>15</v>
      </c>
      <c r="E7208" s="213">
        <v>805</v>
      </c>
      <c r="F7208" s="213" t="s">
        <v>149</v>
      </c>
    </row>
    <row r="7209" spans="1:6" x14ac:dyDescent="0.3">
      <c r="A7209" s="213">
        <v>2014</v>
      </c>
      <c r="B7209" s="213" t="s">
        <v>93</v>
      </c>
      <c r="C7209" s="213" t="s">
        <v>1</v>
      </c>
      <c r="D7209" s="213" t="s">
        <v>18</v>
      </c>
      <c r="E7209" s="213">
        <v>880</v>
      </c>
      <c r="F7209" s="213" t="s">
        <v>149</v>
      </c>
    </row>
    <row r="7210" spans="1:6" x14ac:dyDescent="0.3">
      <c r="A7210" s="213">
        <v>2014</v>
      </c>
      <c r="B7210" s="213" t="s">
        <v>93</v>
      </c>
      <c r="C7210" s="213" t="s">
        <v>1</v>
      </c>
      <c r="D7210" s="213" t="s">
        <v>77</v>
      </c>
      <c r="E7210" s="213">
        <v>305</v>
      </c>
      <c r="F7210" s="213" t="s">
        <v>149</v>
      </c>
    </row>
    <row r="7211" spans="1:6" x14ac:dyDescent="0.3">
      <c r="A7211" s="213">
        <v>2014</v>
      </c>
      <c r="B7211" s="213" t="s">
        <v>93</v>
      </c>
      <c r="C7211" s="213" t="s">
        <v>1</v>
      </c>
      <c r="D7211" s="213" t="s">
        <v>44</v>
      </c>
      <c r="E7211" s="213">
        <v>78</v>
      </c>
      <c r="F7211" s="213" t="s">
        <v>149</v>
      </c>
    </row>
    <row r="7212" spans="1:6" x14ac:dyDescent="0.3">
      <c r="A7212" s="213">
        <v>2014</v>
      </c>
      <c r="B7212" s="213" t="s">
        <v>93</v>
      </c>
      <c r="C7212" s="213" t="s">
        <v>1</v>
      </c>
      <c r="D7212" s="213" t="s">
        <v>71</v>
      </c>
      <c r="E7212" s="213">
        <v>318</v>
      </c>
      <c r="F7212" s="213" t="s">
        <v>149</v>
      </c>
    </row>
    <row r="7213" spans="1:6" x14ac:dyDescent="0.3">
      <c r="A7213" s="213">
        <v>2014</v>
      </c>
      <c r="B7213" s="213" t="s">
        <v>93</v>
      </c>
      <c r="C7213" s="213" t="s">
        <v>1</v>
      </c>
      <c r="D7213" s="213" t="s">
        <v>52</v>
      </c>
      <c r="E7213" s="213">
        <v>87</v>
      </c>
      <c r="F7213" s="213" t="s">
        <v>149</v>
      </c>
    </row>
    <row r="7214" spans="1:6" x14ac:dyDescent="0.3">
      <c r="A7214" s="213">
        <v>2014</v>
      </c>
      <c r="B7214" s="213" t="s">
        <v>93</v>
      </c>
      <c r="C7214" s="213" t="s">
        <v>1</v>
      </c>
      <c r="D7214" s="213" t="s">
        <v>20</v>
      </c>
      <c r="E7214" s="213">
        <v>491</v>
      </c>
      <c r="F7214" s="213" t="s">
        <v>149</v>
      </c>
    </row>
    <row r="7215" spans="1:6" x14ac:dyDescent="0.3">
      <c r="A7215" s="213">
        <v>2014</v>
      </c>
      <c r="B7215" s="213" t="s">
        <v>93</v>
      </c>
      <c r="C7215" s="213" t="s">
        <v>1</v>
      </c>
      <c r="D7215" s="213" t="s">
        <v>95</v>
      </c>
      <c r="E7215" s="213">
        <v>790</v>
      </c>
      <c r="F7215" s="213" t="s">
        <v>149</v>
      </c>
    </row>
    <row r="7216" spans="1:6" x14ac:dyDescent="0.3">
      <c r="A7216" s="213">
        <v>2014</v>
      </c>
      <c r="B7216" s="213" t="s">
        <v>93</v>
      </c>
      <c r="C7216" s="213" t="s">
        <v>1</v>
      </c>
      <c r="D7216" s="213" t="s">
        <v>30</v>
      </c>
      <c r="E7216" s="213">
        <v>117</v>
      </c>
      <c r="F7216" s="213" t="s">
        <v>149</v>
      </c>
    </row>
    <row r="7217" spans="1:6" x14ac:dyDescent="0.3">
      <c r="A7217" s="213">
        <v>2014</v>
      </c>
      <c r="B7217" s="213" t="s">
        <v>93</v>
      </c>
      <c r="C7217" s="213" t="s">
        <v>1</v>
      </c>
      <c r="D7217" s="213" t="s">
        <v>58</v>
      </c>
      <c r="E7217" s="213">
        <v>40</v>
      </c>
      <c r="F7217" s="213" t="s">
        <v>149</v>
      </c>
    </row>
    <row r="7218" spans="1:6" x14ac:dyDescent="0.3">
      <c r="A7218" s="213">
        <v>2014</v>
      </c>
      <c r="B7218" s="213" t="s">
        <v>93</v>
      </c>
      <c r="C7218" s="213" t="s">
        <v>1</v>
      </c>
      <c r="D7218" s="213" t="s">
        <v>281</v>
      </c>
      <c r="E7218" s="292">
        <v>2141</v>
      </c>
      <c r="F7218" s="213" t="s">
        <v>149</v>
      </c>
    </row>
    <row r="7219" spans="1:6" x14ac:dyDescent="0.3">
      <c r="A7219" s="213">
        <v>2014</v>
      </c>
      <c r="B7219" s="213" t="s">
        <v>93</v>
      </c>
      <c r="C7219" s="213" t="s">
        <v>1</v>
      </c>
      <c r="D7219" s="213" t="s">
        <v>282</v>
      </c>
      <c r="E7219" s="213">
        <v>134</v>
      </c>
      <c r="F7219" s="213" t="s">
        <v>149</v>
      </c>
    </row>
    <row r="7220" spans="1:6" x14ac:dyDescent="0.3">
      <c r="A7220" s="213">
        <v>2014</v>
      </c>
      <c r="B7220" s="213" t="s">
        <v>93</v>
      </c>
      <c r="C7220" s="213" t="s">
        <v>1</v>
      </c>
      <c r="D7220" s="213" t="s">
        <v>145</v>
      </c>
      <c r="E7220" s="292">
        <v>9118</v>
      </c>
      <c r="F7220" s="213" t="s">
        <v>149</v>
      </c>
    </row>
    <row r="7221" spans="1:6" x14ac:dyDescent="0.3">
      <c r="A7221" s="213">
        <v>2014</v>
      </c>
      <c r="B7221" s="213" t="s">
        <v>93</v>
      </c>
      <c r="C7221" s="213" t="s">
        <v>1</v>
      </c>
      <c r="D7221" s="213" t="s">
        <v>146</v>
      </c>
      <c r="E7221" s="292">
        <v>4915</v>
      </c>
      <c r="F7221" s="213" t="s">
        <v>149</v>
      </c>
    </row>
    <row r="7222" spans="1:6" x14ac:dyDescent="0.3">
      <c r="A7222" s="213">
        <v>2014</v>
      </c>
      <c r="B7222" s="213" t="s">
        <v>93</v>
      </c>
      <c r="C7222" s="213" t="s">
        <v>1</v>
      </c>
      <c r="D7222" s="213" t="s">
        <v>147</v>
      </c>
      <c r="E7222" s="292">
        <v>10756</v>
      </c>
      <c r="F7222" s="213" t="s">
        <v>149</v>
      </c>
    </row>
    <row r="7223" spans="1:6" x14ac:dyDescent="0.3">
      <c r="A7223" s="213">
        <v>2014</v>
      </c>
      <c r="B7223" s="213" t="s">
        <v>93</v>
      </c>
      <c r="C7223" s="213" t="s">
        <v>82</v>
      </c>
      <c r="D7223" s="213" t="s">
        <v>35</v>
      </c>
      <c r="E7223" s="213">
        <v>61</v>
      </c>
      <c r="F7223" s="213" t="s">
        <v>149</v>
      </c>
    </row>
    <row r="7224" spans="1:6" x14ac:dyDescent="0.3">
      <c r="A7224" s="213">
        <v>2014</v>
      </c>
      <c r="B7224" s="213" t="s">
        <v>93</v>
      </c>
      <c r="C7224" s="213" t="s">
        <v>82</v>
      </c>
      <c r="D7224" s="213" t="s">
        <v>41</v>
      </c>
      <c r="E7224" s="213">
        <v>34</v>
      </c>
      <c r="F7224" s="213" t="s">
        <v>149</v>
      </c>
    </row>
    <row r="7225" spans="1:6" x14ac:dyDescent="0.3">
      <c r="A7225" s="213">
        <v>2014</v>
      </c>
      <c r="B7225" s="213" t="s">
        <v>93</v>
      </c>
      <c r="C7225" s="213" t="s">
        <v>82</v>
      </c>
      <c r="D7225" s="213" t="s">
        <v>59</v>
      </c>
      <c r="E7225" s="213">
        <v>52</v>
      </c>
      <c r="F7225" s="213" t="s">
        <v>149</v>
      </c>
    </row>
    <row r="7226" spans="1:6" x14ac:dyDescent="0.3">
      <c r="A7226" s="213">
        <v>2014</v>
      </c>
      <c r="B7226" s="213" t="s">
        <v>93</v>
      </c>
      <c r="C7226" s="213" t="s">
        <v>82</v>
      </c>
      <c r="D7226" s="213" t="s">
        <v>79</v>
      </c>
      <c r="E7226" s="292">
        <v>1156</v>
      </c>
      <c r="F7226" s="213" t="s">
        <v>149</v>
      </c>
    </row>
    <row r="7227" spans="1:6" x14ac:dyDescent="0.3">
      <c r="A7227" s="213">
        <v>2014</v>
      </c>
      <c r="B7227" s="213" t="s">
        <v>93</v>
      </c>
      <c r="C7227" s="213" t="s">
        <v>82</v>
      </c>
      <c r="D7227" s="213" t="s">
        <v>17</v>
      </c>
      <c r="E7227" s="213">
        <v>579</v>
      </c>
      <c r="F7227" s="213" t="s">
        <v>149</v>
      </c>
    </row>
    <row r="7228" spans="1:6" x14ac:dyDescent="0.3">
      <c r="A7228" s="213">
        <v>2014</v>
      </c>
      <c r="B7228" s="213" t="s">
        <v>93</v>
      </c>
      <c r="C7228" s="213" t="s">
        <v>82</v>
      </c>
      <c r="D7228" s="213" t="s">
        <v>274</v>
      </c>
      <c r="E7228" s="213">
        <v>107</v>
      </c>
      <c r="F7228" s="213" t="s">
        <v>149</v>
      </c>
    </row>
    <row r="7229" spans="1:6" x14ac:dyDescent="0.3">
      <c r="A7229" s="213">
        <v>2014</v>
      </c>
      <c r="B7229" s="213" t="s">
        <v>93</v>
      </c>
      <c r="C7229" s="213" t="s">
        <v>82</v>
      </c>
      <c r="D7229" s="213" t="s">
        <v>66</v>
      </c>
      <c r="E7229" s="213">
        <v>219</v>
      </c>
      <c r="F7229" s="213" t="s">
        <v>149</v>
      </c>
    </row>
    <row r="7230" spans="1:6" x14ac:dyDescent="0.3">
      <c r="A7230" s="213">
        <v>2014</v>
      </c>
      <c r="B7230" s="213" t="s">
        <v>93</v>
      </c>
      <c r="C7230" s="213" t="s">
        <v>82</v>
      </c>
      <c r="D7230" s="213" t="s">
        <v>283</v>
      </c>
      <c r="E7230" s="213">
        <v>42</v>
      </c>
      <c r="F7230" s="213" t="s">
        <v>149</v>
      </c>
    </row>
    <row r="7231" spans="1:6" x14ac:dyDescent="0.3">
      <c r="A7231" s="213">
        <v>2014</v>
      </c>
      <c r="B7231" s="213" t="s">
        <v>93</v>
      </c>
      <c r="C7231" s="213" t="s">
        <v>82</v>
      </c>
      <c r="D7231" s="213" t="s">
        <v>11</v>
      </c>
      <c r="E7231" s="213">
        <v>956</v>
      </c>
      <c r="F7231" s="213" t="s">
        <v>149</v>
      </c>
    </row>
    <row r="7232" spans="1:6" x14ac:dyDescent="0.3">
      <c r="A7232" s="213">
        <v>2014</v>
      </c>
      <c r="B7232" s="213" t="s">
        <v>93</v>
      </c>
      <c r="C7232" s="213" t="s">
        <v>82</v>
      </c>
      <c r="D7232" s="213" t="s">
        <v>56</v>
      </c>
      <c r="E7232" s="213">
        <v>197</v>
      </c>
      <c r="F7232" s="213" t="s">
        <v>149</v>
      </c>
    </row>
    <row r="7233" spans="1:6" x14ac:dyDescent="0.3">
      <c r="A7233" s="213">
        <v>2014</v>
      </c>
      <c r="B7233" s="213" t="s">
        <v>93</v>
      </c>
      <c r="C7233" s="213" t="s">
        <v>82</v>
      </c>
      <c r="D7233" s="213" t="s">
        <v>29</v>
      </c>
      <c r="E7233" s="213">
        <v>288</v>
      </c>
      <c r="F7233" s="213" t="s">
        <v>149</v>
      </c>
    </row>
    <row r="7234" spans="1:6" x14ac:dyDescent="0.3">
      <c r="A7234" s="213">
        <v>2014</v>
      </c>
      <c r="B7234" s="213" t="s">
        <v>93</v>
      </c>
      <c r="C7234" s="213" t="s">
        <v>82</v>
      </c>
      <c r="D7234" s="213" t="s">
        <v>47</v>
      </c>
      <c r="E7234" s="213">
        <v>823</v>
      </c>
      <c r="F7234" s="213" t="s">
        <v>149</v>
      </c>
    </row>
    <row r="7235" spans="1:6" x14ac:dyDescent="0.3">
      <c r="A7235" s="213">
        <v>2014</v>
      </c>
      <c r="B7235" s="213" t="s">
        <v>93</v>
      </c>
      <c r="C7235" s="213" t="s">
        <v>82</v>
      </c>
      <c r="D7235" s="213" t="s">
        <v>57</v>
      </c>
      <c r="E7235" s="213">
        <v>97</v>
      </c>
      <c r="F7235" s="213" t="s">
        <v>149</v>
      </c>
    </row>
    <row r="7236" spans="1:6" x14ac:dyDescent="0.3">
      <c r="A7236" s="213">
        <v>2014</v>
      </c>
      <c r="B7236" s="213" t="s">
        <v>93</v>
      </c>
      <c r="C7236" s="213" t="s">
        <v>82</v>
      </c>
      <c r="D7236" s="213" t="s">
        <v>74</v>
      </c>
      <c r="E7236" s="213">
        <v>633</v>
      </c>
      <c r="F7236" s="213" t="s">
        <v>149</v>
      </c>
    </row>
    <row r="7237" spans="1:6" x14ac:dyDescent="0.3">
      <c r="A7237" s="213">
        <v>2014</v>
      </c>
      <c r="B7237" s="213" t="s">
        <v>93</v>
      </c>
      <c r="C7237" s="213" t="s">
        <v>82</v>
      </c>
      <c r="D7237" s="213" t="s">
        <v>53</v>
      </c>
      <c r="E7237" s="213">
        <v>63</v>
      </c>
      <c r="F7237" s="213" t="s">
        <v>149</v>
      </c>
    </row>
    <row r="7238" spans="1:6" x14ac:dyDescent="0.3">
      <c r="A7238" s="213">
        <v>2014</v>
      </c>
      <c r="B7238" s="213" t="s">
        <v>93</v>
      </c>
      <c r="C7238" s="213" t="s">
        <v>82</v>
      </c>
      <c r="D7238" s="213" t="s">
        <v>33</v>
      </c>
      <c r="E7238" s="213">
        <v>145</v>
      </c>
      <c r="F7238" s="213" t="s">
        <v>149</v>
      </c>
    </row>
    <row r="7239" spans="1:6" x14ac:dyDescent="0.3">
      <c r="A7239" s="213">
        <v>2014</v>
      </c>
      <c r="B7239" s="213" t="s">
        <v>93</v>
      </c>
      <c r="C7239" s="213" t="s">
        <v>82</v>
      </c>
      <c r="D7239" s="213" t="s">
        <v>60</v>
      </c>
      <c r="E7239" s="213">
        <v>360</v>
      </c>
      <c r="F7239" s="213" t="s">
        <v>149</v>
      </c>
    </row>
    <row r="7240" spans="1:6" x14ac:dyDescent="0.3">
      <c r="A7240" s="213">
        <v>2014</v>
      </c>
      <c r="B7240" s="213" t="s">
        <v>93</v>
      </c>
      <c r="C7240" s="213" t="s">
        <v>82</v>
      </c>
      <c r="D7240" s="213" t="s">
        <v>25</v>
      </c>
      <c r="E7240" s="213">
        <v>534</v>
      </c>
      <c r="F7240" s="213" t="s">
        <v>149</v>
      </c>
    </row>
    <row r="7241" spans="1:6" x14ac:dyDescent="0.3">
      <c r="A7241" s="213">
        <v>2014</v>
      </c>
      <c r="B7241" s="213" t="s">
        <v>93</v>
      </c>
      <c r="C7241" s="213" t="s">
        <v>82</v>
      </c>
      <c r="D7241" s="213" t="s">
        <v>7</v>
      </c>
      <c r="E7241" s="213">
        <v>745</v>
      </c>
      <c r="F7241" s="213" t="s">
        <v>149</v>
      </c>
    </row>
    <row r="7242" spans="1:6" x14ac:dyDescent="0.3">
      <c r="A7242" s="213">
        <v>2014</v>
      </c>
      <c r="B7242" s="213" t="s">
        <v>93</v>
      </c>
      <c r="C7242" s="213" t="s">
        <v>82</v>
      </c>
      <c r="D7242" s="213" t="s">
        <v>36</v>
      </c>
      <c r="E7242" s="213">
        <v>197</v>
      </c>
      <c r="F7242" s="213" t="s">
        <v>149</v>
      </c>
    </row>
    <row r="7243" spans="1:6" x14ac:dyDescent="0.3">
      <c r="A7243" s="213">
        <v>2014</v>
      </c>
      <c r="B7243" s="213" t="s">
        <v>93</v>
      </c>
      <c r="C7243" s="213" t="s">
        <v>82</v>
      </c>
      <c r="D7243" s="213" t="s">
        <v>21</v>
      </c>
      <c r="E7243" s="213">
        <v>280</v>
      </c>
      <c r="F7243" s="213" t="s">
        <v>149</v>
      </c>
    </row>
    <row r="7244" spans="1:6" x14ac:dyDescent="0.3">
      <c r="A7244" s="213">
        <v>2014</v>
      </c>
      <c r="B7244" s="213" t="s">
        <v>93</v>
      </c>
      <c r="C7244" s="213" t="s">
        <v>82</v>
      </c>
      <c r="D7244" s="213" t="s">
        <v>42</v>
      </c>
      <c r="E7244" s="213">
        <v>33</v>
      </c>
      <c r="F7244" s="213" t="s">
        <v>149</v>
      </c>
    </row>
    <row r="7245" spans="1:6" x14ac:dyDescent="0.3">
      <c r="A7245" s="213">
        <v>2014</v>
      </c>
      <c r="B7245" s="213" t="s">
        <v>93</v>
      </c>
      <c r="C7245" s="213" t="s">
        <v>82</v>
      </c>
      <c r="D7245" s="213" t="s">
        <v>16</v>
      </c>
      <c r="E7245" s="213">
        <v>561</v>
      </c>
      <c r="F7245" s="213" t="s">
        <v>149</v>
      </c>
    </row>
    <row r="7246" spans="1:6" x14ac:dyDescent="0.3">
      <c r="A7246" s="213">
        <v>2014</v>
      </c>
      <c r="B7246" s="213" t="s">
        <v>93</v>
      </c>
      <c r="C7246" s="213" t="s">
        <v>82</v>
      </c>
      <c r="D7246" s="213" t="s">
        <v>2</v>
      </c>
      <c r="E7246" s="292">
        <v>1263</v>
      </c>
      <c r="F7246" s="213" t="s">
        <v>149</v>
      </c>
    </row>
    <row r="7247" spans="1:6" x14ac:dyDescent="0.3">
      <c r="A7247" s="213">
        <v>2014</v>
      </c>
      <c r="B7247" s="213" t="s">
        <v>93</v>
      </c>
      <c r="C7247" s="213" t="s">
        <v>82</v>
      </c>
      <c r="D7247" s="213" t="s">
        <v>288</v>
      </c>
      <c r="E7247" s="213">
        <v>51</v>
      </c>
      <c r="F7247" s="213" t="s">
        <v>149</v>
      </c>
    </row>
    <row r="7248" spans="1:6" x14ac:dyDescent="0.3">
      <c r="A7248" s="213">
        <v>2014</v>
      </c>
      <c r="B7248" s="213" t="s">
        <v>93</v>
      </c>
      <c r="C7248" s="213" t="s">
        <v>82</v>
      </c>
      <c r="D7248" s="213" t="s">
        <v>4</v>
      </c>
      <c r="E7248" s="292">
        <v>1373</v>
      </c>
      <c r="F7248" s="213" t="s">
        <v>149</v>
      </c>
    </row>
    <row r="7249" spans="1:6" x14ac:dyDescent="0.3">
      <c r="A7249" s="213">
        <v>2014</v>
      </c>
      <c r="B7249" s="213" t="s">
        <v>93</v>
      </c>
      <c r="C7249" s="213" t="s">
        <v>82</v>
      </c>
      <c r="D7249" s="213" t="s">
        <v>38</v>
      </c>
      <c r="E7249" s="213">
        <v>188</v>
      </c>
      <c r="F7249" s="213" t="s">
        <v>149</v>
      </c>
    </row>
    <row r="7250" spans="1:6" x14ac:dyDescent="0.3">
      <c r="A7250" s="213">
        <v>2014</v>
      </c>
      <c r="B7250" s="213" t="s">
        <v>93</v>
      </c>
      <c r="C7250" s="213" t="s">
        <v>82</v>
      </c>
      <c r="D7250" s="213" t="s">
        <v>275</v>
      </c>
      <c r="E7250" s="213">
        <v>196</v>
      </c>
      <c r="F7250" s="213" t="s">
        <v>149</v>
      </c>
    </row>
    <row r="7251" spans="1:6" x14ac:dyDescent="0.3">
      <c r="A7251" s="213">
        <v>2014</v>
      </c>
      <c r="B7251" s="213" t="s">
        <v>93</v>
      </c>
      <c r="C7251" s="213" t="s">
        <v>82</v>
      </c>
      <c r="D7251" s="213" t="s">
        <v>8</v>
      </c>
      <c r="E7251" s="213">
        <v>599</v>
      </c>
      <c r="F7251" s="213" t="s">
        <v>149</v>
      </c>
    </row>
    <row r="7252" spans="1:6" x14ac:dyDescent="0.3">
      <c r="A7252" s="213">
        <v>2014</v>
      </c>
      <c r="B7252" s="213" t="s">
        <v>93</v>
      </c>
      <c r="C7252" s="213" t="s">
        <v>82</v>
      </c>
      <c r="D7252" s="213" t="s">
        <v>78</v>
      </c>
      <c r="E7252" s="292">
        <v>1410</v>
      </c>
      <c r="F7252" s="213" t="s">
        <v>149</v>
      </c>
    </row>
    <row r="7253" spans="1:6" x14ac:dyDescent="0.3">
      <c r="A7253" s="213">
        <v>2014</v>
      </c>
      <c r="B7253" s="213" t="s">
        <v>93</v>
      </c>
      <c r="C7253" s="213" t="s">
        <v>82</v>
      </c>
      <c r="D7253" s="213" t="s">
        <v>27</v>
      </c>
      <c r="E7253" s="213">
        <v>422</v>
      </c>
      <c r="F7253" s="213" t="s">
        <v>149</v>
      </c>
    </row>
    <row r="7254" spans="1:6" x14ac:dyDescent="0.3">
      <c r="A7254" s="213">
        <v>2014</v>
      </c>
      <c r="B7254" s="213" t="s">
        <v>93</v>
      </c>
      <c r="C7254" s="213" t="s">
        <v>82</v>
      </c>
      <c r="D7254" s="213" t="s">
        <v>13</v>
      </c>
      <c r="E7254" s="213">
        <v>245</v>
      </c>
      <c r="F7254" s="213" t="s">
        <v>149</v>
      </c>
    </row>
    <row r="7255" spans="1:6" x14ac:dyDescent="0.3">
      <c r="A7255" s="213">
        <v>2014</v>
      </c>
      <c r="B7255" s="213" t="s">
        <v>93</v>
      </c>
      <c r="C7255" s="213" t="s">
        <v>82</v>
      </c>
      <c r="D7255" s="213" t="s">
        <v>70</v>
      </c>
      <c r="E7255" s="213">
        <v>580</v>
      </c>
      <c r="F7255" s="213" t="s">
        <v>149</v>
      </c>
    </row>
    <row r="7256" spans="1:6" x14ac:dyDescent="0.3">
      <c r="A7256" s="213">
        <v>2014</v>
      </c>
      <c r="B7256" s="213" t="s">
        <v>93</v>
      </c>
      <c r="C7256" s="213" t="s">
        <v>82</v>
      </c>
      <c r="D7256" s="213" t="s">
        <v>72</v>
      </c>
      <c r="E7256" s="213">
        <v>111</v>
      </c>
      <c r="F7256" s="213" t="s">
        <v>149</v>
      </c>
    </row>
    <row r="7257" spans="1:6" x14ac:dyDescent="0.3">
      <c r="A7257" s="213">
        <v>2014</v>
      </c>
      <c r="B7257" s="213" t="s">
        <v>93</v>
      </c>
      <c r="C7257" s="213" t="s">
        <v>82</v>
      </c>
      <c r="D7257" s="213" t="s">
        <v>276</v>
      </c>
      <c r="E7257" s="213">
        <v>61</v>
      </c>
      <c r="F7257" s="213" t="s">
        <v>149</v>
      </c>
    </row>
    <row r="7258" spans="1:6" x14ac:dyDescent="0.3">
      <c r="A7258" s="213">
        <v>2014</v>
      </c>
      <c r="B7258" s="213" t="s">
        <v>93</v>
      </c>
      <c r="C7258" s="213" t="s">
        <v>82</v>
      </c>
      <c r="D7258" s="213" t="s">
        <v>6</v>
      </c>
      <c r="E7258" s="292">
        <v>1279</v>
      </c>
      <c r="F7258" s="213" t="s">
        <v>149</v>
      </c>
    </row>
    <row r="7259" spans="1:6" x14ac:dyDescent="0.3">
      <c r="A7259" s="213">
        <v>2014</v>
      </c>
      <c r="B7259" s="213" t="s">
        <v>93</v>
      </c>
      <c r="C7259" s="213" t="s">
        <v>82</v>
      </c>
      <c r="D7259" s="213" t="s">
        <v>62</v>
      </c>
      <c r="E7259" s="213">
        <v>420</v>
      </c>
      <c r="F7259" s="213" t="s">
        <v>149</v>
      </c>
    </row>
    <row r="7260" spans="1:6" x14ac:dyDescent="0.3">
      <c r="A7260" s="213">
        <v>2014</v>
      </c>
      <c r="B7260" s="213" t="s">
        <v>93</v>
      </c>
      <c r="C7260" s="213" t="s">
        <v>82</v>
      </c>
      <c r="D7260" s="213" t="s">
        <v>5</v>
      </c>
      <c r="E7260" s="292">
        <v>1043</v>
      </c>
      <c r="F7260" s="213" t="s">
        <v>149</v>
      </c>
    </row>
    <row r="7261" spans="1:6" x14ac:dyDescent="0.3">
      <c r="A7261" s="213">
        <v>2014</v>
      </c>
      <c r="B7261" s="213" t="s">
        <v>93</v>
      </c>
      <c r="C7261" s="213" t="s">
        <v>82</v>
      </c>
      <c r="D7261" s="213" t="s">
        <v>76</v>
      </c>
      <c r="E7261" s="213">
        <v>938</v>
      </c>
      <c r="F7261" s="213" t="s">
        <v>149</v>
      </c>
    </row>
    <row r="7262" spans="1:6" x14ac:dyDescent="0.3">
      <c r="A7262" s="213">
        <v>2014</v>
      </c>
      <c r="B7262" s="213" t="s">
        <v>93</v>
      </c>
      <c r="C7262" s="213" t="s">
        <v>82</v>
      </c>
      <c r="D7262" s="213" t="s">
        <v>63</v>
      </c>
      <c r="E7262" s="213">
        <v>130</v>
      </c>
      <c r="F7262" s="213" t="s">
        <v>149</v>
      </c>
    </row>
    <row r="7263" spans="1:6" x14ac:dyDescent="0.3">
      <c r="A7263" s="213">
        <v>2014</v>
      </c>
      <c r="B7263" s="213" t="s">
        <v>93</v>
      </c>
      <c r="C7263" s="213" t="s">
        <v>82</v>
      </c>
      <c r="D7263" s="213" t="s">
        <v>277</v>
      </c>
      <c r="E7263" s="213">
        <v>86</v>
      </c>
      <c r="F7263" s="213" t="s">
        <v>149</v>
      </c>
    </row>
    <row r="7264" spans="1:6" x14ac:dyDescent="0.3">
      <c r="A7264" s="213">
        <v>2014</v>
      </c>
      <c r="B7264" s="213" t="s">
        <v>93</v>
      </c>
      <c r="C7264" s="213" t="s">
        <v>82</v>
      </c>
      <c r="D7264" s="213" t="s">
        <v>43</v>
      </c>
      <c r="E7264" s="213">
        <v>247</v>
      </c>
      <c r="F7264" s="213" t="s">
        <v>149</v>
      </c>
    </row>
    <row r="7265" spans="1:6" x14ac:dyDescent="0.3">
      <c r="A7265" s="213">
        <v>2014</v>
      </c>
      <c r="B7265" s="213" t="s">
        <v>93</v>
      </c>
      <c r="C7265" s="213" t="s">
        <v>82</v>
      </c>
      <c r="D7265" s="213" t="s">
        <v>65</v>
      </c>
      <c r="E7265" s="213">
        <v>315</v>
      </c>
      <c r="F7265" s="213" t="s">
        <v>149</v>
      </c>
    </row>
    <row r="7266" spans="1:6" x14ac:dyDescent="0.3">
      <c r="A7266" s="213">
        <v>2014</v>
      </c>
      <c r="B7266" s="213" t="s">
        <v>93</v>
      </c>
      <c r="C7266" s="213" t="s">
        <v>82</v>
      </c>
      <c r="D7266" s="213" t="s">
        <v>22</v>
      </c>
      <c r="E7266" s="213">
        <v>242</v>
      </c>
      <c r="F7266" s="213" t="s">
        <v>149</v>
      </c>
    </row>
    <row r="7267" spans="1:6" x14ac:dyDescent="0.3">
      <c r="A7267" s="213">
        <v>2014</v>
      </c>
      <c r="B7267" s="213" t="s">
        <v>93</v>
      </c>
      <c r="C7267" s="213" t="s">
        <v>82</v>
      </c>
      <c r="D7267" s="213" t="s">
        <v>61</v>
      </c>
      <c r="E7267" s="213">
        <v>178</v>
      </c>
      <c r="F7267" s="213" t="s">
        <v>149</v>
      </c>
    </row>
    <row r="7268" spans="1:6" x14ac:dyDescent="0.3">
      <c r="A7268" s="213">
        <v>2014</v>
      </c>
      <c r="B7268" s="213" t="s">
        <v>93</v>
      </c>
      <c r="C7268" s="213" t="s">
        <v>82</v>
      </c>
      <c r="D7268" s="213" t="s">
        <v>23</v>
      </c>
      <c r="E7268" s="213">
        <v>269</v>
      </c>
      <c r="F7268" s="213" t="s">
        <v>149</v>
      </c>
    </row>
    <row r="7269" spans="1:6" x14ac:dyDescent="0.3">
      <c r="A7269" s="213">
        <v>2014</v>
      </c>
      <c r="B7269" s="213" t="s">
        <v>93</v>
      </c>
      <c r="C7269" s="213" t="s">
        <v>82</v>
      </c>
      <c r="D7269" s="213" t="s">
        <v>12</v>
      </c>
      <c r="E7269" s="213">
        <v>248</v>
      </c>
      <c r="F7269" s="213" t="s">
        <v>149</v>
      </c>
    </row>
    <row r="7270" spans="1:6" x14ac:dyDescent="0.3">
      <c r="A7270" s="213">
        <v>2014</v>
      </c>
      <c r="B7270" s="213" t="s">
        <v>93</v>
      </c>
      <c r="C7270" s="213" t="s">
        <v>82</v>
      </c>
      <c r="D7270" s="213" t="s">
        <v>278</v>
      </c>
      <c r="E7270" s="213">
        <v>347</v>
      </c>
      <c r="F7270" s="213" t="s">
        <v>149</v>
      </c>
    </row>
    <row r="7271" spans="1:6" x14ac:dyDescent="0.3">
      <c r="A7271" s="213">
        <v>2014</v>
      </c>
      <c r="B7271" s="213" t="s">
        <v>93</v>
      </c>
      <c r="C7271" s="213" t="s">
        <v>82</v>
      </c>
      <c r="D7271" s="213" t="s">
        <v>19</v>
      </c>
      <c r="E7271" s="213">
        <v>364</v>
      </c>
      <c r="F7271" s="213" t="s">
        <v>149</v>
      </c>
    </row>
    <row r="7272" spans="1:6" x14ac:dyDescent="0.3">
      <c r="A7272" s="213">
        <v>2014</v>
      </c>
      <c r="B7272" s="213" t="s">
        <v>93</v>
      </c>
      <c r="C7272" s="213" t="s">
        <v>82</v>
      </c>
      <c r="D7272" s="213" t="s">
        <v>45</v>
      </c>
      <c r="E7272" s="213">
        <v>88</v>
      </c>
      <c r="F7272" s="213" t="s">
        <v>149</v>
      </c>
    </row>
    <row r="7273" spans="1:6" x14ac:dyDescent="0.3">
      <c r="A7273" s="213">
        <v>2014</v>
      </c>
      <c r="B7273" s="213" t="s">
        <v>93</v>
      </c>
      <c r="C7273" s="213" t="s">
        <v>82</v>
      </c>
      <c r="D7273" s="213" t="s">
        <v>48</v>
      </c>
      <c r="E7273" s="213">
        <v>174</v>
      </c>
      <c r="F7273" s="213" t="s">
        <v>149</v>
      </c>
    </row>
    <row r="7274" spans="1:6" x14ac:dyDescent="0.3">
      <c r="A7274" s="213">
        <v>2014</v>
      </c>
      <c r="B7274" s="213" t="s">
        <v>93</v>
      </c>
      <c r="C7274" s="213" t="s">
        <v>82</v>
      </c>
      <c r="D7274" s="213" t="s">
        <v>34</v>
      </c>
      <c r="E7274" s="213">
        <v>98</v>
      </c>
      <c r="F7274" s="213" t="s">
        <v>149</v>
      </c>
    </row>
    <row r="7275" spans="1:6" x14ac:dyDescent="0.3">
      <c r="A7275" s="213">
        <v>2014</v>
      </c>
      <c r="B7275" s="213" t="s">
        <v>93</v>
      </c>
      <c r="C7275" s="213" t="s">
        <v>82</v>
      </c>
      <c r="D7275" s="213" t="s">
        <v>3</v>
      </c>
      <c r="E7275" s="292">
        <v>1150</v>
      </c>
      <c r="F7275" s="213" t="s">
        <v>149</v>
      </c>
    </row>
    <row r="7276" spans="1:6" x14ac:dyDescent="0.3">
      <c r="A7276" s="213">
        <v>2014</v>
      </c>
      <c r="B7276" s="213" t="s">
        <v>93</v>
      </c>
      <c r="C7276" s="213" t="s">
        <v>82</v>
      </c>
      <c r="D7276" s="213" t="s">
        <v>80</v>
      </c>
      <c r="E7276" s="213">
        <v>387</v>
      </c>
      <c r="F7276" s="213" t="s">
        <v>149</v>
      </c>
    </row>
    <row r="7277" spans="1:6" x14ac:dyDescent="0.3">
      <c r="A7277" s="213">
        <v>2014</v>
      </c>
      <c r="B7277" s="213" t="s">
        <v>93</v>
      </c>
      <c r="C7277" s="213" t="s">
        <v>82</v>
      </c>
      <c r="D7277" s="213" t="s">
        <v>39</v>
      </c>
      <c r="E7277" s="213">
        <v>514</v>
      </c>
      <c r="F7277" s="213" t="s">
        <v>149</v>
      </c>
    </row>
    <row r="7278" spans="1:6" x14ac:dyDescent="0.3">
      <c r="A7278" s="213">
        <v>2014</v>
      </c>
      <c r="B7278" s="213" t="s">
        <v>93</v>
      </c>
      <c r="C7278" s="213" t="s">
        <v>82</v>
      </c>
      <c r="D7278" s="213" t="s">
        <v>14</v>
      </c>
      <c r="E7278" s="213">
        <v>810</v>
      </c>
      <c r="F7278" s="213" t="s">
        <v>149</v>
      </c>
    </row>
    <row r="7279" spans="1:6" x14ac:dyDescent="0.3">
      <c r="A7279" s="213">
        <v>2014</v>
      </c>
      <c r="B7279" s="213" t="s">
        <v>93</v>
      </c>
      <c r="C7279" s="213" t="s">
        <v>82</v>
      </c>
      <c r="D7279" s="213" t="s">
        <v>68</v>
      </c>
      <c r="E7279" s="213">
        <v>136</v>
      </c>
      <c r="F7279" s="213" t="s">
        <v>149</v>
      </c>
    </row>
    <row r="7280" spans="1:6" x14ac:dyDescent="0.3">
      <c r="A7280" s="213">
        <v>2014</v>
      </c>
      <c r="B7280" s="213" t="s">
        <v>93</v>
      </c>
      <c r="C7280" s="213" t="s">
        <v>82</v>
      </c>
      <c r="D7280" s="213" t="s">
        <v>69</v>
      </c>
      <c r="E7280" s="213">
        <v>158</v>
      </c>
      <c r="F7280" s="213" t="s">
        <v>149</v>
      </c>
    </row>
    <row r="7281" spans="1:6" x14ac:dyDescent="0.3">
      <c r="A7281" s="213">
        <v>2014</v>
      </c>
      <c r="B7281" s="213" t="s">
        <v>93</v>
      </c>
      <c r="C7281" s="213" t="s">
        <v>82</v>
      </c>
      <c r="D7281" s="213" t="s">
        <v>50</v>
      </c>
      <c r="E7281" s="213">
        <v>40</v>
      </c>
      <c r="F7281" s="213" t="s">
        <v>149</v>
      </c>
    </row>
    <row r="7282" spans="1:6" x14ac:dyDescent="0.3">
      <c r="A7282" s="213">
        <v>2014</v>
      </c>
      <c r="B7282" s="213" t="s">
        <v>93</v>
      </c>
      <c r="C7282" s="213" t="s">
        <v>82</v>
      </c>
      <c r="D7282" s="213" t="s">
        <v>279</v>
      </c>
      <c r="E7282" s="213">
        <v>57</v>
      </c>
      <c r="F7282" s="213" t="s">
        <v>149</v>
      </c>
    </row>
    <row r="7283" spans="1:6" x14ac:dyDescent="0.3">
      <c r="A7283" s="213">
        <v>2014</v>
      </c>
      <c r="B7283" s="213" t="s">
        <v>93</v>
      </c>
      <c r="C7283" s="213" t="s">
        <v>82</v>
      </c>
      <c r="D7283" s="213" t="s">
        <v>24</v>
      </c>
      <c r="E7283" s="213">
        <v>736</v>
      </c>
      <c r="F7283" s="213" t="s">
        <v>149</v>
      </c>
    </row>
    <row r="7284" spans="1:6" x14ac:dyDescent="0.3">
      <c r="A7284" s="213">
        <v>2014</v>
      </c>
      <c r="B7284" s="213" t="s">
        <v>93</v>
      </c>
      <c r="C7284" s="213" t="s">
        <v>82</v>
      </c>
      <c r="D7284" s="213" t="s">
        <v>9</v>
      </c>
      <c r="E7284" s="213">
        <v>618</v>
      </c>
      <c r="F7284" s="213" t="s">
        <v>149</v>
      </c>
    </row>
    <row r="7285" spans="1:6" x14ac:dyDescent="0.3">
      <c r="A7285" s="213">
        <v>2014</v>
      </c>
      <c r="B7285" s="213" t="s">
        <v>93</v>
      </c>
      <c r="C7285" s="213" t="s">
        <v>82</v>
      </c>
      <c r="D7285" s="213" t="s">
        <v>67</v>
      </c>
      <c r="E7285" s="213">
        <v>337</v>
      </c>
      <c r="F7285" s="213" t="s">
        <v>149</v>
      </c>
    </row>
    <row r="7286" spans="1:6" x14ac:dyDescent="0.3">
      <c r="A7286" s="213">
        <v>2014</v>
      </c>
      <c r="B7286" s="213" t="s">
        <v>93</v>
      </c>
      <c r="C7286" s="213" t="s">
        <v>82</v>
      </c>
      <c r="D7286" s="213" t="s">
        <v>28</v>
      </c>
      <c r="E7286" s="213">
        <v>400</v>
      </c>
      <c r="F7286" s="213" t="s">
        <v>149</v>
      </c>
    </row>
    <row r="7287" spans="1:6" x14ac:dyDescent="0.3">
      <c r="A7287" s="213">
        <v>2014</v>
      </c>
      <c r="B7287" s="213" t="s">
        <v>93</v>
      </c>
      <c r="C7287" s="213" t="s">
        <v>82</v>
      </c>
      <c r="D7287" s="213" t="s">
        <v>31</v>
      </c>
      <c r="E7287" s="213">
        <v>426</v>
      </c>
      <c r="F7287" s="213" t="s">
        <v>149</v>
      </c>
    </row>
    <row r="7288" spans="1:6" x14ac:dyDescent="0.3">
      <c r="A7288" s="213">
        <v>2014</v>
      </c>
      <c r="B7288" s="213" t="s">
        <v>93</v>
      </c>
      <c r="C7288" s="213" t="s">
        <v>82</v>
      </c>
      <c r="D7288" s="213" t="s">
        <v>64</v>
      </c>
      <c r="E7288" s="213">
        <v>509</v>
      </c>
      <c r="F7288" s="213" t="s">
        <v>149</v>
      </c>
    </row>
    <row r="7289" spans="1:6" x14ac:dyDescent="0.3">
      <c r="A7289" s="213">
        <v>2014</v>
      </c>
      <c r="B7289" s="213" t="s">
        <v>93</v>
      </c>
      <c r="C7289" s="213" t="s">
        <v>82</v>
      </c>
      <c r="D7289" s="213" t="s">
        <v>290</v>
      </c>
      <c r="E7289" s="213">
        <v>32</v>
      </c>
      <c r="F7289" s="213" t="s">
        <v>149</v>
      </c>
    </row>
    <row r="7290" spans="1:6" x14ac:dyDescent="0.3">
      <c r="A7290" s="213">
        <v>2014</v>
      </c>
      <c r="B7290" s="213" t="s">
        <v>93</v>
      </c>
      <c r="C7290" s="213" t="s">
        <v>82</v>
      </c>
      <c r="D7290" s="213" t="s">
        <v>280</v>
      </c>
      <c r="E7290" s="213">
        <v>100</v>
      </c>
      <c r="F7290" s="213" t="s">
        <v>149</v>
      </c>
    </row>
    <row r="7291" spans="1:6" x14ac:dyDescent="0.3">
      <c r="A7291" s="213">
        <v>2014</v>
      </c>
      <c r="B7291" s="213" t="s">
        <v>93</v>
      </c>
      <c r="C7291" s="213" t="s">
        <v>82</v>
      </c>
      <c r="D7291" s="213" t="s">
        <v>73</v>
      </c>
      <c r="E7291" s="213">
        <v>825</v>
      </c>
      <c r="F7291" s="213" t="s">
        <v>149</v>
      </c>
    </row>
    <row r="7292" spans="1:6" x14ac:dyDescent="0.3">
      <c r="A7292" s="213">
        <v>2014</v>
      </c>
      <c r="B7292" s="213" t="s">
        <v>93</v>
      </c>
      <c r="C7292" s="213" t="s">
        <v>82</v>
      </c>
      <c r="D7292" s="213" t="s">
        <v>26</v>
      </c>
      <c r="E7292" s="213">
        <v>290</v>
      </c>
      <c r="F7292" s="213" t="s">
        <v>149</v>
      </c>
    </row>
    <row r="7293" spans="1:6" x14ac:dyDescent="0.3">
      <c r="A7293" s="213">
        <v>2014</v>
      </c>
      <c r="B7293" s="213" t="s">
        <v>93</v>
      </c>
      <c r="C7293" s="213" t="s">
        <v>82</v>
      </c>
      <c r="D7293" s="213" t="s">
        <v>32</v>
      </c>
      <c r="E7293" s="213">
        <v>284</v>
      </c>
      <c r="F7293" s="213" t="s">
        <v>149</v>
      </c>
    </row>
    <row r="7294" spans="1:6" x14ac:dyDescent="0.3">
      <c r="A7294" s="213">
        <v>2014</v>
      </c>
      <c r="B7294" s="213" t="s">
        <v>93</v>
      </c>
      <c r="C7294" s="213" t="s">
        <v>82</v>
      </c>
      <c r="D7294" s="213" t="s">
        <v>46</v>
      </c>
      <c r="E7294" s="213">
        <v>631</v>
      </c>
      <c r="F7294" s="213" t="s">
        <v>149</v>
      </c>
    </row>
    <row r="7295" spans="1:6" x14ac:dyDescent="0.3">
      <c r="A7295" s="213">
        <v>2014</v>
      </c>
      <c r="B7295" s="213" t="s">
        <v>93</v>
      </c>
      <c r="C7295" s="213" t="s">
        <v>82</v>
      </c>
      <c r="D7295" s="213" t="s">
        <v>75</v>
      </c>
      <c r="E7295" s="213">
        <v>539</v>
      </c>
      <c r="F7295" s="213" t="s">
        <v>149</v>
      </c>
    </row>
    <row r="7296" spans="1:6" x14ac:dyDescent="0.3">
      <c r="A7296" s="213">
        <v>2014</v>
      </c>
      <c r="B7296" s="213" t="s">
        <v>93</v>
      </c>
      <c r="C7296" s="213" t="s">
        <v>82</v>
      </c>
      <c r="D7296" s="213" t="s">
        <v>10</v>
      </c>
      <c r="E7296" s="292">
        <v>1063</v>
      </c>
      <c r="F7296" s="213" t="s">
        <v>149</v>
      </c>
    </row>
    <row r="7297" spans="1:6" x14ac:dyDescent="0.3">
      <c r="A7297" s="213">
        <v>2014</v>
      </c>
      <c r="B7297" s="213" t="s">
        <v>93</v>
      </c>
      <c r="C7297" s="213" t="s">
        <v>82</v>
      </c>
      <c r="D7297" s="213" t="s">
        <v>291</v>
      </c>
      <c r="E7297" s="213">
        <v>89</v>
      </c>
      <c r="F7297" s="213" t="s">
        <v>149</v>
      </c>
    </row>
    <row r="7298" spans="1:6" x14ac:dyDescent="0.3">
      <c r="A7298" s="213">
        <v>2014</v>
      </c>
      <c r="B7298" s="213" t="s">
        <v>93</v>
      </c>
      <c r="C7298" s="213" t="s">
        <v>82</v>
      </c>
      <c r="D7298" s="213" t="s">
        <v>15</v>
      </c>
      <c r="E7298" s="213">
        <v>845</v>
      </c>
      <c r="F7298" s="213" t="s">
        <v>149</v>
      </c>
    </row>
    <row r="7299" spans="1:6" x14ac:dyDescent="0.3">
      <c r="A7299" s="213">
        <v>2014</v>
      </c>
      <c r="B7299" s="213" t="s">
        <v>93</v>
      </c>
      <c r="C7299" s="213" t="s">
        <v>82</v>
      </c>
      <c r="D7299" s="213" t="s">
        <v>18</v>
      </c>
      <c r="E7299" s="292">
        <v>1460</v>
      </c>
      <c r="F7299" s="213" t="s">
        <v>149</v>
      </c>
    </row>
    <row r="7300" spans="1:6" x14ac:dyDescent="0.3">
      <c r="A7300" s="213">
        <v>2014</v>
      </c>
      <c r="B7300" s="213" t="s">
        <v>93</v>
      </c>
      <c r="C7300" s="213" t="s">
        <v>82</v>
      </c>
      <c r="D7300" s="213" t="s">
        <v>77</v>
      </c>
      <c r="E7300" s="213">
        <v>344</v>
      </c>
      <c r="F7300" s="213" t="s">
        <v>149</v>
      </c>
    </row>
    <row r="7301" spans="1:6" x14ac:dyDescent="0.3">
      <c r="A7301" s="213">
        <v>2014</v>
      </c>
      <c r="B7301" s="213" t="s">
        <v>93</v>
      </c>
      <c r="C7301" s="213" t="s">
        <v>82</v>
      </c>
      <c r="D7301" s="213" t="s">
        <v>44</v>
      </c>
      <c r="E7301" s="213">
        <v>98</v>
      </c>
      <c r="F7301" s="213" t="s">
        <v>149</v>
      </c>
    </row>
    <row r="7302" spans="1:6" x14ac:dyDescent="0.3">
      <c r="A7302" s="213">
        <v>2014</v>
      </c>
      <c r="B7302" s="213" t="s">
        <v>93</v>
      </c>
      <c r="C7302" s="213" t="s">
        <v>82</v>
      </c>
      <c r="D7302" s="213" t="s">
        <v>71</v>
      </c>
      <c r="E7302" s="213">
        <v>300</v>
      </c>
      <c r="F7302" s="213" t="s">
        <v>149</v>
      </c>
    </row>
    <row r="7303" spans="1:6" x14ac:dyDescent="0.3">
      <c r="A7303" s="213">
        <v>2014</v>
      </c>
      <c r="B7303" s="213" t="s">
        <v>93</v>
      </c>
      <c r="C7303" s="213" t="s">
        <v>82</v>
      </c>
      <c r="D7303" s="213" t="s">
        <v>52</v>
      </c>
      <c r="E7303" s="213">
        <v>80</v>
      </c>
      <c r="F7303" s="213" t="s">
        <v>149</v>
      </c>
    </row>
    <row r="7304" spans="1:6" x14ac:dyDescent="0.3">
      <c r="A7304" s="213">
        <v>2014</v>
      </c>
      <c r="B7304" s="213" t="s">
        <v>93</v>
      </c>
      <c r="C7304" s="213" t="s">
        <v>82</v>
      </c>
      <c r="D7304" s="213" t="s">
        <v>20</v>
      </c>
      <c r="E7304" s="213">
        <v>554</v>
      </c>
      <c r="F7304" s="213" t="s">
        <v>149</v>
      </c>
    </row>
    <row r="7305" spans="1:6" x14ac:dyDescent="0.3">
      <c r="A7305" s="213">
        <v>2014</v>
      </c>
      <c r="B7305" s="213" t="s">
        <v>93</v>
      </c>
      <c r="C7305" s="213" t="s">
        <v>82</v>
      </c>
      <c r="D7305" s="213" t="s">
        <v>95</v>
      </c>
      <c r="E7305" s="292">
        <v>1214</v>
      </c>
      <c r="F7305" s="213" t="s">
        <v>149</v>
      </c>
    </row>
    <row r="7306" spans="1:6" x14ac:dyDescent="0.3">
      <c r="A7306" s="213">
        <v>2014</v>
      </c>
      <c r="B7306" s="213" t="s">
        <v>93</v>
      </c>
      <c r="C7306" s="213" t="s">
        <v>82</v>
      </c>
      <c r="D7306" s="213" t="s">
        <v>30</v>
      </c>
      <c r="E7306" s="213">
        <v>115</v>
      </c>
      <c r="F7306" s="213" t="s">
        <v>149</v>
      </c>
    </row>
    <row r="7307" spans="1:6" x14ac:dyDescent="0.3">
      <c r="A7307" s="213">
        <v>2014</v>
      </c>
      <c r="B7307" s="213" t="s">
        <v>93</v>
      </c>
      <c r="C7307" s="213" t="s">
        <v>82</v>
      </c>
      <c r="D7307" s="213" t="s">
        <v>58</v>
      </c>
      <c r="E7307" s="213">
        <v>34</v>
      </c>
      <c r="F7307" s="213" t="s">
        <v>149</v>
      </c>
    </row>
    <row r="7308" spans="1:6" x14ac:dyDescent="0.3">
      <c r="A7308" s="213">
        <v>2014</v>
      </c>
      <c r="B7308" s="213" t="s">
        <v>93</v>
      </c>
      <c r="C7308" s="213" t="s">
        <v>82</v>
      </c>
      <c r="D7308" s="213" t="s">
        <v>281</v>
      </c>
      <c r="E7308" s="292">
        <v>3473</v>
      </c>
      <c r="F7308" s="213" t="s">
        <v>149</v>
      </c>
    </row>
    <row r="7309" spans="1:6" x14ac:dyDescent="0.3">
      <c r="A7309" s="213">
        <v>2014</v>
      </c>
      <c r="B7309" s="213" t="s">
        <v>93</v>
      </c>
      <c r="C7309" s="213" t="s">
        <v>82</v>
      </c>
      <c r="D7309" s="213" t="s">
        <v>282</v>
      </c>
      <c r="E7309" s="213">
        <v>111</v>
      </c>
      <c r="F7309" s="213" t="s">
        <v>149</v>
      </c>
    </row>
    <row r="7310" spans="1:6" x14ac:dyDescent="0.3">
      <c r="A7310" s="213">
        <v>2014</v>
      </c>
      <c r="B7310" s="213" t="s">
        <v>93</v>
      </c>
      <c r="C7310" s="213" t="s">
        <v>82</v>
      </c>
      <c r="D7310" s="213" t="s">
        <v>145</v>
      </c>
      <c r="E7310" s="292">
        <v>12508</v>
      </c>
      <c r="F7310" s="213" t="s">
        <v>149</v>
      </c>
    </row>
    <row r="7311" spans="1:6" x14ac:dyDescent="0.3">
      <c r="A7311" s="213">
        <v>2014</v>
      </c>
      <c r="B7311" s="213" t="s">
        <v>93</v>
      </c>
      <c r="C7311" s="213" t="s">
        <v>82</v>
      </c>
      <c r="D7311" s="213" t="s">
        <v>146</v>
      </c>
      <c r="E7311" s="292">
        <v>8194</v>
      </c>
      <c r="F7311" s="213" t="s">
        <v>149</v>
      </c>
    </row>
    <row r="7312" spans="1:6" x14ac:dyDescent="0.3">
      <c r="A7312" s="213">
        <v>2014</v>
      </c>
      <c r="B7312" s="213" t="s">
        <v>93</v>
      </c>
      <c r="C7312" s="213" t="s">
        <v>82</v>
      </c>
      <c r="D7312" s="213" t="s">
        <v>147</v>
      </c>
      <c r="E7312" s="292">
        <v>16992</v>
      </c>
      <c r="F7312" s="213" t="s">
        <v>149</v>
      </c>
    </row>
    <row r="7313" spans="1:6" x14ac:dyDescent="0.3">
      <c r="A7313" s="213">
        <v>2014</v>
      </c>
      <c r="B7313" s="213" t="s">
        <v>93</v>
      </c>
      <c r="C7313" s="213" t="s">
        <v>87</v>
      </c>
      <c r="D7313" s="213" t="s">
        <v>35</v>
      </c>
      <c r="E7313" s="213">
        <v>76</v>
      </c>
      <c r="F7313" s="213" t="s">
        <v>149</v>
      </c>
    </row>
    <row r="7314" spans="1:6" x14ac:dyDescent="0.3">
      <c r="A7314" s="213">
        <v>2014</v>
      </c>
      <c r="B7314" s="213" t="s">
        <v>93</v>
      </c>
      <c r="C7314" s="213" t="s">
        <v>87</v>
      </c>
      <c r="D7314" s="213" t="s">
        <v>41</v>
      </c>
      <c r="E7314" s="213">
        <v>72</v>
      </c>
      <c r="F7314" s="213" t="s">
        <v>149</v>
      </c>
    </row>
    <row r="7315" spans="1:6" x14ac:dyDescent="0.3">
      <c r="A7315" s="213">
        <v>2014</v>
      </c>
      <c r="B7315" s="213" t="s">
        <v>93</v>
      </c>
      <c r="C7315" s="213" t="s">
        <v>87</v>
      </c>
      <c r="D7315" s="213" t="s">
        <v>59</v>
      </c>
      <c r="E7315" s="213">
        <v>100</v>
      </c>
      <c r="F7315" s="213" t="s">
        <v>149</v>
      </c>
    </row>
    <row r="7316" spans="1:6" x14ac:dyDescent="0.3">
      <c r="A7316" s="213">
        <v>2014</v>
      </c>
      <c r="B7316" s="213" t="s">
        <v>93</v>
      </c>
      <c r="C7316" s="213" t="s">
        <v>87</v>
      </c>
      <c r="D7316" s="213" t="s">
        <v>79</v>
      </c>
      <c r="E7316" s="292">
        <v>1441</v>
      </c>
      <c r="F7316" s="213" t="s">
        <v>149</v>
      </c>
    </row>
    <row r="7317" spans="1:6" x14ac:dyDescent="0.3">
      <c r="A7317" s="213">
        <v>2014</v>
      </c>
      <c r="B7317" s="213" t="s">
        <v>93</v>
      </c>
      <c r="C7317" s="213" t="s">
        <v>87</v>
      </c>
      <c r="D7317" s="213" t="s">
        <v>17</v>
      </c>
      <c r="E7317" s="213">
        <v>813</v>
      </c>
      <c r="F7317" s="213" t="s">
        <v>149</v>
      </c>
    </row>
    <row r="7318" spans="1:6" x14ac:dyDescent="0.3">
      <c r="A7318" s="213">
        <v>2014</v>
      </c>
      <c r="B7318" s="213" t="s">
        <v>93</v>
      </c>
      <c r="C7318" s="213" t="s">
        <v>87</v>
      </c>
      <c r="D7318" s="213" t="s">
        <v>274</v>
      </c>
      <c r="E7318" s="213">
        <v>101</v>
      </c>
      <c r="F7318" s="213" t="s">
        <v>149</v>
      </c>
    </row>
    <row r="7319" spans="1:6" x14ac:dyDescent="0.3">
      <c r="A7319" s="213">
        <v>2014</v>
      </c>
      <c r="B7319" s="213" t="s">
        <v>93</v>
      </c>
      <c r="C7319" s="213" t="s">
        <v>87</v>
      </c>
      <c r="D7319" s="213" t="s">
        <v>66</v>
      </c>
      <c r="E7319" s="213">
        <v>255</v>
      </c>
      <c r="F7319" s="213" t="s">
        <v>149</v>
      </c>
    </row>
    <row r="7320" spans="1:6" x14ac:dyDescent="0.3">
      <c r="A7320" s="213">
        <v>2014</v>
      </c>
      <c r="B7320" s="213" t="s">
        <v>93</v>
      </c>
      <c r="C7320" s="213" t="s">
        <v>87</v>
      </c>
      <c r="D7320" s="213" t="s">
        <v>283</v>
      </c>
      <c r="E7320" s="213">
        <v>77</v>
      </c>
      <c r="F7320" s="213" t="s">
        <v>149</v>
      </c>
    </row>
    <row r="7321" spans="1:6" x14ac:dyDescent="0.3">
      <c r="A7321" s="213">
        <v>2014</v>
      </c>
      <c r="B7321" s="213" t="s">
        <v>93</v>
      </c>
      <c r="C7321" s="213" t="s">
        <v>87</v>
      </c>
      <c r="D7321" s="213" t="s">
        <v>11</v>
      </c>
      <c r="E7321" s="292">
        <v>1327</v>
      </c>
      <c r="F7321" s="213" t="s">
        <v>149</v>
      </c>
    </row>
    <row r="7322" spans="1:6" x14ac:dyDescent="0.3">
      <c r="A7322" s="213">
        <v>2014</v>
      </c>
      <c r="B7322" s="213" t="s">
        <v>93</v>
      </c>
      <c r="C7322" s="213" t="s">
        <v>87</v>
      </c>
      <c r="D7322" s="213" t="s">
        <v>56</v>
      </c>
      <c r="E7322" s="213">
        <v>373</v>
      </c>
      <c r="F7322" s="213" t="s">
        <v>149</v>
      </c>
    </row>
    <row r="7323" spans="1:6" x14ac:dyDescent="0.3">
      <c r="A7323" s="213">
        <v>2014</v>
      </c>
      <c r="B7323" s="213" t="s">
        <v>93</v>
      </c>
      <c r="C7323" s="213" t="s">
        <v>87</v>
      </c>
      <c r="D7323" s="213" t="s">
        <v>29</v>
      </c>
      <c r="E7323" s="213">
        <v>392</v>
      </c>
      <c r="F7323" s="213" t="s">
        <v>149</v>
      </c>
    </row>
    <row r="7324" spans="1:6" x14ac:dyDescent="0.3">
      <c r="A7324" s="213">
        <v>2014</v>
      </c>
      <c r="B7324" s="213" t="s">
        <v>93</v>
      </c>
      <c r="C7324" s="213" t="s">
        <v>87</v>
      </c>
      <c r="D7324" s="213" t="s">
        <v>40</v>
      </c>
      <c r="E7324" s="213">
        <v>33</v>
      </c>
      <c r="F7324" s="213" t="s">
        <v>149</v>
      </c>
    </row>
    <row r="7325" spans="1:6" x14ac:dyDescent="0.3">
      <c r="A7325" s="213">
        <v>2014</v>
      </c>
      <c r="B7325" s="213" t="s">
        <v>93</v>
      </c>
      <c r="C7325" s="213" t="s">
        <v>87</v>
      </c>
      <c r="D7325" s="213" t="s">
        <v>47</v>
      </c>
      <c r="E7325" s="213">
        <v>959</v>
      </c>
      <c r="F7325" s="213" t="s">
        <v>149</v>
      </c>
    </row>
    <row r="7326" spans="1:6" x14ac:dyDescent="0.3">
      <c r="A7326" s="213">
        <v>2014</v>
      </c>
      <c r="B7326" s="213" t="s">
        <v>93</v>
      </c>
      <c r="C7326" s="213" t="s">
        <v>87</v>
      </c>
      <c r="D7326" s="213" t="s">
        <v>57</v>
      </c>
      <c r="E7326" s="213">
        <v>188</v>
      </c>
      <c r="F7326" s="213" t="s">
        <v>149</v>
      </c>
    </row>
    <row r="7327" spans="1:6" x14ac:dyDescent="0.3">
      <c r="A7327" s="213">
        <v>2014</v>
      </c>
      <c r="B7327" s="213" t="s">
        <v>93</v>
      </c>
      <c r="C7327" s="213" t="s">
        <v>87</v>
      </c>
      <c r="D7327" s="213" t="s">
        <v>74</v>
      </c>
      <c r="E7327" s="213">
        <v>911</v>
      </c>
      <c r="F7327" s="213" t="s">
        <v>149</v>
      </c>
    </row>
    <row r="7328" spans="1:6" x14ac:dyDescent="0.3">
      <c r="A7328" s="213">
        <v>2014</v>
      </c>
      <c r="B7328" s="213" t="s">
        <v>93</v>
      </c>
      <c r="C7328" s="213" t="s">
        <v>87</v>
      </c>
      <c r="D7328" s="213" t="s">
        <v>53</v>
      </c>
      <c r="E7328" s="213">
        <v>141</v>
      </c>
      <c r="F7328" s="213" t="s">
        <v>149</v>
      </c>
    </row>
    <row r="7329" spans="1:6" x14ac:dyDescent="0.3">
      <c r="A7329" s="213">
        <v>2014</v>
      </c>
      <c r="B7329" s="213" t="s">
        <v>93</v>
      </c>
      <c r="C7329" s="213" t="s">
        <v>87</v>
      </c>
      <c r="D7329" s="213" t="s">
        <v>49</v>
      </c>
      <c r="E7329" s="213">
        <v>39</v>
      </c>
      <c r="F7329" s="213" t="s">
        <v>149</v>
      </c>
    </row>
    <row r="7330" spans="1:6" x14ac:dyDescent="0.3">
      <c r="A7330" s="213">
        <v>2014</v>
      </c>
      <c r="B7330" s="213" t="s">
        <v>93</v>
      </c>
      <c r="C7330" s="213" t="s">
        <v>87</v>
      </c>
      <c r="D7330" s="213" t="s">
        <v>33</v>
      </c>
      <c r="E7330" s="213">
        <v>229</v>
      </c>
      <c r="F7330" s="213" t="s">
        <v>149</v>
      </c>
    </row>
    <row r="7331" spans="1:6" x14ac:dyDescent="0.3">
      <c r="A7331" s="213">
        <v>2014</v>
      </c>
      <c r="B7331" s="213" t="s">
        <v>93</v>
      </c>
      <c r="C7331" s="213" t="s">
        <v>87</v>
      </c>
      <c r="D7331" s="213" t="s">
        <v>60</v>
      </c>
      <c r="E7331" s="213">
        <v>384</v>
      </c>
      <c r="F7331" s="213" t="s">
        <v>149</v>
      </c>
    </row>
    <row r="7332" spans="1:6" x14ac:dyDescent="0.3">
      <c r="A7332" s="213">
        <v>2014</v>
      </c>
      <c r="B7332" s="213" t="s">
        <v>93</v>
      </c>
      <c r="C7332" s="213" t="s">
        <v>87</v>
      </c>
      <c r="D7332" s="213" t="s">
        <v>25</v>
      </c>
      <c r="E7332" s="213">
        <v>939</v>
      </c>
      <c r="F7332" s="213" t="s">
        <v>149</v>
      </c>
    </row>
    <row r="7333" spans="1:6" x14ac:dyDescent="0.3">
      <c r="A7333" s="213">
        <v>2014</v>
      </c>
      <c r="B7333" s="213" t="s">
        <v>93</v>
      </c>
      <c r="C7333" s="213" t="s">
        <v>87</v>
      </c>
      <c r="D7333" s="213" t="s">
        <v>7</v>
      </c>
      <c r="E7333" s="292">
        <v>1132</v>
      </c>
      <c r="F7333" s="213" t="s">
        <v>149</v>
      </c>
    </row>
    <row r="7334" spans="1:6" x14ac:dyDescent="0.3">
      <c r="A7334" s="213">
        <v>2014</v>
      </c>
      <c r="B7334" s="213" t="s">
        <v>93</v>
      </c>
      <c r="C7334" s="213" t="s">
        <v>87</v>
      </c>
      <c r="D7334" s="213" t="s">
        <v>51</v>
      </c>
      <c r="E7334" s="213">
        <v>30</v>
      </c>
      <c r="F7334" s="213" t="s">
        <v>149</v>
      </c>
    </row>
    <row r="7335" spans="1:6" x14ac:dyDescent="0.3">
      <c r="A7335" s="213">
        <v>2014</v>
      </c>
      <c r="B7335" s="213" t="s">
        <v>93</v>
      </c>
      <c r="C7335" s="213" t="s">
        <v>87</v>
      </c>
      <c r="D7335" s="213" t="s">
        <v>55</v>
      </c>
      <c r="E7335" s="213">
        <v>48</v>
      </c>
      <c r="F7335" s="213" t="s">
        <v>149</v>
      </c>
    </row>
    <row r="7336" spans="1:6" x14ac:dyDescent="0.3">
      <c r="A7336" s="213">
        <v>2014</v>
      </c>
      <c r="B7336" s="213" t="s">
        <v>93</v>
      </c>
      <c r="C7336" s="213" t="s">
        <v>87</v>
      </c>
      <c r="D7336" s="213" t="s">
        <v>36</v>
      </c>
      <c r="E7336" s="213">
        <v>326</v>
      </c>
      <c r="F7336" s="213" t="s">
        <v>149</v>
      </c>
    </row>
    <row r="7337" spans="1:6" x14ac:dyDescent="0.3">
      <c r="A7337" s="213">
        <v>2014</v>
      </c>
      <c r="B7337" s="213" t="s">
        <v>93</v>
      </c>
      <c r="C7337" s="213" t="s">
        <v>87</v>
      </c>
      <c r="D7337" s="213" t="s">
        <v>21</v>
      </c>
      <c r="E7337" s="213">
        <v>371</v>
      </c>
      <c r="F7337" s="213" t="s">
        <v>149</v>
      </c>
    </row>
    <row r="7338" spans="1:6" x14ac:dyDescent="0.3">
      <c r="A7338" s="213">
        <v>2014</v>
      </c>
      <c r="B7338" s="213" t="s">
        <v>93</v>
      </c>
      <c r="C7338" s="213" t="s">
        <v>87</v>
      </c>
      <c r="D7338" s="213" t="s">
        <v>42</v>
      </c>
      <c r="E7338" s="213">
        <v>58</v>
      </c>
      <c r="F7338" s="213" t="s">
        <v>149</v>
      </c>
    </row>
    <row r="7339" spans="1:6" x14ac:dyDescent="0.3">
      <c r="A7339" s="213">
        <v>2014</v>
      </c>
      <c r="B7339" s="213" t="s">
        <v>93</v>
      </c>
      <c r="C7339" s="213" t="s">
        <v>87</v>
      </c>
      <c r="D7339" s="213" t="s">
        <v>286</v>
      </c>
      <c r="E7339" s="213">
        <v>57</v>
      </c>
      <c r="F7339" s="213" t="s">
        <v>149</v>
      </c>
    </row>
    <row r="7340" spans="1:6" x14ac:dyDescent="0.3">
      <c r="A7340" s="213">
        <v>2014</v>
      </c>
      <c r="B7340" s="213" t="s">
        <v>93</v>
      </c>
      <c r="C7340" s="213" t="s">
        <v>87</v>
      </c>
      <c r="D7340" s="213" t="s">
        <v>16</v>
      </c>
      <c r="E7340" s="213">
        <v>865</v>
      </c>
      <c r="F7340" s="213" t="s">
        <v>149</v>
      </c>
    </row>
    <row r="7341" spans="1:6" x14ac:dyDescent="0.3">
      <c r="A7341" s="213">
        <v>2014</v>
      </c>
      <c r="B7341" s="213" t="s">
        <v>93</v>
      </c>
      <c r="C7341" s="213" t="s">
        <v>87</v>
      </c>
      <c r="D7341" s="213" t="s">
        <v>2</v>
      </c>
      <c r="E7341" s="292">
        <v>1859</v>
      </c>
      <c r="F7341" s="213" t="s">
        <v>149</v>
      </c>
    </row>
    <row r="7342" spans="1:6" x14ac:dyDescent="0.3">
      <c r="A7342" s="213">
        <v>2014</v>
      </c>
      <c r="B7342" s="213" t="s">
        <v>93</v>
      </c>
      <c r="C7342" s="213" t="s">
        <v>87</v>
      </c>
      <c r="D7342" s="213" t="s">
        <v>287</v>
      </c>
      <c r="E7342" s="213">
        <v>43</v>
      </c>
      <c r="F7342" s="213" t="s">
        <v>149</v>
      </c>
    </row>
    <row r="7343" spans="1:6" x14ac:dyDescent="0.3">
      <c r="A7343" s="213">
        <v>2014</v>
      </c>
      <c r="B7343" s="213" t="s">
        <v>93</v>
      </c>
      <c r="C7343" s="213" t="s">
        <v>87</v>
      </c>
      <c r="D7343" s="213" t="s">
        <v>288</v>
      </c>
      <c r="E7343" s="213">
        <v>47</v>
      </c>
      <c r="F7343" s="213" t="s">
        <v>149</v>
      </c>
    </row>
    <row r="7344" spans="1:6" x14ac:dyDescent="0.3">
      <c r="A7344" s="213">
        <v>2014</v>
      </c>
      <c r="B7344" s="213" t="s">
        <v>93</v>
      </c>
      <c r="C7344" s="213" t="s">
        <v>87</v>
      </c>
      <c r="D7344" s="213" t="s">
        <v>4</v>
      </c>
      <c r="E7344" s="292">
        <v>1989</v>
      </c>
      <c r="F7344" s="213" t="s">
        <v>149</v>
      </c>
    </row>
    <row r="7345" spans="1:6" x14ac:dyDescent="0.3">
      <c r="A7345" s="213">
        <v>2014</v>
      </c>
      <c r="B7345" s="213" t="s">
        <v>93</v>
      </c>
      <c r="C7345" s="213" t="s">
        <v>87</v>
      </c>
      <c r="D7345" s="213" t="s">
        <v>38</v>
      </c>
      <c r="E7345" s="213">
        <v>131</v>
      </c>
      <c r="F7345" s="213" t="s">
        <v>149</v>
      </c>
    </row>
    <row r="7346" spans="1:6" x14ac:dyDescent="0.3">
      <c r="A7346" s="213">
        <v>2014</v>
      </c>
      <c r="B7346" s="213" t="s">
        <v>93</v>
      </c>
      <c r="C7346" s="213" t="s">
        <v>87</v>
      </c>
      <c r="D7346" s="213" t="s">
        <v>275</v>
      </c>
      <c r="E7346" s="213">
        <v>193</v>
      </c>
      <c r="F7346" s="213" t="s">
        <v>149</v>
      </c>
    </row>
    <row r="7347" spans="1:6" x14ac:dyDescent="0.3">
      <c r="A7347" s="213">
        <v>2014</v>
      </c>
      <c r="B7347" s="213" t="s">
        <v>93</v>
      </c>
      <c r="C7347" s="213" t="s">
        <v>87</v>
      </c>
      <c r="D7347" s="213" t="s">
        <v>8</v>
      </c>
      <c r="E7347" s="213">
        <v>733</v>
      </c>
      <c r="F7347" s="213" t="s">
        <v>149</v>
      </c>
    </row>
    <row r="7348" spans="1:6" x14ac:dyDescent="0.3">
      <c r="A7348" s="213">
        <v>2014</v>
      </c>
      <c r="B7348" s="213" t="s">
        <v>93</v>
      </c>
      <c r="C7348" s="213" t="s">
        <v>87</v>
      </c>
      <c r="D7348" s="213" t="s">
        <v>78</v>
      </c>
      <c r="E7348" s="292">
        <v>1123</v>
      </c>
      <c r="F7348" s="213" t="s">
        <v>149</v>
      </c>
    </row>
    <row r="7349" spans="1:6" x14ac:dyDescent="0.3">
      <c r="A7349" s="213">
        <v>2014</v>
      </c>
      <c r="B7349" s="213" t="s">
        <v>93</v>
      </c>
      <c r="C7349" s="213" t="s">
        <v>87</v>
      </c>
      <c r="D7349" s="213" t="s">
        <v>27</v>
      </c>
      <c r="E7349" s="213">
        <v>711</v>
      </c>
      <c r="F7349" s="213" t="s">
        <v>149</v>
      </c>
    </row>
    <row r="7350" spans="1:6" x14ac:dyDescent="0.3">
      <c r="A7350" s="213">
        <v>2014</v>
      </c>
      <c r="B7350" s="213" t="s">
        <v>93</v>
      </c>
      <c r="C7350" s="213" t="s">
        <v>87</v>
      </c>
      <c r="D7350" s="213" t="s">
        <v>13</v>
      </c>
      <c r="E7350" s="213">
        <v>296</v>
      </c>
      <c r="F7350" s="213" t="s">
        <v>149</v>
      </c>
    </row>
    <row r="7351" spans="1:6" x14ac:dyDescent="0.3">
      <c r="A7351" s="213">
        <v>2014</v>
      </c>
      <c r="B7351" s="213" t="s">
        <v>93</v>
      </c>
      <c r="C7351" s="213" t="s">
        <v>87</v>
      </c>
      <c r="D7351" s="213" t="s">
        <v>70</v>
      </c>
      <c r="E7351" s="213">
        <v>839</v>
      </c>
      <c r="F7351" s="213" t="s">
        <v>149</v>
      </c>
    </row>
    <row r="7352" spans="1:6" x14ac:dyDescent="0.3">
      <c r="A7352" s="213">
        <v>2014</v>
      </c>
      <c r="B7352" s="213" t="s">
        <v>93</v>
      </c>
      <c r="C7352" s="213" t="s">
        <v>87</v>
      </c>
      <c r="D7352" s="213" t="s">
        <v>72</v>
      </c>
      <c r="E7352" s="213">
        <v>211</v>
      </c>
      <c r="F7352" s="213" t="s">
        <v>149</v>
      </c>
    </row>
    <row r="7353" spans="1:6" x14ac:dyDescent="0.3">
      <c r="A7353" s="213">
        <v>2014</v>
      </c>
      <c r="B7353" s="213" t="s">
        <v>93</v>
      </c>
      <c r="C7353" s="213" t="s">
        <v>87</v>
      </c>
      <c r="D7353" s="213" t="s">
        <v>276</v>
      </c>
      <c r="E7353" s="213">
        <v>75</v>
      </c>
      <c r="F7353" s="213" t="s">
        <v>149</v>
      </c>
    </row>
    <row r="7354" spans="1:6" x14ac:dyDescent="0.3">
      <c r="A7354" s="213">
        <v>2014</v>
      </c>
      <c r="B7354" s="213" t="s">
        <v>93</v>
      </c>
      <c r="C7354" s="213" t="s">
        <v>87</v>
      </c>
      <c r="D7354" s="213" t="s">
        <v>6</v>
      </c>
      <c r="E7354" s="292">
        <v>1852</v>
      </c>
      <c r="F7354" s="213" t="s">
        <v>149</v>
      </c>
    </row>
    <row r="7355" spans="1:6" x14ac:dyDescent="0.3">
      <c r="A7355" s="213">
        <v>2014</v>
      </c>
      <c r="B7355" s="213" t="s">
        <v>93</v>
      </c>
      <c r="C7355" s="213" t="s">
        <v>87</v>
      </c>
      <c r="D7355" s="213" t="s">
        <v>62</v>
      </c>
      <c r="E7355" s="213">
        <v>610</v>
      </c>
      <c r="F7355" s="213" t="s">
        <v>149</v>
      </c>
    </row>
    <row r="7356" spans="1:6" x14ac:dyDescent="0.3">
      <c r="A7356" s="213">
        <v>2014</v>
      </c>
      <c r="B7356" s="213" t="s">
        <v>93</v>
      </c>
      <c r="C7356" s="213" t="s">
        <v>87</v>
      </c>
      <c r="D7356" s="213" t="s">
        <v>5</v>
      </c>
      <c r="E7356" s="292">
        <v>1442</v>
      </c>
      <c r="F7356" s="213" t="s">
        <v>149</v>
      </c>
    </row>
    <row r="7357" spans="1:6" x14ac:dyDescent="0.3">
      <c r="A7357" s="213">
        <v>2014</v>
      </c>
      <c r="B7357" s="213" t="s">
        <v>93</v>
      </c>
      <c r="C7357" s="213" t="s">
        <v>87</v>
      </c>
      <c r="D7357" s="213" t="s">
        <v>37</v>
      </c>
      <c r="E7357" s="213">
        <v>34</v>
      </c>
      <c r="F7357" s="213" t="s">
        <v>149</v>
      </c>
    </row>
    <row r="7358" spans="1:6" x14ac:dyDescent="0.3">
      <c r="A7358" s="213">
        <v>2014</v>
      </c>
      <c r="B7358" s="213" t="s">
        <v>93</v>
      </c>
      <c r="C7358" s="213" t="s">
        <v>87</v>
      </c>
      <c r="D7358" s="213" t="s">
        <v>76</v>
      </c>
      <c r="E7358" s="213">
        <v>897</v>
      </c>
      <c r="F7358" s="213" t="s">
        <v>149</v>
      </c>
    </row>
    <row r="7359" spans="1:6" x14ac:dyDescent="0.3">
      <c r="A7359" s="213">
        <v>2014</v>
      </c>
      <c r="B7359" s="213" t="s">
        <v>93</v>
      </c>
      <c r="C7359" s="213" t="s">
        <v>87</v>
      </c>
      <c r="D7359" s="213" t="s">
        <v>63</v>
      </c>
      <c r="E7359" s="213">
        <v>199</v>
      </c>
      <c r="F7359" s="213" t="s">
        <v>149</v>
      </c>
    </row>
    <row r="7360" spans="1:6" x14ac:dyDescent="0.3">
      <c r="A7360" s="213">
        <v>2014</v>
      </c>
      <c r="B7360" s="213" t="s">
        <v>93</v>
      </c>
      <c r="C7360" s="213" t="s">
        <v>87</v>
      </c>
      <c r="D7360" s="213" t="s">
        <v>277</v>
      </c>
      <c r="E7360" s="213">
        <v>121</v>
      </c>
      <c r="F7360" s="213" t="s">
        <v>149</v>
      </c>
    </row>
    <row r="7361" spans="1:6" x14ac:dyDescent="0.3">
      <c r="A7361" s="213">
        <v>2014</v>
      </c>
      <c r="B7361" s="213" t="s">
        <v>93</v>
      </c>
      <c r="C7361" s="213" t="s">
        <v>87</v>
      </c>
      <c r="D7361" s="213" t="s">
        <v>43</v>
      </c>
      <c r="E7361" s="213">
        <v>242</v>
      </c>
      <c r="F7361" s="213" t="s">
        <v>149</v>
      </c>
    </row>
    <row r="7362" spans="1:6" x14ac:dyDescent="0.3">
      <c r="A7362" s="213">
        <v>2014</v>
      </c>
      <c r="B7362" s="213" t="s">
        <v>93</v>
      </c>
      <c r="C7362" s="213" t="s">
        <v>87</v>
      </c>
      <c r="D7362" s="213" t="s">
        <v>65</v>
      </c>
      <c r="E7362" s="213">
        <v>261</v>
      </c>
      <c r="F7362" s="213" t="s">
        <v>149</v>
      </c>
    </row>
    <row r="7363" spans="1:6" x14ac:dyDescent="0.3">
      <c r="A7363" s="213">
        <v>2014</v>
      </c>
      <c r="B7363" s="213" t="s">
        <v>93</v>
      </c>
      <c r="C7363" s="213" t="s">
        <v>87</v>
      </c>
      <c r="D7363" s="213" t="s">
        <v>22</v>
      </c>
      <c r="E7363" s="213">
        <v>340</v>
      </c>
      <c r="F7363" s="213" t="s">
        <v>149</v>
      </c>
    </row>
    <row r="7364" spans="1:6" x14ac:dyDescent="0.3">
      <c r="A7364" s="213">
        <v>2014</v>
      </c>
      <c r="B7364" s="213" t="s">
        <v>93</v>
      </c>
      <c r="C7364" s="213" t="s">
        <v>87</v>
      </c>
      <c r="D7364" s="213" t="s">
        <v>61</v>
      </c>
      <c r="E7364" s="213">
        <v>168</v>
      </c>
      <c r="F7364" s="213" t="s">
        <v>149</v>
      </c>
    </row>
    <row r="7365" spans="1:6" x14ac:dyDescent="0.3">
      <c r="A7365" s="213">
        <v>2014</v>
      </c>
      <c r="B7365" s="213" t="s">
        <v>93</v>
      </c>
      <c r="C7365" s="213" t="s">
        <v>87</v>
      </c>
      <c r="D7365" s="213" t="s">
        <v>23</v>
      </c>
      <c r="E7365" s="213">
        <v>405</v>
      </c>
      <c r="F7365" s="213" t="s">
        <v>149</v>
      </c>
    </row>
    <row r="7366" spans="1:6" x14ac:dyDescent="0.3">
      <c r="A7366" s="213">
        <v>2014</v>
      </c>
      <c r="B7366" s="213" t="s">
        <v>93</v>
      </c>
      <c r="C7366" s="213" t="s">
        <v>87</v>
      </c>
      <c r="D7366" s="213" t="s">
        <v>12</v>
      </c>
      <c r="E7366" s="213">
        <v>262</v>
      </c>
      <c r="F7366" s="213" t="s">
        <v>149</v>
      </c>
    </row>
    <row r="7367" spans="1:6" x14ac:dyDescent="0.3">
      <c r="A7367" s="213">
        <v>2014</v>
      </c>
      <c r="B7367" s="213" t="s">
        <v>93</v>
      </c>
      <c r="C7367" s="213" t="s">
        <v>87</v>
      </c>
      <c r="D7367" s="213" t="s">
        <v>278</v>
      </c>
      <c r="E7367" s="213">
        <v>612</v>
      </c>
      <c r="F7367" s="213" t="s">
        <v>149</v>
      </c>
    </row>
    <row r="7368" spans="1:6" x14ac:dyDescent="0.3">
      <c r="A7368" s="213">
        <v>2014</v>
      </c>
      <c r="B7368" s="213" t="s">
        <v>93</v>
      </c>
      <c r="C7368" s="213" t="s">
        <v>87</v>
      </c>
      <c r="D7368" s="213" t="s">
        <v>19</v>
      </c>
      <c r="E7368" s="213">
        <v>464</v>
      </c>
      <c r="F7368" s="213" t="s">
        <v>149</v>
      </c>
    </row>
    <row r="7369" spans="1:6" x14ac:dyDescent="0.3">
      <c r="A7369" s="213">
        <v>2014</v>
      </c>
      <c r="B7369" s="213" t="s">
        <v>93</v>
      </c>
      <c r="C7369" s="213" t="s">
        <v>87</v>
      </c>
      <c r="D7369" s="213" t="s">
        <v>45</v>
      </c>
      <c r="E7369" s="213">
        <v>122</v>
      </c>
      <c r="F7369" s="213" t="s">
        <v>149</v>
      </c>
    </row>
    <row r="7370" spans="1:6" x14ac:dyDescent="0.3">
      <c r="A7370" s="213">
        <v>2014</v>
      </c>
      <c r="B7370" s="213" t="s">
        <v>93</v>
      </c>
      <c r="C7370" s="213" t="s">
        <v>87</v>
      </c>
      <c r="D7370" s="213" t="s">
        <v>48</v>
      </c>
      <c r="E7370" s="213">
        <v>271</v>
      </c>
      <c r="F7370" s="213" t="s">
        <v>149</v>
      </c>
    </row>
    <row r="7371" spans="1:6" x14ac:dyDescent="0.3">
      <c r="A7371" s="213">
        <v>2014</v>
      </c>
      <c r="B7371" s="213" t="s">
        <v>93</v>
      </c>
      <c r="C7371" s="213" t="s">
        <v>87</v>
      </c>
      <c r="D7371" s="213" t="s">
        <v>34</v>
      </c>
      <c r="E7371" s="213">
        <v>136</v>
      </c>
      <c r="F7371" s="213" t="s">
        <v>149</v>
      </c>
    </row>
    <row r="7372" spans="1:6" x14ac:dyDescent="0.3">
      <c r="A7372" s="213">
        <v>2014</v>
      </c>
      <c r="B7372" s="213" t="s">
        <v>93</v>
      </c>
      <c r="C7372" s="213" t="s">
        <v>87</v>
      </c>
      <c r="D7372" s="213" t="s">
        <v>3</v>
      </c>
      <c r="E7372" s="292">
        <v>1713</v>
      </c>
      <c r="F7372" s="213" t="s">
        <v>149</v>
      </c>
    </row>
    <row r="7373" spans="1:6" x14ac:dyDescent="0.3">
      <c r="A7373" s="213">
        <v>2014</v>
      </c>
      <c r="B7373" s="213" t="s">
        <v>93</v>
      </c>
      <c r="C7373" s="213" t="s">
        <v>87</v>
      </c>
      <c r="D7373" s="213" t="s">
        <v>80</v>
      </c>
      <c r="E7373" s="213">
        <v>594</v>
      </c>
      <c r="F7373" s="213" t="s">
        <v>149</v>
      </c>
    </row>
    <row r="7374" spans="1:6" x14ac:dyDescent="0.3">
      <c r="A7374" s="213">
        <v>2014</v>
      </c>
      <c r="B7374" s="213" t="s">
        <v>93</v>
      </c>
      <c r="C7374" s="213" t="s">
        <v>87</v>
      </c>
      <c r="D7374" s="213" t="s">
        <v>39</v>
      </c>
      <c r="E7374" s="213">
        <v>469</v>
      </c>
      <c r="F7374" s="213" t="s">
        <v>149</v>
      </c>
    </row>
    <row r="7375" spans="1:6" x14ac:dyDescent="0.3">
      <c r="A7375" s="213">
        <v>2014</v>
      </c>
      <c r="B7375" s="213" t="s">
        <v>93</v>
      </c>
      <c r="C7375" s="213" t="s">
        <v>87</v>
      </c>
      <c r="D7375" s="213" t="s">
        <v>14</v>
      </c>
      <c r="E7375" s="292">
        <v>1137</v>
      </c>
      <c r="F7375" s="213" t="s">
        <v>149</v>
      </c>
    </row>
    <row r="7376" spans="1:6" x14ac:dyDescent="0.3">
      <c r="A7376" s="213">
        <v>2014</v>
      </c>
      <c r="B7376" s="213" t="s">
        <v>93</v>
      </c>
      <c r="C7376" s="213" t="s">
        <v>87</v>
      </c>
      <c r="D7376" s="213" t="s">
        <v>68</v>
      </c>
      <c r="E7376" s="213">
        <v>246</v>
      </c>
      <c r="F7376" s="213" t="s">
        <v>149</v>
      </c>
    </row>
    <row r="7377" spans="1:6" x14ac:dyDescent="0.3">
      <c r="A7377" s="213">
        <v>2014</v>
      </c>
      <c r="B7377" s="213" t="s">
        <v>93</v>
      </c>
      <c r="C7377" s="213" t="s">
        <v>87</v>
      </c>
      <c r="D7377" s="213" t="s">
        <v>69</v>
      </c>
      <c r="E7377" s="213">
        <v>197</v>
      </c>
      <c r="F7377" s="213" t="s">
        <v>149</v>
      </c>
    </row>
    <row r="7378" spans="1:6" x14ac:dyDescent="0.3">
      <c r="A7378" s="213">
        <v>2014</v>
      </c>
      <c r="B7378" s="213" t="s">
        <v>93</v>
      </c>
      <c r="C7378" s="213" t="s">
        <v>87</v>
      </c>
      <c r="D7378" s="213" t="s">
        <v>50</v>
      </c>
      <c r="E7378" s="213">
        <v>56</v>
      </c>
      <c r="F7378" s="213" t="s">
        <v>149</v>
      </c>
    </row>
    <row r="7379" spans="1:6" x14ac:dyDescent="0.3">
      <c r="A7379" s="213">
        <v>2014</v>
      </c>
      <c r="B7379" s="213" t="s">
        <v>93</v>
      </c>
      <c r="C7379" s="213" t="s">
        <v>87</v>
      </c>
      <c r="D7379" s="213" t="s">
        <v>279</v>
      </c>
      <c r="E7379" s="213">
        <v>100</v>
      </c>
      <c r="F7379" s="213" t="s">
        <v>149</v>
      </c>
    </row>
    <row r="7380" spans="1:6" x14ac:dyDescent="0.3">
      <c r="A7380" s="213">
        <v>2014</v>
      </c>
      <c r="B7380" s="213" t="s">
        <v>93</v>
      </c>
      <c r="C7380" s="213" t="s">
        <v>87</v>
      </c>
      <c r="D7380" s="213" t="s">
        <v>24</v>
      </c>
      <c r="E7380" s="292">
        <v>1129</v>
      </c>
      <c r="F7380" s="213" t="s">
        <v>149</v>
      </c>
    </row>
    <row r="7381" spans="1:6" x14ac:dyDescent="0.3">
      <c r="A7381" s="213">
        <v>2014</v>
      </c>
      <c r="B7381" s="213" t="s">
        <v>93</v>
      </c>
      <c r="C7381" s="213" t="s">
        <v>87</v>
      </c>
      <c r="D7381" s="213" t="s">
        <v>9</v>
      </c>
      <c r="E7381" s="213">
        <v>829</v>
      </c>
      <c r="F7381" s="213" t="s">
        <v>149</v>
      </c>
    </row>
    <row r="7382" spans="1:6" x14ac:dyDescent="0.3">
      <c r="A7382" s="213">
        <v>2014</v>
      </c>
      <c r="B7382" s="213" t="s">
        <v>93</v>
      </c>
      <c r="C7382" s="213" t="s">
        <v>87</v>
      </c>
      <c r="D7382" s="213" t="s">
        <v>67</v>
      </c>
      <c r="E7382" s="213">
        <v>372</v>
      </c>
      <c r="F7382" s="213" t="s">
        <v>149</v>
      </c>
    </row>
    <row r="7383" spans="1:6" x14ac:dyDescent="0.3">
      <c r="A7383" s="213">
        <v>2014</v>
      </c>
      <c r="B7383" s="213" t="s">
        <v>93</v>
      </c>
      <c r="C7383" s="213" t="s">
        <v>87</v>
      </c>
      <c r="D7383" s="213" t="s">
        <v>28</v>
      </c>
      <c r="E7383" s="213">
        <v>586</v>
      </c>
      <c r="F7383" s="213" t="s">
        <v>149</v>
      </c>
    </row>
    <row r="7384" spans="1:6" x14ac:dyDescent="0.3">
      <c r="A7384" s="213">
        <v>2014</v>
      </c>
      <c r="B7384" s="213" t="s">
        <v>93</v>
      </c>
      <c r="C7384" s="213" t="s">
        <v>87</v>
      </c>
      <c r="D7384" s="213" t="s">
        <v>31</v>
      </c>
      <c r="E7384" s="213">
        <v>512</v>
      </c>
      <c r="F7384" s="213" t="s">
        <v>149</v>
      </c>
    </row>
    <row r="7385" spans="1:6" x14ac:dyDescent="0.3">
      <c r="A7385" s="213">
        <v>2014</v>
      </c>
      <c r="B7385" s="213" t="s">
        <v>93</v>
      </c>
      <c r="C7385" s="213" t="s">
        <v>87</v>
      </c>
      <c r="D7385" s="213" t="s">
        <v>64</v>
      </c>
      <c r="E7385" s="213">
        <v>565</v>
      </c>
      <c r="F7385" s="213" t="s">
        <v>149</v>
      </c>
    </row>
    <row r="7386" spans="1:6" x14ac:dyDescent="0.3">
      <c r="A7386" s="213">
        <v>2014</v>
      </c>
      <c r="B7386" s="213" t="s">
        <v>93</v>
      </c>
      <c r="C7386" s="213" t="s">
        <v>87</v>
      </c>
      <c r="D7386" s="213" t="s">
        <v>290</v>
      </c>
      <c r="E7386" s="213">
        <v>37</v>
      </c>
      <c r="F7386" s="213" t="s">
        <v>149</v>
      </c>
    </row>
    <row r="7387" spans="1:6" x14ac:dyDescent="0.3">
      <c r="A7387" s="213">
        <v>2014</v>
      </c>
      <c r="B7387" s="213" t="s">
        <v>93</v>
      </c>
      <c r="C7387" s="213" t="s">
        <v>87</v>
      </c>
      <c r="D7387" s="213" t="s">
        <v>280</v>
      </c>
      <c r="E7387" s="213">
        <v>153</v>
      </c>
      <c r="F7387" s="213" t="s">
        <v>149</v>
      </c>
    </row>
    <row r="7388" spans="1:6" x14ac:dyDescent="0.3">
      <c r="A7388" s="213">
        <v>2014</v>
      </c>
      <c r="B7388" s="213" t="s">
        <v>93</v>
      </c>
      <c r="C7388" s="213" t="s">
        <v>87</v>
      </c>
      <c r="D7388" s="213" t="s">
        <v>73</v>
      </c>
      <c r="E7388" s="213">
        <v>984</v>
      </c>
      <c r="F7388" s="213" t="s">
        <v>149</v>
      </c>
    </row>
    <row r="7389" spans="1:6" x14ac:dyDescent="0.3">
      <c r="A7389" s="213">
        <v>2014</v>
      </c>
      <c r="B7389" s="213" t="s">
        <v>93</v>
      </c>
      <c r="C7389" s="213" t="s">
        <v>87</v>
      </c>
      <c r="D7389" s="213" t="s">
        <v>26</v>
      </c>
      <c r="E7389" s="213">
        <v>427</v>
      </c>
      <c r="F7389" s="213" t="s">
        <v>149</v>
      </c>
    </row>
    <row r="7390" spans="1:6" x14ac:dyDescent="0.3">
      <c r="A7390" s="213">
        <v>2014</v>
      </c>
      <c r="B7390" s="213" t="s">
        <v>93</v>
      </c>
      <c r="C7390" s="213" t="s">
        <v>87</v>
      </c>
      <c r="D7390" s="213" t="s">
        <v>32</v>
      </c>
      <c r="E7390" s="213">
        <v>419</v>
      </c>
      <c r="F7390" s="213" t="s">
        <v>149</v>
      </c>
    </row>
    <row r="7391" spans="1:6" x14ac:dyDescent="0.3">
      <c r="A7391" s="213">
        <v>2014</v>
      </c>
      <c r="B7391" s="213" t="s">
        <v>93</v>
      </c>
      <c r="C7391" s="213" t="s">
        <v>87</v>
      </c>
      <c r="D7391" s="213" t="s">
        <v>46</v>
      </c>
      <c r="E7391" s="213">
        <v>961</v>
      </c>
      <c r="F7391" s="213" t="s">
        <v>149</v>
      </c>
    </row>
    <row r="7392" spans="1:6" x14ac:dyDescent="0.3">
      <c r="A7392" s="213">
        <v>2014</v>
      </c>
      <c r="B7392" s="213" t="s">
        <v>93</v>
      </c>
      <c r="C7392" s="213" t="s">
        <v>87</v>
      </c>
      <c r="D7392" s="213" t="s">
        <v>75</v>
      </c>
      <c r="E7392" s="213">
        <v>630</v>
      </c>
      <c r="F7392" s="213" t="s">
        <v>149</v>
      </c>
    </row>
    <row r="7393" spans="1:6" x14ac:dyDescent="0.3">
      <c r="A7393" s="213">
        <v>2014</v>
      </c>
      <c r="B7393" s="213" t="s">
        <v>93</v>
      </c>
      <c r="C7393" s="213" t="s">
        <v>87</v>
      </c>
      <c r="D7393" s="213" t="s">
        <v>10</v>
      </c>
      <c r="E7393" s="292">
        <v>1469</v>
      </c>
      <c r="F7393" s="213" t="s">
        <v>149</v>
      </c>
    </row>
    <row r="7394" spans="1:6" x14ac:dyDescent="0.3">
      <c r="A7394" s="213">
        <v>2014</v>
      </c>
      <c r="B7394" s="213" t="s">
        <v>93</v>
      </c>
      <c r="C7394" s="213" t="s">
        <v>87</v>
      </c>
      <c r="D7394" s="213" t="s">
        <v>291</v>
      </c>
      <c r="E7394" s="213">
        <v>151</v>
      </c>
      <c r="F7394" s="213" t="s">
        <v>149</v>
      </c>
    </row>
    <row r="7395" spans="1:6" x14ac:dyDescent="0.3">
      <c r="A7395" s="213">
        <v>2014</v>
      </c>
      <c r="B7395" s="213" t="s">
        <v>93</v>
      </c>
      <c r="C7395" s="213" t="s">
        <v>87</v>
      </c>
      <c r="D7395" s="213" t="s">
        <v>15</v>
      </c>
      <c r="E7395" s="292">
        <v>1241</v>
      </c>
      <c r="F7395" s="213" t="s">
        <v>149</v>
      </c>
    </row>
    <row r="7396" spans="1:6" x14ac:dyDescent="0.3">
      <c r="A7396" s="213">
        <v>2014</v>
      </c>
      <c r="B7396" s="213" t="s">
        <v>93</v>
      </c>
      <c r="C7396" s="213" t="s">
        <v>87</v>
      </c>
      <c r="D7396" s="213" t="s">
        <v>18</v>
      </c>
      <c r="E7396" s="292">
        <v>1464</v>
      </c>
      <c r="F7396" s="213" t="s">
        <v>149</v>
      </c>
    </row>
    <row r="7397" spans="1:6" x14ac:dyDescent="0.3">
      <c r="A7397" s="213">
        <v>2014</v>
      </c>
      <c r="B7397" s="213" t="s">
        <v>93</v>
      </c>
      <c r="C7397" s="213" t="s">
        <v>87</v>
      </c>
      <c r="D7397" s="213" t="s">
        <v>77</v>
      </c>
      <c r="E7397" s="213">
        <v>499</v>
      </c>
      <c r="F7397" s="213" t="s">
        <v>149</v>
      </c>
    </row>
    <row r="7398" spans="1:6" x14ac:dyDescent="0.3">
      <c r="A7398" s="213">
        <v>2014</v>
      </c>
      <c r="B7398" s="213" t="s">
        <v>93</v>
      </c>
      <c r="C7398" s="213" t="s">
        <v>87</v>
      </c>
      <c r="D7398" s="213" t="s">
        <v>44</v>
      </c>
      <c r="E7398" s="213">
        <v>94</v>
      </c>
      <c r="F7398" s="213" t="s">
        <v>149</v>
      </c>
    </row>
    <row r="7399" spans="1:6" x14ac:dyDescent="0.3">
      <c r="A7399" s="213">
        <v>2014</v>
      </c>
      <c r="B7399" s="213" t="s">
        <v>93</v>
      </c>
      <c r="C7399" s="213" t="s">
        <v>87</v>
      </c>
      <c r="D7399" s="213" t="s">
        <v>71</v>
      </c>
      <c r="E7399" s="213">
        <v>488</v>
      </c>
      <c r="F7399" s="213" t="s">
        <v>149</v>
      </c>
    </row>
    <row r="7400" spans="1:6" x14ac:dyDescent="0.3">
      <c r="A7400" s="213">
        <v>2014</v>
      </c>
      <c r="B7400" s="213" t="s">
        <v>93</v>
      </c>
      <c r="C7400" s="213" t="s">
        <v>87</v>
      </c>
      <c r="D7400" s="213" t="s">
        <v>52</v>
      </c>
      <c r="E7400" s="213">
        <v>88</v>
      </c>
      <c r="F7400" s="213" t="s">
        <v>149</v>
      </c>
    </row>
    <row r="7401" spans="1:6" x14ac:dyDescent="0.3">
      <c r="A7401" s="213">
        <v>2014</v>
      </c>
      <c r="B7401" s="213" t="s">
        <v>93</v>
      </c>
      <c r="C7401" s="213" t="s">
        <v>87</v>
      </c>
      <c r="D7401" s="213" t="s">
        <v>20</v>
      </c>
      <c r="E7401" s="213">
        <v>767</v>
      </c>
      <c r="F7401" s="213" t="s">
        <v>149</v>
      </c>
    </row>
    <row r="7402" spans="1:6" x14ac:dyDescent="0.3">
      <c r="A7402" s="213">
        <v>2014</v>
      </c>
      <c r="B7402" s="213" t="s">
        <v>93</v>
      </c>
      <c r="C7402" s="213" t="s">
        <v>87</v>
      </c>
      <c r="D7402" s="213" t="s">
        <v>95</v>
      </c>
      <c r="E7402" s="292">
        <v>1174</v>
      </c>
      <c r="F7402" s="213" t="s">
        <v>149</v>
      </c>
    </row>
    <row r="7403" spans="1:6" x14ac:dyDescent="0.3">
      <c r="A7403" s="213">
        <v>2014</v>
      </c>
      <c r="B7403" s="213" t="s">
        <v>93</v>
      </c>
      <c r="C7403" s="213" t="s">
        <v>87</v>
      </c>
      <c r="D7403" s="213" t="s">
        <v>30</v>
      </c>
      <c r="E7403" s="213">
        <v>163</v>
      </c>
      <c r="F7403" s="213" t="s">
        <v>149</v>
      </c>
    </row>
    <row r="7404" spans="1:6" x14ac:dyDescent="0.3">
      <c r="A7404" s="213">
        <v>2014</v>
      </c>
      <c r="B7404" s="213" t="s">
        <v>93</v>
      </c>
      <c r="C7404" s="213" t="s">
        <v>87</v>
      </c>
      <c r="D7404" s="213" t="s">
        <v>58</v>
      </c>
      <c r="E7404" s="213">
        <v>48</v>
      </c>
      <c r="F7404" s="213" t="s">
        <v>149</v>
      </c>
    </row>
    <row r="7405" spans="1:6" x14ac:dyDescent="0.3">
      <c r="A7405" s="213">
        <v>2014</v>
      </c>
      <c r="B7405" s="213" t="s">
        <v>93</v>
      </c>
      <c r="C7405" s="213" t="s">
        <v>87</v>
      </c>
      <c r="D7405" s="213" t="s">
        <v>281</v>
      </c>
      <c r="E7405" s="292">
        <v>3457</v>
      </c>
      <c r="F7405" s="213" t="s">
        <v>149</v>
      </c>
    </row>
    <row r="7406" spans="1:6" x14ac:dyDescent="0.3">
      <c r="A7406" s="213">
        <v>2014</v>
      </c>
      <c r="B7406" s="213" t="s">
        <v>93</v>
      </c>
      <c r="C7406" s="213" t="s">
        <v>87</v>
      </c>
      <c r="D7406" s="213" t="s">
        <v>54</v>
      </c>
      <c r="E7406" s="213">
        <v>41</v>
      </c>
      <c r="F7406" s="213" t="s">
        <v>149</v>
      </c>
    </row>
    <row r="7407" spans="1:6" x14ac:dyDescent="0.3">
      <c r="A7407" s="213">
        <v>2014</v>
      </c>
      <c r="B7407" s="213" t="s">
        <v>93</v>
      </c>
      <c r="C7407" s="213" t="s">
        <v>87</v>
      </c>
      <c r="D7407" s="213" t="s">
        <v>282</v>
      </c>
      <c r="E7407" s="213">
        <v>210</v>
      </c>
      <c r="F7407" s="213" t="s">
        <v>149</v>
      </c>
    </row>
    <row r="7408" spans="1:6" x14ac:dyDescent="0.3">
      <c r="A7408" s="213">
        <v>2014</v>
      </c>
      <c r="B7408" s="213" t="s">
        <v>93</v>
      </c>
      <c r="C7408" s="213" t="s">
        <v>87</v>
      </c>
      <c r="D7408" s="213" t="s">
        <v>145</v>
      </c>
      <c r="E7408" s="292">
        <v>14192</v>
      </c>
      <c r="F7408" s="213" t="s">
        <v>149</v>
      </c>
    </row>
    <row r="7409" spans="1:6" x14ac:dyDescent="0.3">
      <c r="A7409" s="213">
        <v>2014</v>
      </c>
      <c r="B7409" s="213" t="s">
        <v>93</v>
      </c>
      <c r="C7409" s="213" t="s">
        <v>87</v>
      </c>
      <c r="D7409" s="213" t="s">
        <v>146</v>
      </c>
      <c r="E7409" s="292">
        <v>7739</v>
      </c>
      <c r="F7409" s="213" t="s">
        <v>149</v>
      </c>
    </row>
    <row r="7410" spans="1:6" x14ac:dyDescent="0.3">
      <c r="A7410" s="213">
        <v>2014</v>
      </c>
      <c r="B7410" s="213" t="s">
        <v>93</v>
      </c>
      <c r="C7410" s="213" t="s">
        <v>87</v>
      </c>
      <c r="D7410" s="213" t="s">
        <v>147</v>
      </c>
      <c r="E7410" s="292">
        <v>17027</v>
      </c>
      <c r="F7410" s="213" t="s">
        <v>149</v>
      </c>
    </row>
    <row r="7411" spans="1:6" x14ac:dyDescent="0.3">
      <c r="A7411" s="213">
        <v>2014</v>
      </c>
      <c r="B7411" s="213" t="s">
        <v>93</v>
      </c>
      <c r="C7411" s="213" t="s">
        <v>88</v>
      </c>
      <c r="D7411" s="213" t="s">
        <v>59</v>
      </c>
      <c r="E7411" s="213">
        <v>47</v>
      </c>
      <c r="F7411" s="213" t="s">
        <v>149</v>
      </c>
    </row>
    <row r="7412" spans="1:6" x14ac:dyDescent="0.3">
      <c r="A7412" s="213">
        <v>2014</v>
      </c>
      <c r="B7412" s="213" t="s">
        <v>93</v>
      </c>
      <c r="C7412" s="213" t="s">
        <v>88</v>
      </c>
      <c r="D7412" s="213" t="s">
        <v>79</v>
      </c>
      <c r="E7412" s="213">
        <v>752</v>
      </c>
      <c r="F7412" s="213" t="s">
        <v>149</v>
      </c>
    </row>
    <row r="7413" spans="1:6" x14ac:dyDescent="0.3">
      <c r="A7413" s="213">
        <v>2014</v>
      </c>
      <c r="B7413" s="213" t="s">
        <v>93</v>
      </c>
      <c r="C7413" s="213" t="s">
        <v>88</v>
      </c>
      <c r="D7413" s="213" t="s">
        <v>17</v>
      </c>
      <c r="E7413" s="213">
        <v>366</v>
      </c>
      <c r="F7413" s="213" t="s">
        <v>149</v>
      </c>
    </row>
    <row r="7414" spans="1:6" x14ac:dyDescent="0.3">
      <c r="A7414" s="213">
        <v>2014</v>
      </c>
      <c r="B7414" s="213" t="s">
        <v>93</v>
      </c>
      <c r="C7414" s="213" t="s">
        <v>88</v>
      </c>
      <c r="D7414" s="213" t="s">
        <v>274</v>
      </c>
      <c r="E7414" s="213">
        <v>40</v>
      </c>
      <c r="F7414" s="213" t="s">
        <v>149</v>
      </c>
    </row>
    <row r="7415" spans="1:6" x14ac:dyDescent="0.3">
      <c r="A7415" s="213">
        <v>2014</v>
      </c>
      <c r="B7415" s="213" t="s">
        <v>93</v>
      </c>
      <c r="C7415" s="213" t="s">
        <v>88</v>
      </c>
      <c r="D7415" s="213" t="s">
        <v>66</v>
      </c>
      <c r="E7415" s="213">
        <v>84</v>
      </c>
      <c r="F7415" s="213" t="s">
        <v>149</v>
      </c>
    </row>
    <row r="7416" spans="1:6" x14ac:dyDescent="0.3">
      <c r="A7416" s="213">
        <v>2014</v>
      </c>
      <c r="B7416" s="213" t="s">
        <v>93</v>
      </c>
      <c r="C7416" s="213" t="s">
        <v>88</v>
      </c>
      <c r="D7416" s="213" t="s">
        <v>283</v>
      </c>
      <c r="E7416" s="213">
        <v>31</v>
      </c>
      <c r="F7416" s="213" t="s">
        <v>149</v>
      </c>
    </row>
    <row r="7417" spans="1:6" x14ac:dyDescent="0.3">
      <c r="A7417" s="213">
        <v>2014</v>
      </c>
      <c r="B7417" s="213" t="s">
        <v>93</v>
      </c>
      <c r="C7417" s="213" t="s">
        <v>88</v>
      </c>
      <c r="D7417" s="213" t="s">
        <v>11</v>
      </c>
      <c r="E7417" s="213">
        <v>584</v>
      </c>
      <c r="F7417" s="213" t="s">
        <v>149</v>
      </c>
    </row>
    <row r="7418" spans="1:6" x14ac:dyDescent="0.3">
      <c r="A7418" s="213">
        <v>2014</v>
      </c>
      <c r="B7418" s="213" t="s">
        <v>93</v>
      </c>
      <c r="C7418" s="213" t="s">
        <v>88</v>
      </c>
      <c r="D7418" s="213" t="s">
        <v>56</v>
      </c>
      <c r="E7418" s="213">
        <v>172</v>
      </c>
      <c r="F7418" s="213" t="s">
        <v>149</v>
      </c>
    </row>
    <row r="7419" spans="1:6" x14ac:dyDescent="0.3">
      <c r="A7419" s="213">
        <v>2014</v>
      </c>
      <c r="B7419" s="213" t="s">
        <v>93</v>
      </c>
      <c r="C7419" s="213" t="s">
        <v>88</v>
      </c>
      <c r="D7419" s="213" t="s">
        <v>29</v>
      </c>
      <c r="E7419" s="213">
        <v>161</v>
      </c>
      <c r="F7419" s="213" t="s">
        <v>149</v>
      </c>
    </row>
    <row r="7420" spans="1:6" x14ac:dyDescent="0.3">
      <c r="A7420" s="213">
        <v>2014</v>
      </c>
      <c r="B7420" s="213" t="s">
        <v>93</v>
      </c>
      <c r="C7420" s="213" t="s">
        <v>88</v>
      </c>
      <c r="D7420" s="213" t="s">
        <v>47</v>
      </c>
      <c r="E7420" s="213">
        <v>503</v>
      </c>
      <c r="F7420" s="213" t="s">
        <v>149</v>
      </c>
    </row>
    <row r="7421" spans="1:6" x14ac:dyDescent="0.3">
      <c r="A7421" s="213">
        <v>2014</v>
      </c>
      <c r="B7421" s="213" t="s">
        <v>93</v>
      </c>
      <c r="C7421" s="213" t="s">
        <v>88</v>
      </c>
      <c r="D7421" s="213" t="s">
        <v>57</v>
      </c>
      <c r="E7421" s="213">
        <v>93</v>
      </c>
      <c r="F7421" s="213" t="s">
        <v>149</v>
      </c>
    </row>
    <row r="7422" spans="1:6" x14ac:dyDescent="0.3">
      <c r="A7422" s="213">
        <v>2014</v>
      </c>
      <c r="B7422" s="213" t="s">
        <v>93</v>
      </c>
      <c r="C7422" s="213" t="s">
        <v>88</v>
      </c>
      <c r="D7422" s="213" t="s">
        <v>74</v>
      </c>
      <c r="E7422" s="213">
        <v>445</v>
      </c>
      <c r="F7422" s="213" t="s">
        <v>149</v>
      </c>
    </row>
    <row r="7423" spans="1:6" x14ac:dyDescent="0.3">
      <c r="A7423" s="213">
        <v>2014</v>
      </c>
      <c r="B7423" s="213" t="s">
        <v>93</v>
      </c>
      <c r="C7423" s="213" t="s">
        <v>88</v>
      </c>
      <c r="D7423" s="213" t="s">
        <v>53</v>
      </c>
      <c r="E7423" s="213">
        <v>56</v>
      </c>
      <c r="F7423" s="213" t="s">
        <v>149</v>
      </c>
    </row>
    <row r="7424" spans="1:6" x14ac:dyDescent="0.3">
      <c r="A7424" s="213">
        <v>2014</v>
      </c>
      <c r="B7424" s="213" t="s">
        <v>93</v>
      </c>
      <c r="C7424" s="213" t="s">
        <v>88</v>
      </c>
      <c r="D7424" s="213" t="s">
        <v>33</v>
      </c>
      <c r="E7424" s="213">
        <v>115</v>
      </c>
      <c r="F7424" s="213" t="s">
        <v>149</v>
      </c>
    </row>
    <row r="7425" spans="1:6" x14ac:dyDescent="0.3">
      <c r="A7425" s="213">
        <v>2014</v>
      </c>
      <c r="B7425" s="213" t="s">
        <v>93</v>
      </c>
      <c r="C7425" s="213" t="s">
        <v>88</v>
      </c>
      <c r="D7425" s="213" t="s">
        <v>60</v>
      </c>
      <c r="E7425" s="213">
        <v>179</v>
      </c>
      <c r="F7425" s="213" t="s">
        <v>149</v>
      </c>
    </row>
    <row r="7426" spans="1:6" x14ac:dyDescent="0.3">
      <c r="A7426" s="213">
        <v>2014</v>
      </c>
      <c r="B7426" s="213" t="s">
        <v>93</v>
      </c>
      <c r="C7426" s="213" t="s">
        <v>88</v>
      </c>
      <c r="D7426" s="213" t="s">
        <v>25</v>
      </c>
      <c r="E7426" s="213">
        <v>433</v>
      </c>
      <c r="F7426" s="213" t="s">
        <v>149</v>
      </c>
    </row>
    <row r="7427" spans="1:6" x14ac:dyDescent="0.3">
      <c r="A7427" s="213">
        <v>2014</v>
      </c>
      <c r="B7427" s="213" t="s">
        <v>93</v>
      </c>
      <c r="C7427" s="213" t="s">
        <v>88</v>
      </c>
      <c r="D7427" s="213" t="s">
        <v>7</v>
      </c>
      <c r="E7427" s="213">
        <v>520</v>
      </c>
      <c r="F7427" s="213" t="s">
        <v>149</v>
      </c>
    </row>
    <row r="7428" spans="1:6" x14ac:dyDescent="0.3">
      <c r="A7428" s="213">
        <v>2014</v>
      </c>
      <c r="B7428" s="213" t="s">
        <v>93</v>
      </c>
      <c r="C7428" s="213" t="s">
        <v>88</v>
      </c>
      <c r="D7428" s="213" t="s">
        <v>36</v>
      </c>
      <c r="E7428" s="213">
        <v>121</v>
      </c>
      <c r="F7428" s="213" t="s">
        <v>149</v>
      </c>
    </row>
    <row r="7429" spans="1:6" x14ac:dyDescent="0.3">
      <c r="A7429" s="213">
        <v>2014</v>
      </c>
      <c r="B7429" s="213" t="s">
        <v>93</v>
      </c>
      <c r="C7429" s="213" t="s">
        <v>88</v>
      </c>
      <c r="D7429" s="213" t="s">
        <v>21</v>
      </c>
      <c r="E7429" s="213">
        <v>175</v>
      </c>
      <c r="F7429" s="213" t="s">
        <v>149</v>
      </c>
    </row>
    <row r="7430" spans="1:6" x14ac:dyDescent="0.3">
      <c r="A7430" s="213">
        <v>2014</v>
      </c>
      <c r="B7430" s="213" t="s">
        <v>93</v>
      </c>
      <c r="C7430" s="213" t="s">
        <v>88</v>
      </c>
      <c r="D7430" s="213" t="s">
        <v>286</v>
      </c>
      <c r="E7430" s="213">
        <v>44</v>
      </c>
      <c r="F7430" s="213" t="s">
        <v>149</v>
      </c>
    </row>
    <row r="7431" spans="1:6" x14ac:dyDescent="0.3">
      <c r="A7431" s="213">
        <v>2014</v>
      </c>
      <c r="B7431" s="213" t="s">
        <v>93</v>
      </c>
      <c r="C7431" s="213" t="s">
        <v>88</v>
      </c>
      <c r="D7431" s="213" t="s">
        <v>16</v>
      </c>
      <c r="E7431" s="213">
        <v>396</v>
      </c>
      <c r="F7431" s="213" t="s">
        <v>149</v>
      </c>
    </row>
    <row r="7432" spans="1:6" x14ac:dyDescent="0.3">
      <c r="A7432" s="213">
        <v>2014</v>
      </c>
      <c r="B7432" s="213" t="s">
        <v>93</v>
      </c>
      <c r="C7432" s="213" t="s">
        <v>88</v>
      </c>
      <c r="D7432" s="213" t="s">
        <v>2</v>
      </c>
      <c r="E7432" s="213">
        <v>849</v>
      </c>
      <c r="F7432" s="213" t="s">
        <v>149</v>
      </c>
    </row>
    <row r="7433" spans="1:6" x14ac:dyDescent="0.3">
      <c r="A7433" s="213">
        <v>2014</v>
      </c>
      <c r="B7433" s="213" t="s">
        <v>93</v>
      </c>
      <c r="C7433" s="213" t="s">
        <v>88</v>
      </c>
      <c r="D7433" s="213" t="s">
        <v>4</v>
      </c>
      <c r="E7433" s="213">
        <v>868</v>
      </c>
      <c r="F7433" s="213" t="s">
        <v>149</v>
      </c>
    </row>
    <row r="7434" spans="1:6" x14ac:dyDescent="0.3">
      <c r="A7434" s="213">
        <v>2014</v>
      </c>
      <c r="B7434" s="213" t="s">
        <v>93</v>
      </c>
      <c r="C7434" s="213" t="s">
        <v>88</v>
      </c>
      <c r="D7434" s="213" t="s">
        <v>38</v>
      </c>
      <c r="E7434" s="213">
        <v>63</v>
      </c>
      <c r="F7434" s="213" t="s">
        <v>149</v>
      </c>
    </row>
    <row r="7435" spans="1:6" x14ac:dyDescent="0.3">
      <c r="A7435" s="213">
        <v>2014</v>
      </c>
      <c r="B7435" s="213" t="s">
        <v>93</v>
      </c>
      <c r="C7435" s="213" t="s">
        <v>88</v>
      </c>
      <c r="D7435" s="213" t="s">
        <v>275</v>
      </c>
      <c r="E7435" s="213">
        <v>93</v>
      </c>
      <c r="F7435" s="213" t="s">
        <v>149</v>
      </c>
    </row>
    <row r="7436" spans="1:6" x14ac:dyDescent="0.3">
      <c r="A7436" s="213">
        <v>2014</v>
      </c>
      <c r="B7436" s="213" t="s">
        <v>93</v>
      </c>
      <c r="C7436" s="213" t="s">
        <v>88</v>
      </c>
      <c r="D7436" s="213" t="s">
        <v>8</v>
      </c>
      <c r="E7436" s="213">
        <v>313</v>
      </c>
      <c r="F7436" s="213" t="s">
        <v>149</v>
      </c>
    </row>
    <row r="7437" spans="1:6" x14ac:dyDescent="0.3">
      <c r="A7437" s="213">
        <v>2014</v>
      </c>
      <c r="B7437" s="213" t="s">
        <v>93</v>
      </c>
      <c r="C7437" s="213" t="s">
        <v>88</v>
      </c>
      <c r="D7437" s="213" t="s">
        <v>78</v>
      </c>
      <c r="E7437" s="213">
        <v>484</v>
      </c>
      <c r="F7437" s="213" t="s">
        <v>149</v>
      </c>
    </row>
    <row r="7438" spans="1:6" x14ac:dyDescent="0.3">
      <c r="A7438" s="213">
        <v>2014</v>
      </c>
      <c r="B7438" s="213" t="s">
        <v>93</v>
      </c>
      <c r="C7438" s="213" t="s">
        <v>88</v>
      </c>
      <c r="D7438" s="213" t="s">
        <v>27</v>
      </c>
      <c r="E7438" s="213">
        <v>319</v>
      </c>
      <c r="F7438" s="213" t="s">
        <v>149</v>
      </c>
    </row>
    <row r="7439" spans="1:6" x14ac:dyDescent="0.3">
      <c r="A7439" s="213">
        <v>2014</v>
      </c>
      <c r="B7439" s="213" t="s">
        <v>93</v>
      </c>
      <c r="C7439" s="213" t="s">
        <v>88</v>
      </c>
      <c r="D7439" s="213" t="s">
        <v>13</v>
      </c>
      <c r="E7439" s="213">
        <v>133</v>
      </c>
      <c r="F7439" s="213" t="s">
        <v>149</v>
      </c>
    </row>
    <row r="7440" spans="1:6" x14ac:dyDescent="0.3">
      <c r="A7440" s="213">
        <v>2014</v>
      </c>
      <c r="B7440" s="213" t="s">
        <v>93</v>
      </c>
      <c r="C7440" s="213" t="s">
        <v>88</v>
      </c>
      <c r="D7440" s="213" t="s">
        <v>70</v>
      </c>
      <c r="E7440" s="213">
        <v>352</v>
      </c>
      <c r="F7440" s="213" t="s">
        <v>149</v>
      </c>
    </row>
    <row r="7441" spans="1:6" x14ac:dyDescent="0.3">
      <c r="A7441" s="213">
        <v>2014</v>
      </c>
      <c r="B7441" s="213" t="s">
        <v>93</v>
      </c>
      <c r="C7441" s="213" t="s">
        <v>88</v>
      </c>
      <c r="D7441" s="213" t="s">
        <v>72</v>
      </c>
      <c r="E7441" s="213">
        <v>100</v>
      </c>
      <c r="F7441" s="213" t="s">
        <v>149</v>
      </c>
    </row>
    <row r="7442" spans="1:6" x14ac:dyDescent="0.3">
      <c r="A7442" s="213">
        <v>2014</v>
      </c>
      <c r="B7442" s="213" t="s">
        <v>93</v>
      </c>
      <c r="C7442" s="213" t="s">
        <v>88</v>
      </c>
      <c r="D7442" s="213" t="s">
        <v>276</v>
      </c>
      <c r="E7442" s="213">
        <v>31</v>
      </c>
      <c r="F7442" s="213" t="s">
        <v>149</v>
      </c>
    </row>
    <row r="7443" spans="1:6" x14ac:dyDescent="0.3">
      <c r="A7443" s="213">
        <v>2014</v>
      </c>
      <c r="B7443" s="213" t="s">
        <v>93</v>
      </c>
      <c r="C7443" s="213" t="s">
        <v>88</v>
      </c>
      <c r="D7443" s="213" t="s">
        <v>6</v>
      </c>
      <c r="E7443" s="213">
        <v>823</v>
      </c>
      <c r="F7443" s="213" t="s">
        <v>149</v>
      </c>
    </row>
    <row r="7444" spans="1:6" x14ac:dyDescent="0.3">
      <c r="A7444" s="213">
        <v>2014</v>
      </c>
      <c r="B7444" s="213" t="s">
        <v>93</v>
      </c>
      <c r="C7444" s="213" t="s">
        <v>88</v>
      </c>
      <c r="D7444" s="213" t="s">
        <v>62</v>
      </c>
      <c r="E7444" s="213">
        <v>237</v>
      </c>
      <c r="F7444" s="213" t="s">
        <v>149</v>
      </c>
    </row>
    <row r="7445" spans="1:6" x14ac:dyDescent="0.3">
      <c r="A7445" s="213">
        <v>2014</v>
      </c>
      <c r="B7445" s="213" t="s">
        <v>93</v>
      </c>
      <c r="C7445" s="213" t="s">
        <v>88</v>
      </c>
      <c r="D7445" s="213" t="s">
        <v>5</v>
      </c>
      <c r="E7445" s="213">
        <v>669</v>
      </c>
      <c r="F7445" s="213" t="s">
        <v>149</v>
      </c>
    </row>
    <row r="7446" spans="1:6" x14ac:dyDescent="0.3">
      <c r="A7446" s="213">
        <v>2014</v>
      </c>
      <c r="B7446" s="213" t="s">
        <v>93</v>
      </c>
      <c r="C7446" s="213" t="s">
        <v>88</v>
      </c>
      <c r="D7446" s="213" t="s">
        <v>76</v>
      </c>
      <c r="E7446" s="213">
        <v>411</v>
      </c>
      <c r="F7446" s="213" t="s">
        <v>149</v>
      </c>
    </row>
    <row r="7447" spans="1:6" x14ac:dyDescent="0.3">
      <c r="A7447" s="213">
        <v>2014</v>
      </c>
      <c r="B7447" s="213" t="s">
        <v>93</v>
      </c>
      <c r="C7447" s="213" t="s">
        <v>88</v>
      </c>
      <c r="D7447" s="213" t="s">
        <v>63</v>
      </c>
      <c r="E7447" s="213">
        <v>71</v>
      </c>
      <c r="F7447" s="213" t="s">
        <v>149</v>
      </c>
    </row>
    <row r="7448" spans="1:6" x14ac:dyDescent="0.3">
      <c r="A7448" s="213">
        <v>2014</v>
      </c>
      <c r="B7448" s="213" t="s">
        <v>93</v>
      </c>
      <c r="C7448" s="213" t="s">
        <v>88</v>
      </c>
      <c r="D7448" s="213" t="s">
        <v>277</v>
      </c>
      <c r="E7448" s="213">
        <v>45</v>
      </c>
      <c r="F7448" s="213" t="s">
        <v>149</v>
      </c>
    </row>
    <row r="7449" spans="1:6" x14ac:dyDescent="0.3">
      <c r="A7449" s="213">
        <v>2014</v>
      </c>
      <c r="B7449" s="213" t="s">
        <v>93</v>
      </c>
      <c r="C7449" s="213" t="s">
        <v>88</v>
      </c>
      <c r="D7449" s="213" t="s">
        <v>43</v>
      </c>
      <c r="E7449" s="213">
        <v>95</v>
      </c>
      <c r="F7449" s="213" t="s">
        <v>149</v>
      </c>
    </row>
    <row r="7450" spans="1:6" x14ac:dyDescent="0.3">
      <c r="A7450" s="213">
        <v>2014</v>
      </c>
      <c r="B7450" s="213" t="s">
        <v>93</v>
      </c>
      <c r="C7450" s="213" t="s">
        <v>88</v>
      </c>
      <c r="D7450" s="213" t="s">
        <v>65</v>
      </c>
      <c r="E7450" s="213">
        <v>115</v>
      </c>
      <c r="F7450" s="213" t="s">
        <v>149</v>
      </c>
    </row>
    <row r="7451" spans="1:6" x14ac:dyDescent="0.3">
      <c r="A7451" s="213">
        <v>2014</v>
      </c>
      <c r="B7451" s="213" t="s">
        <v>93</v>
      </c>
      <c r="C7451" s="213" t="s">
        <v>88</v>
      </c>
      <c r="D7451" s="213" t="s">
        <v>22</v>
      </c>
      <c r="E7451" s="213">
        <v>155</v>
      </c>
      <c r="F7451" s="213" t="s">
        <v>149</v>
      </c>
    </row>
    <row r="7452" spans="1:6" x14ac:dyDescent="0.3">
      <c r="A7452" s="213">
        <v>2014</v>
      </c>
      <c r="B7452" s="213" t="s">
        <v>93</v>
      </c>
      <c r="C7452" s="213" t="s">
        <v>88</v>
      </c>
      <c r="D7452" s="213" t="s">
        <v>61</v>
      </c>
      <c r="E7452" s="213">
        <v>64</v>
      </c>
      <c r="F7452" s="213" t="s">
        <v>149</v>
      </c>
    </row>
    <row r="7453" spans="1:6" x14ac:dyDescent="0.3">
      <c r="A7453" s="213">
        <v>2014</v>
      </c>
      <c r="B7453" s="213" t="s">
        <v>93</v>
      </c>
      <c r="C7453" s="213" t="s">
        <v>88</v>
      </c>
      <c r="D7453" s="213" t="s">
        <v>23</v>
      </c>
      <c r="E7453" s="213">
        <v>189</v>
      </c>
      <c r="F7453" s="213" t="s">
        <v>149</v>
      </c>
    </row>
    <row r="7454" spans="1:6" x14ac:dyDescent="0.3">
      <c r="A7454" s="213">
        <v>2014</v>
      </c>
      <c r="B7454" s="213" t="s">
        <v>93</v>
      </c>
      <c r="C7454" s="213" t="s">
        <v>88</v>
      </c>
      <c r="D7454" s="213" t="s">
        <v>12</v>
      </c>
      <c r="E7454" s="213">
        <v>121</v>
      </c>
      <c r="F7454" s="213" t="s">
        <v>149</v>
      </c>
    </row>
    <row r="7455" spans="1:6" x14ac:dyDescent="0.3">
      <c r="A7455" s="213">
        <v>2014</v>
      </c>
      <c r="B7455" s="213" t="s">
        <v>93</v>
      </c>
      <c r="C7455" s="213" t="s">
        <v>88</v>
      </c>
      <c r="D7455" s="213" t="s">
        <v>278</v>
      </c>
      <c r="E7455" s="213">
        <v>276</v>
      </c>
      <c r="F7455" s="213" t="s">
        <v>149</v>
      </c>
    </row>
    <row r="7456" spans="1:6" x14ac:dyDescent="0.3">
      <c r="A7456" s="213">
        <v>2014</v>
      </c>
      <c r="B7456" s="213" t="s">
        <v>93</v>
      </c>
      <c r="C7456" s="213" t="s">
        <v>88</v>
      </c>
      <c r="D7456" s="213" t="s">
        <v>19</v>
      </c>
      <c r="E7456" s="213">
        <v>216</v>
      </c>
      <c r="F7456" s="213" t="s">
        <v>149</v>
      </c>
    </row>
    <row r="7457" spans="1:6" x14ac:dyDescent="0.3">
      <c r="A7457" s="213">
        <v>2014</v>
      </c>
      <c r="B7457" s="213" t="s">
        <v>93</v>
      </c>
      <c r="C7457" s="213" t="s">
        <v>88</v>
      </c>
      <c r="D7457" s="213" t="s">
        <v>45</v>
      </c>
      <c r="E7457" s="213">
        <v>49</v>
      </c>
      <c r="F7457" s="213" t="s">
        <v>149</v>
      </c>
    </row>
    <row r="7458" spans="1:6" x14ac:dyDescent="0.3">
      <c r="A7458" s="213">
        <v>2014</v>
      </c>
      <c r="B7458" s="213" t="s">
        <v>93</v>
      </c>
      <c r="C7458" s="213" t="s">
        <v>88</v>
      </c>
      <c r="D7458" s="213" t="s">
        <v>48</v>
      </c>
      <c r="E7458" s="213">
        <v>137</v>
      </c>
      <c r="F7458" s="213" t="s">
        <v>149</v>
      </c>
    </row>
    <row r="7459" spans="1:6" x14ac:dyDescent="0.3">
      <c r="A7459" s="213">
        <v>2014</v>
      </c>
      <c r="B7459" s="213" t="s">
        <v>93</v>
      </c>
      <c r="C7459" s="213" t="s">
        <v>88</v>
      </c>
      <c r="D7459" s="213" t="s">
        <v>34</v>
      </c>
      <c r="E7459" s="213">
        <v>51</v>
      </c>
      <c r="F7459" s="213" t="s">
        <v>149</v>
      </c>
    </row>
    <row r="7460" spans="1:6" x14ac:dyDescent="0.3">
      <c r="A7460" s="213">
        <v>2014</v>
      </c>
      <c r="B7460" s="213" t="s">
        <v>93</v>
      </c>
      <c r="C7460" s="213" t="s">
        <v>88</v>
      </c>
      <c r="D7460" s="213" t="s">
        <v>3</v>
      </c>
      <c r="E7460" s="213">
        <v>787</v>
      </c>
      <c r="F7460" s="213" t="s">
        <v>149</v>
      </c>
    </row>
    <row r="7461" spans="1:6" x14ac:dyDescent="0.3">
      <c r="A7461" s="213">
        <v>2014</v>
      </c>
      <c r="B7461" s="213" t="s">
        <v>93</v>
      </c>
      <c r="C7461" s="213" t="s">
        <v>88</v>
      </c>
      <c r="D7461" s="213" t="s">
        <v>80</v>
      </c>
      <c r="E7461" s="213">
        <v>338</v>
      </c>
      <c r="F7461" s="213" t="s">
        <v>149</v>
      </c>
    </row>
    <row r="7462" spans="1:6" x14ac:dyDescent="0.3">
      <c r="A7462" s="213">
        <v>2014</v>
      </c>
      <c r="B7462" s="213" t="s">
        <v>93</v>
      </c>
      <c r="C7462" s="213" t="s">
        <v>88</v>
      </c>
      <c r="D7462" s="213" t="s">
        <v>39</v>
      </c>
      <c r="E7462" s="213">
        <v>162</v>
      </c>
      <c r="F7462" s="213" t="s">
        <v>149</v>
      </c>
    </row>
    <row r="7463" spans="1:6" x14ac:dyDescent="0.3">
      <c r="A7463" s="213">
        <v>2014</v>
      </c>
      <c r="B7463" s="213" t="s">
        <v>93</v>
      </c>
      <c r="C7463" s="213" t="s">
        <v>88</v>
      </c>
      <c r="D7463" s="213" t="s">
        <v>14</v>
      </c>
      <c r="E7463" s="213">
        <v>581</v>
      </c>
      <c r="F7463" s="213" t="s">
        <v>149</v>
      </c>
    </row>
    <row r="7464" spans="1:6" x14ac:dyDescent="0.3">
      <c r="A7464" s="213">
        <v>2014</v>
      </c>
      <c r="B7464" s="213" t="s">
        <v>93</v>
      </c>
      <c r="C7464" s="213" t="s">
        <v>88</v>
      </c>
      <c r="D7464" s="213" t="s">
        <v>68</v>
      </c>
      <c r="E7464" s="213">
        <v>112</v>
      </c>
      <c r="F7464" s="213" t="s">
        <v>149</v>
      </c>
    </row>
    <row r="7465" spans="1:6" x14ac:dyDescent="0.3">
      <c r="A7465" s="213">
        <v>2014</v>
      </c>
      <c r="B7465" s="213" t="s">
        <v>93</v>
      </c>
      <c r="C7465" s="213" t="s">
        <v>88</v>
      </c>
      <c r="D7465" s="213" t="s">
        <v>69</v>
      </c>
      <c r="E7465" s="213">
        <v>89</v>
      </c>
      <c r="F7465" s="213" t="s">
        <v>149</v>
      </c>
    </row>
    <row r="7466" spans="1:6" x14ac:dyDescent="0.3">
      <c r="A7466" s="213">
        <v>2014</v>
      </c>
      <c r="B7466" s="213" t="s">
        <v>93</v>
      </c>
      <c r="C7466" s="213" t="s">
        <v>88</v>
      </c>
      <c r="D7466" s="213" t="s">
        <v>279</v>
      </c>
      <c r="E7466" s="213">
        <v>42</v>
      </c>
      <c r="F7466" s="213" t="s">
        <v>149</v>
      </c>
    </row>
    <row r="7467" spans="1:6" x14ac:dyDescent="0.3">
      <c r="A7467" s="213">
        <v>2014</v>
      </c>
      <c r="B7467" s="213" t="s">
        <v>93</v>
      </c>
      <c r="C7467" s="213" t="s">
        <v>88</v>
      </c>
      <c r="D7467" s="213" t="s">
        <v>24</v>
      </c>
      <c r="E7467" s="213">
        <v>529</v>
      </c>
      <c r="F7467" s="213" t="s">
        <v>149</v>
      </c>
    </row>
    <row r="7468" spans="1:6" x14ac:dyDescent="0.3">
      <c r="A7468" s="213">
        <v>2014</v>
      </c>
      <c r="B7468" s="213" t="s">
        <v>93</v>
      </c>
      <c r="C7468" s="213" t="s">
        <v>88</v>
      </c>
      <c r="D7468" s="213" t="s">
        <v>9</v>
      </c>
      <c r="E7468" s="213">
        <v>387</v>
      </c>
      <c r="F7468" s="213" t="s">
        <v>149</v>
      </c>
    </row>
    <row r="7469" spans="1:6" x14ac:dyDescent="0.3">
      <c r="A7469" s="213">
        <v>2014</v>
      </c>
      <c r="B7469" s="213" t="s">
        <v>93</v>
      </c>
      <c r="C7469" s="213" t="s">
        <v>88</v>
      </c>
      <c r="D7469" s="213" t="s">
        <v>67</v>
      </c>
      <c r="E7469" s="213">
        <v>158</v>
      </c>
      <c r="F7469" s="213" t="s">
        <v>149</v>
      </c>
    </row>
    <row r="7470" spans="1:6" x14ac:dyDescent="0.3">
      <c r="A7470" s="213">
        <v>2014</v>
      </c>
      <c r="B7470" s="213" t="s">
        <v>93</v>
      </c>
      <c r="C7470" s="213" t="s">
        <v>88</v>
      </c>
      <c r="D7470" s="213" t="s">
        <v>28</v>
      </c>
      <c r="E7470" s="213">
        <v>258</v>
      </c>
      <c r="F7470" s="213" t="s">
        <v>149</v>
      </c>
    </row>
    <row r="7471" spans="1:6" x14ac:dyDescent="0.3">
      <c r="A7471" s="213">
        <v>2014</v>
      </c>
      <c r="B7471" s="213" t="s">
        <v>93</v>
      </c>
      <c r="C7471" s="213" t="s">
        <v>88</v>
      </c>
      <c r="D7471" s="213" t="s">
        <v>31</v>
      </c>
      <c r="E7471" s="213">
        <v>220</v>
      </c>
      <c r="F7471" s="213" t="s">
        <v>149</v>
      </c>
    </row>
    <row r="7472" spans="1:6" x14ac:dyDescent="0.3">
      <c r="A7472" s="213">
        <v>2014</v>
      </c>
      <c r="B7472" s="213" t="s">
        <v>93</v>
      </c>
      <c r="C7472" s="213" t="s">
        <v>88</v>
      </c>
      <c r="D7472" s="213" t="s">
        <v>64</v>
      </c>
      <c r="E7472" s="213">
        <v>241</v>
      </c>
      <c r="F7472" s="213" t="s">
        <v>149</v>
      </c>
    </row>
    <row r="7473" spans="1:6" x14ac:dyDescent="0.3">
      <c r="A7473" s="213">
        <v>2014</v>
      </c>
      <c r="B7473" s="213" t="s">
        <v>93</v>
      </c>
      <c r="C7473" s="213" t="s">
        <v>88</v>
      </c>
      <c r="D7473" s="213" t="s">
        <v>280</v>
      </c>
      <c r="E7473" s="213">
        <v>59</v>
      </c>
      <c r="F7473" s="213" t="s">
        <v>149</v>
      </c>
    </row>
    <row r="7474" spans="1:6" x14ac:dyDescent="0.3">
      <c r="A7474" s="213">
        <v>2014</v>
      </c>
      <c r="B7474" s="213" t="s">
        <v>93</v>
      </c>
      <c r="C7474" s="213" t="s">
        <v>88</v>
      </c>
      <c r="D7474" s="213" t="s">
        <v>73</v>
      </c>
      <c r="E7474" s="213">
        <v>454</v>
      </c>
      <c r="F7474" s="213" t="s">
        <v>149</v>
      </c>
    </row>
    <row r="7475" spans="1:6" x14ac:dyDescent="0.3">
      <c r="A7475" s="213">
        <v>2014</v>
      </c>
      <c r="B7475" s="213" t="s">
        <v>93</v>
      </c>
      <c r="C7475" s="213" t="s">
        <v>88</v>
      </c>
      <c r="D7475" s="213" t="s">
        <v>26</v>
      </c>
      <c r="E7475" s="213">
        <v>199</v>
      </c>
      <c r="F7475" s="213" t="s">
        <v>149</v>
      </c>
    </row>
    <row r="7476" spans="1:6" x14ac:dyDescent="0.3">
      <c r="A7476" s="213">
        <v>2014</v>
      </c>
      <c r="B7476" s="213" t="s">
        <v>93</v>
      </c>
      <c r="C7476" s="213" t="s">
        <v>88</v>
      </c>
      <c r="D7476" s="213" t="s">
        <v>32</v>
      </c>
      <c r="E7476" s="213">
        <v>208</v>
      </c>
      <c r="F7476" s="213" t="s">
        <v>149</v>
      </c>
    </row>
    <row r="7477" spans="1:6" x14ac:dyDescent="0.3">
      <c r="A7477" s="213">
        <v>2014</v>
      </c>
      <c r="B7477" s="213" t="s">
        <v>93</v>
      </c>
      <c r="C7477" s="213" t="s">
        <v>88</v>
      </c>
      <c r="D7477" s="213" t="s">
        <v>46</v>
      </c>
      <c r="E7477" s="213">
        <v>431</v>
      </c>
      <c r="F7477" s="213" t="s">
        <v>149</v>
      </c>
    </row>
    <row r="7478" spans="1:6" x14ac:dyDescent="0.3">
      <c r="A7478" s="213">
        <v>2014</v>
      </c>
      <c r="B7478" s="213" t="s">
        <v>93</v>
      </c>
      <c r="C7478" s="213" t="s">
        <v>88</v>
      </c>
      <c r="D7478" s="213" t="s">
        <v>75</v>
      </c>
      <c r="E7478" s="213">
        <v>304</v>
      </c>
      <c r="F7478" s="213" t="s">
        <v>149</v>
      </c>
    </row>
    <row r="7479" spans="1:6" x14ac:dyDescent="0.3">
      <c r="A7479" s="213">
        <v>2014</v>
      </c>
      <c r="B7479" s="213" t="s">
        <v>93</v>
      </c>
      <c r="C7479" s="213" t="s">
        <v>88</v>
      </c>
      <c r="D7479" s="213" t="s">
        <v>10</v>
      </c>
      <c r="E7479" s="213">
        <v>724</v>
      </c>
      <c r="F7479" s="213" t="s">
        <v>149</v>
      </c>
    </row>
    <row r="7480" spans="1:6" x14ac:dyDescent="0.3">
      <c r="A7480" s="213">
        <v>2014</v>
      </c>
      <c r="B7480" s="213" t="s">
        <v>93</v>
      </c>
      <c r="C7480" s="213" t="s">
        <v>88</v>
      </c>
      <c r="D7480" s="213" t="s">
        <v>291</v>
      </c>
      <c r="E7480" s="213">
        <v>61</v>
      </c>
      <c r="F7480" s="213" t="s">
        <v>149</v>
      </c>
    </row>
    <row r="7481" spans="1:6" x14ac:dyDescent="0.3">
      <c r="A7481" s="213">
        <v>2014</v>
      </c>
      <c r="B7481" s="213" t="s">
        <v>93</v>
      </c>
      <c r="C7481" s="213" t="s">
        <v>88</v>
      </c>
      <c r="D7481" s="213" t="s">
        <v>15</v>
      </c>
      <c r="E7481" s="213">
        <v>565</v>
      </c>
      <c r="F7481" s="213" t="s">
        <v>149</v>
      </c>
    </row>
    <row r="7482" spans="1:6" x14ac:dyDescent="0.3">
      <c r="A7482" s="213">
        <v>2014</v>
      </c>
      <c r="B7482" s="213" t="s">
        <v>93</v>
      </c>
      <c r="C7482" s="213" t="s">
        <v>88</v>
      </c>
      <c r="D7482" s="213" t="s">
        <v>18</v>
      </c>
      <c r="E7482" s="213">
        <v>632</v>
      </c>
      <c r="F7482" s="213" t="s">
        <v>149</v>
      </c>
    </row>
    <row r="7483" spans="1:6" x14ac:dyDescent="0.3">
      <c r="A7483" s="213">
        <v>2014</v>
      </c>
      <c r="B7483" s="213" t="s">
        <v>93</v>
      </c>
      <c r="C7483" s="213" t="s">
        <v>88</v>
      </c>
      <c r="D7483" s="213" t="s">
        <v>77</v>
      </c>
      <c r="E7483" s="213">
        <v>203</v>
      </c>
      <c r="F7483" s="213" t="s">
        <v>149</v>
      </c>
    </row>
    <row r="7484" spans="1:6" x14ac:dyDescent="0.3">
      <c r="A7484" s="213">
        <v>2014</v>
      </c>
      <c r="B7484" s="213" t="s">
        <v>93</v>
      </c>
      <c r="C7484" s="213" t="s">
        <v>88</v>
      </c>
      <c r="D7484" s="213" t="s">
        <v>44</v>
      </c>
      <c r="E7484" s="213">
        <v>39</v>
      </c>
      <c r="F7484" s="213" t="s">
        <v>149</v>
      </c>
    </row>
    <row r="7485" spans="1:6" x14ac:dyDescent="0.3">
      <c r="A7485" s="213">
        <v>2014</v>
      </c>
      <c r="B7485" s="213" t="s">
        <v>93</v>
      </c>
      <c r="C7485" s="213" t="s">
        <v>88</v>
      </c>
      <c r="D7485" s="213" t="s">
        <v>71</v>
      </c>
      <c r="E7485" s="213">
        <v>221</v>
      </c>
      <c r="F7485" s="213" t="s">
        <v>149</v>
      </c>
    </row>
    <row r="7486" spans="1:6" x14ac:dyDescent="0.3">
      <c r="A7486" s="213">
        <v>2014</v>
      </c>
      <c r="B7486" s="213" t="s">
        <v>93</v>
      </c>
      <c r="C7486" s="213" t="s">
        <v>88</v>
      </c>
      <c r="D7486" s="213" t="s">
        <v>52</v>
      </c>
      <c r="E7486" s="213">
        <v>47</v>
      </c>
      <c r="F7486" s="213" t="s">
        <v>149</v>
      </c>
    </row>
    <row r="7487" spans="1:6" x14ac:dyDescent="0.3">
      <c r="A7487" s="213">
        <v>2014</v>
      </c>
      <c r="B7487" s="213" t="s">
        <v>93</v>
      </c>
      <c r="C7487" s="213" t="s">
        <v>88</v>
      </c>
      <c r="D7487" s="213" t="s">
        <v>20</v>
      </c>
      <c r="E7487" s="213">
        <v>327</v>
      </c>
      <c r="F7487" s="213" t="s">
        <v>149</v>
      </c>
    </row>
    <row r="7488" spans="1:6" x14ac:dyDescent="0.3">
      <c r="A7488" s="213">
        <v>2014</v>
      </c>
      <c r="B7488" s="213" t="s">
        <v>93</v>
      </c>
      <c r="C7488" s="213" t="s">
        <v>88</v>
      </c>
      <c r="D7488" s="213" t="s">
        <v>95</v>
      </c>
      <c r="E7488" s="213">
        <v>512</v>
      </c>
      <c r="F7488" s="213" t="s">
        <v>149</v>
      </c>
    </row>
    <row r="7489" spans="1:6" x14ac:dyDescent="0.3">
      <c r="A7489" s="213">
        <v>2014</v>
      </c>
      <c r="B7489" s="213" t="s">
        <v>93</v>
      </c>
      <c r="C7489" s="213" t="s">
        <v>88</v>
      </c>
      <c r="D7489" s="213" t="s">
        <v>30</v>
      </c>
      <c r="E7489" s="213">
        <v>79</v>
      </c>
      <c r="F7489" s="213" t="s">
        <v>149</v>
      </c>
    </row>
    <row r="7490" spans="1:6" x14ac:dyDescent="0.3">
      <c r="A7490" s="213">
        <v>2014</v>
      </c>
      <c r="B7490" s="213" t="s">
        <v>93</v>
      </c>
      <c r="C7490" s="213" t="s">
        <v>88</v>
      </c>
      <c r="D7490" s="213" t="s">
        <v>281</v>
      </c>
      <c r="E7490" s="292">
        <v>1680</v>
      </c>
      <c r="F7490" s="213" t="s">
        <v>149</v>
      </c>
    </row>
    <row r="7491" spans="1:6" x14ac:dyDescent="0.3">
      <c r="A7491" s="213">
        <v>2014</v>
      </c>
      <c r="B7491" s="213" t="s">
        <v>93</v>
      </c>
      <c r="C7491" s="213" t="s">
        <v>88</v>
      </c>
      <c r="D7491" s="213" t="s">
        <v>282</v>
      </c>
      <c r="E7491" s="213">
        <v>94</v>
      </c>
      <c r="F7491" s="213" t="s">
        <v>149</v>
      </c>
    </row>
    <row r="7492" spans="1:6" x14ac:dyDescent="0.3">
      <c r="A7492" s="213">
        <v>2014</v>
      </c>
      <c r="B7492" s="213" t="s">
        <v>93</v>
      </c>
      <c r="C7492" s="213" t="s">
        <v>88</v>
      </c>
      <c r="D7492" s="213" t="s">
        <v>145</v>
      </c>
      <c r="E7492" s="292">
        <v>6800</v>
      </c>
      <c r="F7492" s="213" t="s">
        <v>149</v>
      </c>
    </row>
    <row r="7493" spans="1:6" x14ac:dyDescent="0.3">
      <c r="A7493" s="213">
        <v>2014</v>
      </c>
      <c r="B7493" s="213" t="s">
        <v>93</v>
      </c>
      <c r="C7493" s="213" t="s">
        <v>88</v>
      </c>
      <c r="D7493" s="213" t="s">
        <v>146</v>
      </c>
      <c r="E7493" s="292">
        <v>3606</v>
      </c>
      <c r="F7493" s="213" t="s">
        <v>149</v>
      </c>
    </row>
    <row r="7494" spans="1:6" x14ac:dyDescent="0.3">
      <c r="A7494" s="213">
        <v>2014</v>
      </c>
      <c r="B7494" s="213" t="s">
        <v>93</v>
      </c>
      <c r="C7494" s="213" t="s">
        <v>88</v>
      </c>
      <c r="D7494" s="213" t="s">
        <v>147</v>
      </c>
      <c r="E7494" s="292">
        <v>8051</v>
      </c>
      <c r="F7494" s="213" t="s">
        <v>149</v>
      </c>
    </row>
    <row r="7495" spans="1:6" x14ac:dyDescent="0.3">
      <c r="A7495" s="213">
        <v>2014</v>
      </c>
      <c r="B7495" s="213" t="s">
        <v>93</v>
      </c>
      <c r="C7495" s="213" t="s">
        <v>89</v>
      </c>
      <c r="D7495" s="213" t="s">
        <v>79</v>
      </c>
      <c r="E7495" s="213">
        <v>256</v>
      </c>
      <c r="F7495" s="213" t="s">
        <v>149</v>
      </c>
    </row>
    <row r="7496" spans="1:6" x14ac:dyDescent="0.3">
      <c r="A7496" s="213">
        <v>2014</v>
      </c>
      <c r="B7496" s="213" t="s">
        <v>93</v>
      </c>
      <c r="C7496" s="213" t="s">
        <v>89</v>
      </c>
      <c r="D7496" s="213" t="s">
        <v>17</v>
      </c>
      <c r="E7496" s="213">
        <v>138</v>
      </c>
      <c r="F7496" s="213" t="s">
        <v>149</v>
      </c>
    </row>
    <row r="7497" spans="1:6" x14ac:dyDescent="0.3">
      <c r="A7497" s="213">
        <v>2014</v>
      </c>
      <c r="B7497" s="213" t="s">
        <v>93</v>
      </c>
      <c r="C7497" s="213" t="s">
        <v>89</v>
      </c>
      <c r="D7497" s="213" t="s">
        <v>11</v>
      </c>
      <c r="E7497" s="213">
        <v>265</v>
      </c>
      <c r="F7497" s="213" t="s">
        <v>149</v>
      </c>
    </row>
    <row r="7498" spans="1:6" x14ac:dyDescent="0.3">
      <c r="A7498" s="213">
        <v>2014</v>
      </c>
      <c r="B7498" s="213" t="s">
        <v>93</v>
      </c>
      <c r="C7498" s="213" t="s">
        <v>89</v>
      </c>
      <c r="D7498" s="213" t="s">
        <v>56</v>
      </c>
      <c r="E7498" s="213">
        <v>81</v>
      </c>
      <c r="F7498" s="213" t="s">
        <v>149</v>
      </c>
    </row>
    <row r="7499" spans="1:6" x14ac:dyDescent="0.3">
      <c r="A7499" s="213">
        <v>2014</v>
      </c>
      <c r="B7499" s="213" t="s">
        <v>93</v>
      </c>
      <c r="C7499" s="213" t="s">
        <v>89</v>
      </c>
      <c r="D7499" s="213" t="s">
        <v>29</v>
      </c>
      <c r="E7499" s="213">
        <v>52</v>
      </c>
      <c r="F7499" s="213" t="s">
        <v>149</v>
      </c>
    </row>
    <row r="7500" spans="1:6" x14ac:dyDescent="0.3">
      <c r="A7500" s="213">
        <v>2014</v>
      </c>
      <c r="B7500" s="213" t="s">
        <v>93</v>
      </c>
      <c r="C7500" s="213" t="s">
        <v>89</v>
      </c>
      <c r="D7500" s="213" t="s">
        <v>47</v>
      </c>
      <c r="E7500" s="213">
        <v>168</v>
      </c>
      <c r="F7500" s="213" t="s">
        <v>149</v>
      </c>
    </row>
    <row r="7501" spans="1:6" x14ac:dyDescent="0.3">
      <c r="A7501" s="213">
        <v>2014</v>
      </c>
      <c r="B7501" s="213" t="s">
        <v>93</v>
      </c>
      <c r="C7501" s="213" t="s">
        <v>89</v>
      </c>
      <c r="D7501" s="213" t="s">
        <v>57</v>
      </c>
      <c r="E7501" s="213">
        <v>39</v>
      </c>
      <c r="F7501" s="213" t="s">
        <v>149</v>
      </c>
    </row>
    <row r="7502" spans="1:6" x14ac:dyDescent="0.3">
      <c r="A7502" s="213">
        <v>2014</v>
      </c>
      <c r="B7502" s="213" t="s">
        <v>93</v>
      </c>
      <c r="C7502" s="213" t="s">
        <v>89</v>
      </c>
      <c r="D7502" s="213" t="s">
        <v>74</v>
      </c>
      <c r="E7502" s="213">
        <v>194</v>
      </c>
      <c r="F7502" s="213" t="s">
        <v>149</v>
      </c>
    </row>
    <row r="7503" spans="1:6" x14ac:dyDescent="0.3">
      <c r="A7503" s="213">
        <v>2014</v>
      </c>
      <c r="B7503" s="213" t="s">
        <v>93</v>
      </c>
      <c r="C7503" s="213" t="s">
        <v>89</v>
      </c>
      <c r="D7503" s="213" t="s">
        <v>33</v>
      </c>
      <c r="E7503" s="213">
        <v>36</v>
      </c>
      <c r="F7503" s="213" t="s">
        <v>149</v>
      </c>
    </row>
    <row r="7504" spans="1:6" x14ac:dyDescent="0.3">
      <c r="A7504" s="213">
        <v>2014</v>
      </c>
      <c r="B7504" s="213" t="s">
        <v>93</v>
      </c>
      <c r="C7504" s="213" t="s">
        <v>89</v>
      </c>
      <c r="D7504" s="213" t="s">
        <v>60</v>
      </c>
      <c r="E7504" s="213">
        <v>55</v>
      </c>
      <c r="F7504" s="213" t="s">
        <v>149</v>
      </c>
    </row>
    <row r="7505" spans="1:6" x14ac:dyDescent="0.3">
      <c r="A7505" s="213">
        <v>2014</v>
      </c>
      <c r="B7505" s="213" t="s">
        <v>93</v>
      </c>
      <c r="C7505" s="213" t="s">
        <v>89</v>
      </c>
      <c r="D7505" s="213" t="s">
        <v>25</v>
      </c>
      <c r="E7505" s="213">
        <v>171</v>
      </c>
      <c r="F7505" s="213" t="s">
        <v>149</v>
      </c>
    </row>
    <row r="7506" spans="1:6" x14ac:dyDescent="0.3">
      <c r="A7506" s="213">
        <v>2014</v>
      </c>
      <c r="B7506" s="213" t="s">
        <v>93</v>
      </c>
      <c r="C7506" s="213" t="s">
        <v>89</v>
      </c>
      <c r="D7506" s="213" t="s">
        <v>7</v>
      </c>
      <c r="E7506" s="213">
        <v>202</v>
      </c>
      <c r="F7506" s="213" t="s">
        <v>149</v>
      </c>
    </row>
    <row r="7507" spans="1:6" x14ac:dyDescent="0.3">
      <c r="A7507" s="213">
        <v>2014</v>
      </c>
      <c r="B7507" s="213" t="s">
        <v>93</v>
      </c>
      <c r="C7507" s="213" t="s">
        <v>89</v>
      </c>
      <c r="D7507" s="213" t="s">
        <v>36</v>
      </c>
      <c r="E7507" s="213">
        <v>59</v>
      </c>
      <c r="F7507" s="213" t="s">
        <v>149</v>
      </c>
    </row>
    <row r="7508" spans="1:6" x14ac:dyDescent="0.3">
      <c r="A7508" s="213">
        <v>2014</v>
      </c>
      <c r="B7508" s="213" t="s">
        <v>93</v>
      </c>
      <c r="C7508" s="213" t="s">
        <v>89</v>
      </c>
      <c r="D7508" s="213" t="s">
        <v>21</v>
      </c>
      <c r="E7508" s="213">
        <v>48</v>
      </c>
      <c r="F7508" s="213" t="s">
        <v>149</v>
      </c>
    </row>
    <row r="7509" spans="1:6" x14ac:dyDescent="0.3">
      <c r="A7509" s="213">
        <v>2014</v>
      </c>
      <c r="B7509" s="213" t="s">
        <v>93</v>
      </c>
      <c r="C7509" s="213" t="s">
        <v>89</v>
      </c>
      <c r="D7509" s="213" t="s">
        <v>16</v>
      </c>
      <c r="E7509" s="213">
        <v>148</v>
      </c>
      <c r="F7509" s="213" t="s">
        <v>149</v>
      </c>
    </row>
    <row r="7510" spans="1:6" x14ac:dyDescent="0.3">
      <c r="A7510" s="213">
        <v>2014</v>
      </c>
      <c r="B7510" s="213" t="s">
        <v>93</v>
      </c>
      <c r="C7510" s="213" t="s">
        <v>89</v>
      </c>
      <c r="D7510" s="213" t="s">
        <v>2</v>
      </c>
      <c r="E7510" s="213">
        <v>367</v>
      </c>
      <c r="F7510" s="213" t="s">
        <v>149</v>
      </c>
    </row>
    <row r="7511" spans="1:6" x14ac:dyDescent="0.3">
      <c r="A7511" s="213">
        <v>2014</v>
      </c>
      <c r="B7511" s="213" t="s">
        <v>93</v>
      </c>
      <c r="C7511" s="213" t="s">
        <v>89</v>
      </c>
      <c r="D7511" s="213" t="s">
        <v>4</v>
      </c>
      <c r="E7511" s="213">
        <v>381</v>
      </c>
      <c r="F7511" s="213" t="s">
        <v>149</v>
      </c>
    </row>
    <row r="7512" spans="1:6" x14ac:dyDescent="0.3">
      <c r="A7512" s="213">
        <v>2014</v>
      </c>
      <c r="B7512" s="213" t="s">
        <v>93</v>
      </c>
      <c r="C7512" s="213" t="s">
        <v>89</v>
      </c>
      <c r="D7512" s="213" t="s">
        <v>275</v>
      </c>
      <c r="E7512" s="213">
        <v>32</v>
      </c>
      <c r="F7512" s="213" t="s">
        <v>149</v>
      </c>
    </row>
    <row r="7513" spans="1:6" x14ac:dyDescent="0.3">
      <c r="A7513" s="213">
        <v>2014</v>
      </c>
      <c r="B7513" s="213" t="s">
        <v>93</v>
      </c>
      <c r="C7513" s="213" t="s">
        <v>89</v>
      </c>
      <c r="D7513" s="213" t="s">
        <v>8</v>
      </c>
      <c r="E7513" s="213">
        <v>123</v>
      </c>
      <c r="F7513" s="213" t="s">
        <v>149</v>
      </c>
    </row>
    <row r="7514" spans="1:6" x14ac:dyDescent="0.3">
      <c r="A7514" s="213">
        <v>2014</v>
      </c>
      <c r="B7514" s="213" t="s">
        <v>93</v>
      </c>
      <c r="C7514" s="213" t="s">
        <v>89</v>
      </c>
      <c r="D7514" s="213" t="s">
        <v>78</v>
      </c>
      <c r="E7514" s="213">
        <v>150</v>
      </c>
      <c r="F7514" s="213" t="s">
        <v>149</v>
      </c>
    </row>
    <row r="7515" spans="1:6" x14ac:dyDescent="0.3">
      <c r="A7515" s="213">
        <v>2014</v>
      </c>
      <c r="B7515" s="213" t="s">
        <v>93</v>
      </c>
      <c r="C7515" s="213" t="s">
        <v>89</v>
      </c>
      <c r="D7515" s="213" t="s">
        <v>27</v>
      </c>
      <c r="E7515" s="213">
        <v>118</v>
      </c>
      <c r="F7515" s="213" t="s">
        <v>149</v>
      </c>
    </row>
    <row r="7516" spans="1:6" x14ac:dyDescent="0.3">
      <c r="A7516" s="213">
        <v>2014</v>
      </c>
      <c r="B7516" s="213" t="s">
        <v>93</v>
      </c>
      <c r="C7516" s="213" t="s">
        <v>89</v>
      </c>
      <c r="D7516" s="213" t="s">
        <v>13</v>
      </c>
      <c r="E7516" s="213">
        <v>46</v>
      </c>
      <c r="F7516" s="213" t="s">
        <v>149</v>
      </c>
    </row>
    <row r="7517" spans="1:6" x14ac:dyDescent="0.3">
      <c r="A7517" s="213">
        <v>2014</v>
      </c>
      <c r="B7517" s="213" t="s">
        <v>93</v>
      </c>
      <c r="C7517" s="213" t="s">
        <v>89</v>
      </c>
      <c r="D7517" s="213" t="s">
        <v>70</v>
      </c>
      <c r="E7517" s="213">
        <v>154</v>
      </c>
      <c r="F7517" s="213" t="s">
        <v>149</v>
      </c>
    </row>
    <row r="7518" spans="1:6" x14ac:dyDescent="0.3">
      <c r="A7518" s="213">
        <v>2014</v>
      </c>
      <c r="B7518" s="213" t="s">
        <v>93</v>
      </c>
      <c r="C7518" s="213" t="s">
        <v>89</v>
      </c>
      <c r="D7518" s="213" t="s">
        <v>72</v>
      </c>
      <c r="E7518" s="213">
        <v>35</v>
      </c>
      <c r="F7518" s="213" t="s">
        <v>149</v>
      </c>
    </row>
    <row r="7519" spans="1:6" x14ac:dyDescent="0.3">
      <c r="A7519" s="213">
        <v>2014</v>
      </c>
      <c r="B7519" s="213" t="s">
        <v>93</v>
      </c>
      <c r="C7519" s="213" t="s">
        <v>89</v>
      </c>
      <c r="D7519" s="213" t="s">
        <v>6</v>
      </c>
      <c r="E7519" s="213">
        <v>362</v>
      </c>
      <c r="F7519" s="213" t="s">
        <v>149</v>
      </c>
    </row>
    <row r="7520" spans="1:6" x14ac:dyDescent="0.3">
      <c r="A7520" s="213">
        <v>2014</v>
      </c>
      <c r="B7520" s="213" t="s">
        <v>93</v>
      </c>
      <c r="C7520" s="213" t="s">
        <v>89</v>
      </c>
      <c r="D7520" s="213" t="s">
        <v>62</v>
      </c>
      <c r="E7520" s="213">
        <v>101</v>
      </c>
      <c r="F7520" s="213" t="s">
        <v>149</v>
      </c>
    </row>
    <row r="7521" spans="1:6" x14ac:dyDescent="0.3">
      <c r="A7521" s="213">
        <v>2014</v>
      </c>
      <c r="B7521" s="213" t="s">
        <v>93</v>
      </c>
      <c r="C7521" s="213" t="s">
        <v>89</v>
      </c>
      <c r="D7521" s="213" t="s">
        <v>5</v>
      </c>
      <c r="E7521" s="213">
        <v>252</v>
      </c>
      <c r="F7521" s="213" t="s">
        <v>149</v>
      </c>
    </row>
    <row r="7522" spans="1:6" x14ac:dyDescent="0.3">
      <c r="A7522" s="213">
        <v>2014</v>
      </c>
      <c r="B7522" s="213" t="s">
        <v>93</v>
      </c>
      <c r="C7522" s="213" t="s">
        <v>89</v>
      </c>
      <c r="D7522" s="213" t="s">
        <v>76</v>
      </c>
      <c r="E7522" s="213">
        <v>162</v>
      </c>
      <c r="F7522" s="213" t="s">
        <v>149</v>
      </c>
    </row>
    <row r="7523" spans="1:6" x14ac:dyDescent="0.3">
      <c r="A7523" s="213">
        <v>2014</v>
      </c>
      <c r="B7523" s="213" t="s">
        <v>93</v>
      </c>
      <c r="C7523" s="213" t="s">
        <v>89</v>
      </c>
      <c r="D7523" s="213" t="s">
        <v>63</v>
      </c>
      <c r="E7523" s="213">
        <v>35</v>
      </c>
      <c r="F7523" s="213" t="s">
        <v>149</v>
      </c>
    </row>
    <row r="7524" spans="1:6" x14ac:dyDescent="0.3">
      <c r="A7524" s="213">
        <v>2014</v>
      </c>
      <c r="B7524" s="213" t="s">
        <v>93</v>
      </c>
      <c r="C7524" s="213" t="s">
        <v>89</v>
      </c>
      <c r="D7524" s="213" t="s">
        <v>43</v>
      </c>
      <c r="E7524" s="213">
        <v>38</v>
      </c>
      <c r="F7524" s="213" t="s">
        <v>149</v>
      </c>
    </row>
    <row r="7525" spans="1:6" x14ac:dyDescent="0.3">
      <c r="A7525" s="213">
        <v>2014</v>
      </c>
      <c r="B7525" s="213" t="s">
        <v>93</v>
      </c>
      <c r="C7525" s="213" t="s">
        <v>89</v>
      </c>
      <c r="D7525" s="213" t="s">
        <v>65</v>
      </c>
      <c r="E7525" s="213">
        <v>38</v>
      </c>
      <c r="F7525" s="213" t="s">
        <v>149</v>
      </c>
    </row>
    <row r="7526" spans="1:6" x14ac:dyDescent="0.3">
      <c r="A7526" s="213">
        <v>2014</v>
      </c>
      <c r="B7526" s="213" t="s">
        <v>93</v>
      </c>
      <c r="C7526" s="213" t="s">
        <v>89</v>
      </c>
      <c r="D7526" s="213" t="s">
        <v>22</v>
      </c>
      <c r="E7526" s="213">
        <v>52</v>
      </c>
      <c r="F7526" s="213" t="s">
        <v>149</v>
      </c>
    </row>
    <row r="7527" spans="1:6" x14ac:dyDescent="0.3">
      <c r="A7527" s="213">
        <v>2014</v>
      </c>
      <c r="B7527" s="213" t="s">
        <v>93</v>
      </c>
      <c r="C7527" s="213" t="s">
        <v>89</v>
      </c>
      <c r="D7527" s="213" t="s">
        <v>23</v>
      </c>
      <c r="E7527" s="213">
        <v>61</v>
      </c>
      <c r="F7527" s="213" t="s">
        <v>149</v>
      </c>
    </row>
    <row r="7528" spans="1:6" x14ac:dyDescent="0.3">
      <c r="A7528" s="213">
        <v>2014</v>
      </c>
      <c r="B7528" s="213" t="s">
        <v>93</v>
      </c>
      <c r="C7528" s="213" t="s">
        <v>89</v>
      </c>
      <c r="D7528" s="213" t="s">
        <v>12</v>
      </c>
      <c r="E7528" s="213">
        <v>45</v>
      </c>
      <c r="F7528" s="213" t="s">
        <v>149</v>
      </c>
    </row>
    <row r="7529" spans="1:6" x14ac:dyDescent="0.3">
      <c r="A7529" s="213">
        <v>2014</v>
      </c>
      <c r="B7529" s="213" t="s">
        <v>93</v>
      </c>
      <c r="C7529" s="213" t="s">
        <v>89</v>
      </c>
      <c r="D7529" s="213" t="s">
        <v>278</v>
      </c>
      <c r="E7529" s="213">
        <v>101</v>
      </c>
      <c r="F7529" s="213" t="s">
        <v>149</v>
      </c>
    </row>
    <row r="7530" spans="1:6" x14ac:dyDescent="0.3">
      <c r="A7530" s="213">
        <v>2014</v>
      </c>
      <c r="B7530" s="213" t="s">
        <v>93</v>
      </c>
      <c r="C7530" s="213" t="s">
        <v>89</v>
      </c>
      <c r="D7530" s="213" t="s">
        <v>19</v>
      </c>
      <c r="E7530" s="213">
        <v>61</v>
      </c>
      <c r="F7530" s="213" t="s">
        <v>149</v>
      </c>
    </row>
    <row r="7531" spans="1:6" x14ac:dyDescent="0.3">
      <c r="A7531" s="213">
        <v>2014</v>
      </c>
      <c r="B7531" s="213" t="s">
        <v>93</v>
      </c>
      <c r="C7531" s="213" t="s">
        <v>89</v>
      </c>
      <c r="D7531" s="213" t="s">
        <v>48</v>
      </c>
      <c r="E7531" s="213">
        <v>51</v>
      </c>
      <c r="F7531" s="213" t="s">
        <v>149</v>
      </c>
    </row>
    <row r="7532" spans="1:6" x14ac:dyDescent="0.3">
      <c r="A7532" s="213">
        <v>2014</v>
      </c>
      <c r="B7532" s="213" t="s">
        <v>93</v>
      </c>
      <c r="C7532" s="213" t="s">
        <v>89</v>
      </c>
      <c r="D7532" s="213" t="s">
        <v>3</v>
      </c>
      <c r="E7532" s="213">
        <v>338</v>
      </c>
      <c r="F7532" s="213" t="s">
        <v>149</v>
      </c>
    </row>
    <row r="7533" spans="1:6" x14ac:dyDescent="0.3">
      <c r="A7533" s="213">
        <v>2014</v>
      </c>
      <c r="B7533" s="213" t="s">
        <v>93</v>
      </c>
      <c r="C7533" s="213" t="s">
        <v>89</v>
      </c>
      <c r="D7533" s="213" t="s">
        <v>80</v>
      </c>
      <c r="E7533" s="213">
        <v>109</v>
      </c>
      <c r="F7533" s="213" t="s">
        <v>149</v>
      </c>
    </row>
    <row r="7534" spans="1:6" x14ac:dyDescent="0.3">
      <c r="A7534" s="213">
        <v>2014</v>
      </c>
      <c r="B7534" s="213" t="s">
        <v>93</v>
      </c>
      <c r="C7534" s="213" t="s">
        <v>89</v>
      </c>
      <c r="D7534" s="213" t="s">
        <v>39</v>
      </c>
      <c r="E7534" s="213">
        <v>70</v>
      </c>
      <c r="F7534" s="213" t="s">
        <v>149</v>
      </c>
    </row>
    <row r="7535" spans="1:6" x14ac:dyDescent="0.3">
      <c r="A7535" s="213">
        <v>2014</v>
      </c>
      <c r="B7535" s="213" t="s">
        <v>93</v>
      </c>
      <c r="C7535" s="213" t="s">
        <v>89</v>
      </c>
      <c r="D7535" s="213" t="s">
        <v>14</v>
      </c>
      <c r="E7535" s="213">
        <v>202</v>
      </c>
      <c r="F7535" s="213" t="s">
        <v>149</v>
      </c>
    </row>
    <row r="7536" spans="1:6" x14ac:dyDescent="0.3">
      <c r="A7536" s="213">
        <v>2014</v>
      </c>
      <c r="B7536" s="213" t="s">
        <v>93</v>
      </c>
      <c r="C7536" s="213" t="s">
        <v>89</v>
      </c>
      <c r="D7536" s="213" t="s">
        <v>68</v>
      </c>
      <c r="E7536" s="213">
        <v>38</v>
      </c>
      <c r="F7536" s="213" t="s">
        <v>149</v>
      </c>
    </row>
    <row r="7537" spans="1:6" x14ac:dyDescent="0.3">
      <c r="A7537" s="213">
        <v>2014</v>
      </c>
      <c r="B7537" s="213" t="s">
        <v>93</v>
      </c>
      <c r="C7537" s="213" t="s">
        <v>89</v>
      </c>
      <c r="D7537" s="213" t="s">
        <v>69</v>
      </c>
      <c r="E7537" s="213">
        <v>38</v>
      </c>
      <c r="F7537" s="213" t="s">
        <v>149</v>
      </c>
    </row>
    <row r="7538" spans="1:6" x14ac:dyDescent="0.3">
      <c r="A7538" s="213">
        <v>2014</v>
      </c>
      <c r="B7538" s="213" t="s">
        <v>93</v>
      </c>
      <c r="C7538" s="213" t="s">
        <v>89</v>
      </c>
      <c r="D7538" s="213" t="s">
        <v>24</v>
      </c>
      <c r="E7538" s="213">
        <v>225</v>
      </c>
      <c r="F7538" s="213" t="s">
        <v>149</v>
      </c>
    </row>
    <row r="7539" spans="1:6" x14ac:dyDescent="0.3">
      <c r="A7539" s="213">
        <v>2014</v>
      </c>
      <c r="B7539" s="213" t="s">
        <v>93</v>
      </c>
      <c r="C7539" s="213" t="s">
        <v>89</v>
      </c>
      <c r="D7539" s="213" t="s">
        <v>9</v>
      </c>
      <c r="E7539" s="213">
        <v>157</v>
      </c>
      <c r="F7539" s="213" t="s">
        <v>149</v>
      </c>
    </row>
    <row r="7540" spans="1:6" x14ac:dyDescent="0.3">
      <c r="A7540" s="213">
        <v>2014</v>
      </c>
      <c r="B7540" s="213" t="s">
        <v>93</v>
      </c>
      <c r="C7540" s="213" t="s">
        <v>89</v>
      </c>
      <c r="D7540" s="213" t="s">
        <v>67</v>
      </c>
      <c r="E7540" s="213">
        <v>61</v>
      </c>
      <c r="F7540" s="213" t="s">
        <v>149</v>
      </c>
    </row>
    <row r="7541" spans="1:6" x14ac:dyDescent="0.3">
      <c r="A7541" s="213">
        <v>2014</v>
      </c>
      <c r="B7541" s="213" t="s">
        <v>93</v>
      </c>
      <c r="C7541" s="213" t="s">
        <v>89</v>
      </c>
      <c r="D7541" s="213" t="s">
        <v>28</v>
      </c>
      <c r="E7541" s="213">
        <v>94</v>
      </c>
      <c r="F7541" s="213" t="s">
        <v>149</v>
      </c>
    </row>
    <row r="7542" spans="1:6" x14ac:dyDescent="0.3">
      <c r="A7542" s="213">
        <v>2014</v>
      </c>
      <c r="B7542" s="213" t="s">
        <v>93</v>
      </c>
      <c r="C7542" s="213" t="s">
        <v>89</v>
      </c>
      <c r="D7542" s="213" t="s">
        <v>31</v>
      </c>
      <c r="E7542" s="213">
        <v>82</v>
      </c>
      <c r="F7542" s="213" t="s">
        <v>149</v>
      </c>
    </row>
    <row r="7543" spans="1:6" x14ac:dyDescent="0.3">
      <c r="A7543" s="213">
        <v>2014</v>
      </c>
      <c r="B7543" s="213" t="s">
        <v>93</v>
      </c>
      <c r="C7543" s="213" t="s">
        <v>89</v>
      </c>
      <c r="D7543" s="213" t="s">
        <v>64</v>
      </c>
      <c r="E7543" s="213">
        <v>100</v>
      </c>
      <c r="F7543" s="213" t="s">
        <v>149</v>
      </c>
    </row>
    <row r="7544" spans="1:6" x14ac:dyDescent="0.3">
      <c r="A7544" s="213">
        <v>2014</v>
      </c>
      <c r="B7544" s="213" t="s">
        <v>93</v>
      </c>
      <c r="C7544" s="213" t="s">
        <v>89</v>
      </c>
      <c r="D7544" s="213" t="s">
        <v>73</v>
      </c>
      <c r="E7544" s="213">
        <v>156</v>
      </c>
      <c r="F7544" s="213" t="s">
        <v>149</v>
      </c>
    </row>
    <row r="7545" spans="1:6" x14ac:dyDescent="0.3">
      <c r="A7545" s="213">
        <v>2014</v>
      </c>
      <c r="B7545" s="213" t="s">
        <v>93</v>
      </c>
      <c r="C7545" s="213" t="s">
        <v>89</v>
      </c>
      <c r="D7545" s="213" t="s">
        <v>26</v>
      </c>
      <c r="E7545" s="213">
        <v>74</v>
      </c>
      <c r="F7545" s="213" t="s">
        <v>149</v>
      </c>
    </row>
    <row r="7546" spans="1:6" x14ac:dyDescent="0.3">
      <c r="A7546" s="213">
        <v>2014</v>
      </c>
      <c r="B7546" s="213" t="s">
        <v>93</v>
      </c>
      <c r="C7546" s="213" t="s">
        <v>89</v>
      </c>
      <c r="D7546" s="213" t="s">
        <v>32</v>
      </c>
      <c r="E7546" s="213">
        <v>66</v>
      </c>
      <c r="F7546" s="213" t="s">
        <v>149</v>
      </c>
    </row>
    <row r="7547" spans="1:6" x14ac:dyDescent="0.3">
      <c r="A7547" s="213">
        <v>2014</v>
      </c>
      <c r="B7547" s="213" t="s">
        <v>93</v>
      </c>
      <c r="C7547" s="213" t="s">
        <v>89</v>
      </c>
      <c r="D7547" s="213" t="s">
        <v>46</v>
      </c>
      <c r="E7547" s="213">
        <v>162</v>
      </c>
      <c r="F7547" s="213" t="s">
        <v>149</v>
      </c>
    </row>
    <row r="7548" spans="1:6" x14ac:dyDescent="0.3">
      <c r="A7548" s="213">
        <v>2014</v>
      </c>
      <c r="B7548" s="213" t="s">
        <v>93</v>
      </c>
      <c r="C7548" s="213" t="s">
        <v>89</v>
      </c>
      <c r="D7548" s="213" t="s">
        <v>75</v>
      </c>
      <c r="E7548" s="213">
        <v>114</v>
      </c>
      <c r="F7548" s="213" t="s">
        <v>149</v>
      </c>
    </row>
    <row r="7549" spans="1:6" x14ac:dyDescent="0.3">
      <c r="A7549" s="213">
        <v>2014</v>
      </c>
      <c r="B7549" s="213" t="s">
        <v>93</v>
      </c>
      <c r="C7549" s="213" t="s">
        <v>89</v>
      </c>
      <c r="D7549" s="213" t="s">
        <v>10</v>
      </c>
      <c r="E7549" s="213">
        <v>293</v>
      </c>
      <c r="F7549" s="213" t="s">
        <v>149</v>
      </c>
    </row>
    <row r="7550" spans="1:6" x14ac:dyDescent="0.3">
      <c r="A7550" s="213">
        <v>2014</v>
      </c>
      <c r="B7550" s="213" t="s">
        <v>93</v>
      </c>
      <c r="C7550" s="213" t="s">
        <v>89</v>
      </c>
      <c r="D7550" s="213" t="s">
        <v>15</v>
      </c>
      <c r="E7550" s="213">
        <v>229</v>
      </c>
      <c r="F7550" s="213" t="s">
        <v>149</v>
      </c>
    </row>
    <row r="7551" spans="1:6" x14ac:dyDescent="0.3">
      <c r="A7551" s="213">
        <v>2014</v>
      </c>
      <c r="B7551" s="213" t="s">
        <v>93</v>
      </c>
      <c r="C7551" s="213" t="s">
        <v>89</v>
      </c>
      <c r="D7551" s="213" t="s">
        <v>18</v>
      </c>
      <c r="E7551" s="213">
        <v>237</v>
      </c>
      <c r="F7551" s="213" t="s">
        <v>149</v>
      </c>
    </row>
    <row r="7552" spans="1:6" x14ac:dyDescent="0.3">
      <c r="A7552" s="213">
        <v>2014</v>
      </c>
      <c r="B7552" s="213" t="s">
        <v>93</v>
      </c>
      <c r="C7552" s="213" t="s">
        <v>89</v>
      </c>
      <c r="D7552" s="213" t="s">
        <v>77</v>
      </c>
      <c r="E7552" s="213">
        <v>85</v>
      </c>
      <c r="F7552" s="213" t="s">
        <v>149</v>
      </c>
    </row>
    <row r="7553" spans="1:6" x14ac:dyDescent="0.3">
      <c r="A7553" s="213">
        <v>2014</v>
      </c>
      <c r="B7553" s="213" t="s">
        <v>93</v>
      </c>
      <c r="C7553" s="213" t="s">
        <v>89</v>
      </c>
      <c r="D7553" s="213" t="s">
        <v>71</v>
      </c>
      <c r="E7553" s="213">
        <v>77</v>
      </c>
      <c r="F7553" s="213" t="s">
        <v>149</v>
      </c>
    </row>
    <row r="7554" spans="1:6" x14ac:dyDescent="0.3">
      <c r="A7554" s="213">
        <v>2014</v>
      </c>
      <c r="B7554" s="213" t="s">
        <v>93</v>
      </c>
      <c r="C7554" s="213" t="s">
        <v>89</v>
      </c>
      <c r="D7554" s="213" t="s">
        <v>20</v>
      </c>
      <c r="E7554" s="213">
        <v>164</v>
      </c>
      <c r="F7554" s="213" t="s">
        <v>149</v>
      </c>
    </row>
    <row r="7555" spans="1:6" x14ac:dyDescent="0.3">
      <c r="A7555" s="213">
        <v>2014</v>
      </c>
      <c r="B7555" s="213" t="s">
        <v>93</v>
      </c>
      <c r="C7555" s="213" t="s">
        <v>89</v>
      </c>
      <c r="D7555" s="213" t="s">
        <v>95</v>
      </c>
      <c r="E7555" s="213">
        <v>191</v>
      </c>
      <c r="F7555" s="213" t="s">
        <v>149</v>
      </c>
    </row>
    <row r="7556" spans="1:6" x14ac:dyDescent="0.3">
      <c r="A7556" s="213">
        <v>2014</v>
      </c>
      <c r="B7556" s="213" t="s">
        <v>93</v>
      </c>
      <c r="C7556" s="213" t="s">
        <v>89</v>
      </c>
      <c r="D7556" s="213" t="s">
        <v>281</v>
      </c>
      <c r="E7556" s="213">
        <v>526</v>
      </c>
      <c r="F7556" s="213" t="s">
        <v>149</v>
      </c>
    </row>
    <row r="7557" spans="1:6" x14ac:dyDescent="0.3">
      <c r="A7557" s="213">
        <v>2014</v>
      </c>
      <c r="B7557" s="213" t="s">
        <v>93</v>
      </c>
      <c r="C7557" s="213" t="s">
        <v>89</v>
      </c>
      <c r="D7557" s="213" t="s">
        <v>282</v>
      </c>
      <c r="E7557" s="213">
        <v>32</v>
      </c>
      <c r="F7557" s="213" t="s">
        <v>149</v>
      </c>
    </row>
    <row r="7558" spans="1:6" x14ac:dyDescent="0.3">
      <c r="A7558" s="213">
        <v>2014</v>
      </c>
      <c r="B7558" s="213" t="s">
        <v>93</v>
      </c>
      <c r="C7558" s="213" t="s">
        <v>89</v>
      </c>
      <c r="D7558" s="213" t="s">
        <v>145</v>
      </c>
      <c r="E7558" s="292">
        <v>2357</v>
      </c>
      <c r="F7558" s="213" t="s">
        <v>149</v>
      </c>
    </row>
    <row r="7559" spans="1:6" x14ac:dyDescent="0.3">
      <c r="A7559" s="213">
        <v>2014</v>
      </c>
      <c r="B7559" s="213" t="s">
        <v>93</v>
      </c>
      <c r="C7559" s="213" t="s">
        <v>89</v>
      </c>
      <c r="D7559" s="213" t="s">
        <v>146</v>
      </c>
      <c r="E7559" s="292">
        <v>1203</v>
      </c>
      <c r="F7559" s="213" t="s">
        <v>149</v>
      </c>
    </row>
    <row r="7560" spans="1:6" x14ac:dyDescent="0.3">
      <c r="A7560" s="213">
        <v>2014</v>
      </c>
      <c r="B7560" s="213" t="s">
        <v>93</v>
      </c>
      <c r="C7560" s="213" t="s">
        <v>89</v>
      </c>
      <c r="D7560" s="213" t="s">
        <v>147</v>
      </c>
      <c r="E7560" s="292">
        <v>2729</v>
      </c>
      <c r="F7560" s="213" t="s">
        <v>149</v>
      </c>
    </row>
    <row r="7561" spans="1:6" x14ac:dyDescent="0.3">
      <c r="A7561" s="213">
        <v>2014</v>
      </c>
      <c r="B7561" s="213" t="s">
        <v>93</v>
      </c>
      <c r="C7561" s="213" t="s">
        <v>86</v>
      </c>
      <c r="D7561" s="213" t="s">
        <v>35</v>
      </c>
      <c r="E7561" s="213">
        <v>53</v>
      </c>
      <c r="F7561" s="213" t="s">
        <v>149</v>
      </c>
    </row>
    <row r="7562" spans="1:6" x14ac:dyDescent="0.3">
      <c r="A7562" s="213">
        <v>2014</v>
      </c>
      <c r="B7562" s="213" t="s">
        <v>93</v>
      </c>
      <c r="C7562" s="213" t="s">
        <v>86</v>
      </c>
      <c r="D7562" s="213" t="s">
        <v>41</v>
      </c>
      <c r="E7562" s="213">
        <v>136</v>
      </c>
      <c r="F7562" s="213" t="s">
        <v>149</v>
      </c>
    </row>
    <row r="7563" spans="1:6" x14ac:dyDescent="0.3">
      <c r="A7563" s="213">
        <v>2014</v>
      </c>
      <c r="B7563" s="213" t="s">
        <v>93</v>
      </c>
      <c r="C7563" s="213" t="s">
        <v>86</v>
      </c>
      <c r="D7563" s="213" t="s">
        <v>59</v>
      </c>
      <c r="E7563" s="213">
        <v>51</v>
      </c>
      <c r="F7563" s="213" t="s">
        <v>149</v>
      </c>
    </row>
    <row r="7564" spans="1:6" x14ac:dyDescent="0.3">
      <c r="A7564" s="213">
        <v>2014</v>
      </c>
      <c r="B7564" s="213" t="s">
        <v>93</v>
      </c>
      <c r="C7564" s="213" t="s">
        <v>86</v>
      </c>
      <c r="D7564" s="213" t="s">
        <v>79</v>
      </c>
      <c r="E7564" s="213">
        <v>468</v>
      </c>
      <c r="F7564" s="213" t="s">
        <v>149</v>
      </c>
    </row>
    <row r="7565" spans="1:6" x14ac:dyDescent="0.3">
      <c r="A7565" s="213">
        <v>2014</v>
      </c>
      <c r="B7565" s="213" t="s">
        <v>93</v>
      </c>
      <c r="C7565" s="213" t="s">
        <v>86</v>
      </c>
      <c r="D7565" s="213" t="s">
        <v>17</v>
      </c>
      <c r="E7565" s="213">
        <v>225</v>
      </c>
      <c r="F7565" s="213" t="s">
        <v>149</v>
      </c>
    </row>
    <row r="7566" spans="1:6" x14ac:dyDescent="0.3">
      <c r="A7566" s="213">
        <v>2014</v>
      </c>
      <c r="B7566" s="213" t="s">
        <v>93</v>
      </c>
      <c r="C7566" s="213" t="s">
        <v>86</v>
      </c>
      <c r="D7566" s="213" t="s">
        <v>274</v>
      </c>
      <c r="E7566" s="213">
        <v>123</v>
      </c>
      <c r="F7566" s="213" t="s">
        <v>149</v>
      </c>
    </row>
    <row r="7567" spans="1:6" x14ac:dyDescent="0.3">
      <c r="A7567" s="213">
        <v>2014</v>
      </c>
      <c r="B7567" s="213" t="s">
        <v>93</v>
      </c>
      <c r="C7567" s="213" t="s">
        <v>86</v>
      </c>
      <c r="D7567" s="213" t="s">
        <v>66</v>
      </c>
      <c r="E7567" s="213">
        <v>79</v>
      </c>
      <c r="F7567" s="213" t="s">
        <v>149</v>
      </c>
    </row>
    <row r="7568" spans="1:6" x14ac:dyDescent="0.3">
      <c r="A7568" s="213">
        <v>2014</v>
      </c>
      <c r="B7568" s="213" t="s">
        <v>93</v>
      </c>
      <c r="C7568" s="213" t="s">
        <v>86</v>
      </c>
      <c r="D7568" s="213" t="s">
        <v>11</v>
      </c>
      <c r="E7568" s="213">
        <v>368</v>
      </c>
      <c r="F7568" s="213" t="s">
        <v>149</v>
      </c>
    </row>
    <row r="7569" spans="1:6" x14ac:dyDescent="0.3">
      <c r="A7569" s="213">
        <v>2014</v>
      </c>
      <c r="B7569" s="213" t="s">
        <v>93</v>
      </c>
      <c r="C7569" s="213" t="s">
        <v>86</v>
      </c>
      <c r="D7569" s="213" t="s">
        <v>56</v>
      </c>
      <c r="E7569" s="213">
        <v>209</v>
      </c>
      <c r="F7569" s="213" t="s">
        <v>149</v>
      </c>
    </row>
    <row r="7570" spans="1:6" x14ac:dyDescent="0.3">
      <c r="A7570" s="213">
        <v>2014</v>
      </c>
      <c r="B7570" s="213" t="s">
        <v>93</v>
      </c>
      <c r="C7570" s="213" t="s">
        <v>86</v>
      </c>
      <c r="D7570" s="213" t="s">
        <v>29</v>
      </c>
      <c r="E7570" s="213">
        <v>105</v>
      </c>
      <c r="F7570" s="213" t="s">
        <v>149</v>
      </c>
    </row>
    <row r="7571" spans="1:6" x14ac:dyDescent="0.3">
      <c r="A7571" s="213">
        <v>2014</v>
      </c>
      <c r="B7571" s="213" t="s">
        <v>93</v>
      </c>
      <c r="C7571" s="213" t="s">
        <v>86</v>
      </c>
      <c r="D7571" s="213" t="s">
        <v>40</v>
      </c>
      <c r="E7571" s="213">
        <v>35</v>
      </c>
      <c r="F7571" s="213" t="s">
        <v>149</v>
      </c>
    </row>
    <row r="7572" spans="1:6" x14ac:dyDescent="0.3">
      <c r="A7572" s="213">
        <v>2014</v>
      </c>
      <c r="B7572" s="213" t="s">
        <v>93</v>
      </c>
      <c r="C7572" s="213" t="s">
        <v>86</v>
      </c>
      <c r="D7572" s="213" t="s">
        <v>47</v>
      </c>
      <c r="E7572" s="213">
        <v>420</v>
      </c>
      <c r="F7572" s="213" t="s">
        <v>149</v>
      </c>
    </row>
    <row r="7573" spans="1:6" x14ac:dyDescent="0.3">
      <c r="A7573" s="213">
        <v>2014</v>
      </c>
      <c r="B7573" s="213" t="s">
        <v>93</v>
      </c>
      <c r="C7573" s="213" t="s">
        <v>86</v>
      </c>
      <c r="D7573" s="213" t="s">
        <v>57</v>
      </c>
      <c r="E7573" s="213">
        <v>60</v>
      </c>
      <c r="F7573" s="213" t="s">
        <v>149</v>
      </c>
    </row>
    <row r="7574" spans="1:6" x14ac:dyDescent="0.3">
      <c r="A7574" s="213">
        <v>2014</v>
      </c>
      <c r="B7574" s="213" t="s">
        <v>93</v>
      </c>
      <c r="C7574" s="213" t="s">
        <v>86</v>
      </c>
      <c r="D7574" s="213" t="s">
        <v>74</v>
      </c>
      <c r="E7574" s="213">
        <v>367</v>
      </c>
      <c r="F7574" s="213" t="s">
        <v>149</v>
      </c>
    </row>
    <row r="7575" spans="1:6" x14ac:dyDescent="0.3">
      <c r="A7575" s="213">
        <v>2014</v>
      </c>
      <c r="B7575" s="213" t="s">
        <v>93</v>
      </c>
      <c r="C7575" s="213" t="s">
        <v>86</v>
      </c>
      <c r="D7575" s="213" t="s">
        <v>53</v>
      </c>
      <c r="E7575" s="213">
        <v>48</v>
      </c>
      <c r="F7575" s="213" t="s">
        <v>149</v>
      </c>
    </row>
    <row r="7576" spans="1:6" x14ac:dyDescent="0.3">
      <c r="A7576" s="213">
        <v>2014</v>
      </c>
      <c r="B7576" s="213" t="s">
        <v>93</v>
      </c>
      <c r="C7576" s="213" t="s">
        <v>86</v>
      </c>
      <c r="D7576" s="213" t="s">
        <v>284</v>
      </c>
      <c r="E7576" s="213">
        <v>54</v>
      </c>
      <c r="F7576" s="213" t="s">
        <v>149</v>
      </c>
    </row>
    <row r="7577" spans="1:6" x14ac:dyDescent="0.3">
      <c r="A7577" s="213">
        <v>2014</v>
      </c>
      <c r="B7577" s="213" t="s">
        <v>93</v>
      </c>
      <c r="C7577" s="213" t="s">
        <v>86</v>
      </c>
      <c r="D7577" s="213" t="s">
        <v>33</v>
      </c>
      <c r="E7577" s="213">
        <v>59</v>
      </c>
      <c r="F7577" s="213" t="s">
        <v>149</v>
      </c>
    </row>
    <row r="7578" spans="1:6" x14ac:dyDescent="0.3">
      <c r="A7578" s="213">
        <v>2014</v>
      </c>
      <c r="B7578" s="213" t="s">
        <v>93</v>
      </c>
      <c r="C7578" s="213" t="s">
        <v>86</v>
      </c>
      <c r="D7578" s="213" t="s">
        <v>60</v>
      </c>
      <c r="E7578" s="213">
        <v>101</v>
      </c>
      <c r="F7578" s="213" t="s">
        <v>149</v>
      </c>
    </row>
    <row r="7579" spans="1:6" x14ac:dyDescent="0.3">
      <c r="A7579" s="213">
        <v>2014</v>
      </c>
      <c r="B7579" s="213" t="s">
        <v>93</v>
      </c>
      <c r="C7579" s="213" t="s">
        <v>86</v>
      </c>
      <c r="D7579" s="213" t="s">
        <v>25</v>
      </c>
      <c r="E7579" s="213">
        <v>207</v>
      </c>
      <c r="F7579" s="213" t="s">
        <v>149</v>
      </c>
    </row>
    <row r="7580" spans="1:6" x14ac:dyDescent="0.3">
      <c r="A7580" s="213">
        <v>2014</v>
      </c>
      <c r="B7580" s="213" t="s">
        <v>93</v>
      </c>
      <c r="C7580" s="213" t="s">
        <v>86</v>
      </c>
      <c r="D7580" s="213" t="s">
        <v>7</v>
      </c>
      <c r="E7580" s="213">
        <v>356</v>
      </c>
      <c r="F7580" s="213" t="s">
        <v>149</v>
      </c>
    </row>
    <row r="7581" spans="1:6" x14ac:dyDescent="0.3">
      <c r="A7581" s="213">
        <v>2014</v>
      </c>
      <c r="B7581" s="213" t="s">
        <v>93</v>
      </c>
      <c r="C7581" s="213" t="s">
        <v>86</v>
      </c>
      <c r="D7581" s="213" t="s">
        <v>36</v>
      </c>
      <c r="E7581" s="213">
        <v>130</v>
      </c>
      <c r="F7581" s="213" t="s">
        <v>149</v>
      </c>
    </row>
    <row r="7582" spans="1:6" x14ac:dyDescent="0.3">
      <c r="A7582" s="213">
        <v>2014</v>
      </c>
      <c r="B7582" s="213" t="s">
        <v>93</v>
      </c>
      <c r="C7582" s="213" t="s">
        <v>86</v>
      </c>
      <c r="D7582" s="213" t="s">
        <v>285</v>
      </c>
      <c r="E7582" s="213">
        <v>49</v>
      </c>
      <c r="F7582" s="213" t="s">
        <v>149</v>
      </c>
    </row>
    <row r="7583" spans="1:6" x14ac:dyDescent="0.3">
      <c r="A7583" s="213">
        <v>2014</v>
      </c>
      <c r="B7583" s="213" t="s">
        <v>93</v>
      </c>
      <c r="C7583" s="213" t="s">
        <v>86</v>
      </c>
      <c r="D7583" s="213" t="s">
        <v>21</v>
      </c>
      <c r="E7583" s="213">
        <v>105</v>
      </c>
      <c r="F7583" s="213" t="s">
        <v>149</v>
      </c>
    </row>
    <row r="7584" spans="1:6" x14ac:dyDescent="0.3">
      <c r="A7584" s="213">
        <v>2014</v>
      </c>
      <c r="B7584" s="213" t="s">
        <v>93</v>
      </c>
      <c r="C7584" s="213" t="s">
        <v>86</v>
      </c>
      <c r="D7584" s="213" t="s">
        <v>16</v>
      </c>
      <c r="E7584" s="213">
        <v>225</v>
      </c>
      <c r="F7584" s="213" t="s">
        <v>149</v>
      </c>
    </row>
    <row r="7585" spans="1:6" x14ac:dyDescent="0.3">
      <c r="A7585" s="213">
        <v>2014</v>
      </c>
      <c r="B7585" s="213" t="s">
        <v>93</v>
      </c>
      <c r="C7585" s="213" t="s">
        <v>86</v>
      </c>
      <c r="D7585" s="213" t="s">
        <v>2</v>
      </c>
      <c r="E7585" s="213">
        <v>584</v>
      </c>
      <c r="F7585" s="213" t="s">
        <v>149</v>
      </c>
    </row>
    <row r="7586" spans="1:6" x14ac:dyDescent="0.3">
      <c r="A7586" s="213">
        <v>2014</v>
      </c>
      <c r="B7586" s="213" t="s">
        <v>93</v>
      </c>
      <c r="C7586" s="213" t="s">
        <v>86</v>
      </c>
      <c r="D7586" s="213" t="s">
        <v>4</v>
      </c>
      <c r="E7586" s="213">
        <v>585</v>
      </c>
      <c r="F7586" s="213" t="s">
        <v>149</v>
      </c>
    </row>
    <row r="7587" spans="1:6" x14ac:dyDescent="0.3">
      <c r="A7587" s="213">
        <v>2014</v>
      </c>
      <c r="B7587" s="213" t="s">
        <v>93</v>
      </c>
      <c r="C7587" s="213" t="s">
        <v>86</v>
      </c>
      <c r="D7587" s="213" t="s">
        <v>38</v>
      </c>
      <c r="E7587" s="213">
        <v>73</v>
      </c>
      <c r="F7587" s="213" t="s">
        <v>149</v>
      </c>
    </row>
    <row r="7588" spans="1:6" x14ac:dyDescent="0.3">
      <c r="A7588" s="213">
        <v>2014</v>
      </c>
      <c r="B7588" s="213" t="s">
        <v>93</v>
      </c>
      <c r="C7588" s="213" t="s">
        <v>86</v>
      </c>
      <c r="D7588" s="213" t="s">
        <v>275</v>
      </c>
      <c r="E7588" s="213">
        <v>49</v>
      </c>
      <c r="F7588" s="213" t="s">
        <v>149</v>
      </c>
    </row>
    <row r="7589" spans="1:6" x14ac:dyDescent="0.3">
      <c r="A7589" s="213">
        <v>2014</v>
      </c>
      <c r="B7589" s="213" t="s">
        <v>93</v>
      </c>
      <c r="C7589" s="213" t="s">
        <v>86</v>
      </c>
      <c r="D7589" s="213" t="s">
        <v>8</v>
      </c>
      <c r="E7589" s="213">
        <v>185</v>
      </c>
      <c r="F7589" s="213" t="s">
        <v>149</v>
      </c>
    </row>
    <row r="7590" spans="1:6" x14ac:dyDescent="0.3">
      <c r="A7590" s="213">
        <v>2014</v>
      </c>
      <c r="B7590" s="213" t="s">
        <v>93</v>
      </c>
      <c r="C7590" s="213" t="s">
        <v>86</v>
      </c>
      <c r="D7590" s="213" t="s">
        <v>78</v>
      </c>
      <c r="E7590" s="213">
        <v>304</v>
      </c>
      <c r="F7590" s="213" t="s">
        <v>149</v>
      </c>
    </row>
    <row r="7591" spans="1:6" x14ac:dyDescent="0.3">
      <c r="A7591" s="213">
        <v>2014</v>
      </c>
      <c r="B7591" s="213" t="s">
        <v>93</v>
      </c>
      <c r="C7591" s="213" t="s">
        <v>86</v>
      </c>
      <c r="D7591" s="213" t="s">
        <v>27</v>
      </c>
      <c r="E7591" s="213">
        <v>177</v>
      </c>
      <c r="F7591" s="213" t="s">
        <v>149</v>
      </c>
    </row>
    <row r="7592" spans="1:6" x14ac:dyDescent="0.3">
      <c r="A7592" s="213">
        <v>2014</v>
      </c>
      <c r="B7592" s="213" t="s">
        <v>93</v>
      </c>
      <c r="C7592" s="213" t="s">
        <v>86</v>
      </c>
      <c r="D7592" s="213" t="s">
        <v>13</v>
      </c>
      <c r="E7592" s="213">
        <v>90</v>
      </c>
      <c r="F7592" s="213" t="s">
        <v>149</v>
      </c>
    </row>
    <row r="7593" spans="1:6" x14ac:dyDescent="0.3">
      <c r="A7593" s="213">
        <v>2014</v>
      </c>
      <c r="B7593" s="213" t="s">
        <v>93</v>
      </c>
      <c r="C7593" s="213" t="s">
        <v>86</v>
      </c>
      <c r="D7593" s="213" t="s">
        <v>70</v>
      </c>
      <c r="E7593" s="213">
        <v>245</v>
      </c>
      <c r="F7593" s="213" t="s">
        <v>149</v>
      </c>
    </row>
    <row r="7594" spans="1:6" x14ac:dyDescent="0.3">
      <c r="A7594" s="213">
        <v>2014</v>
      </c>
      <c r="B7594" s="213" t="s">
        <v>93</v>
      </c>
      <c r="C7594" s="213" t="s">
        <v>86</v>
      </c>
      <c r="D7594" s="213" t="s">
        <v>72</v>
      </c>
      <c r="E7594" s="213">
        <v>81</v>
      </c>
      <c r="F7594" s="213" t="s">
        <v>149</v>
      </c>
    </row>
    <row r="7595" spans="1:6" x14ac:dyDescent="0.3">
      <c r="A7595" s="213">
        <v>2014</v>
      </c>
      <c r="B7595" s="213" t="s">
        <v>93</v>
      </c>
      <c r="C7595" s="213" t="s">
        <v>86</v>
      </c>
      <c r="D7595" s="213" t="s">
        <v>276</v>
      </c>
      <c r="E7595" s="213">
        <v>45</v>
      </c>
      <c r="F7595" s="213" t="s">
        <v>149</v>
      </c>
    </row>
    <row r="7596" spans="1:6" x14ac:dyDescent="0.3">
      <c r="A7596" s="213">
        <v>2014</v>
      </c>
      <c r="B7596" s="213" t="s">
        <v>93</v>
      </c>
      <c r="C7596" s="213" t="s">
        <v>86</v>
      </c>
      <c r="D7596" s="213" t="s">
        <v>6</v>
      </c>
      <c r="E7596" s="213">
        <v>529</v>
      </c>
      <c r="F7596" s="213" t="s">
        <v>149</v>
      </c>
    </row>
    <row r="7597" spans="1:6" x14ac:dyDescent="0.3">
      <c r="A7597" s="213">
        <v>2014</v>
      </c>
      <c r="B7597" s="213" t="s">
        <v>93</v>
      </c>
      <c r="C7597" s="213" t="s">
        <v>86</v>
      </c>
      <c r="D7597" s="213" t="s">
        <v>62</v>
      </c>
      <c r="E7597" s="213">
        <v>157</v>
      </c>
      <c r="F7597" s="213" t="s">
        <v>149</v>
      </c>
    </row>
    <row r="7598" spans="1:6" x14ac:dyDescent="0.3">
      <c r="A7598" s="213">
        <v>2014</v>
      </c>
      <c r="B7598" s="213" t="s">
        <v>93</v>
      </c>
      <c r="C7598" s="213" t="s">
        <v>86</v>
      </c>
      <c r="D7598" s="213" t="s">
        <v>5</v>
      </c>
      <c r="E7598" s="213">
        <v>449</v>
      </c>
      <c r="F7598" s="213" t="s">
        <v>149</v>
      </c>
    </row>
    <row r="7599" spans="1:6" x14ac:dyDescent="0.3">
      <c r="A7599" s="213">
        <v>2014</v>
      </c>
      <c r="B7599" s="213" t="s">
        <v>93</v>
      </c>
      <c r="C7599" s="213" t="s">
        <v>86</v>
      </c>
      <c r="D7599" s="213" t="s">
        <v>37</v>
      </c>
      <c r="E7599" s="213">
        <v>47</v>
      </c>
      <c r="F7599" s="213" t="s">
        <v>149</v>
      </c>
    </row>
    <row r="7600" spans="1:6" x14ac:dyDescent="0.3">
      <c r="A7600" s="213">
        <v>2014</v>
      </c>
      <c r="B7600" s="213" t="s">
        <v>93</v>
      </c>
      <c r="C7600" s="213" t="s">
        <v>86</v>
      </c>
      <c r="D7600" s="213" t="s">
        <v>76</v>
      </c>
      <c r="E7600" s="213">
        <v>299</v>
      </c>
      <c r="F7600" s="213" t="s">
        <v>149</v>
      </c>
    </row>
    <row r="7601" spans="1:6" x14ac:dyDescent="0.3">
      <c r="A7601" s="213">
        <v>2014</v>
      </c>
      <c r="B7601" s="213" t="s">
        <v>93</v>
      </c>
      <c r="C7601" s="213" t="s">
        <v>86</v>
      </c>
      <c r="D7601" s="213" t="s">
        <v>63</v>
      </c>
      <c r="E7601" s="213">
        <v>42</v>
      </c>
      <c r="F7601" s="213" t="s">
        <v>149</v>
      </c>
    </row>
    <row r="7602" spans="1:6" x14ac:dyDescent="0.3">
      <c r="A7602" s="213">
        <v>2014</v>
      </c>
      <c r="B7602" s="213" t="s">
        <v>93</v>
      </c>
      <c r="C7602" s="213" t="s">
        <v>86</v>
      </c>
      <c r="D7602" s="213" t="s">
        <v>277</v>
      </c>
      <c r="E7602" s="213">
        <v>65</v>
      </c>
      <c r="F7602" s="213" t="s">
        <v>149</v>
      </c>
    </row>
    <row r="7603" spans="1:6" x14ac:dyDescent="0.3">
      <c r="A7603" s="213">
        <v>2014</v>
      </c>
      <c r="B7603" s="213" t="s">
        <v>93</v>
      </c>
      <c r="C7603" s="213" t="s">
        <v>86</v>
      </c>
      <c r="D7603" s="213" t="s">
        <v>43</v>
      </c>
      <c r="E7603" s="213">
        <v>66</v>
      </c>
      <c r="F7603" s="213" t="s">
        <v>149</v>
      </c>
    </row>
    <row r="7604" spans="1:6" x14ac:dyDescent="0.3">
      <c r="A7604" s="213">
        <v>2014</v>
      </c>
      <c r="B7604" s="213" t="s">
        <v>93</v>
      </c>
      <c r="C7604" s="213" t="s">
        <v>86</v>
      </c>
      <c r="D7604" s="213" t="s">
        <v>65</v>
      </c>
      <c r="E7604" s="213">
        <v>77</v>
      </c>
      <c r="F7604" s="213" t="s">
        <v>149</v>
      </c>
    </row>
    <row r="7605" spans="1:6" x14ac:dyDescent="0.3">
      <c r="A7605" s="213">
        <v>2014</v>
      </c>
      <c r="B7605" s="213" t="s">
        <v>93</v>
      </c>
      <c r="C7605" s="213" t="s">
        <v>86</v>
      </c>
      <c r="D7605" s="213" t="s">
        <v>22</v>
      </c>
      <c r="E7605" s="213">
        <v>93</v>
      </c>
      <c r="F7605" s="213" t="s">
        <v>149</v>
      </c>
    </row>
    <row r="7606" spans="1:6" x14ac:dyDescent="0.3">
      <c r="A7606" s="213">
        <v>2014</v>
      </c>
      <c r="B7606" s="213" t="s">
        <v>93</v>
      </c>
      <c r="C7606" s="213" t="s">
        <v>86</v>
      </c>
      <c r="D7606" s="213" t="s">
        <v>61</v>
      </c>
      <c r="E7606" s="213">
        <v>51</v>
      </c>
      <c r="F7606" s="213" t="s">
        <v>149</v>
      </c>
    </row>
    <row r="7607" spans="1:6" x14ac:dyDescent="0.3">
      <c r="A7607" s="213">
        <v>2014</v>
      </c>
      <c r="B7607" s="213" t="s">
        <v>93</v>
      </c>
      <c r="C7607" s="213" t="s">
        <v>86</v>
      </c>
      <c r="D7607" s="213" t="s">
        <v>23</v>
      </c>
      <c r="E7607" s="213">
        <v>111</v>
      </c>
      <c r="F7607" s="213" t="s">
        <v>149</v>
      </c>
    </row>
    <row r="7608" spans="1:6" x14ac:dyDescent="0.3">
      <c r="A7608" s="213">
        <v>2014</v>
      </c>
      <c r="B7608" s="213" t="s">
        <v>93</v>
      </c>
      <c r="C7608" s="213" t="s">
        <v>86</v>
      </c>
      <c r="D7608" s="213" t="s">
        <v>12</v>
      </c>
      <c r="E7608" s="213">
        <v>76</v>
      </c>
      <c r="F7608" s="213" t="s">
        <v>149</v>
      </c>
    </row>
    <row r="7609" spans="1:6" x14ac:dyDescent="0.3">
      <c r="A7609" s="213">
        <v>2014</v>
      </c>
      <c r="B7609" s="213" t="s">
        <v>93</v>
      </c>
      <c r="C7609" s="213" t="s">
        <v>86</v>
      </c>
      <c r="D7609" s="213" t="s">
        <v>278</v>
      </c>
      <c r="E7609" s="213">
        <v>220</v>
      </c>
      <c r="F7609" s="213" t="s">
        <v>149</v>
      </c>
    </row>
    <row r="7610" spans="1:6" x14ac:dyDescent="0.3">
      <c r="A7610" s="213">
        <v>2014</v>
      </c>
      <c r="B7610" s="213" t="s">
        <v>93</v>
      </c>
      <c r="C7610" s="213" t="s">
        <v>86</v>
      </c>
      <c r="D7610" s="213" t="s">
        <v>19</v>
      </c>
      <c r="E7610" s="213">
        <v>121</v>
      </c>
      <c r="F7610" s="213" t="s">
        <v>149</v>
      </c>
    </row>
    <row r="7611" spans="1:6" x14ac:dyDescent="0.3">
      <c r="A7611" s="213">
        <v>2014</v>
      </c>
      <c r="B7611" s="213" t="s">
        <v>93</v>
      </c>
      <c r="C7611" s="213" t="s">
        <v>86</v>
      </c>
      <c r="D7611" s="213" t="s">
        <v>45</v>
      </c>
      <c r="E7611" s="213">
        <v>38</v>
      </c>
      <c r="F7611" s="213" t="s">
        <v>149</v>
      </c>
    </row>
    <row r="7612" spans="1:6" x14ac:dyDescent="0.3">
      <c r="A7612" s="213">
        <v>2014</v>
      </c>
      <c r="B7612" s="213" t="s">
        <v>93</v>
      </c>
      <c r="C7612" s="213" t="s">
        <v>86</v>
      </c>
      <c r="D7612" s="213" t="s">
        <v>48</v>
      </c>
      <c r="E7612" s="213">
        <v>97</v>
      </c>
      <c r="F7612" s="213" t="s">
        <v>149</v>
      </c>
    </row>
    <row r="7613" spans="1:6" x14ac:dyDescent="0.3">
      <c r="A7613" s="213">
        <v>2014</v>
      </c>
      <c r="B7613" s="213" t="s">
        <v>93</v>
      </c>
      <c r="C7613" s="213" t="s">
        <v>86</v>
      </c>
      <c r="D7613" s="213" t="s">
        <v>34</v>
      </c>
      <c r="E7613" s="213">
        <v>51</v>
      </c>
      <c r="F7613" s="213" t="s">
        <v>149</v>
      </c>
    </row>
    <row r="7614" spans="1:6" x14ac:dyDescent="0.3">
      <c r="A7614" s="213">
        <v>2014</v>
      </c>
      <c r="B7614" s="213" t="s">
        <v>93</v>
      </c>
      <c r="C7614" s="213" t="s">
        <v>86</v>
      </c>
      <c r="D7614" s="213" t="s">
        <v>3</v>
      </c>
      <c r="E7614" s="213">
        <v>550</v>
      </c>
      <c r="F7614" s="213" t="s">
        <v>149</v>
      </c>
    </row>
    <row r="7615" spans="1:6" x14ac:dyDescent="0.3">
      <c r="A7615" s="213">
        <v>2014</v>
      </c>
      <c r="B7615" s="213" t="s">
        <v>93</v>
      </c>
      <c r="C7615" s="213" t="s">
        <v>86</v>
      </c>
      <c r="D7615" s="213" t="s">
        <v>80</v>
      </c>
      <c r="E7615" s="213">
        <v>176</v>
      </c>
      <c r="F7615" s="213" t="s">
        <v>149</v>
      </c>
    </row>
    <row r="7616" spans="1:6" x14ac:dyDescent="0.3">
      <c r="A7616" s="213">
        <v>2014</v>
      </c>
      <c r="B7616" s="213" t="s">
        <v>93</v>
      </c>
      <c r="C7616" s="213" t="s">
        <v>86</v>
      </c>
      <c r="D7616" s="213" t="s">
        <v>39</v>
      </c>
      <c r="E7616" s="213">
        <v>185</v>
      </c>
      <c r="F7616" s="213" t="s">
        <v>149</v>
      </c>
    </row>
    <row r="7617" spans="1:6" x14ac:dyDescent="0.3">
      <c r="A7617" s="213">
        <v>2014</v>
      </c>
      <c r="B7617" s="213" t="s">
        <v>93</v>
      </c>
      <c r="C7617" s="213" t="s">
        <v>86</v>
      </c>
      <c r="D7617" s="213" t="s">
        <v>14</v>
      </c>
      <c r="E7617" s="213">
        <v>610</v>
      </c>
      <c r="F7617" s="213" t="s">
        <v>149</v>
      </c>
    </row>
    <row r="7618" spans="1:6" x14ac:dyDescent="0.3">
      <c r="A7618" s="213">
        <v>2014</v>
      </c>
      <c r="B7618" s="213" t="s">
        <v>93</v>
      </c>
      <c r="C7618" s="213" t="s">
        <v>86</v>
      </c>
      <c r="D7618" s="213" t="s">
        <v>68</v>
      </c>
      <c r="E7618" s="213">
        <v>94</v>
      </c>
      <c r="F7618" s="213" t="s">
        <v>149</v>
      </c>
    </row>
    <row r="7619" spans="1:6" x14ac:dyDescent="0.3">
      <c r="A7619" s="213">
        <v>2014</v>
      </c>
      <c r="B7619" s="213" t="s">
        <v>93</v>
      </c>
      <c r="C7619" s="213" t="s">
        <v>86</v>
      </c>
      <c r="D7619" s="213" t="s">
        <v>69</v>
      </c>
      <c r="E7619" s="213">
        <v>60</v>
      </c>
      <c r="F7619" s="213" t="s">
        <v>149</v>
      </c>
    </row>
    <row r="7620" spans="1:6" x14ac:dyDescent="0.3">
      <c r="A7620" s="213">
        <v>2014</v>
      </c>
      <c r="B7620" s="213" t="s">
        <v>93</v>
      </c>
      <c r="C7620" s="213" t="s">
        <v>86</v>
      </c>
      <c r="D7620" s="213" t="s">
        <v>279</v>
      </c>
      <c r="E7620" s="213">
        <v>30</v>
      </c>
      <c r="F7620" s="213" t="s">
        <v>149</v>
      </c>
    </row>
    <row r="7621" spans="1:6" x14ac:dyDescent="0.3">
      <c r="A7621" s="213">
        <v>2014</v>
      </c>
      <c r="B7621" s="213" t="s">
        <v>93</v>
      </c>
      <c r="C7621" s="213" t="s">
        <v>86</v>
      </c>
      <c r="D7621" s="213" t="s">
        <v>24</v>
      </c>
      <c r="E7621" s="213">
        <v>299</v>
      </c>
      <c r="F7621" s="213" t="s">
        <v>149</v>
      </c>
    </row>
    <row r="7622" spans="1:6" x14ac:dyDescent="0.3">
      <c r="A7622" s="213">
        <v>2014</v>
      </c>
      <c r="B7622" s="213" t="s">
        <v>93</v>
      </c>
      <c r="C7622" s="213" t="s">
        <v>86</v>
      </c>
      <c r="D7622" s="213" t="s">
        <v>9</v>
      </c>
      <c r="E7622" s="213">
        <v>219</v>
      </c>
      <c r="F7622" s="213" t="s">
        <v>149</v>
      </c>
    </row>
    <row r="7623" spans="1:6" x14ac:dyDescent="0.3">
      <c r="A7623" s="213">
        <v>2014</v>
      </c>
      <c r="B7623" s="213" t="s">
        <v>93</v>
      </c>
      <c r="C7623" s="213" t="s">
        <v>86</v>
      </c>
      <c r="D7623" s="213" t="s">
        <v>67</v>
      </c>
      <c r="E7623" s="213">
        <v>135</v>
      </c>
      <c r="F7623" s="213" t="s">
        <v>149</v>
      </c>
    </row>
    <row r="7624" spans="1:6" x14ac:dyDescent="0.3">
      <c r="A7624" s="213">
        <v>2014</v>
      </c>
      <c r="B7624" s="213" t="s">
        <v>93</v>
      </c>
      <c r="C7624" s="213" t="s">
        <v>86</v>
      </c>
      <c r="D7624" s="213" t="s">
        <v>28</v>
      </c>
      <c r="E7624" s="213">
        <v>176</v>
      </c>
      <c r="F7624" s="213" t="s">
        <v>149</v>
      </c>
    </row>
    <row r="7625" spans="1:6" x14ac:dyDescent="0.3">
      <c r="A7625" s="213">
        <v>2014</v>
      </c>
      <c r="B7625" s="213" t="s">
        <v>93</v>
      </c>
      <c r="C7625" s="213" t="s">
        <v>86</v>
      </c>
      <c r="D7625" s="213" t="s">
        <v>31</v>
      </c>
      <c r="E7625" s="213">
        <v>178</v>
      </c>
      <c r="F7625" s="213" t="s">
        <v>149</v>
      </c>
    </row>
    <row r="7626" spans="1:6" x14ac:dyDescent="0.3">
      <c r="A7626" s="213">
        <v>2014</v>
      </c>
      <c r="B7626" s="213" t="s">
        <v>93</v>
      </c>
      <c r="C7626" s="213" t="s">
        <v>86</v>
      </c>
      <c r="D7626" s="213" t="s">
        <v>64</v>
      </c>
      <c r="E7626" s="213">
        <v>189</v>
      </c>
      <c r="F7626" s="213" t="s">
        <v>149</v>
      </c>
    </row>
    <row r="7627" spans="1:6" x14ac:dyDescent="0.3">
      <c r="A7627" s="213">
        <v>2014</v>
      </c>
      <c r="B7627" s="213" t="s">
        <v>93</v>
      </c>
      <c r="C7627" s="213" t="s">
        <v>86</v>
      </c>
      <c r="D7627" s="213" t="s">
        <v>280</v>
      </c>
      <c r="E7627" s="213">
        <v>39</v>
      </c>
      <c r="F7627" s="213" t="s">
        <v>149</v>
      </c>
    </row>
    <row r="7628" spans="1:6" x14ac:dyDescent="0.3">
      <c r="A7628" s="213">
        <v>2014</v>
      </c>
      <c r="B7628" s="213" t="s">
        <v>93</v>
      </c>
      <c r="C7628" s="213" t="s">
        <v>86</v>
      </c>
      <c r="D7628" s="213" t="s">
        <v>73</v>
      </c>
      <c r="E7628" s="213">
        <v>422</v>
      </c>
      <c r="F7628" s="213" t="s">
        <v>149</v>
      </c>
    </row>
    <row r="7629" spans="1:6" x14ac:dyDescent="0.3">
      <c r="A7629" s="213">
        <v>2014</v>
      </c>
      <c r="B7629" s="213" t="s">
        <v>93</v>
      </c>
      <c r="C7629" s="213" t="s">
        <v>86</v>
      </c>
      <c r="D7629" s="213" t="s">
        <v>26</v>
      </c>
      <c r="E7629" s="213">
        <v>108</v>
      </c>
      <c r="F7629" s="213" t="s">
        <v>149</v>
      </c>
    </row>
    <row r="7630" spans="1:6" x14ac:dyDescent="0.3">
      <c r="A7630" s="213">
        <v>2014</v>
      </c>
      <c r="B7630" s="213" t="s">
        <v>93</v>
      </c>
      <c r="C7630" s="213" t="s">
        <v>86</v>
      </c>
      <c r="D7630" s="213" t="s">
        <v>32</v>
      </c>
      <c r="E7630" s="213">
        <v>96</v>
      </c>
      <c r="F7630" s="213" t="s">
        <v>149</v>
      </c>
    </row>
    <row r="7631" spans="1:6" x14ac:dyDescent="0.3">
      <c r="A7631" s="213">
        <v>2014</v>
      </c>
      <c r="B7631" s="213" t="s">
        <v>93</v>
      </c>
      <c r="C7631" s="213" t="s">
        <v>86</v>
      </c>
      <c r="D7631" s="213" t="s">
        <v>46</v>
      </c>
      <c r="E7631" s="213">
        <v>254</v>
      </c>
      <c r="F7631" s="213" t="s">
        <v>149</v>
      </c>
    </row>
    <row r="7632" spans="1:6" x14ac:dyDescent="0.3">
      <c r="A7632" s="213">
        <v>2014</v>
      </c>
      <c r="B7632" s="213" t="s">
        <v>93</v>
      </c>
      <c r="C7632" s="213" t="s">
        <v>86</v>
      </c>
      <c r="D7632" s="213" t="s">
        <v>75</v>
      </c>
      <c r="E7632" s="213">
        <v>218</v>
      </c>
      <c r="F7632" s="213" t="s">
        <v>149</v>
      </c>
    </row>
    <row r="7633" spans="1:6" x14ac:dyDescent="0.3">
      <c r="A7633" s="213">
        <v>2014</v>
      </c>
      <c r="B7633" s="213" t="s">
        <v>93</v>
      </c>
      <c r="C7633" s="213" t="s">
        <v>86</v>
      </c>
      <c r="D7633" s="213" t="s">
        <v>10</v>
      </c>
      <c r="E7633" s="213">
        <v>432</v>
      </c>
      <c r="F7633" s="213" t="s">
        <v>149</v>
      </c>
    </row>
    <row r="7634" spans="1:6" x14ac:dyDescent="0.3">
      <c r="A7634" s="213">
        <v>2014</v>
      </c>
      <c r="B7634" s="213" t="s">
        <v>93</v>
      </c>
      <c r="C7634" s="213" t="s">
        <v>86</v>
      </c>
      <c r="D7634" s="213" t="s">
        <v>291</v>
      </c>
      <c r="E7634" s="213">
        <v>40</v>
      </c>
      <c r="F7634" s="213" t="s">
        <v>149</v>
      </c>
    </row>
    <row r="7635" spans="1:6" x14ac:dyDescent="0.3">
      <c r="A7635" s="213">
        <v>2014</v>
      </c>
      <c r="B7635" s="213" t="s">
        <v>93</v>
      </c>
      <c r="C7635" s="213" t="s">
        <v>86</v>
      </c>
      <c r="D7635" s="213" t="s">
        <v>15</v>
      </c>
      <c r="E7635" s="213">
        <v>340</v>
      </c>
      <c r="F7635" s="213" t="s">
        <v>149</v>
      </c>
    </row>
    <row r="7636" spans="1:6" x14ac:dyDescent="0.3">
      <c r="A7636" s="213">
        <v>2014</v>
      </c>
      <c r="B7636" s="213" t="s">
        <v>93</v>
      </c>
      <c r="C7636" s="213" t="s">
        <v>86</v>
      </c>
      <c r="D7636" s="213" t="s">
        <v>18</v>
      </c>
      <c r="E7636" s="213">
        <v>349</v>
      </c>
      <c r="F7636" s="213" t="s">
        <v>149</v>
      </c>
    </row>
    <row r="7637" spans="1:6" x14ac:dyDescent="0.3">
      <c r="A7637" s="213">
        <v>2014</v>
      </c>
      <c r="B7637" s="213" t="s">
        <v>93</v>
      </c>
      <c r="C7637" s="213" t="s">
        <v>86</v>
      </c>
      <c r="D7637" s="213" t="s">
        <v>77</v>
      </c>
      <c r="E7637" s="213">
        <v>154</v>
      </c>
      <c r="F7637" s="213" t="s">
        <v>149</v>
      </c>
    </row>
    <row r="7638" spans="1:6" x14ac:dyDescent="0.3">
      <c r="A7638" s="213">
        <v>2014</v>
      </c>
      <c r="B7638" s="213" t="s">
        <v>93</v>
      </c>
      <c r="C7638" s="213" t="s">
        <v>86</v>
      </c>
      <c r="D7638" s="213" t="s">
        <v>44</v>
      </c>
      <c r="E7638" s="213">
        <v>39</v>
      </c>
      <c r="F7638" s="213" t="s">
        <v>149</v>
      </c>
    </row>
    <row r="7639" spans="1:6" x14ac:dyDescent="0.3">
      <c r="A7639" s="213">
        <v>2014</v>
      </c>
      <c r="B7639" s="213" t="s">
        <v>93</v>
      </c>
      <c r="C7639" s="213" t="s">
        <v>86</v>
      </c>
      <c r="D7639" s="213" t="s">
        <v>71</v>
      </c>
      <c r="E7639" s="213">
        <v>132</v>
      </c>
      <c r="F7639" s="213" t="s">
        <v>149</v>
      </c>
    </row>
    <row r="7640" spans="1:6" x14ac:dyDescent="0.3">
      <c r="A7640" s="213">
        <v>2014</v>
      </c>
      <c r="B7640" s="213" t="s">
        <v>93</v>
      </c>
      <c r="C7640" s="213" t="s">
        <v>86</v>
      </c>
      <c r="D7640" s="213" t="s">
        <v>52</v>
      </c>
      <c r="E7640" s="213">
        <v>62</v>
      </c>
      <c r="F7640" s="213" t="s">
        <v>149</v>
      </c>
    </row>
    <row r="7641" spans="1:6" x14ac:dyDescent="0.3">
      <c r="A7641" s="213">
        <v>2014</v>
      </c>
      <c r="B7641" s="213" t="s">
        <v>93</v>
      </c>
      <c r="C7641" s="213" t="s">
        <v>86</v>
      </c>
      <c r="D7641" s="213" t="s">
        <v>20</v>
      </c>
      <c r="E7641" s="213">
        <v>187</v>
      </c>
      <c r="F7641" s="213" t="s">
        <v>149</v>
      </c>
    </row>
    <row r="7642" spans="1:6" x14ac:dyDescent="0.3">
      <c r="A7642" s="213">
        <v>2014</v>
      </c>
      <c r="B7642" s="213" t="s">
        <v>93</v>
      </c>
      <c r="C7642" s="213" t="s">
        <v>86</v>
      </c>
      <c r="D7642" s="213" t="s">
        <v>95</v>
      </c>
      <c r="E7642" s="213">
        <v>443</v>
      </c>
      <c r="F7642" s="213" t="s">
        <v>149</v>
      </c>
    </row>
    <row r="7643" spans="1:6" x14ac:dyDescent="0.3">
      <c r="A7643" s="213">
        <v>2014</v>
      </c>
      <c r="B7643" s="213" t="s">
        <v>93</v>
      </c>
      <c r="C7643" s="213" t="s">
        <v>86</v>
      </c>
      <c r="D7643" s="213" t="s">
        <v>30</v>
      </c>
      <c r="E7643" s="213">
        <v>44</v>
      </c>
      <c r="F7643" s="213" t="s">
        <v>149</v>
      </c>
    </row>
    <row r="7644" spans="1:6" x14ac:dyDescent="0.3">
      <c r="A7644" s="213">
        <v>2014</v>
      </c>
      <c r="B7644" s="213" t="s">
        <v>93</v>
      </c>
      <c r="C7644" s="213" t="s">
        <v>86</v>
      </c>
      <c r="D7644" s="213" t="s">
        <v>281</v>
      </c>
      <c r="E7644" s="292">
        <v>1103</v>
      </c>
      <c r="F7644" s="213" t="s">
        <v>149</v>
      </c>
    </row>
    <row r="7645" spans="1:6" x14ac:dyDescent="0.3">
      <c r="A7645" s="213">
        <v>2014</v>
      </c>
      <c r="B7645" s="213" t="s">
        <v>93</v>
      </c>
      <c r="C7645" s="213" t="s">
        <v>86</v>
      </c>
      <c r="D7645" s="213" t="s">
        <v>282</v>
      </c>
      <c r="E7645" s="213">
        <v>87</v>
      </c>
      <c r="F7645" s="213" t="s">
        <v>149</v>
      </c>
    </row>
    <row r="7646" spans="1:6" x14ac:dyDescent="0.3">
      <c r="A7646" s="213">
        <v>2014</v>
      </c>
      <c r="B7646" s="213" t="s">
        <v>93</v>
      </c>
      <c r="C7646" s="213" t="s">
        <v>86</v>
      </c>
      <c r="D7646" s="213" t="s">
        <v>145</v>
      </c>
      <c r="E7646" s="292">
        <v>3645</v>
      </c>
      <c r="F7646" s="213" t="s">
        <v>149</v>
      </c>
    </row>
    <row r="7647" spans="1:6" x14ac:dyDescent="0.3">
      <c r="A7647" s="213">
        <v>2014</v>
      </c>
      <c r="B7647" s="213" t="s">
        <v>93</v>
      </c>
      <c r="C7647" s="213" t="s">
        <v>86</v>
      </c>
      <c r="D7647" s="213" t="s">
        <v>146</v>
      </c>
      <c r="E7647" s="292">
        <v>2451</v>
      </c>
      <c r="F7647" s="213" t="s">
        <v>149</v>
      </c>
    </row>
    <row r="7648" spans="1:6" x14ac:dyDescent="0.3">
      <c r="A7648" s="213">
        <v>2014</v>
      </c>
      <c r="B7648" s="213" t="s">
        <v>93</v>
      </c>
      <c r="C7648" s="213" t="s">
        <v>86</v>
      </c>
      <c r="D7648" s="213" t="s">
        <v>147</v>
      </c>
      <c r="E7648" s="292">
        <v>4674</v>
      </c>
      <c r="F7648" s="213" t="s">
        <v>149</v>
      </c>
    </row>
    <row r="7649" spans="1:6" x14ac:dyDescent="0.3">
      <c r="A7649" s="213">
        <v>2014</v>
      </c>
      <c r="B7649" s="213" t="s">
        <v>93</v>
      </c>
      <c r="C7649" s="213" t="s">
        <v>84</v>
      </c>
      <c r="D7649" s="213" t="s">
        <v>79</v>
      </c>
      <c r="E7649" s="213">
        <v>112</v>
      </c>
      <c r="F7649" s="213" t="s">
        <v>149</v>
      </c>
    </row>
    <row r="7650" spans="1:6" x14ac:dyDescent="0.3">
      <c r="A7650" s="213">
        <v>2014</v>
      </c>
      <c r="B7650" s="213" t="s">
        <v>93</v>
      </c>
      <c r="C7650" s="213" t="s">
        <v>84</v>
      </c>
      <c r="D7650" s="213" t="s">
        <v>17</v>
      </c>
      <c r="E7650" s="213">
        <v>65</v>
      </c>
      <c r="F7650" s="213" t="s">
        <v>149</v>
      </c>
    </row>
    <row r="7651" spans="1:6" x14ac:dyDescent="0.3">
      <c r="A7651" s="213">
        <v>2014</v>
      </c>
      <c r="B7651" s="213" t="s">
        <v>93</v>
      </c>
      <c r="C7651" s="213" t="s">
        <v>84</v>
      </c>
      <c r="D7651" s="213" t="s">
        <v>11</v>
      </c>
      <c r="E7651" s="213">
        <v>130</v>
      </c>
      <c r="F7651" s="213" t="s">
        <v>149</v>
      </c>
    </row>
    <row r="7652" spans="1:6" x14ac:dyDescent="0.3">
      <c r="A7652" s="213">
        <v>2014</v>
      </c>
      <c r="B7652" s="213" t="s">
        <v>93</v>
      </c>
      <c r="C7652" s="213" t="s">
        <v>84</v>
      </c>
      <c r="D7652" s="213" t="s">
        <v>56</v>
      </c>
      <c r="E7652" s="213">
        <v>31</v>
      </c>
      <c r="F7652" s="213" t="s">
        <v>149</v>
      </c>
    </row>
    <row r="7653" spans="1:6" x14ac:dyDescent="0.3">
      <c r="A7653" s="213">
        <v>2014</v>
      </c>
      <c r="B7653" s="213" t="s">
        <v>93</v>
      </c>
      <c r="C7653" s="213" t="s">
        <v>84</v>
      </c>
      <c r="D7653" s="213" t="s">
        <v>47</v>
      </c>
      <c r="E7653" s="213">
        <v>71</v>
      </c>
      <c r="F7653" s="213" t="s">
        <v>149</v>
      </c>
    </row>
    <row r="7654" spans="1:6" x14ac:dyDescent="0.3">
      <c r="A7654" s="213">
        <v>2014</v>
      </c>
      <c r="B7654" s="213" t="s">
        <v>93</v>
      </c>
      <c r="C7654" s="213" t="s">
        <v>84</v>
      </c>
      <c r="D7654" s="213" t="s">
        <v>74</v>
      </c>
      <c r="E7654" s="213">
        <v>87</v>
      </c>
      <c r="F7654" s="213" t="s">
        <v>149</v>
      </c>
    </row>
    <row r="7655" spans="1:6" x14ac:dyDescent="0.3">
      <c r="A7655" s="213">
        <v>2014</v>
      </c>
      <c r="B7655" s="213" t="s">
        <v>93</v>
      </c>
      <c r="C7655" s="213" t="s">
        <v>84</v>
      </c>
      <c r="D7655" s="213" t="s">
        <v>60</v>
      </c>
      <c r="E7655" s="213">
        <v>31</v>
      </c>
      <c r="F7655" s="213" t="s">
        <v>149</v>
      </c>
    </row>
    <row r="7656" spans="1:6" x14ac:dyDescent="0.3">
      <c r="A7656" s="213">
        <v>2014</v>
      </c>
      <c r="B7656" s="213" t="s">
        <v>93</v>
      </c>
      <c r="C7656" s="213" t="s">
        <v>84</v>
      </c>
      <c r="D7656" s="213" t="s">
        <v>25</v>
      </c>
      <c r="E7656" s="213">
        <v>73</v>
      </c>
      <c r="F7656" s="213" t="s">
        <v>149</v>
      </c>
    </row>
    <row r="7657" spans="1:6" x14ac:dyDescent="0.3">
      <c r="A7657" s="213">
        <v>2014</v>
      </c>
      <c r="B7657" s="213" t="s">
        <v>93</v>
      </c>
      <c r="C7657" s="213" t="s">
        <v>84</v>
      </c>
      <c r="D7657" s="213" t="s">
        <v>7</v>
      </c>
      <c r="E7657" s="213">
        <v>121</v>
      </c>
      <c r="F7657" s="213" t="s">
        <v>149</v>
      </c>
    </row>
    <row r="7658" spans="1:6" x14ac:dyDescent="0.3">
      <c r="A7658" s="213">
        <v>2014</v>
      </c>
      <c r="B7658" s="213" t="s">
        <v>93</v>
      </c>
      <c r="C7658" s="213" t="s">
        <v>84</v>
      </c>
      <c r="D7658" s="213" t="s">
        <v>21</v>
      </c>
      <c r="E7658" s="213">
        <v>30</v>
      </c>
      <c r="F7658" s="213" t="s">
        <v>149</v>
      </c>
    </row>
    <row r="7659" spans="1:6" x14ac:dyDescent="0.3">
      <c r="A7659" s="213">
        <v>2014</v>
      </c>
      <c r="B7659" s="213" t="s">
        <v>93</v>
      </c>
      <c r="C7659" s="213" t="s">
        <v>84</v>
      </c>
      <c r="D7659" s="213" t="s">
        <v>16</v>
      </c>
      <c r="E7659" s="213">
        <v>94</v>
      </c>
      <c r="F7659" s="213" t="s">
        <v>149</v>
      </c>
    </row>
    <row r="7660" spans="1:6" x14ac:dyDescent="0.3">
      <c r="A7660" s="213">
        <v>2014</v>
      </c>
      <c r="B7660" s="213" t="s">
        <v>93</v>
      </c>
      <c r="C7660" s="213" t="s">
        <v>84</v>
      </c>
      <c r="D7660" s="213" t="s">
        <v>2</v>
      </c>
      <c r="E7660" s="213">
        <v>176</v>
      </c>
      <c r="F7660" s="213" t="s">
        <v>149</v>
      </c>
    </row>
    <row r="7661" spans="1:6" x14ac:dyDescent="0.3">
      <c r="A7661" s="213">
        <v>2014</v>
      </c>
      <c r="B7661" s="213" t="s">
        <v>93</v>
      </c>
      <c r="C7661" s="213" t="s">
        <v>84</v>
      </c>
      <c r="D7661" s="213" t="s">
        <v>4</v>
      </c>
      <c r="E7661" s="213">
        <v>175</v>
      </c>
      <c r="F7661" s="213" t="s">
        <v>149</v>
      </c>
    </row>
    <row r="7662" spans="1:6" x14ac:dyDescent="0.3">
      <c r="A7662" s="213">
        <v>2014</v>
      </c>
      <c r="B7662" s="213" t="s">
        <v>93</v>
      </c>
      <c r="C7662" s="213" t="s">
        <v>84</v>
      </c>
      <c r="D7662" s="213" t="s">
        <v>8</v>
      </c>
      <c r="E7662" s="213">
        <v>47</v>
      </c>
      <c r="F7662" s="213" t="s">
        <v>149</v>
      </c>
    </row>
    <row r="7663" spans="1:6" x14ac:dyDescent="0.3">
      <c r="A7663" s="213">
        <v>2014</v>
      </c>
      <c r="B7663" s="213" t="s">
        <v>93</v>
      </c>
      <c r="C7663" s="213" t="s">
        <v>84</v>
      </c>
      <c r="D7663" s="213" t="s">
        <v>78</v>
      </c>
      <c r="E7663" s="213">
        <v>64</v>
      </c>
      <c r="F7663" s="213" t="s">
        <v>149</v>
      </c>
    </row>
    <row r="7664" spans="1:6" x14ac:dyDescent="0.3">
      <c r="A7664" s="213">
        <v>2014</v>
      </c>
      <c r="B7664" s="213" t="s">
        <v>93</v>
      </c>
      <c r="C7664" s="213" t="s">
        <v>84</v>
      </c>
      <c r="D7664" s="213" t="s">
        <v>27</v>
      </c>
      <c r="E7664" s="213">
        <v>36</v>
      </c>
      <c r="F7664" s="213" t="s">
        <v>149</v>
      </c>
    </row>
    <row r="7665" spans="1:6" x14ac:dyDescent="0.3">
      <c r="A7665" s="213">
        <v>2014</v>
      </c>
      <c r="B7665" s="213" t="s">
        <v>93</v>
      </c>
      <c r="C7665" s="213" t="s">
        <v>84</v>
      </c>
      <c r="D7665" s="213" t="s">
        <v>13</v>
      </c>
      <c r="E7665" s="213">
        <v>32</v>
      </c>
      <c r="F7665" s="213" t="s">
        <v>149</v>
      </c>
    </row>
    <row r="7666" spans="1:6" x14ac:dyDescent="0.3">
      <c r="A7666" s="213">
        <v>2014</v>
      </c>
      <c r="B7666" s="213" t="s">
        <v>93</v>
      </c>
      <c r="C7666" s="213" t="s">
        <v>84</v>
      </c>
      <c r="D7666" s="213" t="s">
        <v>70</v>
      </c>
      <c r="E7666" s="213">
        <v>54</v>
      </c>
      <c r="F7666" s="213" t="s">
        <v>149</v>
      </c>
    </row>
    <row r="7667" spans="1:6" x14ac:dyDescent="0.3">
      <c r="A7667" s="213">
        <v>2014</v>
      </c>
      <c r="B7667" s="213" t="s">
        <v>93</v>
      </c>
      <c r="C7667" s="213" t="s">
        <v>84</v>
      </c>
      <c r="D7667" s="213" t="s">
        <v>6</v>
      </c>
      <c r="E7667" s="292">
        <v>1003</v>
      </c>
      <c r="F7667" s="213" t="s">
        <v>149</v>
      </c>
    </row>
    <row r="7668" spans="1:6" x14ac:dyDescent="0.3">
      <c r="A7668" s="213">
        <v>2014</v>
      </c>
      <c r="B7668" s="213" t="s">
        <v>93</v>
      </c>
      <c r="C7668" s="213" t="s">
        <v>84</v>
      </c>
      <c r="D7668" s="213" t="s">
        <v>62</v>
      </c>
      <c r="E7668" s="213">
        <v>40</v>
      </c>
      <c r="F7668" s="213" t="s">
        <v>149</v>
      </c>
    </row>
    <row r="7669" spans="1:6" x14ac:dyDescent="0.3">
      <c r="A7669" s="213">
        <v>2014</v>
      </c>
      <c r="B7669" s="213" t="s">
        <v>93</v>
      </c>
      <c r="C7669" s="213" t="s">
        <v>84</v>
      </c>
      <c r="D7669" s="213" t="s">
        <v>5</v>
      </c>
      <c r="E7669" s="213">
        <v>106</v>
      </c>
      <c r="F7669" s="213" t="s">
        <v>149</v>
      </c>
    </row>
    <row r="7670" spans="1:6" x14ac:dyDescent="0.3">
      <c r="A7670" s="213">
        <v>2014</v>
      </c>
      <c r="B7670" s="213" t="s">
        <v>93</v>
      </c>
      <c r="C7670" s="213" t="s">
        <v>84</v>
      </c>
      <c r="D7670" s="213" t="s">
        <v>76</v>
      </c>
      <c r="E7670" s="213">
        <v>67</v>
      </c>
      <c r="F7670" s="213" t="s">
        <v>149</v>
      </c>
    </row>
    <row r="7671" spans="1:6" x14ac:dyDescent="0.3">
      <c r="A7671" s="213">
        <v>2014</v>
      </c>
      <c r="B7671" s="213" t="s">
        <v>93</v>
      </c>
      <c r="C7671" s="213" t="s">
        <v>84</v>
      </c>
      <c r="D7671" s="213" t="s">
        <v>22</v>
      </c>
      <c r="E7671" s="213">
        <v>30</v>
      </c>
      <c r="F7671" s="213" t="s">
        <v>149</v>
      </c>
    </row>
    <row r="7672" spans="1:6" x14ac:dyDescent="0.3">
      <c r="A7672" s="213">
        <v>2014</v>
      </c>
      <c r="B7672" s="213" t="s">
        <v>93</v>
      </c>
      <c r="C7672" s="213" t="s">
        <v>84</v>
      </c>
      <c r="D7672" s="213" t="s">
        <v>23</v>
      </c>
      <c r="E7672" s="213">
        <v>38</v>
      </c>
      <c r="F7672" s="213" t="s">
        <v>149</v>
      </c>
    </row>
    <row r="7673" spans="1:6" x14ac:dyDescent="0.3">
      <c r="A7673" s="213">
        <v>2014</v>
      </c>
      <c r="B7673" s="213" t="s">
        <v>93</v>
      </c>
      <c r="C7673" s="213" t="s">
        <v>84</v>
      </c>
      <c r="D7673" s="213" t="s">
        <v>278</v>
      </c>
      <c r="E7673" s="213">
        <v>49</v>
      </c>
      <c r="F7673" s="213" t="s">
        <v>149</v>
      </c>
    </row>
    <row r="7674" spans="1:6" x14ac:dyDescent="0.3">
      <c r="A7674" s="213">
        <v>2014</v>
      </c>
      <c r="B7674" s="213" t="s">
        <v>93</v>
      </c>
      <c r="C7674" s="213" t="s">
        <v>84</v>
      </c>
      <c r="D7674" s="213" t="s">
        <v>19</v>
      </c>
      <c r="E7674" s="213">
        <v>42</v>
      </c>
      <c r="F7674" s="213" t="s">
        <v>149</v>
      </c>
    </row>
    <row r="7675" spans="1:6" x14ac:dyDescent="0.3">
      <c r="A7675" s="213">
        <v>2014</v>
      </c>
      <c r="B7675" s="213" t="s">
        <v>93</v>
      </c>
      <c r="C7675" s="213" t="s">
        <v>84</v>
      </c>
      <c r="D7675" s="213" t="s">
        <v>3</v>
      </c>
      <c r="E7675" s="213">
        <v>195</v>
      </c>
      <c r="F7675" s="213" t="s">
        <v>149</v>
      </c>
    </row>
    <row r="7676" spans="1:6" x14ac:dyDescent="0.3">
      <c r="A7676" s="213">
        <v>2014</v>
      </c>
      <c r="B7676" s="213" t="s">
        <v>93</v>
      </c>
      <c r="C7676" s="213" t="s">
        <v>84</v>
      </c>
      <c r="D7676" s="213" t="s">
        <v>80</v>
      </c>
      <c r="E7676" s="213">
        <v>62</v>
      </c>
      <c r="F7676" s="213" t="s">
        <v>149</v>
      </c>
    </row>
    <row r="7677" spans="1:6" x14ac:dyDescent="0.3">
      <c r="A7677" s="213">
        <v>2014</v>
      </c>
      <c r="B7677" s="213" t="s">
        <v>93</v>
      </c>
      <c r="C7677" s="213" t="s">
        <v>84</v>
      </c>
      <c r="D7677" s="213" t="s">
        <v>39</v>
      </c>
      <c r="E7677" s="213">
        <v>41</v>
      </c>
      <c r="F7677" s="213" t="s">
        <v>149</v>
      </c>
    </row>
    <row r="7678" spans="1:6" x14ac:dyDescent="0.3">
      <c r="A7678" s="213">
        <v>2014</v>
      </c>
      <c r="B7678" s="213" t="s">
        <v>93</v>
      </c>
      <c r="C7678" s="213" t="s">
        <v>84</v>
      </c>
      <c r="D7678" s="213" t="s">
        <v>14</v>
      </c>
      <c r="E7678" s="213">
        <v>85</v>
      </c>
      <c r="F7678" s="213" t="s">
        <v>149</v>
      </c>
    </row>
    <row r="7679" spans="1:6" x14ac:dyDescent="0.3">
      <c r="A7679" s="213">
        <v>2014</v>
      </c>
      <c r="B7679" s="213" t="s">
        <v>93</v>
      </c>
      <c r="C7679" s="213" t="s">
        <v>84</v>
      </c>
      <c r="D7679" s="213" t="s">
        <v>24</v>
      </c>
      <c r="E7679" s="213">
        <v>104</v>
      </c>
      <c r="F7679" s="213" t="s">
        <v>149</v>
      </c>
    </row>
    <row r="7680" spans="1:6" x14ac:dyDescent="0.3">
      <c r="A7680" s="213">
        <v>2014</v>
      </c>
      <c r="B7680" s="213" t="s">
        <v>93</v>
      </c>
      <c r="C7680" s="213" t="s">
        <v>84</v>
      </c>
      <c r="D7680" s="213" t="s">
        <v>9</v>
      </c>
      <c r="E7680" s="213">
        <v>67</v>
      </c>
      <c r="F7680" s="213" t="s">
        <v>149</v>
      </c>
    </row>
    <row r="7681" spans="1:6" x14ac:dyDescent="0.3">
      <c r="A7681" s="213">
        <v>2014</v>
      </c>
      <c r="B7681" s="213" t="s">
        <v>93</v>
      </c>
      <c r="C7681" s="213" t="s">
        <v>84</v>
      </c>
      <c r="D7681" s="213" t="s">
        <v>28</v>
      </c>
      <c r="E7681" s="213">
        <v>40</v>
      </c>
      <c r="F7681" s="213" t="s">
        <v>149</v>
      </c>
    </row>
    <row r="7682" spans="1:6" x14ac:dyDescent="0.3">
      <c r="A7682" s="213">
        <v>2014</v>
      </c>
      <c r="B7682" s="213" t="s">
        <v>93</v>
      </c>
      <c r="C7682" s="213" t="s">
        <v>84</v>
      </c>
      <c r="D7682" s="213" t="s">
        <v>31</v>
      </c>
      <c r="E7682" s="213">
        <v>34</v>
      </c>
      <c r="F7682" s="213" t="s">
        <v>149</v>
      </c>
    </row>
    <row r="7683" spans="1:6" x14ac:dyDescent="0.3">
      <c r="A7683" s="213">
        <v>2014</v>
      </c>
      <c r="B7683" s="213" t="s">
        <v>93</v>
      </c>
      <c r="C7683" s="213" t="s">
        <v>84</v>
      </c>
      <c r="D7683" s="213" t="s">
        <v>64</v>
      </c>
      <c r="E7683" s="213">
        <v>46</v>
      </c>
      <c r="F7683" s="213" t="s">
        <v>149</v>
      </c>
    </row>
    <row r="7684" spans="1:6" x14ac:dyDescent="0.3">
      <c r="A7684" s="213">
        <v>2014</v>
      </c>
      <c r="B7684" s="213" t="s">
        <v>93</v>
      </c>
      <c r="C7684" s="213" t="s">
        <v>84</v>
      </c>
      <c r="D7684" s="213" t="s">
        <v>73</v>
      </c>
      <c r="E7684" s="213">
        <v>61</v>
      </c>
      <c r="F7684" s="213" t="s">
        <v>149</v>
      </c>
    </row>
    <row r="7685" spans="1:6" x14ac:dyDescent="0.3">
      <c r="A7685" s="213">
        <v>2014</v>
      </c>
      <c r="B7685" s="213" t="s">
        <v>93</v>
      </c>
      <c r="C7685" s="213" t="s">
        <v>84</v>
      </c>
      <c r="D7685" s="213" t="s">
        <v>26</v>
      </c>
      <c r="E7685" s="213">
        <v>30</v>
      </c>
      <c r="F7685" s="213" t="s">
        <v>149</v>
      </c>
    </row>
    <row r="7686" spans="1:6" x14ac:dyDescent="0.3">
      <c r="A7686" s="213">
        <v>2014</v>
      </c>
      <c r="B7686" s="213" t="s">
        <v>93</v>
      </c>
      <c r="C7686" s="213" t="s">
        <v>84</v>
      </c>
      <c r="D7686" s="213" t="s">
        <v>46</v>
      </c>
      <c r="E7686" s="213">
        <v>66</v>
      </c>
      <c r="F7686" s="213" t="s">
        <v>149</v>
      </c>
    </row>
    <row r="7687" spans="1:6" x14ac:dyDescent="0.3">
      <c r="A7687" s="213">
        <v>2014</v>
      </c>
      <c r="B7687" s="213" t="s">
        <v>93</v>
      </c>
      <c r="C7687" s="213" t="s">
        <v>84</v>
      </c>
      <c r="D7687" s="213" t="s">
        <v>75</v>
      </c>
      <c r="E7687" s="213">
        <v>39</v>
      </c>
      <c r="F7687" s="213" t="s">
        <v>149</v>
      </c>
    </row>
    <row r="7688" spans="1:6" x14ac:dyDescent="0.3">
      <c r="A7688" s="213">
        <v>2014</v>
      </c>
      <c r="B7688" s="213" t="s">
        <v>93</v>
      </c>
      <c r="C7688" s="213" t="s">
        <v>84</v>
      </c>
      <c r="D7688" s="213" t="s">
        <v>10</v>
      </c>
      <c r="E7688" s="213">
        <v>127</v>
      </c>
      <c r="F7688" s="213" t="s">
        <v>149</v>
      </c>
    </row>
    <row r="7689" spans="1:6" x14ac:dyDescent="0.3">
      <c r="A7689" s="213">
        <v>2014</v>
      </c>
      <c r="B7689" s="213" t="s">
        <v>93</v>
      </c>
      <c r="C7689" s="213" t="s">
        <v>84</v>
      </c>
      <c r="D7689" s="213" t="s">
        <v>15</v>
      </c>
      <c r="E7689" s="213">
        <v>99</v>
      </c>
      <c r="F7689" s="213" t="s">
        <v>149</v>
      </c>
    </row>
    <row r="7690" spans="1:6" x14ac:dyDescent="0.3">
      <c r="A7690" s="213">
        <v>2014</v>
      </c>
      <c r="B7690" s="213" t="s">
        <v>93</v>
      </c>
      <c r="C7690" s="213" t="s">
        <v>84</v>
      </c>
      <c r="D7690" s="213" t="s">
        <v>18</v>
      </c>
      <c r="E7690" s="213">
        <v>78</v>
      </c>
      <c r="F7690" s="213" t="s">
        <v>149</v>
      </c>
    </row>
    <row r="7691" spans="1:6" x14ac:dyDescent="0.3">
      <c r="A7691" s="213">
        <v>2014</v>
      </c>
      <c r="B7691" s="213" t="s">
        <v>93</v>
      </c>
      <c r="C7691" s="213" t="s">
        <v>84</v>
      </c>
      <c r="D7691" s="213" t="s">
        <v>71</v>
      </c>
      <c r="E7691" s="213">
        <v>43</v>
      </c>
      <c r="F7691" s="213" t="s">
        <v>149</v>
      </c>
    </row>
    <row r="7692" spans="1:6" x14ac:dyDescent="0.3">
      <c r="A7692" s="213">
        <v>2014</v>
      </c>
      <c r="B7692" s="213" t="s">
        <v>93</v>
      </c>
      <c r="C7692" s="213" t="s">
        <v>84</v>
      </c>
      <c r="D7692" s="213" t="s">
        <v>20</v>
      </c>
      <c r="E7692" s="213">
        <v>47</v>
      </c>
      <c r="F7692" s="213" t="s">
        <v>149</v>
      </c>
    </row>
    <row r="7693" spans="1:6" x14ac:dyDescent="0.3">
      <c r="A7693" s="213">
        <v>2014</v>
      </c>
      <c r="B7693" s="213" t="s">
        <v>93</v>
      </c>
      <c r="C7693" s="213" t="s">
        <v>84</v>
      </c>
      <c r="D7693" s="213" t="s">
        <v>95</v>
      </c>
      <c r="E7693" s="213">
        <v>79</v>
      </c>
      <c r="F7693" s="213" t="s">
        <v>149</v>
      </c>
    </row>
    <row r="7694" spans="1:6" x14ac:dyDescent="0.3">
      <c r="A7694" s="213">
        <v>2014</v>
      </c>
      <c r="B7694" s="213" t="s">
        <v>93</v>
      </c>
      <c r="C7694" s="213" t="s">
        <v>84</v>
      </c>
      <c r="D7694" s="213" t="s">
        <v>281</v>
      </c>
      <c r="E7694" s="213">
        <v>216</v>
      </c>
      <c r="F7694" s="213" t="s">
        <v>149</v>
      </c>
    </row>
    <row r="7695" spans="1:6" x14ac:dyDescent="0.3">
      <c r="A7695" s="213">
        <v>2014</v>
      </c>
      <c r="B7695" s="213" t="s">
        <v>93</v>
      </c>
      <c r="C7695" s="213" t="s">
        <v>84</v>
      </c>
      <c r="D7695" s="213" t="s">
        <v>145</v>
      </c>
      <c r="E7695" s="292">
        <v>5646</v>
      </c>
      <c r="F7695" s="213" t="s">
        <v>149</v>
      </c>
    </row>
    <row r="7696" spans="1:6" x14ac:dyDescent="0.3">
      <c r="A7696" s="213">
        <v>2014</v>
      </c>
      <c r="B7696" s="213" t="s">
        <v>93</v>
      </c>
      <c r="C7696" s="213" t="s">
        <v>84</v>
      </c>
      <c r="D7696" s="213" t="s">
        <v>146</v>
      </c>
      <c r="E7696" s="213">
        <v>577</v>
      </c>
      <c r="F7696" s="213" t="s">
        <v>149</v>
      </c>
    </row>
    <row r="7697" spans="1:6" x14ac:dyDescent="0.3">
      <c r="A7697" s="213">
        <v>2014</v>
      </c>
      <c r="B7697" s="213" t="s">
        <v>93</v>
      </c>
      <c r="C7697" s="213" t="s">
        <v>84</v>
      </c>
      <c r="D7697" s="213" t="s">
        <v>147</v>
      </c>
      <c r="E7697" s="292">
        <v>5790</v>
      </c>
      <c r="F7697" s="213" t="s">
        <v>149</v>
      </c>
    </row>
    <row r="7698" spans="1:6" x14ac:dyDescent="0.3">
      <c r="A7698" s="213">
        <v>2014</v>
      </c>
      <c r="B7698" s="213" t="s">
        <v>93</v>
      </c>
      <c r="C7698" s="213" t="s">
        <v>293</v>
      </c>
      <c r="D7698" s="213" t="s">
        <v>41</v>
      </c>
      <c r="E7698" s="213">
        <v>30</v>
      </c>
      <c r="F7698" s="213" t="s">
        <v>149</v>
      </c>
    </row>
    <row r="7699" spans="1:6" x14ac:dyDescent="0.3">
      <c r="A7699" s="213">
        <v>2014</v>
      </c>
      <c r="B7699" s="213" t="s">
        <v>93</v>
      </c>
      <c r="C7699" s="213" t="s">
        <v>293</v>
      </c>
      <c r="D7699" s="213" t="s">
        <v>79</v>
      </c>
      <c r="E7699" s="213">
        <v>119</v>
      </c>
      <c r="F7699" s="213" t="s">
        <v>149</v>
      </c>
    </row>
    <row r="7700" spans="1:6" x14ac:dyDescent="0.3">
      <c r="A7700" s="213">
        <v>2014</v>
      </c>
      <c r="B7700" s="213" t="s">
        <v>93</v>
      </c>
      <c r="C7700" s="213" t="s">
        <v>293</v>
      </c>
      <c r="D7700" s="213" t="s">
        <v>17</v>
      </c>
      <c r="E7700" s="213">
        <v>80</v>
      </c>
      <c r="F7700" s="213" t="s">
        <v>149</v>
      </c>
    </row>
    <row r="7701" spans="1:6" x14ac:dyDescent="0.3">
      <c r="A7701" s="213">
        <v>2014</v>
      </c>
      <c r="B7701" s="213" t="s">
        <v>93</v>
      </c>
      <c r="C7701" s="213" t="s">
        <v>293</v>
      </c>
      <c r="D7701" s="213" t="s">
        <v>11</v>
      </c>
      <c r="E7701" s="213">
        <v>158</v>
      </c>
      <c r="F7701" s="213" t="s">
        <v>149</v>
      </c>
    </row>
    <row r="7702" spans="1:6" x14ac:dyDescent="0.3">
      <c r="A7702" s="213">
        <v>2014</v>
      </c>
      <c r="B7702" s="213" t="s">
        <v>93</v>
      </c>
      <c r="C7702" s="213" t="s">
        <v>293</v>
      </c>
      <c r="D7702" s="213" t="s">
        <v>56</v>
      </c>
      <c r="E7702" s="213">
        <v>57</v>
      </c>
      <c r="F7702" s="213" t="s">
        <v>149</v>
      </c>
    </row>
    <row r="7703" spans="1:6" x14ac:dyDescent="0.3">
      <c r="A7703" s="213">
        <v>2014</v>
      </c>
      <c r="B7703" s="213" t="s">
        <v>93</v>
      </c>
      <c r="C7703" s="213" t="s">
        <v>293</v>
      </c>
      <c r="D7703" s="213" t="s">
        <v>29</v>
      </c>
      <c r="E7703" s="213">
        <v>42</v>
      </c>
      <c r="F7703" s="213" t="s">
        <v>149</v>
      </c>
    </row>
    <row r="7704" spans="1:6" x14ac:dyDescent="0.3">
      <c r="A7704" s="213">
        <v>2014</v>
      </c>
      <c r="B7704" s="213" t="s">
        <v>93</v>
      </c>
      <c r="C7704" s="213" t="s">
        <v>293</v>
      </c>
      <c r="D7704" s="213" t="s">
        <v>47</v>
      </c>
      <c r="E7704" s="213">
        <v>80</v>
      </c>
      <c r="F7704" s="213" t="s">
        <v>149</v>
      </c>
    </row>
    <row r="7705" spans="1:6" x14ac:dyDescent="0.3">
      <c r="A7705" s="213">
        <v>2014</v>
      </c>
      <c r="B7705" s="213" t="s">
        <v>93</v>
      </c>
      <c r="C7705" s="213" t="s">
        <v>293</v>
      </c>
      <c r="D7705" s="213" t="s">
        <v>74</v>
      </c>
      <c r="E7705" s="213">
        <v>107</v>
      </c>
      <c r="F7705" s="213" t="s">
        <v>149</v>
      </c>
    </row>
    <row r="7706" spans="1:6" x14ac:dyDescent="0.3">
      <c r="A7706" s="213">
        <v>2014</v>
      </c>
      <c r="B7706" s="213" t="s">
        <v>93</v>
      </c>
      <c r="C7706" s="213" t="s">
        <v>293</v>
      </c>
      <c r="D7706" s="213" t="s">
        <v>25</v>
      </c>
      <c r="E7706" s="213">
        <v>87</v>
      </c>
      <c r="F7706" s="213" t="s">
        <v>149</v>
      </c>
    </row>
    <row r="7707" spans="1:6" x14ac:dyDescent="0.3">
      <c r="A7707" s="213">
        <v>2014</v>
      </c>
      <c r="B7707" s="213" t="s">
        <v>93</v>
      </c>
      <c r="C7707" s="213" t="s">
        <v>293</v>
      </c>
      <c r="D7707" s="213" t="s">
        <v>7</v>
      </c>
      <c r="E7707" s="213">
        <v>98</v>
      </c>
      <c r="F7707" s="213" t="s">
        <v>149</v>
      </c>
    </row>
    <row r="7708" spans="1:6" x14ac:dyDescent="0.3">
      <c r="A7708" s="213">
        <v>2014</v>
      </c>
      <c r="B7708" s="213" t="s">
        <v>93</v>
      </c>
      <c r="C7708" s="213" t="s">
        <v>293</v>
      </c>
      <c r="D7708" s="213" t="s">
        <v>36</v>
      </c>
      <c r="E7708" s="213">
        <v>42</v>
      </c>
      <c r="F7708" s="213" t="s">
        <v>149</v>
      </c>
    </row>
    <row r="7709" spans="1:6" x14ac:dyDescent="0.3">
      <c r="A7709" s="213">
        <v>2014</v>
      </c>
      <c r="B7709" s="213" t="s">
        <v>93</v>
      </c>
      <c r="C7709" s="213" t="s">
        <v>293</v>
      </c>
      <c r="D7709" s="213" t="s">
        <v>21</v>
      </c>
      <c r="E7709" s="213">
        <v>36</v>
      </c>
      <c r="F7709" s="213" t="s">
        <v>149</v>
      </c>
    </row>
    <row r="7710" spans="1:6" x14ac:dyDescent="0.3">
      <c r="A7710" s="213">
        <v>2014</v>
      </c>
      <c r="B7710" s="213" t="s">
        <v>93</v>
      </c>
      <c r="C7710" s="213" t="s">
        <v>293</v>
      </c>
      <c r="D7710" s="213" t="s">
        <v>16</v>
      </c>
      <c r="E7710" s="213">
        <v>77</v>
      </c>
      <c r="F7710" s="213" t="s">
        <v>149</v>
      </c>
    </row>
    <row r="7711" spans="1:6" x14ac:dyDescent="0.3">
      <c r="A7711" s="213">
        <v>2014</v>
      </c>
      <c r="B7711" s="213" t="s">
        <v>93</v>
      </c>
      <c r="C7711" s="213" t="s">
        <v>293</v>
      </c>
      <c r="D7711" s="213" t="s">
        <v>2</v>
      </c>
      <c r="E7711" s="213">
        <v>196</v>
      </c>
      <c r="F7711" s="213" t="s">
        <v>149</v>
      </c>
    </row>
    <row r="7712" spans="1:6" x14ac:dyDescent="0.3">
      <c r="A7712" s="213">
        <v>2014</v>
      </c>
      <c r="B7712" s="213" t="s">
        <v>93</v>
      </c>
      <c r="C7712" s="213" t="s">
        <v>293</v>
      </c>
      <c r="D7712" s="213" t="s">
        <v>4</v>
      </c>
      <c r="E7712" s="213">
        <v>220</v>
      </c>
      <c r="F7712" s="213" t="s">
        <v>149</v>
      </c>
    </row>
    <row r="7713" spans="1:6" x14ac:dyDescent="0.3">
      <c r="A7713" s="213">
        <v>2014</v>
      </c>
      <c r="B7713" s="213" t="s">
        <v>93</v>
      </c>
      <c r="C7713" s="213" t="s">
        <v>293</v>
      </c>
      <c r="D7713" s="213" t="s">
        <v>8</v>
      </c>
      <c r="E7713" s="213">
        <v>71</v>
      </c>
      <c r="F7713" s="213" t="s">
        <v>149</v>
      </c>
    </row>
    <row r="7714" spans="1:6" x14ac:dyDescent="0.3">
      <c r="A7714" s="213">
        <v>2014</v>
      </c>
      <c r="B7714" s="213" t="s">
        <v>93</v>
      </c>
      <c r="C7714" s="213" t="s">
        <v>293</v>
      </c>
      <c r="D7714" s="213" t="s">
        <v>78</v>
      </c>
      <c r="E7714" s="213">
        <v>111</v>
      </c>
      <c r="F7714" s="213" t="s">
        <v>149</v>
      </c>
    </row>
    <row r="7715" spans="1:6" x14ac:dyDescent="0.3">
      <c r="A7715" s="213">
        <v>2014</v>
      </c>
      <c r="B7715" s="213" t="s">
        <v>93</v>
      </c>
      <c r="C7715" s="213" t="s">
        <v>293</v>
      </c>
      <c r="D7715" s="213" t="s">
        <v>27</v>
      </c>
      <c r="E7715" s="213">
        <v>81</v>
      </c>
      <c r="F7715" s="213" t="s">
        <v>149</v>
      </c>
    </row>
    <row r="7716" spans="1:6" x14ac:dyDescent="0.3">
      <c r="A7716" s="213">
        <v>2014</v>
      </c>
      <c r="B7716" s="213" t="s">
        <v>93</v>
      </c>
      <c r="C7716" s="213" t="s">
        <v>293</v>
      </c>
      <c r="D7716" s="213" t="s">
        <v>70</v>
      </c>
      <c r="E7716" s="213">
        <v>179</v>
      </c>
      <c r="F7716" s="213" t="s">
        <v>149</v>
      </c>
    </row>
    <row r="7717" spans="1:6" x14ac:dyDescent="0.3">
      <c r="A7717" s="213">
        <v>2014</v>
      </c>
      <c r="B7717" s="213" t="s">
        <v>93</v>
      </c>
      <c r="C7717" s="213" t="s">
        <v>293</v>
      </c>
      <c r="D7717" s="213" t="s">
        <v>72</v>
      </c>
      <c r="E7717" s="213">
        <v>30</v>
      </c>
      <c r="F7717" s="213" t="s">
        <v>149</v>
      </c>
    </row>
    <row r="7718" spans="1:6" x14ac:dyDescent="0.3">
      <c r="A7718" s="213">
        <v>2014</v>
      </c>
      <c r="B7718" s="213" t="s">
        <v>93</v>
      </c>
      <c r="C7718" s="213" t="s">
        <v>293</v>
      </c>
      <c r="D7718" s="213" t="s">
        <v>6</v>
      </c>
      <c r="E7718" s="213">
        <v>200</v>
      </c>
      <c r="F7718" s="213" t="s">
        <v>149</v>
      </c>
    </row>
    <row r="7719" spans="1:6" x14ac:dyDescent="0.3">
      <c r="A7719" s="213">
        <v>2014</v>
      </c>
      <c r="B7719" s="213" t="s">
        <v>93</v>
      </c>
      <c r="C7719" s="213" t="s">
        <v>293</v>
      </c>
      <c r="D7719" s="213" t="s">
        <v>62</v>
      </c>
      <c r="E7719" s="213">
        <v>64</v>
      </c>
      <c r="F7719" s="213" t="s">
        <v>149</v>
      </c>
    </row>
    <row r="7720" spans="1:6" x14ac:dyDescent="0.3">
      <c r="A7720" s="213">
        <v>2014</v>
      </c>
      <c r="B7720" s="213" t="s">
        <v>93</v>
      </c>
      <c r="C7720" s="213" t="s">
        <v>293</v>
      </c>
      <c r="D7720" s="213" t="s">
        <v>5</v>
      </c>
      <c r="E7720" s="213">
        <v>158</v>
      </c>
      <c r="F7720" s="213" t="s">
        <v>149</v>
      </c>
    </row>
    <row r="7721" spans="1:6" x14ac:dyDescent="0.3">
      <c r="A7721" s="213">
        <v>2014</v>
      </c>
      <c r="B7721" s="213" t="s">
        <v>93</v>
      </c>
      <c r="C7721" s="213" t="s">
        <v>293</v>
      </c>
      <c r="D7721" s="213" t="s">
        <v>76</v>
      </c>
      <c r="E7721" s="213">
        <v>94</v>
      </c>
      <c r="F7721" s="213" t="s">
        <v>149</v>
      </c>
    </row>
    <row r="7722" spans="1:6" x14ac:dyDescent="0.3">
      <c r="A7722" s="213">
        <v>2014</v>
      </c>
      <c r="B7722" s="213" t="s">
        <v>93</v>
      </c>
      <c r="C7722" s="213" t="s">
        <v>293</v>
      </c>
      <c r="D7722" s="213" t="s">
        <v>61</v>
      </c>
      <c r="E7722" s="213">
        <v>31</v>
      </c>
      <c r="F7722" s="213" t="s">
        <v>149</v>
      </c>
    </row>
    <row r="7723" spans="1:6" x14ac:dyDescent="0.3">
      <c r="A7723" s="213">
        <v>2014</v>
      </c>
      <c r="B7723" s="213" t="s">
        <v>93</v>
      </c>
      <c r="C7723" s="213" t="s">
        <v>293</v>
      </c>
      <c r="D7723" s="213" t="s">
        <v>23</v>
      </c>
      <c r="E7723" s="213">
        <v>33</v>
      </c>
      <c r="F7723" s="213" t="s">
        <v>149</v>
      </c>
    </row>
    <row r="7724" spans="1:6" x14ac:dyDescent="0.3">
      <c r="A7724" s="213">
        <v>2014</v>
      </c>
      <c r="B7724" s="213" t="s">
        <v>93</v>
      </c>
      <c r="C7724" s="213" t="s">
        <v>293</v>
      </c>
      <c r="D7724" s="213" t="s">
        <v>278</v>
      </c>
      <c r="E7724" s="213">
        <v>55</v>
      </c>
      <c r="F7724" s="213" t="s">
        <v>149</v>
      </c>
    </row>
    <row r="7725" spans="1:6" x14ac:dyDescent="0.3">
      <c r="A7725" s="213">
        <v>2014</v>
      </c>
      <c r="B7725" s="213" t="s">
        <v>93</v>
      </c>
      <c r="C7725" s="213" t="s">
        <v>293</v>
      </c>
      <c r="D7725" s="213" t="s">
        <v>19</v>
      </c>
      <c r="E7725" s="213">
        <v>35</v>
      </c>
      <c r="F7725" s="213" t="s">
        <v>149</v>
      </c>
    </row>
    <row r="7726" spans="1:6" x14ac:dyDescent="0.3">
      <c r="A7726" s="213">
        <v>2014</v>
      </c>
      <c r="B7726" s="213" t="s">
        <v>93</v>
      </c>
      <c r="C7726" s="213" t="s">
        <v>293</v>
      </c>
      <c r="D7726" s="213" t="s">
        <v>48</v>
      </c>
      <c r="E7726" s="213">
        <v>33</v>
      </c>
      <c r="F7726" s="213" t="s">
        <v>149</v>
      </c>
    </row>
    <row r="7727" spans="1:6" x14ac:dyDescent="0.3">
      <c r="A7727" s="213">
        <v>2014</v>
      </c>
      <c r="B7727" s="213" t="s">
        <v>93</v>
      </c>
      <c r="C7727" s="213" t="s">
        <v>293</v>
      </c>
      <c r="D7727" s="213" t="s">
        <v>3</v>
      </c>
      <c r="E7727" s="213">
        <v>192</v>
      </c>
      <c r="F7727" s="213" t="s">
        <v>149</v>
      </c>
    </row>
    <row r="7728" spans="1:6" x14ac:dyDescent="0.3">
      <c r="A7728" s="213">
        <v>2014</v>
      </c>
      <c r="B7728" s="213" t="s">
        <v>93</v>
      </c>
      <c r="C7728" s="213" t="s">
        <v>293</v>
      </c>
      <c r="D7728" s="213" t="s">
        <v>80</v>
      </c>
      <c r="E7728" s="213">
        <v>46</v>
      </c>
      <c r="F7728" s="213" t="s">
        <v>149</v>
      </c>
    </row>
    <row r="7729" spans="1:6" x14ac:dyDescent="0.3">
      <c r="A7729" s="213">
        <v>2014</v>
      </c>
      <c r="B7729" s="213" t="s">
        <v>93</v>
      </c>
      <c r="C7729" s="213" t="s">
        <v>293</v>
      </c>
      <c r="D7729" s="213" t="s">
        <v>39</v>
      </c>
      <c r="E7729" s="213">
        <v>201</v>
      </c>
      <c r="F7729" s="213" t="s">
        <v>149</v>
      </c>
    </row>
    <row r="7730" spans="1:6" x14ac:dyDescent="0.3">
      <c r="A7730" s="213">
        <v>2014</v>
      </c>
      <c r="B7730" s="213" t="s">
        <v>93</v>
      </c>
      <c r="C7730" s="213" t="s">
        <v>293</v>
      </c>
      <c r="D7730" s="213" t="s">
        <v>14</v>
      </c>
      <c r="E7730" s="213">
        <v>130</v>
      </c>
      <c r="F7730" s="213" t="s">
        <v>149</v>
      </c>
    </row>
    <row r="7731" spans="1:6" x14ac:dyDescent="0.3">
      <c r="A7731" s="213">
        <v>2014</v>
      </c>
      <c r="B7731" s="213" t="s">
        <v>93</v>
      </c>
      <c r="C7731" s="213" t="s">
        <v>293</v>
      </c>
      <c r="D7731" s="213" t="s">
        <v>24</v>
      </c>
      <c r="E7731" s="213">
        <v>119</v>
      </c>
      <c r="F7731" s="213" t="s">
        <v>149</v>
      </c>
    </row>
    <row r="7732" spans="1:6" x14ac:dyDescent="0.3">
      <c r="A7732" s="213">
        <v>2014</v>
      </c>
      <c r="B7732" s="213" t="s">
        <v>93</v>
      </c>
      <c r="C7732" s="213" t="s">
        <v>293</v>
      </c>
      <c r="D7732" s="213" t="s">
        <v>9</v>
      </c>
      <c r="E7732" s="213">
        <v>92</v>
      </c>
      <c r="F7732" s="213" t="s">
        <v>149</v>
      </c>
    </row>
    <row r="7733" spans="1:6" x14ac:dyDescent="0.3">
      <c r="A7733" s="213">
        <v>2014</v>
      </c>
      <c r="B7733" s="213" t="s">
        <v>93</v>
      </c>
      <c r="C7733" s="213" t="s">
        <v>293</v>
      </c>
      <c r="D7733" s="213" t="s">
        <v>28</v>
      </c>
      <c r="E7733" s="213">
        <v>58</v>
      </c>
      <c r="F7733" s="213" t="s">
        <v>149</v>
      </c>
    </row>
    <row r="7734" spans="1:6" x14ac:dyDescent="0.3">
      <c r="A7734" s="213">
        <v>2014</v>
      </c>
      <c r="B7734" s="213" t="s">
        <v>93</v>
      </c>
      <c r="C7734" s="213" t="s">
        <v>293</v>
      </c>
      <c r="D7734" s="213" t="s">
        <v>31</v>
      </c>
      <c r="E7734" s="213">
        <v>105</v>
      </c>
      <c r="F7734" s="213" t="s">
        <v>149</v>
      </c>
    </row>
    <row r="7735" spans="1:6" x14ac:dyDescent="0.3">
      <c r="A7735" s="213">
        <v>2014</v>
      </c>
      <c r="B7735" s="213" t="s">
        <v>93</v>
      </c>
      <c r="C7735" s="213" t="s">
        <v>293</v>
      </c>
      <c r="D7735" s="213" t="s">
        <v>64</v>
      </c>
      <c r="E7735" s="213">
        <v>70</v>
      </c>
      <c r="F7735" s="213" t="s">
        <v>149</v>
      </c>
    </row>
    <row r="7736" spans="1:6" x14ac:dyDescent="0.3">
      <c r="A7736" s="213">
        <v>2014</v>
      </c>
      <c r="B7736" s="213" t="s">
        <v>93</v>
      </c>
      <c r="C7736" s="213" t="s">
        <v>293</v>
      </c>
      <c r="D7736" s="213" t="s">
        <v>73</v>
      </c>
      <c r="E7736" s="213">
        <v>80</v>
      </c>
      <c r="F7736" s="213" t="s">
        <v>149</v>
      </c>
    </row>
    <row r="7737" spans="1:6" x14ac:dyDescent="0.3">
      <c r="A7737" s="213">
        <v>2014</v>
      </c>
      <c r="B7737" s="213" t="s">
        <v>93</v>
      </c>
      <c r="C7737" s="213" t="s">
        <v>293</v>
      </c>
      <c r="D7737" s="213" t="s">
        <v>26</v>
      </c>
      <c r="E7737" s="213">
        <v>40</v>
      </c>
      <c r="F7737" s="213" t="s">
        <v>149</v>
      </c>
    </row>
    <row r="7738" spans="1:6" x14ac:dyDescent="0.3">
      <c r="A7738" s="213">
        <v>2014</v>
      </c>
      <c r="B7738" s="213" t="s">
        <v>93</v>
      </c>
      <c r="C7738" s="213" t="s">
        <v>293</v>
      </c>
      <c r="D7738" s="213" t="s">
        <v>32</v>
      </c>
      <c r="E7738" s="213">
        <v>45</v>
      </c>
      <c r="F7738" s="213" t="s">
        <v>149</v>
      </c>
    </row>
    <row r="7739" spans="1:6" x14ac:dyDescent="0.3">
      <c r="A7739" s="213">
        <v>2014</v>
      </c>
      <c r="B7739" s="213" t="s">
        <v>93</v>
      </c>
      <c r="C7739" s="213" t="s">
        <v>293</v>
      </c>
      <c r="D7739" s="213" t="s">
        <v>46</v>
      </c>
      <c r="E7739" s="213">
        <v>111</v>
      </c>
      <c r="F7739" s="213" t="s">
        <v>149</v>
      </c>
    </row>
    <row r="7740" spans="1:6" x14ac:dyDescent="0.3">
      <c r="A7740" s="213">
        <v>2014</v>
      </c>
      <c r="B7740" s="213" t="s">
        <v>93</v>
      </c>
      <c r="C7740" s="213" t="s">
        <v>293</v>
      </c>
      <c r="D7740" s="213" t="s">
        <v>75</v>
      </c>
      <c r="E7740" s="213">
        <v>76</v>
      </c>
      <c r="F7740" s="213" t="s">
        <v>149</v>
      </c>
    </row>
    <row r="7741" spans="1:6" x14ac:dyDescent="0.3">
      <c r="A7741" s="213">
        <v>2014</v>
      </c>
      <c r="B7741" s="213" t="s">
        <v>93</v>
      </c>
      <c r="C7741" s="213" t="s">
        <v>293</v>
      </c>
      <c r="D7741" s="213" t="s">
        <v>10</v>
      </c>
      <c r="E7741" s="213">
        <v>170</v>
      </c>
      <c r="F7741" s="213" t="s">
        <v>149</v>
      </c>
    </row>
    <row r="7742" spans="1:6" x14ac:dyDescent="0.3">
      <c r="A7742" s="213">
        <v>2014</v>
      </c>
      <c r="B7742" s="213" t="s">
        <v>93</v>
      </c>
      <c r="C7742" s="213" t="s">
        <v>293</v>
      </c>
      <c r="D7742" s="213" t="s">
        <v>15</v>
      </c>
      <c r="E7742" s="213">
        <v>118</v>
      </c>
      <c r="F7742" s="213" t="s">
        <v>149</v>
      </c>
    </row>
    <row r="7743" spans="1:6" x14ac:dyDescent="0.3">
      <c r="A7743" s="213">
        <v>2014</v>
      </c>
      <c r="B7743" s="213" t="s">
        <v>93</v>
      </c>
      <c r="C7743" s="213" t="s">
        <v>293</v>
      </c>
      <c r="D7743" s="213" t="s">
        <v>18</v>
      </c>
      <c r="E7743" s="213">
        <v>157</v>
      </c>
      <c r="F7743" s="213" t="s">
        <v>149</v>
      </c>
    </row>
    <row r="7744" spans="1:6" x14ac:dyDescent="0.3">
      <c r="A7744" s="213">
        <v>2014</v>
      </c>
      <c r="B7744" s="213" t="s">
        <v>93</v>
      </c>
      <c r="C7744" s="213" t="s">
        <v>293</v>
      </c>
      <c r="D7744" s="213" t="s">
        <v>77</v>
      </c>
      <c r="E7744" s="213">
        <v>47</v>
      </c>
      <c r="F7744" s="213" t="s">
        <v>149</v>
      </c>
    </row>
    <row r="7745" spans="1:6" x14ac:dyDescent="0.3">
      <c r="A7745" s="213">
        <v>2014</v>
      </c>
      <c r="B7745" s="213" t="s">
        <v>93</v>
      </c>
      <c r="C7745" s="213" t="s">
        <v>293</v>
      </c>
      <c r="D7745" s="213" t="s">
        <v>71</v>
      </c>
      <c r="E7745" s="213">
        <v>45</v>
      </c>
      <c r="F7745" s="213" t="s">
        <v>149</v>
      </c>
    </row>
    <row r="7746" spans="1:6" x14ac:dyDescent="0.3">
      <c r="A7746" s="213">
        <v>2014</v>
      </c>
      <c r="B7746" s="213" t="s">
        <v>93</v>
      </c>
      <c r="C7746" s="213" t="s">
        <v>293</v>
      </c>
      <c r="D7746" s="213" t="s">
        <v>20</v>
      </c>
      <c r="E7746" s="213">
        <v>106</v>
      </c>
      <c r="F7746" s="213" t="s">
        <v>149</v>
      </c>
    </row>
    <row r="7747" spans="1:6" x14ac:dyDescent="0.3">
      <c r="A7747" s="213">
        <v>2014</v>
      </c>
      <c r="B7747" s="213" t="s">
        <v>93</v>
      </c>
      <c r="C7747" s="213" t="s">
        <v>293</v>
      </c>
      <c r="D7747" s="213" t="s">
        <v>95</v>
      </c>
      <c r="E7747" s="213">
        <v>96</v>
      </c>
      <c r="F7747" s="213" t="s">
        <v>149</v>
      </c>
    </row>
    <row r="7748" spans="1:6" x14ac:dyDescent="0.3">
      <c r="A7748" s="213">
        <v>2014</v>
      </c>
      <c r="B7748" s="213" t="s">
        <v>93</v>
      </c>
      <c r="C7748" s="213" t="s">
        <v>293</v>
      </c>
      <c r="D7748" s="213" t="s">
        <v>281</v>
      </c>
      <c r="E7748" s="213">
        <v>363</v>
      </c>
      <c r="F7748" s="213" t="s">
        <v>149</v>
      </c>
    </row>
    <row r="7749" spans="1:6" x14ac:dyDescent="0.3">
      <c r="A7749" s="213">
        <v>2014</v>
      </c>
      <c r="B7749" s="213" t="s">
        <v>93</v>
      </c>
      <c r="C7749" s="213" t="s">
        <v>293</v>
      </c>
      <c r="D7749" s="213" t="s">
        <v>145</v>
      </c>
      <c r="E7749" s="213">
        <v>804</v>
      </c>
      <c r="F7749" s="213" t="s">
        <v>149</v>
      </c>
    </row>
    <row r="7750" spans="1:6" x14ac:dyDescent="0.3">
      <c r="A7750" s="213">
        <v>2014</v>
      </c>
      <c r="B7750" s="213" t="s">
        <v>93</v>
      </c>
      <c r="C7750" s="213" t="s">
        <v>293</v>
      </c>
      <c r="D7750" s="213" t="s">
        <v>146</v>
      </c>
      <c r="E7750" s="292">
        <v>1819</v>
      </c>
      <c r="F7750" s="213" t="s">
        <v>149</v>
      </c>
    </row>
    <row r="7751" spans="1:6" x14ac:dyDescent="0.3">
      <c r="A7751" s="213">
        <v>2014</v>
      </c>
      <c r="B7751" s="213" t="s">
        <v>93</v>
      </c>
      <c r="C7751" s="213" t="s">
        <v>293</v>
      </c>
      <c r="D7751" s="213" t="s">
        <v>147</v>
      </c>
      <c r="E7751" s="292">
        <v>2450</v>
      </c>
      <c r="F7751" s="213" t="s">
        <v>149</v>
      </c>
    </row>
    <row r="7752" spans="1:6" x14ac:dyDescent="0.3">
      <c r="A7752" s="213">
        <v>2014</v>
      </c>
      <c r="B7752" s="213" t="s">
        <v>93</v>
      </c>
      <c r="C7752" s="213" t="s">
        <v>140</v>
      </c>
      <c r="D7752" s="213" t="s">
        <v>35</v>
      </c>
      <c r="E7752" s="213">
        <v>454</v>
      </c>
      <c r="F7752" s="213" t="s">
        <v>149</v>
      </c>
    </row>
    <row r="7753" spans="1:6" x14ac:dyDescent="0.3">
      <c r="A7753" s="213">
        <v>2014</v>
      </c>
      <c r="B7753" s="213" t="s">
        <v>93</v>
      </c>
      <c r="C7753" s="213" t="s">
        <v>140</v>
      </c>
      <c r="D7753" s="213" t="s">
        <v>41</v>
      </c>
      <c r="E7753" s="213">
        <v>507</v>
      </c>
      <c r="F7753" s="213" t="s">
        <v>149</v>
      </c>
    </row>
    <row r="7754" spans="1:6" x14ac:dyDescent="0.3">
      <c r="A7754" s="213">
        <v>2014</v>
      </c>
      <c r="B7754" s="213" t="s">
        <v>93</v>
      </c>
      <c r="C7754" s="213" t="s">
        <v>140</v>
      </c>
      <c r="D7754" s="213" t="s">
        <v>59</v>
      </c>
      <c r="E7754" s="213">
        <v>642</v>
      </c>
      <c r="F7754" s="213" t="s">
        <v>149</v>
      </c>
    </row>
    <row r="7755" spans="1:6" x14ac:dyDescent="0.3">
      <c r="A7755" s="213">
        <v>2014</v>
      </c>
      <c r="B7755" s="213" t="s">
        <v>93</v>
      </c>
      <c r="C7755" s="213" t="s">
        <v>140</v>
      </c>
      <c r="D7755" s="213" t="s">
        <v>79</v>
      </c>
      <c r="E7755" s="292">
        <v>8322</v>
      </c>
      <c r="F7755" s="213" t="s">
        <v>149</v>
      </c>
    </row>
    <row r="7756" spans="1:6" x14ac:dyDescent="0.3">
      <c r="A7756" s="213">
        <v>2014</v>
      </c>
      <c r="B7756" s="213" t="s">
        <v>93</v>
      </c>
      <c r="C7756" s="213" t="s">
        <v>140</v>
      </c>
      <c r="D7756" s="213" t="s">
        <v>17</v>
      </c>
      <c r="E7756" s="292">
        <v>4611</v>
      </c>
      <c r="F7756" s="213" t="s">
        <v>149</v>
      </c>
    </row>
    <row r="7757" spans="1:6" x14ac:dyDescent="0.3">
      <c r="A7757" s="213">
        <v>2014</v>
      </c>
      <c r="B7757" s="213" t="s">
        <v>93</v>
      </c>
      <c r="C7757" s="213" t="s">
        <v>140</v>
      </c>
      <c r="D7757" s="213" t="s">
        <v>274</v>
      </c>
      <c r="E7757" s="213">
        <v>767</v>
      </c>
      <c r="F7757" s="213" t="s">
        <v>149</v>
      </c>
    </row>
    <row r="7758" spans="1:6" x14ac:dyDescent="0.3">
      <c r="A7758" s="213">
        <v>2014</v>
      </c>
      <c r="B7758" s="213" t="s">
        <v>93</v>
      </c>
      <c r="C7758" s="213" t="s">
        <v>140</v>
      </c>
      <c r="D7758" s="213" t="s">
        <v>66</v>
      </c>
      <c r="E7758" s="292">
        <v>1321</v>
      </c>
      <c r="F7758" s="213" t="s">
        <v>149</v>
      </c>
    </row>
    <row r="7759" spans="1:6" x14ac:dyDescent="0.3">
      <c r="A7759" s="213">
        <v>2014</v>
      </c>
      <c r="B7759" s="213" t="s">
        <v>93</v>
      </c>
      <c r="C7759" s="213" t="s">
        <v>140</v>
      </c>
      <c r="D7759" s="213" t="s">
        <v>283</v>
      </c>
      <c r="E7759" s="213">
        <v>463</v>
      </c>
      <c r="F7759" s="213" t="s">
        <v>149</v>
      </c>
    </row>
    <row r="7760" spans="1:6" x14ac:dyDescent="0.3">
      <c r="A7760" s="213">
        <v>2014</v>
      </c>
      <c r="B7760" s="213" t="s">
        <v>93</v>
      </c>
      <c r="C7760" s="213" t="s">
        <v>140</v>
      </c>
      <c r="D7760" s="213" t="s">
        <v>11</v>
      </c>
      <c r="E7760" s="292">
        <v>7891</v>
      </c>
      <c r="F7760" s="213" t="s">
        <v>149</v>
      </c>
    </row>
    <row r="7761" spans="1:6" x14ac:dyDescent="0.3">
      <c r="A7761" s="213">
        <v>2014</v>
      </c>
      <c r="B7761" s="213" t="s">
        <v>93</v>
      </c>
      <c r="C7761" s="213" t="s">
        <v>140</v>
      </c>
      <c r="D7761" s="213" t="s">
        <v>56</v>
      </c>
      <c r="E7761" s="292">
        <v>2289</v>
      </c>
      <c r="F7761" s="213" t="s">
        <v>149</v>
      </c>
    </row>
    <row r="7762" spans="1:6" x14ac:dyDescent="0.3">
      <c r="A7762" s="213">
        <v>2014</v>
      </c>
      <c r="B7762" s="213" t="s">
        <v>93</v>
      </c>
      <c r="C7762" s="213" t="s">
        <v>140</v>
      </c>
      <c r="D7762" s="213" t="s">
        <v>29</v>
      </c>
      <c r="E7762" s="292">
        <v>2174</v>
      </c>
      <c r="F7762" s="213" t="s">
        <v>149</v>
      </c>
    </row>
    <row r="7763" spans="1:6" x14ac:dyDescent="0.3">
      <c r="A7763" s="213">
        <v>2014</v>
      </c>
      <c r="B7763" s="213" t="s">
        <v>93</v>
      </c>
      <c r="C7763" s="213" t="s">
        <v>140</v>
      </c>
      <c r="D7763" s="213" t="s">
        <v>40</v>
      </c>
      <c r="E7763" s="213">
        <v>209</v>
      </c>
      <c r="F7763" s="213" t="s">
        <v>149</v>
      </c>
    </row>
    <row r="7764" spans="1:6" x14ac:dyDescent="0.3">
      <c r="A7764" s="213">
        <v>2014</v>
      </c>
      <c r="B7764" s="213" t="s">
        <v>93</v>
      </c>
      <c r="C7764" s="213" t="s">
        <v>140</v>
      </c>
      <c r="D7764" s="213" t="s">
        <v>47</v>
      </c>
      <c r="E7764" s="292">
        <v>5701</v>
      </c>
      <c r="F7764" s="213" t="s">
        <v>149</v>
      </c>
    </row>
    <row r="7765" spans="1:6" x14ac:dyDescent="0.3">
      <c r="A7765" s="213">
        <v>2014</v>
      </c>
      <c r="B7765" s="213" t="s">
        <v>93</v>
      </c>
      <c r="C7765" s="213" t="s">
        <v>140</v>
      </c>
      <c r="D7765" s="213" t="s">
        <v>57</v>
      </c>
      <c r="E7765" s="292">
        <v>1078</v>
      </c>
      <c r="F7765" s="213" t="s">
        <v>149</v>
      </c>
    </row>
    <row r="7766" spans="1:6" x14ac:dyDescent="0.3">
      <c r="A7766" s="213">
        <v>2014</v>
      </c>
      <c r="B7766" s="213" t="s">
        <v>93</v>
      </c>
      <c r="C7766" s="213" t="s">
        <v>140</v>
      </c>
      <c r="D7766" s="213" t="s">
        <v>74</v>
      </c>
      <c r="E7766" s="292">
        <v>5668</v>
      </c>
      <c r="F7766" s="213" t="s">
        <v>149</v>
      </c>
    </row>
    <row r="7767" spans="1:6" x14ac:dyDescent="0.3">
      <c r="A7767" s="213">
        <v>2014</v>
      </c>
      <c r="B7767" s="213" t="s">
        <v>93</v>
      </c>
      <c r="C7767" s="213" t="s">
        <v>140</v>
      </c>
      <c r="D7767" s="213" t="s">
        <v>53</v>
      </c>
      <c r="E7767" s="213">
        <v>760</v>
      </c>
      <c r="F7767" s="213" t="s">
        <v>149</v>
      </c>
    </row>
    <row r="7768" spans="1:6" x14ac:dyDescent="0.3">
      <c r="A7768" s="213">
        <v>2014</v>
      </c>
      <c r="B7768" s="213" t="s">
        <v>93</v>
      </c>
      <c r="C7768" s="213" t="s">
        <v>140</v>
      </c>
      <c r="D7768" s="213" t="s">
        <v>284</v>
      </c>
      <c r="E7768" s="213">
        <v>183</v>
      </c>
      <c r="F7768" s="213" t="s">
        <v>149</v>
      </c>
    </row>
    <row r="7769" spans="1:6" x14ac:dyDescent="0.3">
      <c r="A7769" s="213">
        <v>2014</v>
      </c>
      <c r="B7769" s="213" t="s">
        <v>93</v>
      </c>
      <c r="C7769" s="213" t="s">
        <v>140</v>
      </c>
      <c r="D7769" s="213" t="s">
        <v>49</v>
      </c>
      <c r="E7769" s="213">
        <v>233</v>
      </c>
      <c r="F7769" s="213" t="s">
        <v>149</v>
      </c>
    </row>
    <row r="7770" spans="1:6" x14ac:dyDescent="0.3">
      <c r="A7770" s="213">
        <v>2014</v>
      </c>
      <c r="B7770" s="213" t="s">
        <v>93</v>
      </c>
      <c r="C7770" s="213" t="s">
        <v>140</v>
      </c>
      <c r="D7770" s="213" t="s">
        <v>33</v>
      </c>
      <c r="E7770" s="292">
        <v>1227</v>
      </c>
      <c r="F7770" s="213" t="s">
        <v>149</v>
      </c>
    </row>
    <row r="7771" spans="1:6" x14ac:dyDescent="0.3">
      <c r="A7771" s="213">
        <v>2014</v>
      </c>
      <c r="B7771" s="213" t="s">
        <v>93</v>
      </c>
      <c r="C7771" s="213" t="s">
        <v>140</v>
      </c>
      <c r="D7771" s="213" t="s">
        <v>60</v>
      </c>
      <c r="E7771" s="292">
        <v>2310</v>
      </c>
      <c r="F7771" s="213" t="s">
        <v>149</v>
      </c>
    </row>
    <row r="7772" spans="1:6" x14ac:dyDescent="0.3">
      <c r="A7772" s="213">
        <v>2014</v>
      </c>
      <c r="B7772" s="213" t="s">
        <v>93</v>
      </c>
      <c r="C7772" s="213" t="s">
        <v>140</v>
      </c>
      <c r="D7772" s="213" t="s">
        <v>25</v>
      </c>
      <c r="E7772" s="292">
        <v>5269</v>
      </c>
      <c r="F7772" s="213" t="s">
        <v>149</v>
      </c>
    </row>
    <row r="7773" spans="1:6" x14ac:dyDescent="0.3">
      <c r="A7773" s="213">
        <v>2014</v>
      </c>
      <c r="B7773" s="213" t="s">
        <v>93</v>
      </c>
      <c r="C7773" s="213" t="s">
        <v>140</v>
      </c>
      <c r="D7773" s="213" t="s">
        <v>7</v>
      </c>
      <c r="E7773" s="292">
        <v>6530</v>
      </c>
      <c r="F7773" s="213" t="s">
        <v>149</v>
      </c>
    </row>
    <row r="7774" spans="1:6" x14ac:dyDescent="0.3">
      <c r="A7774" s="213">
        <v>2014</v>
      </c>
      <c r="B7774" s="213" t="s">
        <v>93</v>
      </c>
      <c r="C7774" s="213" t="s">
        <v>140</v>
      </c>
      <c r="D7774" s="213" t="s">
        <v>51</v>
      </c>
      <c r="E7774" s="213">
        <v>209</v>
      </c>
      <c r="F7774" s="213" t="s">
        <v>149</v>
      </c>
    </row>
    <row r="7775" spans="1:6" x14ac:dyDescent="0.3">
      <c r="A7775" s="213">
        <v>2014</v>
      </c>
      <c r="B7775" s="213" t="s">
        <v>93</v>
      </c>
      <c r="C7775" s="213" t="s">
        <v>140</v>
      </c>
      <c r="D7775" s="213" t="s">
        <v>55</v>
      </c>
      <c r="E7775" s="213">
        <v>275</v>
      </c>
      <c r="F7775" s="213" t="s">
        <v>149</v>
      </c>
    </row>
    <row r="7776" spans="1:6" x14ac:dyDescent="0.3">
      <c r="A7776" s="213">
        <v>2014</v>
      </c>
      <c r="B7776" s="213" t="s">
        <v>93</v>
      </c>
      <c r="C7776" s="213" t="s">
        <v>140</v>
      </c>
      <c r="D7776" s="213" t="s">
        <v>36</v>
      </c>
      <c r="E7776" s="292">
        <v>1900</v>
      </c>
      <c r="F7776" s="213" t="s">
        <v>149</v>
      </c>
    </row>
    <row r="7777" spans="1:6" x14ac:dyDescent="0.3">
      <c r="A7777" s="213">
        <v>2014</v>
      </c>
      <c r="B7777" s="213" t="s">
        <v>93</v>
      </c>
      <c r="C7777" s="213" t="s">
        <v>140</v>
      </c>
      <c r="D7777" s="213" t="s">
        <v>285</v>
      </c>
      <c r="E7777" s="213">
        <v>161</v>
      </c>
      <c r="F7777" s="213" t="s">
        <v>149</v>
      </c>
    </row>
    <row r="7778" spans="1:6" x14ac:dyDescent="0.3">
      <c r="A7778" s="213">
        <v>2014</v>
      </c>
      <c r="B7778" s="213" t="s">
        <v>93</v>
      </c>
      <c r="C7778" s="213" t="s">
        <v>140</v>
      </c>
      <c r="D7778" s="213" t="s">
        <v>21</v>
      </c>
      <c r="E7778" s="292">
        <v>2096</v>
      </c>
      <c r="F7778" s="213" t="s">
        <v>149</v>
      </c>
    </row>
    <row r="7779" spans="1:6" x14ac:dyDescent="0.3">
      <c r="A7779" s="213">
        <v>2014</v>
      </c>
      <c r="B7779" s="213" t="s">
        <v>93</v>
      </c>
      <c r="C7779" s="213" t="s">
        <v>140</v>
      </c>
      <c r="D7779" s="213" t="s">
        <v>42</v>
      </c>
      <c r="E7779" s="213">
        <v>239</v>
      </c>
      <c r="F7779" s="213" t="s">
        <v>149</v>
      </c>
    </row>
    <row r="7780" spans="1:6" x14ac:dyDescent="0.3">
      <c r="A7780" s="213">
        <v>2014</v>
      </c>
      <c r="B7780" s="213" t="s">
        <v>93</v>
      </c>
      <c r="C7780" s="213" t="s">
        <v>140</v>
      </c>
      <c r="D7780" s="213" t="s">
        <v>286</v>
      </c>
      <c r="E7780" s="213">
        <v>281</v>
      </c>
      <c r="F7780" s="213" t="s">
        <v>149</v>
      </c>
    </row>
    <row r="7781" spans="1:6" x14ac:dyDescent="0.3">
      <c r="A7781" s="213">
        <v>2014</v>
      </c>
      <c r="B7781" s="213" t="s">
        <v>93</v>
      </c>
      <c r="C7781" s="213" t="s">
        <v>140</v>
      </c>
      <c r="D7781" s="213" t="s">
        <v>16</v>
      </c>
      <c r="E7781" s="292">
        <v>4907</v>
      </c>
      <c r="F7781" s="213" t="s">
        <v>149</v>
      </c>
    </row>
    <row r="7782" spans="1:6" x14ac:dyDescent="0.3">
      <c r="A7782" s="213">
        <v>2014</v>
      </c>
      <c r="B7782" s="213" t="s">
        <v>93</v>
      </c>
      <c r="C7782" s="213" t="s">
        <v>140</v>
      </c>
      <c r="D7782" s="213" t="s">
        <v>2</v>
      </c>
      <c r="E7782" s="292">
        <v>10890</v>
      </c>
      <c r="F7782" s="213" t="s">
        <v>149</v>
      </c>
    </row>
    <row r="7783" spans="1:6" x14ac:dyDescent="0.3">
      <c r="A7783" s="213">
        <v>2014</v>
      </c>
      <c r="B7783" s="213" t="s">
        <v>93</v>
      </c>
      <c r="C7783" s="213" t="s">
        <v>140</v>
      </c>
      <c r="D7783" s="213" t="s">
        <v>287</v>
      </c>
      <c r="E7783" s="213">
        <v>231</v>
      </c>
      <c r="F7783" s="213" t="s">
        <v>149</v>
      </c>
    </row>
    <row r="7784" spans="1:6" x14ac:dyDescent="0.3">
      <c r="A7784" s="213">
        <v>2014</v>
      </c>
      <c r="B7784" s="213" t="s">
        <v>93</v>
      </c>
      <c r="C7784" s="213" t="s">
        <v>140</v>
      </c>
      <c r="D7784" s="213" t="s">
        <v>288</v>
      </c>
      <c r="E7784" s="213">
        <v>269</v>
      </c>
      <c r="F7784" s="213" t="s">
        <v>149</v>
      </c>
    </row>
    <row r="7785" spans="1:6" x14ac:dyDescent="0.3">
      <c r="A7785" s="213">
        <v>2014</v>
      </c>
      <c r="B7785" s="213" t="s">
        <v>93</v>
      </c>
      <c r="C7785" s="213" t="s">
        <v>140</v>
      </c>
      <c r="D7785" s="213" t="s">
        <v>4</v>
      </c>
      <c r="E7785" s="292">
        <v>11605</v>
      </c>
      <c r="F7785" s="213" t="s">
        <v>149</v>
      </c>
    </row>
    <row r="7786" spans="1:6" x14ac:dyDescent="0.3">
      <c r="A7786" s="213">
        <v>2014</v>
      </c>
      <c r="B7786" s="213" t="s">
        <v>93</v>
      </c>
      <c r="C7786" s="213" t="s">
        <v>140</v>
      </c>
      <c r="D7786" s="213" t="s">
        <v>38</v>
      </c>
      <c r="E7786" s="213">
        <v>958</v>
      </c>
      <c r="F7786" s="213" t="s">
        <v>149</v>
      </c>
    </row>
    <row r="7787" spans="1:6" x14ac:dyDescent="0.3">
      <c r="A7787" s="213">
        <v>2014</v>
      </c>
      <c r="B7787" s="213" t="s">
        <v>93</v>
      </c>
      <c r="C7787" s="213" t="s">
        <v>140</v>
      </c>
      <c r="D7787" s="213" t="s">
        <v>275</v>
      </c>
      <c r="E7787" s="292">
        <v>1226</v>
      </c>
      <c r="F7787" s="213" t="s">
        <v>149</v>
      </c>
    </row>
    <row r="7788" spans="1:6" x14ac:dyDescent="0.3">
      <c r="A7788" s="213">
        <v>2014</v>
      </c>
      <c r="B7788" s="213" t="s">
        <v>93</v>
      </c>
      <c r="C7788" s="213" t="s">
        <v>140</v>
      </c>
      <c r="D7788" s="213" t="s">
        <v>8</v>
      </c>
      <c r="E7788" s="292">
        <v>4104</v>
      </c>
      <c r="F7788" s="213" t="s">
        <v>149</v>
      </c>
    </row>
    <row r="7789" spans="1:6" x14ac:dyDescent="0.3">
      <c r="A7789" s="213">
        <v>2014</v>
      </c>
      <c r="B7789" s="213" t="s">
        <v>93</v>
      </c>
      <c r="C7789" s="213" t="s">
        <v>140</v>
      </c>
      <c r="D7789" s="213" t="s">
        <v>289</v>
      </c>
      <c r="E7789" s="213">
        <v>170</v>
      </c>
      <c r="F7789" s="213" t="s">
        <v>149</v>
      </c>
    </row>
    <row r="7790" spans="1:6" x14ac:dyDescent="0.3">
      <c r="A7790" s="213">
        <v>2014</v>
      </c>
      <c r="B7790" s="213" t="s">
        <v>93</v>
      </c>
      <c r="C7790" s="213" t="s">
        <v>140</v>
      </c>
      <c r="D7790" s="213" t="s">
        <v>292</v>
      </c>
      <c r="E7790" s="213">
        <v>68</v>
      </c>
      <c r="F7790" s="213" t="s">
        <v>149</v>
      </c>
    </row>
    <row r="7791" spans="1:6" x14ac:dyDescent="0.3">
      <c r="A7791" s="213">
        <v>2014</v>
      </c>
      <c r="B7791" s="213" t="s">
        <v>93</v>
      </c>
      <c r="C7791" s="213" t="s">
        <v>140</v>
      </c>
      <c r="D7791" s="213" t="s">
        <v>78</v>
      </c>
      <c r="E7791" s="292">
        <v>6458</v>
      </c>
      <c r="F7791" s="213" t="s">
        <v>149</v>
      </c>
    </row>
    <row r="7792" spans="1:6" x14ac:dyDescent="0.3">
      <c r="A7792" s="213">
        <v>2014</v>
      </c>
      <c r="B7792" s="213" t="s">
        <v>93</v>
      </c>
      <c r="C7792" s="213" t="s">
        <v>140</v>
      </c>
      <c r="D7792" s="213" t="s">
        <v>27</v>
      </c>
      <c r="E7792" s="292">
        <v>3856</v>
      </c>
      <c r="F7792" s="213" t="s">
        <v>149</v>
      </c>
    </row>
    <row r="7793" spans="1:6" x14ac:dyDescent="0.3">
      <c r="A7793" s="213">
        <v>2014</v>
      </c>
      <c r="B7793" s="213" t="s">
        <v>93</v>
      </c>
      <c r="C7793" s="213" t="s">
        <v>140</v>
      </c>
      <c r="D7793" s="213" t="s">
        <v>13</v>
      </c>
      <c r="E7793" s="292">
        <v>1727</v>
      </c>
      <c r="F7793" s="213" t="s">
        <v>149</v>
      </c>
    </row>
    <row r="7794" spans="1:6" x14ac:dyDescent="0.3">
      <c r="A7794" s="213">
        <v>2014</v>
      </c>
      <c r="B7794" s="213" t="s">
        <v>93</v>
      </c>
      <c r="C7794" s="213" t="s">
        <v>140</v>
      </c>
      <c r="D7794" s="213" t="s">
        <v>70</v>
      </c>
      <c r="E7794" s="292">
        <v>4994</v>
      </c>
      <c r="F7794" s="213" t="s">
        <v>149</v>
      </c>
    </row>
    <row r="7795" spans="1:6" x14ac:dyDescent="0.3">
      <c r="A7795" s="213">
        <v>2014</v>
      </c>
      <c r="B7795" s="213" t="s">
        <v>93</v>
      </c>
      <c r="C7795" s="213" t="s">
        <v>140</v>
      </c>
      <c r="D7795" s="213" t="s">
        <v>72</v>
      </c>
      <c r="E7795" s="292">
        <v>1294</v>
      </c>
      <c r="F7795" s="213" t="s">
        <v>149</v>
      </c>
    </row>
    <row r="7796" spans="1:6" x14ac:dyDescent="0.3">
      <c r="A7796" s="213">
        <v>2014</v>
      </c>
      <c r="B7796" s="213" t="s">
        <v>93</v>
      </c>
      <c r="C7796" s="213" t="s">
        <v>140</v>
      </c>
      <c r="D7796" s="213" t="s">
        <v>276</v>
      </c>
      <c r="E7796" s="213">
        <v>498</v>
      </c>
      <c r="F7796" s="213" t="s">
        <v>149</v>
      </c>
    </row>
    <row r="7797" spans="1:6" x14ac:dyDescent="0.3">
      <c r="A7797" s="213">
        <v>2014</v>
      </c>
      <c r="B7797" s="213" t="s">
        <v>93</v>
      </c>
      <c r="C7797" s="213" t="s">
        <v>140</v>
      </c>
      <c r="D7797" s="213" t="s">
        <v>6</v>
      </c>
      <c r="E7797" s="292">
        <v>12192</v>
      </c>
      <c r="F7797" s="213" t="s">
        <v>149</v>
      </c>
    </row>
    <row r="7798" spans="1:6" x14ac:dyDescent="0.3">
      <c r="A7798" s="213">
        <v>2014</v>
      </c>
      <c r="B7798" s="213" t="s">
        <v>93</v>
      </c>
      <c r="C7798" s="213" t="s">
        <v>140</v>
      </c>
      <c r="D7798" s="213" t="s">
        <v>62</v>
      </c>
      <c r="E7798" s="292">
        <v>3234</v>
      </c>
      <c r="F7798" s="213" t="s">
        <v>149</v>
      </c>
    </row>
    <row r="7799" spans="1:6" x14ac:dyDescent="0.3">
      <c r="A7799" s="213">
        <v>2014</v>
      </c>
      <c r="B7799" s="213" t="s">
        <v>93</v>
      </c>
      <c r="C7799" s="213" t="s">
        <v>140</v>
      </c>
      <c r="D7799" s="213" t="s">
        <v>5</v>
      </c>
      <c r="E7799" s="292">
        <v>8413</v>
      </c>
      <c r="F7799" s="213" t="s">
        <v>149</v>
      </c>
    </row>
    <row r="7800" spans="1:6" x14ac:dyDescent="0.3">
      <c r="A7800" s="213">
        <v>2014</v>
      </c>
      <c r="B7800" s="213" t="s">
        <v>93</v>
      </c>
      <c r="C7800" s="213" t="s">
        <v>140</v>
      </c>
      <c r="D7800" s="213" t="s">
        <v>37</v>
      </c>
      <c r="E7800" s="213">
        <v>245</v>
      </c>
      <c r="F7800" s="213" t="s">
        <v>149</v>
      </c>
    </row>
    <row r="7801" spans="1:6" x14ac:dyDescent="0.3">
      <c r="A7801" s="213">
        <v>2014</v>
      </c>
      <c r="B7801" s="213" t="s">
        <v>93</v>
      </c>
      <c r="C7801" s="213" t="s">
        <v>140</v>
      </c>
      <c r="D7801" s="213" t="s">
        <v>76</v>
      </c>
      <c r="E7801" s="292">
        <v>5118</v>
      </c>
      <c r="F7801" s="213" t="s">
        <v>149</v>
      </c>
    </row>
    <row r="7802" spans="1:6" x14ac:dyDescent="0.3">
      <c r="A7802" s="213">
        <v>2014</v>
      </c>
      <c r="B7802" s="213" t="s">
        <v>93</v>
      </c>
      <c r="C7802" s="213" t="s">
        <v>140</v>
      </c>
      <c r="D7802" s="213" t="s">
        <v>63</v>
      </c>
      <c r="E7802" s="292">
        <v>1003</v>
      </c>
      <c r="F7802" s="213" t="s">
        <v>149</v>
      </c>
    </row>
    <row r="7803" spans="1:6" x14ac:dyDescent="0.3">
      <c r="A7803" s="213">
        <v>2014</v>
      </c>
      <c r="B7803" s="213" t="s">
        <v>93</v>
      </c>
      <c r="C7803" s="213" t="s">
        <v>140</v>
      </c>
      <c r="D7803" s="213" t="s">
        <v>277</v>
      </c>
      <c r="E7803" s="213">
        <v>666</v>
      </c>
      <c r="F7803" s="213" t="s">
        <v>149</v>
      </c>
    </row>
    <row r="7804" spans="1:6" x14ac:dyDescent="0.3">
      <c r="A7804" s="213">
        <v>2014</v>
      </c>
      <c r="B7804" s="213" t="s">
        <v>93</v>
      </c>
      <c r="C7804" s="213" t="s">
        <v>140</v>
      </c>
      <c r="D7804" s="213" t="s">
        <v>43</v>
      </c>
      <c r="E7804" s="292">
        <v>1421</v>
      </c>
      <c r="F7804" s="213" t="s">
        <v>149</v>
      </c>
    </row>
    <row r="7805" spans="1:6" x14ac:dyDescent="0.3">
      <c r="A7805" s="213">
        <v>2014</v>
      </c>
      <c r="B7805" s="213" t="s">
        <v>93</v>
      </c>
      <c r="C7805" s="213" t="s">
        <v>140</v>
      </c>
      <c r="D7805" s="213" t="s">
        <v>65</v>
      </c>
      <c r="E7805" s="292">
        <v>1585</v>
      </c>
      <c r="F7805" s="213" t="s">
        <v>149</v>
      </c>
    </row>
    <row r="7806" spans="1:6" x14ac:dyDescent="0.3">
      <c r="A7806" s="213">
        <v>2014</v>
      </c>
      <c r="B7806" s="213" t="s">
        <v>93</v>
      </c>
      <c r="C7806" s="213" t="s">
        <v>140</v>
      </c>
      <c r="D7806" s="213" t="s">
        <v>22</v>
      </c>
      <c r="E7806" s="292">
        <v>1902</v>
      </c>
      <c r="F7806" s="213" t="s">
        <v>149</v>
      </c>
    </row>
    <row r="7807" spans="1:6" x14ac:dyDescent="0.3">
      <c r="A7807" s="213">
        <v>2014</v>
      </c>
      <c r="B7807" s="213" t="s">
        <v>93</v>
      </c>
      <c r="C7807" s="213" t="s">
        <v>140</v>
      </c>
      <c r="D7807" s="213" t="s">
        <v>61</v>
      </c>
      <c r="E7807" s="292">
        <v>1036</v>
      </c>
      <c r="F7807" s="213" t="s">
        <v>149</v>
      </c>
    </row>
    <row r="7808" spans="1:6" x14ac:dyDescent="0.3">
      <c r="A7808" s="213">
        <v>2014</v>
      </c>
      <c r="B7808" s="213" t="s">
        <v>93</v>
      </c>
      <c r="C7808" s="213" t="s">
        <v>140</v>
      </c>
      <c r="D7808" s="213" t="s">
        <v>23</v>
      </c>
      <c r="E7808" s="292">
        <v>2320</v>
      </c>
      <c r="F7808" s="213" t="s">
        <v>149</v>
      </c>
    </row>
    <row r="7809" spans="1:6" x14ac:dyDescent="0.3">
      <c r="A7809" s="213">
        <v>2014</v>
      </c>
      <c r="B7809" s="213" t="s">
        <v>93</v>
      </c>
      <c r="C7809" s="213" t="s">
        <v>140</v>
      </c>
      <c r="D7809" s="213" t="s">
        <v>12</v>
      </c>
      <c r="E7809" s="292">
        <v>1479</v>
      </c>
      <c r="F7809" s="213" t="s">
        <v>149</v>
      </c>
    </row>
    <row r="7810" spans="1:6" x14ac:dyDescent="0.3">
      <c r="A7810" s="213">
        <v>2014</v>
      </c>
      <c r="B7810" s="213" t="s">
        <v>93</v>
      </c>
      <c r="C7810" s="213" t="s">
        <v>140</v>
      </c>
      <c r="D7810" s="213" t="s">
        <v>278</v>
      </c>
      <c r="E7810" s="292">
        <v>3325</v>
      </c>
      <c r="F7810" s="213" t="s">
        <v>149</v>
      </c>
    </row>
    <row r="7811" spans="1:6" x14ac:dyDescent="0.3">
      <c r="A7811" s="213">
        <v>2014</v>
      </c>
      <c r="B7811" s="213" t="s">
        <v>93</v>
      </c>
      <c r="C7811" s="213" t="s">
        <v>140</v>
      </c>
      <c r="D7811" s="213" t="s">
        <v>19</v>
      </c>
      <c r="E7811" s="292">
        <v>2755</v>
      </c>
      <c r="F7811" s="213" t="s">
        <v>149</v>
      </c>
    </row>
    <row r="7812" spans="1:6" x14ac:dyDescent="0.3">
      <c r="A7812" s="213">
        <v>2014</v>
      </c>
      <c r="B7812" s="213" t="s">
        <v>93</v>
      </c>
      <c r="C7812" s="213" t="s">
        <v>140</v>
      </c>
      <c r="D7812" s="213" t="s">
        <v>45</v>
      </c>
      <c r="E7812" s="213">
        <v>628</v>
      </c>
      <c r="F7812" s="213" t="s">
        <v>149</v>
      </c>
    </row>
    <row r="7813" spans="1:6" x14ac:dyDescent="0.3">
      <c r="A7813" s="213">
        <v>2014</v>
      </c>
      <c r="B7813" s="213" t="s">
        <v>93</v>
      </c>
      <c r="C7813" s="213" t="s">
        <v>140</v>
      </c>
      <c r="D7813" s="213" t="s">
        <v>48</v>
      </c>
      <c r="E7813" s="292">
        <v>1719</v>
      </c>
      <c r="F7813" s="213" t="s">
        <v>149</v>
      </c>
    </row>
    <row r="7814" spans="1:6" x14ac:dyDescent="0.3">
      <c r="A7814" s="213">
        <v>2014</v>
      </c>
      <c r="B7814" s="213" t="s">
        <v>93</v>
      </c>
      <c r="C7814" s="213" t="s">
        <v>140</v>
      </c>
      <c r="D7814" s="213" t="s">
        <v>34</v>
      </c>
      <c r="E7814" s="213">
        <v>817</v>
      </c>
      <c r="F7814" s="213" t="s">
        <v>149</v>
      </c>
    </row>
    <row r="7815" spans="1:6" x14ac:dyDescent="0.3">
      <c r="A7815" s="213">
        <v>2014</v>
      </c>
      <c r="B7815" s="213" t="s">
        <v>93</v>
      </c>
      <c r="C7815" s="213" t="s">
        <v>140</v>
      </c>
      <c r="D7815" s="213" t="s">
        <v>3</v>
      </c>
      <c r="E7815" s="292">
        <v>10197</v>
      </c>
      <c r="F7815" s="213" t="s">
        <v>149</v>
      </c>
    </row>
    <row r="7816" spans="1:6" x14ac:dyDescent="0.3">
      <c r="A7816" s="213">
        <v>2014</v>
      </c>
      <c r="B7816" s="213" t="s">
        <v>93</v>
      </c>
      <c r="C7816" s="213" t="s">
        <v>140</v>
      </c>
      <c r="D7816" s="213" t="s">
        <v>80</v>
      </c>
      <c r="E7816" s="292">
        <v>3494</v>
      </c>
      <c r="F7816" s="213" t="s">
        <v>149</v>
      </c>
    </row>
    <row r="7817" spans="1:6" x14ac:dyDescent="0.3">
      <c r="A7817" s="213">
        <v>2014</v>
      </c>
      <c r="B7817" s="213" t="s">
        <v>93</v>
      </c>
      <c r="C7817" s="213" t="s">
        <v>140</v>
      </c>
      <c r="D7817" s="213" t="s">
        <v>39</v>
      </c>
      <c r="E7817" s="292">
        <v>2844</v>
      </c>
      <c r="F7817" s="213" t="s">
        <v>149</v>
      </c>
    </row>
    <row r="7818" spans="1:6" x14ac:dyDescent="0.3">
      <c r="A7818" s="213">
        <v>2014</v>
      </c>
      <c r="B7818" s="213" t="s">
        <v>93</v>
      </c>
      <c r="C7818" s="213" t="s">
        <v>140</v>
      </c>
      <c r="D7818" s="213" t="s">
        <v>14</v>
      </c>
      <c r="E7818" s="292">
        <v>7036</v>
      </c>
      <c r="F7818" s="213" t="s">
        <v>149</v>
      </c>
    </row>
    <row r="7819" spans="1:6" x14ac:dyDescent="0.3">
      <c r="A7819" s="213">
        <v>2014</v>
      </c>
      <c r="B7819" s="213" t="s">
        <v>93</v>
      </c>
      <c r="C7819" s="213" t="s">
        <v>140</v>
      </c>
      <c r="D7819" s="213" t="s">
        <v>68</v>
      </c>
      <c r="E7819" s="292">
        <v>1427</v>
      </c>
      <c r="F7819" s="213" t="s">
        <v>149</v>
      </c>
    </row>
    <row r="7820" spans="1:6" x14ac:dyDescent="0.3">
      <c r="A7820" s="213">
        <v>2014</v>
      </c>
      <c r="B7820" s="213" t="s">
        <v>93</v>
      </c>
      <c r="C7820" s="213" t="s">
        <v>140</v>
      </c>
      <c r="D7820" s="213" t="s">
        <v>69</v>
      </c>
      <c r="E7820" s="292">
        <v>1285</v>
      </c>
      <c r="F7820" s="213" t="s">
        <v>149</v>
      </c>
    </row>
    <row r="7821" spans="1:6" x14ac:dyDescent="0.3">
      <c r="A7821" s="213">
        <v>2014</v>
      </c>
      <c r="B7821" s="213" t="s">
        <v>93</v>
      </c>
      <c r="C7821" s="213" t="s">
        <v>140</v>
      </c>
      <c r="D7821" s="213" t="s">
        <v>50</v>
      </c>
      <c r="E7821" s="213">
        <v>290</v>
      </c>
      <c r="F7821" s="213" t="s">
        <v>149</v>
      </c>
    </row>
    <row r="7822" spans="1:6" x14ac:dyDescent="0.3">
      <c r="A7822" s="213">
        <v>2014</v>
      </c>
      <c r="B7822" s="213" t="s">
        <v>93</v>
      </c>
      <c r="C7822" s="213" t="s">
        <v>140</v>
      </c>
      <c r="D7822" s="213" t="s">
        <v>279</v>
      </c>
      <c r="E7822" s="213">
        <v>569</v>
      </c>
      <c r="F7822" s="213" t="s">
        <v>149</v>
      </c>
    </row>
    <row r="7823" spans="1:6" x14ac:dyDescent="0.3">
      <c r="A7823" s="213">
        <v>2014</v>
      </c>
      <c r="B7823" s="213" t="s">
        <v>93</v>
      </c>
      <c r="C7823" s="213" t="s">
        <v>140</v>
      </c>
      <c r="D7823" s="213" t="s">
        <v>24</v>
      </c>
      <c r="E7823" s="292">
        <v>6841</v>
      </c>
      <c r="F7823" s="213" t="s">
        <v>149</v>
      </c>
    </row>
    <row r="7824" spans="1:6" x14ac:dyDescent="0.3">
      <c r="A7824" s="213">
        <v>2014</v>
      </c>
      <c r="B7824" s="213" t="s">
        <v>93</v>
      </c>
      <c r="C7824" s="213" t="s">
        <v>140</v>
      </c>
      <c r="D7824" s="213" t="s">
        <v>9</v>
      </c>
      <c r="E7824" s="292">
        <v>4895</v>
      </c>
      <c r="F7824" s="213" t="s">
        <v>149</v>
      </c>
    </row>
    <row r="7825" spans="1:6" x14ac:dyDescent="0.3">
      <c r="A7825" s="213">
        <v>2014</v>
      </c>
      <c r="B7825" s="213" t="s">
        <v>93</v>
      </c>
      <c r="C7825" s="213" t="s">
        <v>140</v>
      </c>
      <c r="D7825" s="213" t="s">
        <v>67</v>
      </c>
      <c r="E7825" s="292">
        <v>2137</v>
      </c>
      <c r="F7825" s="213" t="s">
        <v>149</v>
      </c>
    </row>
    <row r="7826" spans="1:6" x14ac:dyDescent="0.3">
      <c r="A7826" s="213">
        <v>2014</v>
      </c>
      <c r="B7826" s="213" t="s">
        <v>93</v>
      </c>
      <c r="C7826" s="213" t="s">
        <v>140</v>
      </c>
      <c r="D7826" s="213" t="s">
        <v>28</v>
      </c>
      <c r="E7826" s="292">
        <v>3310</v>
      </c>
      <c r="F7826" s="213" t="s">
        <v>149</v>
      </c>
    </row>
    <row r="7827" spans="1:6" x14ac:dyDescent="0.3">
      <c r="A7827" s="213">
        <v>2014</v>
      </c>
      <c r="B7827" s="213" t="s">
        <v>93</v>
      </c>
      <c r="C7827" s="213" t="s">
        <v>140</v>
      </c>
      <c r="D7827" s="213" t="s">
        <v>31</v>
      </c>
      <c r="E7827" s="292">
        <v>2900</v>
      </c>
      <c r="F7827" s="213" t="s">
        <v>149</v>
      </c>
    </row>
    <row r="7828" spans="1:6" x14ac:dyDescent="0.3">
      <c r="A7828" s="213">
        <v>2014</v>
      </c>
      <c r="B7828" s="213" t="s">
        <v>93</v>
      </c>
      <c r="C7828" s="213" t="s">
        <v>140</v>
      </c>
      <c r="D7828" s="213" t="s">
        <v>64</v>
      </c>
      <c r="E7828" s="292">
        <v>3470</v>
      </c>
      <c r="F7828" s="213" t="s">
        <v>149</v>
      </c>
    </row>
    <row r="7829" spans="1:6" x14ac:dyDescent="0.3">
      <c r="A7829" s="213">
        <v>2014</v>
      </c>
      <c r="B7829" s="213" t="s">
        <v>93</v>
      </c>
      <c r="C7829" s="213" t="s">
        <v>140</v>
      </c>
      <c r="D7829" s="213" t="s">
        <v>290</v>
      </c>
      <c r="E7829" s="213">
        <v>203</v>
      </c>
      <c r="F7829" s="213" t="s">
        <v>149</v>
      </c>
    </row>
    <row r="7830" spans="1:6" x14ac:dyDescent="0.3">
      <c r="A7830" s="213">
        <v>2014</v>
      </c>
      <c r="B7830" s="213" t="s">
        <v>93</v>
      </c>
      <c r="C7830" s="213" t="s">
        <v>140</v>
      </c>
      <c r="D7830" s="213" t="s">
        <v>280</v>
      </c>
      <c r="E7830" s="213">
        <v>866</v>
      </c>
      <c r="F7830" s="213" t="s">
        <v>149</v>
      </c>
    </row>
    <row r="7831" spans="1:6" x14ac:dyDescent="0.3">
      <c r="A7831" s="213">
        <v>2014</v>
      </c>
      <c r="B7831" s="213" t="s">
        <v>93</v>
      </c>
      <c r="C7831" s="213" t="s">
        <v>140</v>
      </c>
      <c r="D7831" s="213" t="s">
        <v>73</v>
      </c>
      <c r="E7831" s="292">
        <v>5636</v>
      </c>
      <c r="F7831" s="213" t="s">
        <v>149</v>
      </c>
    </row>
    <row r="7832" spans="1:6" x14ac:dyDescent="0.3">
      <c r="A7832" s="213">
        <v>2014</v>
      </c>
      <c r="B7832" s="213" t="s">
        <v>93</v>
      </c>
      <c r="C7832" s="213" t="s">
        <v>140</v>
      </c>
      <c r="D7832" s="213" t="s">
        <v>26</v>
      </c>
      <c r="E7832" s="292">
        <v>2441</v>
      </c>
      <c r="F7832" s="213" t="s">
        <v>149</v>
      </c>
    </row>
    <row r="7833" spans="1:6" x14ac:dyDescent="0.3">
      <c r="A7833" s="213">
        <v>2014</v>
      </c>
      <c r="B7833" s="213" t="s">
        <v>93</v>
      </c>
      <c r="C7833" s="213" t="s">
        <v>140</v>
      </c>
      <c r="D7833" s="213" t="s">
        <v>32</v>
      </c>
      <c r="E7833" s="292">
        <v>2227</v>
      </c>
      <c r="F7833" s="213" t="s">
        <v>149</v>
      </c>
    </row>
    <row r="7834" spans="1:6" x14ac:dyDescent="0.3">
      <c r="A7834" s="213">
        <v>2014</v>
      </c>
      <c r="B7834" s="213" t="s">
        <v>93</v>
      </c>
      <c r="C7834" s="213" t="s">
        <v>140</v>
      </c>
      <c r="D7834" s="213" t="s">
        <v>46</v>
      </c>
      <c r="E7834" s="292">
        <v>5320</v>
      </c>
      <c r="F7834" s="213" t="s">
        <v>149</v>
      </c>
    </row>
    <row r="7835" spans="1:6" x14ac:dyDescent="0.3">
      <c r="A7835" s="213">
        <v>2014</v>
      </c>
      <c r="B7835" s="213" t="s">
        <v>93</v>
      </c>
      <c r="C7835" s="213" t="s">
        <v>140</v>
      </c>
      <c r="D7835" s="213" t="s">
        <v>75</v>
      </c>
      <c r="E7835" s="292">
        <v>3656</v>
      </c>
      <c r="F7835" s="213" t="s">
        <v>149</v>
      </c>
    </row>
    <row r="7836" spans="1:6" x14ac:dyDescent="0.3">
      <c r="A7836" s="213">
        <v>2014</v>
      </c>
      <c r="B7836" s="213" t="s">
        <v>93</v>
      </c>
      <c r="C7836" s="213" t="s">
        <v>140</v>
      </c>
      <c r="D7836" s="213" t="s">
        <v>10</v>
      </c>
      <c r="E7836" s="292">
        <v>8781</v>
      </c>
      <c r="F7836" s="213" t="s">
        <v>149</v>
      </c>
    </row>
    <row r="7837" spans="1:6" x14ac:dyDescent="0.3">
      <c r="A7837" s="213">
        <v>2014</v>
      </c>
      <c r="B7837" s="213" t="s">
        <v>93</v>
      </c>
      <c r="C7837" s="213" t="s">
        <v>140</v>
      </c>
      <c r="D7837" s="213" t="s">
        <v>291</v>
      </c>
      <c r="E7837" s="213">
        <v>865</v>
      </c>
      <c r="F7837" s="213" t="s">
        <v>149</v>
      </c>
    </row>
    <row r="7838" spans="1:6" x14ac:dyDescent="0.3">
      <c r="A7838" s="213">
        <v>2014</v>
      </c>
      <c r="B7838" s="213" t="s">
        <v>93</v>
      </c>
      <c r="C7838" s="213" t="s">
        <v>140</v>
      </c>
      <c r="D7838" s="213" t="s">
        <v>15</v>
      </c>
      <c r="E7838" s="292">
        <v>7192</v>
      </c>
      <c r="F7838" s="213" t="s">
        <v>149</v>
      </c>
    </row>
    <row r="7839" spans="1:6" x14ac:dyDescent="0.3">
      <c r="A7839" s="213">
        <v>2014</v>
      </c>
      <c r="B7839" s="213" t="s">
        <v>93</v>
      </c>
      <c r="C7839" s="213" t="s">
        <v>140</v>
      </c>
      <c r="D7839" s="213" t="s">
        <v>18</v>
      </c>
      <c r="E7839" s="292">
        <v>7789</v>
      </c>
      <c r="F7839" s="213" t="s">
        <v>149</v>
      </c>
    </row>
    <row r="7840" spans="1:6" x14ac:dyDescent="0.3">
      <c r="A7840" s="213">
        <v>2014</v>
      </c>
      <c r="B7840" s="213" t="s">
        <v>93</v>
      </c>
      <c r="C7840" s="213" t="s">
        <v>140</v>
      </c>
      <c r="D7840" s="213" t="s">
        <v>77</v>
      </c>
      <c r="E7840" s="292">
        <v>2614</v>
      </c>
      <c r="F7840" s="213" t="s">
        <v>149</v>
      </c>
    </row>
    <row r="7841" spans="1:6" x14ac:dyDescent="0.3">
      <c r="A7841" s="213">
        <v>2014</v>
      </c>
      <c r="B7841" s="213" t="s">
        <v>93</v>
      </c>
      <c r="C7841" s="213" t="s">
        <v>140</v>
      </c>
      <c r="D7841" s="213" t="s">
        <v>44</v>
      </c>
      <c r="E7841" s="213">
        <v>611</v>
      </c>
      <c r="F7841" s="213" t="s">
        <v>149</v>
      </c>
    </row>
    <row r="7842" spans="1:6" x14ac:dyDescent="0.3">
      <c r="A7842" s="213">
        <v>2014</v>
      </c>
      <c r="B7842" s="213" t="s">
        <v>93</v>
      </c>
      <c r="C7842" s="213" t="s">
        <v>140</v>
      </c>
      <c r="D7842" s="213" t="s">
        <v>71</v>
      </c>
      <c r="E7842" s="292">
        <v>2722</v>
      </c>
      <c r="F7842" s="213" t="s">
        <v>149</v>
      </c>
    </row>
    <row r="7843" spans="1:6" x14ac:dyDescent="0.3">
      <c r="A7843" s="213">
        <v>2014</v>
      </c>
      <c r="B7843" s="213" t="s">
        <v>93</v>
      </c>
      <c r="C7843" s="213" t="s">
        <v>140</v>
      </c>
      <c r="D7843" s="213" t="s">
        <v>52</v>
      </c>
      <c r="E7843" s="213">
        <v>724</v>
      </c>
      <c r="F7843" s="213" t="s">
        <v>149</v>
      </c>
    </row>
    <row r="7844" spans="1:6" x14ac:dyDescent="0.3">
      <c r="A7844" s="213">
        <v>2014</v>
      </c>
      <c r="B7844" s="213" t="s">
        <v>93</v>
      </c>
      <c r="C7844" s="213" t="s">
        <v>140</v>
      </c>
      <c r="D7844" s="213" t="s">
        <v>20</v>
      </c>
      <c r="E7844" s="292">
        <v>4418</v>
      </c>
      <c r="F7844" s="213" t="s">
        <v>149</v>
      </c>
    </row>
    <row r="7845" spans="1:6" x14ac:dyDescent="0.3">
      <c r="A7845" s="213">
        <v>2014</v>
      </c>
      <c r="B7845" s="213" t="s">
        <v>93</v>
      </c>
      <c r="C7845" s="213" t="s">
        <v>140</v>
      </c>
      <c r="D7845" s="213" t="s">
        <v>95</v>
      </c>
      <c r="E7845" s="292">
        <v>7221</v>
      </c>
      <c r="F7845" s="213" t="s">
        <v>149</v>
      </c>
    </row>
    <row r="7846" spans="1:6" x14ac:dyDescent="0.3">
      <c r="A7846" s="213">
        <v>2014</v>
      </c>
      <c r="B7846" s="213" t="s">
        <v>93</v>
      </c>
      <c r="C7846" s="213" t="s">
        <v>140</v>
      </c>
      <c r="D7846" s="213" t="s">
        <v>30</v>
      </c>
      <c r="E7846" s="213">
        <v>928</v>
      </c>
      <c r="F7846" s="213" t="s">
        <v>149</v>
      </c>
    </row>
    <row r="7847" spans="1:6" x14ac:dyDescent="0.3">
      <c r="A7847" s="213">
        <v>2014</v>
      </c>
      <c r="B7847" s="213" t="s">
        <v>93</v>
      </c>
      <c r="C7847" s="213" t="s">
        <v>140</v>
      </c>
      <c r="D7847" s="213" t="s">
        <v>58</v>
      </c>
      <c r="E7847" s="213">
        <v>326</v>
      </c>
      <c r="F7847" s="213" t="s">
        <v>149</v>
      </c>
    </row>
    <row r="7848" spans="1:6" x14ac:dyDescent="0.3">
      <c r="A7848" s="213">
        <v>2014</v>
      </c>
      <c r="B7848" s="213" t="s">
        <v>93</v>
      </c>
      <c r="C7848" s="213" t="s">
        <v>140</v>
      </c>
      <c r="D7848" s="213" t="s">
        <v>281</v>
      </c>
      <c r="E7848" s="292">
        <v>19488</v>
      </c>
      <c r="F7848" s="213" t="s">
        <v>149</v>
      </c>
    </row>
    <row r="7849" spans="1:6" x14ac:dyDescent="0.3">
      <c r="A7849" s="213">
        <v>2014</v>
      </c>
      <c r="B7849" s="213" t="s">
        <v>93</v>
      </c>
      <c r="C7849" s="213" t="s">
        <v>140</v>
      </c>
      <c r="D7849" s="213" t="s">
        <v>54</v>
      </c>
      <c r="E7849" s="213">
        <v>211</v>
      </c>
      <c r="F7849" s="213" t="s">
        <v>149</v>
      </c>
    </row>
    <row r="7850" spans="1:6" x14ac:dyDescent="0.3">
      <c r="A7850" s="213">
        <v>2014</v>
      </c>
      <c r="B7850" s="213" t="s">
        <v>93</v>
      </c>
      <c r="C7850" s="213" t="s">
        <v>140</v>
      </c>
      <c r="D7850" s="213" t="s">
        <v>282</v>
      </c>
      <c r="E7850" s="292">
        <v>1229</v>
      </c>
      <c r="F7850" s="213" t="s">
        <v>149</v>
      </c>
    </row>
    <row r="7851" spans="1:6" x14ac:dyDescent="0.3">
      <c r="A7851" s="213">
        <v>2014</v>
      </c>
      <c r="B7851" s="213" t="s">
        <v>93</v>
      </c>
      <c r="C7851" s="213" t="s">
        <v>140</v>
      </c>
      <c r="D7851" s="213" t="s">
        <v>145</v>
      </c>
      <c r="E7851" s="292">
        <v>85760</v>
      </c>
      <c r="F7851" s="213" t="s">
        <v>149</v>
      </c>
    </row>
    <row r="7852" spans="1:6" x14ac:dyDescent="0.3">
      <c r="A7852" s="213">
        <v>2014</v>
      </c>
      <c r="B7852" s="213" t="s">
        <v>93</v>
      </c>
      <c r="C7852" s="213" t="s">
        <v>140</v>
      </c>
      <c r="D7852" s="213" t="s">
        <v>146</v>
      </c>
      <c r="E7852" s="292">
        <v>46901</v>
      </c>
      <c r="F7852" s="213" t="s">
        <v>149</v>
      </c>
    </row>
    <row r="7853" spans="1:6" x14ac:dyDescent="0.3">
      <c r="A7853" s="213">
        <v>2014</v>
      </c>
      <c r="B7853" s="213" t="s">
        <v>93</v>
      </c>
      <c r="C7853" s="213" t="s">
        <v>140</v>
      </c>
      <c r="D7853" s="213" t="s">
        <v>147</v>
      </c>
      <c r="E7853" s="292">
        <v>104204</v>
      </c>
      <c r="F7853" s="213" t="s">
        <v>149</v>
      </c>
    </row>
    <row r="7854" spans="1:6" x14ac:dyDescent="0.3">
      <c r="A7854" s="213">
        <v>2014</v>
      </c>
      <c r="B7854" s="213" t="s">
        <v>94</v>
      </c>
      <c r="C7854" s="213" t="s">
        <v>83</v>
      </c>
      <c r="D7854" s="213" t="s">
        <v>79</v>
      </c>
      <c r="E7854" s="213">
        <v>215</v>
      </c>
      <c r="F7854" s="213" t="s">
        <v>189</v>
      </c>
    </row>
    <row r="7855" spans="1:6" x14ac:dyDescent="0.3">
      <c r="A7855" s="213">
        <v>2014</v>
      </c>
      <c r="B7855" s="213" t="s">
        <v>94</v>
      </c>
      <c r="C7855" s="213" t="s">
        <v>83</v>
      </c>
      <c r="D7855" s="213" t="s">
        <v>17</v>
      </c>
      <c r="E7855" s="213">
        <v>108</v>
      </c>
      <c r="F7855" s="213" t="s">
        <v>189</v>
      </c>
    </row>
    <row r="7856" spans="1:6" x14ac:dyDescent="0.3">
      <c r="A7856" s="213">
        <v>2014</v>
      </c>
      <c r="B7856" s="213" t="s">
        <v>94</v>
      </c>
      <c r="C7856" s="213" t="s">
        <v>83</v>
      </c>
      <c r="D7856" s="213" t="s">
        <v>66</v>
      </c>
      <c r="E7856" s="213">
        <v>36</v>
      </c>
      <c r="F7856" s="213" t="s">
        <v>189</v>
      </c>
    </row>
    <row r="7857" spans="1:6" x14ac:dyDescent="0.3">
      <c r="A7857" s="213">
        <v>2014</v>
      </c>
      <c r="B7857" s="213" t="s">
        <v>94</v>
      </c>
      <c r="C7857" s="213" t="s">
        <v>83</v>
      </c>
      <c r="D7857" s="213" t="s">
        <v>11</v>
      </c>
      <c r="E7857" s="213">
        <v>203</v>
      </c>
      <c r="F7857" s="213" t="s">
        <v>189</v>
      </c>
    </row>
    <row r="7858" spans="1:6" x14ac:dyDescent="0.3">
      <c r="A7858" s="213">
        <v>2014</v>
      </c>
      <c r="B7858" s="213" t="s">
        <v>94</v>
      </c>
      <c r="C7858" s="213" t="s">
        <v>83</v>
      </c>
      <c r="D7858" s="213" t="s">
        <v>56</v>
      </c>
      <c r="E7858" s="213">
        <v>69</v>
      </c>
      <c r="F7858" s="213" t="s">
        <v>189</v>
      </c>
    </row>
    <row r="7859" spans="1:6" x14ac:dyDescent="0.3">
      <c r="A7859" s="213">
        <v>2014</v>
      </c>
      <c r="B7859" s="213" t="s">
        <v>94</v>
      </c>
      <c r="C7859" s="213" t="s">
        <v>83</v>
      </c>
      <c r="D7859" s="213" t="s">
        <v>29</v>
      </c>
      <c r="E7859" s="213">
        <v>39</v>
      </c>
      <c r="F7859" s="213" t="s">
        <v>189</v>
      </c>
    </row>
    <row r="7860" spans="1:6" x14ac:dyDescent="0.3">
      <c r="A7860" s="213">
        <v>2014</v>
      </c>
      <c r="B7860" s="213" t="s">
        <v>94</v>
      </c>
      <c r="C7860" s="213" t="s">
        <v>83</v>
      </c>
      <c r="D7860" s="213" t="s">
        <v>47</v>
      </c>
      <c r="E7860" s="213">
        <v>130</v>
      </c>
      <c r="F7860" s="213" t="s">
        <v>189</v>
      </c>
    </row>
    <row r="7861" spans="1:6" x14ac:dyDescent="0.3">
      <c r="A7861" s="213">
        <v>2014</v>
      </c>
      <c r="B7861" s="213" t="s">
        <v>94</v>
      </c>
      <c r="C7861" s="213" t="s">
        <v>83</v>
      </c>
      <c r="D7861" s="213" t="s">
        <v>74</v>
      </c>
      <c r="E7861" s="213">
        <v>161</v>
      </c>
      <c r="F7861" s="213" t="s">
        <v>189</v>
      </c>
    </row>
    <row r="7862" spans="1:6" x14ac:dyDescent="0.3">
      <c r="A7862" s="213">
        <v>2014</v>
      </c>
      <c r="B7862" s="213" t="s">
        <v>94</v>
      </c>
      <c r="C7862" s="213" t="s">
        <v>83</v>
      </c>
      <c r="D7862" s="213" t="s">
        <v>33</v>
      </c>
      <c r="E7862" s="213">
        <v>30</v>
      </c>
      <c r="F7862" s="213" t="s">
        <v>189</v>
      </c>
    </row>
    <row r="7863" spans="1:6" x14ac:dyDescent="0.3">
      <c r="A7863" s="213">
        <v>2014</v>
      </c>
      <c r="B7863" s="213" t="s">
        <v>94</v>
      </c>
      <c r="C7863" s="213" t="s">
        <v>83</v>
      </c>
      <c r="D7863" s="213" t="s">
        <v>60</v>
      </c>
      <c r="E7863" s="213">
        <v>41</v>
      </c>
      <c r="F7863" s="213" t="s">
        <v>189</v>
      </c>
    </row>
    <row r="7864" spans="1:6" x14ac:dyDescent="0.3">
      <c r="A7864" s="213">
        <v>2014</v>
      </c>
      <c r="B7864" s="213" t="s">
        <v>94</v>
      </c>
      <c r="C7864" s="213" t="s">
        <v>83</v>
      </c>
      <c r="D7864" s="213" t="s">
        <v>25</v>
      </c>
      <c r="E7864" s="213">
        <v>143</v>
      </c>
      <c r="F7864" s="213" t="s">
        <v>189</v>
      </c>
    </row>
    <row r="7865" spans="1:6" x14ac:dyDescent="0.3">
      <c r="A7865" s="213">
        <v>2014</v>
      </c>
      <c r="B7865" s="213" t="s">
        <v>94</v>
      </c>
      <c r="C7865" s="213" t="s">
        <v>83</v>
      </c>
      <c r="D7865" s="213" t="s">
        <v>7</v>
      </c>
      <c r="E7865" s="213">
        <v>150</v>
      </c>
      <c r="F7865" s="213" t="s">
        <v>189</v>
      </c>
    </row>
    <row r="7866" spans="1:6" x14ac:dyDescent="0.3">
      <c r="A7866" s="213">
        <v>2014</v>
      </c>
      <c r="B7866" s="213" t="s">
        <v>94</v>
      </c>
      <c r="C7866" s="213" t="s">
        <v>83</v>
      </c>
      <c r="D7866" s="213" t="s">
        <v>36</v>
      </c>
      <c r="E7866" s="213">
        <v>46</v>
      </c>
      <c r="F7866" s="213" t="s">
        <v>189</v>
      </c>
    </row>
    <row r="7867" spans="1:6" x14ac:dyDescent="0.3">
      <c r="A7867" s="213">
        <v>2014</v>
      </c>
      <c r="B7867" s="213" t="s">
        <v>94</v>
      </c>
      <c r="C7867" s="213" t="s">
        <v>83</v>
      </c>
      <c r="D7867" s="213" t="s">
        <v>21</v>
      </c>
      <c r="E7867" s="213">
        <v>38</v>
      </c>
      <c r="F7867" s="213" t="s">
        <v>189</v>
      </c>
    </row>
    <row r="7868" spans="1:6" x14ac:dyDescent="0.3">
      <c r="A7868" s="213">
        <v>2014</v>
      </c>
      <c r="B7868" s="213" t="s">
        <v>94</v>
      </c>
      <c r="C7868" s="213" t="s">
        <v>83</v>
      </c>
      <c r="D7868" s="213" t="s">
        <v>16</v>
      </c>
      <c r="E7868" s="213">
        <v>100</v>
      </c>
      <c r="F7868" s="213" t="s">
        <v>189</v>
      </c>
    </row>
    <row r="7869" spans="1:6" x14ac:dyDescent="0.3">
      <c r="A7869" s="213">
        <v>2014</v>
      </c>
      <c r="B7869" s="213" t="s">
        <v>94</v>
      </c>
      <c r="C7869" s="213" t="s">
        <v>83</v>
      </c>
      <c r="D7869" s="213" t="s">
        <v>2</v>
      </c>
      <c r="E7869" s="213">
        <v>291</v>
      </c>
      <c r="F7869" s="213" t="s">
        <v>189</v>
      </c>
    </row>
    <row r="7870" spans="1:6" x14ac:dyDescent="0.3">
      <c r="A7870" s="213">
        <v>2014</v>
      </c>
      <c r="B7870" s="213" t="s">
        <v>94</v>
      </c>
      <c r="C7870" s="213" t="s">
        <v>83</v>
      </c>
      <c r="D7870" s="213" t="s">
        <v>4</v>
      </c>
      <c r="E7870" s="213">
        <v>304</v>
      </c>
      <c r="F7870" s="213" t="s">
        <v>189</v>
      </c>
    </row>
    <row r="7871" spans="1:6" x14ac:dyDescent="0.3">
      <c r="A7871" s="213">
        <v>2014</v>
      </c>
      <c r="B7871" s="213" t="s">
        <v>94</v>
      </c>
      <c r="C7871" s="213" t="s">
        <v>83</v>
      </c>
      <c r="D7871" s="213" t="s">
        <v>38</v>
      </c>
      <c r="E7871" s="213">
        <v>30</v>
      </c>
      <c r="F7871" s="213" t="s">
        <v>189</v>
      </c>
    </row>
    <row r="7872" spans="1:6" x14ac:dyDescent="0.3">
      <c r="A7872" s="213">
        <v>2014</v>
      </c>
      <c r="B7872" s="213" t="s">
        <v>94</v>
      </c>
      <c r="C7872" s="213" t="s">
        <v>83</v>
      </c>
      <c r="D7872" s="213" t="s">
        <v>275</v>
      </c>
      <c r="E7872" s="213">
        <v>34</v>
      </c>
      <c r="F7872" s="213" t="s">
        <v>189</v>
      </c>
    </row>
    <row r="7873" spans="1:6" x14ac:dyDescent="0.3">
      <c r="A7873" s="213">
        <v>2014</v>
      </c>
      <c r="B7873" s="213" t="s">
        <v>94</v>
      </c>
      <c r="C7873" s="213" t="s">
        <v>83</v>
      </c>
      <c r="D7873" s="213" t="s">
        <v>8</v>
      </c>
      <c r="E7873" s="213">
        <v>81</v>
      </c>
      <c r="F7873" s="213" t="s">
        <v>189</v>
      </c>
    </row>
    <row r="7874" spans="1:6" x14ac:dyDescent="0.3">
      <c r="A7874" s="213">
        <v>2014</v>
      </c>
      <c r="B7874" s="213" t="s">
        <v>94</v>
      </c>
      <c r="C7874" s="213" t="s">
        <v>83</v>
      </c>
      <c r="D7874" s="213" t="s">
        <v>78</v>
      </c>
      <c r="E7874" s="213">
        <v>126</v>
      </c>
      <c r="F7874" s="213" t="s">
        <v>189</v>
      </c>
    </row>
    <row r="7875" spans="1:6" x14ac:dyDescent="0.3">
      <c r="A7875" s="213">
        <v>2014</v>
      </c>
      <c r="B7875" s="213" t="s">
        <v>94</v>
      </c>
      <c r="C7875" s="213" t="s">
        <v>83</v>
      </c>
      <c r="D7875" s="213" t="s">
        <v>27</v>
      </c>
      <c r="E7875" s="213">
        <v>94</v>
      </c>
      <c r="F7875" s="213" t="s">
        <v>189</v>
      </c>
    </row>
    <row r="7876" spans="1:6" x14ac:dyDescent="0.3">
      <c r="A7876" s="213">
        <v>2014</v>
      </c>
      <c r="B7876" s="213" t="s">
        <v>94</v>
      </c>
      <c r="C7876" s="213" t="s">
        <v>83</v>
      </c>
      <c r="D7876" s="213" t="s">
        <v>13</v>
      </c>
      <c r="E7876" s="213">
        <v>30</v>
      </c>
      <c r="F7876" s="213" t="s">
        <v>189</v>
      </c>
    </row>
    <row r="7877" spans="1:6" x14ac:dyDescent="0.3">
      <c r="A7877" s="213">
        <v>2014</v>
      </c>
      <c r="B7877" s="213" t="s">
        <v>94</v>
      </c>
      <c r="C7877" s="213" t="s">
        <v>83</v>
      </c>
      <c r="D7877" s="213" t="s">
        <v>70</v>
      </c>
      <c r="E7877" s="213">
        <v>124</v>
      </c>
      <c r="F7877" s="213" t="s">
        <v>189</v>
      </c>
    </row>
    <row r="7878" spans="1:6" x14ac:dyDescent="0.3">
      <c r="A7878" s="213">
        <v>2014</v>
      </c>
      <c r="B7878" s="213" t="s">
        <v>94</v>
      </c>
      <c r="C7878" s="213" t="s">
        <v>83</v>
      </c>
      <c r="D7878" s="213" t="s">
        <v>72</v>
      </c>
      <c r="E7878" s="213">
        <v>40</v>
      </c>
      <c r="F7878" s="213" t="s">
        <v>189</v>
      </c>
    </row>
    <row r="7879" spans="1:6" x14ac:dyDescent="0.3">
      <c r="A7879" s="213">
        <v>2014</v>
      </c>
      <c r="B7879" s="213" t="s">
        <v>94</v>
      </c>
      <c r="C7879" s="213" t="s">
        <v>83</v>
      </c>
      <c r="D7879" s="213" t="s">
        <v>6</v>
      </c>
      <c r="E7879" s="213">
        <v>260</v>
      </c>
      <c r="F7879" s="213" t="s">
        <v>189</v>
      </c>
    </row>
    <row r="7880" spans="1:6" x14ac:dyDescent="0.3">
      <c r="A7880" s="213">
        <v>2014</v>
      </c>
      <c r="B7880" s="213" t="s">
        <v>94</v>
      </c>
      <c r="C7880" s="213" t="s">
        <v>83</v>
      </c>
      <c r="D7880" s="213" t="s">
        <v>62</v>
      </c>
      <c r="E7880" s="213">
        <v>71</v>
      </c>
      <c r="F7880" s="213" t="s">
        <v>189</v>
      </c>
    </row>
    <row r="7881" spans="1:6" x14ac:dyDescent="0.3">
      <c r="A7881" s="213">
        <v>2014</v>
      </c>
      <c r="B7881" s="213" t="s">
        <v>94</v>
      </c>
      <c r="C7881" s="213" t="s">
        <v>83</v>
      </c>
      <c r="D7881" s="213" t="s">
        <v>5</v>
      </c>
      <c r="E7881" s="213">
        <v>210</v>
      </c>
      <c r="F7881" s="213" t="s">
        <v>189</v>
      </c>
    </row>
    <row r="7882" spans="1:6" x14ac:dyDescent="0.3">
      <c r="A7882" s="213">
        <v>2014</v>
      </c>
      <c r="B7882" s="213" t="s">
        <v>94</v>
      </c>
      <c r="C7882" s="213" t="s">
        <v>83</v>
      </c>
      <c r="D7882" s="213" t="s">
        <v>76</v>
      </c>
      <c r="E7882" s="213">
        <v>125</v>
      </c>
      <c r="F7882" s="213" t="s">
        <v>189</v>
      </c>
    </row>
    <row r="7883" spans="1:6" x14ac:dyDescent="0.3">
      <c r="A7883" s="213">
        <v>2014</v>
      </c>
      <c r="B7883" s="213" t="s">
        <v>94</v>
      </c>
      <c r="C7883" s="213" t="s">
        <v>83</v>
      </c>
      <c r="D7883" s="213" t="s">
        <v>43</v>
      </c>
      <c r="E7883" s="213">
        <v>30</v>
      </c>
      <c r="F7883" s="213" t="s">
        <v>189</v>
      </c>
    </row>
    <row r="7884" spans="1:6" x14ac:dyDescent="0.3">
      <c r="A7884" s="213">
        <v>2014</v>
      </c>
      <c r="B7884" s="213" t="s">
        <v>94</v>
      </c>
      <c r="C7884" s="213" t="s">
        <v>83</v>
      </c>
      <c r="D7884" s="213" t="s">
        <v>65</v>
      </c>
      <c r="E7884" s="213">
        <v>34</v>
      </c>
      <c r="F7884" s="213" t="s">
        <v>189</v>
      </c>
    </row>
    <row r="7885" spans="1:6" x14ac:dyDescent="0.3">
      <c r="A7885" s="213">
        <v>2014</v>
      </c>
      <c r="B7885" s="213" t="s">
        <v>94</v>
      </c>
      <c r="C7885" s="213" t="s">
        <v>83</v>
      </c>
      <c r="D7885" s="213" t="s">
        <v>22</v>
      </c>
      <c r="E7885" s="213">
        <v>32</v>
      </c>
      <c r="F7885" s="213" t="s">
        <v>189</v>
      </c>
    </row>
    <row r="7886" spans="1:6" x14ac:dyDescent="0.3">
      <c r="A7886" s="213">
        <v>2014</v>
      </c>
      <c r="B7886" s="213" t="s">
        <v>94</v>
      </c>
      <c r="C7886" s="213" t="s">
        <v>83</v>
      </c>
      <c r="D7886" s="213" t="s">
        <v>23</v>
      </c>
      <c r="E7886" s="213">
        <v>51</v>
      </c>
      <c r="F7886" s="213" t="s">
        <v>189</v>
      </c>
    </row>
    <row r="7887" spans="1:6" x14ac:dyDescent="0.3">
      <c r="A7887" s="213">
        <v>2014</v>
      </c>
      <c r="B7887" s="213" t="s">
        <v>94</v>
      </c>
      <c r="C7887" s="213" t="s">
        <v>83</v>
      </c>
      <c r="D7887" s="213" t="s">
        <v>278</v>
      </c>
      <c r="E7887" s="213">
        <v>98</v>
      </c>
      <c r="F7887" s="213" t="s">
        <v>189</v>
      </c>
    </row>
    <row r="7888" spans="1:6" x14ac:dyDescent="0.3">
      <c r="A7888" s="213">
        <v>2014</v>
      </c>
      <c r="B7888" s="213" t="s">
        <v>94</v>
      </c>
      <c r="C7888" s="213" t="s">
        <v>83</v>
      </c>
      <c r="D7888" s="213" t="s">
        <v>19</v>
      </c>
      <c r="E7888" s="213">
        <v>63</v>
      </c>
      <c r="F7888" s="213" t="s">
        <v>189</v>
      </c>
    </row>
    <row r="7889" spans="1:6" x14ac:dyDescent="0.3">
      <c r="A7889" s="213">
        <v>2014</v>
      </c>
      <c r="B7889" s="213" t="s">
        <v>94</v>
      </c>
      <c r="C7889" s="213" t="s">
        <v>83</v>
      </c>
      <c r="D7889" s="213" t="s">
        <v>48</v>
      </c>
      <c r="E7889" s="213">
        <v>63</v>
      </c>
      <c r="F7889" s="213" t="s">
        <v>189</v>
      </c>
    </row>
    <row r="7890" spans="1:6" x14ac:dyDescent="0.3">
      <c r="A7890" s="213">
        <v>2014</v>
      </c>
      <c r="B7890" s="213" t="s">
        <v>94</v>
      </c>
      <c r="C7890" s="213" t="s">
        <v>83</v>
      </c>
      <c r="D7890" s="213" t="s">
        <v>3</v>
      </c>
      <c r="E7890" s="213">
        <v>274</v>
      </c>
      <c r="F7890" s="213" t="s">
        <v>189</v>
      </c>
    </row>
    <row r="7891" spans="1:6" x14ac:dyDescent="0.3">
      <c r="A7891" s="213">
        <v>2014</v>
      </c>
      <c r="B7891" s="213" t="s">
        <v>94</v>
      </c>
      <c r="C7891" s="213" t="s">
        <v>83</v>
      </c>
      <c r="D7891" s="213" t="s">
        <v>80</v>
      </c>
      <c r="E7891" s="213">
        <v>67</v>
      </c>
      <c r="F7891" s="213" t="s">
        <v>189</v>
      </c>
    </row>
    <row r="7892" spans="1:6" x14ac:dyDescent="0.3">
      <c r="A7892" s="213">
        <v>2014</v>
      </c>
      <c r="B7892" s="213" t="s">
        <v>94</v>
      </c>
      <c r="C7892" s="213" t="s">
        <v>83</v>
      </c>
      <c r="D7892" s="213" t="s">
        <v>39</v>
      </c>
      <c r="E7892" s="213">
        <v>66</v>
      </c>
      <c r="F7892" s="213" t="s">
        <v>189</v>
      </c>
    </row>
    <row r="7893" spans="1:6" x14ac:dyDescent="0.3">
      <c r="A7893" s="213">
        <v>2014</v>
      </c>
      <c r="B7893" s="213" t="s">
        <v>94</v>
      </c>
      <c r="C7893" s="213" t="s">
        <v>83</v>
      </c>
      <c r="D7893" s="213" t="s">
        <v>14</v>
      </c>
      <c r="E7893" s="213">
        <v>177</v>
      </c>
      <c r="F7893" s="213" t="s">
        <v>189</v>
      </c>
    </row>
    <row r="7894" spans="1:6" x14ac:dyDescent="0.3">
      <c r="A7894" s="213">
        <v>2014</v>
      </c>
      <c r="B7894" s="213" t="s">
        <v>94</v>
      </c>
      <c r="C7894" s="213" t="s">
        <v>83</v>
      </c>
      <c r="D7894" s="213" t="s">
        <v>68</v>
      </c>
      <c r="E7894" s="213">
        <v>40</v>
      </c>
      <c r="F7894" s="213" t="s">
        <v>189</v>
      </c>
    </row>
    <row r="7895" spans="1:6" x14ac:dyDescent="0.3">
      <c r="A7895" s="213">
        <v>2014</v>
      </c>
      <c r="B7895" s="213" t="s">
        <v>94</v>
      </c>
      <c r="C7895" s="213" t="s">
        <v>83</v>
      </c>
      <c r="D7895" s="213" t="s">
        <v>69</v>
      </c>
      <c r="E7895" s="213">
        <v>36</v>
      </c>
      <c r="F7895" s="213" t="s">
        <v>189</v>
      </c>
    </row>
    <row r="7896" spans="1:6" x14ac:dyDescent="0.3">
      <c r="A7896" s="213">
        <v>2014</v>
      </c>
      <c r="B7896" s="213" t="s">
        <v>94</v>
      </c>
      <c r="C7896" s="213" t="s">
        <v>83</v>
      </c>
      <c r="D7896" s="213" t="s">
        <v>24</v>
      </c>
      <c r="E7896" s="213">
        <v>175</v>
      </c>
      <c r="F7896" s="213" t="s">
        <v>189</v>
      </c>
    </row>
    <row r="7897" spans="1:6" x14ac:dyDescent="0.3">
      <c r="A7897" s="213">
        <v>2014</v>
      </c>
      <c r="B7897" s="213" t="s">
        <v>94</v>
      </c>
      <c r="C7897" s="213" t="s">
        <v>83</v>
      </c>
      <c r="D7897" s="213" t="s">
        <v>9</v>
      </c>
      <c r="E7897" s="213">
        <v>103</v>
      </c>
      <c r="F7897" s="213" t="s">
        <v>189</v>
      </c>
    </row>
    <row r="7898" spans="1:6" x14ac:dyDescent="0.3">
      <c r="A7898" s="213">
        <v>2014</v>
      </c>
      <c r="B7898" s="213" t="s">
        <v>94</v>
      </c>
      <c r="C7898" s="213" t="s">
        <v>83</v>
      </c>
      <c r="D7898" s="213" t="s">
        <v>67</v>
      </c>
      <c r="E7898" s="213">
        <v>67</v>
      </c>
      <c r="F7898" s="213" t="s">
        <v>189</v>
      </c>
    </row>
    <row r="7899" spans="1:6" x14ac:dyDescent="0.3">
      <c r="A7899" s="213">
        <v>2014</v>
      </c>
      <c r="B7899" s="213" t="s">
        <v>94</v>
      </c>
      <c r="C7899" s="213" t="s">
        <v>83</v>
      </c>
      <c r="D7899" s="213" t="s">
        <v>28</v>
      </c>
      <c r="E7899" s="213">
        <v>79</v>
      </c>
      <c r="F7899" s="213" t="s">
        <v>189</v>
      </c>
    </row>
    <row r="7900" spans="1:6" x14ac:dyDescent="0.3">
      <c r="A7900" s="213">
        <v>2014</v>
      </c>
      <c r="B7900" s="213" t="s">
        <v>94</v>
      </c>
      <c r="C7900" s="213" t="s">
        <v>83</v>
      </c>
      <c r="D7900" s="213" t="s">
        <v>31</v>
      </c>
      <c r="E7900" s="213">
        <v>69</v>
      </c>
      <c r="F7900" s="213" t="s">
        <v>189</v>
      </c>
    </row>
    <row r="7901" spans="1:6" x14ac:dyDescent="0.3">
      <c r="A7901" s="213">
        <v>2014</v>
      </c>
      <c r="B7901" s="213" t="s">
        <v>94</v>
      </c>
      <c r="C7901" s="213" t="s">
        <v>83</v>
      </c>
      <c r="D7901" s="213" t="s">
        <v>64</v>
      </c>
      <c r="E7901" s="213">
        <v>91</v>
      </c>
      <c r="F7901" s="213" t="s">
        <v>189</v>
      </c>
    </row>
    <row r="7902" spans="1:6" x14ac:dyDescent="0.3">
      <c r="A7902" s="213">
        <v>2014</v>
      </c>
      <c r="B7902" s="213" t="s">
        <v>94</v>
      </c>
      <c r="C7902" s="213" t="s">
        <v>83</v>
      </c>
      <c r="D7902" s="213" t="s">
        <v>73</v>
      </c>
      <c r="E7902" s="213">
        <v>138</v>
      </c>
      <c r="F7902" s="213" t="s">
        <v>189</v>
      </c>
    </row>
    <row r="7903" spans="1:6" x14ac:dyDescent="0.3">
      <c r="A7903" s="213">
        <v>2014</v>
      </c>
      <c r="B7903" s="213" t="s">
        <v>94</v>
      </c>
      <c r="C7903" s="213" t="s">
        <v>83</v>
      </c>
      <c r="D7903" s="213" t="s">
        <v>26</v>
      </c>
      <c r="E7903" s="213">
        <v>54</v>
      </c>
      <c r="F7903" s="213" t="s">
        <v>189</v>
      </c>
    </row>
    <row r="7904" spans="1:6" x14ac:dyDescent="0.3">
      <c r="A7904" s="213">
        <v>2014</v>
      </c>
      <c r="B7904" s="213" t="s">
        <v>94</v>
      </c>
      <c r="C7904" s="213" t="s">
        <v>83</v>
      </c>
      <c r="D7904" s="213" t="s">
        <v>32</v>
      </c>
      <c r="E7904" s="213">
        <v>50</v>
      </c>
      <c r="F7904" s="213" t="s">
        <v>189</v>
      </c>
    </row>
    <row r="7905" spans="1:6" x14ac:dyDescent="0.3">
      <c r="A7905" s="213">
        <v>2014</v>
      </c>
      <c r="B7905" s="213" t="s">
        <v>94</v>
      </c>
      <c r="C7905" s="213" t="s">
        <v>83</v>
      </c>
      <c r="D7905" s="213" t="s">
        <v>46</v>
      </c>
      <c r="E7905" s="213">
        <v>125</v>
      </c>
      <c r="F7905" s="213" t="s">
        <v>189</v>
      </c>
    </row>
    <row r="7906" spans="1:6" x14ac:dyDescent="0.3">
      <c r="A7906" s="213">
        <v>2014</v>
      </c>
      <c r="B7906" s="213" t="s">
        <v>94</v>
      </c>
      <c r="C7906" s="213" t="s">
        <v>83</v>
      </c>
      <c r="D7906" s="213" t="s">
        <v>75</v>
      </c>
      <c r="E7906" s="213">
        <v>105</v>
      </c>
      <c r="F7906" s="213" t="s">
        <v>189</v>
      </c>
    </row>
    <row r="7907" spans="1:6" x14ac:dyDescent="0.3">
      <c r="A7907" s="213">
        <v>2014</v>
      </c>
      <c r="B7907" s="213" t="s">
        <v>94</v>
      </c>
      <c r="C7907" s="213" t="s">
        <v>83</v>
      </c>
      <c r="D7907" s="213" t="s">
        <v>10</v>
      </c>
      <c r="E7907" s="213">
        <v>228</v>
      </c>
      <c r="F7907" s="213" t="s">
        <v>189</v>
      </c>
    </row>
    <row r="7908" spans="1:6" x14ac:dyDescent="0.3">
      <c r="A7908" s="213">
        <v>2014</v>
      </c>
      <c r="B7908" s="213" t="s">
        <v>94</v>
      </c>
      <c r="C7908" s="213" t="s">
        <v>83</v>
      </c>
      <c r="D7908" s="213" t="s">
        <v>15</v>
      </c>
      <c r="E7908" s="213">
        <v>164</v>
      </c>
      <c r="F7908" s="213" t="s">
        <v>189</v>
      </c>
    </row>
    <row r="7909" spans="1:6" x14ac:dyDescent="0.3">
      <c r="A7909" s="213">
        <v>2014</v>
      </c>
      <c r="B7909" s="213" t="s">
        <v>94</v>
      </c>
      <c r="C7909" s="213" t="s">
        <v>83</v>
      </c>
      <c r="D7909" s="213" t="s">
        <v>18</v>
      </c>
      <c r="E7909" s="213">
        <v>147</v>
      </c>
      <c r="F7909" s="213" t="s">
        <v>189</v>
      </c>
    </row>
    <row r="7910" spans="1:6" x14ac:dyDescent="0.3">
      <c r="A7910" s="213">
        <v>2014</v>
      </c>
      <c r="B7910" s="213" t="s">
        <v>94</v>
      </c>
      <c r="C7910" s="213" t="s">
        <v>83</v>
      </c>
      <c r="D7910" s="213" t="s">
        <v>77</v>
      </c>
      <c r="E7910" s="213">
        <v>64</v>
      </c>
      <c r="F7910" s="213" t="s">
        <v>189</v>
      </c>
    </row>
    <row r="7911" spans="1:6" x14ac:dyDescent="0.3">
      <c r="A7911" s="213">
        <v>2014</v>
      </c>
      <c r="B7911" s="213" t="s">
        <v>94</v>
      </c>
      <c r="C7911" s="213" t="s">
        <v>83</v>
      </c>
      <c r="D7911" s="213" t="s">
        <v>71</v>
      </c>
      <c r="E7911" s="213">
        <v>70</v>
      </c>
      <c r="F7911" s="213" t="s">
        <v>189</v>
      </c>
    </row>
    <row r="7912" spans="1:6" x14ac:dyDescent="0.3">
      <c r="A7912" s="213">
        <v>2014</v>
      </c>
      <c r="B7912" s="213" t="s">
        <v>94</v>
      </c>
      <c r="C7912" s="213" t="s">
        <v>83</v>
      </c>
      <c r="D7912" s="213" t="s">
        <v>20</v>
      </c>
      <c r="E7912" s="213">
        <v>116</v>
      </c>
      <c r="F7912" s="213" t="s">
        <v>189</v>
      </c>
    </row>
    <row r="7913" spans="1:6" x14ac:dyDescent="0.3">
      <c r="A7913" s="213">
        <v>2014</v>
      </c>
      <c r="B7913" s="213" t="s">
        <v>94</v>
      </c>
      <c r="C7913" s="213" t="s">
        <v>83</v>
      </c>
      <c r="D7913" s="213" t="s">
        <v>95</v>
      </c>
      <c r="E7913" s="213">
        <v>208</v>
      </c>
      <c r="F7913" s="213" t="s">
        <v>189</v>
      </c>
    </row>
    <row r="7914" spans="1:6" x14ac:dyDescent="0.3">
      <c r="A7914" s="213">
        <v>2014</v>
      </c>
      <c r="B7914" s="213" t="s">
        <v>94</v>
      </c>
      <c r="C7914" s="213" t="s">
        <v>83</v>
      </c>
      <c r="D7914" s="213" t="s">
        <v>281</v>
      </c>
      <c r="E7914" s="213">
        <v>400</v>
      </c>
      <c r="F7914" s="213" t="s">
        <v>189</v>
      </c>
    </row>
    <row r="7915" spans="1:6" x14ac:dyDescent="0.3">
      <c r="A7915" s="213">
        <v>2014</v>
      </c>
      <c r="B7915" s="213" t="s">
        <v>94</v>
      </c>
      <c r="C7915" s="213" t="s">
        <v>83</v>
      </c>
      <c r="D7915" s="213" t="s">
        <v>282</v>
      </c>
      <c r="E7915" s="213">
        <v>41</v>
      </c>
      <c r="F7915" s="213" t="s">
        <v>189</v>
      </c>
    </row>
    <row r="7916" spans="1:6" x14ac:dyDescent="0.3">
      <c r="A7916" s="213">
        <v>2014</v>
      </c>
      <c r="B7916" s="213" t="s">
        <v>94</v>
      </c>
      <c r="C7916" s="213" t="s">
        <v>83</v>
      </c>
      <c r="D7916" s="213" t="s">
        <v>145</v>
      </c>
      <c r="E7916" s="292">
        <v>1638</v>
      </c>
      <c r="F7916" s="213" t="s">
        <v>189</v>
      </c>
    </row>
    <row r="7917" spans="1:6" x14ac:dyDescent="0.3">
      <c r="A7917" s="213">
        <v>2014</v>
      </c>
      <c r="B7917" s="213" t="s">
        <v>94</v>
      </c>
      <c r="C7917" s="213" t="s">
        <v>83</v>
      </c>
      <c r="D7917" s="213" t="s">
        <v>146</v>
      </c>
      <c r="E7917" s="213">
        <v>973</v>
      </c>
      <c r="F7917" s="213" t="s">
        <v>189</v>
      </c>
    </row>
    <row r="7918" spans="1:6" x14ac:dyDescent="0.3">
      <c r="A7918" s="213">
        <v>2014</v>
      </c>
      <c r="B7918" s="213" t="s">
        <v>94</v>
      </c>
      <c r="C7918" s="213" t="s">
        <v>83</v>
      </c>
      <c r="D7918" s="213" t="s">
        <v>147</v>
      </c>
      <c r="E7918" s="292">
        <v>1953</v>
      </c>
      <c r="F7918" s="213" t="s">
        <v>189</v>
      </c>
    </row>
    <row r="7919" spans="1:6" x14ac:dyDescent="0.3">
      <c r="A7919" s="213">
        <v>2014</v>
      </c>
      <c r="B7919" s="213" t="s">
        <v>94</v>
      </c>
      <c r="C7919" s="213" t="s">
        <v>85</v>
      </c>
      <c r="D7919" s="213" t="s">
        <v>35</v>
      </c>
      <c r="E7919" s="213">
        <v>41</v>
      </c>
      <c r="F7919" s="213" t="s">
        <v>189</v>
      </c>
    </row>
    <row r="7920" spans="1:6" x14ac:dyDescent="0.3">
      <c r="A7920" s="213">
        <v>2014</v>
      </c>
      <c r="B7920" s="213" t="s">
        <v>94</v>
      </c>
      <c r="C7920" s="213" t="s">
        <v>85</v>
      </c>
      <c r="D7920" s="213" t="s">
        <v>41</v>
      </c>
      <c r="E7920" s="213">
        <v>49</v>
      </c>
      <c r="F7920" s="213" t="s">
        <v>189</v>
      </c>
    </row>
    <row r="7921" spans="1:6" x14ac:dyDescent="0.3">
      <c r="A7921" s="213">
        <v>2014</v>
      </c>
      <c r="B7921" s="213" t="s">
        <v>94</v>
      </c>
      <c r="C7921" s="213" t="s">
        <v>85</v>
      </c>
      <c r="D7921" s="213" t="s">
        <v>59</v>
      </c>
      <c r="E7921" s="213">
        <v>64</v>
      </c>
      <c r="F7921" s="213" t="s">
        <v>189</v>
      </c>
    </row>
    <row r="7922" spans="1:6" x14ac:dyDescent="0.3">
      <c r="A7922" s="213">
        <v>2014</v>
      </c>
      <c r="B7922" s="213" t="s">
        <v>94</v>
      </c>
      <c r="C7922" s="213" t="s">
        <v>85</v>
      </c>
      <c r="D7922" s="213" t="s">
        <v>79</v>
      </c>
      <c r="E7922" s="213">
        <v>762</v>
      </c>
      <c r="F7922" s="213" t="s">
        <v>189</v>
      </c>
    </row>
    <row r="7923" spans="1:6" x14ac:dyDescent="0.3">
      <c r="A7923" s="213">
        <v>2014</v>
      </c>
      <c r="B7923" s="213" t="s">
        <v>94</v>
      </c>
      <c r="C7923" s="213" t="s">
        <v>85</v>
      </c>
      <c r="D7923" s="213" t="s">
        <v>17</v>
      </c>
      <c r="E7923" s="213">
        <v>484</v>
      </c>
      <c r="F7923" s="213" t="s">
        <v>189</v>
      </c>
    </row>
    <row r="7924" spans="1:6" x14ac:dyDescent="0.3">
      <c r="A7924" s="213">
        <v>2014</v>
      </c>
      <c r="B7924" s="213" t="s">
        <v>94</v>
      </c>
      <c r="C7924" s="213" t="s">
        <v>85</v>
      </c>
      <c r="D7924" s="213" t="s">
        <v>274</v>
      </c>
      <c r="E7924" s="213">
        <v>73</v>
      </c>
      <c r="F7924" s="213" t="s">
        <v>189</v>
      </c>
    </row>
    <row r="7925" spans="1:6" x14ac:dyDescent="0.3">
      <c r="A7925" s="213">
        <v>2014</v>
      </c>
      <c r="B7925" s="213" t="s">
        <v>94</v>
      </c>
      <c r="C7925" s="213" t="s">
        <v>85</v>
      </c>
      <c r="D7925" s="213" t="s">
        <v>66</v>
      </c>
      <c r="E7925" s="213">
        <v>140</v>
      </c>
      <c r="F7925" s="213" t="s">
        <v>189</v>
      </c>
    </row>
    <row r="7926" spans="1:6" x14ac:dyDescent="0.3">
      <c r="A7926" s="213">
        <v>2014</v>
      </c>
      <c r="B7926" s="213" t="s">
        <v>94</v>
      </c>
      <c r="C7926" s="213" t="s">
        <v>85</v>
      </c>
      <c r="D7926" s="213" t="s">
        <v>283</v>
      </c>
      <c r="E7926" s="213">
        <v>63</v>
      </c>
      <c r="F7926" s="213" t="s">
        <v>189</v>
      </c>
    </row>
    <row r="7927" spans="1:6" x14ac:dyDescent="0.3">
      <c r="A7927" s="213">
        <v>2014</v>
      </c>
      <c r="B7927" s="213" t="s">
        <v>94</v>
      </c>
      <c r="C7927" s="213" t="s">
        <v>85</v>
      </c>
      <c r="D7927" s="213" t="s">
        <v>11</v>
      </c>
      <c r="E7927" s="213">
        <v>832</v>
      </c>
      <c r="F7927" s="213" t="s">
        <v>189</v>
      </c>
    </row>
    <row r="7928" spans="1:6" x14ac:dyDescent="0.3">
      <c r="A7928" s="213">
        <v>2014</v>
      </c>
      <c r="B7928" s="213" t="s">
        <v>94</v>
      </c>
      <c r="C7928" s="213" t="s">
        <v>85</v>
      </c>
      <c r="D7928" s="213" t="s">
        <v>56</v>
      </c>
      <c r="E7928" s="213">
        <v>233</v>
      </c>
      <c r="F7928" s="213" t="s">
        <v>189</v>
      </c>
    </row>
    <row r="7929" spans="1:6" x14ac:dyDescent="0.3">
      <c r="A7929" s="213">
        <v>2014</v>
      </c>
      <c r="B7929" s="213" t="s">
        <v>94</v>
      </c>
      <c r="C7929" s="213" t="s">
        <v>85</v>
      </c>
      <c r="D7929" s="213" t="s">
        <v>29</v>
      </c>
      <c r="E7929" s="213">
        <v>244</v>
      </c>
      <c r="F7929" s="213" t="s">
        <v>189</v>
      </c>
    </row>
    <row r="7930" spans="1:6" x14ac:dyDescent="0.3">
      <c r="A7930" s="213">
        <v>2014</v>
      </c>
      <c r="B7930" s="213" t="s">
        <v>94</v>
      </c>
      <c r="C7930" s="213" t="s">
        <v>85</v>
      </c>
      <c r="D7930" s="213" t="s">
        <v>47</v>
      </c>
      <c r="E7930" s="213">
        <v>524</v>
      </c>
      <c r="F7930" s="213" t="s">
        <v>189</v>
      </c>
    </row>
    <row r="7931" spans="1:6" x14ac:dyDescent="0.3">
      <c r="A7931" s="213">
        <v>2014</v>
      </c>
      <c r="B7931" s="213" t="s">
        <v>94</v>
      </c>
      <c r="C7931" s="213" t="s">
        <v>85</v>
      </c>
      <c r="D7931" s="213" t="s">
        <v>57</v>
      </c>
      <c r="E7931" s="213">
        <v>124</v>
      </c>
      <c r="F7931" s="213" t="s">
        <v>189</v>
      </c>
    </row>
    <row r="7932" spans="1:6" x14ac:dyDescent="0.3">
      <c r="A7932" s="213">
        <v>2014</v>
      </c>
      <c r="B7932" s="213" t="s">
        <v>94</v>
      </c>
      <c r="C7932" s="213" t="s">
        <v>85</v>
      </c>
      <c r="D7932" s="213" t="s">
        <v>74</v>
      </c>
      <c r="E7932" s="213">
        <v>647</v>
      </c>
      <c r="F7932" s="213" t="s">
        <v>189</v>
      </c>
    </row>
    <row r="7933" spans="1:6" x14ac:dyDescent="0.3">
      <c r="A7933" s="213">
        <v>2014</v>
      </c>
      <c r="B7933" s="213" t="s">
        <v>94</v>
      </c>
      <c r="C7933" s="213" t="s">
        <v>85</v>
      </c>
      <c r="D7933" s="213" t="s">
        <v>53</v>
      </c>
      <c r="E7933" s="213">
        <v>86</v>
      </c>
      <c r="F7933" s="213" t="s">
        <v>189</v>
      </c>
    </row>
    <row r="7934" spans="1:6" x14ac:dyDescent="0.3">
      <c r="A7934" s="213">
        <v>2014</v>
      </c>
      <c r="B7934" s="213" t="s">
        <v>94</v>
      </c>
      <c r="C7934" s="213" t="s">
        <v>85</v>
      </c>
      <c r="D7934" s="213" t="s">
        <v>33</v>
      </c>
      <c r="E7934" s="213">
        <v>148</v>
      </c>
      <c r="F7934" s="213" t="s">
        <v>189</v>
      </c>
    </row>
    <row r="7935" spans="1:6" x14ac:dyDescent="0.3">
      <c r="A7935" s="213">
        <v>2014</v>
      </c>
      <c r="B7935" s="213" t="s">
        <v>94</v>
      </c>
      <c r="C7935" s="213" t="s">
        <v>85</v>
      </c>
      <c r="D7935" s="213" t="s">
        <v>60</v>
      </c>
      <c r="E7935" s="213">
        <v>280</v>
      </c>
      <c r="F7935" s="213" t="s">
        <v>189</v>
      </c>
    </row>
    <row r="7936" spans="1:6" x14ac:dyDescent="0.3">
      <c r="A7936" s="213">
        <v>2014</v>
      </c>
      <c r="B7936" s="213" t="s">
        <v>94</v>
      </c>
      <c r="C7936" s="213" t="s">
        <v>85</v>
      </c>
      <c r="D7936" s="213" t="s">
        <v>25</v>
      </c>
      <c r="E7936" s="213">
        <v>600</v>
      </c>
      <c r="F7936" s="213" t="s">
        <v>189</v>
      </c>
    </row>
    <row r="7937" spans="1:6" x14ac:dyDescent="0.3">
      <c r="A7937" s="213">
        <v>2014</v>
      </c>
      <c r="B7937" s="213" t="s">
        <v>94</v>
      </c>
      <c r="C7937" s="213" t="s">
        <v>85</v>
      </c>
      <c r="D7937" s="213" t="s">
        <v>7</v>
      </c>
      <c r="E7937" s="213">
        <v>726</v>
      </c>
      <c r="F7937" s="213" t="s">
        <v>189</v>
      </c>
    </row>
    <row r="7938" spans="1:6" x14ac:dyDescent="0.3">
      <c r="A7938" s="213">
        <v>2014</v>
      </c>
      <c r="B7938" s="213" t="s">
        <v>94</v>
      </c>
      <c r="C7938" s="213" t="s">
        <v>85</v>
      </c>
      <c r="D7938" s="213" t="s">
        <v>51</v>
      </c>
      <c r="E7938" s="213">
        <v>40</v>
      </c>
      <c r="F7938" s="213" t="s">
        <v>189</v>
      </c>
    </row>
    <row r="7939" spans="1:6" x14ac:dyDescent="0.3">
      <c r="A7939" s="213">
        <v>2014</v>
      </c>
      <c r="B7939" s="213" t="s">
        <v>94</v>
      </c>
      <c r="C7939" s="213" t="s">
        <v>85</v>
      </c>
      <c r="D7939" s="213" t="s">
        <v>55</v>
      </c>
      <c r="E7939" s="213">
        <v>35</v>
      </c>
      <c r="F7939" s="213" t="s">
        <v>189</v>
      </c>
    </row>
    <row r="7940" spans="1:6" x14ac:dyDescent="0.3">
      <c r="A7940" s="213">
        <v>2014</v>
      </c>
      <c r="B7940" s="213" t="s">
        <v>94</v>
      </c>
      <c r="C7940" s="213" t="s">
        <v>85</v>
      </c>
      <c r="D7940" s="213" t="s">
        <v>36</v>
      </c>
      <c r="E7940" s="213">
        <v>222</v>
      </c>
      <c r="F7940" s="213" t="s">
        <v>189</v>
      </c>
    </row>
    <row r="7941" spans="1:6" x14ac:dyDescent="0.3">
      <c r="A7941" s="213">
        <v>2014</v>
      </c>
      <c r="B7941" s="213" t="s">
        <v>94</v>
      </c>
      <c r="C7941" s="213" t="s">
        <v>85</v>
      </c>
      <c r="D7941" s="213" t="s">
        <v>21</v>
      </c>
      <c r="E7941" s="213">
        <v>240</v>
      </c>
      <c r="F7941" s="213" t="s">
        <v>189</v>
      </c>
    </row>
    <row r="7942" spans="1:6" x14ac:dyDescent="0.3">
      <c r="A7942" s="213">
        <v>2014</v>
      </c>
      <c r="B7942" s="213" t="s">
        <v>94</v>
      </c>
      <c r="C7942" s="213" t="s">
        <v>85</v>
      </c>
      <c r="D7942" s="213" t="s">
        <v>16</v>
      </c>
      <c r="E7942" s="213">
        <v>558</v>
      </c>
      <c r="F7942" s="213" t="s">
        <v>189</v>
      </c>
    </row>
    <row r="7943" spans="1:6" x14ac:dyDescent="0.3">
      <c r="A7943" s="213">
        <v>2014</v>
      </c>
      <c r="B7943" s="213" t="s">
        <v>94</v>
      </c>
      <c r="C7943" s="213" t="s">
        <v>85</v>
      </c>
      <c r="D7943" s="213" t="s">
        <v>2</v>
      </c>
      <c r="E7943" s="292">
        <v>1199</v>
      </c>
      <c r="F7943" s="213" t="s">
        <v>189</v>
      </c>
    </row>
    <row r="7944" spans="1:6" x14ac:dyDescent="0.3">
      <c r="A7944" s="213">
        <v>2014</v>
      </c>
      <c r="B7944" s="213" t="s">
        <v>94</v>
      </c>
      <c r="C7944" s="213" t="s">
        <v>85</v>
      </c>
      <c r="D7944" s="213" t="s">
        <v>4</v>
      </c>
      <c r="E7944" s="292">
        <v>1263</v>
      </c>
      <c r="F7944" s="213" t="s">
        <v>189</v>
      </c>
    </row>
    <row r="7945" spans="1:6" x14ac:dyDescent="0.3">
      <c r="A7945" s="213">
        <v>2014</v>
      </c>
      <c r="B7945" s="213" t="s">
        <v>94</v>
      </c>
      <c r="C7945" s="213" t="s">
        <v>85</v>
      </c>
      <c r="D7945" s="213" t="s">
        <v>38</v>
      </c>
      <c r="E7945" s="213">
        <v>103</v>
      </c>
      <c r="F7945" s="213" t="s">
        <v>189</v>
      </c>
    </row>
    <row r="7946" spans="1:6" x14ac:dyDescent="0.3">
      <c r="A7946" s="213">
        <v>2014</v>
      </c>
      <c r="B7946" s="213" t="s">
        <v>94</v>
      </c>
      <c r="C7946" s="213" t="s">
        <v>85</v>
      </c>
      <c r="D7946" s="213" t="s">
        <v>275</v>
      </c>
      <c r="E7946" s="213">
        <v>167</v>
      </c>
      <c r="F7946" s="213" t="s">
        <v>189</v>
      </c>
    </row>
    <row r="7947" spans="1:6" x14ac:dyDescent="0.3">
      <c r="A7947" s="213">
        <v>2014</v>
      </c>
      <c r="B7947" s="213" t="s">
        <v>94</v>
      </c>
      <c r="C7947" s="213" t="s">
        <v>85</v>
      </c>
      <c r="D7947" s="213" t="s">
        <v>8</v>
      </c>
      <c r="E7947" s="213">
        <v>455</v>
      </c>
      <c r="F7947" s="213" t="s">
        <v>189</v>
      </c>
    </row>
    <row r="7948" spans="1:6" x14ac:dyDescent="0.3">
      <c r="A7948" s="213">
        <v>2014</v>
      </c>
      <c r="B7948" s="213" t="s">
        <v>94</v>
      </c>
      <c r="C7948" s="213" t="s">
        <v>85</v>
      </c>
      <c r="D7948" s="213" t="s">
        <v>78</v>
      </c>
      <c r="E7948" s="213">
        <v>565</v>
      </c>
      <c r="F7948" s="213" t="s">
        <v>189</v>
      </c>
    </row>
    <row r="7949" spans="1:6" x14ac:dyDescent="0.3">
      <c r="A7949" s="213">
        <v>2014</v>
      </c>
      <c r="B7949" s="213" t="s">
        <v>94</v>
      </c>
      <c r="C7949" s="213" t="s">
        <v>85</v>
      </c>
      <c r="D7949" s="213" t="s">
        <v>27</v>
      </c>
      <c r="E7949" s="213">
        <v>425</v>
      </c>
      <c r="F7949" s="213" t="s">
        <v>189</v>
      </c>
    </row>
    <row r="7950" spans="1:6" x14ac:dyDescent="0.3">
      <c r="A7950" s="213">
        <v>2014</v>
      </c>
      <c r="B7950" s="213" t="s">
        <v>94</v>
      </c>
      <c r="C7950" s="213" t="s">
        <v>85</v>
      </c>
      <c r="D7950" s="213" t="s">
        <v>13</v>
      </c>
      <c r="E7950" s="213">
        <v>226</v>
      </c>
      <c r="F7950" s="213" t="s">
        <v>189</v>
      </c>
    </row>
    <row r="7951" spans="1:6" x14ac:dyDescent="0.3">
      <c r="A7951" s="213">
        <v>2014</v>
      </c>
      <c r="B7951" s="213" t="s">
        <v>94</v>
      </c>
      <c r="C7951" s="213" t="s">
        <v>85</v>
      </c>
      <c r="D7951" s="213" t="s">
        <v>70</v>
      </c>
      <c r="E7951" s="213">
        <v>532</v>
      </c>
      <c r="F7951" s="213" t="s">
        <v>189</v>
      </c>
    </row>
    <row r="7952" spans="1:6" x14ac:dyDescent="0.3">
      <c r="A7952" s="213">
        <v>2014</v>
      </c>
      <c r="B7952" s="213" t="s">
        <v>94</v>
      </c>
      <c r="C7952" s="213" t="s">
        <v>85</v>
      </c>
      <c r="D7952" s="213" t="s">
        <v>72</v>
      </c>
      <c r="E7952" s="213">
        <v>159</v>
      </c>
      <c r="F7952" s="213" t="s">
        <v>189</v>
      </c>
    </row>
    <row r="7953" spans="1:6" x14ac:dyDescent="0.3">
      <c r="A7953" s="213">
        <v>2014</v>
      </c>
      <c r="B7953" s="213" t="s">
        <v>94</v>
      </c>
      <c r="C7953" s="213" t="s">
        <v>85</v>
      </c>
      <c r="D7953" s="213" t="s">
        <v>276</v>
      </c>
      <c r="E7953" s="213">
        <v>65</v>
      </c>
      <c r="F7953" s="213" t="s">
        <v>189</v>
      </c>
    </row>
    <row r="7954" spans="1:6" x14ac:dyDescent="0.3">
      <c r="A7954" s="213">
        <v>2014</v>
      </c>
      <c r="B7954" s="213" t="s">
        <v>94</v>
      </c>
      <c r="C7954" s="213" t="s">
        <v>85</v>
      </c>
      <c r="D7954" s="213" t="s">
        <v>6</v>
      </c>
      <c r="E7954" s="292">
        <v>1372</v>
      </c>
      <c r="F7954" s="213" t="s">
        <v>189</v>
      </c>
    </row>
    <row r="7955" spans="1:6" x14ac:dyDescent="0.3">
      <c r="A7955" s="213">
        <v>2014</v>
      </c>
      <c r="B7955" s="213" t="s">
        <v>94</v>
      </c>
      <c r="C7955" s="213" t="s">
        <v>85</v>
      </c>
      <c r="D7955" s="213" t="s">
        <v>62</v>
      </c>
      <c r="E7955" s="213">
        <v>348</v>
      </c>
      <c r="F7955" s="213" t="s">
        <v>189</v>
      </c>
    </row>
    <row r="7956" spans="1:6" x14ac:dyDescent="0.3">
      <c r="A7956" s="213">
        <v>2014</v>
      </c>
      <c r="B7956" s="213" t="s">
        <v>94</v>
      </c>
      <c r="C7956" s="213" t="s">
        <v>85</v>
      </c>
      <c r="D7956" s="213" t="s">
        <v>5</v>
      </c>
      <c r="E7956" s="213">
        <v>920</v>
      </c>
      <c r="F7956" s="213" t="s">
        <v>189</v>
      </c>
    </row>
    <row r="7957" spans="1:6" x14ac:dyDescent="0.3">
      <c r="A7957" s="213">
        <v>2014</v>
      </c>
      <c r="B7957" s="213" t="s">
        <v>94</v>
      </c>
      <c r="C7957" s="213" t="s">
        <v>85</v>
      </c>
      <c r="D7957" s="213" t="s">
        <v>76</v>
      </c>
      <c r="E7957" s="213">
        <v>445</v>
      </c>
      <c r="F7957" s="213" t="s">
        <v>189</v>
      </c>
    </row>
    <row r="7958" spans="1:6" x14ac:dyDescent="0.3">
      <c r="A7958" s="213">
        <v>2014</v>
      </c>
      <c r="B7958" s="213" t="s">
        <v>94</v>
      </c>
      <c r="C7958" s="213" t="s">
        <v>85</v>
      </c>
      <c r="D7958" s="213" t="s">
        <v>63</v>
      </c>
      <c r="E7958" s="213">
        <v>122</v>
      </c>
      <c r="F7958" s="213" t="s">
        <v>189</v>
      </c>
    </row>
    <row r="7959" spans="1:6" x14ac:dyDescent="0.3">
      <c r="A7959" s="213">
        <v>2014</v>
      </c>
      <c r="B7959" s="213" t="s">
        <v>94</v>
      </c>
      <c r="C7959" s="213" t="s">
        <v>85</v>
      </c>
      <c r="D7959" s="213" t="s">
        <v>277</v>
      </c>
      <c r="E7959" s="213">
        <v>60</v>
      </c>
      <c r="F7959" s="213" t="s">
        <v>189</v>
      </c>
    </row>
    <row r="7960" spans="1:6" x14ac:dyDescent="0.3">
      <c r="A7960" s="213">
        <v>2014</v>
      </c>
      <c r="B7960" s="213" t="s">
        <v>94</v>
      </c>
      <c r="C7960" s="213" t="s">
        <v>85</v>
      </c>
      <c r="D7960" s="213" t="s">
        <v>43</v>
      </c>
      <c r="E7960" s="213">
        <v>136</v>
      </c>
      <c r="F7960" s="213" t="s">
        <v>189</v>
      </c>
    </row>
    <row r="7961" spans="1:6" x14ac:dyDescent="0.3">
      <c r="A7961" s="213">
        <v>2014</v>
      </c>
      <c r="B7961" s="213" t="s">
        <v>94</v>
      </c>
      <c r="C7961" s="213" t="s">
        <v>85</v>
      </c>
      <c r="D7961" s="213" t="s">
        <v>65</v>
      </c>
      <c r="E7961" s="213">
        <v>174</v>
      </c>
      <c r="F7961" s="213" t="s">
        <v>189</v>
      </c>
    </row>
    <row r="7962" spans="1:6" x14ac:dyDescent="0.3">
      <c r="A7962" s="213">
        <v>2014</v>
      </c>
      <c r="B7962" s="213" t="s">
        <v>94</v>
      </c>
      <c r="C7962" s="213" t="s">
        <v>85</v>
      </c>
      <c r="D7962" s="213" t="s">
        <v>22</v>
      </c>
      <c r="E7962" s="213">
        <v>231</v>
      </c>
      <c r="F7962" s="213" t="s">
        <v>189</v>
      </c>
    </row>
    <row r="7963" spans="1:6" x14ac:dyDescent="0.3">
      <c r="A7963" s="213">
        <v>2014</v>
      </c>
      <c r="B7963" s="213" t="s">
        <v>94</v>
      </c>
      <c r="C7963" s="213" t="s">
        <v>85</v>
      </c>
      <c r="D7963" s="213" t="s">
        <v>61</v>
      </c>
      <c r="E7963" s="213">
        <v>105</v>
      </c>
      <c r="F7963" s="213" t="s">
        <v>189</v>
      </c>
    </row>
    <row r="7964" spans="1:6" x14ac:dyDescent="0.3">
      <c r="A7964" s="213">
        <v>2014</v>
      </c>
      <c r="B7964" s="213" t="s">
        <v>94</v>
      </c>
      <c r="C7964" s="213" t="s">
        <v>85</v>
      </c>
      <c r="D7964" s="213" t="s">
        <v>23</v>
      </c>
      <c r="E7964" s="213">
        <v>278</v>
      </c>
      <c r="F7964" s="213" t="s">
        <v>189</v>
      </c>
    </row>
    <row r="7965" spans="1:6" x14ac:dyDescent="0.3">
      <c r="A7965" s="213">
        <v>2014</v>
      </c>
      <c r="B7965" s="213" t="s">
        <v>94</v>
      </c>
      <c r="C7965" s="213" t="s">
        <v>85</v>
      </c>
      <c r="D7965" s="213" t="s">
        <v>12</v>
      </c>
      <c r="E7965" s="213">
        <v>159</v>
      </c>
      <c r="F7965" s="213" t="s">
        <v>189</v>
      </c>
    </row>
    <row r="7966" spans="1:6" x14ac:dyDescent="0.3">
      <c r="A7966" s="213">
        <v>2014</v>
      </c>
      <c r="B7966" s="213" t="s">
        <v>94</v>
      </c>
      <c r="C7966" s="213" t="s">
        <v>85</v>
      </c>
      <c r="D7966" s="213" t="s">
        <v>278</v>
      </c>
      <c r="E7966" s="213">
        <v>357</v>
      </c>
      <c r="F7966" s="213" t="s">
        <v>189</v>
      </c>
    </row>
    <row r="7967" spans="1:6" x14ac:dyDescent="0.3">
      <c r="A7967" s="213">
        <v>2014</v>
      </c>
      <c r="B7967" s="213" t="s">
        <v>94</v>
      </c>
      <c r="C7967" s="213" t="s">
        <v>85</v>
      </c>
      <c r="D7967" s="213" t="s">
        <v>19</v>
      </c>
      <c r="E7967" s="213">
        <v>336</v>
      </c>
      <c r="F7967" s="213" t="s">
        <v>189</v>
      </c>
    </row>
    <row r="7968" spans="1:6" x14ac:dyDescent="0.3">
      <c r="A7968" s="213">
        <v>2014</v>
      </c>
      <c r="B7968" s="213" t="s">
        <v>94</v>
      </c>
      <c r="C7968" s="213" t="s">
        <v>85</v>
      </c>
      <c r="D7968" s="213" t="s">
        <v>45</v>
      </c>
      <c r="E7968" s="213">
        <v>78</v>
      </c>
      <c r="F7968" s="213" t="s">
        <v>189</v>
      </c>
    </row>
    <row r="7969" spans="1:6" x14ac:dyDescent="0.3">
      <c r="A7969" s="213">
        <v>2014</v>
      </c>
      <c r="B7969" s="213" t="s">
        <v>94</v>
      </c>
      <c r="C7969" s="213" t="s">
        <v>85</v>
      </c>
      <c r="D7969" s="213" t="s">
        <v>48</v>
      </c>
      <c r="E7969" s="213">
        <v>192</v>
      </c>
      <c r="F7969" s="213" t="s">
        <v>189</v>
      </c>
    </row>
    <row r="7970" spans="1:6" x14ac:dyDescent="0.3">
      <c r="A7970" s="213">
        <v>2014</v>
      </c>
      <c r="B7970" s="213" t="s">
        <v>94</v>
      </c>
      <c r="C7970" s="213" t="s">
        <v>85</v>
      </c>
      <c r="D7970" s="213" t="s">
        <v>34</v>
      </c>
      <c r="E7970" s="213">
        <v>120</v>
      </c>
      <c r="F7970" s="213" t="s">
        <v>189</v>
      </c>
    </row>
    <row r="7971" spans="1:6" x14ac:dyDescent="0.3">
      <c r="A7971" s="213">
        <v>2014</v>
      </c>
      <c r="B7971" s="213" t="s">
        <v>94</v>
      </c>
      <c r="C7971" s="213" t="s">
        <v>85</v>
      </c>
      <c r="D7971" s="213" t="s">
        <v>3</v>
      </c>
      <c r="E7971" s="292">
        <v>1146</v>
      </c>
      <c r="F7971" s="213" t="s">
        <v>189</v>
      </c>
    </row>
    <row r="7972" spans="1:6" x14ac:dyDescent="0.3">
      <c r="A7972" s="213">
        <v>2014</v>
      </c>
      <c r="B7972" s="213" t="s">
        <v>94</v>
      </c>
      <c r="C7972" s="213" t="s">
        <v>85</v>
      </c>
      <c r="D7972" s="213" t="s">
        <v>80</v>
      </c>
      <c r="E7972" s="213">
        <v>357</v>
      </c>
      <c r="F7972" s="213" t="s">
        <v>189</v>
      </c>
    </row>
    <row r="7973" spans="1:6" x14ac:dyDescent="0.3">
      <c r="A7973" s="213">
        <v>2014</v>
      </c>
      <c r="B7973" s="213" t="s">
        <v>94</v>
      </c>
      <c r="C7973" s="213" t="s">
        <v>85</v>
      </c>
      <c r="D7973" s="213" t="s">
        <v>39</v>
      </c>
      <c r="E7973" s="213">
        <v>289</v>
      </c>
      <c r="F7973" s="213" t="s">
        <v>189</v>
      </c>
    </row>
    <row r="7974" spans="1:6" x14ac:dyDescent="0.3">
      <c r="A7974" s="213">
        <v>2014</v>
      </c>
      <c r="B7974" s="213" t="s">
        <v>94</v>
      </c>
      <c r="C7974" s="213" t="s">
        <v>85</v>
      </c>
      <c r="D7974" s="213" t="s">
        <v>14</v>
      </c>
      <c r="E7974" s="213">
        <v>726</v>
      </c>
      <c r="F7974" s="213" t="s">
        <v>189</v>
      </c>
    </row>
    <row r="7975" spans="1:6" x14ac:dyDescent="0.3">
      <c r="A7975" s="213">
        <v>2014</v>
      </c>
      <c r="B7975" s="213" t="s">
        <v>94</v>
      </c>
      <c r="C7975" s="213" t="s">
        <v>85</v>
      </c>
      <c r="D7975" s="213" t="s">
        <v>68</v>
      </c>
      <c r="E7975" s="213">
        <v>150</v>
      </c>
      <c r="F7975" s="213" t="s">
        <v>189</v>
      </c>
    </row>
    <row r="7976" spans="1:6" x14ac:dyDescent="0.3">
      <c r="A7976" s="213">
        <v>2014</v>
      </c>
      <c r="B7976" s="213" t="s">
        <v>94</v>
      </c>
      <c r="C7976" s="213" t="s">
        <v>85</v>
      </c>
      <c r="D7976" s="213" t="s">
        <v>69</v>
      </c>
      <c r="E7976" s="213">
        <v>184</v>
      </c>
      <c r="F7976" s="213" t="s">
        <v>189</v>
      </c>
    </row>
    <row r="7977" spans="1:6" x14ac:dyDescent="0.3">
      <c r="A7977" s="213">
        <v>2014</v>
      </c>
      <c r="B7977" s="213" t="s">
        <v>94</v>
      </c>
      <c r="C7977" s="213" t="s">
        <v>85</v>
      </c>
      <c r="D7977" s="213" t="s">
        <v>279</v>
      </c>
      <c r="E7977" s="213">
        <v>51</v>
      </c>
      <c r="F7977" s="213" t="s">
        <v>189</v>
      </c>
    </row>
    <row r="7978" spans="1:6" x14ac:dyDescent="0.3">
      <c r="A7978" s="213">
        <v>2014</v>
      </c>
      <c r="B7978" s="213" t="s">
        <v>94</v>
      </c>
      <c r="C7978" s="213" t="s">
        <v>85</v>
      </c>
      <c r="D7978" s="213" t="s">
        <v>24</v>
      </c>
      <c r="E7978" s="213">
        <v>810</v>
      </c>
      <c r="F7978" s="213" t="s">
        <v>189</v>
      </c>
    </row>
    <row r="7979" spans="1:6" x14ac:dyDescent="0.3">
      <c r="A7979" s="213">
        <v>2014</v>
      </c>
      <c r="B7979" s="213" t="s">
        <v>94</v>
      </c>
      <c r="C7979" s="213" t="s">
        <v>85</v>
      </c>
      <c r="D7979" s="213" t="s">
        <v>9</v>
      </c>
      <c r="E7979" s="213">
        <v>563</v>
      </c>
      <c r="F7979" s="213" t="s">
        <v>189</v>
      </c>
    </row>
    <row r="7980" spans="1:6" x14ac:dyDescent="0.3">
      <c r="A7980" s="213">
        <v>2014</v>
      </c>
      <c r="B7980" s="213" t="s">
        <v>94</v>
      </c>
      <c r="C7980" s="213" t="s">
        <v>85</v>
      </c>
      <c r="D7980" s="213" t="s">
        <v>67</v>
      </c>
      <c r="E7980" s="213">
        <v>214</v>
      </c>
      <c r="F7980" s="213" t="s">
        <v>189</v>
      </c>
    </row>
    <row r="7981" spans="1:6" x14ac:dyDescent="0.3">
      <c r="A7981" s="213">
        <v>2014</v>
      </c>
      <c r="B7981" s="213" t="s">
        <v>94</v>
      </c>
      <c r="C7981" s="213" t="s">
        <v>85</v>
      </c>
      <c r="D7981" s="213" t="s">
        <v>28</v>
      </c>
      <c r="E7981" s="213">
        <v>358</v>
      </c>
      <c r="F7981" s="213" t="s">
        <v>189</v>
      </c>
    </row>
    <row r="7982" spans="1:6" x14ac:dyDescent="0.3">
      <c r="A7982" s="213">
        <v>2014</v>
      </c>
      <c r="B7982" s="213" t="s">
        <v>94</v>
      </c>
      <c r="C7982" s="213" t="s">
        <v>85</v>
      </c>
      <c r="D7982" s="213" t="s">
        <v>31</v>
      </c>
      <c r="E7982" s="213">
        <v>256</v>
      </c>
      <c r="F7982" s="213" t="s">
        <v>189</v>
      </c>
    </row>
    <row r="7983" spans="1:6" x14ac:dyDescent="0.3">
      <c r="A7983" s="213">
        <v>2014</v>
      </c>
      <c r="B7983" s="213" t="s">
        <v>94</v>
      </c>
      <c r="C7983" s="213" t="s">
        <v>85</v>
      </c>
      <c r="D7983" s="213" t="s">
        <v>64</v>
      </c>
      <c r="E7983" s="213">
        <v>384</v>
      </c>
      <c r="F7983" s="213" t="s">
        <v>189</v>
      </c>
    </row>
    <row r="7984" spans="1:6" x14ac:dyDescent="0.3">
      <c r="A7984" s="213">
        <v>2014</v>
      </c>
      <c r="B7984" s="213" t="s">
        <v>94</v>
      </c>
      <c r="C7984" s="213" t="s">
        <v>85</v>
      </c>
      <c r="D7984" s="213" t="s">
        <v>280</v>
      </c>
      <c r="E7984" s="213">
        <v>104</v>
      </c>
      <c r="F7984" s="213" t="s">
        <v>189</v>
      </c>
    </row>
    <row r="7985" spans="1:6" x14ac:dyDescent="0.3">
      <c r="A7985" s="213">
        <v>2014</v>
      </c>
      <c r="B7985" s="213" t="s">
        <v>94</v>
      </c>
      <c r="C7985" s="213" t="s">
        <v>85</v>
      </c>
      <c r="D7985" s="213" t="s">
        <v>73</v>
      </c>
      <c r="E7985" s="213">
        <v>509</v>
      </c>
      <c r="F7985" s="213" t="s">
        <v>189</v>
      </c>
    </row>
    <row r="7986" spans="1:6" x14ac:dyDescent="0.3">
      <c r="A7986" s="213">
        <v>2014</v>
      </c>
      <c r="B7986" s="213" t="s">
        <v>94</v>
      </c>
      <c r="C7986" s="213" t="s">
        <v>85</v>
      </c>
      <c r="D7986" s="213" t="s">
        <v>26</v>
      </c>
      <c r="E7986" s="213">
        <v>305</v>
      </c>
      <c r="F7986" s="213" t="s">
        <v>189</v>
      </c>
    </row>
    <row r="7987" spans="1:6" x14ac:dyDescent="0.3">
      <c r="A7987" s="213">
        <v>2014</v>
      </c>
      <c r="B7987" s="213" t="s">
        <v>94</v>
      </c>
      <c r="C7987" s="213" t="s">
        <v>85</v>
      </c>
      <c r="D7987" s="213" t="s">
        <v>32</v>
      </c>
      <c r="E7987" s="213">
        <v>238</v>
      </c>
      <c r="F7987" s="213" t="s">
        <v>189</v>
      </c>
    </row>
    <row r="7988" spans="1:6" x14ac:dyDescent="0.3">
      <c r="A7988" s="213">
        <v>2014</v>
      </c>
      <c r="B7988" s="213" t="s">
        <v>94</v>
      </c>
      <c r="C7988" s="213" t="s">
        <v>85</v>
      </c>
      <c r="D7988" s="213" t="s">
        <v>46</v>
      </c>
      <c r="E7988" s="213">
        <v>572</v>
      </c>
      <c r="F7988" s="213" t="s">
        <v>189</v>
      </c>
    </row>
    <row r="7989" spans="1:6" x14ac:dyDescent="0.3">
      <c r="A7989" s="213">
        <v>2014</v>
      </c>
      <c r="B7989" s="213" t="s">
        <v>94</v>
      </c>
      <c r="C7989" s="213" t="s">
        <v>85</v>
      </c>
      <c r="D7989" s="213" t="s">
        <v>75</v>
      </c>
      <c r="E7989" s="213">
        <v>341</v>
      </c>
      <c r="F7989" s="213" t="s">
        <v>189</v>
      </c>
    </row>
    <row r="7990" spans="1:6" x14ac:dyDescent="0.3">
      <c r="A7990" s="213">
        <v>2014</v>
      </c>
      <c r="B7990" s="213" t="s">
        <v>94</v>
      </c>
      <c r="C7990" s="213" t="s">
        <v>85</v>
      </c>
      <c r="D7990" s="213" t="s">
        <v>10</v>
      </c>
      <c r="E7990" s="213">
        <v>991</v>
      </c>
      <c r="F7990" s="213" t="s">
        <v>189</v>
      </c>
    </row>
    <row r="7991" spans="1:6" x14ac:dyDescent="0.3">
      <c r="A7991" s="213">
        <v>2014</v>
      </c>
      <c r="B7991" s="213" t="s">
        <v>94</v>
      </c>
      <c r="C7991" s="213" t="s">
        <v>85</v>
      </c>
      <c r="D7991" s="213" t="s">
        <v>291</v>
      </c>
      <c r="E7991" s="213">
        <v>118</v>
      </c>
      <c r="F7991" s="213" t="s">
        <v>189</v>
      </c>
    </row>
    <row r="7992" spans="1:6" x14ac:dyDescent="0.3">
      <c r="A7992" s="213">
        <v>2014</v>
      </c>
      <c r="B7992" s="213" t="s">
        <v>94</v>
      </c>
      <c r="C7992" s="213" t="s">
        <v>85</v>
      </c>
      <c r="D7992" s="213" t="s">
        <v>15</v>
      </c>
      <c r="E7992" s="213">
        <v>787</v>
      </c>
      <c r="F7992" s="213" t="s">
        <v>189</v>
      </c>
    </row>
    <row r="7993" spans="1:6" x14ac:dyDescent="0.3">
      <c r="A7993" s="213">
        <v>2014</v>
      </c>
      <c r="B7993" s="213" t="s">
        <v>94</v>
      </c>
      <c r="C7993" s="213" t="s">
        <v>85</v>
      </c>
      <c r="D7993" s="213" t="s">
        <v>18</v>
      </c>
      <c r="E7993" s="213">
        <v>706</v>
      </c>
      <c r="F7993" s="213" t="s">
        <v>189</v>
      </c>
    </row>
    <row r="7994" spans="1:6" x14ac:dyDescent="0.3">
      <c r="A7994" s="213">
        <v>2014</v>
      </c>
      <c r="B7994" s="213" t="s">
        <v>94</v>
      </c>
      <c r="C7994" s="213" t="s">
        <v>85</v>
      </c>
      <c r="D7994" s="213" t="s">
        <v>77</v>
      </c>
      <c r="E7994" s="213">
        <v>286</v>
      </c>
      <c r="F7994" s="213" t="s">
        <v>189</v>
      </c>
    </row>
    <row r="7995" spans="1:6" x14ac:dyDescent="0.3">
      <c r="A7995" s="213">
        <v>2014</v>
      </c>
      <c r="B7995" s="213" t="s">
        <v>94</v>
      </c>
      <c r="C7995" s="213" t="s">
        <v>85</v>
      </c>
      <c r="D7995" s="213" t="s">
        <v>44</v>
      </c>
      <c r="E7995" s="213">
        <v>51</v>
      </c>
      <c r="F7995" s="213" t="s">
        <v>189</v>
      </c>
    </row>
    <row r="7996" spans="1:6" x14ac:dyDescent="0.3">
      <c r="A7996" s="213">
        <v>2014</v>
      </c>
      <c r="B7996" s="213" t="s">
        <v>94</v>
      </c>
      <c r="C7996" s="213" t="s">
        <v>85</v>
      </c>
      <c r="D7996" s="213" t="s">
        <v>71</v>
      </c>
      <c r="E7996" s="213">
        <v>305</v>
      </c>
      <c r="F7996" s="213" t="s">
        <v>189</v>
      </c>
    </row>
    <row r="7997" spans="1:6" x14ac:dyDescent="0.3">
      <c r="A7997" s="213">
        <v>2014</v>
      </c>
      <c r="B7997" s="213" t="s">
        <v>94</v>
      </c>
      <c r="C7997" s="213" t="s">
        <v>85</v>
      </c>
      <c r="D7997" s="213" t="s">
        <v>52</v>
      </c>
      <c r="E7997" s="213">
        <v>82</v>
      </c>
      <c r="F7997" s="213" t="s">
        <v>189</v>
      </c>
    </row>
    <row r="7998" spans="1:6" x14ac:dyDescent="0.3">
      <c r="A7998" s="213">
        <v>2014</v>
      </c>
      <c r="B7998" s="213" t="s">
        <v>94</v>
      </c>
      <c r="C7998" s="213" t="s">
        <v>85</v>
      </c>
      <c r="D7998" s="213" t="s">
        <v>20</v>
      </c>
      <c r="E7998" s="213">
        <v>509</v>
      </c>
      <c r="F7998" s="213" t="s">
        <v>189</v>
      </c>
    </row>
    <row r="7999" spans="1:6" x14ac:dyDescent="0.3">
      <c r="A7999" s="213">
        <v>2014</v>
      </c>
      <c r="B7999" s="213" t="s">
        <v>94</v>
      </c>
      <c r="C7999" s="213" t="s">
        <v>85</v>
      </c>
      <c r="D7999" s="213" t="s">
        <v>95</v>
      </c>
      <c r="E7999" s="213">
        <v>808</v>
      </c>
      <c r="F7999" s="213" t="s">
        <v>189</v>
      </c>
    </row>
    <row r="8000" spans="1:6" x14ac:dyDescent="0.3">
      <c r="A8000" s="213">
        <v>2014</v>
      </c>
      <c r="B8000" s="213" t="s">
        <v>94</v>
      </c>
      <c r="C8000" s="213" t="s">
        <v>85</v>
      </c>
      <c r="D8000" s="213" t="s">
        <v>30</v>
      </c>
      <c r="E8000" s="213">
        <v>90</v>
      </c>
      <c r="F8000" s="213" t="s">
        <v>189</v>
      </c>
    </row>
    <row r="8001" spans="1:6" x14ac:dyDescent="0.3">
      <c r="A8001" s="213">
        <v>2014</v>
      </c>
      <c r="B8001" s="213" t="s">
        <v>94</v>
      </c>
      <c r="C8001" s="213" t="s">
        <v>85</v>
      </c>
      <c r="D8001" s="213" t="s">
        <v>58</v>
      </c>
      <c r="E8001" s="213">
        <v>34</v>
      </c>
      <c r="F8001" s="213" t="s">
        <v>189</v>
      </c>
    </row>
    <row r="8002" spans="1:6" x14ac:dyDescent="0.3">
      <c r="A8002" s="213">
        <v>2014</v>
      </c>
      <c r="B8002" s="213" t="s">
        <v>94</v>
      </c>
      <c r="C8002" s="213" t="s">
        <v>85</v>
      </c>
      <c r="D8002" s="213" t="s">
        <v>281</v>
      </c>
      <c r="E8002" s="292">
        <v>1616</v>
      </c>
      <c r="F8002" s="213" t="s">
        <v>189</v>
      </c>
    </row>
    <row r="8003" spans="1:6" x14ac:dyDescent="0.3">
      <c r="A8003" s="213">
        <v>2014</v>
      </c>
      <c r="B8003" s="213" t="s">
        <v>94</v>
      </c>
      <c r="C8003" s="213" t="s">
        <v>85</v>
      </c>
      <c r="D8003" s="213" t="s">
        <v>282</v>
      </c>
      <c r="E8003" s="213">
        <v>143</v>
      </c>
      <c r="F8003" s="213" t="s">
        <v>189</v>
      </c>
    </row>
    <row r="8004" spans="1:6" x14ac:dyDescent="0.3">
      <c r="A8004" s="213">
        <v>2014</v>
      </c>
      <c r="B8004" s="213" t="s">
        <v>94</v>
      </c>
      <c r="C8004" s="213" t="s">
        <v>85</v>
      </c>
      <c r="D8004" s="213" t="s">
        <v>145</v>
      </c>
      <c r="E8004" s="292">
        <v>8106</v>
      </c>
      <c r="F8004" s="213" t="s">
        <v>189</v>
      </c>
    </row>
    <row r="8005" spans="1:6" x14ac:dyDescent="0.3">
      <c r="A8005" s="213">
        <v>2014</v>
      </c>
      <c r="B8005" s="213" t="s">
        <v>94</v>
      </c>
      <c r="C8005" s="213" t="s">
        <v>85</v>
      </c>
      <c r="D8005" s="213" t="s">
        <v>146</v>
      </c>
      <c r="E8005" s="292">
        <v>4289</v>
      </c>
      <c r="F8005" s="213" t="s">
        <v>189</v>
      </c>
    </row>
    <row r="8006" spans="1:6" x14ac:dyDescent="0.3">
      <c r="A8006" s="213">
        <v>2014</v>
      </c>
      <c r="B8006" s="213" t="s">
        <v>94</v>
      </c>
      <c r="C8006" s="213" t="s">
        <v>85</v>
      </c>
      <c r="D8006" s="213" t="s">
        <v>147</v>
      </c>
      <c r="E8006" s="292">
        <v>9517</v>
      </c>
      <c r="F8006" s="213" t="s">
        <v>189</v>
      </c>
    </row>
    <row r="8007" spans="1:6" x14ac:dyDescent="0.3">
      <c r="A8007" s="213">
        <v>2014</v>
      </c>
      <c r="B8007" s="213" t="s">
        <v>94</v>
      </c>
      <c r="C8007" s="213" t="s">
        <v>158</v>
      </c>
      <c r="D8007" s="213" t="s">
        <v>35</v>
      </c>
      <c r="E8007" s="213">
        <v>32</v>
      </c>
      <c r="F8007" s="213" t="s">
        <v>189</v>
      </c>
    </row>
    <row r="8008" spans="1:6" x14ac:dyDescent="0.3">
      <c r="A8008" s="213">
        <v>2014</v>
      </c>
      <c r="B8008" s="213" t="s">
        <v>94</v>
      </c>
      <c r="C8008" s="213" t="s">
        <v>158</v>
      </c>
      <c r="D8008" s="213" t="s">
        <v>41</v>
      </c>
      <c r="E8008" s="213">
        <v>34</v>
      </c>
      <c r="F8008" s="213" t="s">
        <v>189</v>
      </c>
    </row>
    <row r="8009" spans="1:6" x14ac:dyDescent="0.3">
      <c r="A8009" s="213">
        <v>2014</v>
      </c>
      <c r="B8009" s="213" t="s">
        <v>94</v>
      </c>
      <c r="C8009" s="213" t="s">
        <v>158</v>
      </c>
      <c r="D8009" s="213" t="s">
        <v>59</v>
      </c>
      <c r="E8009" s="213">
        <v>52</v>
      </c>
      <c r="F8009" s="213" t="s">
        <v>189</v>
      </c>
    </row>
    <row r="8010" spans="1:6" x14ac:dyDescent="0.3">
      <c r="A8010" s="213">
        <v>2014</v>
      </c>
      <c r="B8010" s="213" t="s">
        <v>94</v>
      </c>
      <c r="C8010" s="213" t="s">
        <v>158</v>
      </c>
      <c r="D8010" s="213" t="s">
        <v>79</v>
      </c>
      <c r="E8010" s="213">
        <v>677</v>
      </c>
      <c r="F8010" s="213" t="s">
        <v>189</v>
      </c>
    </row>
    <row r="8011" spans="1:6" x14ac:dyDescent="0.3">
      <c r="A8011" s="213">
        <v>2014</v>
      </c>
      <c r="B8011" s="213" t="s">
        <v>94</v>
      </c>
      <c r="C8011" s="213" t="s">
        <v>158</v>
      </c>
      <c r="D8011" s="213" t="s">
        <v>17</v>
      </c>
      <c r="E8011" s="213">
        <v>390</v>
      </c>
      <c r="F8011" s="213" t="s">
        <v>189</v>
      </c>
    </row>
    <row r="8012" spans="1:6" x14ac:dyDescent="0.3">
      <c r="A8012" s="213">
        <v>2014</v>
      </c>
      <c r="B8012" s="213" t="s">
        <v>94</v>
      </c>
      <c r="C8012" s="213" t="s">
        <v>158</v>
      </c>
      <c r="D8012" s="213" t="s">
        <v>274</v>
      </c>
      <c r="E8012" s="213">
        <v>55</v>
      </c>
      <c r="F8012" s="213" t="s">
        <v>189</v>
      </c>
    </row>
    <row r="8013" spans="1:6" x14ac:dyDescent="0.3">
      <c r="A8013" s="213">
        <v>2014</v>
      </c>
      <c r="B8013" s="213" t="s">
        <v>94</v>
      </c>
      <c r="C8013" s="213" t="s">
        <v>158</v>
      </c>
      <c r="D8013" s="213" t="s">
        <v>66</v>
      </c>
      <c r="E8013" s="213">
        <v>100</v>
      </c>
      <c r="F8013" s="213" t="s">
        <v>189</v>
      </c>
    </row>
    <row r="8014" spans="1:6" x14ac:dyDescent="0.3">
      <c r="A8014" s="213">
        <v>2014</v>
      </c>
      <c r="B8014" s="213" t="s">
        <v>94</v>
      </c>
      <c r="C8014" s="213" t="s">
        <v>158</v>
      </c>
      <c r="D8014" s="213" t="s">
        <v>283</v>
      </c>
      <c r="E8014" s="213">
        <v>50</v>
      </c>
      <c r="F8014" s="213" t="s">
        <v>189</v>
      </c>
    </row>
    <row r="8015" spans="1:6" x14ac:dyDescent="0.3">
      <c r="A8015" s="213">
        <v>2014</v>
      </c>
      <c r="B8015" s="213" t="s">
        <v>94</v>
      </c>
      <c r="C8015" s="213" t="s">
        <v>158</v>
      </c>
      <c r="D8015" s="213" t="s">
        <v>11</v>
      </c>
      <c r="E8015" s="213">
        <v>680</v>
      </c>
      <c r="F8015" s="213" t="s">
        <v>189</v>
      </c>
    </row>
    <row r="8016" spans="1:6" x14ac:dyDescent="0.3">
      <c r="A8016" s="213">
        <v>2014</v>
      </c>
      <c r="B8016" s="213" t="s">
        <v>94</v>
      </c>
      <c r="C8016" s="213" t="s">
        <v>158</v>
      </c>
      <c r="D8016" s="213" t="s">
        <v>56</v>
      </c>
      <c r="E8016" s="213">
        <v>182</v>
      </c>
      <c r="F8016" s="213" t="s">
        <v>189</v>
      </c>
    </row>
    <row r="8017" spans="1:6" x14ac:dyDescent="0.3">
      <c r="A8017" s="213">
        <v>2014</v>
      </c>
      <c r="B8017" s="213" t="s">
        <v>94</v>
      </c>
      <c r="C8017" s="213" t="s">
        <v>158</v>
      </c>
      <c r="D8017" s="213" t="s">
        <v>29</v>
      </c>
      <c r="E8017" s="213">
        <v>196</v>
      </c>
      <c r="F8017" s="213" t="s">
        <v>189</v>
      </c>
    </row>
    <row r="8018" spans="1:6" x14ac:dyDescent="0.3">
      <c r="A8018" s="213">
        <v>2014</v>
      </c>
      <c r="B8018" s="213" t="s">
        <v>94</v>
      </c>
      <c r="C8018" s="213" t="s">
        <v>158</v>
      </c>
      <c r="D8018" s="213" t="s">
        <v>47</v>
      </c>
      <c r="E8018" s="213">
        <v>502</v>
      </c>
      <c r="F8018" s="213" t="s">
        <v>189</v>
      </c>
    </row>
    <row r="8019" spans="1:6" x14ac:dyDescent="0.3">
      <c r="A8019" s="213">
        <v>2014</v>
      </c>
      <c r="B8019" s="213" t="s">
        <v>94</v>
      </c>
      <c r="C8019" s="213" t="s">
        <v>158</v>
      </c>
      <c r="D8019" s="213" t="s">
        <v>57</v>
      </c>
      <c r="E8019" s="213">
        <v>114</v>
      </c>
      <c r="F8019" s="213" t="s">
        <v>189</v>
      </c>
    </row>
    <row r="8020" spans="1:6" x14ac:dyDescent="0.3">
      <c r="A8020" s="213">
        <v>2014</v>
      </c>
      <c r="B8020" s="213" t="s">
        <v>94</v>
      </c>
      <c r="C8020" s="213" t="s">
        <v>158</v>
      </c>
      <c r="D8020" s="213" t="s">
        <v>74</v>
      </c>
      <c r="E8020" s="213">
        <v>462</v>
      </c>
      <c r="F8020" s="213" t="s">
        <v>189</v>
      </c>
    </row>
    <row r="8021" spans="1:6" x14ac:dyDescent="0.3">
      <c r="A8021" s="213">
        <v>2014</v>
      </c>
      <c r="B8021" s="213" t="s">
        <v>94</v>
      </c>
      <c r="C8021" s="213" t="s">
        <v>158</v>
      </c>
      <c r="D8021" s="213" t="s">
        <v>53</v>
      </c>
      <c r="E8021" s="213">
        <v>69</v>
      </c>
      <c r="F8021" s="213" t="s">
        <v>189</v>
      </c>
    </row>
    <row r="8022" spans="1:6" x14ac:dyDescent="0.3">
      <c r="A8022" s="213">
        <v>2014</v>
      </c>
      <c r="B8022" s="213" t="s">
        <v>94</v>
      </c>
      <c r="C8022" s="213" t="s">
        <v>158</v>
      </c>
      <c r="D8022" s="213" t="s">
        <v>33</v>
      </c>
      <c r="E8022" s="213">
        <v>95</v>
      </c>
      <c r="F8022" s="213" t="s">
        <v>189</v>
      </c>
    </row>
    <row r="8023" spans="1:6" x14ac:dyDescent="0.3">
      <c r="A8023" s="213">
        <v>2014</v>
      </c>
      <c r="B8023" s="213" t="s">
        <v>94</v>
      </c>
      <c r="C8023" s="213" t="s">
        <v>158</v>
      </c>
      <c r="D8023" s="213" t="s">
        <v>60</v>
      </c>
      <c r="E8023" s="213">
        <v>188</v>
      </c>
      <c r="F8023" s="213" t="s">
        <v>189</v>
      </c>
    </row>
    <row r="8024" spans="1:6" x14ac:dyDescent="0.3">
      <c r="A8024" s="213">
        <v>2014</v>
      </c>
      <c r="B8024" s="213" t="s">
        <v>94</v>
      </c>
      <c r="C8024" s="213" t="s">
        <v>158</v>
      </c>
      <c r="D8024" s="213" t="s">
        <v>25</v>
      </c>
      <c r="E8024" s="213">
        <v>441</v>
      </c>
      <c r="F8024" s="213" t="s">
        <v>189</v>
      </c>
    </row>
    <row r="8025" spans="1:6" x14ac:dyDescent="0.3">
      <c r="A8025" s="213">
        <v>2014</v>
      </c>
      <c r="B8025" s="213" t="s">
        <v>94</v>
      </c>
      <c r="C8025" s="213" t="s">
        <v>158</v>
      </c>
      <c r="D8025" s="213" t="s">
        <v>7</v>
      </c>
      <c r="E8025" s="213">
        <v>573</v>
      </c>
      <c r="F8025" s="213" t="s">
        <v>189</v>
      </c>
    </row>
    <row r="8026" spans="1:6" x14ac:dyDescent="0.3">
      <c r="A8026" s="213">
        <v>2014</v>
      </c>
      <c r="B8026" s="213" t="s">
        <v>94</v>
      </c>
      <c r="C8026" s="213" t="s">
        <v>158</v>
      </c>
      <c r="D8026" s="213" t="s">
        <v>36</v>
      </c>
      <c r="E8026" s="213">
        <v>179</v>
      </c>
      <c r="F8026" s="213" t="s">
        <v>189</v>
      </c>
    </row>
    <row r="8027" spans="1:6" x14ac:dyDescent="0.3">
      <c r="A8027" s="213">
        <v>2014</v>
      </c>
      <c r="B8027" s="213" t="s">
        <v>94</v>
      </c>
      <c r="C8027" s="213" t="s">
        <v>158</v>
      </c>
      <c r="D8027" s="213" t="s">
        <v>21</v>
      </c>
      <c r="E8027" s="213">
        <v>180</v>
      </c>
      <c r="F8027" s="213" t="s">
        <v>189</v>
      </c>
    </row>
    <row r="8028" spans="1:6" x14ac:dyDescent="0.3">
      <c r="A8028" s="213">
        <v>2014</v>
      </c>
      <c r="B8028" s="213" t="s">
        <v>94</v>
      </c>
      <c r="C8028" s="213" t="s">
        <v>158</v>
      </c>
      <c r="D8028" s="213" t="s">
        <v>16</v>
      </c>
      <c r="E8028" s="213">
        <v>419</v>
      </c>
      <c r="F8028" s="213" t="s">
        <v>189</v>
      </c>
    </row>
    <row r="8029" spans="1:6" x14ac:dyDescent="0.3">
      <c r="A8029" s="213">
        <v>2014</v>
      </c>
      <c r="B8029" s="213" t="s">
        <v>94</v>
      </c>
      <c r="C8029" s="213" t="s">
        <v>158</v>
      </c>
      <c r="D8029" s="213" t="s">
        <v>2</v>
      </c>
      <c r="E8029" s="213">
        <v>907</v>
      </c>
      <c r="F8029" s="213" t="s">
        <v>189</v>
      </c>
    </row>
    <row r="8030" spans="1:6" x14ac:dyDescent="0.3">
      <c r="A8030" s="213">
        <v>2014</v>
      </c>
      <c r="B8030" s="213" t="s">
        <v>94</v>
      </c>
      <c r="C8030" s="213" t="s">
        <v>158</v>
      </c>
      <c r="D8030" s="213" t="s">
        <v>4</v>
      </c>
      <c r="E8030" s="213">
        <v>958</v>
      </c>
      <c r="F8030" s="213" t="s">
        <v>189</v>
      </c>
    </row>
    <row r="8031" spans="1:6" x14ac:dyDescent="0.3">
      <c r="A8031" s="213">
        <v>2014</v>
      </c>
      <c r="B8031" s="213" t="s">
        <v>94</v>
      </c>
      <c r="C8031" s="213" t="s">
        <v>158</v>
      </c>
      <c r="D8031" s="213" t="s">
        <v>38</v>
      </c>
      <c r="E8031" s="213">
        <v>78</v>
      </c>
      <c r="F8031" s="213" t="s">
        <v>189</v>
      </c>
    </row>
    <row r="8032" spans="1:6" x14ac:dyDescent="0.3">
      <c r="A8032" s="213">
        <v>2014</v>
      </c>
      <c r="B8032" s="213" t="s">
        <v>94</v>
      </c>
      <c r="C8032" s="213" t="s">
        <v>158</v>
      </c>
      <c r="D8032" s="213" t="s">
        <v>275</v>
      </c>
      <c r="E8032" s="213">
        <v>141</v>
      </c>
      <c r="F8032" s="213" t="s">
        <v>189</v>
      </c>
    </row>
    <row r="8033" spans="1:6" x14ac:dyDescent="0.3">
      <c r="A8033" s="213">
        <v>2014</v>
      </c>
      <c r="B8033" s="213" t="s">
        <v>94</v>
      </c>
      <c r="C8033" s="213" t="s">
        <v>158</v>
      </c>
      <c r="D8033" s="213" t="s">
        <v>8</v>
      </c>
      <c r="E8033" s="213">
        <v>342</v>
      </c>
      <c r="F8033" s="213" t="s">
        <v>189</v>
      </c>
    </row>
    <row r="8034" spans="1:6" x14ac:dyDescent="0.3">
      <c r="A8034" s="213">
        <v>2014</v>
      </c>
      <c r="B8034" s="213" t="s">
        <v>94</v>
      </c>
      <c r="C8034" s="213" t="s">
        <v>158</v>
      </c>
      <c r="D8034" s="213" t="s">
        <v>78</v>
      </c>
      <c r="E8034" s="213">
        <v>417</v>
      </c>
      <c r="F8034" s="213" t="s">
        <v>189</v>
      </c>
    </row>
    <row r="8035" spans="1:6" x14ac:dyDescent="0.3">
      <c r="A8035" s="213">
        <v>2014</v>
      </c>
      <c r="B8035" s="213" t="s">
        <v>94</v>
      </c>
      <c r="C8035" s="213" t="s">
        <v>158</v>
      </c>
      <c r="D8035" s="213" t="s">
        <v>27</v>
      </c>
      <c r="E8035" s="213">
        <v>309</v>
      </c>
      <c r="F8035" s="213" t="s">
        <v>189</v>
      </c>
    </row>
    <row r="8036" spans="1:6" x14ac:dyDescent="0.3">
      <c r="A8036" s="213">
        <v>2014</v>
      </c>
      <c r="B8036" s="213" t="s">
        <v>94</v>
      </c>
      <c r="C8036" s="213" t="s">
        <v>158</v>
      </c>
      <c r="D8036" s="213" t="s">
        <v>13</v>
      </c>
      <c r="E8036" s="213">
        <v>162</v>
      </c>
      <c r="F8036" s="213" t="s">
        <v>189</v>
      </c>
    </row>
    <row r="8037" spans="1:6" x14ac:dyDescent="0.3">
      <c r="A8037" s="213">
        <v>2014</v>
      </c>
      <c r="B8037" s="213" t="s">
        <v>94</v>
      </c>
      <c r="C8037" s="213" t="s">
        <v>158</v>
      </c>
      <c r="D8037" s="213" t="s">
        <v>70</v>
      </c>
      <c r="E8037" s="213">
        <v>414</v>
      </c>
      <c r="F8037" s="213" t="s">
        <v>189</v>
      </c>
    </row>
    <row r="8038" spans="1:6" x14ac:dyDescent="0.3">
      <c r="A8038" s="213">
        <v>2014</v>
      </c>
      <c r="B8038" s="213" t="s">
        <v>94</v>
      </c>
      <c r="C8038" s="213" t="s">
        <v>158</v>
      </c>
      <c r="D8038" s="213" t="s">
        <v>72</v>
      </c>
      <c r="E8038" s="213">
        <v>128</v>
      </c>
      <c r="F8038" s="213" t="s">
        <v>189</v>
      </c>
    </row>
    <row r="8039" spans="1:6" x14ac:dyDescent="0.3">
      <c r="A8039" s="213">
        <v>2014</v>
      </c>
      <c r="B8039" s="213" t="s">
        <v>94</v>
      </c>
      <c r="C8039" s="213" t="s">
        <v>158</v>
      </c>
      <c r="D8039" s="213" t="s">
        <v>276</v>
      </c>
      <c r="E8039" s="213">
        <v>50</v>
      </c>
      <c r="F8039" s="213" t="s">
        <v>189</v>
      </c>
    </row>
    <row r="8040" spans="1:6" x14ac:dyDescent="0.3">
      <c r="A8040" s="213">
        <v>2014</v>
      </c>
      <c r="B8040" s="213" t="s">
        <v>94</v>
      </c>
      <c r="C8040" s="213" t="s">
        <v>158</v>
      </c>
      <c r="D8040" s="213" t="s">
        <v>6</v>
      </c>
      <c r="E8040" s="292">
        <v>1035</v>
      </c>
      <c r="F8040" s="213" t="s">
        <v>189</v>
      </c>
    </row>
    <row r="8041" spans="1:6" x14ac:dyDescent="0.3">
      <c r="A8041" s="213">
        <v>2014</v>
      </c>
      <c r="B8041" s="213" t="s">
        <v>94</v>
      </c>
      <c r="C8041" s="213" t="s">
        <v>158</v>
      </c>
      <c r="D8041" s="213" t="s">
        <v>62</v>
      </c>
      <c r="E8041" s="213">
        <v>244</v>
      </c>
      <c r="F8041" s="213" t="s">
        <v>189</v>
      </c>
    </row>
    <row r="8042" spans="1:6" x14ac:dyDescent="0.3">
      <c r="A8042" s="213">
        <v>2014</v>
      </c>
      <c r="B8042" s="213" t="s">
        <v>94</v>
      </c>
      <c r="C8042" s="213" t="s">
        <v>158</v>
      </c>
      <c r="D8042" s="213" t="s">
        <v>5</v>
      </c>
      <c r="E8042" s="213">
        <v>726</v>
      </c>
      <c r="F8042" s="213" t="s">
        <v>189</v>
      </c>
    </row>
    <row r="8043" spans="1:6" x14ac:dyDescent="0.3">
      <c r="A8043" s="213">
        <v>2014</v>
      </c>
      <c r="B8043" s="213" t="s">
        <v>94</v>
      </c>
      <c r="C8043" s="213" t="s">
        <v>158</v>
      </c>
      <c r="D8043" s="213" t="s">
        <v>76</v>
      </c>
      <c r="E8043" s="213">
        <v>360</v>
      </c>
      <c r="F8043" s="213" t="s">
        <v>189</v>
      </c>
    </row>
    <row r="8044" spans="1:6" x14ac:dyDescent="0.3">
      <c r="A8044" s="213">
        <v>2014</v>
      </c>
      <c r="B8044" s="213" t="s">
        <v>94</v>
      </c>
      <c r="C8044" s="213" t="s">
        <v>158</v>
      </c>
      <c r="D8044" s="213" t="s">
        <v>63</v>
      </c>
      <c r="E8044" s="213">
        <v>81</v>
      </c>
      <c r="F8044" s="213" t="s">
        <v>189</v>
      </c>
    </row>
    <row r="8045" spans="1:6" x14ac:dyDescent="0.3">
      <c r="A8045" s="213">
        <v>2014</v>
      </c>
      <c r="B8045" s="213" t="s">
        <v>94</v>
      </c>
      <c r="C8045" s="213" t="s">
        <v>158</v>
      </c>
      <c r="D8045" s="213" t="s">
        <v>277</v>
      </c>
      <c r="E8045" s="213">
        <v>43</v>
      </c>
      <c r="F8045" s="213" t="s">
        <v>189</v>
      </c>
    </row>
    <row r="8046" spans="1:6" x14ac:dyDescent="0.3">
      <c r="A8046" s="213">
        <v>2014</v>
      </c>
      <c r="B8046" s="213" t="s">
        <v>94</v>
      </c>
      <c r="C8046" s="213" t="s">
        <v>158</v>
      </c>
      <c r="D8046" s="213" t="s">
        <v>43</v>
      </c>
      <c r="E8046" s="213">
        <v>107</v>
      </c>
      <c r="F8046" s="213" t="s">
        <v>189</v>
      </c>
    </row>
    <row r="8047" spans="1:6" x14ac:dyDescent="0.3">
      <c r="A8047" s="213">
        <v>2014</v>
      </c>
      <c r="B8047" s="213" t="s">
        <v>94</v>
      </c>
      <c r="C8047" s="213" t="s">
        <v>158</v>
      </c>
      <c r="D8047" s="213" t="s">
        <v>65</v>
      </c>
      <c r="E8047" s="213">
        <v>141</v>
      </c>
      <c r="F8047" s="213" t="s">
        <v>189</v>
      </c>
    </row>
    <row r="8048" spans="1:6" x14ac:dyDescent="0.3">
      <c r="A8048" s="213">
        <v>2014</v>
      </c>
      <c r="B8048" s="213" t="s">
        <v>94</v>
      </c>
      <c r="C8048" s="213" t="s">
        <v>158</v>
      </c>
      <c r="D8048" s="213" t="s">
        <v>22</v>
      </c>
      <c r="E8048" s="213">
        <v>159</v>
      </c>
      <c r="F8048" s="213" t="s">
        <v>189</v>
      </c>
    </row>
    <row r="8049" spans="1:6" x14ac:dyDescent="0.3">
      <c r="A8049" s="213">
        <v>2014</v>
      </c>
      <c r="B8049" s="213" t="s">
        <v>94</v>
      </c>
      <c r="C8049" s="213" t="s">
        <v>158</v>
      </c>
      <c r="D8049" s="213" t="s">
        <v>61</v>
      </c>
      <c r="E8049" s="213">
        <v>97</v>
      </c>
      <c r="F8049" s="213" t="s">
        <v>189</v>
      </c>
    </row>
    <row r="8050" spans="1:6" x14ac:dyDescent="0.3">
      <c r="A8050" s="213">
        <v>2014</v>
      </c>
      <c r="B8050" s="213" t="s">
        <v>94</v>
      </c>
      <c r="C8050" s="213" t="s">
        <v>158</v>
      </c>
      <c r="D8050" s="213" t="s">
        <v>23</v>
      </c>
      <c r="E8050" s="213">
        <v>220</v>
      </c>
      <c r="F8050" s="213" t="s">
        <v>189</v>
      </c>
    </row>
    <row r="8051" spans="1:6" x14ac:dyDescent="0.3">
      <c r="A8051" s="213">
        <v>2014</v>
      </c>
      <c r="B8051" s="213" t="s">
        <v>94</v>
      </c>
      <c r="C8051" s="213" t="s">
        <v>158</v>
      </c>
      <c r="D8051" s="213" t="s">
        <v>12</v>
      </c>
      <c r="E8051" s="213">
        <v>92</v>
      </c>
      <c r="F8051" s="213" t="s">
        <v>189</v>
      </c>
    </row>
    <row r="8052" spans="1:6" x14ac:dyDescent="0.3">
      <c r="A8052" s="213">
        <v>2014</v>
      </c>
      <c r="B8052" s="213" t="s">
        <v>94</v>
      </c>
      <c r="C8052" s="213" t="s">
        <v>158</v>
      </c>
      <c r="D8052" s="213" t="s">
        <v>278</v>
      </c>
      <c r="E8052" s="213">
        <v>279</v>
      </c>
      <c r="F8052" s="213" t="s">
        <v>189</v>
      </c>
    </row>
    <row r="8053" spans="1:6" x14ac:dyDescent="0.3">
      <c r="A8053" s="213">
        <v>2014</v>
      </c>
      <c r="B8053" s="213" t="s">
        <v>94</v>
      </c>
      <c r="C8053" s="213" t="s">
        <v>158</v>
      </c>
      <c r="D8053" s="213" t="s">
        <v>19</v>
      </c>
      <c r="E8053" s="213">
        <v>244</v>
      </c>
      <c r="F8053" s="213" t="s">
        <v>189</v>
      </c>
    </row>
    <row r="8054" spans="1:6" x14ac:dyDescent="0.3">
      <c r="A8054" s="213">
        <v>2014</v>
      </c>
      <c r="B8054" s="213" t="s">
        <v>94</v>
      </c>
      <c r="C8054" s="213" t="s">
        <v>158</v>
      </c>
      <c r="D8054" s="213" t="s">
        <v>45</v>
      </c>
      <c r="E8054" s="213">
        <v>51</v>
      </c>
      <c r="F8054" s="213" t="s">
        <v>189</v>
      </c>
    </row>
    <row r="8055" spans="1:6" x14ac:dyDescent="0.3">
      <c r="A8055" s="213">
        <v>2014</v>
      </c>
      <c r="B8055" s="213" t="s">
        <v>94</v>
      </c>
      <c r="C8055" s="213" t="s">
        <v>158</v>
      </c>
      <c r="D8055" s="213" t="s">
        <v>48</v>
      </c>
      <c r="E8055" s="213">
        <v>176</v>
      </c>
      <c r="F8055" s="213" t="s">
        <v>189</v>
      </c>
    </row>
    <row r="8056" spans="1:6" x14ac:dyDescent="0.3">
      <c r="A8056" s="213">
        <v>2014</v>
      </c>
      <c r="B8056" s="213" t="s">
        <v>94</v>
      </c>
      <c r="C8056" s="213" t="s">
        <v>158</v>
      </c>
      <c r="D8056" s="213" t="s">
        <v>34</v>
      </c>
      <c r="E8056" s="213">
        <v>72</v>
      </c>
      <c r="F8056" s="213" t="s">
        <v>189</v>
      </c>
    </row>
    <row r="8057" spans="1:6" x14ac:dyDescent="0.3">
      <c r="A8057" s="213">
        <v>2014</v>
      </c>
      <c r="B8057" s="213" t="s">
        <v>94</v>
      </c>
      <c r="C8057" s="213" t="s">
        <v>158</v>
      </c>
      <c r="D8057" s="213" t="s">
        <v>3</v>
      </c>
      <c r="E8057" s="213">
        <v>881</v>
      </c>
      <c r="F8057" s="213" t="s">
        <v>189</v>
      </c>
    </row>
    <row r="8058" spans="1:6" x14ac:dyDescent="0.3">
      <c r="A8058" s="213">
        <v>2014</v>
      </c>
      <c r="B8058" s="213" t="s">
        <v>94</v>
      </c>
      <c r="C8058" s="213" t="s">
        <v>158</v>
      </c>
      <c r="D8058" s="213" t="s">
        <v>80</v>
      </c>
      <c r="E8058" s="213">
        <v>335</v>
      </c>
      <c r="F8058" s="213" t="s">
        <v>189</v>
      </c>
    </row>
    <row r="8059" spans="1:6" x14ac:dyDescent="0.3">
      <c r="A8059" s="213">
        <v>2014</v>
      </c>
      <c r="B8059" s="213" t="s">
        <v>94</v>
      </c>
      <c r="C8059" s="213" t="s">
        <v>158</v>
      </c>
      <c r="D8059" s="213" t="s">
        <v>39</v>
      </c>
      <c r="E8059" s="213">
        <v>183</v>
      </c>
      <c r="F8059" s="213" t="s">
        <v>189</v>
      </c>
    </row>
    <row r="8060" spans="1:6" x14ac:dyDescent="0.3">
      <c r="A8060" s="213">
        <v>2014</v>
      </c>
      <c r="B8060" s="213" t="s">
        <v>94</v>
      </c>
      <c r="C8060" s="213" t="s">
        <v>158</v>
      </c>
      <c r="D8060" s="213" t="s">
        <v>14</v>
      </c>
      <c r="E8060" s="213">
        <v>605</v>
      </c>
      <c r="F8060" s="213" t="s">
        <v>189</v>
      </c>
    </row>
    <row r="8061" spans="1:6" x14ac:dyDescent="0.3">
      <c r="A8061" s="213">
        <v>2014</v>
      </c>
      <c r="B8061" s="213" t="s">
        <v>94</v>
      </c>
      <c r="C8061" s="213" t="s">
        <v>158</v>
      </c>
      <c r="D8061" s="213" t="s">
        <v>68</v>
      </c>
      <c r="E8061" s="213">
        <v>123</v>
      </c>
      <c r="F8061" s="213" t="s">
        <v>189</v>
      </c>
    </row>
    <row r="8062" spans="1:6" x14ac:dyDescent="0.3">
      <c r="A8062" s="213">
        <v>2014</v>
      </c>
      <c r="B8062" s="213" t="s">
        <v>94</v>
      </c>
      <c r="C8062" s="213" t="s">
        <v>158</v>
      </c>
      <c r="D8062" s="213" t="s">
        <v>69</v>
      </c>
      <c r="E8062" s="213">
        <v>128</v>
      </c>
      <c r="F8062" s="213" t="s">
        <v>189</v>
      </c>
    </row>
    <row r="8063" spans="1:6" x14ac:dyDescent="0.3">
      <c r="A8063" s="213">
        <v>2014</v>
      </c>
      <c r="B8063" s="213" t="s">
        <v>94</v>
      </c>
      <c r="C8063" s="213" t="s">
        <v>158</v>
      </c>
      <c r="D8063" s="213" t="s">
        <v>279</v>
      </c>
      <c r="E8063" s="213">
        <v>59</v>
      </c>
      <c r="F8063" s="213" t="s">
        <v>189</v>
      </c>
    </row>
    <row r="8064" spans="1:6" x14ac:dyDescent="0.3">
      <c r="A8064" s="213">
        <v>2014</v>
      </c>
      <c r="B8064" s="213" t="s">
        <v>94</v>
      </c>
      <c r="C8064" s="213" t="s">
        <v>158</v>
      </c>
      <c r="D8064" s="213" t="s">
        <v>24</v>
      </c>
      <c r="E8064" s="213">
        <v>586</v>
      </c>
      <c r="F8064" s="213" t="s">
        <v>189</v>
      </c>
    </row>
    <row r="8065" spans="1:6" x14ac:dyDescent="0.3">
      <c r="A8065" s="213">
        <v>2014</v>
      </c>
      <c r="B8065" s="213" t="s">
        <v>94</v>
      </c>
      <c r="C8065" s="213" t="s">
        <v>158</v>
      </c>
      <c r="D8065" s="213" t="s">
        <v>9</v>
      </c>
      <c r="E8065" s="213">
        <v>409</v>
      </c>
      <c r="F8065" s="213" t="s">
        <v>189</v>
      </c>
    </row>
    <row r="8066" spans="1:6" x14ac:dyDescent="0.3">
      <c r="A8066" s="213">
        <v>2014</v>
      </c>
      <c r="B8066" s="213" t="s">
        <v>94</v>
      </c>
      <c r="C8066" s="213" t="s">
        <v>158</v>
      </c>
      <c r="D8066" s="213" t="s">
        <v>67</v>
      </c>
      <c r="E8066" s="213">
        <v>165</v>
      </c>
      <c r="F8066" s="213" t="s">
        <v>189</v>
      </c>
    </row>
    <row r="8067" spans="1:6" x14ac:dyDescent="0.3">
      <c r="A8067" s="213">
        <v>2014</v>
      </c>
      <c r="B8067" s="213" t="s">
        <v>94</v>
      </c>
      <c r="C8067" s="213" t="s">
        <v>158</v>
      </c>
      <c r="D8067" s="213" t="s">
        <v>28</v>
      </c>
      <c r="E8067" s="213">
        <v>304</v>
      </c>
      <c r="F8067" s="213" t="s">
        <v>189</v>
      </c>
    </row>
    <row r="8068" spans="1:6" x14ac:dyDescent="0.3">
      <c r="A8068" s="213">
        <v>2014</v>
      </c>
      <c r="B8068" s="213" t="s">
        <v>94</v>
      </c>
      <c r="C8068" s="213" t="s">
        <v>158</v>
      </c>
      <c r="D8068" s="213" t="s">
        <v>31</v>
      </c>
      <c r="E8068" s="213">
        <v>210</v>
      </c>
      <c r="F8068" s="213" t="s">
        <v>189</v>
      </c>
    </row>
    <row r="8069" spans="1:6" x14ac:dyDescent="0.3">
      <c r="A8069" s="213">
        <v>2014</v>
      </c>
      <c r="B8069" s="213" t="s">
        <v>94</v>
      </c>
      <c r="C8069" s="213" t="s">
        <v>158</v>
      </c>
      <c r="D8069" s="213" t="s">
        <v>64</v>
      </c>
      <c r="E8069" s="213">
        <v>291</v>
      </c>
      <c r="F8069" s="213" t="s">
        <v>189</v>
      </c>
    </row>
    <row r="8070" spans="1:6" x14ac:dyDescent="0.3">
      <c r="A8070" s="213">
        <v>2014</v>
      </c>
      <c r="B8070" s="213" t="s">
        <v>94</v>
      </c>
      <c r="C8070" s="213" t="s">
        <v>158</v>
      </c>
      <c r="D8070" s="213" t="s">
        <v>280</v>
      </c>
      <c r="E8070" s="213">
        <v>58</v>
      </c>
      <c r="F8070" s="213" t="s">
        <v>189</v>
      </c>
    </row>
    <row r="8071" spans="1:6" x14ac:dyDescent="0.3">
      <c r="A8071" s="213">
        <v>2014</v>
      </c>
      <c r="B8071" s="213" t="s">
        <v>94</v>
      </c>
      <c r="C8071" s="213" t="s">
        <v>158</v>
      </c>
      <c r="D8071" s="213" t="s">
        <v>73</v>
      </c>
      <c r="E8071" s="213">
        <v>449</v>
      </c>
      <c r="F8071" s="213" t="s">
        <v>189</v>
      </c>
    </row>
    <row r="8072" spans="1:6" x14ac:dyDescent="0.3">
      <c r="A8072" s="213">
        <v>2014</v>
      </c>
      <c r="B8072" s="213" t="s">
        <v>94</v>
      </c>
      <c r="C8072" s="213" t="s">
        <v>158</v>
      </c>
      <c r="D8072" s="213" t="s">
        <v>26</v>
      </c>
      <c r="E8072" s="213">
        <v>210</v>
      </c>
      <c r="F8072" s="213" t="s">
        <v>189</v>
      </c>
    </row>
    <row r="8073" spans="1:6" x14ac:dyDescent="0.3">
      <c r="A8073" s="213">
        <v>2014</v>
      </c>
      <c r="B8073" s="213" t="s">
        <v>94</v>
      </c>
      <c r="C8073" s="213" t="s">
        <v>158</v>
      </c>
      <c r="D8073" s="213" t="s">
        <v>32</v>
      </c>
      <c r="E8073" s="213">
        <v>180</v>
      </c>
      <c r="F8073" s="213" t="s">
        <v>189</v>
      </c>
    </row>
    <row r="8074" spans="1:6" x14ac:dyDescent="0.3">
      <c r="A8074" s="213">
        <v>2014</v>
      </c>
      <c r="B8074" s="213" t="s">
        <v>94</v>
      </c>
      <c r="C8074" s="213" t="s">
        <v>158</v>
      </c>
      <c r="D8074" s="213" t="s">
        <v>46</v>
      </c>
      <c r="E8074" s="213">
        <v>434</v>
      </c>
      <c r="F8074" s="213" t="s">
        <v>189</v>
      </c>
    </row>
    <row r="8075" spans="1:6" x14ac:dyDescent="0.3">
      <c r="A8075" s="213">
        <v>2014</v>
      </c>
      <c r="B8075" s="213" t="s">
        <v>94</v>
      </c>
      <c r="C8075" s="213" t="s">
        <v>158</v>
      </c>
      <c r="D8075" s="213" t="s">
        <v>75</v>
      </c>
      <c r="E8075" s="213">
        <v>307</v>
      </c>
      <c r="F8075" s="213" t="s">
        <v>189</v>
      </c>
    </row>
    <row r="8076" spans="1:6" x14ac:dyDescent="0.3">
      <c r="A8076" s="213">
        <v>2014</v>
      </c>
      <c r="B8076" s="213" t="s">
        <v>94</v>
      </c>
      <c r="C8076" s="213" t="s">
        <v>158</v>
      </c>
      <c r="D8076" s="213" t="s">
        <v>10</v>
      </c>
      <c r="E8076" s="213">
        <v>747</v>
      </c>
      <c r="F8076" s="213" t="s">
        <v>189</v>
      </c>
    </row>
    <row r="8077" spans="1:6" x14ac:dyDescent="0.3">
      <c r="A8077" s="213">
        <v>2014</v>
      </c>
      <c r="B8077" s="213" t="s">
        <v>94</v>
      </c>
      <c r="C8077" s="213" t="s">
        <v>158</v>
      </c>
      <c r="D8077" s="213" t="s">
        <v>291</v>
      </c>
      <c r="E8077" s="213">
        <v>83</v>
      </c>
      <c r="F8077" s="213" t="s">
        <v>189</v>
      </c>
    </row>
    <row r="8078" spans="1:6" x14ac:dyDescent="0.3">
      <c r="A8078" s="213">
        <v>2014</v>
      </c>
      <c r="B8078" s="213" t="s">
        <v>94</v>
      </c>
      <c r="C8078" s="213" t="s">
        <v>158</v>
      </c>
      <c r="D8078" s="213" t="s">
        <v>15</v>
      </c>
      <c r="E8078" s="213">
        <v>619</v>
      </c>
      <c r="F8078" s="213" t="s">
        <v>189</v>
      </c>
    </row>
    <row r="8079" spans="1:6" x14ac:dyDescent="0.3">
      <c r="A8079" s="213">
        <v>2014</v>
      </c>
      <c r="B8079" s="213" t="s">
        <v>94</v>
      </c>
      <c r="C8079" s="213" t="s">
        <v>158</v>
      </c>
      <c r="D8079" s="213" t="s">
        <v>18</v>
      </c>
      <c r="E8079" s="213">
        <v>552</v>
      </c>
      <c r="F8079" s="213" t="s">
        <v>189</v>
      </c>
    </row>
    <row r="8080" spans="1:6" x14ac:dyDescent="0.3">
      <c r="A8080" s="213">
        <v>2014</v>
      </c>
      <c r="B8080" s="213" t="s">
        <v>94</v>
      </c>
      <c r="C8080" s="213" t="s">
        <v>158</v>
      </c>
      <c r="D8080" s="213" t="s">
        <v>77</v>
      </c>
      <c r="E8080" s="213">
        <v>204</v>
      </c>
      <c r="F8080" s="213" t="s">
        <v>189</v>
      </c>
    </row>
    <row r="8081" spans="1:6" x14ac:dyDescent="0.3">
      <c r="A8081" s="213">
        <v>2014</v>
      </c>
      <c r="B8081" s="213" t="s">
        <v>94</v>
      </c>
      <c r="C8081" s="213" t="s">
        <v>158</v>
      </c>
      <c r="D8081" s="213" t="s">
        <v>44</v>
      </c>
      <c r="E8081" s="213">
        <v>51</v>
      </c>
      <c r="F8081" s="213" t="s">
        <v>189</v>
      </c>
    </row>
    <row r="8082" spans="1:6" x14ac:dyDescent="0.3">
      <c r="A8082" s="213">
        <v>2014</v>
      </c>
      <c r="B8082" s="213" t="s">
        <v>94</v>
      </c>
      <c r="C8082" s="213" t="s">
        <v>158</v>
      </c>
      <c r="D8082" s="213" t="s">
        <v>71</v>
      </c>
      <c r="E8082" s="213">
        <v>248</v>
      </c>
      <c r="F8082" s="213" t="s">
        <v>189</v>
      </c>
    </row>
    <row r="8083" spans="1:6" x14ac:dyDescent="0.3">
      <c r="A8083" s="213">
        <v>2014</v>
      </c>
      <c r="B8083" s="213" t="s">
        <v>94</v>
      </c>
      <c r="C8083" s="213" t="s">
        <v>158</v>
      </c>
      <c r="D8083" s="213" t="s">
        <v>52</v>
      </c>
      <c r="E8083" s="213">
        <v>71</v>
      </c>
      <c r="F8083" s="213" t="s">
        <v>189</v>
      </c>
    </row>
    <row r="8084" spans="1:6" x14ac:dyDescent="0.3">
      <c r="A8084" s="213">
        <v>2014</v>
      </c>
      <c r="B8084" s="213" t="s">
        <v>94</v>
      </c>
      <c r="C8084" s="213" t="s">
        <v>158</v>
      </c>
      <c r="D8084" s="213" t="s">
        <v>20</v>
      </c>
      <c r="E8084" s="213">
        <v>383</v>
      </c>
      <c r="F8084" s="213" t="s">
        <v>189</v>
      </c>
    </row>
    <row r="8085" spans="1:6" x14ac:dyDescent="0.3">
      <c r="A8085" s="213">
        <v>2014</v>
      </c>
      <c r="B8085" s="213" t="s">
        <v>94</v>
      </c>
      <c r="C8085" s="213" t="s">
        <v>158</v>
      </c>
      <c r="D8085" s="213" t="s">
        <v>95</v>
      </c>
      <c r="E8085" s="213">
        <v>592</v>
      </c>
      <c r="F8085" s="213" t="s">
        <v>189</v>
      </c>
    </row>
    <row r="8086" spans="1:6" x14ac:dyDescent="0.3">
      <c r="A8086" s="213">
        <v>2014</v>
      </c>
      <c r="B8086" s="213" t="s">
        <v>94</v>
      </c>
      <c r="C8086" s="213" t="s">
        <v>158</v>
      </c>
      <c r="D8086" s="213" t="s">
        <v>30</v>
      </c>
      <c r="E8086" s="213">
        <v>91</v>
      </c>
      <c r="F8086" s="213" t="s">
        <v>189</v>
      </c>
    </row>
    <row r="8087" spans="1:6" x14ac:dyDescent="0.3">
      <c r="A8087" s="213">
        <v>2014</v>
      </c>
      <c r="B8087" s="213" t="s">
        <v>94</v>
      </c>
      <c r="C8087" s="213" t="s">
        <v>158</v>
      </c>
      <c r="D8087" s="213" t="s">
        <v>58</v>
      </c>
      <c r="E8087" s="213">
        <v>41</v>
      </c>
      <c r="F8087" s="213" t="s">
        <v>189</v>
      </c>
    </row>
    <row r="8088" spans="1:6" x14ac:dyDescent="0.3">
      <c r="A8088" s="213">
        <v>2014</v>
      </c>
      <c r="B8088" s="213" t="s">
        <v>94</v>
      </c>
      <c r="C8088" s="213" t="s">
        <v>158</v>
      </c>
      <c r="D8088" s="213" t="s">
        <v>281</v>
      </c>
      <c r="E8088" s="292">
        <v>1324</v>
      </c>
      <c r="F8088" s="213" t="s">
        <v>189</v>
      </c>
    </row>
    <row r="8089" spans="1:6" x14ac:dyDescent="0.3">
      <c r="A8089" s="213">
        <v>2014</v>
      </c>
      <c r="B8089" s="213" t="s">
        <v>94</v>
      </c>
      <c r="C8089" s="213" t="s">
        <v>158</v>
      </c>
      <c r="D8089" s="213" t="s">
        <v>282</v>
      </c>
      <c r="E8089" s="213">
        <v>113</v>
      </c>
      <c r="F8089" s="213" t="s">
        <v>189</v>
      </c>
    </row>
    <row r="8090" spans="1:6" x14ac:dyDescent="0.3">
      <c r="A8090" s="213">
        <v>2014</v>
      </c>
      <c r="B8090" s="213" t="s">
        <v>94</v>
      </c>
      <c r="C8090" s="213" t="s">
        <v>158</v>
      </c>
      <c r="D8090" s="213" t="s">
        <v>145</v>
      </c>
      <c r="E8090" s="292">
        <v>6222</v>
      </c>
      <c r="F8090" s="213" t="s">
        <v>189</v>
      </c>
    </row>
    <row r="8091" spans="1:6" x14ac:dyDescent="0.3">
      <c r="A8091" s="213">
        <v>2014</v>
      </c>
      <c r="B8091" s="213" t="s">
        <v>94</v>
      </c>
      <c r="C8091" s="213" t="s">
        <v>158</v>
      </c>
      <c r="D8091" s="213" t="s">
        <v>146</v>
      </c>
      <c r="E8091" s="292">
        <v>3336</v>
      </c>
      <c r="F8091" s="213" t="s">
        <v>189</v>
      </c>
    </row>
    <row r="8092" spans="1:6" x14ac:dyDescent="0.3">
      <c r="A8092" s="213">
        <v>2014</v>
      </c>
      <c r="B8092" s="213" t="s">
        <v>94</v>
      </c>
      <c r="C8092" s="213" t="s">
        <v>158</v>
      </c>
      <c r="D8092" s="213" t="s">
        <v>147</v>
      </c>
      <c r="E8092" s="292">
        <v>7230</v>
      </c>
      <c r="F8092" s="213" t="s">
        <v>189</v>
      </c>
    </row>
    <row r="8093" spans="1:6" x14ac:dyDescent="0.3">
      <c r="A8093" s="213">
        <v>2014</v>
      </c>
      <c r="B8093" s="213" t="s">
        <v>94</v>
      </c>
      <c r="C8093" s="213" t="s">
        <v>81</v>
      </c>
      <c r="D8093" s="213" t="s">
        <v>35</v>
      </c>
      <c r="E8093" s="213">
        <v>30</v>
      </c>
      <c r="F8093" s="213" t="s">
        <v>189</v>
      </c>
    </row>
    <row r="8094" spans="1:6" x14ac:dyDescent="0.3">
      <c r="A8094" s="213">
        <v>2014</v>
      </c>
      <c r="B8094" s="213" t="s">
        <v>94</v>
      </c>
      <c r="C8094" s="213" t="s">
        <v>81</v>
      </c>
      <c r="D8094" s="213" t="s">
        <v>59</v>
      </c>
      <c r="E8094" s="213">
        <v>52</v>
      </c>
      <c r="F8094" s="213" t="s">
        <v>189</v>
      </c>
    </row>
    <row r="8095" spans="1:6" x14ac:dyDescent="0.3">
      <c r="A8095" s="213">
        <v>2014</v>
      </c>
      <c r="B8095" s="213" t="s">
        <v>94</v>
      </c>
      <c r="C8095" s="213" t="s">
        <v>81</v>
      </c>
      <c r="D8095" s="213" t="s">
        <v>79</v>
      </c>
      <c r="E8095" s="213">
        <v>656</v>
      </c>
      <c r="F8095" s="213" t="s">
        <v>189</v>
      </c>
    </row>
    <row r="8096" spans="1:6" x14ac:dyDescent="0.3">
      <c r="A8096" s="213">
        <v>2014</v>
      </c>
      <c r="B8096" s="213" t="s">
        <v>94</v>
      </c>
      <c r="C8096" s="213" t="s">
        <v>81</v>
      </c>
      <c r="D8096" s="213" t="s">
        <v>17</v>
      </c>
      <c r="E8096" s="213">
        <v>376</v>
      </c>
      <c r="F8096" s="213" t="s">
        <v>189</v>
      </c>
    </row>
    <row r="8097" spans="1:6" x14ac:dyDescent="0.3">
      <c r="A8097" s="213">
        <v>2014</v>
      </c>
      <c r="B8097" s="213" t="s">
        <v>94</v>
      </c>
      <c r="C8097" s="213" t="s">
        <v>81</v>
      </c>
      <c r="D8097" s="213" t="s">
        <v>274</v>
      </c>
      <c r="E8097" s="213">
        <v>38</v>
      </c>
      <c r="F8097" s="213" t="s">
        <v>189</v>
      </c>
    </row>
    <row r="8098" spans="1:6" x14ac:dyDescent="0.3">
      <c r="A8098" s="213">
        <v>2014</v>
      </c>
      <c r="B8098" s="213" t="s">
        <v>94</v>
      </c>
      <c r="C8098" s="213" t="s">
        <v>81</v>
      </c>
      <c r="D8098" s="213" t="s">
        <v>66</v>
      </c>
      <c r="E8098" s="213">
        <v>94</v>
      </c>
      <c r="F8098" s="213" t="s">
        <v>189</v>
      </c>
    </row>
    <row r="8099" spans="1:6" x14ac:dyDescent="0.3">
      <c r="A8099" s="213">
        <v>2014</v>
      </c>
      <c r="B8099" s="213" t="s">
        <v>94</v>
      </c>
      <c r="C8099" s="213" t="s">
        <v>81</v>
      </c>
      <c r="D8099" s="213" t="s">
        <v>283</v>
      </c>
      <c r="E8099" s="213">
        <v>40</v>
      </c>
      <c r="F8099" s="213" t="s">
        <v>189</v>
      </c>
    </row>
    <row r="8100" spans="1:6" x14ac:dyDescent="0.3">
      <c r="A8100" s="213">
        <v>2014</v>
      </c>
      <c r="B8100" s="213" t="s">
        <v>94</v>
      </c>
      <c r="C8100" s="213" t="s">
        <v>81</v>
      </c>
      <c r="D8100" s="213" t="s">
        <v>11</v>
      </c>
      <c r="E8100" s="213">
        <v>662</v>
      </c>
      <c r="F8100" s="213" t="s">
        <v>189</v>
      </c>
    </row>
    <row r="8101" spans="1:6" x14ac:dyDescent="0.3">
      <c r="A8101" s="213">
        <v>2014</v>
      </c>
      <c r="B8101" s="213" t="s">
        <v>94</v>
      </c>
      <c r="C8101" s="213" t="s">
        <v>81</v>
      </c>
      <c r="D8101" s="213" t="s">
        <v>56</v>
      </c>
      <c r="E8101" s="213">
        <v>171</v>
      </c>
      <c r="F8101" s="213" t="s">
        <v>189</v>
      </c>
    </row>
    <row r="8102" spans="1:6" x14ac:dyDescent="0.3">
      <c r="A8102" s="213">
        <v>2014</v>
      </c>
      <c r="B8102" s="213" t="s">
        <v>94</v>
      </c>
      <c r="C8102" s="213" t="s">
        <v>81</v>
      </c>
      <c r="D8102" s="213" t="s">
        <v>29</v>
      </c>
      <c r="E8102" s="213">
        <v>173</v>
      </c>
      <c r="F8102" s="213" t="s">
        <v>189</v>
      </c>
    </row>
    <row r="8103" spans="1:6" x14ac:dyDescent="0.3">
      <c r="A8103" s="213">
        <v>2014</v>
      </c>
      <c r="B8103" s="213" t="s">
        <v>94</v>
      </c>
      <c r="C8103" s="213" t="s">
        <v>81</v>
      </c>
      <c r="D8103" s="213" t="s">
        <v>47</v>
      </c>
      <c r="E8103" s="213">
        <v>438</v>
      </c>
      <c r="F8103" s="213" t="s">
        <v>189</v>
      </c>
    </row>
    <row r="8104" spans="1:6" x14ac:dyDescent="0.3">
      <c r="A8104" s="213">
        <v>2014</v>
      </c>
      <c r="B8104" s="213" t="s">
        <v>94</v>
      </c>
      <c r="C8104" s="213" t="s">
        <v>81</v>
      </c>
      <c r="D8104" s="213" t="s">
        <v>57</v>
      </c>
      <c r="E8104" s="213">
        <v>90</v>
      </c>
      <c r="F8104" s="213" t="s">
        <v>189</v>
      </c>
    </row>
    <row r="8105" spans="1:6" x14ac:dyDescent="0.3">
      <c r="A8105" s="213">
        <v>2014</v>
      </c>
      <c r="B8105" s="213" t="s">
        <v>94</v>
      </c>
      <c r="C8105" s="213" t="s">
        <v>81</v>
      </c>
      <c r="D8105" s="213" t="s">
        <v>74</v>
      </c>
      <c r="E8105" s="213">
        <v>459</v>
      </c>
      <c r="F8105" s="213" t="s">
        <v>189</v>
      </c>
    </row>
    <row r="8106" spans="1:6" x14ac:dyDescent="0.3">
      <c r="A8106" s="213">
        <v>2014</v>
      </c>
      <c r="B8106" s="213" t="s">
        <v>94</v>
      </c>
      <c r="C8106" s="213" t="s">
        <v>81</v>
      </c>
      <c r="D8106" s="213" t="s">
        <v>53</v>
      </c>
      <c r="E8106" s="213">
        <v>68</v>
      </c>
      <c r="F8106" s="213" t="s">
        <v>189</v>
      </c>
    </row>
    <row r="8107" spans="1:6" x14ac:dyDescent="0.3">
      <c r="A8107" s="213">
        <v>2014</v>
      </c>
      <c r="B8107" s="213" t="s">
        <v>94</v>
      </c>
      <c r="C8107" s="213" t="s">
        <v>81</v>
      </c>
      <c r="D8107" s="213" t="s">
        <v>33</v>
      </c>
      <c r="E8107" s="213">
        <v>95</v>
      </c>
      <c r="F8107" s="213" t="s">
        <v>189</v>
      </c>
    </row>
    <row r="8108" spans="1:6" x14ac:dyDescent="0.3">
      <c r="A8108" s="213">
        <v>2014</v>
      </c>
      <c r="B8108" s="213" t="s">
        <v>94</v>
      </c>
      <c r="C8108" s="213" t="s">
        <v>81</v>
      </c>
      <c r="D8108" s="213" t="s">
        <v>60</v>
      </c>
      <c r="E8108" s="213">
        <v>188</v>
      </c>
      <c r="F8108" s="213" t="s">
        <v>189</v>
      </c>
    </row>
    <row r="8109" spans="1:6" x14ac:dyDescent="0.3">
      <c r="A8109" s="213">
        <v>2014</v>
      </c>
      <c r="B8109" s="213" t="s">
        <v>94</v>
      </c>
      <c r="C8109" s="213" t="s">
        <v>81</v>
      </c>
      <c r="D8109" s="213" t="s">
        <v>25</v>
      </c>
      <c r="E8109" s="213">
        <v>461</v>
      </c>
      <c r="F8109" s="213" t="s">
        <v>189</v>
      </c>
    </row>
    <row r="8110" spans="1:6" x14ac:dyDescent="0.3">
      <c r="A8110" s="213">
        <v>2014</v>
      </c>
      <c r="B8110" s="213" t="s">
        <v>94</v>
      </c>
      <c r="C8110" s="213" t="s">
        <v>81</v>
      </c>
      <c r="D8110" s="213" t="s">
        <v>7</v>
      </c>
      <c r="E8110" s="213">
        <v>553</v>
      </c>
      <c r="F8110" s="213" t="s">
        <v>189</v>
      </c>
    </row>
    <row r="8111" spans="1:6" x14ac:dyDescent="0.3">
      <c r="A8111" s="213">
        <v>2014</v>
      </c>
      <c r="B8111" s="213" t="s">
        <v>94</v>
      </c>
      <c r="C8111" s="213" t="s">
        <v>81</v>
      </c>
      <c r="D8111" s="213" t="s">
        <v>36</v>
      </c>
      <c r="E8111" s="213">
        <v>165</v>
      </c>
      <c r="F8111" s="213" t="s">
        <v>189</v>
      </c>
    </row>
    <row r="8112" spans="1:6" x14ac:dyDescent="0.3">
      <c r="A8112" s="213">
        <v>2014</v>
      </c>
      <c r="B8112" s="213" t="s">
        <v>94</v>
      </c>
      <c r="C8112" s="213" t="s">
        <v>81</v>
      </c>
      <c r="D8112" s="213" t="s">
        <v>21</v>
      </c>
      <c r="E8112" s="213">
        <v>177</v>
      </c>
      <c r="F8112" s="213" t="s">
        <v>189</v>
      </c>
    </row>
    <row r="8113" spans="1:6" x14ac:dyDescent="0.3">
      <c r="A8113" s="213">
        <v>2014</v>
      </c>
      <c r="B8113" s="213" t="s">
        <v>94</v>
      </c>
      <c r="C8113" s="213" t="s">
        <v>81</v>
      </c>
      <c r="D8113" s="213" t="s">
        <v>16</v>
      </c>
      <c r="E8113" s="213">
        <v>406</v>
      </c>
      <c r="F8113" s="213" t="s">
        <v>189</v>
      </c>
    </row>
    <row r="8114" spans="1:6" x14ac:dyDescent="0.3">
      <c r="A8114" s="213">
        <v>2014</v>
      </c>
      <c r="B8114" s="213" t="s">
        <v>94</v>
      </c>
      <c r="C8114" s="213" t="s">
        <v>81</v>
      </c>
      <c r="D8114" s="213" t="s">
        <v>2</v>
      </c>
      <c r="E8114" s="213">
        <v>924</v>
      </c>
      <c r="F8114" s="213" t="s">
        <v>189</v>
      </c>
    </row>
    <row r="8115" spans="1:6" x14ac:dyDescent="0.3">
      <c r="A8115" s="213">
        <v>2014</v>
      </c>
      <c r="B8115" s="213" t="s">
        <v>94</v>
      </c>
      <c r="C8115" s="213" t="s">
        <v>81</v>
      </c>
      <c r="D8115" s="213" t="s">
        <v>4</v>
      </c>
      <c r="E8115" s="213">
        <v>979</v>
      </c>
      <c r="F8115" s="213" t="s">
        <v>189</v>
      </c>
    </row>
    <row r="8116" spans="1:6" x14ac:dyDescent="0.3">
      <c r="A8116" s="213">
        <v>2014</v>
      </c>
      <c r="B8116" s="213" t="s">
        <v>94</v>
      </c>
      <c r="C8116" s="213" t="s">
        <v>81</v>
      </c>
      <c r="D8116" s="213" t="s">
        <v>38</v>
      </c>
      <c r="E8116" s="213">
        <v>81</v>
      </c>
      <c r="F8116" s="213" t="s">
        <v>189</v>
      </c>
    </row>
    <row r="8117" spans="1:6" x14ac:dyDescent="0.3">
      <c r="A8117" s="213">
        <v>2014</v>
      </c>
      <c r="B8117" s="213" t="s">
        <v>94</v>
      </c>
      <c r="C8117" s="213" t="s">
        <v>81</v>
      </c>
      <c r="D8117" s="213" t="s">
        <v>275</v>
      </c>
      <c r="E8117" s="213">
        <v>116</v>
      </c>
      <c r="F8117" s="213" t="s">
        <v>189</v>
      </c>
    </row>
    <row r="8118" spans="1:6" x14ac:dyDescent="0.3">
      <c r="A8118" s="213">
        <v>2014</v>
      </c>
      <c r="B8118" s="213" t="s">
        <v>94</v>
      </c>
      <c r="C8118" s="213" t="s">
        <v>81</v>
      </c>
      <c r="D8118" s="213" t="s">
        <v>8</v>
      </c>
      <c r="E8118" s="213">
        <v>348</v>
      </c>
      <c r="F8118" s="213" t="s">
        <v>189</v>
      </c>
    </row>
    <row r="8119" spans="1:6" x14ac:dyDescent="0.3">
      <c r="A8119" s="213">
        <v>2014</v>
      </c>
      <c r="B8119" s="213" t="s">
        <v>94</v>
      </c>
      <c r="C8119" s="213" t="s">
        <v>81</v>
      </c>
      <c r="D8119" s="213" t="s">
        <v>78</v>
      </c>
      <c r="E8119" s="213">
        <v>451</v>
      </c>
      <c r="F8119" s="213" t="s">
        <v>189</v>
      </c>
    </row>
    <row r="8120" spans="1:6" x14ac:dyDescent="0.3">
      <c r="A8120" s="213">
        <v>2014</v>
      </c>
      <c r="B8120" s="213" t="s">
        <v>94</v>
      </c>
      <c r="C8120" s="213" t="s">
        <v>81</v>
      </c>
      <c r="D8120" s="213" t="s">
        <v>27</v>
      </c>
      <c r="E8120" s="213">
        <v>321</v>
      </c>
      <c r="F8120" s="213" t="s">
        <v>189</v>
      </c>
    </row>
    <row r="8121" spans="1:6" x14ac:dyDescent="0.3">
      <c r="A8121" s="213">
        <v>2014</v>
      </c>
      <c r="B8121" s="213" t="s">
        <v>94</v>
      </c>
      <c r="C8121" s="213" t="s">
        <v>81</v>
      </c>
      <c r="D8121" s="213" t="s">
        <v>13</v>
      </c>
      <c r="E8121" s="213">
        <v>165</v>
      </c>
      <c r="F8121" s="213" t="s">
        <v>189</v>
      </c>
    </row>
    <row r="8122" spans="1:6" x14ac:dyDescent="0.3">
      <c r="A8122" s="213">
        <v>2014</v>
      </c>
      <c r="B8122" s="213" t="s">
        <v>94</v>
      </c>
      <c r="C8122" s="213" t="s">
        <v>81</v>
      </c>
      <c r="D8122" s="213" t="s">
        <v>70</v>
      </c>
      <c r="E8122" s="213">
        <v>416</v>
      </c>
      <c r="F8122" s="213" t="s">
        <v>189</v>
      </c>
    </row>
    <row r="8123" spans="1:6" x14ac:dyDescent="0.3">
      <c r="A8123" s="213">
        <v>2014</v>
      </c>
      <c r="B8123" s="213" t="s">
        <v>94</v>
      </c>
      <c r="C8123" s="213" t="s">
        <v>81</v>
      </c>
      <c r="D8123" s="213" t="s">
        <v>72</v>
      </c>
      <c r="E8123" s="213">
        <v>107</v>
      </c>
      <c r="F8123" s="213" t="s">
        <v>189</v>
      </c>
    </row>
    <row r="8124" spans="1:6" x14ac:dyDescent="0.3">
      <c r="A8124" s="213">
        <v>2014</v>
      </c>
      <c r="B8124" s="213" t="s">
        <v>94</v>
      </c>
      <c r="C8124" s="213" t="s">
        <v>81</v>
      </c>
      <c r="D8124" s="213" t="s">
        <v>276</v>
      </c>
      <c r="E8124" s="213">
        <v>43</v>
      </c>
      <c r="F8124" s="213" t="s">
        <v>189</v>
      </c>
    </row>
    <row r="8125" spans="1:6" x14ac:dyDescent="0.3">
      <c r="A8125" s="213">
        <v>2014</v>
      </c>
      <c r="B8125" s="213" t="s">
        <v>94</v>
      </c>
      <c r="C8125" s="213" t="s">
        <v>81</v>
      </c>
      <c r="D8125" s="213" t="s">
        <v>6</v>
      </c>
      <c r="E8125" s="292">
        <v>1008</v>
      </c>
      <c r="F8125" s="213" t="s">
        <v>189</v>
      </c>
    </row>
    <row r="8126" spans="1:6" x14ac:dyDescent="0.3">
      <c r="A8126" s="213">
        <v>2014</v>
      </c>
      <c r="B8126" s="213" t="s">
        <v>94</v>
      </c>
      <c r="C8126" s="213" t="s">
        <v>81</v>
      </c>
      <c r="D8126" s="213" t="s">
        <v>62</v>
      </c>
      <c r="E8126" s="213">
        <v>237</v>
      </c>
      <c r="F8126" s="213" t="s">
        <v>189</v>
      </c>
    </row>
    <row r="8127" spans="1:6" x14ac:dyDescent="0.3">
      <c r="A8127" s="213">
        <v>2014</v>
      </c>
      <c r="B8127" s="213" t="s">
        <v>94</v>
      </c>
      <c r="C8127" s="213" t="s">
        <v>81</v>
      </c>
      <c r="D8127" s="213" t="s">
        <v>5</v>
      </c>
      <c r="E8127" s="213">
        <v>697</v>
      </c>
      <c r="F8127" s="213" t="s">
        <v>189</v>
      </c>
    </row>
    <row r="8128" spans="1:6" x14ac:dyDescent="0.3">
      <c r="A8128" s="213">
        <v>2014</v>
      </c>
      <c r="B8128" s="213" t="s">
        <v>94</v>
      </c>
      <c r="C8128" s="213" t="s">
        <v>81</v>
      </c>
      <c r="D8128" s="213" t="s">
        <v>76</v>
      </c>
      <c r="E8128" s="213">
        <v>369</v>
      </c>
      <c r="F8128" s="213" t="s">
        <v>189</v>
      </c>
    </row>
    <row r="8129" spans="1:6" x14ac:dyDescent="0.3">
      <c r="A8129" s="213">
        <v>2014</v>
      </c>
      <c r="B8129" s="213" t="s">
        <v>94</v>
      </c>
      <c r="C8129" s="213" t="s">
        <v>81</v>
      </c>
      <c r="D8129" s="213" t="s">
        <v>63</v>
      </c>
      <c r="E8129" s="213">
        <v>81</v>
      </c>
      <c r="F8129" s="213" t="s">
        <v>189</v>
      </c>
    </row>
    <row r="8130" spans="1:6" x14ac:dyDescent="0.3">
      <c r="A8130" s="213">
        <v>2014</v>
      </c>
      <c r="B8130" s="213" t="s">
        <v>94</v>
      </c>
      <c r="C8130" s="213" t="s">
        <v>81</v>
      </c>
      <c r="D8130" s="213" t="s">
        <v>277</v>
      </c>
      <c r="E8130" s="213">
        <v>44</v>
      </c>
      <c r="F8130" s="213" t="s">
        <v>189</v>
      </c>
    </row>
    <row r="8131" spans="1:6" x14ac:dyDescent="0.3">
      <c r="A8131" s="213">
        <v>2014</v>
      </c>
      <c r="B8131" s="213" t="s">
        <v>94</v>
      </c>
      <c r="C8131" s="213" t="s">
        <v>81</v>
      </c>
      <c r="D8131" s="213" t="s">
        <v>43</v>
      </c>
      <c r="E8131" s="213">
        <v>113</v>
      </c>
      <c r="F8131" s="213" t="s">
        <v>189</v>
      </c>
    </row>
    <row r="8132" spans="1:6" x14ac:dyDescent="0.3">
      <c r="A8132" s="213">
        <v>2014</v>
      </c>
      <c r="B8132" s="213" t="s">
        <v>94</v>
      </c>
      <c r="C8132" s="213" t="s">
        <v>81</v>
      </c>
      <c r="D8132" s="213" t="s">
        <v>65</v>
      </c>
      <c r="E8132" s="213">
        <v>106</v>
      </c>
      <c r="F8132" s="213" t="s">
        <v>189</v>
      </c>
    </row>
    <row r="8133" spans="1:6" x14ac:dyDescent="0.3">
      <c r="A8133" s="213">
        <v>2014</v>
      </c>
      <c r="B8133" s="213" t="s">
        <v>94</v>
      </c>
      <c r="C8133" s="213" t="s">
        <v>81</v>
      </c>
      <c r="D8133" s="213" t="s">
        <v>22</v>
      </c>
      <c r="E8133" s="213">
        <v>153</v>
      </c>
      <c r="F8133" s="213" t="s">
        <v>189</v>
      </c>
    </row>
    <row r="8134" spans="1:6" x14ac:dyDescent="0.3">
      <c r="A8134" s="213">
        <v>2014</v>
      </c>
      <c r="B8134" s="213" t="s">
        <v>94</v>
      </c>
      <c r="C8134" s="213" t="s">
        <v>81</v>
      </c>
      <c r="D8134" s="213" t="s">
        <v>61</v>
      </c>
      <c r="E8134" s="213">
        <v>83</v>
      </c>
      <c r="F8134" s="213" t="s">
        <v>189</v>
      </c>
    </row>
    <row r="8135" spans="1:6" x14ac:dyDescent="0.3">
      <c r="A8135" s="213">
        <v>2014</v>
      </c>
      <c r="B8135" s="213" t="s">
        <v>94</v>
      </c>
      <c r="C8135" s="213" t="s">
        <v>81</v>
      </c>
      <c r="D8135" s="213" t="s">
        <v>23</v>
      </c>
      <c r="E8135" s="213">
        <v>184</v>
      </c>
      <c r="F8135" s="213" t="s">
        <v>189</v>
      </c>
    </row>
    <row r="8136" spans="1:6" x14ac:dyDescent="0.3">
      <c r="A8136" s="213">
        <v>2014</v>
      </c>
      <c r="B8136" s="213" t="s">
        <v>94</v>
      </c>
      <c r="C8136" s="213" t="s">
        <v>81</v>
      </c>
      <c r="D8136" s="213" t="s">
        <v>12</v>
      </c>
      <c r="E8136" s="213">
        <v>112</v>
      </c>
      <c r="F8136" s="213" t="s">
        <v>189</v>
      </c>
    </row>
    <row r="8137" spans="1:6" x14ac:dyDescent="0.3">
      <c r="A8137" s="213">
        <v>2014</v>
      </c>
      <c r="B8137" s="213" t="s">
        <v>94</v>
      </c>
      <c r="C8137" s="213" t="s">
        <v>81</v>
      </c>
      <c r="D8137" s="213" t="s">
        <v>278</v>
      </c>
      <c r="E8137" s="213">
        <v>255</v>
      </c>
      <c r="F8137" s="213" t="s">
        <v>189</v>
      </c>
    </row>
    <row r="8138" spans="1:6" x14ac:dyDescent="0.3">
      <c r="A8138" s="213">
        <v>2014</v>
      </c>
      <c r="B8138" s="213" t="s">
        <v>94</v>
      </c>
      <c r="C8138" s="213" t="s">
        <v>81</v>
      </c>
      <c r="D8138" s="213" t="s">
        <v>19</v>
      </c>
      <c r="E8138" s="213">
        <v>260</v>
      </c>
      <c r="F8138" s="213" t="s">
        <v>189</v>
      </c>
    </row>
    <row r="8139" spans="1:6" x14ac:dyDescent="0.3">
      <c r="A8139" s="213">
        <v>2014</v>
      </c>
      <c r="B8139" s="213" t="s">
        <v>94</v>
      </c>
      <c r="C8139" s="213" t="s">
        <v>81</v>
      </c>
      <c r="D8139" s="213" t="s">
        <v>45</v>
      </c>
      <c r="E8139" s="213">
        <v>51</v>
      </c>
      <c r="F8139" s="213" t="s">
        <v>189</v>
      </c>
    </row>
    <row r="8140" spans="1:6" x14ac:dyDescent="0.3">
      <c r="A8140" s="213">
        <v>2014</v>
      </c>
      <c r="B8140" s="213" t="s">
        <v>94</v>
      </c>
      <c r="C8140" s="213" t="s">
        <v>81</v>
      </c>
      <c r="D8140" s="213" t="s">
        <v>48</v>
      </c>
      <c r="E8140" s="213">
        <v>143</v>
      </c>
      <c r="F8140" s="213" t="s">
        <v>189</v>
      </c>
    </row>
    <row r="8141" spans="1:6" x14ac:dyDescent="0.3">
      <c r="A8141" s="213">
        <v>2014</v>
      </c>
      <c r="B8141" s="213" t="s">
        <v>94</v>
      </c>
      <c r="C8141" s="213" t="s">
        <v>81</v>
      </c>
      <c r="D8141" s="213" t="s">
        <v>34</v>
      </c>
      <c r="E8141" s="213">
        <v>81</v>
      </c>
      <c r="F8141" s="213" t="s">
        <v>189</v>
      </c>
    </row>
    <row r="8142" spans="1:6" x14ac:dyDescent="0.3">
      <c r="A8142" s="213">
        <v>2014</v>
      </c>
      <c r="B8142" s="213" t="s">
        <v>94</v>
      </c>
      <c r="C8142" s="213" t="s">
        <v>81</v>
      </c>
      <c r="D8142" s="213" t="s">
        <v>3</v>
      </c>
      <c r="E8142" s="213">
        <v>850</v>
      </c>
      <c r="F8142" s="213" t="s">
        <v>189</v>
      </c>
    </row>
    <row r="8143" spans="1:6" x14ac:dyDescent="0.3">
      <c r="A8143" s="213">
        <v>2014</v>
      </c>
      <c r="B8143" s="213" t="s">
        <v>94</v>
      </c>
      <c r="C8143" s="213" t="s">
        <v>81</v>
      </c>
      <c r="D8143" s="213" t="s">
        <v>80</v>
      </c>
      <c r="E8143" s="213">
        <v>313</v>
      </c>
      <c r="F8143" s="213" t="s">
        <v>189</v>
      </c>
    </row>
    <row r="8144" spans="1:6" x14ac:dyDescent="0.3">
      <c r="A8144" s="213">
        <v>2014</v>
      </c>
      <c r="B8144" s="213" t="s">
        <v>94</v>
      </c>
      <c r="C8144" s="213" t="s">
        <v>81</v>
      </c>
      <c r="D8144" s="213" t="s">
        <v>39</v>
      </c>
      <c r="E8144" s="213">
        <v>186</v>
      </c>
      <c r="F8144" s="213" t="s">
        <v>189</v>
      </c>
    </row>
    <row r="8145" spans="1:6" x14ac:dyDescent="0.3">
      <c r="A8145" s="213">
        <v>2014</v>
      </c>
      <c r="B8145" s="213" t="s">
        <v>94</v>
      </c>
      <c r="C8145" s="213" t="s">
        <v>81</v>
      </c>
      <c r="D8145" s="213" t="s">
        <v>14</v>
      </c>
      <c r="E8145" s="213">
        <v>573</v>
      </c>
      <c r="F8145" s="213" t="s">
        <v>189</v>
      </c>
    </row>
    <row r="8146" spans="1:6" x14ac:dyDescent="0.3">
      <c r="A8146" s="213">
        <v>2014</v>
      </c>
      <c r="B8146" s="213" t="s">
        <v>94</v>
      </c>
      <c r="C8146" s="213" t="s">
        <v>81</v>
      </c>
      <c r="D8146" s="213" t="s">
        <v>68</v>
      </c>
      <c r="E8146" s="213">
        <v>116</v>
      </c>
      <c r="F8146" s="213" t="s">
        <v>189</v>
      </c>
    </row>
    <row r="8147" spans="1:6" x14ac:dyDescent="0.3">
      <c r="A8147" s="213">
        <v>2014</v>
      </c>
      <c r="B8147" s="213" t="s">
        <v>94</v>
      </c>
      <c r="C8147" s="213" t="s">
        <v>81</v>
      </c>
      <c r="D8147" s="213" t="s">
        <v>69</v>
      </c>
      <c r="E8147" s="213">
        <v>102</v>
      </c>
      <c r="F8147" s="213" t="s">
        <v>189</v>
      </c>
    </row>
    <row r="8148" spans="1:6" x14ac:dyDescent="0.3">
      <c r="A8148" s="213">
        <v>2014</v>
      </c>
      <c r="B8148" s="213" t="s">
        <v>94</v>
      </c>
      <c r="C8148" s="213" t="s">
        <v>81</v>
      </c>
      <c r="D8148" s="213" t="s">
        <v>279</v>
      </c>
      <c r="E8148" s="213">
        <v>37</v>
      </c>
      <c r="F8148" s="213" t="s">
        <v>189</v>
      </c>
    </row>
    <row r="8149" spans="1:6" x14ac:dyDescent="0.3">
      <c r="A8149" s="213">
        <v>2014</v>
      </c>
      <c r="B8149" s="213" t="s">
        <v>94</v>
      </c>
      <c r="C8149" s="213" t="s">
        <v>81</v>
      </c>
      <c r="D8149" s="213" t="s">
        <v>24</v>
      </c>
      <c r="E8149" s="213">
        <v>610</v>
      </c>
      <c r="F8149" s="213" t="s">
        <v>189</v>
      </c>
    </row>
    <row r="8150" spans="1:6" x14ac:dyDescent="0.3">
      <c r="A8150" s="213">
        <v>2014</v>
      </c>
      <c r="B8150" s="213" t="s">
        <v>94</v>
      </c>
      <c r="C8150" s="213" t="s">
        <v>81</v>
      </c>
      <c r="D8150" s="213" t="s">
        <v>9</v>
      </c>
      <c r="E8150" s="213">
        <v>399</v>
      </c>
      <c r="F8150" s="213" t="s">
        <v>189</v>
      </c>
    </row>
    <row r="8151" spans="1:6" x14ac:dyDescent="0.3">
      <c r="A8151" s="213">
        <v>2014</v>
      </c>
      <c r="B8151" s="213" t="s">
        <v>94</v>
      </c>
      <c r="C8151" s="213" t="s">
        <v>81</v>
      </c>
      <c r="D8151" s="213" t="s">
        <v>67</v>
      </c>
      <c r="E8151" s="213">
        <v>156</v>
      </c>
      <c r="F8151" s="213" t="s">
        <v>189</v>
      </c>
    </row>
    <row r="8152" spans="1:6" x14ac:dyDescent="0.3">
      <c r="A8152" s="213">
        <v>2014</v>
      </c>
      <c r="B8152" s="213" t="s">
        <v>94</v>
      </c>
      <c r="C8152" s="213" t="s">
        <v>81</v>
      </c>
      <c r="D8152" s="213" t="s">
        <v>28</v>
      </c>
      <c r="E8152" s="213">
        <v>296</v>
      </c>
      <c r="F8152" s="213" t="s">
        <v>189</v>
      </c>
    </row>
    <row r="8153" spans="1:6" x14ac:dyDescent="0.3">
      <c r="A8153" s="213">
        <v>2014</v>
      </c>
      <c r="B8153" s="213" t="s">
        <v>94</v>
      </c>
      <c r="C8153" s="213" t="s">
        <v>81</v>
      </c>
      <c r="D8153" s="213" t="s">
        <v>31</v>
      </c>
      <c r="E8153" s="213">
        <v>194</v>
      </c>
      <c r="F8153" s="213" t="s">
        <v>189</v>
      </c>
    </row>
    <row r="8154" spans="1:6" x14ac:dyDescent="0.3">
      <c r="A8154" s="213">
        <v>2014</v>
      </c>
      <c r="B8154" s="213" t="s">
        <v>94</v>
      </c>
      <c r="C8154" s="213" t="s">
        <v>81</v>
      </c>
      <c r="D8154" s="213" t="s">
        <v>64</v>
      </c>
      <c r="E8154" s="213">
        <v>285</v>
      </c>
      <c r="F8154" s="213" t="s">
        <v>189</v>
      </c>
    </row>
    <row r="8155" spans="1:6" x14ac:dyDescent="0.3">
      <c r="A8155" s="213">
        <v>2014</v>
      </c>
      <c r="B8155" s="213" t="s">
        <v>94</v>
      </c>
      <c r="C8155" s="213" t="s">
        <v>81</v>
      </c>
      <c r="D8155" s="213" t="s">
        <v>280</v>
      </c>
      <c r="E8155" s="213">
        <v>68</v>
      </c>
      <c r="F8155" s="213" t="s">
        <v>189</v>
      </c>
    </row>
    <row r="8156" spans="1:6" x14ac:dyDescent="0.3">
      <c r="A8156" s="213">
        <v>2014</v>
      </c>
      <c r="B8156" s="213" t="s">
        <v>94</v>
      </c>
      <c r="C8156" s="213" t="s">
        <v>81</v>
      </c>
      <c r="D8156" s="213" t="s">
        <v>73</v>
      </c>
      <c r="E8156" s="213">
        <v>421</v>
      </c>
      <c r="F8156" s="213" t="s">
        <v>189</v>
      </c>
    </row>
    <row r="8157" spans="1:6" x14ac:dyDescent="0.3">
      <c r="A8157" s="213">
        <v>2014</v>
      </c>
      <c r="B8157" s="213" t="s">
        <v>94</v>
      </c>
      <c r="C8157" s="213" t="s">
        <v>81</v>
      </c>
      <c r="D8157" s="213" t="s">
        <v>26</v>
      </c>
      <c r="E8157" s="213">
        <v>208</v>
      </c>
      <c r="F8157" s="213" t="s">
        <v>189</v>
      </c>
    </row>
    <row r="8158" spans="1:6" x14ac:dyDescent="0.3">
      <c r="A8158" s="213">
        <v>2014</v>
      </c>
      <c r="B8158" s="213" t="s">
        <v>94</v>
      </c>
      <c r="C8158" s="213" t="s">
        <v>81</v>
      </c>
      <c r="D8158" s="213" t="s">
        <v>32</v>
      </c>
      <c r="E8158" s="213">
        <v>175</v>
      </c>
      <c r="F8158" s="213" t="s">
        <v>189</v>
      </c>
    </row>
    <row r="8159" spans="1:6" x14ac:dyDescent="0.3">
      <c r="A8159" s="213">
        <v>2014</v>
      </c>
      <c r="B8159" s="213" t="s">
        <v>94</v>
      </c>
      <c r="C8159" s="213" t="s">
        <v>81</v>
      </c>
      <c r="D8159" s="213" t="s">
        <v>46</v>
      </c>
      <c r="E8159" s="213">
        <v>423</v>
      </c>
      <c r="F8159" s="213" t="s">
        <v>189</v>
      </c>
    </row>
    <row r="8160" spans="1:6" x14ac:dyDescent="0.3">
      <c r="A8160" s="213">
        <v>2014</v>
      </c>
      <c r="B8160" s="213" t="s">
        <v>94</v>
      </c>
      <c r="C8160" s="213" t="s">
        <v>81</v>
      </c>
      <c r="D8160" s="213" t="s">
        <v>75</v>
      </c>
      <c r="E8160" s="213">
        <v>275</v>
      </c>
      <c r="F8160" s="213" t="s">
        <v>189</v>
      </c>
    </row>
    <row r="8161" spans="1:6" x14ac:dyDescent="0.3">
      <c r="A8161" s="213">
        <v>2014</v>
      </c>
      <c r="B8161" s="213" t="s">
        <v>94</v>
      </c>
      <c r="C8161" s="213" t="s">
        <v>81</v>
      </c>
      <c r="D8161" s="213" t="s">
        <v>10</v>
      </c>
      <c r="E8161" s="213">
        <v>754</v>
      </c>
      <c r="F8161" s="213" t="s">
        <v>189</v>
      </c>
    </row>
    <row r="8162" spans="1:6" x14ac:dyDescent="0.3">
      <c r="A8162" s="213">
        <v>2014</v>
      </c>
      <c r="B8162" s="213" t="s">
        <v>94</v>
      </c>
      <c r="C8162" s="213" t="s">
        <v>81</v>
      </c>
      <c r="D8162" s="213" t="s">
        <v>291</v>
      </c>
      <c r="E8162" s="213">
        <v>95</v>
      </c>
      <c r="F8162" s="213" t="s">
        <v>189</v>
      </c>
    </row>
    <row r="8163" spans="1:6" x14ac:dyDescent="0.3">
      <c r="A8163" s="213">
        <v>2014</v>
      </c>
      <c r="B8163" s="213" t="s">
        <v>94</v>
      </c>
      <c r="C8163" s="213" t="s">
        <v>81</v>
      </c>
      <c r="D8163" s="213" t="s">
        <v>15</v>
      </c>
      <c r="E8163" s="213">
        <v>612</v>
      </c>
      <c r="F8163" s="213" t="s">
        <v>189</v>
      </c>
    </row>
    <row r="8164" spans="1:6" x14ac:dyDescent="0.3">
      <c r="A8164" s="213">
        <v>2014</v>
      </c>
      <c r="B8164" s="213" t="s">
        <v>94</v>
      </c>
      <c r="C8164" s="213" t="s">
        <v>81</v>
      </c>
      <c r="D8164" s="213" t="s">
        <v>18</v>
      </c>
      <c r="E8164" s="213">
        <v>562</v>
      </c>
      <c r="F8164" s="213" t="s">
        <v>189</v>
      </c>
    </row>
    <row r="8165" spans="1:6" x14ac:dyDescent="0.3">
      <c r="A8165" s="213">
        <v>2014</v>
      </c>
      <c r="B8165" s="213" t="s">
        <v>94</v>
      </c>
      <c r="C8165" s="213" t="s">
        <v>81</v>
      </c>
      <c r="D8165" s="213" t="s">
        <v>77</v>
      </c>
      <c r="E8165" s="213">
        <v>195</v>
      </c>
      <c r="F8165" s="213" t="s">
        <v>189</v>
      </c>
    </row>
    <row r="8166" spans="1:6" x14ac:dyDescent="0.3">
      <c r="A8166" s="213">
        <v>2014</v>
      </c>
      <c r="B8166" s="213" t="s">
        <v>94</v>
      </c>
      <c r="C8166" s="213" t="s">
        <v>81</v>
      </c>
      <c r="D8166" s="213" t="s">
        <v>44</v>
      </c>
      <c r="E8166" s="213">
        <v>50</v>
      </c>
      <c r="F8166" s="213" t="s">
        <v>189</v>
      </c>
    </row>
    <row r="8167" spans="1:6" x14ac:dyDescent="0.3">
      <c r="A8167" s="213">
        <v>2014</v>
      </c>
      <c r="B8167" s="213" t="s">
        <v>94</v>
      </c>
      <c r="C8167" s="213" t="s">
        <v>81</v>
      </c>
      <c r="D8167" s="213" t="s">
        <v>71</v>
      </c>
      <c r="E8167" s="213">
        <v>214</v>
      </c>
      <c r="F8167" s="213" t="s">
        <v>189</v>
      </c>
    </row>
    <row r="8168" spans="1:6" x14ac:dyDescent="0.3">
      <c r="A8168" s="213">
        <v>2014</v>
      </c>
      <c r="B8168" s="213" t="s">
        <v>94</v>
      </c>
      <c r="C8168" s="213" t="s">
        <v>81</v>
      </c>
      <c r="D8168" s="213" t="s">
        <v>52</v>
      </c>
      <c r="E8168" s="213">
        <v>54</v>
      </c>
      <c r="F8168" s="213" t="s">
        <v>189</v>
      </c>
    </row>
    <row r="8169" spans="1:6" x14ac:dyDescent="0.3">
      <c r="A8169" s="213">
        <v>2014</v>
      </c>
      <c r="B8169" s="213" t="s">
        <v>94</v>
      </c>
      <c r="C8169" s="213" t="s">
        <v>81</v>
      </c>
      <c r="D8169" s="213" t="s">
        <v>20</v>
      </c>
      <c r="E8169" s="213">
        <v>343</v>
      </c>
      <c r="F8169" s="213" t="s">
        <v>189</v>
      </c>
    </row>
    <row r="8170" spans="1:6" x14ac:dyDescent="0.3">
      <c r="A8170" s="213">
        <v>2014</v>
      </c>
      <c r="B8170" s="213" t="s">
        <v>94</v>
      </c>
      <c r="C8170" s="213" t="s">
        <v>81</v>
      </c>
      <c r="D8170" s="213" t="s">
        <v>95</v>
      </c>
      <c r="E8170" s="213">
        <v>600</v>
      </c>
      <c r="F8170" s="213" t="s">
        <v>189</v>
      </c>
    </row>
    <row r="8171" spans="1:6" x14ac:dyDescent="0.3">
      <c r="A8171" s="213">
        <v>2014</v>
      </c>
      <c r="B8171" s="213" t="s">
        <v>94</v>
      </c>
      <c r="C8171" s="213" t="s">
        <v>81</v>
      </c>
      <c r="D8171" s="213" t="s">
        <v>30</v>
      </c>
      <c r="E8171" s="213">
        <v>66</v>
      </c>
      <c r="F8171" s="213" t="s">
        <v>189</v>
      </c>
    </row>
    <row r="8172" spans="1:6" x14ac:dyDescent="0.3">
      <c r="A8172" s="213">
        <v>2014</v>
      </c>
      <c r="B8172" s="213" t="s">
        <v>94</v>
      </c>
      <c r="C8172" s="213" t="s">
        <v>81</v>
      </c>
      <c r="D8172" s="213" t="s">
        <v>58</v>
      </c>
      <c r="E8172" s="213">
        <v>30</v>
      </c>
      <c r="F8172" s="213" t="s">
        <v>189</v>
      </c>
    </row>
    <row r="8173" spans="1:6" x14ac:dyDescent="0.3">
      <c r="A8173" s="213">
        <v>2014</v>
      </c>
      <c r="B8173" s="213" t="s">
        <v>94</v>
      </c>
      <c r="C8173" s="213" t="s">
        <v>81</v>
      </c>
      <c r="D8173" s="213" t="s">
        <v>281</v>
      </c>
      <c r="E8173" s="292">
        <v>1438</v>
      </c>
      <c r="F8173" s="213" t="s">
        <v>189</v>
      </c>
    </row>
    <row r="8174" spans="1:6" x14ac:dyDescent="0.3">
      <c r="A8174" s="213">
        <v>2014</v>
      </c>
      <c r="B8174" s="213" t="s">
        <v>94</v>
      </c>
      <c r="C8174" s="213" t="s">
        <v>81</v>
      </c>
      <c r="D8174" s="213" t="s">
        <v>282</v>
      </c>
      <c r="E8174" s="213">
        <v>96</v>
      </c>
      <c r="F8174" s="213" t="s">
        <v>189</v>
      </c>
    </row>
    <row r="8175" spans="1:6" x14ac:dyDescent="0.3">
      <c r="A8175" s="213">
        <v>2014</v>
      </c>
      <c r="B8175" s="213" t="s">
        <v>94</v>
      </c>
      <c r="C8175" s="213" t="s">
        <v>81</v>
      </c>
      <c r="D8175" s="213" t="s">
        <v>145</v>
      </c>
      <c r="E8175" s="292">
        <v>6819</v>
      </c>
      <c r="F8175" s="213" t="s">
        <v>189</v>
      </c>
    </row>
    <row r="8176" spans="1:6" x14ac:dyDescent="0.3">
      <c r="A8176" s="213">
        <v>2014</v>
      </c>
      <c r="B8176" s="213" t="s">
        <v>94</v>
      </c>
      <c r="C8176" s="213" t="s">
        <v>81</v>
      </c>
      <c r="D8176" s="213" t="s">
        <v>146</v>
      </c>
      <c r="E8176" s="292">
        <v>3626</v>
      </c>
      <c r="F8176" s="213" t="s">
        <v>189</v>
      </c>
    </row>
    <row r="8177" spans="1:6" x14ac:dyDescent="0.3">
      <c r="A8177" s="213">
        <v>2014</v>
      </c>
      <c r="B8177" s="213" t="s">
        <v>94</v>
      </c>
      <c r="C8177" s="213" t="s">
        <v>81</v>
      </c>
      <c r="D8177" s="213" t="s">
        <v>147</v>
      </c>
      <c r="E8177" s="292">
        <v>7919</v>
      </c>
      <c r="F8177" s="213" t="s">
        <v>189</v>
      </c>
    </row>
    <row r="8178" spans="1:6" x14ac:dyDescent="0.3">
      <c r="A8178" s="213">
        <v>2014</v>
      </c>
      <c r="B8178" s="213" t="s">
        <v>94</v>
      </c>
      <c r="C8178" s="213" t="s">
        <v>90</v>
      </c>
      <c r="D8178" s="213" t="s">
        <v>35</v>
      </c>
      <c r="E8178" s="213">
        <v>30</v>
      </c>
      <c r="F8178" s="213" t="s">
        <v>189</v>
      </c>
    </row>
    <row r="8179" spans="1:6" x14ac:dyDescent="0.3">
      <c r="A8179" s="213">
        <v>2014</v>
      </c>
      <c r="B8179" s="213" t="s">
        <v>94</v>
      </c>
      <c r="C8179" s="213" t="s">
        <v>90</v>
      </c>
      <c r="D8179" s="213" t="s">
        <v>41</v>
      </c>
      <c r="E8179" s="213">
        <v>40</v>
      </c>
      <c r="F8179" s="213" t="s">
        <v>189</v>
      </c>
    </row>
    <row r="8180" spans="1:6" x14ac:dyDescent="0.3">
      <c r="A8180" s="213">
        <v>2014</v>
      </c>
      <c r="B8180" s="213" t="s">
        <v>94</v>
      </c>
      <c r="C8180" s="213" t="s">
        <v>90</v>
      </c>
      <c r="D8180" s="213" t="s">
        <v>59</v>
      </c>
      <c r="E8180" s="213">
        <v>55</v>
      </c>
      <c r="F8180" s="213" t="s">
        <v>189</v>
      </c>
    </row>
    <row r="8181" spans="1:6" x14ac:dyDescent="0.3">
      <c r="A8181" s="213">
        <v>2014</v>
      </c>
      <c r="B8181" s="213" t="s">
        <v>94</v>
      </c>
      <c r="C8181" s="213" t="s">
        <v>90</v>
      </c>
      <c r="D8181" s="213" t="s">
        <v>79</v>
      </c>
      <c r="E8181" s="213">
        <v>809</v>
      </c>
      <c r="F8181" s="213" t="s">
        <v>189</v>
      </c>
    </row>
    <row r="8182" spans="1:6" x14ac:dyDescent="0.3">
      <c r="A8182" s="213">
        <v>2014</v>
      </c>
      <c r="B8182" s="213" t="s">
        <v>94</v>
      </c>
      <c r="C8182" s="213" t="s">
        <v>90</v>
      </c>
      <c r="D8182" s="213" t="s">
        <v>17</v>
      </c>
      <c r="E8182" s="213">
        <v>473</v>
      </c>
      <c r="F8182" s="213" t="s">
        <v>189</v>
      </c>
    </row>
    <row r="8183" spans="1:6" x14ac:dyDescent="0.3">
      <c r="A8183" s="213">
        <v>2014</v>
      </c>
      <c r="B8183" s="213" t="s">
        <v>94</v>
      </c>
      <c r="C8183" s="213" t="s">
        <v>90</v>
      </c>
      <c r="D8183" s="213" t="s">
        <v>274</v>
      </c>
      <c r="E8183" s="213">
        <v>79</v>
      </c>
      <c r="F8183" s="213" t="s">
        <v>189</v>
      </c>
    </row>
    <row r="8184" spans="1:6" x14ac:dyDescent="0.3">
      <c r="A8184" s="213">
        <v>2014</v>
      </c>
      <c r="B8184" s="213" t="s">
        <v>94</v>
      </c>
      <c r="C8184" s="213" t="s">
        <v>90</v>
      </c>
      <c r="D8184" s="213" t="s">
        <v>66</v>
      </c>
      <c r="E8184" s="213">
        <v>121</v>
      </c>
      <c r="F8184" s="213" t="s">
        <v>189</v>
      </c>
    </row>
    <row r="8185" spans="1:6" x14ac:dyDescent="0.3">
      <c r="A8185" s="213">
        <v>2014</v>
      </c>
      <c r="B8185" s="213" t="s">
        <v>94</v>
      </c>
      <c r="C8185" s="213" t="s">
        <v>90</v>
      </c>
      <c r="D8185" s="213" t="s">
        <v>283</v>
      </c>
      <c r="E8185" s="213">
        <v>41</v>
      </c>
      <c r="F8185" s="213" t="s">
        <v>189</v>
      </c>
    </row>
    <row r="8186" spans="1:6" x14ac:dyDescent="0.3">
      <c r="A8186" s="213">
        <v>2014</v>
      </c>
      <c r="B8186" s="213" t="s">
        <v>94</v>
      </c>
      <c r="C8186" s="213" t="s">
        <v>90</v>
      </c>
      <c r="D8186" s="213" t="s">
        <v>11</v>
      </c>
      <c r="E8186" s="213">
        <v>840</v>
      </c>
      <c r="F8186" s="213" t="s">
        <v>189</v>
      </c>
    </row>
    <row r="8187" spans="1:6" x14ac:dyDescent="0.3">
      <c r="A8187" s="213">
        <v>2014</v>
      </c>
      <c r="B8187" s="213" t="s">
        <v>94</v>
      </c>
      <c r="C8187" s="213" t="s">
        <v>90</v>
      </c>
      <c r="D8187" s="213" t="s">
        <v>56</v>
      </c>
      <c r="E8187" s="213">
        <v>224</v>
      </c>
      <c r="F8187" s="213" t="s">
        <v>189</v>
      </c>
    </row>
    <row r="8188" spans="1:6" x14ac:dyDescent="0.3">
      <c r="A8188" s="213">
        <v>2014</v>
      </c>
      <c r="B8188" s="213" t="s">
        <v>94</v>
      </c>
      <c r="C8188" s="213" t="s">
        <v>90</v>
      </c>
      <c r="D8188" s="213" t="s">
        <v>29</v>
      </c>
      <c r="E8188" s="213">
        <v>192</v>
      </c>
      <c r="F8188" s="213" t="s">
        <v>189</v>
      </c>
    </row>
    <row r="8189" spans="1:6" x14ac:dyDescent="0.3">
      <c r="A8189" s="213">
        <v>2014</v>
      </c>
      <c r="B8189" s="213" t="s">
        <v>94</v>
      </c>
      <c r="C8189" s="213" t="s">
        <v>90</v>
      </c>
      <c r="D8189" s="213" t="s">
        <v>47</v>
      </c>
      <c r="E8189" s="213">
        <v>533</v>
      </c>
      <c r="F8189" s="213" t="s">
        <v>189</v>
      </c>
    </row>
    <row r="8190" spans="1:6" x14ac:dyDescent="0.3">
      <c r="A8190" s="213">
        <v>2014</v>
      </c>
      <c r="B8190" s="213" t="s">
        <v>94</v>
      </c>
      <c r="C8190" s="213" t="s">
        <v>90</v>
      </c>
      <c r="D8190" s="213" t="s">
        <v>57</v>
      </c>
      <c r="E8190" s="213">
        <v>112</v>
      </c>
      <c r="F8190" s="213" t="s">
        <v>189</v>
      </c>
    </row>
    <row r="8191" spans="1:6" x14ac:dyDescent="0.3">
      <c r="A8191" s="213">
        <v>2014</v>
      </c>
      <c r="B8191" s="213" t="s">
        <v>94</v>
      </c>
      <c r="C8191" s="213" t="s">
        <v>90</v>
      </c>
      <c r="D8191" s="213" t="s">
        <v>74</v>
      </c>
      <c r="E8191" s="213">
        <v>596</v>
      </c>
      <c r="F8191" s="213" t="s">
        <v>189</v>
      </c>
    </row>
    <row r="8192" spans="1:6" x14ac:dyDescent="0.3">
      <c r="A8192" s="213">
        <v>2014</v>
      </c>
      <c r="B8192" s="213" t="s">
        <v>94</v>
      </c>
      <c r="C8192" s="213" t="s">
        <v>90</v>
      </c>
      <c r="D8192" s="213" t="s">
        <v>53</v>
      </c>
      <c r="E8192" s="213">
        <v>79</v>
      </c>
      <c r="F8192" s="213" t="s">
        <v>189</v>
      </c>
    </row>
    <row r="8193" spans="1:6" x14ac:dyDescent="0.3">
      <c r="A8193" s="213">
        <v>2014</v>
      </c>
      <c r="B8193" s="213" t="s">
        <v>94</v>
      </c>
      <c r="C8193" s="213" t="s">
        <v>90</v>
      </c>
      <c r="D8193" s="213" t="s">
        <v>33</v>
      </c>
      <c r="E8193" s="213">
        <v>101</v>
      </c>
      <c r="F8193" s="213" t="s">
        <v>189</v>
      </c>
    </row>
    <row r="8194" spans="1:6" x14ac:dyDescent="0.3">
      <c r="A8194" s="213">
        <v>2014</v>
      </c>
      <c r="B8194" s="213" t="s">
        <v>94</v>
      </c>
      <c r="C8194" s="213" t="s">
        <v>90</v>
      </c>
      <c r="D8194" s="213" t="s">
        <v>60</v>
      </c>
      <c r="E8194" s="213">
        <v>196</v>
      </c>
      <c r="F8194" s="213" t="s">
        <v>189</v>
      </c>
    </row>
    <row r="8195" spans="1:6" x14ac:dyDescent="0.3">
      <c r="A8195" s="213">
        <v>2014</v>
      </c>
      <c r="B8195" s="213" t="s">
        <v>94</v>
      </c>
      <c r="C8195" s="213" t="s">
        <v>90</v>
      </c>
      <c r="D8195" s="213" t="s">
        <v>25</v>
      </c>
      <c r="E8195" s="213">
        <v>582</v>
      </c>
      <c r="F8195" s="213" t="s">
        <v>189</v>
      </c>
    </row>
    <row r="8196" spans="1:6" x14ac:dyDescent="0.3">
      <c r="A8196" s="213">
        <v>2014</v>
      </c>
      <c r="B8196" s="213" t="s">
        <v>94</v>
      </c>
      <c r="C8196" s="213" t="s">
        <v>90</v>
      </c>
      <c r="D8196" s="213" t="s">
        <v>7</v>
      </c>
      <c r="E8196" s="213">
        <v>638</v>
      </c>
      <c r="F8196" s="213" t="s">
        <v>189</v>
      </c>
    </row>
    <row r="8197" spans="1:6" x14ac:dyDescent="0.3">
      <c r="A8197" s="213">
        <v>2014</v>
      </c>
      <c r="B8197" s="213" t="s">
        <v>94</v>
      </c>
      <c r="C8197" s="213" t="s">
        <v>90</v>
      </c>
      <c r="D8197" s="213" t="s">
        <v>36</v>
      </c>
      <c r="E8197" s="213">
        <v>191</v>
      </c>
      <c r="F8197" s="213" t="s">
        <v>189</v>
      </c>
    </row>
    <row r="8198" spans="1:6" x14ac:dyDescent="0.3">
      <c r="A8198" s="213">
        <v>2014</v>
      </c>
      <c r="B8198" s="213" t="s">
        <v>94</v>
      </c>
      <c r="C8198" s="213" t="s">
        <v>90</v>
      </c>
      <c r="D8198" s="213" t="s">
        <v>21</v>
      </c>
      <c r="E8198" s="213">
        <v>198</v>
      </c>
      <c r="F8198" s="213" t="s">
        <v>189</v>
      </c>
    </row>
    <row r="8199" spans="1:6" x14ac:dyDescent="0.3">
      <c r="A8199" s="213">
        <v>2014</v>
      </c>
      <c r="B8199" s="213" t="s">
        <v>94</v>
      </c>
      <c r="C8199" s="213" t="s">
        <v>90</v>
      </c>
      <c r="D8199" s="213" t="s">
        <v>16</v>
      </c>
      <c r="E8199" s="213">
        <v>492</v>
      </c>
      <c r="F8199" s="213" t="s">
        <v>189</v>
      </c>
    </row>
    <row r="8200" spans="1:6" x14ac:dyDescent="0.3">
      <c r="A8200" s="213">
        <v>2014</v>
      </c>
      <c r="B8200" s="213" t="s">
        <v>94</v>
      </c>
      <c r="C8200" s="213" t="s">
        <v>90</v>
      </c>
      <c r="D8200" s="213" t="s">
        <v>2</v>
      </c>
      <c r="E8200" s="292">
        <v>1145</v>
      </c>
      <c r="F8200" s="213" t="s">
        <v>189</v>
      </c>
    </row>
    <row r="8201" spans="1:6" x14ac:dyDescent="0.3">
      <c r="A8201" s="213">
        <v>2014</v>
      </c>
      <c r="B8201" s="213" t="s">
        <v>94</v>
      </c>
      <c r="C8201" s="213" t="s">
        <v>90</v>
      </c>
      <c r="D8201" s="213" t="s">
        <v>4</v>
      </c>
      <c r="E8201" s="292">
        <v>1269</v>
      </c>
      <c r="F8201" s="213" t="s">
        <v>189</v>
      </c>
    </row>
    <row r="8202" spans="1:6" x14ac:dyDescent="0.3">
      <c r="A8202" s="213">
        <v>2014</v>
      </c>
      <c r="B8202" s="213" t="s">
        <v>94</v>
      </c>
      <c r="C8202" s="213" t="s">
        <v>90</v>
      </c>
      <c r="D8202" s="213" t="s">
        <v>38</v>
      </c>
      <c r="E8202" s="213">
        <v>82</v>
      </c>
      <c r="F8202" s="213" t="s">
        <v>189</v>
      </c>
    </row>
    <row r="8203" spans="1:6" x14ac:dyDescent="0.3">
      <c r="A8203" s="213">
        <v>2014</v>
      </c>
      <c r="B8203" s="213" t="s">
        <v>94</v>
      </c>
      <c r="C8203" s="213" t="s">
        <v>90</v>
      </c>
      <c r="D8203" s="213" t="s">
        <v>275</v>
      </c>
      <c r="E8203" s="213">
        <v>141</v>
      </c>
      <c r="F8203" s="213" t="s">
        <v>189</v>
      </c>
    </row>
    <row r="8204" spans="1:6" x14ac:dyDescent="0.3">
      <c r="A8204" s="213">
        <v>2014</v>
      </c>
      <c r="B8204" s="213" t="s">
        <v>94</v>
      </c>
      <c r="C8204" s="213" t="s">
        <v>90</v>
      </c>
      <c r="D8204" s="213" t="s">
        <v>8</v>
      </c>
      <c r="E8204" s="213">
        <v>347</v>
      </c>
      <c r="F8204" s="213" t="s">
        <v>189</v>
      </c>
    </row>
    <row r="8205" spans="1:6" x14ac:dyDescent="0.3">
      <c r="A8205" s="213">
        <v>2014</v>
      </c>
      <c r="B8205" s="213" t="s">
        <v>94</v>
      </c>
      <c r="C8205" s="213" t="s">
        <v>90</v>
      </c>
      <c r="D8205" s="213" t="s">
        <v>78</v>
      </c>
      <c r="E8205" s="213">
        <v>494</v>
      </c>
      <c r="F8205" s="213" t="s">
        <v>189</v>
      </c>
    </row>
    <row r="8206" spans="1:6" x14ac:dyDescent="0.3">
      <c r="A8206" s="213">
        <v>2014</v>
      </c>
      <c r="B8206" s="213" t="s">
        <v>94</v>
      </c>
      <c r="C8206" s="213" t="s">
        <v>90</v>
      </c>
      <c r="D8206" s="213" t="s">
        <v>27</v>
      </c>
      <c r="E8206" s="213">
        <v>397</v>
      </c>
      <c r="F8206" s="213" t="s">
        <v>189</v>
      </c>
    </row>
    <row r="8207" spans="1:6" x14ac:dyDescent="0.3">
      <c r="A8207" s="213">
        <v>2014</v>
      </c>
      <c r="B8207" s="213" t="s">
        <v>94</v>
      </c>
      <c r="C8207" s="213" t="s">
        <v>90</v>
      </c>
      <c r="D8207" s="213" t="s">
        <v>13</v>
      </c>
      <c r="E8207" s="213">
        <v>164</v>
      </c>
      <c r="F8207" s="213" t="s">
        <v>189</v>
      </c>
    </row>
    <row r="8208" spans="1:6" x14ac:dyDescent="0.3">
      <c r="A8208" s="213">
        <v>2014</v>
      </c>
      <c r="B8208" s="213" t="s">
        <v>94</v>
      </c>
      <c r="C8208" s="213" t="s">
        <v>90</v>
      </c>
      <c r="D8208" s="213" t="s">
        <v>70</v>
      </c>
      <c r="E8208" s="213">
        <v>536</v>
      </c>
      <c r="F8208" s="213" t="s">
        <v>189</v>
      </c>
    </row>
    <row r="8209" spans="1:6" x14ac:dyDescent="0.3">
      <c r="A8209" s="213">
        <v>2014</v>
      </c>
      <c r="B8209" s="213" t="s">
        <v>94</v>
      </c>
      <c r="C8209" s="213" t="s">
        <v>90</v>
      </c>
      <c r="D8209" s="213" t="s">
        <v>72</v>
      </c>
      <c r="E8209" s="213">
        <v>129</v>
      </c>
      <c r="F8209" s="213" t="s">
        <v>189</v>
      </c>
    </row>
    <row r="8210" spans="1:6" x14ac:dyDescent="0.3">
      <c r="A8210" s="213">
        <v>2014</v>
      </c>
      <c r="B8210" s="213" t="s">
        <v>94</v>
      </c>
      <c r="C8210" s="213" t="s">
        <v>90</v>
      </c>
      <c r="D8210" s="213" t="s">
        <v>276</v>
      </c>
      <c r="E8210" s="213">
        <v>65</v>
      </c>
      <c r="F8210" s="213" t="s">
        <v>189</v>
      </c>
    </row>
    <row r="8211" spans="1:6" x14ac:dyDescent="0.3">
      <c r="A8211" s="213">
        <v>2014</v>
      </c>
      <c r="B8211" s="213" t="s">
        <v>94</v>
      </c>
      <c r="C8211" s="213" t="s">
        <v>90</v>
      </c>
      <c r="D8211" s="213" t="s">
        <v>6</v>
      </c>
      <c r="E8211" s="292">
        <v>1274</v>
      </c>
      <c r="F8211" s="213" t="s">
        <v>189</v>
      </c>
    </row>
    <row r="8212" spans="1:6" x14ac:dyDescent="0.3">
      <c r="A8212" s="213">
        <v>2014</v>
      </c>
      <c r="B8212" s="213" t="s">
        <v>94</v>
      </c>
      <c r="C8212" s="213" t="s">
        <v>90</v>
      </c>
      <c r="D8212" s="213" t="s">
        <v>62</v>
      </c>
      <c r="E8212" s="213">
        <v>313</v>
      </c>
      <c r="F8212" s="213" t="s">
        <v>189</v>
      </c>
    </row>
    <row r="8213" spans="1:6" x14ac:dyDescent="0.3">
      <c r="A8213" s="213">
        <v>2014</v>
      </c>
      <c r="B8213" s="213" t="s">
        <v>94</v>
      </c>
      <c r="C8213" s="213" t="s">
        <v>90</v>
      </c>
      <c r="D8213" s="213" t="s">
        <v>5</v>
      </c>
      <c r="E8213" s="213">
        <v>829</v>
      </c>
      <c r="F8213" s="213" t="s">
        <v>189</v>
      </c>
    </row>
    <row r="8214" spans="1:6" x14ac:dyDescent="0.3">
      <c r="A8214" s="213">
        <v>2014</v>
      </c>
      <c r="B8214" s="213" t="s">
        <v>94</v>
      </c>
      <c r="C8214" s="213" t="s">
        <v>90</v>
      </c>
      <c r="D8214" s="213" t="s">
        <v>76</v>
      </c>
      <c r="E8214" s="213">
        <v>460</v>
      </c>
      <c r="F8214" s="213" t="s">
        <v>189</v>
      </c>
    </row>
    <row r="8215" spans="1:6" x14ac:dyDescent="0.3">
      <c r="A8215" s="213">
        <v>2014</v>
      </c>
      <c r="B8215" s="213" t="s">
        <v>94</v>
      </c>
      <c r="C8215" s="213" t="s">
        <v>90</v>
      </c>
      <c r="D8215" s="213" t="s">
        <v>63</v>
      </c>
      <c r="E8215" s="213">
        <v>81</v>
      </c>
      <c r="F8215" s="213" t="s">
        <v>189</v>
      </c>
    </row>
    <row r="8216" spans="1:6" x14ac:dyDescent="0.3">
      <c r="A8216" s="213">
        <v>2014</v>
      </c>
      <c r="B8216" s="213" t="s">
        <v>94</v>
      </c>
      <c r="C8216" s="213" t="s">
        <v>90</v>
      </c>
      <c r="D8216" s="213" t="s">
        <v>277</v>
      </c>
      <c r="E8216" s="213">
        <v>42</v>
      </c>
      <c r="F8216" s="213" t="s">
        <v>189</v>
      </c>
    </row>
    <row r="8217" spans="1:6" x14ac:dyDescent="0.3">
      <c r="A8217" s="213">
        <v>2014</v>
      </c>
      <c r="B8217" s="213" t="s">
        <v>94</v>
      </c>
      <c r="C8217" s="213" t="s">
        <v>90</v>
      </c>
      <c r="D8217" s="213" t="s">
        <v>43</v>
      </c>
      <c r="E8217" s="213">
        <v>119</v>
      </c>
      <c r="F8217" s="213" t="s">
        <v>189</v>
      </c>
    </row>
    <row r="8218" spans="1:6" x14ac:dyDescent="0.3">
      <c r="A8218" s="213">
        <v>2014</v>
      </c>
      <c r="B8218" s="213" t="s">
        <v>94</v>
      </c>
      <c r="C8218" s="213" t="s">
        <v>90</v>
      </c>
      <c r="D8218" s="213" t="s">
        <v>65</v>
      </c>
      <c r="E8218" s="213">
        <v>116</v>
      </c>
      <c r="F8218" s="213" t="s">
        <v>189</v>
      </c>
    </row>
    <row r="8219" spans="1:6" x14ac:dyDescent="0.3">
      <c r="A8219" s="213">
        <v>2014</v>
      </c>
      <c r="B8219" s="213" t="s">
        <v>94</v>
      </c>
      <c r="C8219" s="213" t="s">
        <v>90</v>
      </c>
      <c r="D8219" s="213" t="s">
        <v>22</v>
      </c>
      <c r="E8219" s="213">
        <v>173</v>
      </c>
      <c r="F8219" s="213" t="s">
        <v>189</v>
      </c>
    </row>
    <row r="8220" spans="1:6" x14ac:dyDescent="0.3">
      <c r="A8220" s="213">
        <v>2014</v>
      </c>
      <c r="B8220" s="213" t="s">
        <v>94</v>
      </c>
      <c r="C8220" s="213" t="s">
        <v>90</v>
      </c>
      <c r="D8220" s="213" t="s">
        <v>61</v>
      </c>
      <c r="E8220" s="213">
        <v>102</v>
      </c>
      <c r="F8220" s="213" t="s">
        <v>189</v>
      </c>
    </row>
    <row r="8221" spans="1:6" x14ac:dyDescent="0.3">
      <c r="A8221" s="213">
        <v>2014</v>
      </c>
      <c r="B8221" s="213" t="s">
        <v>94</v>
      </c>
      <c r="C8221" s="213" t="s">
        <v>90</v>
      </c>
      <c r="D8221" s="213" t="s">
        <v>23</v>
      </c>
      <c r="E8221" s="213">
        <v>223</v>
      </c>
      <c r="F8221" s="213" t="s">
        <v>189</v>
      </c>
    </row>
    <row r="8222" spans="1:6" x14ac:dyDescent="0.3">
      <c r="A8222" s="213">
        <v>2014</v>
      </c>
      <c r="B8222" s="213" t="s">
        <v>94</v>
      </c>
      <c r="C8222" s="213" t="s">
        <v>90</v>
      </c>
      <c r="D8222" s="213" t="s">
        <v>12</v>
      </c>
      <c r="E8222" s="213">
        <v>125</v>
      </c>
      <c r="F8222" s="213" t="s">
        <v>189</v>
      </c>
    </row>
    <row r="8223" spans="1:6" x14ac:dyDescent="0.3">
      <c r="A8223" s="213">
        <v>2014</v>
      </c>
      <c r="B8223" s="213" t="s">
        <v>94</v>
      </c>
      <c r="C8223" s="213" t="s">
        <v>90</v>
      </c>
      <c r="D8223" s="213" t="s">
        <v>278</v>
      </c>
      <c r="E8223" s="213">
        <v>301</v>
      </c>
      <c r="F8223" s="213" t="s">
        <v>189</v>
      </c>
    </row>
    <row r="8224" spans="1:6" x14ac:dyDescent="0.3">
      <c r="A8224" s="213">
        <v>2014</v>
      </c>
      <c r="B8224" s="213" t="s">
        <v>94</v>
      </c>
      <c r="C8224" s="213" t="s">
        <v>90</v>
      </c>
      <c r="D8224" s="213" t="s">
        <v>19</v>
      </c>
      <c r="E8224" s="213">
        <v>257</v>
      </c>
      <c r="F8224" s="213" t="s">
        <v>189</v>
      </c>
    </row>
    <row r="8225" spans="1:6" x14ac:dyDescent="0.3">
      <c r="A8225" s="213">
        <v>2014</v>
      </c>
      <c r="B8225" s="213" t="s">
        <v>94</v>
      </c>
      <c r="C8225" s="213" t="s">
        <v>90</v>
      </c>
      <c r="D8225" s="213" t="s">
        <v>45</v>
      </c>
      <c r="E8225" s="213">
        <v>61</v>
      </c>
      <c r="F8225" s="213" t="s">
        <v>189</v>
      </c>
    </row>
    <row r="8226" spans="1:6" x14ac:dyDescent="0.3">
      <c r="A8226" s="213">
        <v>2014</v>
      </c>
      <c r="B8226" s="213" t="s">
        <v>94</v>
      </c>
      <c r="C8226" s="213" t="s">
        <v>90</v>
      </c>
      <c r="D8226" s="213" t="s">
        <v>48</v>
      </c>
      <c r="E8226" s="213">
        <v>200</v>
      </c>
      <c r="F8226" s="213" t="s">
        <v>189</v>
      </c>
    </row>
    <row r="8227" spans="1:6" x14ac:dyDescent="0.3">
      <c r="A8227" s="213">
        <v>2014</v>
      </c>
      <c r="B8227" s="213" t="s">
        <v>94</v>
      </c>
      <c r="C8227" s="213" t="s">
        <v>90</v>
      </c>
      <c r="D8227" s="213" t="s">
        <v>34</v>
      </c>
      <c r="E8227" s="213">
        <v>75</v>
      </c>
      <c r="F8227" s="213" t="s">
        <v>189</v>
      </c>
    </row>
    <row r="8228" spans="1:6" x14ac:dyDescent="0.3">
      <c r="A8228" s="213">
        <v>2014</v>
      </c>
      <c r="B8228" s="213" t="s">
        <v>94</v>
      </c>
      <c r="C8228" s="213" t="s">
        <v>90</v>
      </c>
      <c r="D8228" s="213" t="s">
        <v>3</v>
      </c>
      <c r="E8228" s="292">
        <v>1067</v>
      </c>
      <c r="F8228" s="213" t="s">
        <v>189</v>
      </c>
    </row>
    <row r="8229" spans="1:6" x14ac:dyDescent="0.3">
      <c r="A8229" s="213">
        <v>2014</v>
      </c>
      <c r="B8229" s="213" t="s">
        <v>94</v>
      </c>
      <c r="C8229" s="213" t="s">
        <v>90</v>
      </c>
      <c r="D8229" s="213" t="s">
        <v>80</v>
      </c>
      <c r="E8229" s="213">
        <v>345</v>
      </c>
      <c r="F8229" s="213" t="s">
        <v>189</v>
      </c>
    </row>
    <row r="8230" spans="1:6" x14ac:dyDescent="0.3">
      <c r="A8230" s="213">
        <v>2014</v>
      </c>
      <c r="B8230" s="213" t="s">
        <v>94</v>
      </c>
      <c r="C8230" s="213" t="s">
        <v>90</v>
      </c>
      <c r="D8230" s="213" t="s">
        <v>39</v>
      </c>
      <c r="E8230" s="213">
        <v>219</v>
      </c>
      <c r="F8230" s="213" t="s">
        <v>189</v>
      </c>
    </row>
    <row r="8231" spans="1:6" x14ac:dyDescent="0.3">
      <c r="A8231" s="213">
        <v>2014</v>
      </c>
      <c r="B8231" s="213" t="s">
        <v>94</v>
      </c>
      <c r="C8231" s="213" t="s">
        <v>90</v>
      </c>
      <c r="D8231" s="213" t="s">
        <v>14</v>
      </c>
      <c r="E8231" s="213">
        <v>650</v>
      </c>
      <c r="F8231" s="213" t="s">
        <v>189</v>
      </c>
    </row>
    <row r="8232" spans="1:6" x14ac:dyDescent="0.3">
      <c r="A8232" s="213">
        <v>2014</v>
      </c>
      <c r="B8232" s="213" t="s">
        <v>94</v>
      </c>
      <c r="C8232" s="213" t="s">
        <v>90</v>
      </c>
      <c r="D8232" s="213" t="s">
        <v>68</v>
      </c>
      <c r="E8232" s="213">
        <v>146</v>
      </c>
      <c r="F8232" s="213" t="s">
        <v>189</v>
      </c>
    </row>
    <row r="8233" spans="1:6" x14ac:dyDescent="0.3">
      <c r="A8233" s="213">
        <v>2014</v>
      </c>
      <c r="B8233" s="213" t="s">
        <v>94</v>
      </c>
      <c r="C8233" s="213" t="s">
        <v>90</v>
      </c>
      <c r="D8233" s="213" t="s">
        <v>69</v>
      </c>
      <c r="E8233" s="213">
        <v>106</v>
      </c>
      <c r="F8233" s="213" t="s">
        <v>189</v>
      </c>
    </row>
    <row r="8234" spans="1:6" x14ac:dyDescent="0.3">
      <c r="A8234" s="213">
        <v>2014</v>
      </c>
      <c r="B8234" s="213" t="s">
        <v>94</v>
      </c>
      <c r="C8234" s="213" t="s">
        <v>90</v>
      </c>
      <c r="D8234" s="213" t="s">
        <v>279</v>
      </c>
      <c r="E8234" s="213">
        <v>51</v>
      </c>
      <c r="F8234" s="213" t="s">
        <v>189</v>
      </c>
    </row>
    <row r="8235" spans="1:6" x14ac:dyDescent="0.3">
      <c r="A8235" s="213">
        <v>2014</v>
      </c>
      <c r="B8235" s="213" t="s">
        <v>94</v>
      </c>
      <c r="C8235" s="213" t="s">
        <v>90</v>
      </c>
      <c r="D8235" s="213" t="s">
        <v>24</v>
      </c>
      <c r="E8235" s="213">
        <v>722</v>
      </c>
      <c r="F8235" s="213" t="s">
        <v>189</v>
      </c>
    </row>
    <row r="8236" spans="1:6" x14ac:dyDescent="0.3">
      <c r="A8236" s="213">
        <v>2014</v>
      </c>
      <c r="B8236" s="213" t="s">
        <v>94</v>
      </c>
      <c r="C8236" s="213" t="s">
        <v>90</v>
      </c>
      <c r="D8236" s="213" t="s">
        <v>9</v>
      </c>
      <c r="E8236" s="213">
        <v>481</v>
      </c>
      <c r="F8236" s="213" t="s">
        <v>189</v>
      </c>
    </row>
    <row r="8237" spans="1:6" x14ac:dyDescent="0.3">
      <c r="A8237" s="213">
        <v>2014</v>
      </c>
      <c r="B8237" s="213" t="s">
        <v>94</v>
      </c>
      <c r="C8237" s="213" t="s">
        <v>90</v>
      </c>
      <c r="D8237" s="213" t="s">
        <v>67</v>
      </c>
      <c r="E8237" s="213">
        <v>219</v>
      </c>
      <c r="F8237" s="213" t="s">
        <v>189</v>
      </c>
    </row>
    <row r="8238" spans="1:6" x14ac:dyDescent="0.3">
      <c r="A8238" s="213">
        <v>2014</v>
      </c>
      <c r="B8238" s="213" t="s">
        <v>94</v>
      </c>
      <c r="C8238" s="213" t="s">
        <v>90</v>
      </c>
      <c r="D8238" s="213" t="s">
        <v>28</v>
      </c>
      <c r="E8238" s="213">
        <v>354</v>
      </c>
      <c r="F8238" s="213" t="s">
        <v>189</v>
      </c>
    </row>
    <row r="8239" spans="1:6" x14ac:dyDescent="0.3">
      <c r="A8239" s="213">
        <v>2014</v>
      </c>
      <c r="B8239" s="213" t="s">
        <v>94</v>
      </c>
      <c r="C8239" s="213" t="s">
        <v>90</v>
      </c>
      <c r="D8239" s="213" t="s">
        <v>31</v>
      </c>
      <c r="E8239" s="213">
        <v>233</v>
      </c>
      <c r="F8239" s="213" t="s">
        <v>189</v>
      </c>
    </row>
    <row r="8240" spans="1:6" x14ac:dyDescent="0.3">
      <c r="A8240" s="213">
        <v>2014</v>
      </c>
      <c r="B8240" s="213" t="s">
        <v>94</v>
      </c>
      <c r="C8240" s="213" t="s">
        <v>90</v>
      </c>
      <c r="D8240" s="213" t="s">
        <v>64</v>
      </c>
      <c r="E8240" s="213">
        <v>329</v>
      </c>
      <c r="F8240" s="213" t="s">
        <v>189</v>
      </c>
    </row>
    <row r="8241" spans="1:6" x14ac:dyDescent="0.3">
      <c r="A8241" s="213">
        <v>2014</v>
      </c>
      <c r="B8241" s="213" t="s">
        <v>94</v>
      </c>
      <c r="C8241" s="213" t="s">
        <v>90</v>
      </c>
      <c r="D8241" s="213" t="s">
        <v>280</v>
      </c>
      <c r="E8241" s="213">
        <v>76</v>
      </c>
      <c r="F8241" s="213" t="s">
        <v>189</v>
      </c>
    </row>
    <row r="8242" spans="1:6" x14ac:dyDescent="0.3">
      <c r="A8242" s="213">
        <v>2014</v>
      </c>
      <c r="B8242" s="213" t="s">
        <v>94</v>
      </c>
      <c r="C8242" s="213" t="s">
        <v>90</v>
      </c>
      <c r="D8242" s="213" t="s">
        <v>73</v>
      </c>
      <c r="E8242" s="213">
        <v>478</v>
      </c>
      <c r="F8242" s="213" t="s">
        <v>189</v>
      </c>
    </row>
    <row r="8243" spans="1:6" x14ac:dyDescent="0.3">
      <c r="A8243" s="213">
        <v>2014</v>
      </c>
      <c r="B8243" s="213" t="s">
        <v>94</v>
      </c>
      <c r="C8243" s="213" t="s">
        <v>90</v>
      </c>
      <c r="D8243" s="213" t="s">
        <v>26</v>
      </c>
      <c r="E8243" s="213">
        <v>265</v>
      </c>
      <c r="F8243" s="213" t="s">
        <v>189</v>
      </c>
    </row>
    <row r="8244" spans="1:6" x14ac:dyDescent="0.3">
      <c r="A8244" s="213">
        <v>2014</v>
      </c>
      <c r="B8244" s="213" t="s">
        <v>94</v>
      </c>
      <c r="C8244" s="213" t="s">
        <v>90</v>
      </c>
      <c r="D8244" s="213" t="s">
        <v>32</v>
      </c>
      <c r="E8244" s="213">
        <v>221</v>
      </c>
      <c r="F8244" s="213" t="s">
        <v>189</v>
      </c>
    </row>
    <row r="8245" spans="1:6" x14ac:dyDescent="0.3">
      <c r="A8245" s="213">
        <v>2014</v>
      </c>
      <c r="B8245" s="213" t="s">
        <v>94</v>
      </c>
      <c r="C8245" s="213" t="s">
        <v>90</v>
      </c>
      <c r="D8245" s="213" t="s">
        <v>46</v>
      </c>
      <c r="E8245" s="213">
        <v>552</v>
      </c>
      <c r="F8245" s="213" t="s">
        <v>189</v>
      </c>
    </row>
    <row r="8246" spans="1:6" x14ac:dyDescent="0.3">
      <c r="A8246" s="213">
        <v>2014</v>
      </c>
      <c r="B8246" s="213" t="s">
        <v>94</v>
      </c>
      <c r="C8246" s="213" t="s">
        <v>90</v>
      </c>
      <c r="D8246" s="213" t="s">
        <v>75</v>
      </c>
      <c r="E8246" s="213">
        <v>329</v>
      </c>
      <c r="F8246" s="213" t="s">
        <v>189</v>
      </c>
    </row>
    <row r="8247" spans="1:6" x14ac:dyDescent="0.3">
      <c r="A8247" s="213">
        <v>2014</v>
      </c>
      <c r="B8247" s="213" t="s">
        <v>94</v>
      </c>
      <c r="C8247" s="213" t="s">
        <v>90</v>
      </c>
      <c r="D8247" s="213" t="s">
        <v>10</v>
      </c>
      <c r="E8247" s="213">
        <v>896</v>
      </c>
      <c r="F8247" s="213" t="s">
        <v>189</v>
      </c>
    </row>
    <row r="8248" spans="1:6" x14ac:dyDescent="0.3">
      <c r="A8248" s="213">
        <v>2014</v>
      </c>
      <c r="B8248" s="213" t="s">
        <v>94</v>
      </c>
      <c r="C8248" s="213" t="s">
        <v>90</v>
      </c>
      <c r="D8248" s="213" t="s">
        <v>291</v>
      </c>
      <c r="E8248" s="213">
        <v>73</v>
      </c>
      <c r="F8248" s="213" t="s">
        <v>189</v>
      </c>
    </row>
    <row r="8249" spans="1:6" x14ac:dyDescent="0.3">
      <c r="A8249" s="213">
        <v>2014</v>
      </c>
      <c r="B8249" s="213" t="s">
        <v>94</v>
      </c>
      <c r="C8249" s="213" t="s">
        <v>90</v>
      </c>
      <c r="D8249" s="213" t="s">
        <v>15</v>
      </c>
      <c r="E8249" s="213">
        <v>772</v>
      </c>
      <c r="F8249" s="213" t="s">
        <v>189</v>
      </c>
    </row>
    <row r="8250" spans="1:6" x14ac:dyDescent="0.3">
      <c r="A8250" s="213">
        <v>2014</v>
      </c>
      <c r="B8250" s="213" t="s">
        <v>94</v>
      </c>
      <c r="C8250" s="213" t="s">
        <v>90</v>
      </c>
      <c r="D8250" s="213" t="s">
        <v>18</v>
      </c>
      <c r="E8250" s="213">
        <v>691</v>
      </c>
      <c r="F8250" s="213" t="s">
        <v>189</v>
      </c>
    </row>
    <row r="8251" spans="1:6" x14ac:dyDescent="0.3">
      <c r="A8251" s="213">
        <v>2014</v>
      </c>
      <c r="B8251" s="213" t="s">
        <v>94</v>
      </c>
      <c r="C8251" s="213" t="s">
        <v>90</v>
      </c>
      <c r="D8251" s="213" t="s">
        <v>77</v>
      </c>
      <c r="E8251" s="213">
        <v>224</v>
      </c>
      <c r="F8251" s="213" t="s">
        <v>189</v>
      </c>
    </row>
    <row r="8252" spans="1:6" x14ac:dyDescent="0.3">
      <c r="A8252" s="213">
        <v>2014</v>
      </c>
      <c r="B8252" s="213" t="s">
        <v>94</v>
      </c>
      <c r="C8252" s="213" t="s">
        <v>90</v>
      </c>
      <c r="D8252" s="213" t="s">
        <v>44</v>
      </c>
      <c r="E8252" s="213">
        <v>64</v>
      </c>
      <c r="F8252" s="213" t="s">
        <v>189</v>
      </c>
    </row>
    <row r="8253" spans="1:6" x14ac:dyDescent="0.3">
      <c r="A8253" s="213">
        <v>2014</v>
      </c>
      <c r="B8253" s="213" t="s">
        <v>94</v>
      </c>
      <c r="C8253" s="213" t="s">
        <v>90</v>
      </c>
      <c r="D8253" s="213" t="s">
        <v>71</v>
      </c>
      <c r="E8253" s="213">
        <v>250</v>
      </c>
      <c r="F8253" s="213" t="s">
        <v>189</v>
      </c>
    </row>
    <row r="8254" spans="1:6" x14ac:dyDescent="0.3">
      <c r="A8254" s="213">
        <v>2014</v>
      </c>
      <c r="B8254" s="213" t="s">
        <v>94</v>
      </c>
      <c r="C8254" s="213" t="s">
        <v>90</v>
      </c>
      <c r="D8254" s="213" t="s">
        <v>52</v>
      </c>
      <c r="E8254" s="213">
        <v>78</v>
      </c>
      <c r="F8254" s="213" t="s">
        <v>189</v>
      </c>
    </row>
    <row r="8255" spans="1:6" x14ac:dyDescent="0.3">
      <c r="A8255" s="213">
        <v>2014</v>
      </c>
      <c r="B8255" s="213" t="s">
        <v>94</v>
      </c>
      <c r="C8255" s="213" t="s">
        <v>90</v>
      </c>
      <c r="D8255" s="213" t="s">
        <v>20</v>
      </c>
      <c r="E8255" s="213">
        <v>472</v>
      </c>
      <c r="F8255" s="213" t="s">
        <v>189</v>
      </c>
    </row>
    <row r="8256" spans="1:6" x14ac:dyDescent="0.3">
      <c r="A8256" s="213">
        <v>2014</v>
      </c>
      <c r="B8256" s="213" t="s">
        <v>94</v>
      </c>
      <c r="C8256" s="213" t="s">
        <v>90</v>
      </c>
      <c r="D8256" s="213" t="s">
        <v>95</v>
      </c>
      <c r="E8256" s="213">
        <v>751</v>
      </c>
      <c r="F8256" s="213" t="s">
        <v>189</v>
      </c>
    </row>
    <row r="8257" spans="1:6" x14ac:dyDescent="0.3">
      <c r="A8257" s="213">
        <v>2014</v>
      </c>
      <c r="B8257" s="213" t="s">
        <v>94</v>
      </c>
      <c r="C8257" s="213" t="s">
        <v>90</v>
      </c>
      <c r="D8257" s="213" t="s">
        <v>30</v>
      </c>
      <c r="E8257" s="213">
        <v>83</v>
      </c>
      <c r="F8257" s="213" t="s">
        <v>189</v>
      </c>
    </row>
    <row r="8258" spans="1:6" x14ac:dyDescent="0.3">
      <c r="A8258" s="213">
        <v>2014</v>
      </c>
      <c r="B8258" s="213" t="s">
        <v>94</v>
      </c>
      <c r="C8258" s="213" t="s">
        <v>90</v>
      </c>
      <c r="D8258" s="213" t="s">
        <v>58</v>
      </c>
      <c r="E8258" s="213">
        <v>32</v>
      </c>
      <c r="F8258" s="213" t="s">
        <v>189</v>
      </c>
    </row>
    <row r="8259" spans="1:6" x14ac:dyDescent="0.3">
      <c r="A8259" s="213">
        <v>2014</v>
      </c>
      <c r="B8259" s="213" t="s">
        <v>94</v>
      </c>
      <c r="C8259" s="213" t="s">
        <v>90</v>
      </c>
      <c r="D8259" s="213" t="s">
        <v>281</v>
      </c>
      <c r="E8259" s="292">
        <v>1774</v>
      </c>
      <c r="F8259" s="213" t="s">
        <v>189</v>
      </c>
    </row>
    <row r="8260" spans="1:6" x14ac:dyDescent="0.3">
      <c r="A8260" s="213">
        <v>2014</v>
      </c>
      <c r="B8260" s="213" t="s">
        <v>94</v>
      </c>
      <c r="C8260" s="213" t="s">
        <v>90</v>
      </c>
      <c r="D8260" s="213" t="s">
        <v>282</v>
      </c>
      <c r="E8260" s="213">
        <v>117</v>
      </c>
      <c r="F8260" s="213" t="s">
        <v>189</v>
      </c>
    </row>
    <row r="8261" spans="1:6" x14ac:dyDescent="0.3">
      <c r="A8261" s="213">
        <v>2014</v>
      </c>
      <c r="B8261" s="213" t="s">
        <v>94</v>
      </c>
      <c r="C8261" s="213" t="s">
        <v>90</v>
      </c>
      <c r="D8261" s="213" t="s">
        <v>145</v>
      </c>
      <c r="E8261" s="292">
        <v>8104</v>
      </c>
      <c r="F8261" s="213" t="s">
        <v>189</v>
      </c>
    </row>
    <row r="8262" spans="1:6" x14ac:dyDescent="0.3">
      <c r="A8262" s="213">
        <v>2014</v>
      </c>
      <c r="B8262" s="213" t="s">
        <v>94</v>
      </c>
      <c r="C8262" s="213" t="s">
        <v>90</v>
      </c>
      <c r="D8262" s="213" t="s">
        <v>146</v>
      </c>
      <c r="E8262" s="292">
        <v>4334</v>
      </c>
      <c r="F8262" s="213" t="s">
        <v>189</v>
      </c>
    </row>
    <row r="8263" spans="1:6" x14ac:dyDescent="0.3">
      <c r="A8263" s="213">
        <v>2014</v>
      </c>
      <c r="B8263" s="213" t="s">
        <v>94</v>
      </c>
      <c r="C8263" s="213" t="s">
        <v>90</v>
      </c>
      <c r="D8263" s="213" t="s">
        <v>147</v>
      </c>
      <c r="E8263" s="292">
        <v>9398</v>
      </c>
      <c r="F8263" s="213" t="s">
        <v>189</v>
      </c>
    </row>
    <row r="8264" spans="1:6" x14ac:dyDescent="0.3">
      <c r="A8264" s="213">
        <v>2014</v>
      </c>
      <c r="B8264" s="213" t="s">
        <v>94</v>
      </c>
      <c r="C8264" s="213" t="s">
        <v>1</v>
      </c>
      <c r="D8264" s="213" t="s">
        <v>35</v>
      </c>
      <c r="E8264" s="213">
        <v>49</v>
      </c>
      <c r="F8264" s="213" t="s">
        <v>189</v>
      </c>
    </row>
    <row r="8265" spans="1:6" x14ac:dyDescent="0.3">
      <c r="A8265" s="213">
        <v>2014</v>
      </c>
      <c r="B8265" s="213" t="s">
        <v>94</v>
      </c>
      <c r="C8265" s="213" t="s">
        <v>1</v>
      </c>
      <c r="D8265" s="213" t="s">
        <v>41</v>
      </c>
      <c r="E8265" s="213">
        <v>56</v>
      </c>
      <c r="F8265" s="213" t="s">
        <v>189</v>
      </c>
    </row>
    <row r="8266" spans="1:6" x14ac:dyDescent="0.3">
      <c r="A8266" s="213">
        <v>2014</v>
      </c>
      <c r="B8266" s="213" t="s">
        <v>94</v>
      </c>
      <c r="C8266" s="213" t="s">
        <v>1</v>
      </c>
      <c r="D8266" s="213" t="s">
        <v>59</v>
      </c>
      <c r="E8266" s="213">
        <v>68</v>
      </c>
      <c r="F8266" s="213" t="s">
        <v>189</v>
      </c>
    </row>
    <row r="8267" spans="1:6" x14ac:dyDescent="0.3">
      <c r="A8267" s="213">
        <v>2014</v>
      </c>
      <c r="B8267" s="213" t="s">
        <v>94</v>
      </c>
      <c r="C8267" s="213" t="s">
        <v>1</v>
      </c>
      <c r="D8267" s="213" t="s">
        <v>79</v>
      </c>
      <c r="E8267" s="213">
        <v>909</v>
      </c>
      <c r="F8267" s="213" t="s">
        <v>189</v>
      </c>
    </row>
    <row r="8268" spans="1:6" x14ac:dyDescent="0.3">
      <c r="A8268" s="213">
        <v>2014</v>
      </c>
      <c r="B8268" s="213" t="s">
        <v>94</v>
      </c>
      <c r="C8268" s="213" t="s">
        <v>1</v>
      </c>
      <c r="D8268" s="213" t="s">
        <v>17</v>
      </c>
      <c r="E8268" s="213">
        <v>530</v>
      </c>
      <c r="F8268" s="213" t="s">
        <v>189</v>
      </c>
    </row>
    <row r="8269" spans="1:6" x14ac:dyDescent="0.3">
      <c r="A8269" s="213">
        <v>2014</v>
      </c>
      <c r="B8269" s="213" t="s">
        <v>94</v>
      </c>
      <c r="C8269" s="213" t="s">
        <v>1</v>
      </c>
      <c r="D8269" s="213" t="s">
        <v>274</v>
      </c>
      <c r="E8269" s="213">
        <v>81</v>
      </c>
      <c r="F8269" s="213" t="s">
        <v>189</v>
      </c>
    </row>
    <row r="8270" spans="1:6" x14ac:dyDescent="0.3">
      <c r="A8270" s="213">
        <v>2014</v>
      </c>
      <c r="B8270" s="213" t="s">
        <v>94</v>
      </c>
      <c r="C8270" s="213" t="s">
        <v>1</v>
      </c>
      <c r="D8270" s="213" t="s">
        <v>66</v>
      </c>
      <c r="E8270" s="213">
        <v>155</v>
      </c>
      <c r="F8270" s="213" t="s">
        <v>189</v>
      </c>
    </row>
    <row r="8271" spans="1:6" x14ac:dyDescent="0.3">
      <c r="A8271" s="213">
        <v>2014</v>
      </c>
      <c r="B8271" s="213" t="s">
        <v>94</v>
      </c>
      <c r="C8271" s="213" t="s">
        <v>1</v>
      </c>
      <c r="D8271" s="213" t="s">
        <v>283</v>
      </c>
      <c r="E8271" s="213">
        <v>59</v>
      </c>
      <c r="F8271" s="213" t="s">
        <v>189</v>
      </c>
    </row>
    <row r="8272" spans="1:6" x14ac:dyDescent="0.3">
      <c r="A8272" s="213">
        <v>2014</v>
      </c>
      <c r="B8272" s="213" t="s">
        <v>94</v>
      </c>
      <c r="C8272" s="213" t="s">
        <v>1</v>
      </c>
      <c r="D8272" s="213" t="s">
        <v>11</v>
      </c>
      <c r="E8272" s="213">
        <v>881</v>
      </c>
      <c r="F8272" s="213" t="s">
        <v>189</v>
      </c>
    </row>
    <row r="8273" spans="1:6" x14ac:dyDescent="0.3">
      <c r="A8273" s="213">
        <v>2014</v>
      </c>
      <c r="B8273" s="213" t="s">
        <v>94</v>
      </c>
      <c r="C8273" s="213" t="s">
        <v>1</v>
      </c>
      <c r="D8273" s="213" t="s">
        <v>56</v>
      </c>
      <c r="E8273" s="213">
        <v>243</v>
      </c>
      <c r="F8273" s="213" t="s">
        <v>189</v>
      </c>
    </row>
    <row r="8274" spans="1:6" x14ac:dyDescent="0.3">
      <c r="A8274" s="213">
        <v>2014</v>
      </c>
      <c r="B8274" s="213" t="s">
        <v>94</v>
      </c>
      <c r="C8274" s="213" t="s">
        <v>1</v>
      </c>
      <c r="D8274" s="213" t="s">
        <v>29</v>
      </c>
      <c r="E8274" s="213">
        <v>268</v>
      </c>
      <c r="F8274" s="213" t="s">
        <v>189</v>
      </c>
    </row>
    <row r="8275" spans="1:6" x14ac:dyDescent="0.3">
      <c r="A8275" s="213">
        <v>2014</v>
      </c>
      <c r="B8275" s="213" t="s">
        <v>94</v>
      </c>
      <c r="C8275" s="213" t="s">
        <v>1</v>
      </c>
      <c r="D8275" s="213" t="s">
        <v>47</v>
      </c>
      <c r="E8275" s="213">
        <v>593</v>
      </c>
      <c r="F8275" s="213" t="s">
        <v>189</v>
      </c>
    </row>
    <row r="8276" spans="1:6" x14ac:dyDescent="0.3">
      <c r="A8276" s="213">
        <v>2014</v>
      </c>
      <c r="B8276" s="213" t="s">
        <v>94</v>
      </c>
      <c r="C8276" s="213" t="s">
        <v>1</v>
      </c>
      <c r="D8276" s="213" t="s">
        <v>57</v>
      </c>
      <c r="E8276" s="213">
        <v>131</v>
      </c>
      <c r="F8276" s="213" t="s">
        <v>189</v>
      </c>
    </row>
    <row r="8277" spans="1:6" x14ac:dyDescent="0.3">
      <c r="A8277" s="213">
        <v>2014</v>
      </c>
      <c r="B8277" s="213" t="s">
        <v>94</v>
      </c>
      <c r="C8277" s="213" t="s">
        <v>1</v>
      </c>
      <c r="D8277" s="213" t="s">
        <v>74</v>
      </c>
      <c r="E8277" s="213">
        <v>657</v>
      </c>
      <c r="F8277" s="213" t="s">
        <v>189</v>
      </c>
    </row>
    <row r="8278" spans="1:6" x14ac:dyDescent="0.3">
      <c r="A8278" s="213">
        <v>2014</v>
      </c>
      <c r="B8278" s="213" t="s">
        <v>94</v>
      </c>
      <c r="C8278" s="213" t="s">
        <v>1</v>
      </c>
      <c r="D8278" s="213" t="s">
        <v>53</v>
      </c>
      <c r="E8278" s="213">
        <v>96</v>
      </c>
      <c r="F8278" s="213" t="s">
        <v>189</v>
      </c>
    </row>
    <row r="8279" spans="1:6" x14ac:dyDescent="0.3">
      <c r="A8279" s="213">
        <v>2014</v>
      </c>
      <c r="B8279" s="213" t="s">
        <v>94</v>
      </c>
      <c r="C8279" s="213" t="s">
        <v>1</v>
      </c>
      <c r="D8279" s="213" t="s">
        <v>49</v>
      </c>
      <c r="E8279" s="213">
        <v>41</v>
      </c>
      <c r="F8279" s="213" t="s">
        <v>189</v>
      </c>
    </row>
    <row r="8280" spans="1:6" x14ac:dyDescent="0.3">
      <c r="A8280" s="213">
        <v>2014</v>
      </c>
      <c r="B8280" s="213" t="s">
        <v>94</v>
      </c>
      <c r="C8280" s="213" t="s">
        <v>1</v>
      </c>
      <c r="D8280" s="213" t="s">
        <v>33</v>
      </c>
      <c r="E8280" s="213">
        <v>167</v>
      </c>
      <c r="F8280" s="213" t="s">
        <v>189</v>
      </c>
    </row>
    <row r="8281" spans="1:6" x14ac:dyDescent="0.3">
      <c r="A8281" s="213">
        <v>2014</v>
      </c>
      <c r="B8281" s="213" t="s">
        <v>94</v>
      </c>
      <c r="C8281" s="213" t="s">
        <v>1</v>
      </c>
      <c r="D8281" s="213" t="s">
        <v>60</v>
      </c>
      <c r="E8281" s="213">
        <v>290</v>
      </c>
      <c r="F8281" s="213" t="s">
        <v>189</v>
      </c>
    </row>
    <row r="8282" spans="1:6" x14ac:dyDescent="0.3">
      <c r="A8282" s="213">
        <v>2014</v>
      </c>
      <c r="B8282" s="213" t="s">
        <v>94</v>
      </c>
      <c r="C8282" s="213" t="s">
        <v>1</v>
      </c>
      <c r="D8282" s="213" t="s">
        <v>25</v>
      </c>
      <c r="E8282" s="213">
        <v>605</v>
      </c>
      <c r="F8282" s="213" t="s">
        <v>189</v>
      </c>
    </row>
    <row r="8283" spans="1:6" x14ac:dyDescent="0.3">
      <c r="A8283" s="213">
        <v>2014</v>
      </c>
      <c r="B8283" s="213" t="s">
        <v>94</v>
      </c>
      <c r="C8283" s="213" t="s">
        <v>1</v>
      </c>
      <c r="D8283" s="213" t="s">
        <v>7</v>
      </c>
      <c r="E8283" s="213">
        <v>731</v>
      </c>
      <c r="F8283" s="213" t="s">
        <v>189</v>
      </c>
    </row>
    <row r="8284" spans="1:6" x14ac:dyDescent="0.3">
      <c r="A8284" s="213">
        <v>2014</v>
      </c>
      <c r="B8284" s="213" t="s">
        <v>94</v>
      </c>
      <c r="C8284" s="213" t="s">
        <v>1</v>
      </c>
      <c r="D8284" s="213" t="s">
        <v>55</v>
      </c>
      <c r="E8284" s="213">
        <v>38</v>
      </c>
      <c r="F8284" s="213" t="s">
        <v>189</v>
      </c>
    </row>
    <row r="8285" spans="1:6" x14ac:dyDescent="0.3">
      <c r="A8285" s="213">
        <v>2014</v>
      </c>
      <c r="B8285" s="213" t="s">
        <v>94</v>
      </c>
      <c r="C8285" s="213" t="s">
        <v>1</v>
      </c>
      <c r="D8285" s="213" t="s">
        <v>36</v>
      </c>
      <c r="E8285" s="213">
        <v>236</v>
      </c>
      <c r="F8285" s="213" t="s">
        <v>189</v>
      </c>
    </row>
    <row r="8286" spans="1:6" x14ac:dyDescent="0.3">
      <c r="A8286" s="213">
        <v>2014</v>
      </c>
      <c r="B8286" s="213" t="s">
        <v>94</v>
      </c>
      <c r="C8286" s="213" t="s">
        <v>1</v>
      </c>
      <c r="D8286" s="213" t="s">
        <v>21</v>
      </c>
      <c r="E8286" s="213">
        <v>242</v>
      </c>
      <c r="F8286" s="213" t="s">
        <v>189</v>
      </c>
    </row>
    <row r="8287" spans="1:6" x14ac:dyDescent="0.3">
      <c r="A8287" s="213">
        <v>2014</v>
      </c>
      <c r="B8287" s="213" t="s">
        <v>94</v>
      </c>
      <c r="C8287" s="213" t="s">
        <v>1</v>
      </c>
      <c r="D8287" s="213" t="s">
        <v>16</v>
      </c>
      <c r="E8287" s="213">
        <v>588</v>
      </c>
      <c r="F8287" s="213" t="s">
        <v>189</v>
      </c>
    </row>
    <row r="8288" spans="1:6" x14ac:dyDescent="0.3">
      <c r="A8288" s="213">
        <v>2014</v>
      </c>
      <c r="B8288" s="213" t="s">
        <v>94</v>
      </c>
      <c r="C8288" s="213" t="s">
        <v>1</v>
      </c>
      <c r="D8288" s="213" t="s">
        <v>2</v>
      </c>
      <c r="E8288" s="292">
        <v>1197</v>
      </c>
      <c r="F8288" s="213" t="s">
        <v>189</v>
      </c>
    </row>
    <row r="8289" spans="1:6" x14ac:dyDescent="0.3">
      <c r="A8289" s="213">
        <v>2014</v>
      </c>
      <c r="B8289" s="213" t="s">
        <v>94</v>
      </c>
      <c r="C8289" s="213" t="s">
        <v>1</v>
      </c>
      <c r="D8289" s="213" t="s">
        <v>287</v>
      </c>
      <c r="E8289" s="213">
        <v>39</v>
      </c>
      <c r="F8289" s="213" t="s">
        <v>189</v>
      </c>
    </row>
    <row r="8290" spans="1:6" x14ac:dyDescent="0.3">
      <c r="A8290" s="213">
        <v>2014</v>
      </c>
      <c r="B8290" s="213" t="s">
        <v>94</v>
      </c>
      <c r="C8290" s="213" t="s">
        <v>1</v>
      </c>
      <c r="D8290" s="213" t="s">
        <v>288</v>
      </c>
      <c r="E8290" s="213">
        <v>42</v>
      </c>
      <c r="F8290" s="213" t="s">
        <v>189</v>
      </c>
    </row>
    <row r="8291" spans="1:6" x14ac:dyDescent="0.3">
      <c r="A8291" s="213">
        <v>2014</v>
      </c>
      <c r="B8291" s="213" t="s">
        <v>94</v>
      </c>
      <c r="C8291" s="213" t="s">
        <v>1</v>
      </c>
      <c r="D8291" s="213" t="s">
        <v>4</v>
      </c>
      <c r="E8291" s="292">
        <v>1310</v>
      </c>
      <c r="F8291" s="213" t="s">
        <v>189</v>
      </c>
    </row>
    <row r="8292" spans="1:6" x14ac:dyDescent="0.3">
      <c r="A8292" s="213">
        <v>2014</v>
      </c>
      <c r="B8292" s="213" t="s">
        <v>94</v>
      </c>
      <c r="C8292" s="213" t="s">
        <v>1</v>
      </c>
      <c r="D8292" s="213" t="s">
        <v>38</v>
      </c>
      <c r="E8292" s="213">
        <v>103</v>
      </c>
      <c r="F8292" s="213" t="s">
        <v>189</v>
      </c>
    </row>
    <row r="8293" spans="1:6" x14ac:dyDescent="0.3">
      <c r="A8293" s="213">
        <v>2014</v>
      </c>
      <c r="B8293" s="213" t="s">
        <v>94</v>
      </c>
      <c r="C8293" s="213" t="s">
        <v>1</v>
      </c>
      <c r="D8293" s="213" t="s">
        <v>275</v>
      </c>
      <c r="E8293" s="213">
        <v>161</v>
      </c>
      <c r="F8293" s="213" t="s">
        <v>189</v>
      </c>
    </row>
    <row r="8294" spans="1:6" x14ac:dyDescent="0.3">
      <c r="A8294" s="213">
        <v>2014</v>
      </c>
      <c r="B8294" s="213" t="s">
        <v>94</v>
      </c>
      <c r="C8294" s="213" t="s">
        <v>1</v>
      </c>
      <c r="D8294" s="213" t="s">
        <v>8</v>
      </c>
      <c r="E8294" s="213">
        <v>484</v>
      </c>
      <c r="F8294" s="213" t="s">
        <v>189</v>
      </c>
    </row>
    <row r="8295" spans="1:6" x14ac:dyDescent="0.3">
      <c r="A8295" s="213">
        <v>2014</v>
      </c>
      <c r="B8295" s="213" t="s">
        <v>94</v>
      </c>
      <c r="C8295" s="213" t="s">
        <v>1</v>
      </c>
      <c r="D8295" s="213" t="s">
        <v>78</v>
      </c>
      <c r="E8295" s="213">
        <v>688</v>
      </c>
      <c r="F8295" s="213" t="s">
        <v>189</v>
      </c>
    </row>
    <row r="8296" spans="1:6" x14ac:dyDescent="0.3">
      <c r="A8296" s="213">
        <v>2014</v>
      </c>
      <c r="B8296" s="213" t="s">
        <v>94</v>
      </c>
      <c r="C8296" s="213" t="s">
        <v>1</v>
      </c>
      <c r="D8296" s="213" t="s">
        <v>27</v>
      </c>
      <c r="E8296" s="213">
        <v>462</v>
      </c>
      <c r="F8296" s="213" t="s">
        <v>189</v>
      </c>
    </row>
    <row r="8297" spans="1:6" x14ac:dyDescent="0.3">
      <c r="A8297" s="213">
        <v>2014</v>
      </c>
      <c r="B8297" s="213" t="s">
        <v>94</v>
      </c>
      <c r="C8297" s="213" t="s">
        <v>1</v>
      </c>
      <c r="D8297" s="213" t="s">
        <v>13</v>
      </c>
      <c r="E8297" s="213">
        <v>188</v>
      </c>
      <c r="F8297" s="213" t="s">
        <v>189</v>
      </c>
    </row>
    <row r="8298" spans="1:6" x14ac:dyDescent="0.3">
      <c r="A8298" s="213">
        <v>2014</v>
      </c>
      <c r="B8298" s="213" t="s">
        <v>94</v>
      </c>
      <c r="C8298" s="213" t="s">
        <v>1</v>
      </c>
      <c r="D8298" s="213" t="s">
        <v>70</v>
      </c>
      <c r="E8298" s="213">
        <v>582</v>
      </c>
      <c r="F8298" s="213" t="s">
        <v>189</v>
      </c>
    </row>
    <row r="8299" spans="1:6" x14ac:dyDescent="0.3">
      <c r="A8299" s="213">
        <v>2014</v>
      </c>
      <c r="B8299" s="213" t="s">
        <v>94</v>
      </c>
      <c r="C8299" s="213" t="s">
        <v>1</v>
      </c>
      <c r="D8299" s="213" t="s">
        <v>72</v>
      </c>
      <c r="E8299" s="213">
        <v>163</v>
      </c>
      <c r="F8299" s="213" t="s">
        <v>189</v>
      </c>
    </row>
    <row r="8300" spans="1:6" x14ac:dyDescent="0.3">
      <c r="A8300" s="213">
        <v>2014</v>
      </c>
      <c r="B8300" s="213" t="s">
        <v>94</v>
      </c>
      <c r="C8300" s="213" t="s">
        <v>1</v>
      </c>
      <c r="D8300" s="213" t="s">
        <v>276</v>
      </c>
      <c r="E8300" s="213">
        <v>52</v>
      </c>
      <c r="F8300" s="213" t="s">
        <v>189</v>
      </c>
    </row>
    <row r="8301" spans="1:6" x14ac:dyDescent="0.3">
      <c r="A8301" s="213">
        <v>2014</v>
      </c>
      <c r="B8301" s="213" t="s">
        <v>94</v>
      </c>
      <c r="C8301" s="213" t="s">
        <v>1</v>
      </c>
      <c r="D8301" s="213" t="s">
        <v>6</v>
      </c>
      <c r="E8301" s="292">
        <v>1247</v>
      </c>
      <c r="F8301" s="213" t="s">
        <v>189</v>
      </c>
    </row>
    <row r="8302" spans="1:6" x14ac:dyDescent="0.3">
      <c r="A8302" s="213">
        <v>2014</v>
      </c>
      <c r="B8302" s="213" t="s">
        <v>94</v>
      </c>
      <c r="C8302" s="213" t="s">
        <v>1</v>
      </c>
      <c r="D8302" s="213" t="s">
        <v>62</v>
      </c>
      <c r="E8302" s="213">
        <v>376</v>
      </c>
      <c r="F8302" s="213" t="s">
        <v>189</v>
      </c>
    </row>
    <row r="8303" spans="1:6" x14ac:dyDescent="0.3">
      <c r="A8303" s="213">
        <v>2014</v>
      </c>
      <c r="B8303" s="213" t="s">
        <v>94</v>
      </c>
      <c r="C8303" s="213" t="s">
        <v>1</v>
      </c>
      <c r="D8303" s="213" t="s">
        <v>5</v>
      </c>
      <c r="E8303" s="213">
        <v>985</v>
      </c>
      <c r="F8303" s="213" t="s">
        <v>189</v>
      </c>
    </row>
    <row r="8304" spans="1:6" x14ac:dyDescent="0.3">
      <c r="A8304" s="213">
        <v>2014</v>
      </c>
      <c r="B8304" s="213" t="s">
        <v>94</v>
      </c>
      <c r="C8304" s="213" t="s">
        <v>1</v>
      </c>
      <c r="D8304" s="213" t="s">
        <v>76</v>
      </c>
      <c r="E8304" s="213">
        <v>584</v>
      </c>
      <c r="F8304" s="213" t="s">
        <v>189</v>
      </c>
    </row>
    <row r="8305" spans="1:6" x14ac:dyDescent="0.3">
      <c r="A8305" s="213">
        <v>2014</v>
      </c>
      <c r="B8305" s="213" t="s">
        <v>94</v>
      </c>
      <c r="C8305" s="213" t="s">
        <v>1</v>
      </c>
      <c r="D8305" s="213" t="s">
        <v>63</v>
      </c>
      <c r="E8305" s="213">
        <v>141</v>
      </c>
      <c r="F8305" s="213" t="s">
        <v>189</v>
      </c>
    </row>
    <row r="8306" spans="1:6" x14ac:dyDescent="0.3">
      <c r="A8306" s="213">
        <v>2014</v>
      </c>
      <c r="B8306" s="213" t="s">
        <v>94</v>
      </c>
      <c r="C8306" s="213" t="s">
        <v>1</v>
      </c>
      <c r="D8306" s="213" t="s">
        <v>277</v>
      </c>
      <c r="E8306" s="213">
        <v>64</v>
      </c>
      <c r="F8306" s="213" t="s">
        <v>189</v>
      </c>
    </row>
    <row r="8307" spans="1:6" x14ac:dyDescent="0.3">
      <c r="A8307" s="213">
        <v>2014</v>
      </c>
      <c r="B8307" s="213" t="s">
        <v>94</v>
      </c>
      <c r="C8307" s="213" t="s">
        <v>1</v>
      </c>
      <c r="D8307" s="213" t="s">
        <v>43</v>
      </c>
      <c r="E8307" s="213">
        <v>164</v>
      </c>
      <c r="F8307" s="213" t="s">
        <v>189</v>
      </c>
    </row>
    <row r="8308" spans="1:6" x14ac:dyDescent="0.3">
      <c r="A8308" s="213">
        <v>2014</v>
      </c>
      <c r="B8308" s="213" t="s">
        <v>94</v>
      </c>
      <c r="C8308" s="213" t="s">
        <v>1</v>
      </c>
      <c r="D8308" s="213" t="s">
        <v>65</v>
      </c>
      <c r="E8308" s="213">
        <v>185</v>
      </c>
      <c r="F8308" s="213" t="s">
        <v>189</v>
      </c>
    </row>
    <row r="8309" spans="1:6" x14ac:dyDescent="0.3">
      <c r="A8309" s="213">
        <v>2014</v>
      </c>
      <c r="B8309" s="213" t="s">
        <v>94</v>
      </c>
      <c r="C8309" s="213" t="s">
        <v>1</v>
      </c>
      <c r="D8309" s="213" t="s">
        <v>22</v>
      </c>
      <c r="E8309" s="213">
        <v>242</v>
      </c>
      <c r="F8309" s="213" t="s">
        <v>189</v>
      </c>
    </row>
    <row r="8310" spans="1:6" x14ac:dyDescent="0.3">
      <c r="A8310" s="213">
        <v>2014</v>
      </c>
      <c r="B8310" s="213" t="s">
        <v>94</v>
      </c>
      <c r="C8310" s="213" t="s">
        <v>1</v>
      </c>
      <c r="D8310" s="213" t="s">
        <v>61</v>
      </c>
      <c r="E8310" s="213">
        <v>125</v>
      </c>
      <c r="F8310" s="213" t="s">
        <v>189</v>
      </c>
    </row>
    <row r="8311" spans="1:6" x14ac:dyDescent="0.3">
      <c r="A8311" s="213">
        <v>2014</v>
      </c>
      <c r="B8311" s="213" t="s">
        <v>94</v>
      </c>
      <c r="C8311" s="213" t="s">
        <v>1</v>
      </c>
      <c r="D8311" s="213" t="s">
        <v>23</v>
      </c>
      <c r="E8311" s="213">
        <v>304</v>
      </c>
      <c r="F8311" s="213" t="s">
        <v>189</v>
      </c>
    </row>
    <row r="8312" spans="1:6" x14ac:dyDescent="0.3">
      <c r="A8312" s="213">
        <v>2014</v>
      </c>
      <c r="B8312" s="213" t="s">
        <v>94</v>
      </c>
      <c r="C8312" s="213" t="s">
        <v>1</v>
      </c>
      <c r="D8312" s="213" t="s">
        <v>12</v>
      </c>
      <c r="E8312" s="213">
        <v>173</v>
      </c>
      <c r="F8312" s="213" t="s">
        <v>189</v>
      </c>
    </row>
    <row r="8313" spans="1:6" x14ac:dyDescent="0.3">
      <c r="A8313" s="213">
        <v>2014</v>
      </c>
      <c r="B8313" s="213" t="s">
        <v>94</v>
      </c>
      <c r="C8313" s="213" t="s">
        <v>1</v>
      </c>
      <c r="D8313" s="213" t="s">
        <v>278</v>
      </c>
      <c r="E8313" s="213">
        <v>388</v>
      </c>
      <c r="F8313" s="213" t="s">
        <v>189</v>
      </c>
    </row>
    <row r="8314" spans="1:6" x14ac:dyDescent="0.3">
      <c r="A8314" s="213">
        <v>2014</v>
      </c>
      <c r="B8314" s="213" t="s">
        <v>94</v>
      </c>
      <c r="C8314" s="213" t="s">
        <v>1</v>
      </c>
      <c r="D8314" s="213" t="s">
        <v>19</v>
      </c>
      <c r="E8314" s="213">
        <v>306</v>
      </c>
      <c r="F8314" s="213" t="s">
        <v>189</v>
      </c>
    </row>
    <row r="8315" spans="1:6" x14ac:dyDescent="0.3">
      <c r="A8315" s="213">
        <v>2014</v>
      </c>
      <c r="B8315" s="213" t="s">
        <v>94</v>
      </c>
      <c r="C8315" s="213" t="s">
        <v>1</v>
      </c>
      <c r="D8315" s="213" t="s">
        <v>45</v>
      </c>
      <c r="E8315" s="213">
        <v>81</v>
      </c>
      <c r="F8315" s="213" t="s">
        <v>189</v>
      </c>
    </row>
    <row r="8316" spans="1:6" x14ac:dyDescent="0.3">
      <c r="A8316" s="213">
        <v>2014</v>
      </c>
      <c r="B8316" s="213" t="s">
        <v>94</v>
      </c>
      <c r="C8316" s="213" t="s">
        <v>1</v>
      </c>
      <c r="D8316" s="213" t="s">
        <v>48</v>
      </c>
      <c r="E8316" s="213">
        <v>218</v>
      </c>
      <c r="F8316" s="213" t="s">
        <v>189</v>
      </c>
    </row>
    <row r="8317" spans="1:6" x14ac:dyDescent="0.3">
      <c r="A8317" s="213">
        <v>2014</v>
      </c>
      <c r="B8317" s="213" t="s">
        <v>94</v>
      </c>
      <c r="C8317" s="213" t="s">
        <v>1</v>
      </c>
      <c r="D8317" s="213" t="s">
        <v>34</v>
      </c>
      <c r="E8317" s="213">
        <v>103</v>
      </c>
      <c r="F8317" s="213" t="s">
        <v>189</v>
      </c>
    </row>
    <row r="8318" spans="1:6" x14ac:dyDescent="0.3">
      <c r="A8318" s="213">
        <v>2014</v>
      </c>
      <c r="B8318" s="213" t="s">
        <v>94</v>
      </c>
      <c r="C8318" s="213" t="s">
        <v>1</v>
      </c>
      <c r="D8318" s="213" t="s">
        <v>3</v>
      </c>
      <c r="E8318" s="292">
        <v>1167</v>
      </c>
      <c r="F8318" s="213" t="s">
        <v>189</v>
      </c>
    </row>
    <row r="8319" spans="1:6" x14ac:dyDescent="0.3">
      <c r="A8319" s="213">
        <v>2014</v>
      </c>
      <c r="B8319" s="213" t="s">
        <v>94</v>
      </c>
      <c r="C8319" s="213" t="s">
        <v>1</v>
      </c>
      <c r="D8319" s="213" t="s">
        <v>80</v>
      </c>
      <c r="E8319" s="213">
        <v>399</v>
      </c>
      <c r="F8319" s="213" t="s">
        <v>189</v>
      </c>
    </row>
    <row r="8320" spans="1:6" x14ac:dyDescent="0.3">
      <c r="A8320" s="213">
        <v>2014</v>
      </c>
      <c r="B8320" s="213" t="s">
        <v>94</v>
      </c>
      <c r="C8320" s="213" t="s">
        <v>1</v>
      </c>
      <c r="D8320" s="213" t="s">
        <v>39</v>
      </c>
      <c r="E8320" s="213">
        <v>281</v>
      </c>
      <c r="F8320" s="213" t="s">
        <v>189</v>
      </c>
    </row>
    <row r="8321" spans="1:6" x14ac:dyDescent="0.3">
      <c r="A8321" s="213">
        <v>2014</v>
      </c>
      <c r="B8321" s="213" t="s">
        <v>94</v>
      </c>
      <c r="C8321" s="213" t="s">
        <v>1</v>
      </c>
      <c r="D8321" s="213" t="s">
        <v>14</v>
      </c>
      <c r="E8321" s="213">
        <v>782</v>
      </c>
      <c r="F8321" s="213" t="s">
        <v>189</v>
      </c>
    </row>
    <row r="8322" spans="1:6" x14ac:dyDescent="0.3">
      <c r="A8322" s="213">
        <v>2014</v>
      </c>
      <c r="B8322" s="213" t="s">
        <v>94</v>
      </c>
      <c r="C8322" s="213" t="s">
        <v>1</v>
      </c>
      <c r="D8322" s="213" t="s">
        <v>68</v>
      </c>
      <c r="E8322" s="213">
        <v>168</v>
      </c>
      <c r="F8322" s="213" t="s">
        <v>189</v>
      </c>
    </row>
    <row r="8323" spans="1:6" x14ac:dyDescent="0.3">
      <c r="A8323" s="213">
        <v>2014</v>
      </c>
      <c r="B8323" s="213" t="s">
        <v>94</v>
      </c>
      <c r="C8323" s="213" t="s">
        <v>1</v>
      </c>
      <c r="D8323" s="213" t="s">
        <v>69</v>
      </c>
      <c r="E8323" s="213">
        <v>131</v>
      </c>
      <c r="F8323" s="213" t="s">
        <v>189</v>
      </c>
    </row>
    <row r="8324" spans="1:6" x14ac:dyDescent="0.3">
      <c r="A8324" s="213">
        <v>2014</v>
      </c>
      <c r="B8324" s="213" t="s">
        <v>94</v>
      </c>
      <c r="C8324" s="213" t="s">
        <v>1</v>
      </c>
      <c r="D8324" s="213" t="s">
        <v>279</v>
      </c>
      <c r="E8324" s="213">
        <v>58</v>
      </c>
      <c r="F8324" s="213" t="s">
        <v>189</v>
      </c>
    </row>
    <row r="8325" spans="1:6" x14ac:dyDescent="0.3">
      <c r="A8325" s="213">
        <v>2014</v>
      </c>
      <c r="B8325" s="213" t="s">
        <v>94</v>
      </c>
      <c r="C8325" s="213" t="s">
        <v>1</v>
      </c>
      <c r="D8325" s="213" t="s">
        <v>24</v>
      </c>
      <c r="E8325" s="213">
        <v>810</v>
      </c>
      <c r="F8325" s="213" t="s">
        <v>189</v>
      </c>
    </row>
    <row r="8326" spans="1:6" x14ac:dyDescent="0.3">
      <c r="A8326" s="213">
        <v>2014</v>
      </c>
      <c r="B8326" s="213" t="s">
        <v>94</v>
      </c>
      <c r="C8326" s="213" t="s">
        <v>1</v>
      </c>
      <c r="D8326" s="213" t="s">
        <v>9</v>
      </c>
      <c r="E8326" s="213">
        <v>591</v>
      </c>
      <c r="F8326" s="213" t="s">
        <v>189</v>
      </c>
    </row>
    <row r="8327" spans="1:6" x14ac:dyDescent="0.3">
      <c r="A8327" s="213">
        <v>2014</v>
      </c>
      <c r="B8327" s="213" t="s">
        <v>94</v>
      </c>
      <c r="C8327" s="213" t="s">
        <v>1</v>
      </c>
      <c r="D8327" s="213" t="s">
        <v>67</v>
      </c>
      <c r="E8327" s="213">
        <v>256</v>
      </c>
      <c r="F8327" s="213" t="s">
        <v>189</v>
      </c>
    </row>
    <row r="8328" spans="1:6" x14ac:dyDescent="0.3">
      <c r="A8328" s="213">
        <v>2014</v>
      </c>
      <c r="B8328" s="213" t="s">
        <v>94</v>
      </c>
      <c r="C8328" s="213" t="s">
        <v>1</v>
      </c>
      <c r="D8328" s="213" t="s">
        <v>28</v>
      </c>
      <c r="E8328" s="213">
        <v>404</v>
      </c>
      <c r="F8328" s="213" t="s">
        <v>189</v>
      </c>
    </row>
    <row r="8329" spans="1:6" x14ac:dyDescent="0.3">
      <c r="A8329" s="213">
        <v>2014</v>
      </c>
      <c r="B8329" s="213" t="s">
        <v>94</v>
      </c>
      <c r="C8329" s="213" t="s">
        <v>1</v>
      </c>
      <c r="D8329" s="213" t="s">
        <v>31</v>
      </c>
      <c r="E8329" s="213">
        <v>334</v>
      </c>
      <c r="F8329" s="213" t="s">
        <v>189</v>
      </c>
    </row>
    <row r="8330" spans="1:6" x14ac:dyDescent="0.3">
      <c r="A8330" s="213">
        <v>2014</v>
      </c>
      <c r="B8330" s="213" t="s">
        <v>94</v>
      </c>
      <c r="C8330" s="213" t="s">
        <v>1</v>
      </c>
      <c r="D8330" s="213" t="s">
        <v>64</v>
      </c>
      <c r="E8330" s="213">
        <v>392</v>
      </c>
      <c r="F8330" s="213" t="s">
        <v>189</v>
      </c>
    </row>
    <row r="8331" spans="1:6" x14ac:dyDescent="0.3">
      <c r="A8331" s="213">
        <v>2014</v>
      </c>
      <c r="B8331" s="213" t="s">
        <v>94</v>
      </c>
      <c r="C8331" s="213" t="s">
        <v>1</v>
      </c>
      <c r="D8331" s="213" t="s">
        <v>280</v>
      </c>
      <c r="E8331" s="213">
        <v>113</v>
      </c>
      <c r="F8331" s="213" t="s">
        <v>189</v>
      </c>
    </row>
    <row r="8332" spans="1:6" x14ac:dyDescent="0.3">
      <c r="A8332" s="213">
        <v>2014</v>
      </c>
      <c r="B8332" s="213" t="s">
        <v>94</v>
      </c>
      <c r="C8332" s="213" t="s">
        <v>1</v>
      </c>
      <c r="D8332" s="213" t="s">
        <v>73</v>
      </c>
      <c r="E8332" s="213">
        <v>614</v>
      </c>
      <c r="F8332" s="213" t="s">
        <v>189</v>
      </c>
    </row>
    <row r="8333" spans="1:6" x14ac:dyDescent="0.3">
      <c r="A8333" s="213">
        <v>2014</v>
      </c>
      <c r="B8333" s="213" t="s">
        <v>94</v>
      </c>
      <c r="C8333" s="213" t="s">
        <v>1</v>
      </c>
      <c r="D8333" s="213" t="s">
        <v>26</v>
      </c>
      <c r="E8333" s="213">
        <v>319</v>
      </c>
      <c r="F8333" s="213" t="s">
        <v>189</v>
      </c>
    </row>
    <row r="8334" spans="1:6" x14ac:dyDescent="0.3">
      <c r="A8334" s="213">
        <v>2014</v>
      </c>
      <c r="B8334" s="213" t="s">
        <v>94</v>
      </c>
      <c r="C8334" s="213" t="s">
        <v>1</v>
      </c>
      <c r="D8334" s="213" t="s">
        <v>32</v>
      </c>
      <c r="E8334" s="213">
        <v>283</v>
      </c>
      <c r="F8334" s="213" t="s">
        <v>189</v>
      </c>
    </row>
    <row r="8335" spans="1:6" x14ac:dyDescent="0.3">
      <c r="A8335" s="213">
        <v>2014</v>
      </c>
      <c r="B8335" s="213" t="s">
        <v>94</v>
      </c>
      <c r="C8335" s="213" t="s">
        <v>1</v>
      </c>
      <c r="D8335" s="213" t="s">
        <v>46</v>
      </c>
      <c r="E8335" s="213">
        <v>569</v>
      </c>
      <c r="F8335" s="213" t="s">
        <v>189</v>
      </c>
    </row>
    <row r="8336" spans="1:6" x14ac:dyDescent="0.3">
      <c r="A8336" s="213">
        <v>2014</v>
      </c>
      <c r="B8336" s="213" t="s">
        <v>94</v>
      </c>
      <c r="C8336" s="213" t="s">
        <v>1</v>
      </c>
      <c r="D8336" s="213" t="s">
        <v>75</v>
      </c>
      <c r="E8336" s="213">
        <v>433</v>
      </c>
      <c r="F8336" s="213" t="s">
        <v>189</v>
      </c>
    </row>
    <row r="8337" spans="1:6" x14ac:dyDescent="0.3">
      <c r="A8337" s="213">
        <v>2014</v>
      </c>
      <c r="B8337" s="213" t="s">
        <v>94</v>
      </c>
      <c r="C8337" s="213" t="s">
        <v>1</v>
      </c>
      <c r="D8337" s="213" t="s">
        <v>10</v>
      </c>
      <c r="E8337" s="213">
        <v>992</v>
      </c>
      <c r="F8337" s="213" t="s">
        <v>189</v>
      </c>
    </row>
    <row r="8338" spans="1:6" x14ac:dyDescent="0.3">
      <c r="A8338" s="213">
        <v>2014</v>
      </c>
      <c r="B8338" s="213" t="s">
        <v>94</v>
      </c>
      <c r="C8338" s="213" t="s">
        <v>1</v>
      </c>
      <c r="D8338" s="213" t="s">
        <v>291</v>
      </c>
      <c r="E8338" s="213">
        <v>100</v>
      </c>
      <c r="F8338" s="213" t="s">
        <v>189</v>
      </c>
    </row>
    <row r="8339" spans="1:6" x14ac:dyDescent="0.3">
      <c r="A8339" s="213">
        <v>2014</v>
      </c>
      <c r="B8339" s="213" t="s">
        <v>94</v>
      </c>
      <c r="C8339" s="213" t="s">
        <v>1</v>
      </c>
      <c r="D8339" s="213" t="s">
        <v>15</v>
      </c>
      <c r="E8339" s="213">
        <v>826</v>
      </c>
      <c r="F8339" s="213" t="s">
        <v>189</v>
      </c>
    </row>
    <row r="8340" spans="1:6" x14ac:dyDescent="0.3">
      <c r="A8340" s="213">
        <v>2014</v>
      </c>
      <c r="B8340" s="213" t="s">
        <v>94</v>
      </c>
      <c r="C8340" s="213" t="s">
        <v>1</v>
      </c>
      <c r="D8340" s="213" t="s">
        <v>18</v>
      </c>
      <c r="E8340" s="213">
        <v>910</v>
      </c>
      <c r="F8340" s="213" t="s">
        <v>189</v>
      </c>
    </row>
    <row r="8341" spans="1:6" x14ac:dyDescent="0.3">
      <c r="A8341" s="213">
        <v>2014</v>
      </c>
      <c r="B8341" s="213" t="s">
        <v>94</v>
      </c>
      <c r="C8341" s="213" t="s">
        <v>1</v>
      </c>
      <c r="D8341" s="213" t="s">
        <v>77</v>
      </c>
      <c r="E8341" s="213">
        <v>333</v>
      </c>
      <c r="F8341" s="213" t="s">
        <v>189</v>
      </c>
    </row>
    <row r="8342" spans="1:6" x14ac:dyDescent="0.3">
      <c r="A8342" s="213">
        <v>2014</v>
      </c>
      <c r="B8342" s="213" t="s">
        <v>94</v>
      </c>
      <c r="C8342" s="213" t="s">
        <v>1</v>
      </c>
      <c r="D8342" s="213" t="s">
        <v>44</v>
      </c>
      <c r="E8342" s="213">
        <v>76</v>
      </c>
      <c r="F8342" s="213" t="s">
        <v>189</v>
      </c>
    </row>
    <row r="8343" spans="1:6" x14ac:dyDescent="0.3">
      <c r="A8343" s="213">
        <v>2014</v>
      </c>
      <c r="B8343" s="213" t="s">
        <v>94</v>
      </c>
      <c r="C8343" s="213" t="s">
        <v>1</v>
      </c>
      <c r="D8343" s="213" t="s">
        <v>71</v>
      </c>
      <c r="E8343" s="213">
        <v>332</v>
      </c>
      <c r="F8343" s="213" t="s">
        <v>189</v>
      </c>
    </row>
    <row r="8344" spans="1:6" x14ac:dyDescent="0.3">
      <c r="A8344" s="213">
        <v>2014</v>
      </c>
      <c r="B8344" s="213" t="s">
        <v>94</v>
      </c>
      <c r="C8344" s="213" t="s">
        <v>1</v>
      </c>
      <c r="D8344" s="213" t="s">
        <v>52</v>
      </c>
      <c r="E8344" s="213">
        <v>73</v>
      </c>
      <c r="F8344" s="213" t="s">
        <v>189</v>
      </c>
    </row>
    <row r="8345" spans="1:6" x14ac:dyDescent="0.3">
      <c r="A8345" s="213">
        <v>2014</v>
      </c>
      <c r="B8345" s="213" t="s">
        <v>94</v>
      </c>
      <c r="C8345" s="213" t="s">
        <v>1</v>
      </c>
      <c r="D8345" s="213" t="s">
        <v>20</v>
      </c>
      <c r="E8345" s="213">
        <v>515</v>
      </c>
      <c r="F8345" s="213" t="s">
        <v>189</v>
      </c>
    </row>
    <row r="8346" spans="1:6" x14ac:dyDescent="0.3">
      <c r="A8346" s="213">
        <v>2014</v>
      </c>
      <c r="B8346" s="213" t="s">
        <v>94</v>
      </c>
      <c r="C8346" s="213" t="s">
        <v>1</v>
      </c>
      <c r="D8346" s="213" t="s">
        <v>95</v>
      </c>
      <c r="E8346" s="213">
        <v>797</v>
      </c>
      <c r="F8346" s="213" t="s">
        <v>189</v>
      </c>
    </row>
    <row r="8347" spans="1:6" x14ac:dyDescent="0.3">
      <c r="A8347" s="213">
        <v>2014</v>
      </c>
      <c r="B8347" s="213" t="s">
        <v>94</v>
      </c>
      <c r="C8347" s="213" t="s">
        <v>1</v>
      </c>
      <c r="D8347" s="213" t="s">
        <v>30</v>
      </c>
      <c r="E8347" s="213">
        <v>111</v>
      </c>
      <c r="F8347" s="213" t="s">
        <v>189</v>
      </c>
    </row>
    <row r="8348" spans="1:6" x14ac:dyDescent="0.3">
      <c r="A8348" s="213">
        <v>2014</v>
      </c>
      <c r="B8348" s="213" t="s">
        <v>94</v>
      </c>
      <c r="C8348" s="213" t="s">
        <v>1</v>
      </c>
      <c r="D8348" s="213" t="s">
        <v>58</v>
      </c>
      <c r="E8348" s="213">
        <v>40</v>
      </c>
      <c r="F8348" s="213" t="s">
        <v>189</v>
      </c>
    </row>
    <row r="8349" spans="1:6" x14ac:dyDescent="0.3">
      <c r="A8349" s="213">
        <v>2014</v>
      </c>
      <c r="B8349" s="213" t="s">
        <v>94</v>
      </c>
      <c r="C8349" s="213" t="s">
        <v>1</v>
      </c>
      <c r="D8349" s="213" t="s">
        <v>281</v>
      </c>
      <c r="E8349" s="292">
        <v>2167</v>
      </c>
      <c r="F8349" s="213" t="s">
        <v>189</v>
      </c>
    </row>
    <row r="8350" spans="1:6" x14ac:dyDescent="0.3">
      <c r="A8350" s="213">
        <v>2014</v>
      </c>
      <c r="B8350" s="213" t="s">
        <v>94</v>
      </c>
      <c r="C8350" s="213" t="s">
        <v>1</v>
      </c>
      <c r="D8350" s="213" t="s">
        <v>282</v>
      </c>
      <c r="E8350" s="213">
        <v>142</v>
      </c>
      <c r="F8350" s="213" t="s">
        <v>189</v>
      </c>
    </row>
    <row r="8351" spans="1:6" x14ac:dyDescent="0.3">
      <c r="A8351" s="213">
        <v>2014</v>
      </c>
      <c r="B8351" s="213" t="s">
        <v>94</v>
      </c>
      <c r="C8351" s="213" t="s">
        <v>1</v>
      </c>
      <c r="D8351" s="213" t="s">
        <v>145</v>
      </c>
      <c r="E8351" s="292">
        <v>9161</v>
      </c>
      <c r="F8351" s="213" t="s">
        <v>189</v>
      </c>
    </row>
    <row r="8352" spans="1:6" x14ac:dyDescent="0.3">
      <c r="A8352" s="213">
        <v>2014</v>
      </c>
      <c r="B8352" s="213" t="s">
        <v>94</v>
      </c>
      <c r="C8352" s="213" t="s">
        <v>1</v>
      </c>
      <c r="D8352" s="213" t="s">
        <v>146</v>
      </c>
      <c r="E8352" s="292">
        <v>4902</v>
      </c>
      <c r="F8352" s="213" t="s">
        <v>189</v>
      </c>
    </row>
    <row r="8353" spans="1:6" x14ac:dyDescent="0.3">
      <c r="A8353" s="213">
        <v>2014</v>
      </c>
      <c r="B8353" s="213" t="s">
        <v>94</v>
      </c>
      <c r="C8353" s="213" t="s">
        <v>1</v>
      </c>
      <c r="D8353" s="213" t="s">
        <v>147</v>
      </c>
      <c r="E8353" s="292">
        <v>10801</v>
      </c>
      <c r="F8353" s="213" t="s">
        <v>189</v>
      </c>
    </row>
    <row r="8354" spans="1:6" x14ac:dyDescent="0.3">
      <c r="A8354" s="213">
        <v>2014</v>
      </c>
      <c r="B8354" s="213" t="s">
        <v>94</v>
      </c>
      <c r="C8354" s="213" t="s">
        <v>82</v>
      </c>
      <c r="D8354" s="213" t="s">
        <v>35</v>
      </c>
      <c r="E8354" s="213">
        <v>63</v>
      </c>
      <c r="F8354" s="213" t="s">
        <v>189</v>
      </c>
    </row>
    <row r="8355" spans="1:6" x14ac:dyDescent="0.3">
      <c r="A8355" s="213">
        <v>2014</v>
      </c>
      <c r="B8355" s="213" t="s">
        <v>94</v>
      </c>
      <c r="C8355" s="213" t="s">
        <v>82</v>
      </c>
      <c r="D8355" s="213" t="s">
        <v>41</v>
      </c>
      <c r="E8355" s="213">
        <v>47</v>
      </c>
      <c r="F8355" s="213" t="s">
        <v>189</v>
      </c>
    </row>
    <row r="8356" spans="1:6" x14ac:dyDescent="0.3">
      <c r="A8356" s="213">
        <v>2014</v>
      </c>
      <c r="B8356" s="213" t="s">
        <v>94</v>
      </c>
      <c r="C8356" s="213" t="s">
        <v>82</v>
      </c>
      <c r="D8356" s="213" t="s">
        <v>59</v>
      </c>
      <c r="E8356" s="213">
        <v>48</v>
      </c>
      <c r="F8356" s="213" t="s">
        <v>189</v>
      </c>
    </row>
    <row r="8357" spans="1:6" x14ac:dyDescent="0.3">
      <c r="A8357" s="213">
        <v>2014</v>
      </c>
      <c r="B8357" s="213" t="s">
        <v>94</v>
      </c>
      <c r="C8357" s="213" t="s">
        <v>82</v>
      </c>
      <c r="D8357" s="213" t="s">
        <v>79</v>
      </c>
      <c r="E8357" s="292">
        <v>1141</v>
      </c>
      <c r="F8357" s="213" t="s">
        <v>189</v>
      </c>
    </row>
    <row r="8358" spans="1:6" x14ac:dyDescent="0.3">
      <c r="A8358" s="213">
        <v>2014</v>
      </c>
      <c r="B8358" s="213" t="s">
        <v>94</v>
      </c>
      <c r="C8358" s="213" t="s">
        <v>82</v>
      </c>
      <c r="D8358" s="213" t="s">
        <v>17</v>
      </c>
      <c r="E8358" s="213">
        <v>583</v>
      </c>
      <c r="F8358" s="213" t="s">
        <v>189</v>
      </c>
    </row>
    <row r="8359" spans="1:6" x14ac:dyDescent="0.3">
      <c r="A8359" s="213">
        <v>2014</v>
      </c>
      <c r="B8359" s="213" t="s">
        <v>94</v>
      </c>
      <c r="C8359" s="213" t="s">
        <v>82</v>
      </c>
      <c r="D8359" s="213" t="s">
        <v>274</v>
      </c>
      <c r="E8359" s="213">
        <v>137</v>
      </c>
      <c r="F8359" s="213" t="s">
        <v>189</v>
      </c>
    </row>
    <row r="8360" spans="1:6" x14ac:dyDescent="0.3">
      <c r="A8360" s="213">
        <v>2014</v>
      </c>
      <c r="B8360" s="213" t="s">
        <v>94</v>
      </c>
      <c r="C8360" s="213" t="s">
        <v>82</v>
      </c>
      <c r="D8360" s="213" t="s">
        <v>66</v>
      </c>
      <c r="E8360" s="213">
        <v>224</v>
      </c>
      <c r="F8360" s="213" t="s">
        <v>189</v>
      </c>
    </row>
    <row r="8361" spans="1:6" x14ac:dyDescent="0.3">
      <c r="A8361" s="213">
        <v>2014</v>
      </c>
      <c r="B8361" s="213" t="s">
        <v>94</v>
      </c>
      <c r="C8361" s="213" t="s">
        <v>82</v>
      </c>
      <c r="D8361" s="213" t="s">
        <v>283</v>
      </c>
      <c r="E8361" s="213">
        <v>63</v>
      </c>
      <c r="F8361" s="213" t="s">
        <v>189</v>
      </c>
    </row>
    <row r="8362" spans="1:6" x14ac:dyDescent="0.3">
      <c r="A8362" s="213">
        <v>2014</v>
      </c>
      <c r="B8362" s="213" t="s">
        <v>94</v>
      </c>
      <c r="C8362" s="213" t="s">
        <v>82</v>
      </c>
      <c r="D8362" s="213" t="s">
        <v>11</v>
      </c>
      <c r="E8362" s="213">
        <v>964</v>
      </c>
      <c r="F8362" s="213" t="s">
        <v>189</v>
      </c>
    </row>
    <row r="8363" spans="1:6" x14ac:dyDescent="0.3">
      <c r="A8363" s="213">
        <v>2014</v>
      </c>
      <c r="B8363" s="213" t="s">
        <v>94</v>
      </c>
      <c r="C8363" s="213" t="s">
        <v>82</v>
      </c>
      <c r="D8363" s="213" t="s">
        <v>56</v>
      </c>
      <c r="E8363" s="213">
        <v>197</v>
      </c>
      <c r="F8363" s="213" t="s">
        <v>189</v>
      </c>
    </row>
    <row r="8364" spans="1:6" x14ac:dyDescent="0.3">
      <c r="A8364" s="213">
        <v>2014</v>
      </c>
      <c r="B8364" s="213" t="s">
        <v>94</v>
      </c>
      <c r="C8364" s="213" t="s">
        <v>82</v>
      </c>
      <c r="D8364" s="213" t="s">
        <v>29</v>
      </c>
      <c r="E8364" s="213">
        <v>308</v>
      </c>
      <c r="F8364" s="213" t="s">
        <v>189</v>
      </c>
    </row>
    <row r="8365" spans="1:6" x14ac:dyDescent="0.3">
      <c r="A8365" s="213">
        <v>2014</v>
      </c>
      <c r="B8365" s="213" t="s">
        <v>94</v>
      </c>
      <c r="C8365" s="213" t="s">
        <v>82</v>
      </c>
      <c r="D8365" s="213" t="s">
        <v>47</v>
      </c>
      <c r="E8365" s="213">
        <v>798</v>
      </c>
      <c r="F8365" s="213" t="s">
        <v>189</v>
      </c>
    </row>
    <row r="8366" spans="1:6" x14ac:dyDescent="0.3">
      <c r="A8366" s="213">
        <v>2014</v>
      </c>
      <c r="B8366" s="213" t="s">
        <v>94</v>
      </c>
      <c r="C8366" s="213" t="s">
        <v>82</v>
      </c>
      <c r="D8366" s="213" t="s">
        <v>57</v>
      </c>
      <c r="E8366" s="213">
        <v>106</v>
      </c>
      <c r="F8366" s="213" t="s">
        <v>189</v>
      </c>
    </row>
    <row r="8367" spans="1:6" x14ac:dyDescent="0.3">
      <c r="A8367" s="213">
        <v>2014</v>
      </c>
      <c r="B8367" s="213" t="s">
        <v>94</v>
      </c>
      <c r="C8367" s="213" t="s">
        <v>82</v>
      </c>
      <c r="D8367" s="213" t="s">
        <v>74</v>
      </c>
      <c r="E8367" s="213">
        <v>609</v>
      </c>
      <c r="F8367" s="213" t="s">
        <v>189</v>
      </c>
    </row>
    <row r="8368" spans="1:6" x14ac:dyDescent="0.3">
      <c r="A8368" s="213">
        <v>2014</v>
      </c>
      <c r="B8368" s="213" t="s">
        <v>94</v>
      </c>
      <c r="C8368" s="213" t="s">
        <v>82</v>
      </c>
      <c r="D8368" s="213" t="s">
        <v>53</v>
      </c>
      <c r="E8368" s="213">
        <v>58</v>
      </c>
      <c r="F8368" s="213" t="s">
        <v>189</v>
      </c>
    </row>
    <row r="8369" spans="1:6" x14ac:dyDescent="0.3">
      <c r="A8369" s="213">
        <v>2014</v>
      </c>
      <c r="B8369" s="213" t="s">
        <v>94</v>
      </c>
      <c r="C8369" s="213" t="s">
        <v>82</v>
      </c>
      <c r="D8369" s="213" t="s">
        <v>33</v>
      </c>
      <c r="E8369" s="213">
        <v>146</v>
      </c>
      <c r="F8369" s="213" t="s">
        <v>189</v>
      </c>
    </row>
    <row r="8370" spans="1:6" x14ac:dyDescent="0.3">
      <c r="A8370" s="213">
        <v>2014</v>
      </c>
      <c r="B8370" s="213" t="s">
        <v>94</v>
      </c>
      <c r="C8370" s="213" t="s">
        <v>82</v>
      </c>
      <c r="D8370" s="213" t="s">
        <v>60</v>
      </c>
      <c r="E8370" s="213">
        <v>370</v>
      </c>
      <c r="F8370" s="213" t="s">
        <v>189</v>
      </c>
    </row>
    <row r="8371" spans="1:6" x14ac:dyDescent="0.3">
      <c r="A8371" s="213">
        <v>2014</v>
      </c>
      <c r="B8371" s="213" t="s">
        <v>94</v>
      </c>
      <c r="C8371" s="213" t="s">
        <v>82</v>
      </c>
      <c r="D8371" s="213" t="s">
        <v>25</v>
      </c>
      <c r="E8371" s="213">
        <v>571</v>
      </c>
      <c r="F8371" s="213" t="s">
        <v>189</v>
      </c>
    </row>
    <row r="8372" spans="1:6" x14ac:dyDescent="0.3">
      <c r="A8372" s="213">
        <v>2014</v>
      </c>
      <c r="B8372" s="213" t="s">
        <v>94</v>
      </c>
      <c r="C8372" s="213" t="s">
        <v>82</v>
      </c>
      <c r="D8372" s="213" t="s">
        <v>7</v>
      </c>
      <c r="E8372" s="213">
        <v>772</v>
      </c>
      <c r="F8372" s="213" t="s">
        <v>189</v>
      </c>
    </row>
    <row r="8373" spans="1:6" x14ac:dyDescent="0.3">
      <c r="A8373" s="213">
        <v>2014</v>
      </c>
      <c r="B8373" s="213" t="s">
        <v>94</v>
      </c>
      <c r="C8373" s="213" t="s">
        <v>82</v>
      </c>
      <c r="D8373" s="213" t="s">
        <v>36</v>
      </c>
      <c r="E8373" s="213">
        <v>228</v>
      </c>
      <c r="F8373" s="213" t="s">
        <v>189</v>
      </c>
    </row>
    <row r="8374" spans="1:6" x14ac:dyDescent="0.3">
      <c r="A8374" s="213">
        <v>2014</v>
      </c>
      <c r="B8374" s="213" t="s">
        <v>94</v>
      </c>
      <c r="C8374" s="213" t="s">
        <v>82</v>
      </c>
      <c r="D8374" s="213" t="s">
        <v>21</v>
      </c>
      <c r="E8374" s="213">
        <v>280</v>
      </c>
      <c r="F8374" s="213" t="s">
        <v>189</v>
      </c>
    </row>
    <row r="8375" spans="1:6" x14ac:dyDescent="0.3">
      <c r="A8375" s="213">
        <v>2014</v>
      </c>
      <c r="B8375" s="213" t="s">
        <v>94</v>
      </c>
      <c r="C8375" s="213" t="s">
        <v>82</v>
      </c>
      <c r="D8375" s="213" t="s">
        <v>42</v>
      </c>
      <c r="E8375" s="213">
        <v>37</v>
      </c>
      <c r="F8375" s="213" t="s">
        <v>189</v>
      </c>
    </row>
    <row r="8376" spans="1:6" x14ac:dyDescent="0.3">
      <c r="A8376" s="213">
        <v>2014</v>
      </c>
      <c r="B8376" s="213" t="s">
        <v>94</v>
      </c>
      <c r="C8376" s="213" t="s">
        <v>82</v>
      </c>
      <c r="D8376" s="213" t="s">
        <v>16</v>
      </c>
      <c r="E8376" s="213">
        <v>575</v>
      </c>
      <c r="F8376" s="213" t="s">
        <v>189</v>
      </c>
    </row>
    <row r="8377" spans="1:6" x14ac:dyDescent="0.3">
      <c r="A8377" s="213">
        <v>2014</v>
      </c>
      <c r="B8377" s="213" t="s">
        <v>94</v>
      </c>
      <c r="C8377" s="213" t="s">
        <v>82</v>
      </c>
      <c r="D8377" s="213" t="s">
        <v>2</v>
      </c>
      <c r="E8377" s="292">
        <v>1302</v>
      </c>
      <c r="F8377" s="213" t="s">
        <v>189</v>
      </c>
    </row>
    <row r="8378" spans="1:6" x14ac:dyDescent="0.3">
      <c r="A8378" s="213">
        <v>2014</v>
      </c>
      <c r="B8378" s="213" t="s">
        <v>94</v>
      </c>
      <c r="C8378" s="213" t="s">
        <v>82</v>
      </c>
      <c r="D8378" s="213" t="s">
        <v>288</v>
      </c>
      <c r="E8378" s="213">
        <v>44</v>
      </c>
      <c r="F8378" s="213" t="s">
        <v>189</v>
      </c>
    </row>
    <row r="8379" spans="1:6" x14ac:dyDescent="0.3">
      <c r="A8379" s="213">
        <v>2014</v>
      </c>
      <c r="B8379" s="213" t="s">
        <v>94</v>
      </c>
      <c r="C8379" s="213" t="s">
        <v>82</v>
      </c>
      <c r="D8379" s="213" t="s">
        <v>4</v>
      </c>
      <c r="E8379" s="292">
        <v>1397</v>
      </c>
      <c r="F8379" s="213" t="s">
        <v>189</v>
      </c>
    </row>
    <row r="8380" spans="1:6" x14ac:dyDescent="0.3">
      <c r="A8380" s="213">
        <v>2014</v>
      </c>
      <c r="B8380" s="213" t="s">
        <v>94</v>
      </c>
      <c r="C8380" s="213" t="s">
        <v>82</v>
      </c>
      <c r="D8380" s="213" t="s">
        <v>38</v>
      </c>
      <c r="E8380" s="213">
        <v>175</v>
      </c>
      <c r="F8380" s="213" t="s">
        <v>189</v>
      </c>
    </row>
    <row r="8381" spans="1:6" x14ac:dyDescent="0.3">
      <c r="A8381" s="213">
        <v>2014</v>
      </c>
      <c r="B8381" s="213" t="s">
        <v>94</v>
      </c>
      <c r="C8381" s="213" t="s">
        <v>82</v>
      </c>
      <c r="D8381" s="213" t="s">
        <v>275</v>
      </c>
      <c r="E8381" s="213">
        <v>251</v>
      </c>
      <c r="F8381" s="213" t="s">
        <v>189</v>
      </c>
    </row>
    <row r="8382" spans="1:6" x14ac:dyDescent="0.3">
      <c r="A8382" s="213">
        <v>2014</v>
      </c>
      <c r="B8382" s="213" t="s">
        <v>94</v>
      </c>
      <c r="C8382" s="213" t="s">
        <v>82</v>
      </c>
      <c r="D8382" s="213" t="s">
        <v>8</v>
      </c>
      <c r="E8382" s="213">
        <v>592</v>
      </c>
      <c r="F8382" s="213" t="s">
        <v>189</v>
      </c>
    </row>
    <row r="8383" spans="1:6" x14ac:dyDescent="0.3">
      <c r="A8383" s="213">
        <v>2014</v>
      </c>
      <c r="B8383" s="213" t="s">
        <v>94</v>
      </c>
      <c r="C8383" s="213" t="s">
        <v>82</v>
      </c>
      <c r="D8383" s="213" t="s">
        <v>78</v>
      </c>
      <c r="E8383" s="292">
        <v>1394</v>
      </c>
      <c r="F8383" s="213" t="s">
        <v>189</v>
      </c>
    </row>
    <row r="8384" spans="1:6" x14ac:dyDescent="0.3">
      <c r="A8384" s="213">
        <v>2014</v>
      </c>
      <c r="B8384" s="213" t="s">
        <v>94</v>
      </c>
      <c r="C8384" s="213" t="s">
        <v>82</v>
      </c>
      <c r="D8384" s="213" t="s">
        <v>27</v>
      </c>
      <c r="E8384" s="213">
        <v>439</v>
      </c>
      <c r="F8384" s="213" t="s">
        <v>189</v>
      </c>
    </row>
    <row r="8385" spans="1:6" x14ac:dyDescent="0.3">
      <c r="A8385" s="213">
        <v>2014</v>
      </c>
      <c r="B8385" s="213" t="s">
        <v>94</v>
      </c>
      <c r="C8385" s="213" t="s">
        <v>82</v>
      </c>
      <c r="D8385" s="213" t="s">
        <v>13</v>
      </c>
      <c r="E8385" s="213">
        <v>250</v>
      </c>
      <c r="F8385" s="213" t="s">
        <v>189</v>
      </c>
    </row>
    <row r="8386" spans="1:6" x14ac:dyDescent="0.3">
      <c r="A8386" s="213">
        <v>2014</v>
      </c>
      <c r="B8386" s="213" t="s">
        <v>94</v>
      </c>
      <c r="C8386" s="213" t="s">
        <v>82</v>
      </c>
      <c r="D8386" s="213" t="s">
        <v>70</v>
      </c>
      <c r="E8386" s="213">
        <v>610</v>
      </c>
      <c r="F8386" s="213" t="s">
        <v>189</v>
      </c>
    </row>
    <row r="8387" spans="1:6" x14ac:dyDescent="0.3">
      <c r="A8387" s="213">
        <v>2014</v>
      </c>
      <c r="B8387" s="213" t="s">
        <v>94</v>
      </c>
      <c r="C8387" s="213" t="s">
        <v>82</v>
      </c>
      <c r="D8387" s="213" t="s">
        <v>72</v>
      </c>
      <c r="E8387" s="213">
        <v>107</v>
      </c>
      <c r="F8387" s="213" t="s">
        <v>189</v>
      </c>
    </row>
    <row r="8388" spans="1:6" x14ac:dyDescent="0.3">
      <c r="A8388" s="213">
        <v>2014</v>
      </c>
      <c r="B8388" s="213" t="s">
        <v>94</v>
      </c>
      <c r="C8388" s="213" t="s">
        <v>82</v>
      </c>
      <c r="D8388" s="213" t="s">
        <v>276</v>
      </c>
      <c r="E8388" s="213">
        <v>72</v>
      </c>
      <c r="F8388" s="213" t="s">
        <v>189</v>
      </c>
    </row>
    <row r="8389" spans="1:6" x14ac:dyDescent="0.3">
      <c r="A8389" s="213">
        <v>2014</v>
      </c>
      <c r="B8389" s="213" t="s">
        <v>94</v>
      </c>
      <c r="C8389" s="213" t="s">
        <v>82</v>
      </c>
      <c r="D8389" s="213" t="s">
        <v>6</v>
      </c>
      <c r="E8389" s="292">
        <v>1308</v>
      </c>
      <c r="F8389" s="213" t="s">
        <v>189</v>
      </c>
    </row>
    <row r="8390" spans="1:6" x14ac:dyDescent="0.3">
      <c r="A8390" s="213">
        <v>2014</v>
      </c>
      <c r="B8390" s="213" t="s">
        <v>94</v>
      </c>
      <c r="C8390" s="213" t="s">
        <v>82</v>
      </c>
      <c r="D8390" s="213" t="s">
        <v>62</v>
      </c>
      <c r="E8390" s="213">
        <v>416</v>
      </c>
      <c r="F8390" s="213" t="s">
        <v>189</v>
      </c>
    </row>
    <row r="8391" spans="1:6" x14ac:dyDescent="0.3">
      <c r="A8391" s="213">
        <v>2014</v>
      </c>
      <c r="B8391" s="213" t="s">
        <v>94</v>
      </c>
      <c r="C8391" s="213" t="s">
        <v>82</v>
      </c>
      <c r="D8391" s="213" t="s">
        <v>5</v>
      </c>
      <c r="E8391" s="292">
        <v>1076</v>
      </c>
      <c r="F8391" s="213" t="s">
        <v>189</v>
      </c>
    </row>
    <row r="8392" spans="1:6" x14ac:dyDescent="0.3">
      <c r="A8392" s="213">
        <v>2014</v>
      </c>
      <c r="B8392" s="213" t="s">
        <v>94</v>
      </c>
      <c r="C8392" s="213" t="s">
        <v>82</v>
      </c>
      <c r="D8392" s="213" t="s">
        <v>37</v>
      </c>
      <c r="E8392" s="213">
        <v>35</v>
      </c>
      <c r="F8392" s="213" t="s">
        <v>189</v>
      </c>
    </row>
    <row r="8393" spans="1:6" x14ac:dyDescent="0.3">
      <c r="A8393" s="213">
        <v>2014</v>
      </c>
      <c r="B8393" s="213" t="s">
        <v>94</v>
      </c>
      <c r="C8393" s="213" t="s">
        <v>82</v>
      </c>
      <c r="D8393" s="213" t="s">
        <v>76</v>
      </c>
      <c r="E8393" s="213">
        <v>954</v>
      </c>
      <c r="F8393" s="213" t="s">
        <v>189</v>
      </c>
    </row>
    <row r="8394" spans="1:6" x14ac:dyDescent="0.3">
      <c r="A8394" s="213">
        <v>2014</v>
      </c>
      <c r="B8394" s="213" t="s">
        <v>94</v>
      </c>
      <c r="C8394" s="213" t="s">
        <v>82</v>
      </c>
      <c r="D8394" s="213" t="s">
        <v>63</v>
      </c>
      <c r="E8394" s="213">
        <v>125</v>
      </c>
      <c r="F8394" s="213" t="s">
        <v>189</v>
      </c>
    </row>
    <row r="8395" spans="1:6" x14ac:dyDescent="0.3">
      <c r="A8395" s="213">
        <v>2014</v>
      </c>
      <c r="B8395" s="213" t="s">
        <v>94</v>
      </c>
      <c r="C8395" s="213" t="s">
        <v>82</v>
      </c>
      <c r="D8395" s="213" t="s">
        <v>277</v>
      </c>
      <c r="E8395" s="213">
        <v>106</v>
      </c>
      <c r="F8395" s="213" t="s">
        <v>189</v>
      </c>
    </row>
    <row r="8396" spans="1:6" x14ac:dyDescent="0.3">
      <c r="A8396" s="213">
        <v>2014</v>
      </c>
      <c r="B8396" s="213" t="s">
        <v>94</v>
      </c>
      <c r="C8396" s="213" t="s">
        <v>82</v>
      </c>
      <c r="D8396" s="213" t="s">
        <v>43</v>
      </c>
      <c r="E8396" s="213">
        <v>220</v>
      </c>
      <c r="F8396" s="213" t="s">
        <v>189</v>
      </c>
    </row>
    <row r="8397" spans="1:6" x14ac:dyDescent="0.3">
      <c r="A8397" s="213">
        <v>2014</v>
      </c>
      <c r="B8397" s="213" t="s">
        <v>94</v>
      </c>
      <c r="C8397" s="213" t="s">
        <v>82</v>
      </c>
      <c r="D8397" s="213" t="s">
        <v>65</v>
      </c>
      <c r="E8397" s="213">
        <v>313</v>
      </c>
      <c r="F8397" s="213" t="s">
        <v>189</v>
      </c>
    </row>
    <row r="8398" spans="1:6" x14ac:dyDescent="0.3">
      <c r="A8398" s="213">
        <v>2014</v>
      </c>
      <c r="B8398" s="213" t="s">
        <v>94</v>
      </c>
      <c r="C8398" s="213" t="s">
        <v>82</v>
      </c>
      <c r="D8398" s="213" t="s">
        <v>22</v>
      </c>
      <c r="E8398" s="213">
        <v>271</v>
      </c>
      <c r="F8398" s="213" t="s">
        <v>189</v>
      </c>
    </row>
    <row r="8399" spans="1:6" x14ac:dyDescent="0.3">
      <c r="A8399" s="213">
        <v>2014</v>
      </c>
      <c r="B8399" s="213" t="s">
        <v>94</v>
      </c>
      <c r="C8399" s="213" t="s">
        <v>82</v>
      </c>
      <c r="D8399" s="213" t="s">
        <v>61</v>
      </c>
      <c r="E8399" s="213">
        <v>182</v>
      </c>
      <c r="F8399" s="213" t="s">
        <v>189</v>
      </c>
    </row>
    <row r="8400" spans="1:6" x14ac:dyDescent="0.3">
      <c r="A8400" s="213">
        <v>2014</v>
      </c>
      <c r="B8400" s="213" t="s">
        <v>94</v>
      </c>
      <c r="C8400" s="213" t="s">
        <v>82</v>
      </c>
      <c r="D8400" s="213" t="s">
        <v>23</v>
      </c>
      <c r="E8400" s="213">
        <v>296</v>
      </c>
      <c r="F8400" s="213" t="s">
        <v>189</v>
      </c>
    </row>
    <row r="8401" spans="1:6" x14ac:dyDescent="0.3">
      <c r="A8401" s="213">
        <v>2014</v>
      </c>
      <c r="B8401" s="213" t="s">
        <v>94</v>
      </c>
      <c r="C8401" s="213" t="s">
        <v>82</v>
      </c>
      <c r="D8401" s="213" t="s">
        <v>12</v>
      </c>
      <c r="E8401" s="213">
        <v>243</v>
      </c>
      <c r="F8401" s="213" t="s">
        <v>189</v>
      </c>
    </row>
    <row r="8402" spans="1:6" x14ac:dyDescent="0.3">
      <c r="A8402" s="213">
        <v>2014</v>
      </c>
      <c r="B8402" s="213" t="s">
        <v>94</v>
      </c>
      <c r="C8402" s="213" t="s">
        <v>82</v>
      </c>
      <c r="D8402" s="213" t="s">
        <v>278</v>
      </c>
      <c r="E8402" s="213">
        <v>369</v>
      </c>
      <c r="F8402" s="213" t="s">
        <v>189</v>
      </c>
    </row>
    <row r="8403" spans="1:6" x14ac:dyDescent="0.3">
      <c r="A8403" s="213">
        <v>2014</v>
      </c>
      <c r="B8403" s="213" t="s">
        <v>94</v>
      </c>
      <c r="C8403" s="213" t="s">
        <v>82</v>
      </c>
      <c r="D8403" s="213" t="s">
        <v>19</v>
      </c>
      <c r="E8403" s="213">
        <v>373</v>
      </c>
      <c r="F8403" s="213" t="s">
        <v>189</v>
      </c>
    </row>
    <row r="8404" spans="1:6" x14ac:dyDescent="0.3">
      <c r="A8404" s="213">
        <v>2014</v>
      </c>
      <c r="B8404" s="213" t="s">
        <v>94</v>
      </c>
      <c r="C8404" s="213" t="s">
        <v>82</v>
      </c>
      <c r="D8404" s="213" t="s">
        <v>45</v>
      </c>
      <c r="E8404" s="213">
        <v>109</v>
      </c>
      <c r="F8404" s="213" t="s">
        <v>189</v>
      </c>
    </row>
    <row r="8405" spans="1:6" x14ac:dyDescent="0.3">
      <c r="A8405" s="213">
        <v>2014</v>
      </c>
      <c r="B8405" s="213" t="s">
        <v>94</v>
      </c>
      <c r="C8405" s="213" t="s">
        <v>82</v>
      </c>
      <c r="D8405" s="213" t="s">
        <v>48</v>
      </c>
      <c r="E8405" s="213">
        <v>161</v>
      </c>
      <c r="F8405" s="213" t="s">
        <v>189</v>
      </c>
    </row>
    <row r="8406" spans="1:6" x14ac:dyDescent="0.3">
      <c r="A8406" s="213">
        <v>2014</v>
      </c>
      <c r="B8406" s="213" t="s">
        <v>94</v>
      </c>
      <c r="C8406" s="213" t="s">
        <v>82</v>
      </c>
      <c r="D8406" s="213" t="s">
        <v>34</v>
      </c>
      <c r="E8406" s="213">
        <v>110</v>
      </c>
      <c r="F8406" s="213" t="s">
        <v>189</v>
      </c>
    </row>
    <row r="8407" spans="1:6" x14ac:dyDescent="0.3">
      <c r="A8407" s="213">
        <v>2014</v>
      </c>
      <c r="B8407" s="213" t="s">
        <v>94</v>
      </c>
      <c r="C8407" s="213" t="s">
        <v>82</v>
      </c>
      <c r="D8407" s="213" t="s">
        <v>3</v>
      </c>
      <c r="E8407" s="292">
        <v>1159</v>
      </c>
      <c r="F8407" s="213" t="s">
        <v>189</v>
      </c>
    </row>
    <row r="8408" spans="1:6" x14ac:dyDescent="0.3">
      <c r="A8408" s="213">
        <v>2014</v>
      </c>
      <c r="B8408" s="213" t="s">
        <v>94</v>
      </c>
      <c r="C8408" s="213" t="s">
        <v>82</v>
      </c>
      <c r="D8408" s="213" t="s">
        <v>80</v>
      </c>
      <c r="E8408" s="213">
        <v>389</v>
      </c>
      <c r="F8408" s="213" t="s">
        <v>189</v>
      </c>
    </row>
    <row r="8409" spans="1:6" x14ac:dyDescent="0.3">
      <c r="A8409" s="213">
        <v>2014</v>
      </c>
      <c r="B8409" s="213" t="s">
        <v>94</v>
      </c>
      <c r="C8409" s="213" t="s">
        <v>82</v>
      </c>
      <c r="D8409" s="213" t="s">
        <v>39</v>
      </c>
      <c r="E8409" s="213">
        <v>523</v>
      </c>
      <c r="F8409" s="213" t="s">
        <v>189</v>
      </c>
    </row>
    <row r="8410" spans="1:6" x14ac:dyDescent="0.3">
      <c r="A8410" s="213">
        <v>2014</v>
      </c>
      <c r="B8410" s="213" t="s">
        <v>94</v>
      </c>
      <c r="C8410" s="213" t="s">
        <v>82</v>
      </c>
      <c r="D8410" s="213" t="s">
        <v>14</v>
      </c>
      <c r="E8410" s="213">
        <v>830</v>
      </c>
      <c r="F8410" s="213" t="s">
        <v>189</v>
      </c>
    </row>
    <row r="8411" spans="1:6" x14ac:dyDescent="0.3">
      <c r="A8411" s="213">
        <v>2014</v>
      </c>
      <c r="B8411" s="213" t="s">
        <v>94</v>
      </c>
      <c r="C8411" s="213" t="s">
        <v>82</v>
      </c>
      <c r="D8411" s="213" t="s">
        <v>68</v>
      </c>
      <c r="E8411" s="213">
        <v>128</v>
      </c>
      <c r="F8411" s="213" t="s">
        <v>189</v>
      </c>
    </row>
    <row r="8412" spans="1:6" x14ac:dyDescent="0.3">
      <c r="A8412" s="213">
        <v>2014</v>
      </c>
      <c r="B8412" s="213" t="s">
        <v>94</v>
      </c>
      <c r="C8412" s="213" t="s">
        <v>82</v>
      </c>
      <c r="D8412" s="213" t="s">
        <v>69</v>
      </c>
      <c r="E8412" s="213">
        <v>171</v>
      </c>
      <c r="F8412" s="213" t="s">
        <v>189</v>
      </c>
    </row>
    <row r="8413" spans="1:6" x14ac:dyDescent="0.3">
      <c r="A8413" s="213">
        <v>2014</v>
      </c>
      <c r="B8413" s="213" t="s">
        <v>94</v>
      </c>
      <c r="C8413" s="213" t="s">
        <v>82</v>
      </c>
      <c r="D8413" s="213" t="s">
        <v>50</v>
      </c>
      <c r="E8413" s="213">
        <v>48</v>
      </c>
      <c r="F8413" s="213" t="s">
        <v>189</v>
      </c>
    </row>
    <row r="8414" spans="1:6" x14ac:dyDescent="0.3">
      <c r="A8414" s="213">
        <v>2014</v>
      </c>
      <c r="B8414" s="213" t="s">
        <v>94</v>
      </c>
      <c r="C8414" s="213" t="s">
        <v>82</v>
      </c>
      <c r="D8414" s="213" t="s">
        <v>279</v>
      </c>
      <c r="E8414" s="213">
        <v>55</v>
      </c>
      <c r="F8414" s="213" t="s">
        <v>189</v>
      </c>
    </row>
    <row r="8415" spans="1:6" x14ac:dyDescent="0.3">
      <c r="A8415" s="213">
        <v>2014</v>
      </c>
      <c r="B8415" s="213" t="s">
        <v>94</v>
      </c>
      <c r="C8415" s="213" t="s">
        <v>82</v>
      </c>
      <c r="D8415" s="213" t="s">
        <v>24</v>
      </c>
      <c r="E8415" s="213">
        <v>746</v>
      </c>
      <c r="F8415" s="213" t="s">
        <v>189</v>
      </c>
    </row>
    <row r="8416" spans="1:6" x14ac:dyDescent="0.3">
      <c r="A8416" s="213">
        <v>2014</v>
      </c>
      <c r="B8416" s="213" t="s">
        <v>94</v>
      </c>
      <c r="C8416" s="213" t="s">
        <v>82</v>
      </c>
      <c r="D8416" s="213" t="s">
        <v>9</v>
      </c>
      <c r="E8416" s="213">
        <v>618</v>
      </c>
      <c r="F8416" s="213" t="s">
        <v>189</v>
      </c>
    </row>
    <row r="8417" spans="1:6" x14ac:dyDescent="0.3">
      <c r="A8417" s="213">
        <v>2014</v>
      </c>
      <c r="B8417" s="213" t="s">
        <v>94</v>
      </c>
      <c r="C8417" s="213" t="s">
        <v>82</v>
      </c>
      <c r="D8417" s="213" t="s">
        <v>67</v>
      </c>
      <c r="E8417" s="213">
        <v>357</v>
      </c>
      <c r="F8417" s="213" t="s">
        <v>189</v>
      </c>
    </row>
    <row r="8418" spans="1:6" x14ac:dyDescent="0.3">
      <c r="A8418" s="213">
        <v>2014</v>
      </c>
      <c r="B8418" s="213" t="s">
        <v>94</v>
      </c>
      <c r="C8418" s="213" t="s">
        <v>82</v>
      </c>
      <c r="D8418" s="213" t="s">
        <v>28</v>
      </c>
      <c r="E8418" s="213">
        <v>412</v>
      </c>
      <c r="F8418" s="213" t="s">
        <v>189</v>
      </c>
    </row>
    <row r="8419" spans="1:6" x14ac:dyDescent="0.3">
      <c r="A8419" s="213">
        <v>2014</v>
      </c>
      <c r="B8419" s="213" t="s">
        <v>94</v>
      </c>
      <c r="C8419" s="213" t="s">
        <v>82</v>
      </c>
      <c r="D8419" s="213" t="s">
        <v>31</v>
      </c>
      <c r="E8419" s="213">
        <v>421</v>
      </c>
      <c r="F8419" s="213" t="s">
        <v>189</v>
      </c>
    </row>
    <row r="8420" spans="1:6" x14ac:dyDescent="0.3">
      <c r="A8420" s="213">
        <v>2014</v>
      </c>
      <c r="B8420" s="213" t="s">
        <v>94</v>
      </c>
      <c r="C8420" s="213" t="s">
        <v>82</v>
      </c>
      <c r="D8420" s="213" t="s">
        <v>64</v>
      </c>
      <c r="E8420" s="213">
        <v>532</v>
      </c>
      <c r="F8420" s="213" t="s">
        <v>189</v>
      </c>
    </row>
    <row r="8421" spans="1:6" x14ac:dyDescent="0.3">
      <c r="A8421" s="213">
        <v>2014</v>
      </c>
      <c r="B8421" s="213" t="s">
        <v>94</v>
      </c>
      <c r="C8421" s="213" t="s">
        <v>82</v>
      </c>
      <c r="D8421" s="213" t="s">
        <v>290</v>
      </c>
      <c r="E8421" s="213">
        <v>30</v>
      </c>
      <c r="F8421" s="213" t="s">
        <v>189</v>
      </c>
    </row>
    <row r="8422" spans="1:6" x14ac:dyDescent="0.3">
      <c r="A8422" s="213">
        <v>2014</v>
      </c>
      <c r="B8422" s="213" t="s">
        <v>94</v>
      </c>
      <c r="C8422" s="213" t="s">
        <v>82</v>
      </c>
      <c r="D8422" s="213" t="s">
        <v>280</v>
      </c>
      <c r="E8422" s="213">
        <v>114</v>
      </c>
      <c r="F8422" s="213" t="s">
        <v>189</v>
      </c>
    </row>
    <row r="8423" spans="1:6" x14ac:dyDescent="0.3">
      <c r="A8423" s="213">
        <v>2014</v>
      </c>
      <c r="B8423" s="213" t="s">
        <v>94</v>
      </c>
      <c r="C8423" s="213" t="s">
        <v>82</v>
      </c>
      <c r="D8423" s="213" t="s">
        <v>73</v>
      </c>
      <c r="E8423" s="213">
        <v>812</v>
      </c>
      <c r="F8423" s="213" t="s">
        <v>189</v>
      </c>
    </row>
    <row r="8424" spans="1:6" x14ac:dyDescent="0.3">
      <c r="A8424" s="213">
        <v>2014</v>
      </c>
      <c r="B8424" s="213" t="s">
        <v>94</v>
      </c>
      <c r="C8424" s="213" t="s">
        <v>82</v>
      </c>
      <c r="D8424" s="213" t="s">
        <v>26</v>
      </c>
      <c r="E8424" s="213">
        <v>310</v>
      </c>
      <c r="F8424" s="213" t="s">
        <v>189</v>
      </c>
    </row>
    <row r="8425" spans="1:6" x14ac:dyDescent="0.3">
      <c r="A8425" s="213">
        <v>2014</v>
      </c>
      <c r="B8425" s="213" t="s">
        <v>94</v>
      </c>
      <c r="C8425" s="213" t="s">
        <v>82</v>
      </c>
      <c r="D8425" s="213" t="s">
        <v>32</v>
      </c>
      <c r="E8425" s="213">
        <v>289</v>
      </c>
      <c r="F8425" s="213" t="s">
        <v>189</v>
      </c>
    </row>
    <row r="8426" spans="1:6" x14ac:dyDescent="0.3">
      <c r="A8426" s="213">
        <v>2014</v>
      </c>
      <c r="B8426" s="213" t="s">
        <v>94</v>
      </c>
      <c r="C8426" s="213" t="s">
        <v>82</v>
      </c>
      <c r="D8426" s="213" t="s">
        <v>46</v>
      </c>
      <c r="E8426" s="213">
        <v>627</v>
      </c>
      <c r="F8426" s="213" t="s">
        <v>189</v>
      </c>
    </row>
    <row r="8427" spans="1:6" x14ac:dyDescent="0.3">
      <c r="A8427" s="213">
        <v>2014</v>
      </c>
      <c r="B8427" s="213" t="s">
        <v>94</v>
      </c>
      <c r="C8427" s="213" t="s">
        <v>82</v>
      </c>
      <c r="D8427" s="213" t="s">
        <v>75</v>
      </c>
      <c r="E8427" s="213">
        <v>516</v>
      </c>
      <c r="F8427" s="213" t="s">
        <v>189</v>
      </c>
    </row>
    <row r="8428" spans="1:6" x14ac:dyDescent="0.3">
      <c r="A8428" s="213">
        <v>2014</v>
      </c>
      <c r="B8428" s="213" t="s">
        <v>94</v>
      </c>
      <c r="C8428" s="213" t="s">
        <v>82</v>
      </c>
      <c r="D8428" s="213" t="s">
        <v>10</v>
      </c>
      <c r="E8428" s="292">
        <v>1122</v>
      </c>
      <c r="F8428" s="213" t="s">
        <v>189</v>
      </c>
    </row>
    <row r="8429" spans="1:6" x14ac:dyDescent="0.3">
      <c r="A8429" s="213">
        <v>2014</v>
      </c>
      <c r="B8429" s="213" t="s">
        <v>94</v>
      </c>
      <c r="C8429" s="213" t="s">
        <v>82</v>
      </c>
      <c r="D8429" s="213" t="s">
        <v>291</v>
      </c>
      <c r="E8429" s="213">
        <v>109</v>
      </c>
      <c r="F8429" s="213" t="s">
        <v>189</v>
      </c>
    </row>
    <row r="8430" spans="1:6" x14ac:dyDescent="0.3">
      <c r="A8430" s="213">
        <v>2014</v>
      </c>
      <c r="B8430" s="213" t="s">
        <v>94</v>
      </c>
      <c r="C8430" s="213" t="s">
        <v>82</v>
      </c>
      <c r="D8430" s="213" t="s">
        <v>15</v>
      </c>
      <c r="E8430" s="213">
        <v>850</v>
      </c>
      <c r="F8430" s="213" t="s">
        <v>189</v>
      </c>
    </row>
    <row r="8431" spans="1:6" x14ac:dyDescent="0.3">
      <c r="A8431" s="213">
        <v>2014</v>
      </c>
      <c r="B8431" s="213" t="s">
        <v>94</v>
      </c>
      <c r="C8431" s="213" t="s">
        <v>82</v>
      </c>
      <c r="D8431" s="213" t="s">
        <v>18</v>
      </c>
      <c r="E8431" s="292">
        <v>1655</v>
      </c>
      <c r="F8431" s="213" t="s">
        <v>189</v>
      </c>
    </row>
    <row r="8432" spans="1:6" x14ac:dyDescent="0.3">
      <c r="A8432" s="213">
        <v>2014</v>
      </c>
      <c r="B8432" s="213" t="s">
        <v>94</v>
      </c>
      <c r="C8432" s="213" t="s">
        <v>82</v>
      </c>
      <c r="D8432" s="213" t="s">
        <v>77</v>
      </c>
      <c r="E8432" s="213">
        <v>376</v>
      </c>
      <c r="F8432" s="213" t="s">
        <v>189</v>
      </c>
    </row>
    <row r="8433" spans="1:6" x14ac:dyDescent="0.3">
      <c r="A8433" s="213">
        <v>2014</v>
      </c>
      <c r="B8433" s="213" t="s">
        <v>94</v>
      </c>
      <c r="C8433" s="213" t="s">
        <v>82</v>
      </c>
      <c r="D8433" s="213" t="s">
        <v>44</v>
      </c>
      <c r="E8433" s="213">
        <v>119</v>
      </c>
      <c r="F8433" s="213" t="s">
        <v>189</v>
      </c>
    </row>
    <row r="8434" spans="1:6" x14ac:dyDescent="0.3">
      <c r="A8434" s="213">
        <v>2014</v>
      </c>
      <c r="B8434" s="213" t="s">
        <v>94</v>
      </c>
      <c r="C8434" s="213" t="s">
        <v>82</v>
      </c>
      <c r="D8434" s="213" t="s">
        <v>71</v>
      </c>
      <c r="E8434" s="213">
        <v>348</v>
      </c>
      <c r="F8434" s="213" t="s">
        <v>189</v>
      </c>
    </row>
    <row r="8435" spans="1:6" x14ac:dyDescent="0.3">
      <c r="A8435" s="213">
        <v>2014</v>
      </c>
      <c r="B8435" s="213" t="s">
        <v>94</v>
      </c>
      <c r="C8435" s="213" t="s">
        <v>82</v>
      </c>
      <c r="D8435" s="213" t="s">
        <v>52</v>
      </c>
      <c r="E8435" s="213">
        <v>80</v>
      </c>
      <c r="F8435" s="213" t="s">
        <v>189</v>
      </c>
    </row>
    <row r="8436" spans="1:6" x14ac:dyDescent="0.3">
      <c r="A8436" s="213">
        <v>2014</v>
      </c>
      <c r="B8436" s="213" t="s">
        <v>94</v>
      </c>
      <c r="C8436" s="213" t="s">
        <v>82</v>
      </c>
      <c r="D8436" s="213" t="s">
        <v>20</v>
      </c>
      <c r="E8436" s="213">
        <v>574</v>
      </c>
      <c r="F8436" s="213" t="s">
        <v>189</v>
      </c>
    </row>
    <row r="8437" spans="1:6" x14ac:dyDescent="0.3">
      <c r="A8437" s="213">
        <v>2014</v>
      </c>
      <c r="B8437" s="213" t="s">
        <v>94</v>
      </c>
      <c r="C8437" s="213" t="s">
        <v>82</v>
      </c>
      <c r="D8437" s="213" t="s">
        <v>95</v>
      </c>
      <c r="E8437" s="292">
        <v>1351</v>
      </c>
      <c r="F8437" s="213" t="s">
        <v>189</v>
      </c>
    </row>
    <row r="8438" spans="1:6" x14ac:dyDescent="0.3">
      <c r="A8438" s="213">
        <v>2014</v>
      </c>
      <c r="B8438" s="213" t="s">
        <v>94</v>
      </c>
      <c r="C8438" s="213" t="s">
        <v>82</v>
      </c>
      <c r="D8438" s="213" t="s">
        <v>30</v>
      </c>
      <c r="E8438" s="213">
        <v>147</v>
      </c>
      <c r="F8438" s="213" t="s">
        <v>189</v>
      </c>
    </row>
    <row r="8439" spans="1:6" x14ac:dyDescent="0.3">
      <c r="A8439" s="213">
        <v>2014</v>
      </c>
      <c r="B8439" s="213" t="s">
        <v>94</v>
      </c>
      <c r="C8439" s="213" t="s">
        <v>82</v>
      </c>
      <c r="D8439" s="213" t="s">
        <v>58</v>
      </c>
      <c r="E8439" s="213">
        <v>36</v>
      </c>
      <c r="F8439" s="213" t="s">
        <v>189</v>
      </c>
    </row>
    <row r="8440" spans="1:6" x14ac:dyDescent="0.3">
      <c r="A8440" s="213">
        <v>2014</v>
      </c>
      <c r="B8440" s="213" t="s">
        <v>94</v>
      </c>
      <c r="C8440" s="213" t="s">
        <v>82</v>
      </c>
      <c r="D8440" s="213" t="s">
        <v>281</v>
      </c>
      <c r="E8440" s="292">
        <v>3601</v>
      </c>
      <c r="F8440" s="213" t="s">
        <v>189</v>
      </c>
    </row>
    <row r="8441" spans="1:6" x14ac:dyDescent="0.3">
      <c r="A8441" s="213">
        <v>2014</v>
      </c>
      <c r="B8441" s="213" t="s">
        <v>94</v>
      </c>
      <c r="C8441" s="213" t="s">
        <v>82</v>
      </c>
      <c r="D8441" s="213" t="s">
        <v>282</v>
      </c>
      <c r="E8441" s="213">
        <v>125</v>
      </c>
      <c r="F8441" s="213" t="s">
        <v>189</v>
      </c>
    </row>
    <row r="8442" spans="1:6" x14ac:dyDescent="0.3">
      <c r="A8442" s="213">
        <v>2014</v>
      </c>
      <c r="B8442" s="213" t="s">
        <v>94</v>
      </c>
      <c r="C8442" s="213" t="s">
        <v>82</v>
      </c>
      <c r="D8442" s="213" t="s">
        <v>145</v>
      </c>
      <c r="E8442" s="292">
        <v>12684</v>
      </c>
      <c r="F8442" s="213" t="s">
        <v>189</v>
      </c>
    </row>
    <row r="8443" spans="1:6" x14ac:dyDescent="0.3">
      <c r="A8443" s="213">
        <v>2014</v>
      </c>
      <c r="B8443" s="213" t="s">
        <v>94</v>
      </c>
      <c r="C8443" s="213" t="s">
        <v>82</v>
      </c>
      <c r="D8443" s="213" t="s">
        <v>146</v>
      </c>
      <c r="E8443" s="292">
        <v>8513</v>
      </c>
      <c r="F8443" s="213" t="s">
        <v>189</v>
      </c>
    </row>
    <row r="8444" spans="1:6" x14ac:dyDescent="0.3">
      <c r="A8444" s="213">
        <v>2014</v>
      </c>
      <c r="B8444" s="213" t="s">
        <v>94</v>
      </c>
      <c r="C8444" s="213" t="s">
        <v>82</v>
      </c>
      <c r="D8444" s="213" t="s">
        <v>147</v>
      </c>
      <c r="E8444" s="292">
        <v>17457</v>
      </c>
      <c r="F8444" s="213" t="s">
        <v>189</v>
      </c>
    </row>
    <row r="8445" spans="1:6" x14ac:dyDescent="0.3">
      <c r="A8445" s="213">
        <v>2014</v>
      </c>
      <c r="B8445" s="213" t="s">
        <v>94</v>
      </c>
      <c r="C8445" s="213" t="s">
        <v>87</v>
      </c>
      <c r="D8445" s="213" t="s">
        <v>35</v>
      </c>
      <c r="E8445" s="213">
        <v>76</v>
      </c>
      <c r="F8445" s="213" t="s">
        <v>189</v>
      </c>
    </row>
    <row r="8446" spans="1:6" x14ac:dyDescent="0.3">
      <c r="A8446" s="213">
        <v>2014</v>
      </c>
      <c r="B8446" s="213" t="s">
        <v>94</v>
      </c>
      <c r="C8446" s="213" t="s">
        <v>87</v>
      </c>
      <c r="D8446" s="213" t="s">
        <v>41</v>
      </c>
      <c r="E8446" s="213">
        <v>69</v>
      </c>
      <c r="F8446" s="213" t="s">
        <v>189</v>
      </c>
    </row>
    <row r="8447" spans="1:6" x14ac:dyDescent="0.3">
      <c r="A8447" s="213">
        <v>2014</v>
      </c>
      <c r="B8447" s="213" t="s">
        <v>94</v>
      </c>
      <c r="C8447" s="213" t="s">
        <v>87</v>
      </c>
      <c r="D8447" s="213" t="s">
        <v>59</v>
      </c>
      <c r="E8447" s="213">
        <v>114</v>
      </c>
      <c r="F8447" s="213" t="s">
        <v>189</v>
      </c>
    </row>
    <row r="8448" spans="1:6" x14ac:dyDescent="0.3">
      <c r="A8448" s="213">
        <v>2014</v>
      </c>
      <c r="B8448" s="213" t="s">
        <v>94</v>
      </c>
      <c r="C8448" s="213" t="s">
        <v>87</v>
      </c>
      <c r="D8448" s="213" t="s">
        <v>79</v>
      </c>
      <c r="E8448" s="292">
        <v>1423</v>
      </c>
      <c r="F8448" s="213" t="s">
        <v>189</v>
      </c>
    </row>
    <row r="8449" spans="1:6" x14ac:dyDescent="0.3">
      <c r="A8449" s="213">
        <v>2014</v>
      </c>
      <c r="B8449" s="213" t="s">
        <v>94</v>
      </c>
      <c r="C8449" s="213" t="s">
        <v>87</v>
      </c>
      <c r="D8449" s="213" t="s">
        <v>17</v>
      </c>
      <c r="E8449" s="213">
        <v>800</v>
      </c>
      <c r="F8449" s="213" t="s">
        <v>189</v>
      </c>
    </row>
    <row r="8450" spans="1:6" x14ac:dyDescent="0.3">
      <c r="A8450" s="213">
        <v>2014</v>
      </c>
      <c r="B8450" s="213" t="s">
        <v>94</v>
      </c>
      <c r="C8450" s="213" t="s">
        <v>87</v>
      </c>
      <c r="D8450" s="213" t="s">
        <v>274</v>
      </c>
      <c r="E8450" s="213">
        <v>118</v>
      </c>
      <c r="F8450" s="213" t="s">
        <v>189</v>
      </c>
    </row>
    <row r="8451" spans="1:6" x14ac:dyDescent="0.3">
      <c r="A8451" s="213">
        <v>2014</v>
      </c>
      <c r="B8451" s="213" t="s">
        <v>94</v>
      </c>
      <c r="C8451" s="213" t="s">
        <v>87</v>
      </c>
      <c r="D8451" s="213" t="s">
        <v>66</v>
      </c>
      <c r="E8451" s="213">
        <v>237</v>
      </c>
      <c r="F8451" s="213" t="s">
        <v>189</v>
      </c>
    </row>
    <row r="8452" spans="1:6" x14ac:dyDescent="0.3">
      <c r="A8452" s="213">
        <v>2014</v>
      </c>
      <c r="B8452" s="213" t="s">
        <v>94</v>
      </c>
      <c r="C8452" s="213" t="s">
        <v>87</v>
      </c>
      <c r="D8452" s="213" t="s">
        <v>283</v>
      </c>
      <c r="E8452" s="213">
        <v>73</v>
      </c>
      <c r="F8452" s="213" t="s">
        <v>189</v>
      </c>
    </row>
    <row r="8453" spans="1:6" x14ac:dyDescent="0.3">
      <c r="A8453" s="213">
        <v>2014</v>
      </c>
      <c r="B8453" s="213" t="s">
        <v>94</v>
      </c>
      <c r="C8453" s="213" t="s">
        <v>87</v>
      </c>
      <c r="D8453" s="213" t="s">
        <v>11</v>
      </c>
      <c r="E8453" s="292">
        <v>1348</v>
      </c>
      <c r="F8453" s="213" t="s">
        <v>189</v>
      </c>
    </row>
    <row r="8454" spans="1:6" x14ac:dyDescent="0.3">
      <c r="A8454" s="213">
        <v>2014</v>
      </c>
      <c r="B8454" s="213" t="s">
        <v>94</v>
      </c>
      <c r="C8454" s="213" t="s">
        <v>87</v>
      </c>
      <c r="D8454" s="213" t="s">
        <v>56</v>
      </c>
      <c r="E8454" s="213">
        <v>354</v>
      </c>
      <c r="F8454" s="213" t="s">
        <v>189</v>
      </c>
    </row>
    <row r="8455" spans="1:6" x14ac:dyDescent="0.3">
      <c r="A8455" s="213">
        <v>2014</v>
      </c>
      <c r="B8455" s="213" t="s">
        <v>94</v>
      </c>
      <c r="C8455" s="213" t="s">
        <v>87</v>
      </c>
      <c r="D8455" s="213" t="s">
        <v>29</v>
      </c>
      <c r="E8455" s="213">
        <v>408</v>
      </c>
      <c r="F8455" s="213" t="s">
        <v>189</v>
      </c>
    </row>
    <row r="8456" spans="1:6" x14ac:dyDescent="0.3">
      <c r="A8456" s="213">
        <v>2014</v>
      </c>
      <c r="B8456" s="213" t="s">
        <v>94</v>
      </c>
      <c r="C8456" s="213" t="s">
        <v>87</v>
      </c>
      <c r="D8456" s="213" t="s">
        <v>47</v>
      </c>
      <c r="E8456" s="213">
        <v>977</v>
      </c>
      <c r="F8456" s="213" t="s">
        <v>189</v>
      </c>
    </row>
    <row r="8457" spans="1:6" x14ac:dyDescent="0.3">
      <c r="A8457" s="213">
        <v>2014</v>
      </c>
      <c r="B8457" s="213" t="s">
        <v>94</v>
      </c>
      <c r="C8457" s="213" t="s">
        <v>87</v>
      </c>
      <c r="D8457" s="213" t="s">
        <v>57</v>
      </c>
      <c r="E8457" s="213">
        <v>194</v>
      </c>
      <c r="F8457" s="213" t="s">
        <v>189</v>
      </c>
    </row>
    <row r="8458" spans="1:6" x14ac:dyDescent="0.3">
      <c r="A8458" s="213">
        <v>2014</v>
      </c>
      <c r="B8458" s="213" t="s">
        <v>94</v>
      </c>
      <c r="C8458" s="213" t="s">
        <v>87</v>
      </c>
      <c r="D8458" s="213" t="s">
        <v>74</v>
      </c>
      <c r="E8458" s="213">
        <v>946</v>
      </c>
      <c r="F8458" s="213" t="s">
        <v>189</v>
      </c>
    </row>
    <row r="8459" spans="1:6" x14ac:dyDescent="0.3">
      <c r="A8459" s="213">
        <v>2014</v>
      </c>
      <c r="B8459" s="213" t="s">
        <v>94</v>
      </c>
      <c r="C8459" s="213" t="s">
        <v>87</v>
      </c>
      <c r="D8459" s="213" t="s">
        <v>53</v>
      </c>
      <c r="E8459" s="213">
        <v>152</v>
      </c>
      <c r="F8459" s="213" t="s">
        <v>189</v>
      </c>
    </row>
    <row r="8460" spans="1:6" x14ac:dyDescent="0.3">
      <c r="A8460" s="213">
        <v>2014</v>
      </c>
      <c r="B8460" s="213" t="s">
        <v>94</v>
      </c>
      <c r="C8460" s="213" t="s">
        <v>87</v>
      </c>
      <c r="D8460" s="213" t="s">
        <v>49</v>
      </c>
      <c r="E8460" s="213">
        <v>38</v>
      </c>
      <c r="F8460" s="213" t="s">
        <v>189</v>
      </c>
    </row>
    <row r="8461" spans="1:6" x14ac:dyDescent="0.3">
      <c r="A8461" s="213">
        <v>2014</v>
      </c>
      <c r="B8461" s="213" t="s">
        <v>94</v>
      </c>
      <c r="C8461" s="213" t="s">
        <v>87</v>
      </c>
      <c r="D8461" s="213" t="s">
        <v>33</v>
      </c>
      <c r="E8461" s="213">
        <v>245</v>
      </c>
      <c r="F8461" s="213" t="s">
        <v>189</v>
      </c>
    </row>
    <row r="8462" spans="1:6" x14ac:dyDescent="0.3">
      <c r="A8462" s="213">
        <v>2014</v>
      </c>
      <c r="B8462" s="213" t="s">
        <v>94</v>
      </c>
      <c r="C8462" s="213" t="s">
        <v>87</v>
      </c>
      <c r="D8462" s="213" t="s">
        <v>60</v>
      </c>
      <c r="E8462" s="213">
        <v>373</v>
      </c>
      <c r="F8462" s="213" t="s">
        <v>189</v>
      </c>
    </row>
    <row r="8463" spans="1:6" x14ac:dyDescent="0.3">
      <c r="A8463" s="213">
        <v>2014</v>
      </c>
      <c r="B8463" s="213" t="s">
        <v>94</v>
      </c>
      <c r="C8463" s="213" t="s">
        <v>87</v>
      </c>
      <c r="D8463" s="213" t="s">
        <v>25</v>
      </c>
      <c r="E8463" s="213">
        <v>899</v>
      </c>
      <c r="F8463" s="213" t="s">
        <v>189</v>
      </c>
    </row>
    <row r="8464" spans="1:6" x14ac:dyDescent="0.3">
      <c r="A8464" s="213">
        <v>2014</v>
      </c>
      <c r="B8464" s="213" t="s">
        <v>94</v>
      </c>
      <c r="C8464" s="213" t="s">
        <v>87</v>
      </c>
      <c r="D8464" s="213" t="s">
        <v>7</v>
      </c>
      <c r="E8464" s="292">
        <v>1116</v>
      </c>
      <c r="F8464" s="213" t="s">
        <v>189</v>
      </c>
    </row>
    <row r="8465" spans="1:6" x14ac:dyDescent="0.3">
      <c r="A8465" s="213">
        <v>2014</v>
      </c>
      <c r="B8465" s="213" t="s">
        <v>94</v>
      </c>
      <c r="C8465" s="213" t="s">
        <v>87</v>
      </c>
      <c r="D8465" s="213" t="s">
        <v>51</v>
      </c>
      <c r="E8465" s="213">
        <v>33</v>
      </c>
      <c r="F8465" s="213" t="s">
        <v>189</v>
      </c>
    </row>
    <row r="8466" spans="1:6" x14ac:dyDescent="0.3">
      <c r="A8466" s="213">
        <v>2014</v>
      </c>
      <c r="B8466" s="213" t="s">
        <v>94</v>
      </c>
      <c r="C8466" s="213" t="s">
        <v>87</v>
      </c>
      <c r="D8466" s="213" t="s">
        <v>55</v>
      </c>
      <c r="E8466" s="213">
        <v>55</v>
      </c>
      <c r="F8466" s="213" t="s">
        <v>189</v>
      </c>
    </row>
    <row r="8467" spans="1:6" x14ac:dyDescent="0.3">
      <c r="A8467" s="213">
        <v>2014</v>
      </c>
      <c r="B8467" s="213" t="s">
        <v>94</v>
      </c>
      <c r="C8467" s="213" t="s">
        <v>87</v>
      </c>
      <c r="D8467" s="213" t="s">
        <v>36</v>
      </c>
      <c r="E8467" s="213">
        <v>379</v>
      </c>
      <c r="F8467" s="213" t="s">
        <v>189</v>
      </c>
    </row>
    <row r="8468" spans="1:6" x14ac:dyDescent="0.3">
      <c r="A8468" s="213">
        <v>2014</v>
      </c>
      <c r="B8468" s="213" t="s">
        <v>94</v>
      </c>
      <c r="C8468" s="213" t="s">
        <v>87</v>
      </c>
      <c r="D8468" s="213" t="s">
        <v>21</v>
      </c>
      <c r="E8468" s="213">
        <v>354</v>
      </c>
      <c r="F8468" s="213" t="s">
        <v>189</v>
      </c>
    </row>
    <row r="8469" spans="1:6" x14ac:dyDescent="0.3">
      <c r="A8469" s="213">
        <v>2014</v>
      </c>
      <c r="B8469" s="213" t="s">
        <v>94</v>
      </c>
      <c r="C8469" s="213" t="s">
        <v>87</v>
      </c>
      <c r="D8469" s="213" t="s">
        <v>42</v>
      </c>
      <c r="E8469" s="213">
        <v>54</v>
      </c>
      <c r="F8469" s="213" t="s">
        <v>189</v>
      </c>
    </row>
    <row r="8470" spans="1:6" x14ac:dyDescent="0.3">
      <c r="A8470" s="213">
        <v>2014</v>
      </c>
      <c r="B8470" s="213" t="s">
        <v>94</v>
      </c>
      <c r="C8470" s="213" t="s">
        <v>87</v>
      </c>
      <c r="D8470" s="213" t="s">
        <v>286</v>
      </c>
      <c r="E8470" s="213">
        <v>67</v>
      </c>
      <c r="F8470" s="213" t="s">
        <v>189</v>
      </c>
    </row>
    <row r="8471" spans="1:6" x14ac:dyDescent="0.3">
      <c r="A8471" s="213">
        <v>2014</v>
      </c>
      <c r="B8471" s="213" t="s">
        <v>94</v>
      </c>
      <c r="C8471" s="213" t="s">
        <v>87</v>
      </c>
      <c r="D8471" s="213" t="s">
        <v>16</v>
      </c>
      <c r="E8471" s="213">
        <v>884</v>
      </c>
      <c r="F8471" s="213" t="s">
        <v>189</v>
      </c>
    </row>
    <row r="8472" spans="1:6" x14ac:dyDescent="0.3">
      <c r="A8472" s="213">
        <v>2014</v>
      </c>
      <c r="B8472" s="213" t="s">
        <v>94</v>
      </c>
      <c r="C8472" s="213" t="s">
        <v>87</v>
      </c>
      <c r="D8472" s="213" t="s">
        <v>2</v>
      </c>
      <c r="E8472" s="292">
        <v>1884</v>
      </c>
      <c r="F8472" s="213" t="s">
        <v>189</v>
      </c>
    </row>
    <row r="8473" spans="1:6" x14ac:dyDescent="0.3">
      <c r="A8473" s="213">
        <v>2014</v>
      </c>
      <c r="B8473" s="213" t="s">
        <v>94</v>
      </c>
      <c r="C8473" s="213" t="s">
        <v>87</v>
      </c>
      <c r="D8473" s="213" t="s">
        <v>287</v>
      </c>
      <c r="E8473" s="213">
        <v>44</v>
      </c>
      <c r="F8473" s="213" t="s">
        <v>189</v>
      </c>
    </row>
    <row r="8474" spans="1:6" x14ac:dyDescent="0.3">
      <c r="A8474" s="213">
        <v>2014</v>
      </c>
      <c r="B8474" s="213" t="s">
        <v>94</v>
      </c>
      <c r="C8474" s="213" t="s">
        <v>87</v>
      </c>
      <c r="D8474" s="213" t="s">
        <v>288</v>
      </c>
      <c r="E8474" s="213">
        <v>62</v>
      </c>
      <c r="F8474" s="213" t="s">
        <v>189</v>
      </c>
    </row>
    <row r="8475" spans="1:6" x14ac:dyDescent="0.3">
      <c r="A8475" s="213">
        <v>2014</v>
      </c>
      <c r="B8475" s="213" t="s">
        <v>94</v>
      </c>
      <c r="C8475" s="213" t="s">
        <v>87</v>
      </c>
      <c r="D8475" s="213" t="s">
        <v>4</v>
      </c>
      <c r="E8475" s="292">
        <v>1971</v>
      </c>
      <c r="F8475" s="213" t="s">
        <v>189</v>
      </c>
    </row>
    <row r="8476" spans="1:6" x14ac:dyDescent="0.3">
      <c r="A8476" s="213">
        <v>2014</v>
      </c>
      <c r="B8476" s="213" t="s">
        <v>94</v>
      </c>
      <c r="C8476" s="213" t="s">
        <v>87</v>
      </c>
      <c r="D8476" s="213" t="s">
        <v>38</v>
      </c>
      <c r="E8476" s="213">
        <v>146</v>
      </c>
      <c r="F8476" s="213" t="s">
        <v>189</v>
      </c>
    </row>
    <row r="8477" spans="1:6" x14ac:dyDescent="0.3">
      <c r="A8477" s="213">
        <v>2014</v>
      </c>
      <c r="B8477" s="213" t="s">
        <v>94</v>
      </c>
      <c r="C8477" s="213" t="s">
        <v>87</v>
      </c>
      <c r="D8477" s="213" t="s">
        <v>275</v>
      </c>
      <c r="E8477" s="213">
        <v>248</v>
      </c>
      <c r="F8477" s="213" t="s">
        <v>189</v>
      </c>
    </row>
    <row r="8478" spans="1:6" x14ac:dyDescent="0.3">
      <c r="A8478" s="213">
        <v>2014</v>
      </c>
      <c r="B8478" s="213" t="s">
        <v>94</v>
      </c>
      <c r="C8478" s="213" t="s">
        <v>87</v>
      </c>
      <c r="D8478" s="213" t="s">
        <v>8</v>
      </c>
      <c r="E8478" s="213">
        <v>752</v>
      </c>
      <c r="F8478" s="213" t="s">
        <v>189</v>
      </c>
    </row>
    <row r="8479" spans="1:6" x14ac:dyDescent="0.3">
      <c r="A8479" s="213">
        <v>2014</v>
      </c>
      <c r="B8479" s="213" t="s">
        <v>94</v>
      </c>
      <c r="C8479" s="213" t="s">
        <v>87</v>
      </c>
      <c r="D8479" s="213" t="s">
        <v>78</v>
      </c>
      <c r="E8479" s="292">
        <v>1135</v>
      </c>
      <c r="F8479" s="213" t="s">
        <v>189</v>
      </c>
    </row>
    <row r="8480" spans="1:6" x14ac:dyDescent="0.3">
      <c r="A8480" s="213">
        <v>2014</v>
      </c>
      <c r="B8480" s="213" t="s">
        <v>94</v>
      </c>
      <c r="C8480" s="213" t="s">
        <v>87</v>
      </c>
      <c r="D8480" s="213" t="s">
        <v>27</v>
      </c>
      <c r="E8480" s="213">
        <v>717</v>
      </c>
      <c r="F8480" s="213" t="s">
        <v>189</v>
      </c>
    </row>
    <row r="8481" spans="1:6" x14ac:dyDescent="0.3">
      <c r="A8481" s="213">
        <v>2014</v>
      </c>
      <c r="B8481" s="213" t="s">
        <v>94</v>
      </c>
      <c r="C8481" s="213" t="s">
        <v>87</v>
      </c>
      <c r="D8481" s="213" t="s">
        <v>13</v>
      </c>
      <c r="E8481" s="213">
        <v>307</v>
      </c>
      <c r="F8481" s="213" t="s">
        <v>189</v>
      </c>
    </row>
    <row r="8482" spans="1:6" x14ac:dyDescent="0.3">
      <c r="A8482" s="213">
        <v>2014</v>
      </c>
      <c r="B8482" s="213" t="s">
        <v>94</v>
      </c>
      <c r="C8482" s="213" t="s">
        <v>87</v>
      </c>
      <c r="D8482" s="213" t="s">
        <v>70</v>
      </c>
      <c r="E8482" s="213">
        <v>830</v>
      </c>
      <c r="F8482" s="213" t="s">
        <v>189</v>
      </c>
    </row>
    <row r="8483" spans="1:6" x14ac:dyDescent="0.3">
      <c r="A8483" s="213">
        <v>2014</v>
      </c>
      <c r="B8483" s="213" t="s">
        <v>94</v>
      </c>
      <c r="C8483" s="213" t="s">
        <v>87</v>
      </c>
      <c r="D8483" s="213" t="s">
        <v>72</v>
      </c>
      <c r="E8483" s="213">
        <v>238</v>
      </c>
      <c r="F8483" s="213" t="s">
        <v>189</v>
      </c>
    </row>
    <row r="8484" spans="1:6" x14ac:dyDescent="0.3">
      <c r="A8484" s="213">
        <v>2014</v>
      </c>
      <c r="B8484" s="213" t="s">
        <v>94</v>
      </c>
      <c r="C8484" s="213" t="s">
        <v>87</v>
      </c>
      <c r="D8484" s="213" t="s">
        <v>276</v>
      </c>
      <c r="E8484" s="213">
        <v>106</v>
      </c>
      <c r="F8484" s="213" t="s">
        <v>189</v>
      </c>
    </row>
    <row r="8485" spans="1:6" x14ac:dyDescent="0.3">
      <c r="A8485" s="213">
        <v>2014</v>
      </c>
      <c r="B8485" s="213" t="s">
        <v>94</v>
      </c>
      <c r="C8485" s="213" t="s">
        <v>87</v>
      </c>
      <c r="D8485" s="213" t="s">
        <v>6</v>
      </c>
      <c r="E8485" s="292">
        <v>1853</v>
      </c>
      <c r="F8485" s="213" t="s">
        <v>189</v>
      </c>
    </row>
    <row r="8486" spans="1:6" x14ac:dyDescent="0.3">
      <c r="A8486" s="213">
        <v>2014</v>
      </c>
      <c r="B8486" s="213" t="s">
        <v>94</v>
      </c>
      <c r="C8486" s="213" t="s">
        <v>87</v>
      </c>
      <c r="D8486" s="213" t="s">
        <v>62</v>
      </c>
      <c r="E8486" s="213">
        <v>617</v>
      </c>
      <c r="F8486" s="213" t="s">
        <v>189</v>
      </c>
    </row>
    <row r="8487" spans="1:6" x14ac:dyDescent="0.3">
      <c r="A8487" s="213">
        <v>2014</v>
      </c>
      <c r="B8487" s="213" t="s">
        <v>94</v>
      </c>
      <c r="C8487" s="213" t="s">
        <v>87</v>
      </c>
      <c r="D8487" s="213" t="s">
        <v>5</v>
      </c>
      <c r="E8487" s="292">
        <v>1459</v>
      </c>
      <c r="F8487" s="213" t="s">
        <v>189</v>
      </c>
    </row>
    <row r="8488" spans="1:6" x14ac:dyDescent="0.3">
      <c r="A8488" s="213">
        <v>2014</v>
      </c>
      <c r="B8488" s="213" t="s">
        <v>94</v>
      </c>
      <c r="C8488" s="213" t="s">
        <v>87</v>
      </c>
      <c r="D8488" s="213" t="s">
        <v>37</v>
      </c>
      <c r="E8488" s="213">
        <v>51</v>
      </c>
      <c r="F8488" s="213" t="s">
        <v>189</v>
      </c>
    </row>
    <row r="8489" spans="1:6" x14ac:dyDescent="0.3">
      <c r="A8489" s="213">
        <v>2014</v>
      </c>
      <c r="B8489" s="213" t="s">
        <v>94</v>
      </c>
      <c r="C8489" s="213" t="s">
        <v>87</v>
      </c>
      <c r="D8489" s="213" t="s">
        <v>76</v>
      </c>
      <c r="E8489" s="213">
        <v>886</v>
      </c>
      <c r="F8489" s="213" t="s">
        <v>189</v>
      </c>
    </row>
    <row r="8490" spans="1:6" x14ac:dyDescent="0.3">
      <c r="A8490" s="213">
        <v>2014</v>
      </c>
      <c r="B8490" s="213" t="s">
        <v>94</v>
      </c>
      <c r="C8490" s="213" t="s">
        <v>87</v>
      </c>
      <c r="D8490" s="213" t="s">
        <v>63</v>
      </c>
      <c r="E8490" s="213">
        <v>191</v>
      </c>
      <c r="F8490" s="213" t="s">
        <v>189</v>
      </c>
    </row>
    <row r="8491" spans="1:6" x14ac:dyDescent="0.3">
      <c r="A8491" s="213">
        <v>2014</v>
      </c>
      <c r="B8491" s="213" t="s">
        <v>94</v>
      </c>
      <c r="C8491" s="213" t="s">
        <v>87</v>
      </c>
      <c r="D8491" s="213" t="s">
        <v>277</v>
      </c>
      <c r="E8491" s="213">
        <v>133</v>
      </c>
      <c r="F8491" s="213" t="s">
        <v>189</v>
      </c>
    </row>
    <row r="8492" spans="1:6" x14ac:dyDescent="0.3">
      <c r="A8492" s="213">
        <v>2014</v>
      </c>
      <c r="B8492" s="213" t="s">
        <v>94</v>
      </c>
      <c r="C8492" s="213" t="s">
        <v>87</v>
      </c>
      <c r="D8492" s="213" t="s">
        <v>43</v>
      </c>
      <c r="E8492" s="213">
        <v>250</v>
      </c>
      <c r="F8492" s="213" t="s">
        <v>189</v>
      </c>
    </row>
    <row r="8493" spans="1:6" x14ac:dyDescent="0.3">
      <c r="A8493" s="213">
        <v>2014</v>
      </c>
      <c r="B8493" s="213" t="s">
        <v>94</v>
      </c>
      <c r="C8493" s="213" t="s">
        <v>87</v>
      </c>
      <c r="D8493" s="213" t="s">
        <v>65</v>
      </c>
      <c r="E8493" s="213">
        <v>266</v>
      </c>
      <c r="F8493" s="213" t="s">
        <v>189</v>
      </c>
    </row>
    <row r="8494" spans="1:6" x14ac:dyDescent="0.3">
      <c r="A8494" s="213">
        <v>2014</v>
      </c>
      <c r="B8494" s="213" t="s">
        <v>94</v>
      </c>
      <c r="C8494" s="213" t="s">
        <v>87</v>
      </c>
      <c r="D8494" s="213" t="s">
        <v>22</v>
      </c>
      <c r="E8494" s="213">
        <v>348</v>
      </c>
      <c r="F8494" s="213" t="s">
        <v>189</v>
      </c>
    </row>
    <row r="8495" spans="1:6" x14ac:dyDescent="0.3">
      <c r="A8495" s="213">
        <v>2014</v>
      </c>
      <c r="B8495" s="213" t="s">
        <v>94</v>
      </c>
      <c r="C8495" s="213" t="s">
        <v>87</v>
      </c>
      <c r="D8495" s="213" t="s">
        <v>61</v>
      </c>
      <c r="E8495" s="213">
        <v>182</v>
      </c>
      <c r="F8495" s="213" t="s">
        <v>189</v>
      </c>
    </row>
    <row r="8496" spans="1:6" x14ac:dyDescent="0.3">
      <c r="A8496" s="213">
        <v>2014</v>
      </c>
      <c r="B8496" s="213" t="s">
        <v>94</v>
      </c>
      <c r="C8496" s="213" t="s">
        <v>87</v>
      </c>
      <c r="D8496" s="213" t="s">
        <v>23</v>
      </c>
      <c r="E8496" s="213">
        <v>409</v>
      </c>
      <c r="F8496" s="213" t="s">
        <v>189</v>
      </c>
    </row>
    <row r="8497" spans="1:6" x14ac:dyDescent="0.3">
      <c r="A8497" s="213">
        <v>2014</v>
      </c>
      <c r="B8497" s="213" t="s">
        <v>94</v>
      </c>
      <c r="C8497" s="213" t="s">
        <v>87</v>
      </c>
      <c r="D8497" s="213" t="s">
        <v>12</v>
      </c>
      <c r="E8497" s="213">
        <v>249</v>
      </c>
      <c r="F8497" s="213" t="s">
        <v>189</v>
      </c>
    </row>
    <row r="8498" spans="1:6" x14ac:dyDescent="0.3">
      <c r="A8498" s="213">
        <v>2014</v>
      </c>
      <c r="B8498" s="213" t="s">
        <v>94</v>
      </c>
      <c r="C8498" s="213" t="s">
        <v>87</v>
      </c>
      <c r="D8498" s="213" t="s">
        <v>278</v>
      </c>
      <c r="E8498" s="213">
        <v>622</v>
      </c>
      <c r="F8498" s="213" t="s">
        <v>189</v>
      </c>
    </row>
    <row r="8499" spans="1:6" x14ac:dyDescent="0.3">
      <c r="A8499" s="213">
        <v>2014</v>
      </c>
      <c r="B8499" s="213" t="s">
        <v>94</v>
      </c>
      <c r="C8499" s="213" t="s">
        <v>87</v>
      </c>
      <c r="D8499" s="213" t="s">
        <v>19</v>
      </c>
      <c r="E8499" s="213">
        <v>479</v>
      </c>
      <c r="F8499" s="213" t="s">
        <v>189</v>
      </c>
    </row>
    <row r="8500" spans="1:6" x14ac:dyDescent="0.3">
      <c r="A8500" s="213">
        <v>2014</v>
      </c>
      <c r="B8500" s="213" t="s">
        <v>94</v>
      </c>
      <c r="C8500" s="213" t="s">
        <v>87</v>
      </c>
      <c r="D8500" s="213" t="s">
        <v>45</v>
      </c>
      <c r="E8500" s="213">
        <v>105</v>
      </c>
      <c r="F8500" s="213" t="s">
        <v>189</v>
      </c>
    </row>
    <row r="8501" spans="1:6" x14ac:dyDescent="0.3">
      <c r="A8501" s="213">
        <v>2014</v>
      </c>
      <c r="B8501" s="213" t="s">
        <v>94</v>
      </c>
      <c r="C8501" s="213" t="s">
        <v>87</v>
      </c>
      <c r="D8501" s="213" t="s">
        <v>48</v>
      </c>
      <c r="E8501" s="213">
        <v>276</v>
      </c>
      <c r="F8501" s="213" t="s">
        <v>189</v>
      </c>
    </row>
    <row r="8502" spans="1:6" x14ac:dyDescent="0.3">
      <c r="A8502" s="213">
        <v>2014</v>
      </c>
      <c r="B8502" s="213" t="s">
        <v>94</v>
      </c>
      <c r="C8502" s="213" t="s">
        <v>87</v>
      </c>
      <c r="D8502" s="213" t="s">
        <v>34</v>
      </c>
      <c r="E8502" s="213">
        <v>153</v>
      </c>
      <c r="F8502" s="213" t="s">
        <v>189</v>
      </c>
    </row>
    <row r="8503" spans="1:6" x14ac:dyDescent="0.3">
      <c r="A8503" s="213">
        <v>2014</v>
      </c>
      <c r="B8503" s="213" t="s">
        <v>94</v>
      </c>
      <c r="C8503" s="213" t="s">
        <v>87</v>
      </c>
      <c r="D8503" s="213" t="s">
        <v>3</v>
      </c>
      <c r="E8503" s="292">
        <v>1733</v>
      </c>
      <c r="F8503" s="213" t="s">
        <v>189</v>
      </c>
    </row>
    <row r="8504" spans="1:6" x14ac:dyDescent="0.3">
      <c r="A8504" s="213">
        <v>2014</v>
      </c>
      <c r="B8504" s="213" t="s">
        <v>94</v>
      </c>
      <c r="C8504" s="213" t="s">
        <v>87</v>
      </c>
      <c r="D8504" s="213" t="s">
        <v>80</v>
      </c>
      <c r="E8504" s="213">
        <v>594</v>
      </c>
      <c r="F8504" s="213" t="s">
        <v>189</v>
      </c>
    </row>
    <row r="8505" spans="1:6" x14ac:dyDescent="0.3">
      <c r="A8505" s="213">
        <v>2014</v>
      </c>
      <c r="B8505" s="213" t="s">
        <v>94</v>
      </c>
      <c r="C8505" s="213" t="s">
        <v>87</v>
      </c>
      <c r="D8505" s="213" t="s">
        <v>39</v>
      </c>
      <c r="E8505" s="213">
        <v>431</v>
      </c>
      <c r="F8505" s="213" t="s">
        <v>189</v>
      </c>
    </row>
    <row r="8506" spans="1:6" x14ac:dyDescent="0.3">
      <c r="A8506" s="213">
        <v>2014</v>
      </c>
      <c r="B8506" s="213" t="s">
        <v>94</v>
      </c>
      <c r="C8506" s="213" t="s">
        <v>87</v>
      </c>
      <c r="D8506" s="213" t="s">
        <v>14</v>
      </c>
      <c r="E8506" s="292">
        <v>1245</v>
      </c>
      <c r="F8506" s="213" t="s">
        <v>189</v>
      </c>
    </row>
    <row r="8507" spans="1:6" x14ac:dyDescent="0.3">
      <c r="A8507" s="213">
        <v>2014</v>
      </c>
      <c r="B8507" s="213" t="s">
        <v>94</v>
      </c>
      <c r="C8507" s="213" t="s">
        <v>87</v>
      </c>
      <c r="D8507" s="213" t="s">
        <v>68</v>
      </c>
      <c r="E8507" s="213">
        <v>245</v>
      </c>
      <c r="F8507" s="213" t="s">
        <v>189</v>
      </c>
    </row>
    <row r="8508" spans="1:6" x14ac:dyDescent="0.3">
      <c r="A8508" s="213">
        <v>2014</v>
      </c>
      <c r="B8508" s="213" t="s">
        <v>94</v>
      </c>
      <c r="C8508" s="213" t="s">
        <v>87</v>
      </c>
      <c r="D8508" s="213" t="s">
        <v>69</v>
      </c>
      <c r="E8508" s="213">
        <v>196</v>
      </c>
      <c r="F8508" s="213" t="s">
        <v>189</v>
      </c>
    </row>
    <row r="8509" spans="1:6" x14ac:dyDescent="0.3">
      <c r="A8509" s="213">
        <v>2014</v>
      </c>
      <c r="B8509" s="213" t="s">
        <v>94</v>
      </c>
      <c r="C8509" s="213" t="s">
        <v>87</v>
      </c>
      <c r="D8509" s="213" t="s">
        <v>50</v>
      </c>
      <c r="E8509" s="213">
        <v>62</v>
      </c>
      <c r="F8509" s="213" t="s">
        <v>189</v>
      </c>
    </row>
    <row r="8510" spans="1:6" x14ac:dyDescent="0.3">
      <c r="A8510" s="213">
        <v>2014</v>
      </c>
      <c r="B8510" s="213" t="s">
        <v>94</v>
      </c>
      <c r="C8510" s="213" t="s">
        <v>87</v>
      </c>
      <c r="D8510" s="213" t="s">
        <v>279</v>
      </c>
      <c r="E8510" s="213">
        <v>115</v>
      </c>
      <c r="F8510" s="213" t="s">
        <v>189</v>
      </c>
    </row>
    <row r="8511" spans="1:6" x14ac:dyDescent="0.3">
      <c r="A8511" s="213">
        <v>2014</v>
      </c>
      <c r="B8511" s="213" t="s">
        <v>94</v>
      </c>
      <c r="C8511" s="213" t="s">
        <v>87</v>
      </c>
      <c r="D8511" s="213" t="s">
        <v>24</v>
      </c>
      <c r="E8511" s="292">
        <v>1108</v>
      </c>
      <c r="F8511" s="213" t="s">
        <v>189</v>
      </c>
    </row>
    <row r="8512" spans="1:6" x14ac:dyDescent="0.3">
      <c r="A8512" s="213">
        <v>2014</v>
      </c>
      <c r="B8512" s="213" t="s">
        <v>94</v>
      </c>
      <c r="C8512" s="213" t="s">
        <v>87</v>
      </c>
      <c r="D8512" s="213" t="s">
        <v>9</v>
      </c>
      <c r="E8512" s="213">
        <v>858</v>
      </c>
      <c r="F8512" s="213" t="s">
        <v>189</v>
      </c>
    </row>
    <row r="8513" spans="1:6" x14ac:dyDescent="0.3">
      <c r="A8513" s="213">
        <v>2014</v>
      </c>
      <c r="B8513" s="213" t="s">
        <v>94</v>
      </c>
      <c r="C8513" s="213" t="s">
        <v>87</v>
      </c>
      <c r="D8513" s="213" t="s">
        <v>67</v>
      </c>
      <c r="E8513" s="213">
        <v>377</v>
      </c>
      <c r="F8513" s="213" t="s">
        <v>189</v>
      </c>
    </row>
    <row r="8514" spans="1:6" x14ac:dyDescent="0.3">
      <c r="A8514" s="213">
        <v>2014</v>
      </c>
      <c r="B8514" s="213" t="s">
        <v>94</v>
      </c>
      <c r="C8514" s="213" t="s">
        <v>87</v>
      </c>
      <c r="D8514" s="213" t="s">
        <v>28</v>
      </c>
      <c r="E8514" s="213">
        <v>597</v>
      </c>
      <c r="F8514" s="213" t="s">
        <v>189</v>
      </c>
    </row>
    <row r="8515" spans="1:6" x14ac:dyDescent="0.3">
      <c r="A8515" s="213">
        <v>2014</v>
      </c>
      <c r="B8515" s="213" t="s">
        <v>94</v>
      </c>
      <c r="C8515" s="213" t="s">
        <v>87</v>
      </c>
      <c r="D8515" s="213" t="s">
        <v>31</v>
      </c>
      <c r="E8515" s="213">
        <v>475</v>
      </c>
      <c r="F8515" s="213" t="s">
        <v>189</v>
      </c>
    </row>
    <row r="8516" spans="1:6" x14ac:dyDescent="0.3">
      <c r="A8516" s="213">
        <v>2014</v>
      </c>
      <c r="B8516" s="213" t="s">
        <v>94</v>
      </c>
      <c r="C8516" s="213" t="s">
        <v>87</v>
      </c>
      <c r="D8516" s="213" t="s">
        <v>64</v>
      </c>
      <c r="E8516" s="213">
        <v>575</v>
      </c>
      <c r="F8516" s="213" t="s">
        <v>189</v>
      </c>
    </row>
    <row r="8517" spans="1:6" x14ac:dyDescent="0.3">
      <c r="A8517" s="213">
        <v>2014</v>
      </c>
      <c r="B8517" s="213" t="s">
        <v>94</v>
      </c>
      <c r="C8517" s="213" t="s">
        <v>87</v>
      </c>
      <c r="D8517" s="213" t="s">
        <v>290</v>
      </c>
      <c r="E8517" s="213">
        <v>37</v>
      </c>
      <c r="F8517" s="213" t="s">
        <v>189</v>
      </c>
    </row>
    <row r="8518" spans="1:6" x14ac:dyDescent="0.3">
      <c r="A8518" s="213">
        <v>2014</v>
      </c>
      <c r="B8518" s="213" t="s">
        <v>94</v>
      </c>
      <c r="C8518" s="213" t="s">
        <v>87</v>
      </c>
      <c r="D8518" s="213" t="s">
        <v>280</v>
      </c>
      <c r="E8518" s="213">
        <v>167</v>
      </c>
      <c r="F8518" s="213" t="s">
        <v>189</v>
      </c>
    </row>
    <row r="8519" spans="1:6" x14ac:dyDescent="0.3">
      <c r="A8519" s="213">
        <v>2014</v>
      </c>
      <c r="B8519" s="213" t="s">
        <v>94</v>
      </c>
      <c r="C8519" s="213" t="s">
        <v>87</v>
      </c>
      <c r="D8519" s="213" t="s">
        <v>73</v>
      </c>
      <c r="E8519" s="292">
        <v>1032</v>
      </c>
      <c r="F8519" s="213" t="s">
        <v>189</v>
      </c>
    </row>
    <row r="8520" spans="1:6" x14ac:dyDescent="0.3">
      <c r="A8520" s="213">
        <v>2014</v>
      </c>
      <c r="B8520" s="213" t="s">
        <v>94</v>
      </c>
      <c r="C8520" s="213" t="s">
        <v>87</v>
      </c>
      <c r="D8520" s="213" t="s">
        <v>26</v>
      </c>
      <c r="E8520" s="213">
        <v>441</v>
      </c>
      <c r="F8520" s="213" t="s">
        <v>189</v>
      </c>
    </row>
    <row r="8521" spans="1:6" x14ac:dyDescent="0.3">
      <c r="A8521" s="213">
        <v>2014</v>
      </c>
      <c r="B8521" s="213" t="s">
        <v>94</v>
      </c>
      <c r="C8521" s="213" t="s">
        <v>87</v>
      </c>
      <c r="D8521" s="213" t="s">
        <v>32</v>
      </c>
      <c r="E8521" s="213">
        <v>421</v>
      </c>
      <c r="F8521" s="213" t="s">
        <v>189</v>
      </c>
    </row>
    <row r="8522" spans="1:6" x14ac:dyDescent="0.3">
      <c r="A8522" s="213">
        <v>2014</v>
      </c>
      <c r="B8522" s="213" t="s">
        <v>94</v>
      </c>
      <c r="C8522" s="213" t="s">
        <v>87</v>
      </c>
      <c r="D8522" s="213" t="s">
        <v>46</v>
      </c>
      <c r="E8522" s="292">
        <v>1005</v>
      </c>
      <c r="F8522" s="213" t="s">
        <v>189</v>
      </c>
    </row>
    <row r="8523" spans="1:6" x14ac:dyDescent="0.3">
      <c r="A8523" s="213">
        <v>2014</v>
      </c>
      <c r="B8523" s="213" t="s">
        <v>94</v>
      </c>
      <c r="C8523" s="213" t="s">
        <v>87</v>
      </c>
      <c r="D8523" s="213" t="s">
        <v>75</v>
      </c>
      <c r="E8523" s="213">
        <v>654</v>
      </c>
      <c r="F8523" s="213" t="s">
        <v>189</v>
      </c>
    </row>
    <row r="8524" spans="1:6" x14ac:dyDescent="0.3">
      <c r="A8524" s="213">
        <v>2014</v>
      </c>
      <c r="B8524" s="213" t="s">
        <v>94</v>
      </c>
      <c r="C8524" s="213" t="s">
        <v>87</v>
      </c>
      <c r="D8524" s="213" t="s">
        <v>10</v>
      </c>
      <c r="E8524" s="292">
        <v>1526</v>
      </c>
      <c r="F8524" s="213" t="s">
        <v>189</v>
      </c>
    </row>
    <row r="8525" spans="1:6" x14ac:dyDescent="0.3">
      <c r="A8525" s="213">
        <v>2014</v>
      </c>
      <c r="B8525" s="213" t="s">
        <v>94</v>
      </c>
      <c r="C8525" s="213" t="s">
        <v>87</v>
      </c>
      <c r="D8525" s="213" t="s">
        <v>291</v>
      </c>
      <c r="E8525" s="213">
        <v>162</v>
      </c>
      <c r="F8525" s="213" t="s">
        <v>189</v>
      </c>
    </row>
    <row r="8526" spans="1:6" x14ac:dyDescent="0.3">
      <c r="A8526" s="213">
        <v>2014</v>
      </c>
      <c r="B8526" s="213" t="s">
        <v>94</v>
      </c>
      <c r="C8526" s="213" t="s">
        <v>87</v>
      </c>
      <c r="D8526" s="213" t="s">
        <v>15</v>
      </c>
      <c r="E8526" s="292">
        <v>1240</v>
      </c>
      <c r="F8526" s="213" t="s">
        <v>189</v>
      </c>
    </row>
    <row r="8527" spans="1:6" x14ac:dyDescent="0.3">
      <c r="A8527" s="213">
        <v>2014</v>
      </c>
      <c r="B8527" s="213" t="s">
        <v>94</v>
      </c>
      <c r="C8527" s="213" t="s">
        <v>87</v>
      </c>
      <c r="D8527" s="213" t="s">
        <v>18</v>
      </c>
      <c r="E8527" s="292">
        <v>1473</v>
      </c>
      <c r="F8527" s="213" t="s">
        <v>189</v>
      </c>
    </row>
    <row r="8528" spans="1:6" x14ac:dyDescent="0.3">
      <c r="A8528" s="213">
        <v>2014</v>
      </c>
      <c r="B8528" s="213" t="s">
        <v>94</v>
      </c>
      <c r="C8528" s="213" t="s">
        <v>87</v>
      </c>
      <c r="D8528" s="213" t="s">
        <v>77</v>
      </c>
      <c r="E8528" s="213">
        <v>510</v>
      </c>
      <c r="F8528" s="213" t="s">
        <v>189</v>
      </c>
    </row>
    <row r="8529" spans="1:6" x14ac:dyDescent="0.3">
      <c r="A8529" s="213">
        <v>2014</v>
      </c>
      <c r="B8529" s="213" t="s">
        <v>94</v>
      </c>
      <c r="C8529" s="213" t="s">
        <v>87</v>
      </c>
      <c r="D8529" s="213" t="s">
        <v>44</v>
      </c>
      <c r="E8529" s="213">
        <v>104</v>
      </c>
      <c r="F8529" s="213" t="s">
        <v>189</v>
      </c>
    </row>
    <row r="8530" spans="1:6" x14ac:dyDescent="0.3">
      <c r="A8530" s="213">
        <v>2014</v>
      </c>
      <c r="B8530" s="213" t="s">
        <v>94</v>
      </c>
      <c r="C8530" s="213" t="s">
        <v>87</v>
      </c>
      <c r="D8530" s="213" t="s">
        <v>71</v>
      </c>
      <c r="E8530" s="213">
        <v>471</v>
      </c>
      <c r="F8530" s="213" t="s">
        <v>189</v>
      </c>
    </row>
    <row r="8531" spans="1:6" x14ac:dyDescent="0.3">
      <c r="A8531" s="213">
        <v>2014</v>
      </c>
      <c r="B8531" s="213" t="s">
        <v>94</v>
      </c>
      <c r="C8531" s="213" t="s">
        <v>87</v>
      </c>
      <c r="D8531" s="213" t="s">
        <v>52</v>
      </c>
      <c r="E8531" s="213">
        <v>89</v>
      </c>
      <c r="F8531" s="213" t="s">
        <v>189</v>
      </c>
    </row>
    <row r="8532" spans="1:6" x14ac:dyDescent="0.3">
      <c r="A8532" s="213">
        <v>2014</v>
      </c>
      <c r="B8532" s="213" t="s">
        <v>94</v>
      </c>
      <c r="C8532" s="213" t="s">
        <v>87</v>
      </c>
      <c r="D8532" s="213" t="s">
        <v>20</v>
      </c>
      <c r="E8532" s="213">
        <v>813</v>
      </c>
      <c r="F8532" s="213" t="s">
        <v>189</v>
      </c>
    </row>
    <row r="8533" spans="1:6" x14ac:dyDescent="0.3">
      <c r="A8533" s="213">
        <v>2014</v>
      </c>
      <c r="B8533" s="213" t="s">
        <v>94</v>
      </c>
      <c r="C8533" s="213" t="s">
        <v>87</v>
      </c>
      <c r="D8533" s="213" t="s">
        <v>95</v>
      </c>
      <c r="E8533" s="292">
        <v>1308</v>
      </c>
      <c r="F8533" s="213" t="s">
        <v>189</v>
      </c>
    </row>
    <row r="8534" spans="1:6" x14ac:dyDescent="0.3">
      <c r="A8534" s="213">
        <v>2014</v>
      </c>
      <c r="B8534" s="213" t="s">
        <v>94</v>
      </c>
      <c r="C8534" s="213" t="s">
        <v>87</v>
      </c>
      <c r="D8534" s="213" t="s">
        <v>30</v>
      </c>
      <c r="E8534" s="213">
        <v>183</v>
      </c>
      <c r="F8534" s="213" t="s">
        <v>189</v>
      </c>
    </row>
    <row r="8535" spans="1:6" x14ac:dyDescent="0.3">
      <c r="A8535" s="213">
        <v>2014</v>
      </c>
      <c r="B8535" s="213" t="s">
        <v>94</v>
      </c>
      <c r="C8535" s="213" t="s">
        <v>87</v>
      </c>
      <c r="D8535" s="213" t="s">
        <v>58</v>
      </c>
      <c r="E8535" s="213">
        <v>50</v>
      </c>
      <c r="F8535" s="213" t="s">
        <v>189</v>
      </c>
    </row>
    <row r="8536" spans="1:6" x14ac:dyDescent="0.3">
      <c r="A8536" s="213">
        <v>2014</v>
      </c>
      <c r="B8536" s="213" t="s">
        <v>94</v>
      </c>
      <c r="C8536" s="213" t="s">
        <v>87</v>
      </c>
      <c r="D8536" s="213" t="s">
        <v>281</v>
      </c>
      <c r="E8536" s="292">
        <v>3521</v>
      </c>
      <c r="F8536" s="213" t="s">
        <v>189</v>
      </c>
    </row>
    <row r="8537" spans="1:6" x14ac:dyDescent="0.3">
      <c r="A8537" s="213">
        <v>2014</v>
      </c>
      <c r="B8537" s="213" t="s">
        <v>94</v>
      </c>
      <c r="C8537" s="213" t="s">
        <v>87</v>
      </c>
      <c r="D8537" s="213" t="s">
        <v>54</v>
      </c>
      <c r="E8537" s="213">
        <v>39</v>
      </c>
      <c r="F8537" s="213" t="s">
        <v>189</v>
      </c>
    </row>
    <row r="8538" spans="1:6" x14ac:dyDescent="0.3">
      <c r="A8538" s="213">
        <v>2014</v>
      </c>
      <c r="B8538" s="213" t="s">
        <v>94</v>
      </c>
      <c r="C8538" s="213" t="s">
        <v>87</v>
      </c>
      <c r="D8538" s="213" t="s">
        <v>282</v>
      </c>
      <c r="E8538" s="213">
        <v>233</v>
      </c>
      <c r="F8538" s="213" t="s">
        <v>189</v>
      </c>
    </row>
    <row r="8539" spans="1:6" x14ac:dyDescent="0.3">
      <c r="A8539" s="213">
        <v>2014</v>
      </c>
      <c r="B8539" s="213" t="s">
        <v>94</v>
      </c>
      <c r="C8539" s="213" t="s">
        <v>87</v>
      </c>
      <c r="D8539" s="213" t="s">
        <v>145</v>
      </c>
      <c r="E8539" s="292">
        <v>14360</v>
      </c>
      <c r="F8539" s="213" t="s">
        <v>189</v>
      </c>
    </row>
    <row r="8540" spans="1:6" x14ac:dyDescent="0.3">
      <c r="A8540" s="213">
        <v>2014</v>
      </c>
      <c r="B8540" s="213" t="s">
        <v>94</v>
      </c>
      <c r="C8540" s="213" t="s">
        <v>87</v>
      </c>
      <c r="D8540" s="213" t="s">
        <v>146</v>
      </c>
      <c r="E8540" s="292">
        <v>7844</v>
      </c>
      <c r="F8540" s="213" t="s">
        <v>189</v>
      </c>
    </row>
    <row r="8541" spans="1:6" x14ac:dyDescent="0.3">
      <c r="A8541" s="213">
        <v>2014</v>
      </c>
      <c r="B8541" s="213" t="s">
        <v>94</v>
      </c>
      <c r="C8541" s="213" t="s">
        <v>87</v>
      </c>
      <c r="D8541" s="213" t="s">
        <v>147</v>
      </c>
      <c r="E8541" s="292">
        <v>17270</v>
      </c>
      <c r="F8541" s="213" t="s">
        <v>189</v>
      </c>
    </row>
    <row r="8542" spans="1:6" x14ac:dyDescent="0.3">
      <c r="A8542" s="213">
        <v>2014</v>
      </c>
      <c r="B8542" s="213" t="s">
        <v>94</v>
      </c>
      <c r="C8542" s="213" t="s">
        <v>88</v>
      </c>
      <c r="D8542" s="213" t="s">
        <v>59</v>
      </c>
      <c r="E8542" s="213">
        <v>40</v>
      </c>
      <c r="F8542" s="213" t="s">
        <v>189</v>
      </c>
    </row>
    <row r="8543" spans="1:6" x14ac:dyDescent="0.3">
      <c r="A8543" s="213">
        <v>2014</v>
      </c>
      <c r="B8543" s="213" t="s">
        <v>94</v>
      </c>
      <c r="C8543" s="213" t="s">
        <v>88</v>
      </c>
      <c r="D8543" s="213" t="s">
        <v>79</v>
      </c>
      <c r="E8543" s="213">
        <v>744</v>
      </c>
      <c r="F8543" s="213" t="s">
        <v>189</v>
      </c>
    </row>
    <row r="8544" spans="1:6" x14ac:dyDescent="0.3">
      <c r="A8544" s="213">
        <v>2014</v>
      </c>
      <c r="B8544" s="213" t="s">
        <v>94</v>
      </c>
      <c r="C8544" s="213" t="s">
        <v>88</v>
      </c>
      <c r="D8544" s="213" t="s">
        <v>17</v>
      </c>
      <c r="E8544" s="213">
        <v>364</v>
      </c>
      <c r="F8544" s="213" t="s">
        <v>189</v>
      </c>
    </row>
    <row r="8545" spans="1:6" x14ac:dyDescent="0.3">
      <c r="A8545" s="213">
        <v>2014</v>
      </c>
      <c r="B8545" s="213" t="s">
        <v>94</v>
      </c>
      <c r="C8545" s="213" t="s">
        <v>88</v>
      </c>
      <c r="D8545" s="213" t="s">
        <v>274</v>
      </c>
      <c r="E8545" s="213">
        <v>48</v>
      </c>
      <c r="F8545" s="213" t="s">
        <v>189</v>
      </c>
    </row>
    <row r="8546" spans="1:6" x14ac:dyDescent="0.3">
      <c r="A8546" s="213">
        <v>2014</v>
      </c>
      <c r="B8546" s="213" t="s">
        <v>94</v>
      </c>
      <c r="C8546" s="213" t="s">
        <v>88</v>
      </c>
      <c r="D8546" s="213" t="s">
        <v>66</v>
      </c>
      <c r="E8546" s="213">
        <v>87</v>
      </c>
      <c r="F8546" s="213" t="s">
        <v>189</v>
      </c>
    </row>
    <row r="8547" spans="1:6" x14ac:dyDescent="0.3">
      <c r="A8547" s="213">
        <v>2014</v>
      </c>
      <c r="B8547" s="213" t="s">
        <v>94</v>
      </c>
      <c r="C8547" s="213" t="s">
        <v>88</v>
      </c>
      <c r="D8547" s="213" t="s">
        <v>11</v>
      </c>
      <c r="E8547" s="213">
        <v>611</v>
      </c>
      <c r="F8547" s="213" t="s">
        <v>189</v>
      </c>
    </row>
    <row r="8548" spans="1:6" x14ac:dyDescent="0.3">
      <c r="A8548" s="213">
        <v>2014</v>
      </c>
      <c r="B8548" s="213" t="s">
        <v>94</v>
      </c>
      <c r="C8548" s="213" t="s">
        <v>88</v>
      </c>
      <c r="D8548" s="213" t="s">
        <v>56</v>
      </c>
      <c r="E8548" s="213">
        <v>172</v>
      </c>
      <c r="F8548" s="213" t="s">
        <v>189</v>
      </c>
    </row>
    <row r="8549" spans="1:6" x14ac:dyDescent="0.3">
      <c r="A8549" s="213">
        <v>2014</v>
      </c>
      <c r="B8549" s="213" t="s">
        <v>94</v>
      </c>
      <c r="C8549" s="213" t="s">
        <v>88</v>
      </c>
      <c r="D8549" s="213" t="s">
        <v>29</v>
      </c>
      <c r="E8549" s="213">
        <v>177</v>
      </c>
      <c r="F8549" s="213" t="s">
        <v>189</v>
      </c>
    </row>
    <row r="8550" spans="1:6" x14ac:dyDescent="0.3">
      <c r="A8550" s="213">
        <v>2014</v>
      </c>
      <c r="B8550" s="213" t="s">
        <v>94</v>
      </c>
      <c r="C8550" s="213" t="s">
        <v>88</v>
      </c>
      <c r="D8550" s="213" t="s">
        <v>47</v>
      </c>
      <c r="E8550" s="213">
        <v>487</v>
      </c>
      <c r="F8550" s="213" t="s">
        <v>189</v>
      </c>
    </row>
    <row r="8551" spans="1:6" x14ac:dyDescent="0.3">
      <c r="A8551" s="213">
        <v>2014</v>
      </c>
      <c r="B8551" s="213" t="s">
        <v>94</v>
      </c>
      <c r="C8551" s="213" t="s">
        <v>88</v>
      </c>
      <c r="D8551" s="213" t="s">
        <v>57</v>
      </c>
      <c r="E8551" s="213">
        <v>94</v>
      </c>
      <c r="F8551" s="213" t="s">
        <v>189</v>
      </c>
    </row>
    <row r="8552" spans="1:6" x14ac:dyDescent="0.3">
      <c r="A8552" s="213">
        <v>2014</v>
      </c>
      <c r="B8552" s="213" t="s">
        <v>94</v>
      </c>
      <c r="C8552" s="213" t="s">
        <v>88</v>
      </c>
      <c r="D8552" s="213" t="s">
        <v>74</v>
      </c>
      <c r="E8552" s="213">
        <v>433</v>
      </c>
      <c r="F8552" s="213" t="s">
        <v>189</v>
      </c>
    </row>
    <row r="8553" spans="1:6" x14ac:dyDescent="0.3">
      <c r="A8553" s="213">
        <v>2014</v>
      </c>
      <c r="B8553" s="213" t="s">
        <v>94</v>
      </c>
      <c r="C8553" s="213" t="s">
        <v>88</v>
      </c>
      <c r="D8553" s="213" t="s">
        <v>53</v>
      </c>
      <c r="E8553" s="213">
        <v>52</v>
      </c>
      <c r="F8553" s="213" t="s">
        <v>189</v>
      </c>
    </row>
    <row r="8554" spans="1:6" x14ac:dyDescent="0.3">
      <c r="A8554" s="213">
        <v>2014</v>
      </c>
      <c r="B8554" s="213" t="s">
        <v>94</v>
      </c>
      <c r="C8554" s="213" t="s">
        <v>88</v>
      </c>
      <c r="D8554" s="213" t="s">
        <v>33</v>
      </c>
      <c r="E8554" s="213">
        <v>115</v>
      </c>
      <c r="F8554" s="213" t="s">
        <v>189</v>
      </c>
    </row>
    <row r="8555" spans="1:6" x14ac:dyDescent="0.3">
      <c r="A8555" s="213">
        <v>2014</v>
      </c>
      <c r="B8555" s="213" t="s">
        <v>94</v>
      </c>
      <c r="C8555" s="213" t="s">
        <v>88</v>
      </c>
      <c r="D8555" s="213" t="s">
        <v>60</v>
      </c>
      <c r="E8555" s="213">
        <v>185</v>
      </c>
      <c r="F8555" s="213" t="s">
        <v>189</v>
      </c>
    </row>
    <row r="8556" spans="1:6" x14ac:dyDescent="0.3">
      <c r="A8556" s="213">
        <v>2014</v>
      </c>
      <c r="B8556" s="213" t="s">
        <v>94</v>
      </c>
      <c r="C8556" s="213" t="s">
        <v>88</v>
      </c>
      <c r="D8556" s="213" t="s">
        <v>25</v>
      </c>
      <c r="E8556" s="213">
        <v>438</v>
      </c>
      <c r="F8556" s="213" t="s">
        <v>189</v>
      </c>
    </row>
    <row r="8557" spans="1:6" x14ac:dyDescent="0.3">
      <c r="A8557" s="213">
        <v>2014</v>
      </c>
      <c r="B8557" s="213" t="s">
        <v>94</v>
      </c>
      <c r="C8557" s="213" t="s">
        <v>88</v>
      </c>
      <c r="D8557" s="213" t="s">
        <v>7</v>
      </c>
      <c r="E8557" s="213">
        <v>525</v>
      </c>
      <c r="F8557" s="213" t="s">
        <v>189</v>
      </c>
    </row>
    <row r="8558" spans="1:6" x14ac:dyDescent="0.3">
      <c r="A8558" s="213">
        <v>2014</v>
      </c>
      <c r="B8558" s="213" t="s">
        <v>94</v>
      </c>
      <c r="C8558" s="213" t="s">
        <v>88</v>
      </c>
      <c r="D8558" s="213" t="s">
        <v>36</v>
      </c>
      <c r="E8558" s="213">
        <v>131</v>
      </c>
      <c r="F8558" s="213" t="s">
        <v>189</v>
      </c>
    </row>
    <row r="8559" spans="1:6" x14ac:dyDescent="0.3">
      <c r="A8559" s="213">
        <v>2014</v>
      </c>
      <c r="B8559" s="213" t="s">
        <v>94</v>
      </c>
      <c r="C8559" s="213" t="s">
        <v>88</v>
      </c>
      <c r="D8559" s="213" t="s">
        <v>21</v>
      </c>
      <c r="E8559" s="213">
        <v>172</v>
      </c>
      <c r="F8559" s="213" t="s">
        <v>189</v>
      </c>
    </row>
    <row r="8560" spans="1:6" x14ac:dyDescent="0.3">
      <c r="A8560" s="213">
        <v>2014</v>
      </c>
      <c r="B8560" s="213" t="s">
        <v>94</v>
      </c>
      <c r="C8560" s="213" t="s">
        <v>88</v>
      </c>
      <c r="D8560" s="213" t="s">
        <v>286</v>
      </c>
      <c r="E8560" s="213">
        <v>30</v>
      </c>
      <c r="F8560" s="213" t="s">
        <v>189</v>
      </c>
    </row>
    <row r="8561" spans="1:6" x14ac:dyDescent="0.3">
      <c r="A8561" s="213">
        <v>2014</v>
      </c>
      <c r="B8561" s="213" t="s">
        <v>94</v>
      </c>
      <c r="C8561" s="213" t="s">
        <v>88</v>
      </c>
      <c r="D8561" s="213" t="s">
        <v>16</v>
      </c>
      <c r="E8561" s="213">
        <v>396</v>
      </c>
      <c r="F8561" s="213" t="s">
        <v>189</v>
      </c>
    </row>
    <row r="8562" spans="1:6" x14ac:dyDescent="0.3">
      <c r="A8562" s="213">
        <v>2014</v>
      </c>
      <c r="B8562" s="213" t="s">
        <v>94</v>
      </c>
      <c r="C8562" s="213" t="s">
        <v>88</v>
      </c>
      <c r="D8562" s="213" t="s">
        <v>2</v>
      </c>
      <c r="E8562" s="213">
        <v>867</v>
      </c>
      <c r="F8562" s="213" t="s">
        <v>189</v>
      </c>
    </row>
    <row r="8563" spans="1:6" x14ac:dyDescent="0.3">
      <c r="A8563" s="213">
        <v>2014</v>
      </c>
      <c r="B8563" s="213" t="s">
        <v>94</v>
      </c>
      <c r="C8563" s="213" t="s">
        <v>88</v>
      </c>
      <c r="D8563" s="213" t="s">
        <v>4</v>
      </c>
      <c r="E8563" s="213">
        <v>864</v>
      </c>
      <c r="F8563" s="213" t="s">
        <v>189</v>
      </c>
    </row>
    <row r="8564" spans="1:6" x14ac:dyDescent="0.3">
      <c r="A8564" s="213">
        <v>2014</v>
      </c>
      <c r="B8564" s="213" t="s">
        <v>94</v>
      </c>
      <c r="C8564" s="213" t="s">
        <v>88</v>
      </c>
      <c r="D8564" s="213" t="s">
        <v>38</v>
      </c>
      <c r="E8564" s="213">
        <v>61</v>
      </c>
      <c r="F8564" s="213" t="s">
        <v>189</v>
      </c>
    </row>
    <row r="8565" spans="1:6" x14ac:dyDescent="0.3">
      <c r="A8565" s="213">
        <v>2014</v>
      </c>
      <c r="B8565" s="213" t="s">
        <v>94</v>
      </c>
      <c r="C8565" s="213" t="s">
        <v>88</v>
      </c>
      <c r="D8565" s="213" t="s">
        <v>275</v>
      </c>
      <c r="E8565" s="213">
        <v>117</v>
      </c>
      <c r="F8565" s="213" t="s">
        <v>189</v>
      </c>
    </row>
    <row r="8566" spans="1:6" x14ac:dyDescent="0.3">
      <c r="A8566" s="213">
        <v>2014</v>
      </c>
      <c r="B8566" s="213" t="s">
        <v>94</v>
      </c>
      <c r="C8566" s="213" t="s">
        <v>88</v>
      </c>
      <c r="D8566" s="213" t="s">
        <v>8</v>
      </c>
      <c r="E8566" s="213">
        <v>320</v>
      </c>
      <c r="F8566" s="213" t="s">
        <v>189</v>
      </c>
    </row>
    <row r="8567" spans="1:6" x14ac:dyDescent="0.3">
      <c r="A8567" s="213">
        <v>2014</v>
      </c>
      <c r="B8567" s="213" t="s">
        <v>94</v>
      </c>
      <c r="C8567" s="213" t="s">
        <v>88</v>
      </c>
      <c r="D8567" s="213" t="s">
        <v>78</v>
      </c>
      <c r="E8567" s="213">
        <v>476</v>
      </c>
      <c r="F8567" s="213" t="s">
        <v>189</v>
      </c>
    </row>
    <row r="8568" spans="1:6" x14ac:dyDescent="0.3">
      <c r="A8568" s="213">
        <v>2014</v>
      </c>
      <c r="B8568" s="213" t="s">
        <v>94</v>
      </c>
      <c r="C8568" s="213" t="s">
        <v>88</v>
      </c>
      <c r="D8568" s="213" t="s">
        <v>27</v>
      </c>
      <c r="E8568" s="213">
        <v>339</v>
      </c>
      <c r="F8568" s="213" t="s">
        <v>189</v>
      </c>
    </row>
    <row r="8569" spans="1:6" x14ac:dyDescent="0.3">
      <c r="A8569" s="213">
        <v>2014</v>
      </c>
      <c r="B8569" s="213" t="s">
        <v>94</v>
      </c>
      <c r="C8569" s="213" t="s">
        <v>88</v>
      </c>
      <c r="D8569" s="213" t="s">
        <v>13</v>
      </c>
      <c r="E8569" s="213">
        <v>140</v>
      </c>
      <c r="F8569" s="213" t="s">
        <v>189</v>
      </c>
    </row>
    <row r="8570" spans="1:6" x14ac:dyDescent="0.3">
      <c r="A8570" s="213">
        <v>2014</v>
      </c>
      <c r="B8570" s="213" t="s">
        <v>94</v>
      </c>
      <c r="C8570" s="213" t="s">
        <v>88</v>
      </c>
      <c r="D8570" s="213" t="s">
        <v>70</v>
      </c>
      <c r="E8570" s="213">
        <v>367</v>
      </c>
      <c r="F8570" s="213" t="s">
        <v>189</v>
      </c>
    </row>
    <row r="8571" spans="1:6" x14ac:dyDescent="0.3">
      <c r="A8571" s="213">
        <v>2014</v>
      </c>
      <c r="B8571" s="213" t="s">
        <v>94</v>
      </c>
      <c r="C8571" s="213" t="s">
        <v>88</v>
      </c>
      <c r="D8571" s="213" t="s">
        <v>72</v>
      </c>
      <c r="E8571" s="213">
        <v>100</v>
      </c>
      <c r="F8571" s="213" t="s">
        <v>189</v>
      </c>
    </row>
    <row r="8572" spans="1:6" x14ac:dyDescent="0.3">
      <c r="A8572" s="213">
        <v>2014</v>
      </c>
      <c r="B8572" s="213" t="s">
        <v>94</v>
      </c>
      <c r="C8572" s="213" t="s">
        <v>88</v>
      </c>
      <c r="D8572" s="213" t="s">
        <v>276</v>
      </c>
      <c r="E8572" s="213">
        <v>35</v>
      </c>
      <c r="F8572" s="213" t="s">
        <v>189</v>
      </c>
    </row>
    <row r="8573" spans="1:6" x14ac:dyDescent="0.3">
      <c r="A8573" s="213">
        <v>2014</v>
      </c>
      <c r="B8573" s="213" t="s">
        <v>94</v>
      </c>
      <c r="C8573" s="213" t="s">
        <v>88</v>
      </c>
      <c r="D8573" s="213" t="s">
        <v>6</v>
      </c>
      <c r="E8573" s="213">
        <v>819</v>
      </c>
      <c r="F8573" s="213" t="s">
        <v>189</v>
      </c>
    </row>
    <row r="8574" spans="1:6" x14ac:dyDescent="0.3">
      <c r="A8574" s="213">
        <v>2014</v>
      </c>
      <c r="B8574" s="213" t="s">
        <v>94</v>
      </c>
      <c r="C8574" s="213" t="s">
        <v>88</v>
      </c>
      <c r="D8574" s="213" t="s">
        <v>62</v>
      </c>
      <c r="E8574" s="213">
        <v>232</v>
      </c>
      <c r="F8574" s="213" t="s">
        <v>189</v>
      </c>
    </row>
    <row r="8575" spans="1:6" x14ac:dyDescent="0.3">
      <c r="A8575" s="213">
        <v>2014</v>
      </c>
      <c r="B8575" s="213" t="s">
        <v>94</v>
      </c>
      <c r="C8575" s="213" t="s">
        <v>88</v>
      </c>
      <c r="D8575" s="213" t="s">
        <v>5</v>
      </c>
      <c r="E8575" s="213">
        <v>664</v>
      </c>
      <c r="F8575" s="213" t="s">
        <v>189</v>
      </c>
    </row>
    <row r="8576" spans="1:6" x14ac:dyDescent="0.3">
      <c r="A8576" s="213">
        <v>2014</v>
      </c>
      <c r="B8576" s="213" t="s">
        <v>94</v>
      </c>
      <c r="C8576" s="213" t="s">
        <v>88</v>
      </c>
      <c r="D8576" s="213" t="s">
        <v>76</v>
      </c>
      <c r="E8576" s="213">
        <v>420</v>
      </c>
      <c r="F8576" s="213" t="s">
        <v>189</v>
      </c>
    </row>
    <row r="8577" spans="1:6" x14ac:dyDescent="0.3">
      <c r="A8577" s="213">
        <v>2014</v>
      </c>
      <c r="B8577" s="213" t="s">
        <v>94</v>
      </c>
      <c r="C8577" s="213" t="s">
        <v>88</v>
      </c>
      <c r="D8577" s="213" t="s">
        <v>63</v>
      </c>
      <c r="E8577" s="213">
        <v>72</v>
      </c>
      <c r="F8577" s="213" t="s">
        <v>189</v>
      </c>
    </row>
    <row r="8578" spans="1:6" x14ac:dyDescent="0.3">
      <c r="A8578" s="213">
        <v>2014</v>
      </c>
      <c r="B8578" s="213" t="s">
        <v>94</v>
      </c>
      <c r="C8578" s="213" t="s">
        <v>88</v>
      </c>
      <c r="D8578" s="213" t="s">
        <v>277</v>
      </c>
      <c r="E8578" s="213">
        <v>47</v>
      </c>
      <c r="F8578" s="213" t="s">
        <v>189</v>
      </c>
    </row>
    <row r="8579" spans="1:6" x14ac:dyDescent="0.3">
      <c r="A8579" s="213">
        <v>2014</v>
      </c>
      <c r="B8579" s="213" t="s">
        <v>94</v>
      </c>
      <c r="C8579" s="213" t="s">
        <v>88</v>
      </c>
      <c r="D8579" s="213" t="s">
        <v>43</v>
      </c>
      <c r="E8579" s="213">
        <v>101</v>
      </c>
      <c r="F8579" s="213" t="s">
        <v>189</v>
      </c>
    </row>
    <row r="8580" spans="1:6" x14ac:dyDescent="0.3">
      <c r="A8580" s="213">
        <v>2014</v>
      </c>
      <c r="B8580" s="213" t="s">
        <v>94</v>
      </c>
      <c r="C8580" s="213" t="s">
        <v>88</v>
      </c>
      <c r="D8580" s="213" t="s">
        <v>65</v>
      </c>
      <c r="E8580" s="213">
        <v>98</v>
      </c>
      <c r="F8580" s="213" t="s">
        <v>189</v>
      </c>
    </row>
    <row r="8581" spans="1:6" x14ac:dyDescent="0.3">
      <c r="A8581" s="213">
        <v>2014</v>
      </c>
      <c r="B8581" s="213" t="s">
        <v>94</v>
      </c>
      <c r="C8581" s="213" t="s">
        <v>88</v>
      </c>
      <c r="D8581" s="213" t="s">
        <v>22</v>
      </c>
      <c r="E8581" s="213">
        <v>158</v>
      </c>
      <c r="F8581" s="213" t="s">
        <v>189</v>
      </c>
    </row>
    <row r="8582" spans="1:6" x14ac:dyDescent="0.3">
      <c r="A8582" s="213">
        <v>2014</v>
      </c>
      <c r="B8582" s="213" t="s">
        <v>94</v>
      </c>
      <c r="C8582" s="213" t="s">
        <v>88</v>
      </c>
      <c r="D8582" s="213" t="s">
        <v>61</v>
      </c>
      <c r="E8582" s="213">
        <v>67</v>
      </c>
      <c r="F8582" s="213" t="s">
        <v>189</v>
      </c>
    </row>
    <row r="8583" spans="1:6" x14ac:dyDescent="0.3">
      <c r="A8583" s="213">
        <v>2014</v>
      </c>
      <c r="B8583" s="213" t="s">
        <v>94</v>
      </c>
      <c r="C8583" s="213" t="s">
        <v>88</v>
      </c>
      <c r="D8583" s="213" t="s">
        <v>23</v>
      </c>
      <c r="E8583" s="213">
        <v>186</v>
      </c>
      <c r="F8583" s="213" t="s">
        <v>189</v>
      </c>
    </row>
    <row r="8584" spans="1:6" x14ac:dyDescent="0.3">
      <c r="A8584" s="213">
        <v>2014</v>
      </c>
      <c r="B8584" s="213" t="s">
        <v>94</v>
      </c>
      <c r="C8584" s="213" t="s">
        <v>88</v>
      </c>
      <c r="D8584" s="213" t="s">
        <v>12</v>
      </c>
      <c r="E8584" s="213">
        <v>124</v>
      </c>
      <c r="F8584" s="213" t="s">
        <v>189</v>
      </c>
    </row>
    <row r="8585" spans="1:6" x14ac:dyDescent="0.3">
      <c r="A8585" s="213">
        <v>2014</v>
      </c>
      <c r="B8585" s="213" t="s">
        <v>94</v>
      </c>
      <c r="C8585" s="213" t="s">
        <v>88</v>
      </c>
      <c r="D8585" s="213" t="s">
        <v>278</v>
      </c>
      <c r="E8585" s="213">
        <v>274</v>
      </c>
      <c r="F8585" s="213" t="s">
        <v>189</v>
      </c>
    </row>
    <row r="8586" spans="1:6" x14ac:dyDescent="0.3">
      <c r="A8586" s="213">
        <v>2014</v>
      </c>
      <c r="B8586" s="213" t="s">
        <v>94</v>
      </c>
      <c r="C8586" s="213" t="s">
        <v>88</v>
      </c>
      <c r="D8586" s="213" t="s">
        <v>19</v>
      </c>
      <c r="E8586" s="213">
        <v>222</v>
      </c>
      <c r="F8586" s="213" t="s">
        <v>189</v>
      </c>
    </row>
    <row r="8587" spans="1:6" x14ac:dyDescent="0.3">
      <c r="A8587" s="213">
        <v>2014</v>
      </c>
      <c r="B8587" s="213" t="s">
        <v>94</v>
      </c>
      <c r="C8587" s="213" t="s">
        <v>88</v>
      </c>
      <c r="D8587" s="213" t="s">
        <v>45</v>
      </c>
      <c r="E8587" s="213">
        <v>47</v>
      </c>
      <c r="F8587" s="213" t="s">
        <v>189</v>
      </c>
    </row>
    <row r="8588" spans="1:6" x14ac:dyDescent="0.3">
      <c r="A8588" s="213">
        <v>2014</v>
      </c>
      <c r="B8588" s="213" t="s">
        <v>94</v>
      </c>
      <c r="C8588" s="213" t="s">
        <v>88</v>
      </c>
      <c r="D8588" s="213" t="s">
        <v>48</v>
      </c>
      <c r="E8588" s="213">
        <v>140</v>
      </c>
      <c r="F8588" s="213" t="s">
        <v>189</v>
      </c>
    </row>
    <row r="8589" spans="1:6" x14ac:dyDescent="0.3">
      <c r="A8589" s="213">
        <v>2014</v>
      </c>
      <c r="B8589" s="213" t="s">
        <v>94</v>
      </c>
      <c r="C8589" s="213" t="s">
        <v>88</v>
      </c>
      <c r="D8589" s="213" t="s">
        <v>34</v>
      </c>
      <c r="E8589" s="213">
        <v>51</v>
      </c>
      <c r="F8589" s="213" t="s">
        <v>189</v>
      </c>
    </row>
    <row r="8590" spans="1:6" x14ac:dyDescent="0.3">
      <c r="A8590" s="213">
        <v>2014</v>
      </c>
      <c r="B8590" s="213" t="s">
        <v>94</v>
      </c>
      <c r="C8590" s="213" t="s">
        <v>88</v>
      </c>
      <c r="D8590" s="213" t="s">
        <v>3</v>
      </c>
      <c r="E8590" s="213">
        <v>797</v>
      </c>
      <c r="F8590" s="213" t="s">
        <v>189</v>
      </c>
    </row>
    <row r="8591" spans="1:6" x14ac:dyDescent="0.3">
      <c r="A8591" s="213">
        <v>2014</v>
      </c>
      <c r="B8591" s="213" t="s">
        <v>94</v>
      </c>
      <c r="C8591" s="213" t="s">
        <v>88</v>
      </c>
      <c r="D8591" s="213" t="s">
        <v>80</v>
      </c>
      <c r="E8591" s="213">
        <v>312</v>
      </c>
      <c r="F8591" s="213" t="s">
        <v>189</v>
      </c>
    </row>
    <row r="8592" spans="1:6" x14ac:dyDescent="0.3">
      <c r="A8592" s="213">
        <v>2014</v>
      </c>
      <c r="B8592" s="213" t="s">
        <v>94</v>
      </c>
      <c r="C8592" s="213" t="s">
        <v>88</v>
      </c>
      <c r="D8592" s="213" t="s">
        <v>39</v>
      </c>
      <c r="E8592" s="213">
        <v>163</v>
      </c>
      <c r="F8592" s="213" t="s">
        <v>189</v>
      </c>
    </row>
    <row r="8593" spans="1:6" x14ac:dyDescent="0.3">
      <c r="A8593" s="213">
        <v>2014</v>
      </c>
      <c r="B8593" s="213" t="s">
        <v>94</v>
      </c>
      <c r="C8593" s="213" t="s">
        <v>88</v>
      </c>
      <c r="D8593" s="213" t="s">
        <v>14</v>
      </c>
      <c r="E8593" s="213">
        <v>588</v>
      </c>
      <c r="F8593" s="213" t="s">
        <v>189</v>
      </c>
    </row>
    <row r="8594" spans="1:6" x14ac:dyDescent="0.3">
      <c r="A8594" s="213">
        <v>2014</v>
      </c>
      <c r="B8594" s="213" t="s">
        <v>94</v>
      </c>
      <c r="C8594" s="213" t="s">
        <v>88</v>
      </c>
      <c r="D8594" s="213" t="s">
        <v>68</v>
      </c>
      <c r="E8594" s="213">
        <v>110</v>
      </c>
      <c r="F8594" s="213" t="s">
        <v>189</v>
      </c>
    </row>
    <row r="8595" spans="1:6" x14ac:dyDescent="0.3">
      <c r="A8595" s="213">
        <v>2014</v>
      </c>
      <c r="B8595" s="213" t="s">
        <v>94</v>
      </c>
      <c r="C8595" s="213" t="s">
        <v>88</v>
      </c>
      <c r="D8595" s="213" t="s">
        <v>69</v>
      </c>
      <c r="E8595" s="213">
        <v>88</v>
      </c>
      <c r="F8595" s="213" t="s">
        <v>189</v>
      </c>
    </row>
    <row r="8596" spans="1:6" x14ac:dyDescent="0.3">
      <c r="A8596" s="213">
        <v>2014</v>
      </c>
      <c r="B8596" s="213" t="s">
        <v>94</v>
      </c>
      <c r="C8596" s="213" t="s">
        <v>88</v>
      </c>
      <c r="D8596" s="213" t="s">
        <v>279</v>
      </c>
      <c r="E8596" s="213">
        <v>37</v>
      </c>
      <c r="F8596" s="213" t="s">
        <v>189</v>
      </c>
    </row>
    <row r="8597" spans="1:6" x14ac:dyDescent="0.3">
      <c r="A8597" s="213">
        <v>2014</v>
      </c>
      <c r="B8597" s="213" t="s">
        <v>94</v>
      </c>
      <c r="C8597" s="213" t="s">
        <v>88</v>
      </c>
      <c r="D8597" s="213" t="s">
        <v>24</v>
      </c>
      <c r="E8597" s="213">
        <v>535</v>
      </c>
      <c r="F8597" s="213" t="s">
        <v>189</v>
      </c>
    </row>
    <row r="8598" spans="1:6" x14ac:dyDescent="0.3">
      <c r="A8598" s="213">
        <v>2014</v>
      </c>
      <c r="B8598" s="213" t="s">
        <v>94</v>
      </c>
      <c r="C8598" s="213" t="s">
        <v>88</v>
      </c>
      <c r="D8598" s="213" t="s">
        <v>9</v>
      </c>
      <c r="E8598" s="213">
        <v>413</v>
      </c>
      <c r="F8598" s="213" t="s">
        <v>189</v>
      </c>
    </row>
    <row r="8599" spans="1:6" x14ac:dyDescent="0.3">
      <c r="A8599" s="213">
        <v>2014</v>
      </c>
      <c r="B8599" s="213" t="s">
        <v>94</v>
      </c>
      <c r="C8599" s="213" t="s">
        <v>88</v>
      </c>
      <c r="D8599" s="213" t="s">
        <v>67</v>
      </c>
      <c r="E8599" s="213">
        <v>168</v>
      </c>
      <c r="F8599" s="213" t="s">
        <v>189</v>
      </c>
    </row>
    <row r="8600" spans="1:6" x14ac:dyDescent="0.3">
      <c r="A8600" s="213">
        <v>2014</v>
      </c>
      <c r="B8600" s="213" t="s">
        <v>94</v>
      </c>
      <c r="C8600" s="213" t="s">
        <v>88</v>
      </c>
      <c r="D8600" s="213" t="s">
        <v>28</v>
      </c>
      <c r="E8600" s="213">
        <v>279</v>
      </c>
      <c r="F8600" s="213" t="s">
        <v>189</v>
      </c>
    </row>
    <row r="8601" spans="1:6" x14ac:dyDescent="0.3">
      <c r="A8601" s="213">
        <v>2014</v>
      </c>
      <c r="B8601" s="213" t="s">
        <v>94</v>
      </c>
      <c r="C8601" s="213" t="s">
        <v>88</v>
      </c>
      <c r="D8601" s="213" t="s">
        <v>31</v>
      </c>
      <c r="E8601" s="213">
        <v>197</v>
      </c>
      <c r="F8601" s="213" t="s">
        <v>189</v>
      </c>
    </row>
    <row r="8602" spans="1:6" x14ac:dyDescent="0.3">
      <c r="A8602" s="213">
        <v>2014</v>
      </c>
      <c r="B8602" s="213" t="s">
        <v>94</v>
      </c>
      <c r="C8602" s="213" t="s">
        <v>88</v>
      </c>
      <c r="D8602" s="213" t="s">
        <v>64</v>
      </c>
      <c r="E8602" s="213">
        <v>255</v>
      </c>
      <c r="F8602" s="213" t="s">
        <v>189</v>
      </c>
    </row>
    <row r="8603" spans="1:6" x14ac:dyDescent="0.3">
      <c r="A8603" s="213">
        <v>2014</v>
      </c>
      <c r="B8603" s="213" t="s">
        <v>94</v>
      </c>
      <c r="C8603" s="213" t="s">
        <v>88</v>
      </c>
      <c r="D8603" s="213" t="s">
        <v>280</v>
      </c>
      <c r="E8603" s="213">
        <v>64</v>
      </c>
      <c r="F8603" s="213" t="s">
        <v>189</v>
      </c>
    </row>
    <row r="8604" spans="1:6" x14ac:dyDescent="0.3">
      <c r="A8604" s="213">
        <v>2014</v>
      </c>
      <c r="B8604" s="213" t="s">
        <v>94</v>
      </c>
      <c r="C8604" s="213" t="s">
        <v>88</v>
      </c>
      <c r="D8604" s="213" t="s">
        <v>73</v>
      </c>
      <c r="E8604" s="213">
        <v>459</v>
      </c>
      <c r="F8604" s="213" t="s">
        <v>189</v>
      </c>
    </row>
    <row r="8605" spans="1:6" x14ac:dyDescent="0.3">
      <c r="A8605" s="213">
        <v>2014</v>
      </c>
      <c r="B8605" s="213" t="s">
        <v>94</v>
      </c>
      <c r="C8605" s="213" t="s">
        <v>88</v>
      </c>
      <c r="D8605" s="213" t="s">
        <v>26</v>
      </c>
      <c r="E8605" s="213">
        <v>203</v>
      </c>
      <c r="F8605" s="213" t="s">
        <v>189</v>
      </c>
    </row>
    <row r="8606" spans="1:6" x14ac:dyDescent="0.3">
      <c r="A8606" s="213">
        <v>2014</v>
      </c>
      <c r="B8606" s="213" t="s">
        <v>94</v>
      </c>
      <c r="C8606" s="213" t="s">
        <v>88</v>
      </c>
      <c r="D8606" s="213" t="s">
        <v>32</v>
      </c>
      <c r="E8606" s="213">
        <v>206</v>
      </c>
      <c r="F8606" s="213" t="s">
        <v>189</v>
      </c>
    </row>
    <row r="8607" spans="1:6" x14ac:dyDescent="0.3">
      <c r="A8607" s="213">
        <v>2014</v>
      </c>
      <c r="B8607" s="213" t="s">
        <v>94</v>
      </c>
      <c r="C8607" s="213" t="s">
        <v>88</v>
      </c>
      <c r="D8607" s="213" t="s">
        <v>46</v>
      </c>
      <c r="E8607" s="213">
        <v>443</v>
      </c>
      <c r="F8607" s="213" t="s">
        <v>189</v>
      </c>
    </row>
    <row r="8608" spans="1:6" x14ac:dyDescent="0.3">
      <c r="A8608" s="213">
        <v>2014</v>
      </c>
      <c r="B8608" s="213" t="s">
        <v>94</v>
      </c>
      <c r="C8608" s="213" t="s">
        <v>88</v>
      </c>
      <c r="D8608" s="213" t="s">
        <v>75</v>
      </c>
      <c r="E8608" s="213">
        <v>316</v>
      </c>
      <c r="F8608" s="213" t="s">
        <v>189</v>
      </c>
    </row>
    <row r="8609" spans="1:6" x14ac:dyDescent="0.3">
      <c r="A8609" s="213">
        <v>2014</v>
      </c>
      <c r="B8609" s="213" t="s">
        <v>94</v>
      </c>
      <c r="C8609" s="213" t="s">
        <v>88</v>
      </c>
      <c r="D8609" s="213" t="s">
        <v>10</v>
      </c>
      <c r="E8609" s="213">
        <v>737</v>
      </c>
      <c r="F8609" s="213" t="s">
        <v>189</v>
      </c>
    </row>
    <row r="8610" spans="1:6" x14ac:dyDescent="0.3">
      <c r="A8610" s="213">
        <v>2014</v>
      </c>
      <c r="B8610" s="213" t="s">
        <v>94</v>
      </c>
      <c r="C8610" s="213" t="s">
        <v>88</v>
      </c>
      <c r="D8610" s="213" t="s">
        <v>291</v>
      </c>
      <c r="E8610" s="213">
        <v>70</v>
      </c>
      <c r="F8610" s="213" t="s">
        <v>189</v>
      </c>
    </row>
    <row r="8611" spans="1:6" x14ac:dyDescent="0.3">
      <c r="A8611" s="213">
        <v>2014</v>
      </c>
      <c r="B8611" s="213" t="s">
        <v>94</v>
      </c>
      <c r="C8611" s="213" t="s">
        <v>88</v>
      </c>
      <c r="D8611" s="213" t="s">
        <v>15</v>
      </c>
      <c r="E8611" s="213">
        <v>578</v>
      </c>
      <c r="F8611" s="213" t="s">
        <v>189</v>
      </c>
    </row>
    <row r="8612" spans="1:6" x14ac:dyDescent="0.3">
      <c r="A8612" s="213">
        <v>2014</v>
      </c>
      <c r="B8612" s="213" t="s">
        <v>94</v>
      </c>
      <c r="C8612" s="213" t="s">
        <v>88</v>
      </c>
      <c r="D8612" s="213" t="s">
        <v>18</v>
      </c>
      <c r="E8612" s="213">
        <v>642</v>
      </c>
      <c r="F8612" s="213" t="s">
        <v>189</v>
      </c>
    </row>
    <row r="8613" spans="1:6" x14ac:dyDescent="0.3">
      <c r="A8613" s="213">
        <v>2014</v>
      </c>
      <c r="B8613" s="213" t="s">
        <v>94</v>
      </c>
      <c r="C8613" s="213" t="s">
        <v>88</v>
      </c>
      <c r="D8613" s="213" t="s">
        <v>77</v>
      </c>
      <c r="E8613" s="213">
        <v>213</v>
      </c>
      <c r="F8613" s="213" t="s">
        <v>189</v>
      </c>
    </row>
    <row r="8614" spans="1:6" x14ac:dyDescent="0.3">
      <c r="A8614" s="213">
        <v>2014</v>
      </c>
      <c r="B8614" s="213" t="s">
        <v>94</v>
      </c>
      <c r="C8614" s="213" t="s">
        <v>88</v>
      </c>
      <c r="D8614" s="213" t="s">
        <v>44</v>
      </c>
      <c r="E8614" s="213">
        <v>36</v>
      </c>
      <c r="F8614" s="213" t="s">
        <v>189</v>
      </c>
    </row>
    <row r="8615" spans="1:6" x14ac:dyDescent="0.3">
      <c r="A8615" s="213">
        <v>2014</v>
      </c>
      <c r="B8615" s="213" t="s">
        <v>94</v>
      </c>
      <c r="C8615" s="213" t="s">
        <v>88</v>
      </c>
      <c r="D8615" s="213" t="s">
        <v>71</v>
      </c>
      <c r="E8615" s="213">
        <v>214</v>
      </c>
      <c r="F8615" s="213" t="s">
        <v>189</v>
      </c>
    </row>
    <row r="8616" spans="1:6" x14ac:dyDescent="0.3">
      <c r="A8616" s="213">
        <v>2014</v>
      </c>
      <c r="B8616" s="213" t="s">
        <v>94</v>
      </c>
      <c r="C8616" s="213" t="s">
        <v>88</v>
      </c>
      <c r="D8616" s="213" t="s">
        <v>52</v>
      </c>
      <c r="E8616" s="213">
        <v>41</v>
      </c>
      <c r="F8616" s="213" t="s">
        <v>189</v>
      </c>
    </row>
    <row r="8617" spans="1:6" x14ac:dyDescent="0.3">
      <c r="A8617" s="213">
        <v>2014</v>
      </c>
      <c r="B8617" s="213" t="s">
        <v>94</v>
      </c>
      <c r="C8617" s="213" t="s">
        <v>88</v>
      </c>
      <c r="D8617" s="213" t="s">
        <v>20</v>
      </c>
      <c r="E8617" s="213">
        <v>312</v>
      </c>
      <c r="F8617" s="213" t="s">
        <v>189</v>
      </c>
    </row>
    <row r="8618" spans="1:6" x14ac:dyDescent="0.3">
      <c r="A8618" s="213">
        <v>2014</v>
      </c>
      <c r="B8618" s="213" t="s">
        <v>94</v>
      </c>
      <c r="C8618" s="213" t="s">
        <v>88</v>
      </c>
      <c r="D8618" s="213" t="s">
        <v>95</v>
      </c>
      <c r="E8618" s="213">
        <v>577</v>
      </c>
      <c r="F8618" s="213" t="s">
        <v>189</v>
      </c>
    </row>
    <row r="8619" spans="1:6" x14ac:dyDescent="0.3">
      <c r="A8619" s="213">
        <v>2014</v>
      </c>
      <c r="B8619" s="213" t="s">
        <v>94</v>
      </c>
      <c r="C8619" s="213" t="s">
        <v>88</v>
      </c>
      <c r="D8619" s="213" t="s">
        <v>30</v>
      </c>
      <c r="E8619" s="213">
        <v>70</v>
      </c>
      <c r="F8619" s="213" t="s">
        <v>189</v>
      </c>
    </row>
    <row r="8620" spans="1:6" x14ac:dyDescent="0.3">
      <c r="A8620" s="213">
        <v>2014</v>
      </c>
      <c r="B8620" s="213" t="s">
        <v>94</v>
      </c>
      <c r="C8620" s="213" t="s">
        <v>88</v>
      </c>
      <c r="D8620" s="213" t="s">
        <v>281</v>
      </c>
      <c r="E8620" s="292">
        <v>1665</v>
      </c>
      <c r="F8620" s="213" t="s">
        <v>189</v>
      </c>
    </row>
    <row r="8621" spans="1:6" x14ac:dyDescent="0.3">
      <c r="A8621" s="213">
        <v>2014</v>
      </c>
      <c r="B8621" s="213" t="s">
        <v>94</v>
      </c>
      <c r="C8621" s="213" t="s">
        <v>88</v>
      </c>
      <c r="D8621" s="213" t="s">
        <v>282</v>
      </c>
      <c r="E8621" s="213">
        <v>97</v>
      </c>
      <c r="F8621" s="213" t="s">
        <v>189</v>
      </c>
    </row>
    <row r="8622" spans="1:6" x14ac:dyDescent="0.3">
      <c r="A8622" s="213">
        <v>2014</v>
      </c>
      <c r="B8622" s="213" t="s">
        <v>94</v>
      </c>
      <c r="C8622" s="213" t="s">
        <v>88</v>
      </c>
      <c r="D8622" s="213" t="s">
        <v>145</v>
      </c>
      <c r="E8622" s="292">
        <v>6909</v>
      </c>
      <c r="F8622" s="213" t="s">
        <v>189</v>
      </c>
    </row>
    <row r="8623" spans="1:6" x14ac:dyDescent="0.3">
      <c r="A8623" s="213">
        <v>2014</v>
      </c>
      <c r="B8623" s="213" t="s">
        <v>94</v>
      </c>
      <c r="C8623" s="213" t="s">
        <v>88</v>
      </c>
      <c r="D8623" s="213" t="s">
        <v>146</v>
      </c>
      <c r="E8623" s="292">
        <v>3600</v>
      </c>
      <c r="F8623" s="213" t="s">
        <v>189</v>
      </c>
    </row>
    <row r="8624" spans="1:6" x14ac:dyDescent="0.3">
      <c r="A8624" s="213">
        <v>2014</v>
      </c>
      <c r="B8624" s="213" t="s">
        <v>94</v>
      </c>
      <c r="C8624" s="213" t="s">
        <v>88</v>
      </c>
      <c r="D8624" s="213" t="s">
        <v>147</v>
      </c>
      <c r="E8624" s="292">
        <v>8126</v>
      </c>
      <c r="F8624" s="213" t="s">
        <v>189</v>
      </c>
    </row>
    <row r="8625" spans="1:6" x14ac:dyDescent="0.3">
      <c r="A8625" s="213">
        <v>2014</v>
      </c>
      <c r="B8625" s="213" t="s">
        <v>94</v>
      </c>
      <c r="C8625" s="213" t="s">
        <v>89</v>
      </c>
      <c r="D8625" s="213" t="s">
        <v>79</v>
      </c>
      <c r="E8625" s="213">
        <v>240</v>
      </c>
      <c r="F8625" s="213" t="s">
        <v>189</v>
      </c>
    </row>
    <row r="8626" spans="1:6" x14ac:dyDescent="0.3">
      <c r="A8626" s="213">
        <v>2014</v>
      </c>
      <c r="B8626" s="213" t="s">
        <v>94</v>
      </c>
      <c r="C8626" s="213" t="s">
        <v>89</v>
      </c>
      <c r="D8626" s="213" t="s">
        <v>17</v>
      </c>
      <c r="E8626" s="213">
        <v>132</v>
      </c>
      <c r="F8626" s="213" t="s">
        <v>189</v>
      </c>
    </row>
    <row r="8627" spans="1:6" x14ac:dyDescent="0.3">
      <c r="A8627" s="213">
        <v>2014</v>
      </c>
      <c r="B8627" s="213" t="s">
        <v>94</v>
      </c>
      <c r="C8627" s="213" t="s">
        <v>89</v>
      </c>
      <c r="D8627" s="213" t="s">
        <v>66</v>
      </c>
      <c r="E8627" s="213">
        <v>39</v>
      </c>
      <c r="F8627" s="213" t="s">
        <v>189</v>
      </c>
    </row>
    <row r="8628" spans="1:6" x14ac:dyDescent="0.3">
      <c r="A8628" s="213">
        <v>2014</v>
      </c>
      <c r="B8628" s="213" t="s">
        <v>94</v>
      </c>
      <c r="C8628" s="213" t="s">
        <v>89</v>
      </c>
      <c r="D8628" s="213" t="s">
        <v>11</v>
      </c>
      <c r="E8628" s="213">
        <v>288</v>
      </c>
      <c r="F8628" s="213" t="s">
        <v>189</v>
      </c>
    </row>
    <row r="8629" spans="1:6" x14ac:dyDescent="0.3">
      <c r="A8629" s="213">
        <v>2014</v>
      </c>
      <c r="B8629" s="213" t="s">
        <v>94</v>
      </c>
      <c r="C8629" s="213" t="s">
        <v>89</v>
      </c>
      <c r="D8629" s="213" t="s">
        <v>56</v>
      </c>
      <c r="E8629" s="213">
        <v>72</v>
      </c>
      <c r="F8629" s="213" t="s">
        <v>189</v>
      </c>
    </row>
    <row r="8630" spans="1:6" x14ac:dyDescent="0.3">
      <c r="A8630" s="213">
        <v>2014</v>
      </c>
      <c r="B8630" s="213" t="s">
        <v>94</v>
      </c>
      <c r="C8630" s="213" t="s">
        <v>89</v>
      </c>
      <c r="D8630" s="213" t="s">
        <v>29</v>
      </c>
      <c r="E8630" s="213">
        <v>59</v>
      </c>
      <c r="F8630" s="213" t="s">
        <v>189</v>
      </c>
    </row>
    <row r="8631" spans="1:6" x14ac:dyDescent="0.3">
      <c r="A8631" s="213">
        <v>2014</v>
      </c>
      <c r="B8631" s="213" t="s">
        <v>94</v>
      </c>
      <c r="C8631" s="213" t="s">
        <v>89</v>
      </c>
      <c r="D8631" s="213" t="s">
        <v>47</v>
      </c>
      <c r="E8631" s="213">
        <v>177</v>
      </c>
      <c r="F8631" s="213" t="s">
        <v>189</v>
      </c>
    </row>
    <row r="8632" spans="1:6" x14ac:dyDescent="0.3">
      <c r="A8632" s="213">
        <v>2014</v>
      </c>
      <c r="B8632" s="213" t="s">
        <v>94</v>
      </c>
      <c r="C8632" s="213" t="s">
        <v>89</v>
      </c>
      <c r="D8632" s="213" t="s">
        <v>74</v>
      </c>
      <c r="E8632" s="213">
        <v>197</v>
      </c>
      <c r="F8632" s="213" t="s">
        <v>189</v>
      </c>
    </row>
    <row r="8633" spans="1:6" x14ac:dyDescent="0.3">
      <c r="A8633" s="213">
        <v>2014</v>
      </c>
      <c r="B8633" s="213" t="s">
        <v>94</v>
      </c>
      <c r="C8633" s="213" t="s">
        <v>89</v>
      </c>
      <c r="D8633" s="213" t="s">
        <v>33</v>
      </c>
      <c r="E8633" s="213">
        <v>33</v>
      </c>
      <c r="F8633" s="213" t="s">
        <v>189</v>
      </c>
    </row>
    <row r="8634" spans="1:6" x14ac:dyDescent="0.3">
      <c r="A8634" s="213">
        <v>2014</v>
      </c>
      <c r="B8634" s="213" t="s">
        <v>94</v>
      </c>
      <c r="C8634" s="213" t="s">
        <v>89</v>
      </c>
      <c r="D8634" s="213" t="s">
        <v>60</v>
      </c>
      <c r="E8634" s="213">
        <v>52</v>
      </c>
      <c r="F8634" s="213" t="s">
        <v>189</v>
      </c>
    </row>
    <row r="8635" spans="1:6" x14ac:dyDescent="0.3">
      <c r="A8635" s="213">
        <v>2014</v>
      </c>
      <c r="B8635" s="213" t="s">
        <v>94</v>
      </c>
      <c r="C8635" s="213" t="s">
        <v>89</v>
      </c>
      <c r="D8635" s="213" t="s">
        <v>25</v>
      </c>
      <c r="E8635" s="213">
        <v>171</v>
      </c>
      <c r="F8635" s="213" t="s">
        <v>189</v>
      </c>
    </row>
    <row r="8636" spans="1:6" x14ac:dyDescent="0.3">
      <c r="A8636" s="213">
        <v>2014</v>
      </c>
      <c r="B8636" s="213" t="s">
        <v>94</v>
      </c>
      <c r="C8636" s="213" t="s">
        <v>89</v>
      </c>
      <c r="D8636" s="213" t="s">
        <v>7</v>
      </c>
      <c r="E8636" s="213">
        <v>197</v>
      </c>
      <c r="F8636" s="213" t="s">
        <v>189</v>
      </c>
    </row>
    <row r="8637" spans="1:6" x14ac:dyDescent="0.3">
      <c r="A8637" s="213">
        <v>2014</v>
      </c>
      <c r="B8637" s="213" t="s">
        <v>94</v>
      </c>
      <c r="C8637" s="213" t="s">
        <v>89</v>
      </c>
      <c r="D8637" s="213" t="s">
        <v>36</v>
      </c>
      <c r="E8637" s="213">
        <v>39</v>
      </c>
      <c r="F8637" s="213" t="s">
        <v>189</v>
      </c>
    </row>
    <row r="8638" spans="1:6" x14ac:dyDescent="0.3">
      <c r="A8638" s="213">
        <v>2014</v>
      </c>
      <c r="B8638" s="213" t="s">
        <v>94</v>
      </c>
      <c r="C8638" s="213" t="s">
        <v>89</v>
      </c>
      <c r="D8638" s="213" t="s">
        <v>21</v>
      </c>
      <c r="E8638" s="213">
        <v>56</v>
      </c>
      <c r="F8638" s="213" t="s">
        <v>189</v>
      </c>
    </row>
    <row r="8639" spans="1:6" x14ac:dyDescent="0.3">
      <c r="A8639" s="213">
        <v>2014</v>
      </c>
      <c r="B8639" s="213" t="s">
        <v>94</v>
      </c>
      <c r="C8639" s="213" t="s">
        <v>89</v>
      </c>
      <c r="D8639" s="213" t="s">
        <v>16</v>
      </c>
      <c r="E8639" s="213">
        <v>153</v>
      </c>
      <c r="F8639" s="213" t="s">
        <v>189</v>
      </c>
    </row>
    <row r="8640" spans="1:6" x14ac:dyDescent="0.3">
      <c r="A8640" s="213">
        <v>2014</v>
      </c>
      <c r="B8640" s="213" t="s">
        <v>94</v>
      </c>
      <c r="C8640" s="213" t="s">
        <v>89</v>
      </c>
      <c r="D8640" s="213" t="s">
        <v>2</v>
      </c>
      <c r="E8640" s="213">
        <v>369</v>
      </c>
      <c r="F8640" s="213" t="s">
        <v>189</v>
      </c>
    </row>
    <row r="8641" spans="1:6" x14ac:dyDescent="0.3">
      <c r="A8641" s="213">
        <v>2014</v>
      </c>
      <c r="B8641" s="213" t="s">
        <v>94</v>
      </c>
      <c r="C8641" s="213" t="s">
        <v>89</v>
      </c>
      <c r="D8641" s="213" t="s">
        <v>4</v>
      </c>
      <c r="E8641" s="213">
        <v>377</v>
      </c>
      <c r="F8641" s="213" t="s">
        <v>189</v>
      </c>
    </row>
    <row r="8642" spans="1:6" x14ac:dyDescent="0.3">
      <c r="A8642" s="213">
        <v>2014</v>
      </c>
      <c r="B8642" s="213" t="s">
        <v>94</v>
      </c>
      <c r="C8642" s="213" t="s">
        <v>89</v>
      </c>
      <c r="D8642" s="213" t="s">
        <v>275</v>
      </c>
      <c r="E8642" s="213">
        <v>45</v>
      </c>
      <c r="F8642" s="213" t="s">
        <v>189</v>
      </c>
    </row>
    <row r="8643" spans="1:6" x14ac:dyDescent="0.3">
      <c r="A8643" s="213">
        <v>2014</v>
      </c>
      <c r="B8643" s="213" t="s">
        <v>94</v>
      </c>
      <c r="C8643" s="213" t="s">
        <v>89</v>
      </c>
      <c r="D8643" s="213" t="s">
        <v>8</v>
      </c>
      <c r="E8643" s="213">
        <v>118</v>
      </c>
      <c r="F8643" s="213" t="s">
        <v>189</v>
      </c>
    </row>
    <row r="8644" spans="1:6" x14ac:dyDescent="0.3">
      <c r="A8644" s="213">
        <v>2014</v>
      </c>
      <c r="B8644" s="213" t="s">
        <v>94</v>
      </c>
      <c r="C8644" s="213" t="s">
        <v>89</v>
      </c>
      <c r="D8644" s="213" t="s">
        <v>78</v>
      </c>
      <c r="E8644" s="213">
        <v>166</v>
      </c>
      <c r="F8644" s="213" t="s">
        <v>189</v>
      </c>
    </row>
    <row r="8645" spans="1:6" x14ac:dyDescent="0.3">
      <c r="A8645" s="213">
        <v>2014</v>
      </c>
      <c r="B8645" s="213" t="s">
        <v>94</v>
      </c>
      <c r="C8645" s="213" t="s">
        <v>89</v>
      </c>
      <c r="D8645" s="213" t="s">
        <v>27</v>
      </c>
      <c r="E8645" s="213">
        <v>125</v>
      </c>
      <c r="F8645" s="213" t="s">
        <v>189</v>
      </c>
    </row>
    <row r="8646" spans="1:6" x14ac:dyDescent="0.3">
      <c r="A8646" s="213">
        <v>2014</v>
      </c>
      <c r="B8646" s="213" t="s">
        <v>94</v>
      </c>
      <c r="C8646" s="213" t="s">
        <v>89</v>
      </c>
      <c r="D8646" s="213" t="s">
        <v>13</v>
      </c>
      <c r="E8646" s="213">
        <v>46</v>
      </c>
      <c r="F8646" s="213" t="s">
        <v>189</v>
      </c>
    </row>
    <row r="8647" spans="1:6" x14ac:dyDescent="0.3">
      <c r="A8647" s="213">
        <v>2014</v>
      </c>
      <c r="B8647" s="213" t="s">
        <v>94</v>
      </c>
      <c r="C8647" s="213" t="s">
        <v>89</v>
      </c>
      <c r="D8647" s="213" t="s">
        <v>70</v>
      </c>
      <c r="E8647" s="213">
        <v>141</v>
      </c>
      <c r="F8647" s="213" t="s">
        <v>189</v>
      </c>
    </row>
    <row r="8648" spans="1:6" x14ac:dyDescent="0.3">
      <c r="A8648" s="213">
        <v>2014</v>
      </c>
      <c r="B8648" s="213" t="s">
        <v>94</v>
      </c>
      <c r="C8648" s="213" t="s">
        <v>89</v>
      </c>
      <c r="D8648" s="213" t="s">
        <v>72</v>
      </c>
      <c r="E8648" s="213">
        <v>37</v>
      </c>
      <c r="F8648" s="213" t="s">
        <v>189</v>
      </c>
    </row>
    <row r="8649" spans="1:6" x14ac:dyDescent="0.3">
      <c r="A8649" s="213">
        <v>2014</v>
      </c>
      <c r="B8649" s="213" t="s">
        <v>94</v>
      </c>
      <c r="C8649" s="213" t="s">
        <v>89</v>
      </c>
      <c r="D8649" s="213" t="s">
        <v>6</v>
      </c>
      <c r="E8649" s="213">
        <v>356</v>
      </c>
      <c r="F8649" s="213" t="s">
        <v>189</v>
      </c>
    </row>
    <row r="8650" spans="1:6" x14ac:dyDescent="0.3">
      <c r="A8650" s="213">
        <v>2014</v>
      </c>
      <c r="B8650" s="213" t="s">
        <v>94</v>
      </c>
      <c r="C8650" s="213" t="s">
        <v>89</v>
      </c>
      <c r="D8650" s="213" t="s">
        <v>62</v>
      </c>
      <c r="E8650" s="213">
        <v>119</v>
      </c>
      <c r="F8650" s="213" t="s">
        <v>189</v>
      </c>
    </row>
    <row r="8651" spans="1:6" x14ac:dyDescent="0.3">
      <c r="A8651" s="213">
        <v>2014</v>
      </c>
      <c r="B8651" s="213" t="s">
        <v>94</v>
      </c>
      <c r="C8651" s="213" t="s">
        <v>89</v>
      </c>
      <c r="D8651" s="213" t="s">
        <v>5</v>
      </c>
      <c r="E8651" s="213">
        <v>266</v>
      </c>
      <c r="F8651" s="213" t="s">
        <v>189</v>
      </c>
    </row>
    <row r="8652" spans="1:6" x14ac:dyDescent="0.3">
      <c r="A8652" s="213">
        <v>2014</v>
      </c>
      <c r="B8652" s="213" t="s">
        <v>94</v>
      </c>
      <c r="C8652" s="213" t="s">
        <v>89</v>
      </c>
      <c r="D8652" s="213" t="s">
        <v>76</v>
      </c>
      <c r="E8652" s="213">
        <v>166</v>
      </c>
      <c r="F8652" s="213" t="s">
        <v>189</v>
      </c>
    </row>
    <row r="8653" spans="1:6" x14ac:dyDescent="0.3">
      <c r="A8653" s="213">
        <v>2014</v>
      </c>
      <c r="B8653" s="213" t="s">
        <v>94</v>
      </c>
      <c r="C8653" s="213" t="s">
        <v>89</v>
      </c>
      <c r="D8653" s="213" t="s">
        <v>43</v>
      </c>
      <c r="E8653" s="213">
        <v>35</v>
      </c>
      <c r="F8653" s="213" t="s">
        <v>189</v>
      </c>
    </row>
    <row r="8654" spans="1:6" x14ac:dyDescent="0.3">
      <c r="A8654" s="213">
        <v>2014</v>
      </c>
      <c r="B8654" s="213" t="s">
        <v>94</v>
      </c>
      <c r="C8654" s="213" t="s">
        <v>89</v>
      </c>
      <c r="D8654" s="213" t="s">
        <v>65</v>
      </c>
      <c r="E8654" s="213">
        <v>44</v>
      </c>
      <c r="F8654" s="213" t="s">
        <v>189</v>
      </c>
    </row>
    <row r="8655" spans="1:6" x14ac:dyDescent="0.3">
      <c r="A8655" s="213">
        <v>2014</v>
      </c>
      <c r="B8655" s="213" t="s">
        <v>94</v>
      </c>
      <c r="C8655" s="213" t="s">
        <v>89</v>
      </c>
      <c r="D8655" s="213" t="s">
        <v>22</v>
      </c>
      <c r="E8655" s="213">
        <v>47</v>
      </c>
      <c r="F8655" s="213" t="s">
        <v>189</v>
      </c>
    </row>
    <row r="8656" spans="1:6" x14ac:dyDescent="0.3">
      <c r="A8656" s="213">
        <v>2014</v>
      </c>
      <c r="B8656" s="213" t="s">
        <v>94</v>
      </c>
      <c r="C8656" s="213" t="s">
        <v>89</v>
      </c>
      <c r="D8656" s="213" t="s">
        <v>61</v>
      </c>
      <c r="E8656" s="213">
        <v>34</v>
      </c>
      <c r="F8656" s="213" t="s">
        <v>189</v>
      </c>
    </row>
    <row r="8657" spans="1:6" x14ac:dyDescent="0.3">
      <c r="A8657" s="213">
        <v>2014</v>
      </c>
      <c r="B8657" s="213" t="s">
        <v>94</v>
      </c>
      <c r="C8657" s="213" t="s">
        <v>89</v>
      </c>
      <c r="D8657" s="213" t="s">
        <v>23</v>
      </c>
      <c r="E8657" s="213">
        <v>63</v>
      </c>
      <c r="F8657" s="213" t="s">
        <v>189</v>
      </c>
    </row>
    <row r="8658" spans="1:6" x14ac:dyDescent="0.3">
      <c r="A8658" s="213">
        <v>2014</v>
      </c>
      <c r="B8658" s="213" t="s">
        <v>94</v>
      </c>
      <c r="C8658" s="213" t="s">
        <v>89</v>
      </c>
      <c r="D8658" s="213" t="s">
        <v>12</v>
      </c>
      <c r="E8658" s="213">
        <v>40</v>
      </c>
      <c r="F8658" s="213" t="s">
        <v>189</v>
      </c>
    </row>
    <row r="8659" spans="1:6" x14ac:dyDescent="0.3">
      <c r="A8659" s="213">
        <v>2014</v>
      </c>
      <c r="B8659" s="213" t="s">
        <v>94</v>
      </c>
      <c r="C8659" s="213" t="s">
        <v>89</v>
      </c>
      <c r="D8659" s="213" t="s">
        <v>278</v>
      </c>
      <c r="E8659" s="213">
        <v>107</v>
      </c>
      <c r="F8659" s="213" t="s">
        <v>189</v>
      </c>
    </row>
    <row r="8660" spans="1:6" x14ac:dyDescent="0.3">
      <c r="A8660" s="213">
        <v>2014</v>
      </c>
      <c r="B8660" s="213" t="s">
        <v>94</v>
      </c>
      <c r="C8660" s="213" t="s">
        <v>89</v>
      </c>
      <c r="D8660" s="213" t="s">
        <v>19</v>
      </c>
      <c r="E8660" s="213">
        <v>67</v>
      </c>
      <c r="F8660" s="213" t="s">
        <v>189</v>
      </c>
    </row>
    <row r="8661" spans="1:6" x14ac:dyDescent="0.3">
      <c r="A8661" s="213">
        <v>2014</v>
      </c>
      <c r="B8661" s="213" t="s">
        <v>94</v>
      </c>
      <c r="C8661" s="213" t="s">
        <v>89</v>
      </c>
      <c r="D8661" s="213" t="s">
        <v>48</v>
      </c>
      <c r="E8661" s="213">
        <v>62</v>
      </c>
      <c r="F8661" s="213" t="s">
        <v>189</v>
      </c>
    </row>
    <row r="8662" spans="1:6" x14ac:dyDescent="0.3">
      <c r="A8662" s="213">
        <v>2014</v>
      </c>
      <c r="B8662" s="213" t="s">
        <v>94</v>
      </c>
      <c r="C8662" s="213" t="s">
        <v>89</v>
      </c>
      <c r="D8662" s="213" t="s">
        <v>3</v>
      </c>
      <c r="E8662" s="213">
        <v>330</v>
      </c>
      <c r="F8662" s="213" t="s">
        <v>189</v>
      </c>
    </row>
    <row r="8663" spans="1:6" x14ac:dyDescent="0.3">
      <c r="A8663" s="213">
        <v>2014</v>
      </c>
      <c r="B8663" s="213" t="s">
        <v>94</v>
      </c>
      <c r="C8663" s="213" t="s">
        <v>89</v>
      </c>
      <c r="D8663" s="213" t="s">
        <v>80</v>
      </c>
      <c r="E8663" s="213">
        <v>97</v>
      </c>
      <c r="F8663" s="213" t="s">
        <v>189</v>
      </c>
    </row>
    <row r="8664" spans="1:6" x14ac:dyDescent="0.3">
      <c r="A8664" s="213">
        <v>2014</v>
      </c>
      <c r="B8664" s="213" t="s">
        <v>94</v>
      </c>
      <c r="C8664" s="213" t="s">
        <v>89</v>
      </c>
      <c r="D8664" s="213" t="s">
        <v>39</v>
      </c>
      <c r="E8664" s="213">
        <v>61</v>
      </c>
      <c r="F8664" s="213" t="s">
        <v>189</v>
      </c>
    </row>
    <row r="8665" spans="1:6" x14ac:dyDescent="0.3">
      <c r="A8665" s="213">
        <v>2014</v>
      </c>
      <c r="B8665" s="213" t="s">
        <v>94</v>
      </c>
      <c r="C8665" s="213" t="s">
        <v>89</v>
      </c>
      <c r="D8665" s="213" t="s">
        <v>14</v>
      </c>
      <c r="E8665" s="213">
        <v>194</v>
      </c>
      <c r="F8665" s="213" t="s">
        <v>189</v>
      </c>
    </row>
    <row r="8666" spans="1:6" x14ac:dyDescent="0.3">
      <c r="A8666" s="213">
        <v>2014</v>
      </c>
      <c r="B8666" s="213" t="s">
        <v>94</v>
      </c>
      <c r="C8666" s="213" t="s">
        <v>89</v>
      </c>
      <c r="D8666" s="213" t="s">
        <v>68</v>
      </c>
      <c r="E8666" s="213">
        <v>35</v>
      </c>
      <c r="F8666" s="213" t="s">
        <v>189</v>
      </c>
    </row>
    <row r="8667" spans="1:6" x14ac:dyDescent="0.3">
      <c r="A8667" s="213">
        <v>2014</v>
      </c>
      <c r="B8667" s="213" t="s">
        <v>94</v>
      </c>
      <c r="C8667" s="213" t="s">
        <v>89</v>
      </c>
      <c r="D8667" s="213" t="s">
        <v>69</v>
      </c>
      <c r="E8667" s="213">
        <v>32</v>
      </c>
      <c r="F8667" s="213" t="s">
        <v>189</v>
      </c>
    </row>
    <row r="8668" spans="1:6" x14ac:dyDescent="0.3">
      <c r="A8668" s="213">
        <v>2014</v>
      </c>
      <c r="B8668" s="213" t="s">
        <v>94</v>
      </c>
      <c r="C8668" s="213" t="s">
        <v>89</v>
      </c>
      <c r="D8668" s="213" t="s">
        <v>24</v>
      </c>
      <c r="E8668" s="213">
        <v>222</v>
      </c>
      <c r="F8668" s="213" t="s">
        <v>189</v>
      </c>
    </row>
    <row r="8669" spans="1:6" x14ac:dyDescent="0.3">
      <c r="A8669" s="213">
        <v>2014</v>
      </c>
      <c r="B8669" s="213" t="s">
        <v>94</v>
      </c>
      <c r="C8669" s="213" t="s">
        <v>89</v>
      </c>
      <c r="D8669" s="213" t="s">
        <v>9</v>
      </c>
      <c r="E8669" s="213">
        <v>161</v>
      </c>
      <c r="F8669" s="213" t="s">
        <v>189</v>
      </c>
    </row>
    <row r="8670" spans="1:6" x14ac:dyDescent="0.3">
      <c r="A8670" s="213">
        <v>2014</v>
      </c>
      <c r="B8670" s="213" t="s">
        <v>94</v>
      </c>
      <c r="C8670" s="213" t="s">
        <v>89</v>
      </c>
      <c r="D8670" s="213" t="s">
        <v>67</v>
      </c>
      <c r="E8670" s="213">
        <v>66</v>
      </c>
      <c r="F8670" s="213" t="s">
        <v>189</v>
      </c>
    </row>
    <row r="8671" spans="1:6" x14ac:dyDescent="0.3">
      <c r="A8671" s="213">
        <v>2014</v>
      </c>
      <c r="B8671" s="213" t="s">
        <v>94</v>
      </c>
      <c r="C8671" s="213" t="s">
        <v>89</v>
      </c>
      <c r="D8671" s="213" t="s">
        <v>28</v>
      </c>
      <c r="E8671" s="213">
        <v>100</v>
      </c>
      <c r="F8671" s="213" t="s">
        <v>189</v>
      </c>
    </row>
    <row r="8672" spans="1:6" x14ac:dyDescent="0.3">
      <c r="A8672" s="213">
        <v>2014</v>
      </c>
      <c r="B8672" s="213" t="s">
        <v>94</v>
      </c>
      <c r="C8672" s="213" t="s">
        <v>89</v>
      </c>
      <c r="D8672" s="213" t="s">
        <v>31</v>
      </c>
      <c r="E8672" s="213">
        <v>87</v>
      </c>
      <c r="F8672" s="213" t="s">
        <v>189</v>
      </c>
    </row>
    <row r="8673" spans="1:6" x14ac:dyDescent="0.3">
      <c r="A8673" s="213">
        <v>2014</v>
      </c>
      <c r="B8673" s="213" t="s">
        <v>94</v>
      </c>
      <c r="C8673" s="213" t="s">
        <v>89</v>
      </c>
      <c r="D8673" s="213" t="s">
        <v>64</v>
      </c>
      <c r="E8673" s="213">
        <v>115</v>
      </c>
      <c r="F8673" s="213" t="s">
        <v>189</v>
      </c>
    </row>
    <row r="8674" spans="1:6" x14ac:dyDescent="0.3">
      <c r="A8674" s="213">
        <v>2014</v>
      </c>
      <c r="B8674" s="213" t="s">
        <v>94</v>
      </c>
      <c r="C8674" s="213" t="s">
        <v>89</v>
      </c>
      <c r="D8674" s="213" t="s">
        <v>73</v>
      </c>
      <c r="E8674" s="213">
        <v>159</v>
      </c>
      <c r="F8674" s="213" t="s">
        <v>189</v>
      </c>
    </row>
    <row r="8675" spans="1:6" x14ac:dyDescent="0.3">
      <c r="A8675" s="213">
        <v>2014</v>
      </c>
      <c r="B8675" s="213" t="s">
        <v>94</v>
      </c>
      <c r="C8675" s="213" t="s">
        <v>89</v>
      </c>
      <c r="D8675" s="213" t="s">
        <v>26</v>
      </c>
      <c r="E8675" s="213">
        <v>72</v>
      </c>
      <c r="F8675" s="213" t="s">
        <v>189</v>
      </c>
    </row>
    <row r="8676" spans="1:6" x14ac:dyDescent="0.3">
      <c r="A8676" s="213">
        <v>2014</v>
      </c>
      <c r="B8676" s="213" t="s">
        <v>94</v>
      </c>
      <c r="C8676" s="213" t="s">
        <v>89</v>
      </c>
      <c r="D8676" s="213" t="s">
        <v>32</v>
      </c>
      <c r="E8676" s="213">
        <v>65</v>
      </c>
      <c r="F8676" s="213" t="s">
        <v>189</v>
      </c>
    </row>
    <row r="8677" spans="1:6" x14ac:dyDescent="0.3">
      <c r="A8677" s="213">
        <v>2014</v>
      </c>
      <c r="B8677" s="213" t="s">
        <v>94</v>
      </c>
      <c r="C8677" s="213" t="s">
        <v>89</v>
      </c>
      <c r="D8677" s="213" t="s">
        <v>46</v>
      </c>
      <c r="E8677" s="213">
        <v>148</v>
      </c>
      <c r="F8677" s="213" t="s">
        <v>189</v>
      </c>
    </row>
    <row r="8678" spans="1:6" x14ac:dyDescent="0.3">
      <c r="A8678" s="213">
        <v>2014</v>
      </c>
      <c r="B8678" s="213" t="s">
        <v>94</v>
      </c>
      <c r="C8678" s="213" t="s">
        <v>89</v>
      </c>
      <c r="D8678" s="213" t="s">
        <v>75</v>
      </c>
      <c r="E8678" s="213">
        <v>113</v>
      </c>
      <c r="F8678" s="213" t="s">
        <v>189</v>
      </c>
    </row>
    <row r="8679" spans="1:6" x14ac:dyDescent="0.3">
      <c r="A8679" s="213">
        <v>2014</v>
      </c>
      <c r="B8679" s="213" t="s">
        <v>94</v>
      </c>
      <c r="C8679" s="213" t="s">
        <v>89</v>
      </c>
      <c r="D8679" s="213" t="s">
        <v>10</v>
      </c>
      <c r="E8679" s="213">
        <v>300</v>
      </c>
      <c r="F8679" s="213" t="s">
        <v>189</v>
      </c>
    </row>
    <row r="8680" spans="1:6" x14ac:dyDescent="0.3">
      <c r="A8680" s="213">
        <v>2014</v>
      </c>
      <c r="B8680" s="213" t="s">
        <v>94</v>
      </c>
      <c r="C8680" s="213" t="s">
        <v>89</v>
      </c>
      <c r="D8680" s="213" t="s">
        <v>15</v>
      </c>
      <c r="E8680" s="213">
        <v>242</v>
      </c>
      <c r="F8680" s="213" t="s">
        <v>189</v>
      </c>
    </row>
    <row r="8681" spans="1:6" x14ac:dyDescent="0.3">
      <c r="A8681" s="213">
        <v>2014</v>
      </c>
      <c r="B8681" s="213" t="s">
        <v>94</v>
      </c>
      <c r="C8681" s="213" t="s">
        <v>89</v>
      </c>
      <c r="D8681" s="213" t="s">
        <v>18</v>
      </c>
      <c r="E8681" s="213">
        <v>208</v>
      </c>
      <c r="F8681" s="213" t="s">
        <v>189</v>
      </c>
    </row>
    <row r="8682" spans="1:6" x14ac:dyDescent="0.3">
      <c r="A8682" s="213">
        <v>2014</v>
      </c>
      <c r="B8682" s="213" t="s">
        <v>94</v>
      </c>
      <c r="C8682" s="213" t="s">
        <v>89</v>
      </c>
      <c r="D8682" s="213" t="s">
        <v>77</v>
      </c>
      <c r="E8682" s="213">
        <v>86</v>
      </c>
      <c r="F8682" s="213" t="s">
        <v>189</v>
      </c>
    </row>
    <row r="8683" spans="1:6" x14ac:dyDescent="0.3">
      <c r="A8683" s="213">
        <v>2014</v>
      </c>
      <c r="B8683" s="213" t="s">
        <v>94</v>
      </c>
      <c r="C8683" s="213" t="s">
        <v>89</v>
      </c>
      <c r="D8683" s="213" t="s">
        <v>71</v>
      </c>
      <c r="E8683" s="213">
        <v>83</v>
      </c>
      <c r="F8683" s="213" t="s">
        <v>189</v>
      </c>
    </row>
    <row r="8684" spans="1:6" x14ac:dyDescent="0.3">
      <c r="A8684" s="213">
        <v>2014</v>
      </c>
      <c r="B8684" s="213" t="s">
        <v>94</v>
      </c>
      <c r="C8684" s="213" t="s">
        <v>89</v>
      </c>
      <c r="D8684" s="213" t="s">
        <v>20</v>
      </c>
      <c r="E8684" s="213">
        <v>156</v>
      </c>
      <c r="F8684" s="213" t="s">
        <v>189</v>
      </c>
    </row>
    <row r="8685" spans="1:6" x14ac:dyDescent="0.3">
      <c r="A8685" s="213">
        <v>2014</v>
      </c>
      <c r="B8685" s="213" t="s">
        <v>94</v>
      </c>
      <c r="C8685" s="213" t="s">
        <v>89</v>
      </c>
      <c r="D8685" s="213" t="s">
        <v>95</v>
      </c>
      <c r="E8685" s="213">
        <v>181</v>
      </c>
      <c r="F8685" s="213" t="s">
        <v>189</v>
      </c>
    </row>
    <row r="8686" spans="1:6" x14ac:dyDescent="0.3">
      <c r="A8686" s="213">
        <v>2014</v>
      </c>
      <c r="B8686" s="213" t="s">
        <v>94</v>
      </c>
      <c r="C8686" s="213" t="s">
        <v>89</v>
      </c>
      <c r="D8686" s="213" t="s">
        <v>281</v>
      </c>
      <c r="E8686" s="213">
        <v>493</v>
      </c>
      <c r="F8686" s="213" t="s">
        <v>189</v>
      </c>
    </row>
    <row r="8687" spans="1:6" x14ac:dyDescent="0.3">
      <c r="A8687" s="213">
        <v>2014</v>
      </c>
      <c r="B8687" s="213" t="s">
        <v>94</v>
      </c>
      <c r="C8687" s="213" t="s">
        <v>89</v>
      </c>
      <c r="D8687" s="213" t="s">
        <v>282</v>
      </c>
      <c r="E8687" s="213">
        <v>38</v>
      </c>
      <c r="F8687" s="213" t="s">
        <v>189</v>
      </c>
    </row>
    <row r="8688" spans="1:6" x14ac:dyDescent="0.3">
      <c r="A8688" s="213">
        <v>2014</v>
      </c>
      <c r="B8688" s="213" t="s">
        <v>94</v>
      </c>
      <c r="C8688" s="213" t="s">
        <v>89</v>
      </c>
      <c r="D8688" s="213" t="s">
        <v>145</v>
      </c>
      <c r="E8688" s="292">
        <v>2373</v>
      </c>
      <c r="F8688" s="213" t="s">
        <v>189</v>
      </c>
    </row>
    <row r="8689" spans="1:6" x14ac:dyDescent="0.3">
      <c r="A8689" s="213">
        <v>2014</v>
      </c>
      <c r="B8689" s="213" t="s">
        <v>94</v>
      </c>
      <c r="C8689" s="213" t="s">
        <v>89</v>
      </c>
      <c r="D8689" s="213" t="s">
        <v>146</v>
      </c>
      <c r="E8689" s="292">
        <v>1177</v>
      </c>
      <c r="F8689" s="213" t="s">
        <v>189</v>
      </c>
    </row>
    <row r="8690" spans="1:6" x14ac:dyDescent="0.3">
      <c r="A8690" s="213">
        <v>2014</v>
      </c>
      <c r="B8690" s="213" t="s">
        <v>94</v>
      </c>
      <c r="C8690" s="213" t="s">
        <v>89</v>
      </c>
      <c r="D8690" s="213" t="s">
        <v>147</v>
      </c>
      <c r="E8690" s="292">
        <v>2727</v>
      </c>
      <c r="F8690" s="213" t="s">
        <v>189</v>
      </c>
    </row>
    <row r="8691" spans="1:6" x14ac:dyDescent="0.3">
      <c r="A8691" s="213">
        <v>2014</v>
      </c>
      <c r="B8691" s="213" t="s">
        <v>94</v>
      </c>
      <c r="C8691" s="213" t="s">
        <v>86</v>
      </c>
      <c r="D8691" s="213" t="s">
        <v>35</v>
      </c>
      <c r="E8691" s="213">
        <v>45</v>
      </c>
      <c r="F8691" s="213" t="s">
        <v>189</v>
      </c>
    </row>
    <row r="8692" spans="1:6" x14ac:dyDescent="0.3">
      <c r="A8692" s="213">
        <v>2014</v>
      </c>
      <c r="B8692" s="213" t="s">
        <v>94</v>
      </c>
      <c r="C8692" s="213" t="s">
        <v>86</v>
      </c>
      <c r="D8692" s="213" t="s">
        <v>41</v>
      </c>
      <c r="E8692" s="213">
        <v>131</v>
      </c>
      <c r="F8692" s="213" t="s">
        <v>189</v>
      </c>
    </row>
    <row r="8693" spans="1:6" x14ac:dyDescent="0.3">
      <c r="A8693" s="213">
        <v>2014</v>
      </c>
      <c r="B8693" s="213" t="s">
        <v>94</v>
      </c>
      <c r="C8693" s="213" t="s">
        <v>86</v>
      </c>
      <c r="D8693" s="213" t="s">
        <v>59</v>
      </c>
      <c r="E8693" s="213">
        <v>39</v>
      </c>
      <c r="F8693" s="213" t="s">
        <v>189</v>
      </c>
    </row>
    <row r="8694" spans="1:6" x14ac:dyDescent="0.3">
      <c r="A8694" s="213">
        <v>2014</v>
      </c>
      <c r="B8694" s="213" t="s">
        <v>94</v>
      </c>
      <c r="C8694" s="213" t="s">
        <v>86</v>
      </c>
      <c r="D8694" s="213" t="s">
        <v>79</v>
      </c>
      <c r="E8694" s="213">
        <v>441</v>
      </c>
      <c r="F8694" s="213" t="s">
        <v>189</v>
      </c>
    </row>
    <row r="8695" spans="1:6" x14ac:dyDescent="0.3">
      <c r="A8695" s="213">
        <v>2014</v>
      </c>
      <c r="B8695" s="213" t="s">
        <v>94</v>
      </c>
      <c r="C8695" s="213" t="s">
        <v>86</v>
      </c>
      <c r="D8695" s="213" t="s">
        <v>17</v>
      </c>
      <c r="E8695" s="213">
        <v>230</v>
      </c>
      <c r="F8695" s="213" t="s">
        <v>189</v>
      </c>
    </row>
    <row r="8696" spans="1:6" x14ac:dyDescent="0.3">
      <c r="A8696" s="213">
        <v>2014</v>
      </c>
      <c r="B8696" s="213" t="s">
        <v>94</v>
      </c>
      <c r="C8696" s="213" t="s">
        <v>86</v>
      </c>
      <c r="D8696" s="213" t="s">
        <v>274</v>
      </c>
      <c r="E8696" s="213">
        <v>125</v>
      </c>
      <c r="F8696" s="213" t="s">
        <v>189</v>
      </c>
    </row>
    <row r="8697" spans="1:6" x14ac:dyDescent="0.3">
      <c r="A8697" s="213">
        <v>2014</v>
      </c>
      <c r="B8697" s="213" t="s">
        <v>94</v>
      </c>
      <c r="C8697" s="213" t="s">
        <v>86</v>
      </c>
      <c r="D8697" s="213" t="s">
        <v>66</v>
      </c>
      <c r="E8697" s="213">
        <v>76</v>
      </c>
      <c r="F8697" s="213" t="s">
        <v>189</v>
      </c>
    </row>
    <row r="8698" spans="1:6" x14ac:dyDescent="0.3">
      <c r="A8698" s="213">
        <v>2014</v>
      </c>
      <c r="B8698" s="213" t="s">
        <v>94</v>
      </c>
      <c r="C8698" s="213" t="s">
        <v>86</v>
      </c>
      <c r="D8698" s="213" t="s">
        <v>11</v>
      </c>
      <c r="E8698" s="213">
        <v>388</v>
      </c>
      <c r="F8698" s="213" t="s">
        <v>189</v>
      </c>
    </row>
    <row r="8699" spans="1:6" x14ac:dyDescent="0.3">
      <c r="A8699" s="213">
        <v>2014</v>
      </c>
      <c r="B8699" s="213" t="s">
        <v>94</v>
      </c>
      <c r="C8699" s="213" t="s">
        <v>86</v>
      </c>
      <c r="D8699" s="213" t="s">
        <v>56</v>
      </c>
      <c r="E8699" s="213">
        <v>198</v>
      </c>
      <c r="F8699" s="213" t="s">
        <v>189</v>
      </c>
    </row>
    <row r="8700" spans="1:6" x14ac:dyDescent="0.3">
      <c r="A8700" s="213">
        <v>2014</v>
      </c>
      <c r="B8700" s="213" t="s">
        <v>94</v>
      </c>
      <c r="C8700" s="213" t="s">
        <v>86</v>
      </c>
      <c r="D8700" s="213" t="s">
        <v>29</v>
      </c>
      <c r="E8700" s="213">
        <v>109</v>
      </c>
      <c r="F8700" s="213" t="s">
        <v>189</v>
      </c>
    </row>
    <row r="8701" spans="1:6" x14ac:dyDescent="0.3">
      <c r="A8701" s="213">
        <v>2014</v>
      </c>
      <c r="B8701" s="213" t="s">
        <v>94</v>
      </c>
      <c r="C8701" s="213" t="s">
        <v>86</v>
      </c>
      <c r="D8701" s="213" t="s">
        <v>40</v>
      </c>
      <c r="E8701" s="213">
        <v>30</v>
      </c>
      <c r="F8701" s="213" t="s">
        <v>189</v>
      </c>
    </row>
    <row r="8702" spans="1:6" x14ac:dyDescent="0.3">
      <c r="A8702" s="213">
        <v>2014</v>
      </c>
      <c r="B8702" s="213" t="s">
        <v>94</v>
      </c>
      <c r="C8702" s="213" t="s">
        <v>86</v>
      </c>
      <c r="D8702" s="213" t="s">
        <v>47</v>
      </c>
      <c r="E8702" s="213">
        <v>427</v>
      </c>
      <c r="F8702" s="213" t="s">
        <v>189</v>
      </c>
    </row>
    <row r="8703" spans="1:6" x14ac:dyDescent="0.3">
      <c r="A8703" s="213">
        <v>2014</v>
      </c>
      <c r="B8703" s="213" t="s">
        <v>94</v>
      </c>
      <c r="C8703" s="213" t="s">
        <v>86</v>
      </c>
      <c r="D8703" s="213" t="s">
        <v>57</v>
      </c>
      <c r="E8703" s="213">
        <v>57</v>
      </c>
      <c r="F8703" s="213" t="s">
        <v>189</v>
      </c>
    </row>
    <row r="8704" spans="1:6" x14ac:dyDescent="0.3">
      <c r="A8704" s="213">
        <v>2014</v>
      </c>
      <c r="B8704" s="213" t="s">
        <v>94</v>
      </c>
      <c r="C8704" s="213" t="s">
        <v>86</v>
      </c>
      <c r="D8704" s="213" t="s">
        <v>74</v>
      </c>
      <c r="E8704" s="213">
        <v>361</v>
      </c>
      <c r="F8704" s="213" t="s">
        <v>189</v>
      </c>
    </row>
    <row r="8705" spans="1:6" x14ac:dyDescent="0.3">
      <c r="A8705" s="213">
        <v>2014</v>
      </c>
      <c r="B8705" s="213" t="s">
        <v>94</v>
      </c>
      <c r="C8705" s="213" t="s">
        <v>86</v>
      </c>
      <c r="D8705" s="213" t="s">
        <v>53</v>
      </c>
      <c r="E8705" s="213">
        <v>49</v>
      </c>
      <c r="F8705" s="213" t="s">
        <v>189</v>
      </c>
    </row>
    <row r="8706" spans="1:6" x14ac:dyDescent="0.3">
      <c r="A8706" s="213">
        <v>2014</v>
      </c>
      <c r="B8706" s="213" t="s">
        <v>94</v>
      </c>
      <c r="C8706" s="213" t="s">
        <v>86</v>
      </c>
      <c r="D8706" s="213" t="s">
        <v>284</v>
      </c>
      <c r="E8706" s="213">
        <v>58</v>
      </c>
      <c r="F8706" s="213" t="s">
        <v>189</v>
      </c>
    </row>
    <row r="8707" spans="1:6" x14ac:dyDescent="0.3">
      <c r="A8707" s="213">
        <v>2014</v>
      </c>
      <c r="B8707" s="213" t="s">
        <v>94</v>
      </c>
      <c r="C8707" s="213" t="s">
        <v>86</v>
      </c>
      <c r="D8707" s="213" t="s">
        <v>33</v>
      </c>
      <c r="E8707" s="213">
        <v>58</v>
      </c>
      <c r="F8707" s="213" t="s">
        <v>189</v>
      </c>
    </row>
    <row r="8708" spans="1:6" x14ac:dyDescent="0.3">
      <c r="A8708" s="213">
        <v>2014</v>
      </c>
      <c r="B8708" s="213" t="s">
        <v>94</v>
      </c>
      <c r="C8708" s="213" t="s">
        <v>86</v>
      </c>
      <c r="D8708" s="213" t="s">
        <v>60</v>
      </c>
      <c r="E8708" s="213">
        <v>106</v>
      </c>
      <c r="F8708" s="213" t="s">
        <v>189</v>
      </c>
    </row>
    <row r="8709" spans="1:6" x14ac:dyDescent="0.3">
      <c r="A8709" s="213">
        <v>2014</v>
      </c>
      <c r="B8709" s="213" t="s">
        <v>94</v>
      </c>
      <c r="C8709" s="213" t="s">
        <v>86</v>
      </c>
      <c r="D8709" s="213" t="s">
        <v>25</v>
      </c>
      <c r="E8709" s="213">
        <v>231</v>
      </c>
      <c r="F8709" s="213" t="s">
        <v>189</v>
      </c>
    </row>
    <row r="8710" spans="1:6" x14ac:dyDescent="0.3">
      <c r="A8710" s="213">
        <v>2014</v>
      </c>
      <c r="B8710" s="213" t="s">
        <v>94</v>
      </c>
      <c r="C8710" s="213" t="s">
        <v>86</v>
      </c>
      <c r="D8710" s="213" t="s">
        <v>7</v>
      </c>
      <c r="E8710" s="213">
        <v>369</v>
      </c>
      <c r="F8710" s="213" t="s">
        <v>189</v>
      </c>
    </row>
    <row r="8711" spans="1:6" x14ac:dyDescent="0.3">
      <c r="A8711" s="213">
        <v>2014</v>
      </c>
      <c r="B8711" s="213" t="s">
        <v>94</v>
      </c>
      <c r="C8711" s="213" t="s">
        <v>86</v>
      </c>
      <c r="D8711" s="213" t="s">
        <v>36</v>
      </c>
      <c r="E8711" s="213">
        <v>145</v>
      </c>
      <c r="F8711" s="213" t="s">
        <v>189</v>
      </c>
    </row>
    <row r="8712" spans="1:6" x14ac:dyDescent="0.3">
      <c r="A8712" s="213">
        <v>2014</v>
      </c>
      <c r="B8712" s="213" t="s">
        <v>94</v>
      </c>
      <c r="C8712" s="213" t="s">
        <v>86</v>
      </c>
      <c r="D8712" s="213" t="s">
        <v>285</v>
      </c>
      <c r="E8712" s="213">
        <v>52</v>
      </c>
      <c r="F8712" s="213" t="s">
        <v>189</v>
      </c>
    </row>
    <row r="8713" spans="1:6" x14ac:dyDescent="0.3">
      <c r="A8713" s="213">
        <v>2014</v>
      </c>
      <c r="B8713" s="213" t="s">
        <v>94</v>
      </c>
      <c r="C8713" s="213" t="s">
        <v>86</v>
      </c>
      <c r="D8713" s="213" t="s">
        <v>21</v>
      </c>
      <c r="E8713" s="213">
        <v>107</v>
      </c>
      <c r="F8713" s="213" t="s">
        <v>189</v>
      </c>
    </row>
    <row r="8714" spans="1:6" x14ac:dyDescent="0.3">
      <c r="A8714" s="213">
        <v>2014</v>
      </c>
      <c r="B8714" s="213" t="s">
        <v>94</v>
      </c>
      <c r="C8714" s="213" t="s">
        <v>86</v>
      </c>
      <c r="D8714" s="213" t="s">
        <v>16</v>
      </c>
      <c r="E8714" s="213">
        <v>229</v>
      </c>
      <c r="F8714" s="213" t="s">
        <v>189</v>
      </c>
    </row>
    <row r="8715" spans="1:6" x14ac:dyDescent="0.3">
      <c r="A8715" s="213">
        <v>2014</v>
      </c>
      <c r="B8715" s="213" t="s">
        <v>94</v>
      </c>
      <c r="C8715" s="213" t="s">
        <v>86</v>
      </c>
      <c r="D8715" s="213" t="s">
        <v>2</v>
      </c>
      <c r="E8715" s="213">
        <v>597</v>
      </c>
      <c r="F8715" s="213" t="s">
        <v>189</v>
      </c>
    </row>
    <row r="8716" spans="1:6" x14ac:dyDescent="0.3">
      <c r="A8716" s="213">
        <v>2014</v>
      </c>
      <c r="B8716" s="213" t="s">
        <v>94</v>
      </c>
      <c r="C8716" s="213" t="s">
        <v>86</v>
      </c>
      <c r="D8716" s="213" t="s">
        <v>4</v>
      </c>
      <c r="E8716" s="213">
        <v>596</v>
      </c>
      <c r="F8716" s="213" t="s">
        <v>189</v>
      </c>
    </row>
    <row r="8717" spans="1:6" x14ac:dyDescent="0.3">
      <c r="A8717" s="213">
        <v>2014</v>
      </c>
      <c r="B8717" s="213" t="s">
        <v>94</v>
      </c>
      <c r="C8717" s="213" t="s">
        <v>86</v>
      </c>
      <c r="D8717" s="213" t="s">
        <v>38</v>
      </c>
      <c r="E8717" s="213">
        <v>78</v>
      </c>
      <c r="F8717" s="213" t="s">
        <v>189</v>
      </c>
    </row>
    <row r="8718" spans="1:6" x14ac:dyDescent="0.3">
      <c r="A8718" s="213">
        <v>2014</v>
      </c>
      <c r="B8718" s="213" t="s">
        <v>94</v>
      </c>
      <c r="C8718" s="213" t="s">
        <v>86</v>
      </c>
      <c r="D8718" s="213" t="s">
        <v>275</v>
      </c>
      <c r="E8718" s="213">
        <v>51</v>
      </c>
      <c r="F8718" s="213" t="s">
        <v>189</v>
      </c>
    </row>
    <row r="8719" spans="1:6" x14ac:dyDescent="0.3">
      <c r="A8719" s="213">
        <v>2014</v>
      </c>
      <c r="B8719" s="213" t="s">
        <v>94</v>
      </c>
      <c r="C8719" s="213" t="s">
        <v>86</v>
      </c>
      <c r="D8719" s="213" t="s">
        <v>8</v>
      </c>
      <c r="E8719" s="213">
        <v>174</v>
      </c>
      <c r="F8719" s="213" t="s">
        <v>189</v>
      </c>
    </row>
    <row r="8720" spans="1:6" x14ac:dyDescent="0.3">
      <c r="A8720" s="213">
        <v>2014</v>
      </c>
      <c r="B8720" s="213" t="s">
        <v>94</v>
      </c>
      <c r="C8720" s="213" t="s">
        <v>86</v>
      </c>
      <c r="D8720" s="213" t="s">
        <v>78</v>
      </c>
      <c r="E8720" s="213">
        <v>313</v>
      </c>
      <c r="F8720" s="213" t="s">
        <v>189</v>
      </c>
    </row>
    <row r="8721" spans="1:6" x14ac:dyDescent="0.3">
      <c r="A8721" s="213">
        <v>2014</v>
      </c>
      <c r="B8721" s="213" t="s">
        <v>94</v>
      </c>
      <c r="C8721" s="213" t="s">
        <v>86</v>
      </c>
      <c r="D8721" s="213" t="s">
        <v>27</v>
      </c>
      <c r="E8721" s="213">
        <v>192</v>
      </c>
      <c r="F8721" s="213" t="s">
        <v>189</v>
      </c>
    </row>
    <row r="8722" spans="1:6" x14ac:dyDescent="0.3">
      <c r="A8722" s="213">
        <v>2014</v>
      </c>
      <c r="B8722" s="213" t="s">
        <v>94</v>
      </c>
      <c r="C8722" s="213" t="s">
        <v>86</v>
      </c>
      <c r="D8722" s="213" t="s">
        <v>13</v>
      </c>
      <c r="E8722" s="213">
        <v>90</v>
      </c>
      <c r="F8722" s="213" t="s">
        <v>189</v>
      </c>
    </row>
    <row r="8723" spans="1:6" x14ac:dyDescent="0.3">
      <c r="A8723" s="213">
        <v>2014</v>
      </c>
      <c r="B8723" s="213" t="s">
        <v>94</v>
      </c>
      <c r="C8723" s="213" t="s">
        <v>86</v>
      </c>
      <c r="D8723" s="213" t="s">
        <v>70</v>
      </c>
      <c r="E8723" s="213">
        <v>258</v>
      </c>
      <c r="F8723" s="213" t="s">
        <v>189</v>
      </c>
    </row>
    <row r="8724" spans="1:6" x14ac:dyDescent="0.3">
      <c r="A8724" s="213">
        <v>2014</v>
      </c>
      <c r="B8724" s="213" t="s">
        <v>94</v>
      </c>
      <c r="C8724" s="213" t="s">
        <v>86</v>
      </c>
      <c r="D8724" s="213" t="s">
        <v>72</v>
      </c>
      <c r="E8724" s="213">
        <v>85</v>
      </c>
      <c r="F8724" s="213" t="s">
        <v>189</v>
      </c>
    </row>
    <row r="8725" spans="1:6" x14ac:dyDescent="0.3">
      <c r="A8725" s="213">
        <v>2014</v>
      </c>
      <c r="B8725" s="213" t="s">
        <v>94</v>
      </c>
      <c r="C8725" s="213" t="s">
        <v>86</v>
      </c>
      <c r="D8725" s="213" t="s">
        <v>276</v>
      </c>
      <c r="E8725" s="213">
        <v>54</v>
      </c>
      <c r="F8725" s="213" t="s">
        <v>189</v>
      </c>
    </row>
    <row r="8726" spans="1:6" x14ac:dyDescent="0.3">
      <c r="A8726" s="213">
        <v>2014</v>
      </c>
      <c r="B8726" s="213" t="s">
        <v>94</v>
      </c>
      <c r="C8726" s="213" t="s">
        <v>86</v>
      </c>
      <c r="D8726" s="213" t="s">
        <v>6</v>
      </c>
      <c r="E8726" s="213">
        <v>536</v>
      </c>
      <c r="F8726" s="213" t="s">
        <v>189</v>
      </c>
    </row>
    <row r="8727" spans="1:6" x14ac:dyDescent="0.3">
      <c r="A8727" s="213">
        <v>2014</v>
      </c>
      <c r="B8727" s="213" t="s">
        <v>94</v>
      </c>
      <c r="C8727" s="213" t="s">
        <v>86</v>
      </c>
      <c r="D8727" s="213" t="s">
        <v>62</v>
      </c>
      <c r="E8727" s="213">
        <v>154</v>
      </c>
      <c r="F8727" s="213" t="s">
        <v>189</v>
      </c>
    </row>
    <row r="8728" spans="1:6" x14ac:dyDescent="0.3">
      <c r="A8728" s="213">
        <v>2014</v>
      </c>
      <c r="B8728" s="213" t="s">
        <v>94</v>
      </c>
      <c r="C8728" s="213" t="s">
        <v>86</v>
      </c>
      <c r="D8728" s="213" t="s">
        <v>5</v>
      </c>
      <c r="E8728" s="213">
        <v>454</v>
      </c>
      <c r="F8728" s="213" t="s">
        <v>189</v>
      </c>
    </row>
    <row r="8729" spans="1:6" x14ac:dyDescent="0.3">
      <c r="A8729" s="213">
        <v>2014</v>
      </c>
      <c r="B8729" s="213" t="s">
        <v>94</v>
      </c>
      <c r="C8729" s="213" t="s">
        <v>86</v>
      </c>
      <c r="D8729" s="213" t="s">
        <v>37</v>
      </c>
      <c r="E8729" s="213">
        <v>62</v>
      </c>
      <c r="F8729" s="213" t="s">
        <v>189</v>
      </c>
    </row>
    <row r="8730" spans="1:6" x14ac:dyDescent="0.3">
      <c r="A8730" s="213">
        <v>2014</v>
      </c>
      <c r="B8730" s="213" t="s">
        <v>94</v>
      </c>
      <c r="C8730" s="213" t="s">
        <v>86</v>
      </c>
      <c r="D8730" s="213" t="s">
        <v>76</v>
      </c>
      <c r="E8730" s="213">
        <v>308</v>
      </c>
      <c r="F8730" s="213" t="s">
        <v>189</v>
      </c>
    </row>
    <row r="8731" spans="1:6" x14ac:dyDescent="0.3">
      <c r="A8731" s="213">
        <v>2014</v>
      </c>
      <c r="B8731" s="213" t="s">
        <v>94</v>
      </c>
      <c r="C8731" s="213" t="s">
        <v>86</v>
      </c>
      <c r="D8731" s="213" t="s">
        <v>63</v>
      </c>
      <c r="E8731" s="213">
        <v>43</v>
      </c>
      <c r="F8731" s="213" t="s">
        <v>189</v>
      </c>
    </row>
    <row r="8732" spans="1:6" x14ac:dyDescent="0.3">
      <c r="A8732" s="213">
        <v>2014</v>
      </c>
      <c r="B8732" s="213" t="s">
        <v>94</v>
      </c>
      <c r="C8732" s="213" t="s">
        <v>86</v>
      </c>
      <c r="D8732" s="213" t="s">
        <v>277</v>
      </c>
      <c r="E8732" s="213">
        <v>79</v>
      </c>
      <c r="F8732" s="213" t="s">
        <v>189</v>
      </c>
    </row>
    <row r="8733" spans="1:6" x14ac:dyDescent="0.3">
      <c r="A8733" s="213">
        <v>2014</v>
      </c>
      <c r="B8733" s="213" t="s">
        <v>94</v>
      </c>
      <c r="C8733" s="213" t="s">
        <v>86</v>
      </c>
      <c r="D8733" s="213" t="s">
        <v>43</v>
      </c>
      <c r="E8733" s="213">
        <v>69</v>
      </c>
      <c r="F8733" s="213" t="s">
        <v>189</v>
      </c>
    </row>
    <row r="8734" spans="1:6" x14ac:dyDescent="0.3">
      <c r="A8734" s="213">
        <v>2014</v>
      </c>
      <c r="B8734" s="213" t="s">
        <v>94</v>
      </c>
      <c r="C8734" s="213" t="s">
        <v>86</v>
      </c>
      <c r="D8734" s="213" t="s">
        <v>65</v>
      </c>
      <c r="E8734" s="213">
        <v>75</v>
      </c>
      <c r="F8734" s="213" t="s">
        <v>189</v>
      </c>
    </row>
    <row r="8735" spans="1:6" x14ac:dyDescent="0.3">
      <c r="A8735" s="213">
        <v>2014</v>
      </c>
      <c r="B8735" s="213" t="s">
        <v>94</v>
      </c>
      <c r="C8735" s="213" t="s">
        <v>86</v>
      </c>
      <c r="D8735" s="213" t="s">
        <v>22</v>
      </c>
      <c r="E8735" s="213">
        <v>89</v>
      </c>
      <c r="F8735" s="213" t="s">
        <v>189</v>
      </c>
    </row>
    <row r="8736" spans="1:6" x14ac:dyDescent="0.3">
      <c r="A8736" s="213">
        <v>2014</v>
      </c>
      <c r="B8736" s="213" t="s">
        <v>94</v>
      </c>
      <c r="C8736" s="213" t="s">
        <v>86</v>
      </c>
      <c r="D8736" s="213" t="s">
        <v>61</v>
      </c>
      <c r="E8736" s="213">
        <v>46</v>
      </c>
      <c r="F8736" s="213" t="s">
        <v>189</v>
      </c>
    </row>
    <row r="8737" spans="1:6" x14ac:dyDescent="0.3">
      <c r="A8737" s="213">
        <v>2014</v>
      </c>
      <c r="B8737" s="213" t="s">
        <v>94</v>
      </c>
      <c r="C8737" s="213" t="s">
        <v>86</v>
      </c>
      <c r="D8737" s="213" t="s">
        <v>23</v>
      </c>
      <c r="E8737" s="213">
        <v>113</v>
      </c>
      <c r="F8737" s="213" t="s">
        <v>189</v>
      </c>
    </row>
    <row r="8738" spans="1:6" x14ac:dyDescent="0.3">
      <c r="A8738" s="213">
        <v>2014</v>
      </c>
      <c r="B8738" s="213" t="s">
        <v>94</v>
      </c>
      <c r="C8738" s="213" t="s">
        <v>86</v>
      </c>
      <c r="D8738" s="213" t="s">
        <v>12</v>
      </c>
      <c r="E8738" s="213">
        <v>79</v>
      </c>
      <c r="F8738" s="213" t="s">
        <v>189</v>
      </c>
    </row>
    <row r="8739" spans="1:6" x14ac:dyDescent="0.3">
      <c r="A8739" s="213">
        <v>2014</v>
      </c>
      <c r="B8739" s="213" t="s">
        <v>94</v>
      </c>
      <c r="C8739" s="213" t="s">
        <v>86</v>
      </c>
      <c r="D8739" s="213" t="s">
        <v>278</v>
      </c>
      <c r="E8739" s="213">
        <v>219</v>
      </c>
      <c r="F8739" s="213" t="s">
        <v>189</v>
      </c>
    </row>
    <row r="8740" spans="1:6" x14ac:dyDescent="0.3">
      <c r="A8740" s="213">
        <v>2014</v>
      </c>
      <c r="B8740" s="213" t="s">
        <v>94</v>
      </c>
      <c r="C8740" s="213" t="s">
        <v>86</v>
      </c>
      <c r="D8740" s="213" t="s">
        <v>19</v>
      </c>
      <c r="E8740" s="213">
        <v>122</v>
      </c>
      <c r="F8740" s="213" t="s">
        <v>189</v>
      </c>
    </row>
    <row r="8741" spans="1:6" x14ac:dyDescent="0.3">
      <c r="A8741" s="213">
        <v>2014</v>
      </c>
      <c r="B8741" s="213" t="s">
        <v>94</v>
      </c>
      <c r="C8741" s="213" t="s">
        <v>86</v>
      </c>
      <c r="D8741" s="213" t="s">
        <v>45</v>
      </c>
      <c r="E8741" s="213">
        <v>37</v>
      </c>
      <c r="F8741" s="213" t="s">
        <v>189</v>
      </c>
    </row>
    <row r="8742" spans="1:6" x14ac:dyDescent="0.3">
      <c r="A8742" s="213">
        <v>2014</v>
      </c>
      <c r="B8742" s="213" t="s">
        <v>94</v>
      </c>
      <c r="C8742" s="213" t="s">
        <v>86</v>
      </c>
      <c r="D8742" s="213" t="s">
        <v>48</v>
      </c>
      <c r="E8742" s="213">
        <v>93</v>
      </c>
      <c r="F8742" s="213" t="s">
        <v>189</v>
      </c>
    </row>
    <row r="8743" spans="1:6" x14ac:dyDescent="0.3">
      <c r="A8743" s="213">
        <v>2014</v>
      </c>
      <c r="B8743" s="213" t="s">
        <v>94</v>
      </c>
      <c r="C8743" s="213" t="s">
        <v>86</v>
      </c>
      <c r="D8743" s="213" t="s">
        <v>34</v>
      </c>
      <c r="E8743" s="213">
        <v>51</v>
      </c>
      <c r="F8743" s="213" t="s">
        <v>189</v>
      </c>
    </row>
    <row r="8744" spans="1:6" x14ac:dyDescent="0.3">
      <c r="A8744" s="213">
        <v>2014</v>
      </c>
      <c r="B8744" s="213" t="s">
        <v>94</v>
      </c>
      <c r="C8744" s="213" t="s">
        <v>86</v>
      </c>
      <c r="D8744" s="213" t="s">
        <v>3</v>
      </c>
      <c r="E8744" s="213">
        <v>557</v>
      </c>
      <c r="F8744" s="213" t="s">
        <v>189</v>
      </c>
    </row>
    <row r="8745" spans="1:6" x14ac:dyDescent="0.3">
      <c r="A8745" s="213">
        <v>2014</v>
      </c>
      <c r="B8745" s="213" t="s">
        <v>94</v>
      </c>
      <c r="C8745" s="213" t="s">
        <v>86</v>
      </c>
      <c r="D8745" s="213" t="s">
        <v>80</v>
      </c>
      <c r="E8745" s="213">
        <v>173</v>
      </c>
      <c r="F8745" s="213" t="s">
        <v>189</v>
      </c>
    </row>
    <row r="8746" spans="1:6" x14ac:dyDescent="0.3">
      <c r="A8746" s="213">
        <v>2014</v>
      </c>
      <c r="B8746" s="213" t="s">
        <v>94</v>
      </c>
      <c r="C8746" s="213" t="s">
        <v>86</v>
      </c>
      <c r="D8746" s="213" t="s">
        <v>39</v>
      </c>
      <c r="E8746" s="213">
        <v>186</v>
      </c>
      <c r="F8746" s="213" t="s">
        <v>189</v>
      </c>
    </row>
    <row r="8747" spans="1:6" x14ac:dyDescent="0.3">
      <c r="A8747" s="213">
        <v>2014</v>
      </c>
      <c r="B8747" s="213" t="s">
        <v>94</v>
      </c>
      <c r="C8747" s="213" t="s">
        <v>86</v>
      </c>
      <c r="D8747" s="213" t="s">
        <v>14</v>
      </c>
      <c r="E8747" s="213">
        <v>648</v>
      </c>
      <c r="F8747" s="213" t="s">
        <v>189</v>
      </c>
    </row>
    <row r="8748" spans="1:6" x14ac:dyDescent="0.3">
      <c r="A8748" s="213">
        <v>2014</v>
      </c>
      <c r="B8748" s="213" t="s">
        <v>94</v>
      </c>
      <c r="C8748" s="213" t="s">
        <v>86</v>
      </c>
      <c r="D8748" s="213" t="s">
        <v>68</v>
      </c>
      <c r="E8748" s="213">
        <v>104</v>
      </c>
      <c r="F8748" s="213" t="s">
        <v>189</v>
      </c>
    </row>
    <row r="8749" spans="1:6" x14ac:dyDescent="0.3">
      <c r="A8749" s="213">
        <v>2014</v>
      </c>
      <c r="B8749" s="213" t="s">
        <v>94</v>
      </c>
      <c r="C8749" s="213" t="s">
        <v>86</v>
      </c>
      <c r="D8749" s="213" t="s">
        <v>69</v>
      </c>
      <c r="E8749" s="213">
        <v>59</v>
      </c>
      <c r="F8749" s="213" t="s">
        <v>189</v>
      </c>
    </row>
    <row r="8750" spans="1:6" x14ac:dyDescent="0.3">
      <c r="A8750" s="213">
        <v>2014</v>
      </c>
      <c r="B8750" s="213" t="s">
        <v>94</v>
      </c>
      <c r="C8750" s="213" t="s">
        <v>86</v>
      </c>
      <c r="D8750" s="213" t="s">
        <v>279</v>
      </c>
      <c r="E8750" s="213">
        <v>34</v>
      </c>
      <c r="F8750" s="213" t="s">
        <v>189</v>
      </c>
    </row>
    <row r="8751" spans="1:6" x14ac:dyDescent="0.3">
      <c r="A8751" s="213">
        <v>2014</v>
      </c>
      <c r="B8751" s="213" t="s">
        <v>94</v>
      </c>
      <c r="C8751" s="213" t="s">
        <v>86</v>
      </c>
      <c r="D8751" s="213" t="s">
        <v>24</v>
      </c>
      <c r="E8751" s="213">
        <v>302</v>
      </c>
      <c r="F8751" s="213" t="s">
        <v>189</v>
      </c>
    </row>
    <row r="8752" spans="1:6" x14ac:dyDescent="0.3">
      <c r="A8752" s="213">
        <v>2014</v>
      </c>
      <c r="B8752" s="213" t="s">
        <v>94</v>
      </c>
      <c r="C8752" s="213" t="s">
        <v>86</v>
      </c>
      <c r="D8752" s="213" t="s">
        <v>9</v>
      </c>
      <c r="E8752" s="213">
        <v>232</v>
      </c>
      <c r="F8752" s="213" t="s">
        <v>189</v>
      </c>
    </row>
    <row r="8753" spans="1:6" x14ac:dyDescent="0.3">
      <c r="A8753" s="213">
        <v>2014</v>
      </c>
      <c r="B8753" s="213" t="s">
        <v>94</v>
      </c>
      <c r="C8753" s="213" t="s">
        <v>86</v>
      </c>
      <c r="D8753" s="213" t="s">
        <v>67</v>
      </c>
      <c r="E8753" s="213">
        <v>152</v>
      </c>
      <c r="F8753" s="213" t="s">
        <v>189</v>
      </c>
    </row>
    <row r="8754" spans="1:6" x14ac:dyDescent="0.3">
      <c r="A8754" s="213">
        <v>2014</v>
      </c>
      <c r="B8754" s="213" t="s">
        <v>94</v>
      </c>
      <c r="C8754" s="213" t="s">
        <v>86</v>
      </c>
      <c r="D8754" s="213" t="s">
        <v>28</v>
      </c>
      <c r="E8754" s="213">
        <v>177</v>
      </c>
      <c r="F8754" s="213" t="s">
        <v>189</v>
      </c>
    </row>
    <row r="8755" spans="1:6" x14ac:dyDescent="0.3">
      <c r="A8755" s="213">
        <v>2014</v>
      </c>
      <c r="B8755" s="213" t="s">
        <v>94</v>
      </c>
      <c r="C8755" s="213" t="s">
        <v>86</v>
      </c>
      <c r="D8755" s="213" t="s">
        <v>31</v>
      </c>
      <c r="E8755" s="213">
        <v>164</v>
      </c>
      <c r="F8755" s="213" t="s">
        <v>189</v>
      </c>
    </row>
    <row r="8756" spans="1:6" x14ac:dyDescent="0.3">
      <c r="A8756" s="213">
        <v>2014</v>
      </c>
      <c r="B8756" s="213" t="s">
        <v>94</v>
      </c>
      <c r="C8756" s="213" t="s">
        <v>86</v>
      </c>
      <c r="D8756" s="213" t="s">
        <v>64</v>
      </c>
      <c r="E8756" s="213">
        <v>191</v>
      </c>
      <c r="F8756" s="213" t="s">
        <v>189</v>
      </c>
    </row>
    <row r="8757" spans="1:6" x14ac:dyDescent="0.3">
      <c r="A8757" s="213">
        <v>2014</v>
      </c>
      <c r="B8757" s="213" t="s">
        <v>94</v>
      </c>
      <c r="C8757" s="213" t="s">
        <v>86</v>
      </c>
      <c r="D8757" s="213" t="s">
        <v>280</v>
      </c>
      <c r="E8757" s="213">
        <v>40</v>
      </c>
      <c r="F8757" s="213" t="s">
        <v>189</v>
      </c>
    </row>
    <row r="8758" spans="1:6" x14ac:dyDescent="0.3">
      <c r="A8758" s="213">
        <v>2014</v>
      </c>
      <c r="B8758" s="213" t="s">
        <v>94</v>
      </c>
      <c r="C8758" s="213" t="s">
        <v>86</v>
      </c>
      <c r="D8758" s="213" t="s">
        <v>73</v>
      </c>
      <c r="E8758" s="213">
        <v>432</v>
      </c>
      <c r="F8758" s="213" t="s">
        <v>189</v>
      </c>
    </row>
    <row r="8759" spans="1:6" x14ac:dyDescent="0.3">
      <c r="A8759" s="213">
        <v>2014</v>
      </c>
      <c r="B8759" s="213" t="s">
        <v>94</v>
      </c>
      <c r="C8759" s="213" t="s">
        <v>86</v>
      </c>
      <c r="D8759" s="213" t="s">
        <v>26</v>
      </c>
      <c r="E8759" s="213">
        <v>120</v>
      </c>
      <c r="F8759" s="213" t="s">
        <v>189</v>
      </c>
    </row>
    <row r="8760" spans="1:6" x14ac:dyDescent="0.3">
      <c r="A8760" s="213">
        <v>2014</v>
      </c>
      <c r="B8760" s="213" t="s">
        <v>94</v>
      </c>
      <c r="C8760" s="213" t="s">
        <v>86</v>
      </c>
      <c r="D8760" s="213" t="s">
        <v>32</v>
      </c>
      <c r="E8760" s="213">
        <v>101</v>
      </c>
      <c r="F8760" s="213" t="s">
        <v>189</v>
      </c>
    </row>
    <row r="8761" spans="1:6" x14ac:dyDescent="0.3">
      <c r="A8761" s="213">
        <v>2014</v>
      </c>
      <c r="B8761" s="213" t="s">
        <v>94</v>
      </c>
      <c r="C8761" s="213" t="s">
        <v>86</v>
      </c>
      <c r="D8761" s="213" t="s">
        <v>46</v>
      </c>
      <c r="E8761" s="213">
        <v>258</v>
      </c>
      <c r="F8761" s="213" t="s">
        <v>189</v>
      </c>
    </row>
    <row r="8762" spans="1:6" x14ac:dyDescent="0.3">
      <c r="A8762" s="213">
        <v>2014</v>
      </c>
      <c r="B8762" s="213" t="s">
        <v>94</v>
      </c>
      <c r="C8762" s="213" t="s">
        <v>86</v>
      </c>
      <c r="D8762" s="213" t="s">
        <v>75</v>
      </c>
      <c r="E8762" s="213">
        <v>236</v>
      </c>
      <c r="F8762" s="213" t="s">
        <v>189</v>
      </c>
    </row>
    <row r="8763" spans="1:6" x14ac:dyDescent="0.3">
      <c r="A8763" s="213">
        <v>2014</v>
      </c>
      <c r="B8763" s="213" t="s">
        <v>94</v>
      </c>
      <c r="C8763" s="213" t="s">
        <v>86</v>
      </c>
      <c r="D8763" s="213" t="s">
        <v>10</v>
      </c>
      <c r="E8763" s="213">
        <v>470</v>
      </c>
      <c r="F8763" s="213" t="s">
        <v>189</v>
      </c>
    </row>
    <row r="8764" spans="1:6" x14ac:dyDescent="0.3">
      <c r="A8764" s="213">
        <v>2014</v>
      </c>
      <c r="B8764" s="213" t="s">
        <v>94</v>
      </c>
      <c r="C8764" s="213" t="s">
        <v>86</v>
      </c>
      <c r="D8764" s="213" t="s">
        <v>291</v>
      </c>
      <c r="E8764" s="213">
        <v>37</v>
      </c>
      <c r="F8764" s="213" t="s">
        <v>189</v>
      </c>
    </row>
    <row r="8765" spans="1:6" x14ac:dyDescent="0.3">
      <c r="A8765" s="213">
        <v>2014</v>
      </c>
      <c r="B8765" s="213" t="s">
        <v>94</v>
      </c>
      <c r="C8765" s="213" t="s">
        <v>86</v>
      </c>
      <c r="D8765" s="213" t="s">
        <v>15</v>
      </c>
      <c r="E8765" s="213">
        <v>346</v>
      </c>
      <c r="F8765" s="213" t="s">
        <v>189</v>
      </c>
    </row>
    <row r="8766" spans="1:6" x14ac:dyDescent="0.3">
      <c r="A8766" s="213">
        <v>2014</v>
      </c>
      <c r="B8766" s="213" t="s">
        <v>94</v>
      </c>
      <c r="C8766" s="213" t="s">
        <v>86</v>
      </c>
      <c r="D8766" s="213" t="s">
        <v>18</v>
      </c>
      <c r="E8766" s="213">
        <v>387</v>
      </c>
      <c r="F8766" s="213" t="s">
        <v>189</v>
      </c>
    </row>
    <row r="8767" spans="1:6" x14ac:dyDescent="0.3">
      <c r="A8767" s="213">
        <v>2014</v>
      </c>
      <c r="B8767" s="213" t="s">
        <v>94</v>
      </c>
      <c r="C8767" s="213" t="s">
        <v>86</v>
      </c>
      <c r="D8767" s="213" t="s">
        <v>77</v>
      </c>
      <c r="E8767" s="213">
        <v>168</v>
      </c>
      <c r="F8767" s="213" t="s">
        <v>189</v>
      </c>
    </row>
    <row r="8768" spans="1:6" x14ac:dyDescent="0.3">
      <c r="A8768" s="213">
        <v>2014</v>
      </c>
      <c r="B8768" s="213" t="s">
        <v>94</v>
      </c>
      <c r="C8768" s="213" t="s">
        <v>86</v>
      </c>
      <c r="D8768" s="213" t="s">
        <v>44</v>
      </c>
      <c r="E8768" s="213">
        <v>33</v>
      </c>
      <c r="F8768" s="213" t="s">
        <v>189</v>
      </c>
    </row>
    <row r="8769" spans="1:6" x14ac:dyDescent="0.3">
      <c r="A8769" s="213">
        <v>2014</v>
      </c>
      <c r="B8769" s="213" t="s">
        <v>94</v>
      </c>
      <c r="C8769" s="213" t="s">
        <v>86</v>
      </c>
      <c r="D8769" s="213" t="s">
        <v>71</v>
      </c>
      <c r="E8769" s="213">
        <v>159</v>
      </c>
      <c r="F8769" s="213" t="s">
        <v>189</v>
      </c>
    </row>
    <row r="8770" spans="1:6" x14ac:dyDescent="0.3">
      <c r="A8770" s="213">
        <v>2014</v>
      </c>
      <c r="B8770" s="213" t="s">
        <v>94</v>
      </c>
      <c r="C8770" s="213" t="s">
        <v>86</v>
      </c>
      <c r="D8770" s="213" t="s">
        <v>52</v>
      </c>
      <c r="E8770" s="213">
        <v>49</v>
      </c>
      <c r="F8770" s="213" t="s">
        <v>189</v>
      </c>
    </row>
    <row r="8771" spans="1:6" x14ac:dyDescent="0.3">
      <c r="A8771" s="213">
        <v>2014</v>
      </c>
      <c r="B8771" s="213" t="s">
        <v>94</v>
      </c>
      <c r="C8771" s="213" t="s">
        <v>86</v>
      </c>
      <c r="D8771" s="213" t="s">
        <v>20</v>
      </c>
      <c r="E8771" s="213">
        <v>211</v>
      </c>
      <c r="F8771" s="213" t="s">
        <v>189</v>
      </c>
    </row>
    <row r="8772" spans="1:6" x14ac:dyDescent="0.3">
      <c r="A8772" s="213">
        <v>2014</v>
      </c>
      <c r="B8772" s="213" t="s">
        <v>94</v>
      </c>
      <c r="C8772" s="213" t="s">
        <v>86</v>
      </c>
      <c r="D8772" s="213" t="s">
        <v>95</v>
      </c>
      <c r="E8772" s="213">
        <v>464</v>
      </c>
      <c r="F8772" s="213" t="s">
        <v>189</v>
      </c>
    </row>
    <row r="8773" spans="1:6" x14ac:dyDescent="0.3">
      <c r="A8773" s="213">
        <v>2014</v>
      </c>
      <c r="B8773" s="213" t="s">
        <v>94</v>
      </c>
      <c r="C8773" s="213" t="s">
        <v>86</v>
      </c>
      <c r="D8773" s="213" t="s">
        <v>30</v>
      </c>
      <c r="E8773" s="213">
        <v>44</v>
      </c>
      <c r="F8773" s="213" t="s">
        <v>189</v>
      </c>
    </row>
    <row r="8774" spans="1:6" x14ac:dyDescent="0.3">
      <c r="A8774" s="213">
        <v>2014</v>
      </c>
      <c r="B8774" s="213" t="s">
        <v>94</v>
      </c>
      <c r="C8774" s="213" t="s">
        <v>86</v>
      </c>
      <c r="D8774" s="213" t="s">
        <v>281</v>
      </c>
      <c r="E8774" s="292">
        <v>1115</v>
      </c>
      <c r="F8774" s="213" t="s">
        <v>189</v>
      </c>
    </row>
    <row r="8775" spans="1:6" x14ac:dyDescent="0.3">
      <c r="A8775" s="213">
        <v>2014</v>
      </c>
      <c r="B8775" s="213" t="s">
        <v>94</v>
      </c>
      <c r="C8775" s="213" t="s">
        <v>86</v>
      </c>
      <c r="D8775" s="213" t="s">
        <v>282</v>
      </c>
      <c r="E8775" s="213">
        <v>85</v>
      </c>
      <c r="F8775" s="213" t="s">
        <v>189</v>
      </c>
    </row>
    <row r="8776" spans="1:6" x14ac:dyDescent="0.3">
      <c r="A8776" s="213">
        <v>2014</v>
      </c>
      <c r="B8776" s="213" t="s">
        <v>94</v>
      </c>
      <c r="C8776" s="213" t="s">
        <v>86</v>
      </c>
      <c r="D8776" s="213" t="s">
        <v>145</v>
      </c>
      <c r="E8776" s="292">
        <v>3735</v>
      </c>
      <c r="F8776" s="213" t="s">
        <v>189</v>
      </c>
    </row>
    <row r="8777" spans="1:6" x14ac:dyDescent="0.3">
      <c r="A8777" s="213">
        <v>2014</v>
      </c>
      <c r="B8777" s="213" t="s">
        <v>94</v>
      </c>
      <c r="C8777" s="213" t="s">
        <v>86</v>
      </c>
      <c r="D8777" s="213" t="s">
        <v>146</v>
      </c>
      <c r="E8777" s="292">
        <v>2482</v>
      </c>
      <c r="F8777" s="213" t="s">
        <v>189</v>
      </c>
    </row>
    <row r="8778" spans="1:6" x14ac:dyDescent="0.3">
      <c r="A8778" s="213">
        <v>2014</v>
      </c>
      <c r="B8778" s="213" t="s">
        <v>94</v>
      </c>
      <c r="C8778" s="213" t="s">
        <v>86</v>
      </c>
      <c r="D8778" s="213" t="s">
        <v>147</v>
      </c>
      <c r="E8778" s="292">
        <v>4790</v>
      </c>
      <c r="F8778" s="213" t="s">
        <v>189</v>
      </c>
    </row>
    <row r="8779" spans="1:6" x14ac:dyDescent="0.3">
      <c r="A8779" s="213">
        <v>2014</v>
      </c>
      <c r="B8779" s="213" t="s">
        <v>94</v>
      </c>
      <c r="C8779" s="213" t="s">
        <v>84</v>
      </c>
      <c r="D8779" s="213" t="s">
        <v>79</v>
      </c>
      <c r="E8779" s="213">
        <v>128</v>
      </c>
      <c r="F8779" s="213" t="s">
        <v>189</v>
      </c>
    </row>
    <row r="8780" spans="1:6" x14ac:dyDescent="0.3">
      <c r="A8780" s="213">
        <v>2014</v>
      </c>
      <c r="B8780" s="213" t="s">
        <v>94</v>
      </c>
      <c r="C8780" s="213" t="s">
        <v>84</v>
      </c>
      <c r="D8780" s="213" t="s">
        <v>17</v>
      </c>
      <c r="E8780" s="213">
        <v>63</v>
      </c>
      <c r="F8780" s="213" t="s">
        <v>189</v>
      </c>
    </row>
    <row r="8781" spans="1:6" x14ac:dyDescent="0.3">
      <c r="A8781" s="213">
        <v>2014</v>
      </c>
      <c r="B8781" s="213" t="s">
        <v>94</v>
      </c>
      <c r="C8781" s="213" t="s">
        <v>84</v>
      </c>
      <c r="D8781" s="213" t="s">
        <v>11</v>
      </c>
      <c r="E8781" s="213">
        <v>128</v>
      </c>
      <c r="F8781" s="213" t="s">
        <v>189</v>
      </c>
    </row>
    <row r="8782" spans="1:6" x14ac:dyDescent="0.3">
      <c r="A8782" s="213">
        <v>2014</v>
      </c>
      <c r="B8782" s="213" t="s">
        <v>94</v>
      </c>
      <c r="C8782" s="213" t="s">
        <v>84</v>
      </c>
      <c r="D8782" s="213" t="s">
        <v>56</v>
      </c>
      <c r="E8782" s="213">
        <v>40</v>
      </c>
      <c r="F8782" s="213" t="s">
        <v>189</v>
      </c>
    </row>
    <row r="8783" spans="1:6" x14ac:dyDescent="0.3">
      <c r="A8783" s="213">
        <v>2014</v>
      </c>
      <c r="B8783" s="213" t="s">
        <v>94</v>
      </c>
      <c r="C8783" s="213" t="s">
        <v>84</v>
      </c>
      <c r="D8783" s="213" t="s">
        <v>29</v>
      </c>
      <c r="E8783" s="213">
        <v>36</v>
      </c>
      <c r="F8783" s="213" t="s">
        <v>189</v>
      </c>
    </row>
    <row r="8784" spans="1:6" x14ac:dyDescent="0.3">
      <c r="A8784" s="213">
        <v>2014</v>
      </c>
      <c r="B8784" s="213" t="s">
        <v>94</v>
      </c>
      <c r="C8784" s="213" t="s">
        <v>84</v>
      </c>
      <c r="D8784" s="213" t="s">
        <v>47</v>
      </c>
      <c r="E8784" s="213">
        <v>76</v>
      </c>
      <c r="F8784" s="213" t="s">
        <v>189</v>
      </c>
    </row>
    <row r="8785" spans="1:6" x14ac:dyDescent="0.3">
      <c r="A8785" s="213">
        <v>2014</v>
      </c>
      <c r="B8785" s="213" t="s">
        <v>94</v>
      </c>
      <c r="C8785" s="213" t="s">
        <v>84</v>
      </c>
      <c r="D8785" s="213" t="s">
        <v>74</v>
      </c>
      <c r="E8785" s="213">
        <v>84</v>
      </c>
      <c r="F8785" s="213" t="s">
        <v>189</v>
      </c>
    </row>
    <row r="8786" spans="1:6" x14ac:dyDescent="0.3">
      <c r="A8786" s="213">
        <v>2014</v>
      </c>
      <c r="B8786" s="213" t="s">
        <v>94</v>
      </c>
      <c r="C8786" s="213" t="s">
        <v>84</v>
      </c>
      <c r="D8786" s="213" t="s">
        <v>60</v>
      </c>
      <c r="E8786" s="213">
        <v>33</v>
      </c>
      <c r="F8786" s="213" t="s">
        <v>189</v>
      </c>
    </row>
    <row r="8787" spans="1:6" x14ac:dyDescent="0.3">
      <c r="A8787" s="213">
        <v>2014</v>
      </c>
      <c r="B8787" s="213" t="s">
        <v>94</v>
      </c>
      <c r="C8787" s="213" t="s">
        <v>84</v>
      </c>
      <c r="D8787" s="213" t="s">
        <v>25</v>
      </c>
      <c r="E8787" s="213">
        <v>68</v>
      </c>
      <c r="F8787" s="213" t="s">
        <v>189</v>
      </c>
    </row>
    <row r="8788" spans="1:6" x14ac:dyDescent="0.3">
      <c r="A8788" s="213">
        <v>2014</v>
      </c>
      <c r="B8788" s="213" t="s">
        <v>94</v>
      </c>
      <c r="C8788" s="213" t="s">
        <v>84</v>
      </c>
      <c r="D8788" s="213" t="s">
        <v>7</v>
      </c>
      <c r="E8788" s="213">
        <v>111</v>
      </c>
      <c r="F8788" s="213" t="s">
        <v>189</v>
      </c>
    </row>
    <row r="8789" spans="1:6" x14ac:dyDescent="0.3">
      <c r="A8789" s="213">
        <v>2014</v>
      </c>
      <c r="B8789" s="213" t="s">
        <v>94</v>
      </c>
      <c r="C8789" s="213" t="s">
        <v>84</v>
      </c>
      <c r="D8789" s="213" t="s">
        <v>21</v>
      </c>
      <c r="E8789" s="213">
        <v>30</v>
      </c>
      <c r="F8789" s="213" t="s">
        <v>189</v>
      </c>
    </row>
    <row r="8790" spans="1:6" x14ac:dyDescent="0.3">
      <c r="A8790" s="213">
        <v>2014</v>
      </c>
      <c r="B8790" s="213" t="s">
        <v>94</v>
      </c>
      <c r="C8790" s="213" t="s">
        <v>84</v>
      </c>
      <c r="D8790" s="213" t="s">
        <v>16</v>
      </c>
      <c r="E8790" s="213">
        <v>82</v>
      </c>
      <c r="F8790" s="213" t="s">
        <v>189</v>
      </c>
    </row>
    <row r="8791" spans="1:6" x14ac:dyDescent="0.3">
      <c r="A8791" s="213">
        <v>2014</v>
      </c>
      <c r="B8791" s="213" t="s">
        <v>94</v>
      </c>
      <c r="C8791" s="213" t="s">
        <v>84</v>
      </c>
      <c r="D8791" s="213" t="s">
        <v>2</v>
      </c>
      <c r="E8791" s="213">
        <v>174</v>
      </c>
      <c r="F8791" s="213" t="s">
        <v>189</v>
      </c>
    </row>
    <row r="8792" spans="1:6" x14ac:dyDescent="0.3">
      <c r="A8792" s="213">
        <v>2014</v>
      </c>
      <c r="B8792" s="213" t="s">
        <v>94</v>
      </c>
      <c r="C8792" s="213" t="s">
        <v>84</v>
      </c>
      <c r="D8792" s="213" t="s">
        <v>4</v>
      </c>
      <c r="E8792" s="213">
        <v>161</v>
      </c>
      <c r="F8792" s="213" t="s">
        <v>189</v>
      </c>
    </row>
    <row r="8793" spans="1:6" x14ac:dyDescent="0.3">
      <c r="A8793" s="213">
        <v>2014</v>
      </c>
      <c r="B8793" s="213" t="s">
        <v>94</v>
      </c>
      <c r="C8793" s="213" t="s">
        <v>84</v>
      </c>
      <c r="D8793" s="213" t="s">
        <v>8</v>
      </c>
      <c r="E8793" s="213">
        <v>53</v>
      </c>
      <c r="F8793" s="213" t="s">
        <v>189</v>
      </c>
    </row>
    <row r="8794" spans="1:6" x14ac:dyDescent="0.3">
      <c r="A8794" s="213">
        <v>2014</v>
      </c>
      <c r="B8794" s="213" t="s">
        <v>94</v>
      </c>
      <c r="C8794" s="213" t="s">
        <v>84</v>
      </c>
      <c r="D8794" s="213" t="s">
        <v>78</v>
      </c>
      <c r="E8794" s="213">
        <v>69</v>
      </c>
      <c r="F8794" s="213" t="s">
        <v>189</v>
      </c>
    </row>
    <row r="8795" spans="1:6" x14ac:dyDescent="0.3">
      <c r="A8795" s="213">
        <v>2014</v>
      </c>
      <c r="B8795" s="213" t="s">
        <v>94</v>
      </c>
      <c r="C8795" s="213" t="s">
        <v>84</v>
      </c>
      <c r="D8795" s="213" t="s">
        <v>27</v>
      </c>
      <c r="E8795" s="213">
        <v>45</v>
      </c>
      <c r="F8795" s="213" t="s">
        <v>189</v>
      </c>
    </row>
    <row r="8796" spans="1:6" x14ac:dyDescent="0.3">
      <c r="A8796" s="213">
        <v>2014</v>
      </c>
      <c r="B8796" s="213" t="s">
        <v>94</v>
      </c>
      <c r="C8796" s="213" t="s">
        <v>84</v>
      </c>
      <c r="D8796" s="213" t="s">
        <v>13</v>
      </c>
      <c r="E8796" s="213">
        <v>31</v>
      </c>
      <c r="F8796" s="213" t="s">
        <v>189</v>
      </c>
    </row>
    <row r="8797" spans="1:6" x14ac:dyDescent="0.3">
      <c r="A8797" s="213">
        <v>2014</v>
      </c>
      <c r="B8797" s="213" t="s">
        <v>94</v>
      </c>
      <c r="C8797" s="213" t="s">
        <v>84</v>
      </c>
      <c r="D8797" s="213" t="s">
        <v>70</v>
      </c>
      <c r="E8797" s="213">
        <v>57</v>
      </c>
      <c r="F8797" s="213" t="s">
        <v>189</v>
      </c>
    </row>
    <row r="8798" spans="1:6" x14ac:dyDescent="0.3">
      <c r="A8798" s="213">
        <v>2014</v>
      </c>
      <c r="B8798" s="213" t="s">
        <v>94</v>
      </c>
      <c r="C8798" s="213" t="s">
        <v>84</v>
      </c>
      <c r="D8798" s="213" t="s">
        <v>6</v>
      </c>
      <c r="E8798" s="292">
        <v>1012</v>
      </c>
      <c r="F8798" s="213" t="s">
        <v>189</v>
      </c>
    </row>
    <row r="8799" spans="1:6" x14ac:dyDescent="0.3">
      <c r="A8799" s="213">
        <v>2014</v>
      </c>
      <c r="B8799" s="213" t="s">
        <v>94</v>
      </c>
      <c r="C8799" s="213" t="s">
        <v>84</v>
      </c>
      <c r="D8799" s="213" t="s">
        <v>62</v>
      </c>
      <c r="E8799" s="213">
        <v>45</v>
      </c>
      <c r="F8799" s="213" t="s">
        <v>189</v>
      </c>
    </row>
    <row r="8800" spans="1:6" x14ac:dyDescent="0.3">
      <c r="A8800" s="213">
        <v>2014</v>
      </c>
      <c r="B8800" s="213" t="s">
        <v>94</v>
      </c>
      <c r="C8800" s="213" t="s">
        <v>84</v>
      </c>
      <c r="D8800" s="213" t="s">
        <v>5</v>
      </c>
      <c r="E8800" s="213">
        <v>114</v>
      </c>
      <c r="F8800" s="213" t="s">
        <v>189</v>
      </c>
    </row>
    <row r="8801" spans="1:6" x14ac:dyDescent="0.3">
      <c r="A8801" s="213">
        <v>2014</v>
      </c>
      <c r="B8801" s="213" t="s">
        <v>94</v>
      </c>
      <c r="C8801" s="213" t="s">
        <v>84</v>
      </c>
      <c r="D8801" s="213" t="s">
        <v>76</v>
      </c>
      <c r="E8801" s="213">
        <v>76</v>
      </c>
      <c r="F8801" s="213" t="s">
        <v>189</v>
      </c>
    </row>
    <row r="8802" spans="1:6" x14ac:dyDescent="0.3">
      <c r="A8802" s="213">
        <v>2014</v>
      </c>
      <c r="B8802" s="213" t="s">
        <v>94</v>
      </c>
      <c r="C8802" s="213" t="s">
        <v>84</v>
      </c>
      <c r="D8802" s="213" t="s">
        <v>22</v>
      </c>
      <c r="E8802" s="213">
        <v>31</v>
      </c>
      <c r="F8802" s="213" t="s">
        <v>189</v>
      </c>
    </row>
    <row r="8803" spans="1:6" x14ac:dyDescent="0.3">
      <c r="A8803" s="213">
        <v>2014</v>
      </c>
      <c r="B8803" s="213" t="s">
        <v>94</v>
      </c>
      <c r="C8803" s="213" t="s">
        <v>84</v>
      </c>
      <c r="D8803" s="213" t="s">
        <v>23</v>
      </c>
      <c r="E8803" s="213">
        <v>36</v>
      </c>
      <c r="F8803" s="213" t="s">
        <v>189</v>
      </c>
    </row>
    <row r="8804" spans="1:6" x14ac:dyDescent="0.3">
      <c r="A8804" s="213">
        <v>2014</v>
      </c>
      <c r="B8804" s="213" t="s">
        <v>94</v>
      </c>
      <c r="C8804" s="213" t="s">
        <v>84</v>
      </c>
      <c r="D8804" s="213" t="s">
        <v>278</v>
      </c>
      <c r="E8804" s="213">
        <v>62</v>
      </c>
      <c r="F8804" s="213" t="s">
        <v>189</v>
      </c>
    </row>
    <row r="8805" spans="1:6" x14ac:dyDescent="0.3">
      <c r="A8805" s="213">
        <v>2014</v>
      </c>
      <c r="B8805" s="213" t="s">
        <v>94</v>
      </c>
      <c r="C8805" s="213" t="s">
        <v>84</v>
      </c>
      <c r="D8805" s="213" t="s">
        <v>19</v>
      </c>
      <c r="E8805" s="213">
        <v>39</v>
      </c>
      <c r="F8805" s="213" t="s">
        <v>189</v>
      </c>
    </row>
    <row r="8806" spans="1:6" x14ac:dyDescent="0.3">
      <c r="A8806" s="213">
        <v>2014</v>
      </c>
      <c r="B8806" s="213" t="s">
        <v>94</v>
      </c>
      <c r="C8806" s="213" t="s">
        <v>84</v>
      </c>
      <c r="D8806" s="213" t="s">
        <v>3</v>
      </c>
      <c r="E8806" s="213">
        <v>183</v>
      </c>
      <c r="F8806" s="213" t="s">
        <v>189</v>
      </c>
    </row>
    <row r="8807" spans="1:6" x14ac:dyDescent="0.3">
      <c r="A8807" s="213">
        <v>2014</v>
      </c>
      <c r="B8807" s="213" t="s">
        <v>94</v>
      </c>
      <c r="C8807" s="213" t="s">
        <v>84</v>
      </c>
      <c r="D8807" s="213" t="s">
        <v>80</v>
      </c>
      <c r="E8807" s="213">
        <v>59</v>
      </c>
      <c r="F8807" s="213" t="s">
        <v>189</v>
      </c>
    </row>
    <row r="8808" spans="1:6" x14ac:dyDescent="0.3">
      <c r="A8808" s="213">
        <v>2014</v>
      </c>
      <c r="B8808" s="213" t="s">
        <v>94</v>
      </c>
      <c r="C8808" s="213" t="s">
        <v>84</v>
      </c>
      <c r="D8808" s="213" t="s">
        <v>39</v>
      </c>
      <c r="E8808" s="213">
        <v>39</v>
      </c>
      <c r="F8808" s="213" t="s">
        <v>189</v>
      </c>
    </row>
    <row r="8809" spans="1:6" x14ac:dyDescent="0.3">
      <c r="A8809" s="213">
        <v>2014</v>
      </c>
      <c r="B8809" s="213" t="s">
        <v>94</v>
      </c>
      <c r="C8809" s="213" t="s">
        <v>84</v>
      </c>
      <c r="D8809" s="213" t="s">
        <v>14</v>
      </c>
      <c r="E8809" s="213">
        <v>85</v>
      </c>
      <c r="F8809" s="213" t="s">
        <v>189</v>
      </c>
    </row>
    <row r="8810" spans="1:6" x14ac:dyDescent="0.3">
      <c r="A8810" s="213">
        <v>2014</v>
      </c>
      <c r="B8810" s="213" t="s">
        <v>94</v>
      </c>
      <c r="C8810" s="213" t="s">
        <v>84</v>
      </c>
      <c r="D8810" s="213" t="s">
        <v>24</v>
      </c>
      <c r="E8810" s="213">
        <v>114</v>
      </c>
      <c r="F8810" s="213" t="s">
        <v>189</v>
      </c>
    </row>
    <row r="8811" spans="1:6" x14ac:dyDescent="0.3">
      <c r="A8811" s="213">
        <v>2014</v>
      </c>
      <c r="B8811" s="213" t="s">
        <v>94</v>
      </c>
      <c r="C8811" s="213" t="s">
        <v>84</v>
      </c>
      <c r="D8811" s="213" t="s">
        <v>9</v>
      </c>
      <c r="E8811" s="213">
        <v>75</v>
      </c>
      <c r="F8811" s="213" t="s">
        <v>189</v>
      </c>
    </row>
    <row r="8812" spans="1:6" x14ac:dyDescent="0.3">
      <c r="A8812" s="213">
        <v>2014</v>
      </c>
      <c r="B8812" s="213" t="s">
        <v>94</v>
      </c>
      <c r="C8812" s="213" t="s">
        <v>84</v>
      </c>
      <c r="D8812" s="213" t="s">
        <v>28</v>
      </c>
      <c r="E8812" s="213">
        <v>45</v>
      </c>
      <c r="F8812" s="213" t="s">
        <v>189</v>
      </c>
    </row>
    <row r="8813" spans="1:6" x14ac:dyDescent="0.3">
      <c r="A8813" s="213">
        <v>2014</v>
      </c>
      <c r="B8813" s="213" t="s">
        <v>94</v>
      </c>
      <c r="C8813" s="213" t="s">
        <v>84</v>
      </c>
      <c r="D8813" s="213" t="s">
        <v>31</v>
      </c>
      <c r="E8813" s="213">
        <v>35</v>
      </c>
      <c r="F8813" s="213" t="s">
        <v>189</v>
      </c>
    </row>
    <row r="8814" spans="1:6" x14ac:dyDescent="0.3">
      <c r="A8814" s="213">
        <v>2014</v>
      </c>
      <c r="B8814" s="213" t="s">
        <v>94</v>
      </c>
      <c r="C8814" s="213" t="s">
        <v>84</v>
      </c>
      <c r="D8814" s="213" t="s">
        <v>64</v>
      </c>
      <c r="E8814" s="213">
        <v>45</v>
      </c>
      <c r="F8814" s="213" t="s">
        <v>189</v>
      </c>
    </row>
    <row r="8815" spans="1:6" x14ac:dyDescent="0.3">
      <c r="A8815" s="213">
        <v>2014</v>
      </c>
      <c r="B8815" s="213" t="s">
        <v>94</v>
      </c>
      <c r="C8815" s="213" t="s">
        <v>84</v>
      </c>
      <c r="D8815" s="213" t="s">
        <v>73</v>
      </c>
      <c r="E8815" s="213">
        <v>55</v>
      </c>
      <c r="F8815" s="213" t="s">
        <v>189</v>
      </c>
    </row>
    <row r="8816" spans="1:6" x14ac:dyDescent="0.3">
      <c r="A8816" s="213">
        <v>2014</v>
      </c>
      <c r="B8816" s="213" t="s">
        <v>94</v>
      </c>
      <c r="C8816" s="213" t="s">
        <v>84</v>
      </c>
      <c r="D8816" s="213" t="s">
        <v>26</v>
      </c>
      <c r="E8816" s="213">
        <v>34</v>
      </c>
      <c r="F8816" s="213" t="s">
        <v>189</v>
      </c>
    </row>
    <row r="8817" spans="1:6" x14ac:dyDescent="0.3">
      <c r="A8817" s="213">
        <v>2014</v>
      </c>
      <c r="B8817" s="213" t="s">
        <v>94</v>
      </c>
      <c r="C8817" s="213" t="s">
        <v>84</v>
      </c>
      <c r="D8817" s="213" t="s">
        <v>46</v>
      </c>
      <c r="E8817" s="213">
        <v>70</v>
      </c>
      <c r="F8817" s="213" t="s">
        <v>189</v>
      </c>
    </row>
    <row r="8818" spans="1:6" x14ac:dyDescent="0.3">
      <c r="A8818" s="213">
        <v>2014</v>
      </c>
      <c r="B8818" s="213" t="s">
        <v>94</v>
      </c>
      <c r="C8818" s="213" t="s">
        <v>84</v>
      </c>
      <c r="D8818" s="213" t="s">
        <v>75</v>
      </c>
      <c r="E8818" s="213">
        <v>36</v>
      </c>
      <c r="F8818" s="213" t="s">
        <v>189</v>
      </c>
    </row>
    <row r="8819" spans="1:6" x14ac:dyDescent="0.3">
      <c r="A8819" s="213">
        <v>2014</v>
      </c>
      <c r="B8819" s="213" t="s">
        <v>94</v>
      </c>
      <c r="C8819" s="213" t="s">
        <v>84</v>
      </c>
      <c r="D8819" s="213" t="s">
        <v>10</v>
      </c>
      <c r="E8819" s="213">
        <v>130</v>
      </c>
      <c r="F8819" s="213" t="s">
        <v>189</v>
      </c>
    </row>
    <row r="8820" spans="1:6" x14ac:dyDescent="0.3">
      <c r="A8820" s="213">
        <v>2014</v>
      </c>
      <c r="B8820" s="213" t="s">
        <v>94</v>
      </c>
      <c r="C8820" s="213" t="s">
        <v>84</v>
      </c>
      <c r="D8820" s="213" t="s">
        <v>15</v>
      </c>
      <c r="E8820" s="213">
        <v>94</v>
      </c>
      <c r="F8820" s="213" t="s">
        <v>189</v>
      </c>
    </row>
    <row r="8821" spans="1:6" x14ac:dyDescent="0.3">
      <c r="A8821" s="213">
        <v>2014</v>
      </c>
      <c r="B8821" s="213" t="s">
        <v>94</v>
      </c>
      <c r="C8821" s="213" t="s">
        <v>84</v>
      </c>
      <c r="D8821" s="213" t="s">
        <v>18</v>
      </c>
      <c r="E8821" s="213">
        <v>86</v>
      </c>
      <c r="F8821" s="213" t="s">
        <v>189</v>
      </c>
    </row>
    <row r="8822" spans="1:6" x14ac:dyDescent="0.3">
      <c r="A8822" s="213">
        <v>2014</v>
      </c>
      <c r="B8822" s="213" t="s">
        <v>94</v>
      </c>
      <c r="C8822" s="213" t="s">
        <v>84</v>
      </c>
      <c r="D8822" s="213" t="s">
        <v>71</v>
      </c>
      <c r="E8822" s="213">
        <v>40</v>
      </c>
      <c r="F8822" s="213" t="s">
        <v>189</v>
      </c>
    </row>
    <row r="8823" spans="1:6" x14ac:dyDescent="0.3">
      <c r="A8823" s="213">
        <v>2014</v>
      </c>
      <c r="B8823" s="213" t="s">
        <v>94</v>
      </c>
      <c r="C8823" s="213" t="s">
        <v>84</v>
      </c>
      <c r="D8823" s="213" t="s">
        <v>20</v>
      </c>
      <c r="E8823" s="213">
        <v>52</v>
      </c>
      <c r="F8823" s="213" t="s">
        <v>189</v>
      </c>
    </row>
    <row r="8824" spans="1:6" x14ac:dyDescent="0.3">
      <c r="A8824" s="213">
        <v>2014</v>
      </c>
      <c r="B8824" s="213" t="s">
        <v>94</v>
      </c>
      <c r="C8824" s="213" t="s">
        <v>84</v>
      </c>
      <c r="D8824" s="213" t="s">
        <v>95</v>
      </c>
      <c r="E8824" s="213">
        <v>81</v>
      </c>
      <c r="F8824" s="213" t="s">
        <v>189</v>
      </c>
    </row>
    <row r="8825" spans="1:6" x14ac:dyDescent="0.3">
      <c r="A8825" s="213">
        <v>2014</v>
      </c>
      <c r="B8825" s="213" t="s">
        <v>94</v>
      </c>
      <c r="C8825" s="213" t="s">
        <v>84</v>
      </c>
      <c r="D8825" s="213" t="s">
        <v>281</v>
      </c>
      <c r="E8825" s="213">
        <v>239</v>
      </c>
      <c r="F8825" s="213" t="s">
        <v>189</v>
      </c>
    </row>
    <row r="8826" spans="1:6" x14ac:dyDescent="0.3">
      <c r="A8826" s="213">
        <v>2014</v>
      </c>
      <c r="B8826" s="213" t="s">
        <v>94</v>
      </c>
      <c r="C8826" s="213" t="s">
        <v>84</v>
      </c>
      <c r="D8826" s="213" t="s">
        <v>145</v>
      </c>
      <c r="E8826" s="292">
        <v>5679</v>
      </c>
      <c r="F8826" s="213" t="s">
        <v>189</v>
      </c>
    </row>
    <row r="8827" spans="1:6" x14ac:dyDescent="0.3">
      <c r="A8827" s="213">
        <v>2014</v>
      </c>
      <c r="B8827" s="213" t="s">
        <v>94</v>
      </c>
      <c r="C8827" s="213" t="s">
        <v>84</v>
      </c>
      <c r="D8827" s="213" t="s">
        <v>146</v>
      </c>
      <c r="E8827" s="213">
        <v>601</v>
      </c>
      <c r="F8827" s="213" t="s">
        <v>189</v>
      </c>
    </row>
    <row r="8828" spans="1:6" x14ac:dyDescent="0.3">
      <c r="A8828" s="213">
        <v>2014</v>
      </c>
      <c r="B8828" s="213" t="s">
        <v>94</v>
      </c>
      <c r="C8828" s="213" t="s">
        <v>84</v>
      </c>
      <c r="D8828" s="213" t="s">
        <v>147</v>
      </c>
      <c r="E8828" s="292">
        <v>5825</v>
      </c>
      <c r="F8828" s="213" t="s">
        <v>189</v>
      </c>
    </row>
    <row r="8829" spans="1:6" x14ac:dyDescent="0.3">
      <c r="A8829" s="213">
        <v>2014</v>
      </c>
      <c r="B8829" s="213" t="s">
        <v>94</v>
      </c>
      <c r="C8829" s="213" t="s">
        <v>293</v>
      </c>
      <c r="D8829" s="213" t="s">
        <v>41</v>
      </c>
      <c r="E8829" s="213">
        <v>36</v>
      </c>
      <c r="F8829" s="213" t="s">
        <v>189</v>
      </c>
    </row>
    <row r="8830" spans="1:6" x14ac:dyDescent="0.3">
      <c r="A8830" s="213">
        <v>2014</v>
      </c>
      <c r="B8830" s="213" t="s">
        <v>94</v>
      </c>
      <c r="C8830" s="213" t="s">
        <v>293</v>
      </c>
      <c r="D8830" s="213" t="s">
        <v>79</v>
      </c>
      <c r="E8830" s="213">
        <v>126</v>
      </c>
      <c r="F8830" s="213" t="s">
        <v>189</v>
      </c>
    </row>
    <row r="8831" spans="1:6" x14ac:dyDescent="0.3">
      <c r="A8831" s="213">
        <v>2014</v>
      </c>
      <c r="B8831" s="213" t="s">
        <v>94</v>
      </c>
      <c r="C8831" s="213" t="s">
        <v>293</v>
      </c>
      <c r="D8831" s="213" t="s">
        <v>17</v>
      </c>
      <c r="E8831" s="213">
        <v>95</v>
      </c>
      <c r="F8831" s="213" t="s">
        <v>189</v>
      </c>
    </row>
    <row r="8832" spans="1:6" x14ac:dyDescent="0.3">
      <c r="A8832" s="213">
        <v>2014</v>
      </c>
      <c r="B8832" s="213" t="s">
        <v>94</v>
      </c>
      <c r="C8832" s="213" t="s">
        <v>293</v>
      </c>
      <c r="D8832" s="213" t="s">
        <v>11</v>
      </c>
      <c r="E8832" s="213">
        <v>166</v>
      </c>
      <c r="F8832" s="213" t="s">
        <v>189</v>
      </c>
    </row>
    <row r="8833" spans="1:6" x14ac:dyDescent="0.3">
      <c r="A8833" s="213">
        <v>2014</v>
      </c>
      <c r="B8833" s="213" t="s">
        <v>94</v>
      </c>
      <c r="C8833" s="213" t="s">
        <v>293</v>
      </c>
      <c r="D8833" s="213" t="s">
        <v>56</v>
      </c>
      <c r="E8833" s="213">
        <v>68</v>
      </c>
      <c r="F8833" s="213" t="s">
        <v>189</v>
      </c>
    </row>
    <row r="8834" spans="1:6" x14ac:dyDescent="0.3">
      <c r="A8834" s="213">
        <v>2014</v>
      </c>
      <c r="B8834" s="213" t="s">
        <v>94</v>
      </c>
      <c r="C8834" s="213" t="s">
        <v>293</v>
      </c>
      <c r="D8834" s="213" t="s">
        <v>29</v>
      </c>
      <c r="E8834" s="213">
        <v>45</v>
      </c>
      <c r="F8834" s="213" t="s">
        <v>189</v>
      </c>
    </row>
    <row r="8835" spans="1:6" x14ac:dyDescent="0.3">
      <c r="A8835" s="213">
        <v>2014</v>
      </c>
      <c r="B8835" s="213" t="s">
        <v>94</v>
      </c>
      <c r="C8835" s="213" t="s">
        <v>293</v>
      </c>
      <c r="D8835" s="213" t="s">
        <v>47</v>
      </c>
      <c r="E8835" s="213">
        <v>99</v>
      </c>
      <c r="F8835" s="213" t="s">
        <v>189</v>
      </c>
    </row>
    <row r="8836" spans="1:6" x14ac:dyDescent="0.3">
      <c r="A8836" s="213">
        <v>2014</v>
      </c>
      <c r="B8836" s="213" t="s">
        <v>94</v>
      </c>
      <c r="C8836" s="213" t="s">
        <v>293</v>
      </c>
      <c r="D8836" s="213" t="s">
        <v>74</v>
      </c>
      <c r="E8836" s="213">
        <v>91</v>
      </c>
      <c r="F8836" s="213" t="s">
        <v>189</v>
      </c>
    </row>
    <row r="8837" spans="1:6" x14ac:dyDescent="0.3">
      <c r="A8837" s="213">
        <v>2014</v>
      </c>
      <c r="B8837" s="213" t="s">
        <v>94</v>
      </c>
      <c r="C8837" s="213" t="s">
        <v>293</v>
      </c>
      <c r="D8837" s="213" t="s">
        <v>33</v>
      </c>
      <c r="E8837" s="213">
        <v>34</v>
      </c>
      <c r="F8837" s="213" t="s">
        <v>189</v>
      </c>
    </row>
    <row r="8838" spans="1:6" x14ac:dyDescent="0.3">
      <c r="A8838" s="213">
        <v>2014</v>
      </c>
      <c r="B8838" s="213" t="s">
        <v>94</v>
      </c>
      <c r="C8838" s="213" t="s">
        <v>293</v>
      </c>
      <c r="D8838" s="213" t="s">
        <v>60</v>
      </c>
      <c r="E8838" s="213">
        <v>35</v>
      </c>
      <c r="F8838" s="213" t="s">
        <v>189</v>
      </c>
    </row>
    <row r="8839" spans="1:6" x14ac:dyDescent="0.3">
      <c r="A8839" s="213">
        <v>2014</v>
      </c>
      <c r="B8839" s="213" t="s">
        <v>94</v>
      </c>
      <c r="C8839" s="213" t="s">
        <v>293</v>
      </c>
      <c r="D8839" s="213" t="s">
        <v>25</v>
      </c>
      <c r="E8839" s="213">
        <v>87</v>
      </c>
      <c r="F8839" s="213" t="s">
        <v>189</v>
      </c>
    </row>
    <row r="8840" spans="1:6" x14ac:dyDescent="0.3">
      <c r="A8840" s="213">
        <v>2014</v>
      </c>
      <c r="B8840" s="213" t="s">
        <v>94</v>
      </c>
      <c r="C8840" s="213" t="s">
        <v>293</v>
      </c>
      <c r="D8840" s="213" t="s">
        <v>7</v>
      </c>
      <c r="E8840" s="213">
        <v>101</v>
      </c>
      <c r="F8840" s="213" t="s">
        <v>189</v>
      </c>
    </row>
    <row r="8841" spans="1:6" x14ac:dyDescent="0.3">
      <c r="A8841" s="213">
        <v>2014</v>
      </c>
      <c r="B8841" s="213" t="s">
        <v>94</v>
      </c>
      <c r="C8841" s="213" t="s">
        <v>293</v>
      </c>
      <c r="D8841" s="213" t="s">
        <v>36</v>
      </c>
      <c r="E8841" s="213">
        <v>36</v>
      </c>
      <c r="F8841" s="213" t="s">
        <v>189</v>
      </c>
    </row>
    <row r="8842" spans="1:6" x14ac:dyDescent="0.3">
      <c r="A8842" s="213">
        <v>2014</v>
      </c>
      <c r="B8842" s="213" t="s">
        <v>94</v>
      </c>
      <c r="C8842" s="213" t="s">
        <v>293</v>
      </c>
      <c r="D8842" s="213" t="s">
        <v>21</v>
      </c>
      <c r="E8842" s="213">
        <v>39</v>
      </c>
      <c r="F8842" s="213" t="s">
        <v>189</v>
      </c>
    </row>
    <row r="8843" spans="1:6" x14ac:dyDescent="0.3">
      <c r="A8843" s="213">
        <v>2014</v>
      </c>
      <c r="B8843" s="213" t="s">
        <v>94</v>
      </c>
      <c r="C8843" s="213" t="s">
        <v>293</v>
      </c>
      <c r="D8843" s="213" t="s">
        <v>16</v>
      </c>
      <c r="E8843" s="213">
        <v>90</v>
      </c>
      <c r="F8843" s="213" t="s">
        <v>189</v>
      </c>
    </row>
    <row r="8844" spans="1:6" x14ac:dyDescent="0.3">
      <c r="A8844" s="213">
        <v>2014</v>
      </c>
      <c r="B8844" s="213" t="s">
        <v>94</v>
      </c>
      <c r="C8844" s="213" t="s">
        <v>293</v>
      </c>
      <c r="D8844" s="213" t="s">
        <v>2</v>
      </c>
      <c r="E8844" s="213">
        <v>204</v>
      </c>
      <c r="F8844" s="213" t="s">
        <v>189</v>
      </c>
    </row>
    <row r="8845" spans="1:6" x14ac:dyDescent="0.3">
      <c r="A8845" s="213">
        <v>2014</v>
      </c>
      <c r="B8845" s="213" t="s">
        <v>94</v>
      </c>
      <c r="C8845" s="213" t="s">
        <v>293</v>
      </c>
      <c r="D8845" s="213" t="s">
        <v>4</v>
      </c>
      <c r="E8845" s="213">
        <v>224</v>
      </c>
      <c r="F8845" s="213" t="s">
        <v>189</v>
      </c>
    </row>
    <row r="8846" spans="1:6" x14ac:dyDescent="0.3">
      <c r="A8846" s="213">
        <v>2014</v>
      </c>
      <c r="B8846" s="213" t="s">
        <v>94</v>
      </c>
      <c r="C8846" s="213" t="s">
        <v>293</v>
      </c>
      <c r="D8846" s="213" t="s">
        <v>8</v>
      </c>
      <c r="E8846" s="213">
        <v>83</v>
      </c>
      <c r="F8846" s="213" t="s">
        <v>189</v>
      </c>
    </row>
    <row r="8847" spans="1:6" x14ac:dyDescent="0.3">
      <c r="A8847" s="213">
        <v>2014</v>
      </c>
      <c r="B8847" s="213" t="s">
        <v>94</v>
      </c>
      <c r="C8847" s="213" t="s">
        <v>293</v>
      </c>
      <c r="D8847" s="213" t="s">
        <v>78</v>
      </c>
      <c r="E8847" s="213">
        <v>121</v>
      </c>
      <c r="F8847" s="213" t="s">
        <v>189</v>
      </c>
    </row>
    <row r="8848" spans="1:6" x14ac:dyDescent="0.3">
      <c r="A8848" s="213">
        <v>2014</v>
      </c>
      <c r="B8848" s="213" t="s">
        <v>94</v>
      </c>
      <c r="C8848" s="213" t="s">
        <v>293</v>
      </c>
      <c r="D8848" s="213" t="s">
        <v>27</v>
      </c>
      <c r="E8848" s="213">
        <v>73</v>
      </c>
      <c r="F8848" s="213" t="s">
        <v>189</v>
      </c>
    </row>
    <row r="8849" spans="1:6" x14ac:dyDescent="0.3">
      <c r="A8849" s="213">
        <v>2014</v>
      </c>
      <c r="B8849" s="213" t="s">
        <v>94</v>
      </c>
      <c r="C8849" s="213" t="s">
        <v>293</v>
      </c>
      <c r="D8849" s="213" t="s">
        <v>13</v>
      </c>
      <c r="E8849" s="213">
        <v>31</v>
      </c>
      <c r="F8849" s="213" t="s">
        <v>189</v>
      </c>
    </row>
    <row r="8850" spans="1:6" x14ac:dyDescent="0.3">
      <c r="A8850" s="213">
        <v>2014</v>
      </c>
      <c r="B8850" s="213" t="s">
        <v>94</v>
      </c>
      <c r="C8850" s="213" t="s">
        <v>293</v>
      </c>
      <c r="D8850" s="213" t="s">
        <v>70</v>
      </c>
      <c r="E8850" s="213">
        <v>211</v>
      </c>
      <c r="F8850" s="213" t="s">
        <v>189</v>
      </c>
    </row>
    <row r="8851" spans="1:6" x14ac:dyDescent="0.3">
      <c r="A8851" s="213">
        <v>2014</v>
      </c>
      <c r="B8851" s="213" t="s">
        <v>94</v>
      </c>
      <c r="C8851" s="213" t="s">
        <v>293</v>
      </c>
      <c r="D8851" s="213" t="s">
        <v>72</v>
      </c>
      <c r="E8851" s="213">
        <v>32</v>
      </c>
      <c r="F8851" s="213" t="s">
        <v>189</v>
      </c>
    </row>
    <row r="8852" spans="1:6" x14ac:dyDescent="0.3">
      <c r="A8852" s="213">
        <v>2014</v>
      </c>
      <c r="B8852" s="213" t="s">
        <v>94</v>
      </c>
      <c r="C8852" s="213" t="s">
        <v>293</v>
      </c>
      <c r="D8852" s="213" t="s">
        <v>6</v>
      </c>
      <c r="E8852" s="213">
        <v>195</v>
      </c>
      <c r="F8852" s="213" t="s">
        <v>189</v>
      </c>
    </row>
    <row r="8853" spans="1:6" x14ac:dyDescent="0.3">
      <c r="A8853" s="213">
        <v>2014</v>
      </c>
      <c r="B8853" s="213" t="s">
        <v>94</v>
      </c>
      <c r="C8853" s="213" t="s">
        <v>293</v>
      </c>
      <c r="D8853" s="213" t="s">
        <v>62</v>
      </c>
      <c r="E8853" s="213">
        <v>75</v>
      </c>
      <c r="F8853" s="213" t="s">
        <v>189</v>
      </c>
    </row>
    <row r="8854" spans="1:6" x14ac:dyDescent="0.3">
      <c r="A8854" s="213">
        <v>2014</v>
      </c>
      <c r="B8854" s="213" t="s">
        <v>94</v>
      </c>
      <c r="C8854" s="213" t="s">
        <v>293</v>
      </c>
      <c r="D8854" s="213" t="s">
        <v>5</v>
      </c>
      <c r="E8854" s="213">
        <v>163</v>
      </c>
      <c r="F8854" s="213" t="s">
        <v>189</v>
      </c>
    </row>
    <row r="8855" spans="1:6" x14ac:dyDescent="0.3">
      <c r="A8855" s="213">
        <v>2014</v>
      </c>
      <c r="B8855" s="213" t="s">
        <v>94</v>
      </c>
      <c r="C8855" s="213" t="s">
        <v>293</v>
      </c>
      <c r="D8855" s="213" t="s">
        <v>76</v>
      </c>
      <c r="E8855" s="213">
        <v>90</v>
      </c>
      <c r="F8855" s="213" t="s">
        <v>189</v>
      </c>
    </row>
    <row r="8856" spans="1:6" x14ac:dyDescent="0.3">
      <c r="A8856" s="213">
        <v>2014</v>
      </c>
      <c r="B8856" s="213" t="s">
        <v>94</v>
      </c>
      <c r="C8856" s="213" t="s">
        <v>293</v>
      </c>
      <c r="D8856" s="213" t="s">
        <v>23</v>
      </c>
      <c r="E8856" s="213">
        <v>33</v>
      </c>
      <c r="F8856" s="213" t="s">
        <v>189</v>
      </c>
    </row>
    <row r="8857" spans="1:6" x14ac:dyDescent="0.3">
      <c r="A8857" s="213">
        <v>2014</v>
      </c>
      <c r="B8857" s="213" t="s">
        <v>94</v>
      </c>
      <c r="C8857" s="213" t="s">
        <v>293</v>
      </c>
      <c r="D8857" s="213" t="s">
        <v>278</v>
      </c>
      <c r="E8857" s="213">
        <v>58</v>
      </c>
      <c r="F8857" s="213" t="s">
        <v>189</v>
      </c>
    </row>
    <row r="8858" spans="1:6" x14ac:dyDescent="0.3">
      <c r="A8858" s="213">
        <v>2014</v>
      </c>
      <c r="B8858" s="213" t="s">
        <v>94</v>
      </c>
      <c r="C8858" s="213" t="s">
        <v>293</v>
      </c>
      <c r="D8858" s="213" t="s">
        <v>19</v>
      </c>
      <c r="E8858" s="213">
        <v>32</v>
      </c>
      <c r="F8858" s="213" t="s">
        <v>189</v>
      </c>
    </row>
    <row r="8859" spans="1:6" x14ac:dyDescent="0.3">
      <c r="A8859" s="213">
        <v>2014</v>
      </c>
      <c r="B8859" s="213" t="s">
        <v>94</v>
      </c>
      <c r="C8859" s="213" t="s">
        <v>293</v>
      </c>
      <c r="D8859" s="213" t="s">
        <v>48</v>
      </c>
      <c r="E8859" s="213">
        <v>44</v>
      </c>
      <c r="F8859" s="213" t="s">
        <v>189</v>
      </c>
    </row>
    <row r="8860" spans="1:6" x14ac:dyDescent="0.3">
      <c r="A8860" s="213">
        <v>2014</v>
      </c>
      <c r="B8860" s="213" t="s">
        <v>94</v>
      </c>
      <c r="C8860" s="213" t="s">
        <v>293</v>
      </c>
      <c r="D8860" s="213" t="s">
        <v>3</v>
      </c>
      <c r="E8860" s="213">
        <v>198</v>
      </c>
      <c r="F8860" s="213" t="s">
        <v>189</v>
      </c>
    </row>
    <row r="8861" spans="1:6" x14ac:dyDescent="0.3">
      <c r="A8861" s="213">
        <v>2014</v>
      </c>
      <c r="B8861" s="213" t="s">
        <v>94</v>
      </c>
      <c r="C8861" s="213" t="s">
        <v>293</v>
      </c>
      <c r="D8861" s="213" t="s">
        <v>80</v>
      </c>
      <c r="E8861" s="213">
        <v>54</v>
      </c>
      <c r="F8861" s="213" t="s">
        <v>189</v>
      </c>
    </row>
    <row r="8862" spans="1:6" x14ac:dyDescent="0.3">
      <c r="A8862" s="213">
        <v>2014</v>
      </c>
      <c r="B8862" s="213" t="s">
        <v>94</v>
      </c>
      <c r="C8862" s="213" t="s">
        <v>293</v>
      </c>
      <c r="D8862" s="213" t="s">
        <v>39</v>
      </c>
      <c r="E8862" s="213">
        <v>196</v>
      </c>
      <c r="F8862" s="213" t="s">
        <v>189</v>
      </c>
    </row>
    <row r="8863" spans="1:6" x14ac:dyDescent="0.3">
      <c r="A8863" s="213">
        <v>2014</v>
      </c>
      <c r="B8863" s="213" t="s">
        <v>94</v>
      </c>
      <c r="C8863" s="213" t="s">
        <v>293</v>
      </c>
      <c r="D8863" s="213" t="s">
        <v>14</v>
      </c>
      <c r="E8863" s="213">
        <v>123</v>
      </c>
      <c r="F8863" s="213" t="s">
        <v>189</v>
      </c>
    </row>
    <row r="8864" spans="1:6" x14ac:dyDescent="0.3">
      <c r="A8864" s="213">
        <v>2014</v>
      </c>
      <c r="B8864" s="213" t="s">
        <v>94</v>
      </c>
      <c r="C8864" s="213" t="s">
        <v>293</v>
      </c>
      <c r="D8864" s="213" t="s">
        <v>69</v>
      </c>
      <c r="E8864" s="213">
        <v>30</v>
      </c>
      <c r="F8864" s="213" t="s">
        <v>189</v>
      </c>
    </row>
    <row r="8865" spans="1:6" x14ac:dyDescent="0.3">
      <c r="A8865" s="213">
        <v>2014</v>
      </c>
      <c r="B8865" s="213" t="s">
        <v>94</v>
      </c>
      <c r="C8865" s="213" t="s">
        <v>293</v>
      </c>
      <c r="D8865" s="213" t="s">
        <v>24</v>
      </c>
      <c r="E8865" s="213">
        <v>118</v>
      </c>
      <c r="F8865" s="213" t="s">
        <v>189</v>
      </c>
    </row>
    <row r="8866" spans="1:6" x14ac:dyDescent="0.3">
      <c r="A8866" s="213">
        <v>2014</v>
      </c>
      <c r="B8866" s="213" t="s">
        <v>94</v>
      </c>
      <c r="C8866" s="213" t="s">
        <v>293</v>
      </c>
      <c r="D8866" s="213" t="s">
        <v>9</v>
      </c>
      <c r="E8866" s="213">
        <v>98</v>
      </c>
      <c r="F8866" s="213" t="s">
        <v>189</v>
      </c>
    </row>
    <row r="8867" spans="1:6" x14ac:dyDescent="0.3">
      <c r="A8867" s="213">
        <v>2014</v>
      </c>
      <c r="B8867" s="213" t="s">
        <v>94</v>
      </c>
      <c r="C8867" s="213" t="s">
        <v>293</v>
      </c>
      <c r="D8867" s="213" t="s">
        <v>28</v>
      </c>
      <c r="E8867" s="213">
        <v>56</v>
      </c>
      <c r="F8867" s="213" t="s">
        <v>189</v>
      </c>
    </row>
    <row r="8868" spans="1:6" x14ac:dyDescent="0.3">
      <c r="A8868" s="213">
        <v>2014</v>
      </c>
      <c r="B8868" s="213" t="s">
        <v>94</v>
      </c>
      <c r="C8868" s="213" t="s">
        <v>293</v>
      </c>
      <c r="D8868" s="213" t="s">
        <v>31</v>
      </c>
      <c r="E8868" s="213">
        <v>98</v>
      </c>
      <c r="F8868" s="213" t="s">
        <v>189</v>
      </c>
    </row>
    <row r="8869" spans="1:6" x14ac:dyDescent="0.3">
      <c r="A8869" s="213">
        <v>2014</v>
      </c>
      <c r="B8869" s="213" t="s">
        <v>94</v>
      </c>
      <c r="C8869" s="213" t="s">
        <v>293</v>
      </c>
      <c r="D8869" s="213" t="s">
        <v>64</v>
      </c>
      <c r="E8869" s="213">
        <v>68</v>
      </c>
      <c r="F8869" s="213" t="s">
        <v>189</v>
      </c>
    </row>
    <row r="8870" spans="1:6" x14ac:dyDescent="0.3">
      <c r="A8870" s="213">
        <v>2014</v>
      </c>
      <c r="B8870" s="213" t="s">
        <v>94</v>
      </c>
      <c r="C8870" s="213" t="s">
        <v>293</v>
      </c>
      <c r="D8870" s="213" t="s">
        <v>73</v>
      </c>
      <c r="E8870" s="213">
        <v>89</v>
      </c>
      <c r="F8870" s="213" t="s">
        <v>189</v>
      </c>
    </row>
    <row r="8871" spans="1:6" x14ac:dyDescent="0.3">
      <c r="A8871" s="213">
        <v>2014</v>
      </c>
      <c r="B8871" s="213" t="s">
        <v>94</v>
      </c>
      <c r="C8871" s="213" t="s">
        <v>293</v>
      </c>
      <c r="D8871" s="213" t="s">
        <v>26</v>
      </c>
      <c r="E8871" s="213">
        <v>40</v>
      </c>
      <c r="F8871" s="213" t="s">
        <v>189</v>
      </c>
    </row>
    <row r="8872" spans="1:6" x14ac:dyDescent="0.3">
      <c r="A8872" s="213">
        <v>2014</v>
      </c>
      <c r="B8872" s="213" t="s">
        <v>94</v>
      </c>
      <c r="C8872" s="213" t="s">
        <v>293</v>
      </c>
      <c r="D8872" s="213" t="s">
        <v>32</v>
      </c>
      <c r="E8872" s="213">
        <v>46</v>
      </c>
      <c r="F8872" s="213" t="s">
        <v>189</v>
      </c>
    </row>
    <row r="8873" spans="1:6" x14ac:dyDescent="0.3">
      <c r="A8873" s="213">
        <v>2014</v>
      </c>
      <c r="B8873" s="213" t="s">
        <v>94</v>
      </c>
      <c r="C8873" s="213" t="s">
        <v>293</v>
      </c>
      <c r="D8873" s="213" t="s">
        <v>46</v>
      </c>
      <c r="E8873" s="213">
        <v>118</v>
      </c>
      <c r="F8873" s="213" t="s">
        <v>189</v>
      </c>
    </row>
    <row r="8874" spans="1:6" x14ac:dyDescent="0.3">
      <c r="A8874" s="213">
        <v>2014</v>
      </c>
      <c r="B8874" s="213" t="s">
        <v>94</v>
      </c>
      <c r="C8874" s="213" t="s">
        <v>293</v>
      </c>
      <c r="D8874" s="213" t="s">
        <v>75</v>
      </c>
      <c r="E8874" s="213">
        <v>85</v>
      </c>
      <c r="F8874" s="213" t="s">
        <v>189</v>
      </c>
    </row>
    <row r="8875" spans="1:6" x14ac:dyDescent="0.3">
      <c r="A8875" s="213">
        <v>2014</v>
      </c>
      <c r="B8875" s="213" t="s">
        <v>94</v>
      </c>
      <c r="C8875" s="213" t="s">
        <v>293</v>
      </c>
      <c r="D8875" s="213" t="s">
        <v>10</v>
      </c>
      <c r="E8875" s="213">
        <v>168</v>
      </c>
      <c r="F8875" s="213" t="s">
        <v>189</v>
      </c>
    </row>
    <row r="8876" spans="1:6" x14ac:dyDescent="0.3">
      <c r="A8876" s="213">
        <v>2014</v>
      </c>
      <c r="B8876" s="213" t="s">
        <v>94</v>
      </c>
      <c r="C8876" s="213" t="s">
        <v>293</v>
      </c>
      <c r="D8876" s="213" t="s">
        <v>15</v>
      </c>
      <c r="E8876" s="213">
        <v>124</v>
      </c>
      <c r="F8876" s="213" t="s">
        <v>189</v>
      </c>
    </row>
    <row r="8877" spans="1:6" x14ac:dyDescent="0.3">
      <c r="A8877" s="213">
        <v>2014</v>
      </c>
      <c r="B8877" s="213" t="s">
        <v>94</v>
      </c>
      <c r="C8877" s="213" t="s">
        <v>293</v>
      </c>
      <c r="D8877" s="213" t="s">
        <v>18</v>
      </c>
      <c r="E8877" s="213">
        <v>185</v>
      </c>
      <c r="F8877" s="213" t="s">
        <v>189</v>
      </c>
    </row>
    <row r="8878" spans="1:6" x14ac:dyDescent="0.3">
      <c r="A8878" s="213">
        <v>2014</v>
      </c>
      <c r="B8878" s="213" t="s">
        <v>94</v>
      </c>
      <c r="C8878" s="213" t="s">
        <v>293</v>
      </c>
      <c r="D8878" s="213" t="s">
        <v>77</v>
      </c>
      <c r="E8878" s="213">
        <v>49</v>
      </c>
      <c r="F8878" s="213" t="s">
        <v>189</v>
      </c>
    </row>
    <row r="8879" spans="1:6" x14ac:dyDescent="0.3">
      <c r="A8879" s="213">
        <v>2014</v>
      </c>
      <c r="B8879" s="213" t="s">
        <v>94</v>
      </c>
      <c r="C8879" s="213" t="s">
        <v>293</v>
      </c>
      <c r="D8879" s="213" t="s">
        <v>71</v>
      </c>
      <c r="E8879" s="213">
        <v>43</v>
      </c>
      <c r="F8879" s="213" t="s">
        <v>189</v>
      </c>
    </row>
    <row r="8880" spans="1:6" x14ac:dyDescent="0.3">
      <c r="A8880" s="213">
        <v>2014</v>
      </c>
      <c r="B8880" s="213" t="s">
        <v>94</v>
      </c>
      <c r="C8880" s="213" t="s">
        <v>293</v>
      </c>
      <c r="D8880" s="213" t="s">
        <v>20</v>
      </c>
      <c r="E8880" s="213">
        <v>104</v>
      </c>
      <c r="F8880" s="213" t="s">
        <v>189</v>
      </c>
    </row>
    <row r="8881" spans="1:6" x14ac:dyDescent="0.3">
      <c r="A8881" s="213">
        <v>2014</v>
      </c>
      <c r="B8881" s="213" t="s">
        <v>94</v>
      </c>
      <c r="C8881" s="213" t="s">
        <v>293</v>
      </c>
      <c r="D8881" s="213" t="s">
        <v>95</v>
      </c>
      <c r="E8881" s="213">
        <v>108</v>
      </c>
      <c r="F8881" s="213" t="s">
        <v>189</v>
      </c>
    </row>
    <row r="8882" spans="1:6" x14ac:dyDescent="0.3">
      <c r="A8882" s="213">
        <v>2014</v>
      </c>
      <c r="B8882" s="213" t="s">
        <v>94</v>
      </c>
      <c r="C8882" s="213" t="s">
        <v>293</v>
      </c>
      <c r="D8882" s="213" t="s">
        <v>281</v>
      </c>
      <c r="E8882" s="213">
        <v>407</v>
      </c>
      <c r="F8882" s="213" t="s">
        <v>189</v>
      </c>
    </row>
    <row r="8883" spans="1:6" x14ac:dyDescent="0.3">
      <c r="A8883" s="213">
        <v>2014</v>
      </c>
      <c r="B8883" s="213" t="s">
        <v>94</v>
      </c>
      <c r="C8883" s="213" t="s">
        <v>293</v>
      </c>
      <c r="D8883" s="213" t="s">
        <v>145</v>
      </c>
      <c r="E8883" s="213">
        <v>795</v>
      </c>
      <c r="F8883" s="213" t="s">
        <v>189</v>
      </c>
    </row>
    <row r="8884" spans="1:6" x14ac:dyDescent="0.3">
      <c r="A8884" s="213">
        <v>2014</v>
      </c>
      <c r="B8884" s="213" t="s">
        <v>94</v>
      </c>
      <c r="C8884" s="213" t="s">
        <v>293</v>
      </c>
      <c r="D8884" s="213" t="s">
        <v>146</v>
      </c>
      <c r="E8884" s="292">
        <v>1969</v>
      </c>
      <c r="F8884" s="213" t="s">
        <v>189</v>
      </c>
    </row>
    <row r="8885" spans="1:6" x14ac:dyDescent="0.3">
      <c r="A8885" s="213">
        <v>2014</v>
      </c>
      <c r="B8885" s="213" t="s">
        <v>94</v>
      </c>
      <c r="C8885" s="213" t="s">
        <v>293</v>
      </c>
      <c r="D8885" s="213" t="s">
        <v>147</v>
      </c>
      <c r="E8885" s="292">
        <v>2580</v>
      </c>
      <c r="F8885" s="213" t="s">
        <v>189</v>
      </c>
    </row>
    <row r="8886" spans="1:6" x14ac:dyDescent="0.3">
      <c r="A8886" s="213">
        <v>2014</v>
      </c>
      <c r="B8886" s="213" t="s">
        <v>94</v>
      </c>
      <c r="C8886" s="213" t="s">
        <v>140</v>
      </c>
      <c r="D8886" s="213" t="s">
        <v>35</v>
      </c>
      <c r="E8886" s="213">
        <v>454</v>
      </c>
      <c r="F8886" s="213" t="s">
        <v>189</v>
      </c>
    </row>
    <row r="8887" spans="1:6" x14ac:dyDescent="0.3">
      <c r="A8887" s="213">
        <v>2014</v>
      </c>
      <c r="B8887" s="213" t="s">
        <v>94</v>
      </c>
      <c r="C8887" s="213" t="s">
        <v>140</v>
      </c>
      <c r="D8887" s="213" t="s">
        <v>41</v>
      </c>
      <c r="E8887" s="213">
        <v>551</v>
      </c>
      <c r="F8887" s="213" t="s">
        <v>189</v>
      </c>
    </row>
    <row r="8888" spans="1:6" x14ac:dyDescent="0.3">
      <c r="A8888" s="213">
        <v>2014</v>
      </c>
      <c r="B8888" s="213" t="s">
        <v>94</v>
      </c>
      <c r="C8888" s="213" t="s">
        <v>140</v>
      </c>
      <c r="D8888" s="213" t="s">
        <v>59</v>
      </c>
      <c r="E8888" s="213">
        <v>610</v>
      </c>
      <c r="F8888" s="213" t="s">
        <v>189</v>
      </c>
    </row>
    <row r="8889" spans="1:6" x14ac:dyDescent="0.3">
      <c r="A8889" s="213">
        <v>2014</v>
      </c>
      <c r="B8889" s="213" t="s">
        <v>94</v>
      </c>
      <c r="C8889" s="213" t="s">
        <v>140</v>
      </c>
      <c r="D8889" s="213" t="s">
        <v>79</v>
      </c>
      <c r="E8889" s="292">
        <v>8271</v>
      </c>
      <c r="F8889" s="213" t="s">
        <v>189</v>
      </c>
    </row>
    <row r="8890" spans="1:6" x14ac:dyDescent="0.3">
      <c r="A8890" s="213">
        <v>2014</v>
      </c>
      <c r="B8890" s="213" t="s">
        <v>94</v>
      </c>
      <c r="C8890" s="213" t="s">
        <v>140</v>
      </c>
      <c r="D8890" s="213" t="s">
        <v>17</v>
      </c>
      <c r="E8890" s="292">
        <v>4630</v>
      </c>
      <c r="F8890" s="213" t="s">
        <v>189</v>
      </c>
    </row>
    <row r="8891" spans="1:6" x14ac:dyDescent="0.3">
      <c r="A8891" s="213">
        <v>2014</v>
      </c>
      <c r="B8891" s="213" t="s">
        <v>94</v>
      </c>
      <c r="C8891" s="213" t="s">
        <v>140</v>
      </c>
      <c r="D8891" s="213" t="s">
        <v>274</v>
      </c>
      <c r="E8891" s="213">
        <v>820</v>
      </c>
      <c r="F8891" s="213" t="s">
        <v>189</v>
      </c>
    </row>
    <row r="8892" spans="1:6" x14ac:dyDescent="0.3">
      <c r="A8892" s="213">
        <v>2014</v>
      </c>
      <c r="B8892" s="213" t="s">
        <v>94</v>
      </c>
      <c r="C8892" s="213" t="s">
        <v>140</v>
      </c>
      <c r="D8892" s="213" t="s">
        <v>66</v>
      </c>
      <c r="E8892" s="292">
        <v>1342</v>
      </c>
      <c r="F8892" s="213" t="s">
        <v>189</v>
      </c>
    </row>
    <row r="8893" spans="1:6" x14ac:dyDescent="0.3">
      <c r="A8893" s="213">
        <v>2014</v>
      </c>
      <c r="B8893" s="213" t="s">
        <v>94</v>
      </c>
      <c r="C8893" s="213" t="s">
        <v>140</v>
      </c>
      <c r="D8893" s="213" t="s">
        <v>283</v>
      </c>
      <c r="E8893" s="213">
        <v>469</v>
      </c>
      <c r="F8893" s="213" t="s">
        <v>189</v>
      </c>
    </row>
    <row r="8894" spans="1:6" x14ac:dyDescent="0.3">
      <c r="A8894" s="213">
        <v>2014</v>
      </c>
      <c r="B8894" s="213" t="s">
        <v>94</v>
      </c>
      <c r="C8894" s="213" t="s">
        <v>140</v>
      </c>
      <c r="D8894" s="213" t="s">
        <v>11</v>
      </c>
      <c r="E8894" s="292">
        <v>7992</v>
      </c>
      <c r="F8894" s="213" t="s">
        <v>189</v>
      </c>
    </row>
    <row r="8895" spans="1:6" x14ac:dyDescent="0.3">
      <c r="A8895" s="213">
        <v>2014</v>
      </c>
      <c r="B8895" s="213" t="s">
        <v>94</v>
      </c>
      <c r="C8895" s="213" t="s">
        <v>140</v>
      </c>
      <c r="D8895" s="213" t="s">
        <v>56</v>
      </c>
      <c r="E8895" s="292">
        <v>2222</v>
      </c>
      <c r="F8895" s="213" t="s">
        <v>189</v>
      </c>
    </row>
    <row r="8896" spans="1:6" x14ac:dyDescent="0.3">
      <c r="A8896" s="213">
        <v>2014</v>
      </c>
      <c r="B8896" s="213" t="s">
        <v>94</v>
      </c>
      <c r="C8896" s="213" t="s">
        <v>140</v>
      </c>
      <c r="D8896" s="213" t="s">
        <v>29</v>
      </c>
      <c r="E8896" s="292">
        <v>2256</v>
      </c>
      <c r="F8896" s="213" t="s">
        <v>189</v>
      </c>
    </row>
    <row r="8897" spans="1:6" x14ac:dyDescent="0.3">
      <c r="A8897" s="213">
        <v>2014</v>
      </c>
      <c r="B8897" s="213" t="s">
        <v>94</v>
      </c>
      <c r="C8897" s="213" t="s">
        <v>140</v>
      </c>
      <c r="D8897" s="213" t="s">
        <v>40</v>
      </c>
      <c r="E8897" s="213">
        <v>208</v>
      </c>
      <c r="F8897" s="213" t="s">
        <v>189</v>
      </c>
    </row>
    <row r="8898" spans="1:6" x14ac:dyDescent="0.3">
      <c r="A8898" s="213">
        <v>2014</v>
      </c>
      <c r="B8898" s="213" t="s">
        <v>94</v>
      </c>
      <c r="C8898" s="213" t="s">
        <v>140</v>
      </c>
      <c r="D8898" s="213" t="s">
        <v>47</v>
      </c>
      <c r="E8898" s="292">
        <v>5762</v>
      </c>
      <c r="F8898" s="213" t="s">
        <v>189</v>
      </c>
    </row>
    <row r="8899" spans="1:6" x14ac:dyDescent="0.3">
      <c r="A8899" s="213">
        <v>2014</v>
      </c>
      <c r="B8899" s="213" t="s">
        <v>94</v>
      </c>
      <c r="C8899" s="213" t="s">
        <v>140</v>
      </c>
      <c r="D8899" s="213" t="s">
        <v>57</v>
      </c>
      <c r="E8899" s="292">
        <v>1120</v>
      </c>
      <c r="F8899" s="213" t="s">
        <v>189</v>
      </c>
    </row>
    <row r="8900" spans="1:6" x14ac:dyDescent="0.3">
      <c r="A8900" s="213">
        <v>2014</v>
      </c>
      <c r="B8900" s="213" t="s">
        <v>94</v>
      </c>
      <c r="C8900" s="213" t="s">
        <v>140</v>
      </c>
      <c r="D8900" s="213" t="s">
        <v>74</v>
      </c>
      <c r="E8900" s="292">
        <v>5704</v>
      </c>
      <c r="F8900" s="213" t="s">
        <v>189</v>
      </c>
    </row>
    <row r="8901" spans="1:6" x14ac:dyDescent="0.3">
      <c r="A8901" s="213">
        <v>2014</v>
      </c>
      <c r="B8901" s="213" t="s">
        <v>94</v>
      </c>
      <c r="C8901" s="213" t="s">
        <v>140</v>
      </c>
      <c r="D8901" s="213" t="s">
        <v>53</v>
      </c>
      <c r="E8901" s="213">
        <v>790</v>
      </c>
      <c r="F8901" s="213" t="s">
        <v>189</v>
      </c>
    </row>
    <row r="8902" spans="1:6" x14ac:dyDescent="0.3">
      <c r="A8902" s="213">
        <v>2014</v>
      </c>
      <c r="B8902" s="213" t="s">
        <v>94</v>
      </c>
      <c r="C8902" s="213" t="s">
        <v>140</v>
      </c>
      <c r="D8902" s="213" t="s">
        <v>284</v>
      </c>
      <c r="E8902" s="213">
        <v>218</v>
      </c>
      <c r="F8902" s="213" t="s">
        <v>189</v>
      </c>
    </row>
    <row r="8903" spans="1:6" x14ac:dyDescent="0.3">
      <c r="A8903" s="213">
        <v>2014</v>
      </c>
      <c r="B8903" s="213" t="s">
        <v>94</v>
      </c>
      <c r="C8903" s="213" t="s">
        <v>140</v>
      </c>
      <c r="D8903" s="213" t="s">
        <v>49</v>
      </c>
      <c r="E8903" s="213">
        <v>255</v>
      </c>
      <c r="F8903" s="213" t="s">
        <v>189</v>
      </c>
    </row>
    <row r="8904" spans="1:6" x14ac:dyDescent="0.3">
      <c r="A8904" s="213">
        <v>2014</v>
      </c>
      <c r="B8904" s="213" t="s">
        <v>94</v>
      </c>
      <c r="C8904" s="213" t="s">
        <v>140</v>
      </c>
      <c r="D8904" s="213" t="s">
        <v>33</v>
      </c>
      <c r="E8904" s="292">
        <v>1278</v>
      </c>
      <c r="F8904" s="213" t="s">
        <v>189</v>
      </c>
    </row>
    <row r="8905" spans="1:6" x14ac:dyDescent="0.3">
      <c r="A8905" s="213">
        <v>2014</v>
      </c>
      <c r="B8905" s="213" t="s">
        <v>94</v>
      </c>
      <c r="C8905" s="213" t="s">
        <v>140</v>
      </c>
      <c r="D8905" s="213" t="s">
        <v>60</v>
      </c>
      <c r="E8905" s="292">
        <v>2336</v>
      </c>
      <c r="F8905" s="213" t="s">
        <v>189</v>
      </c>
    </row>
    <row r="8906" spans="1:6" x14ac:dyDescent="0.3">
      <c r="A8906" s="213">
        <v>2014</v>
      </c>
      <c r="B8906" s="213" t="s">
        <v>94</v>
      </c>
      <c r="C8906" s="213" t="s">
        <v>140</v>
      </c>
      <c r="D8906" s="213" t="s">
        <v>25</v>
      </c>
      <c r="E8906" s="292">
        <v>5297</v>
      </c>
      <c r="F8906" s="213" t="s">
        <v>189</v>
      </c>
    </row>
    <row r="8907" spans="1:6" x14ac:dyDescent="0.3">
      <c r="A8907" s="213">
        <v>2014</v>
      </c>
      <c r="B8907" s="213" t="s">
        <v>94</v>
      </c>
      <c r="C8907" s="213" t="s">
        <v>140</v>
      </c>
      <c r="D8907" s="213" t="s">
        <v>7</v>
      </c>
      <c r="E8907" s="292">
        <v>6562</v>
      </c>
      <c r="F8907" s="213" t="s">
        <v>189</v>
      </c>
    </row>
    <row r="8908" spans="1:6" x14ac:dyDescent="0.3">
      <c r="A8908" s="213">
        <v>2014</v>
      </c>
      <c r="B8908" s="213" t="s">
        <v>94</v>
      </c>
      <c r="C8908" s="213" t="s">
        <v>140</v>
      </c>
      <c r="D8908" s="213" t="s">
        <v>51</v>
      </c>
      <c r="E8908" s="213">
        <v>244</v>
      </c>
      <c r="F8908" s="213" t="s">
        <v>189</v>
      </c>
    </row>
    <row r="8909" spans="1:6" x14ac:dyDescent="0.3">
      <c r="A8909" s="213">
        <v>2014</v>
      </c>
      <c r="B8909" s="213" t="s">
        <v>94</v>
      </c>
      <c r="C8909" s="213" t="s">
        <v>140</v>
      </c>
      <c r="D8909" s="213" t="s">
        <v>55</v>
      </c>
      <c r="E8909" s="213">
        <v>302</v>
      </c>
      <c r="F8909" s="213" t="s">
        <v>189</v>
      </c>
    </row>
    <row r="8910" spans="1:6" x14ac:dyDescent="0.3">
      <c r="A8910" s="213">
        <v>2014</v>
      </c>
      <c r="B8910" s="213" t="s">
        <v>94</v>
      </c>
      <c r="C8910" s="213" t="s">
        <v>140</v>
      </c>
      <c r="D8910" s="213" t="s">
        <v>36</v>
      </c>
      <c r="E8910" s="292">
        <v>2020</v>
      </c>
      <c r="F8910" s="213" t="s">
        <v>189</v>
      </c>
    </row>
    <row r="8911" spans="1:6" x14ac:dyDescent="0.3">
      <c r="A8911" s="213">
        <v>2014</v>
      </c>
      <c r="B8911" s="213" t="s">
        <v>94</v>
      </c>
      <c r="C8911" s="213" t="s">
        <v>140</v>
      </c>
      <c r="D8911" s="213" t="s">
        <v>285</v>
      </c>
      <c r="E8911" s="213">
        <v>189</v>
      </c>
      <c r="F8911" s="213" t="s">
        <v>189</v>
      </c>
    </row>
    <row r="8912" spans="1:6" x14ac:dyDescent="0.3">
      <c r="A8912" s="213">
        <v>2014</v>
      </c>
      <c r="B8912" s="213" t="s">
        <v>94</v>
      </c>
      <c r="C8912" s="213" t="s">
        <v>140</v>
      </c>
      <c r="D8912" s="213" t="s">
        <v>21</v>
      </c>
      <c r="E8912" s="292">
        <v>2113</v>
      </c>
      <c r="F8912" s="213" t="s">
        <v>189</v>
      </c>
    </row>
    <row r="8913" spans="1:6" x14ac:dyDescent="0.3">
      <c r="A8913" s="213">
        <v>2014</v>
      </c>
      <c r="B8913" s="213" t="s">
        <v>94</v>
      </c>
      <c r="C8913" s="213" t="s">
        <v>140</v>
      </c>
      <c r="D8913" s="213" t="s">
        <v>42</v>
      </c>
      <c r="E8913" s="213">
        <v>229</v>
      </c>
      <c r="F8913" s="213" t="s">
        <v>189</v>
      </c>
    </row>
    <row r="8914" spans="1:6" x14ac:dyDescent="0.3">
      <c r="A8914" s="213">
        <v>2014</v>
      </c>
      <c r="B8914" s="213" t="s">
        <v>94</v>
      </c>
      <c r="C8914" s="213" t="s">
        <v>140</v>
      </c>
      <c r="D8914" s="213" t="s">
        <v>286</v>
      </c>
      <c r="E8914" s="213">
        <v>252</v>
      </c>
      <c r="F8914" s="213" t="s">
        <v>189</v>
      </c>
    </row>
    <row r="8915" spans="1:6" x14ac:dyDescent="0.3">
      <c r="A8915" s="213">
        <v>2014</v>
      </c>
      <c r="B8915" s="213" t="s">
        <v>94</v>
      </c>
      <c r="C8915" s="213" t="s">
        <v>140</v>
      </c>
      <c r="D8915" s="213" t="s">
        <v>16</v>
      </c>
      <c r="E8915" s="292">
        <v>4973</v>
      </c>
      <c r="F8915" s="213" t="s">
        <v>189</v>
      </c>
    </row>
    <row r="8916" spans="1:6" x14ac:dyDescent="0.3">
      <c r="A8916" s="213">
        <v>2014</v>
      </c>
      <c r="B8916" s="213" t="s">
        <v>94</v>
      </c>
      <c r="C8916" s="213" t="s">
        <v>140</v>
      </c>
      <c r="D8916" s="213" t="s">
        <v>2</v>
      </c>
      <c r="E8916" s="292">
        <v>11059</v>
      </c>
      <c r="F8916" s="213" t="s">
        <v>189</v>
      </c>
    </row>
    <row r="8917" spans="1:6" x14ac:dyDescent="0.3">
      <c r="A8917" s="213">
        <v>2014</v>
      </c>
      <c r="B8917" s="213" t="s">
        <v>94</v>
      </c>
      <c r="C8917" s="213" t="s">
        <v>140</v>
      </c>
      <c r="D8917" s="213" t="s">
        <v>287</v>
      </c>
      <c r="E8917" s="213">
        <v>272</v>
      </c>
      <c r="F8917" s="213" t="s">
        <v>189</v>
      </c>
    </row>
    <row r="8918" spans="1:6" x14ac:dyDescent="0.3">
      <c r="A8918" s="213">
        <v>2014</v>
      </c>
      <c r="B8918" s="213" t="s">
        <v>94</v>
      </c>
      <c r="C8918" s="213" t="s">
        <v>140</v>
      </c>
      <c r="D8918" s="213" t="s">
        <v>288</v>
      </c>
      <c r="E8918" s="213">
        <v>320</v>
      </c>
      <c r="F8918" s="213" t="s">
        <v>189</v>
      </c>
    </row>
    <row r="8919" spans="1:6" x14ac:dyDescent="0.3">
      <c r="A8919" s="213">
        <v>2014</v>
      </c>
      <c r="B8919" s="213" t="s">
        <v>94</v>
      </c>
      <c r="C8919" s="213" t="s">
        <v>140</v>
      </c>
      <c r="D8919" s="213" t="s">
        <v>4</v>
      </c>
      <c r="E8919" s="292">
        <v>11671</v>
      </c>
      <c r="F8919" s="213" t="s">
        <v>189</v>
      </c>
    </row>
    <row r="8920" spans="1:6" x14ac:dyDescent="0.3">
      <c r="A8920" s="213">
        <v>2014</v>
      </c>
      <c r="B8920" s="213" t="s">
        <v>94</v>
      </c>
      <c r="C8920" s="213" t="s">
        <v>140</v>
      </c>
      <c r="D8920" s="213" t="s">
        <v>38</v>
      </c>
      <c r="E8920" s="213">
        <v>997</v>
      </c>
      <c r="F8920" s="213" t="s">
        <v>189</v>
      </c>
    </row>
    <row r="8921" spans="1:6" x14ac:dyDescent="0.3">
      <c r="A8921" s="213">
        <v>2014</v>
      </c>
      <c r="B8921" s="213" t="s">
        <v>94</v>
      </c>
      <c r="C8921" s="213" t="s">
        <v>140</v>
      </c>
      <c r="D8921" s="213" t="s">
        <v>275</v>
      </c>
      <c r="E8921" s="292">
        <v>1505</v>
      </c>
      <c r="F8921" s="213" t="s">
        <v>189</v>
      </c>
    </row>
    <row r="8922" spans="1:6" x14ac:dyDescent="0.3">
      <c r="A8922" s="213">
        <v>2014</v>
      </c>
      <c r="B8922" s="213" t="s">
        <v>94</v>
      </c>
      <c r="C8922" s="213" t="s">
        <v>140</v>
      </c>
      <c r="D8922" s="213" t="s">
        <v>8</v>
      </c>
      <c r="E8922" s="292">
        <v>4148</v>
      </c>
      <c r="F8922" s="213" t="s">
        <v>189</v>
      </c>
    </row>
    <row r="8923" spans="1:6" x14ac:dyDescent="0.3">
      <c r="A8923" s="213">
        <v>2014</v>
      </c>
      <c r="B8923" s="213" t="s">
        <v>94</v>
      </c>
      <c r="C8923" s="213" t="s">
        <v>140</v>
      </c>
      <c r="D8923" s="213" t="s">
        <v>289</v>
      </c>
      <c r="E8923" s="213">
        <v>178</v>
      </c>
      <c r="F8923" s="213" t="s">
        <v>189</v>
      </c>
    </row>
    <row r="8924" spans="1:6" x14ac:dyDescent="0.3">
      <c r="A8924" s="213">
        <v>2014</v>
      </c>
      <c r="B8924" s="213" t="s">
        <v>94</v>
      </c>
      <c r="C8924" s="213" t="s">
        <v>140</v>
      </c>
      <c r="D8924" s="213" t="s">
        <v>292</v>
      </c>
      <c r="E8924" s="213">
        <v>71</v>
      </c>
      <c r="F8924" s="213" t="s">
        <v>189</v>
      </c>
    </row>
    <row r="8925" spans="1:6" x14ac:dyDescent="0.3">
      <c r="A8925" s="213">
        <v>2014</v>
      </c>
      <c r="B8925" s="213" t="s">
        <v>94</v>
      </c>
      <c r="C8925" s="213" t="s">
        <v>140</v>
      </c>
      <c r="D8925" s="213" t="s">
        <v>78</v>
      </c>
      <c r="E8925" s="292">
        <v>6417</v>
      </c>
      <c r="F8925" s="213" t="s">
        <v>189</v>
      </c>
    </row>
    <row r="8926" spans="1:6" x14ac:dyDescent="0.3">
      <c r="A8926" s="213">
        <v>2014</v>
      </c>
      <c r="B8926" s="213" t="s">
        <v>94</v>
      </c>
      <c r="C8926" s="213" t="s">
        <v>140</v>
      </c>
      <c r="D8926" s="213" t="s">
        <v>27</v>
      </c>
      <c r="E8926" s="292">
        <v>3940</v>
      </c>
      <c r="F8926" s="213" t="s">
        <v>189</v>
      </c>
    </row>
    <row r="8927" spans="1:6" x14ac:dyDescent="0.3">
      <c r="A8927" s="213">
        <v>2014</v>
      </c>
      <c r="B8927" s="213" t="s">
        <v>94</v>
      </c>
      <c r="C8927" s="213" t="s">
        <v>140</v>
      </c>
      <c r="D8927" s="213" t="s">
        <v>13</v>
      </c>
      <c r="E8927" s="292">
        <v>1831</v>
      </c>
      <c r="F8927" s="213" t="s">
        <v>189</v>
      </c>
    </row>
    <row r="8928" spans="1:6" x14ac:dyDescent="0.3">
      <c r="A8928" s="213">
        <v>2014</v>
      </c>
      <c r="B8928" s="213" t="s">
        <v>94</v>
      </c>
      <c r="C8928" s="213" t="s">
        <v>140</v>
      </c>
      <c r="D8928" s="213" t="s">
        <v>70</v>
      </c>
      <c r="E8928" s="292">
        <v>5078</v>
      </c>
      <c r="F8928" s="213" t="s">
        <v>189</v>
      </c>
    </row>
    <row r="8929" spans="1:6" x14ac:dyDescent="0.3">
      <c r="A8929" s="213">
        <v>2014</v>
      </c>
      <c r="B8929" s="213" t="s">
        <v>94</v>
      </c>
      <c r="C8929" s="213" t="s">
        <v>140</v>
      </c>
      <c r="D8929" s="213" t="s">
        <v>72</v>
      </c>
      <c r="E8929" s="292">
        <v>1345</v>
      </c>
      <c r="F8929" s="213" t="s">
        <v>189</v>
      </c>
    </row>
    <row r="8930" spans="1:6" x14ac:dyDescent="0.3">
      <c r="A8930" s="213">
        <v>2014</v>
      </c>
      <c r="B8930" s="213" t="s">
        <v>94</v>
      </c>
      <c r="C8930" s="213" t="s">
        <v>140</v>
      </c>
      <c r="D8930" s="213" t="s">
        <v>276</v>
      </c>
      <c r="E8930" s="213">
        <v>604</v>
      </c>
      <c r="F8930" s="213" t="s">
        <v>189</v>
      </c>
    </row>
    <row r="8931" spans="1:6" x14ac:dyDescent="0.3">
      <c r="A8931" s="213">
        <v>2014</v>
      </c>
      <c r="B8931" s="213" t="s">
        <v>94</v>
      </c>
      <c r="C8931" s="213" t="s">
        <v>140</v>
      </c>
      <c r="D8931" s="213" t="s">
        <v>6</v>
      </c>
      <c r="E8931" s="292">
        <v>12274</v>
      </c>
      <c r="F8931" s="213" t="s">
        <v>189</v>
      </c>
    </row>
    <row r="8932" spans="1:6" x14ac:dyDescent="0.3">
      <c r="A8932" s="213">
        <v>2014</v>
      </c>
      <c r="B8932" s="213" t="s">
        <v>94</v>
      </c>
      <c r="C8932" s="213" t="s">
        <v>140</v>
      </c>
      <c r="D8932" s="213" t="s">
        <v>62</v>
      </c>
      <c r="E8932" s="292">
        <v>3246</v>
      </c>
      <c r="F8932" s="213" t="s">
        <v>189</v>
      </c>
    </row>
    <row r="8933" spans="1:6" x14ac:dyDescent="0.3">
      <c r="A8933" s="213">
        <v>2014</v>
      </c>
      <c r="B8933" s="213" t="s">
        <v>94</v>
      </c>
      <c r="C8933" s="213" t="s">
        <v>140</v>
      </c>
      <c r="D8933" s="213" t="s">
        <v>5</v>
      </c>
      <c r="E8933" s="292">
        <v>8563</v>
      </c>
      <c r="F8933" s="213" t="s">
        <v>189</v>
      </c>
    </row>
    <row r="8934" spans="1:6" x14ac:dyDescent="0.3">
      <c r="A8934" s="213">
        <v>2014</v>
      </c>
      <c r="B8934" s="213" t="s">
        <v>94</v>
      </c>
      <c r="C8934" s="213" t="s">
        <v>140</v>
      </c>
      <c r="D8934" s="213" t="s">
        <v>37</v>
      </c>
      <c r="E8934" s="213">
        <v>310</v>
      </c>
      <c r="F8934" s="213" t="s">
        <v>189</v>
      </c>
    </row>
    <row r="8935" spans="1:6" x14ac:dyDescent="0.3">
      <c r="A8935" s="213">
        <v>2014</v>
      </c>
      <c r="B8935" s="213" t="s">
        <v>94</v>
      </c>
      <c r="C8935" s="213" t="s">
        <v>140</v>
      </c>
      <c r="D8935" s="213" t="s">
        <v>76</v>
      </c>
      <c r="E8935" s="292">
        <v>5242</v>
      </c>
      <c r="F8935" s="213" t="s">
        <v>189</v>
      </c>
    </row>
    <row r="8936" spans="1:6" x14ac:dyDescent="0.3">
      <c r="A8936" s="213">
        <v>2014</v>
      </c>
      <c r="B8936" s="213" t="s">
        <v>94</v>
      </c>
      <c r="C8936" s="213" t="s">
        <v>140</v>
      </c>
      <c r="D8936" s="213" t="s">
        <v>63</v>
      </c>
      <c r="E8936" s="292">
        <v>1032</v>
      </c>
      <c r="F8936" s="213" t="s">
        <v>189</v>
      </c>
    </row>
    <row r="8937" spans="1:6" x14ac:dyDescent="0.3">
      <c r="A8937" s="213">
        <v>2014</v>
      </c>
      <c r="B8937" s="213" t="s">
        <v>94</v>
      </c>
      <c r="C8937" s="213" t="s">
        <v>140</v>
      </c>
      <c r="D8937" s="213" t="s">
        <v>277</v>
      </c>
      <c r="E8937" s="213">
        <v>688</v>
      </c>
      <c r="F8937" s="213" t="s">
        <v>189</v>
      </c>
    </row>
    <row r="8938" spans="1:6" x14ac:dyDescent="0.3">
      <c r="A8938" s="213">
        <v>2014</v>
      </c>
      <c r="B8938" s="213" t="s">
        <v>94</v>
      </c>
      <c r="C8938" s="213" t="s">
        <v>140</v>
      </c>
      <c r="D8938" s="213" t="s">
        <v>43</v>
      </c>
      <c r="E8938" s="292">
        <v>1392</v>
      </c>
      <c r="F8938" s="213" t="s">
        <v>189</v>
      </c>
    </row>
    <row r="8939" spans="1:6" x14ac:dyDescent="0.3">
      <c r="A8939" s="213">
        <v>2014</v>
      </c>
      <c r="B8939" s="213" t="s">
        <v>94</v>
      </c>
      <c r="C8939" s="213" t="s">
        <v>140</v>
      </c>
      <c r="D8939" s="213" t="s">
        <v>65</v>
      </c>
      <c r="E8939" s="292">
        <v>1593</v>
      </c>
      <c r="F8939" s="213" t="s">
        <v>189</v>
      </c>
    </row>
    <row r="8940" spans="1:6" x14ac:dyDescent="0.3">
      <c r="A8940" s="213">
        <v>2014</v>
      </c>
      <c r="B8940" s="213" t="s">
        <v>94</v>
      </c>
      <c r="C8940" s="213" t="s">
        <v>140</v>
      </c>
      <c r="D8940" s="213" t="s">
        <v>22</v>
      </c>
      <c r="E8940" s="292">
        <v>1958</v>
      </c>
      <c r="F8940" s="213" t="s">
        <v>189</v>
      </c>
    </row>
    <row r="8941" spans="1:6" x14ac:dyDescent="0.3">
      <c r="A8941" s="213">
        <v>2014</v>
      </c>
      <c r="B8941" s="213" t="s">
        <v>94</v>
      </c>
      <c r="C8941" s="213" t="s">
        <v>140</v>
      </c>
      <c r="D8941" s="213" t="s">
        <v>61</v>
      </c>
      <c r="E8941" s="292">
        <v>1094</v>
      </c>
      <c r="F8941" s="213" t="s">
        <v>189</v>
      </c>
    </row>
    <row r="8942" spans="1:6" x14ac:dyDescent="0.3">
      <c r="A8942" s="213">
        <v>2014</v>
      </c>
      <c r="B8942" s="213" t="s">
        <v>94</v>
      </c>
      <c r="C8942" s="213" t="s">
        <v>140</v>
      </c>
      <c r="D8942" s="213" t="s">
        <v>23</v>
      </c>
      <c r="E8942" s="292">
        <v>2396</v>
      </c>
      <c r="F8942" s="213" t="s">
        <v>189</v>
      </c>
    </row>
    <row r="8943" spans="1:6" x14ac:dyDescent="0.3">
      <c r="A8943" s="213">
        <v>2014</v>
      </c>
      <c r="B8943" s="213" t="s">
        <v>94</v>
      </c>
      <c r="C8943" s="213" t="s">
        <v>140</v>
      </c>
      <c r="D8943" s="213" t="s">
        <v>12</v>
      </c>
      <c r="E8943" s="292">
        <v>1464</v>
      </c>
      <c r="F8943" s="213" t="s">
        <v>189</v>
      </c>
    </row>
    <row r="8944" spans="1:6" x14ac:dyDescent="0.3">
      <c r="A8944" s="213">
        <v>2014</v>
      </c>
      <c r="B8944" s="213" t="s">
        <v>94</v>
      </c>
      <c r="C8944" s="213" t="s">
        <v>140</v>
      </c>
      <c r="D8944" s="213" t="s">
        <v>278</v>
      </c>
      <c r="E8944" s="292">
        <v>3390</v>
      </c>
      <c r="F8944" s="213" t="s">
        <v>189</v>
      </c>
    </row>
    <row r="8945" spans="1:6" x14ac:dyDescent="0.3">
      <c r="A8945" s="213">
        <v>2014</v>
      </c>
      <c r="B8945" s="213" t="s">
        <v>94</v>
      </c>
      <c r="C8945" s="213" t="s">
        <v>140</v>
      </c>
      <c r="D8945" s="213" t="s">
        <v>19</v>
      </c>
      <c r="E8945" s="292">
        <v>2800</v>
      </c>
      <c r="F8945" s="213" t="s">
        <v>189</v>
      </c>
    </row>
    <row r="8946" spans="1:6" x14ac:dyDescent="0.3">
      <c r="A8946" s="213">
        <v>2014</v>
      </c>
      <c r="B8946" s="213" t="s">
        <v>94</v>
      </c>
      <c r="C8946" s="213" t="s">
        <v>140</v>
      </c>
      <c r="D8946" s="213" t="s">
        <v>45</v>
      </c>
      <c r="E8946" s="213">
        <v>665</v>
      </c>
      <c r="F8946" s="213" t="s">
        <v>189</v>
      </c>
    </row>
    <row r="8947" spans="1:6" x14ac:dyDescent="0.3">
      <c r="A8947" s="213">
        <v>2014</v>
      </c>
      <c r="B8947" s="213" t="s">
        <v>94</v>
      </c>
      <c r="C8947" s="213" t="s">
        <v>140</v>
      </c>
      <c r="D8947" s="213" t="s">
        <v>48</v>
      </c>
      <c r="E8947" s="292">
        <v>1791</v>
      </c>
      <c r="F8947" s="213" t="s">
        <v>189</v>
      </c>
    </row>
    <row r="8948" spans="1:6" x14ac:dyDescent="0.3">
      <c r="A8948" s="213">
        <v>2014</v>
      </c>
      <c r="B8948" s="213" t="s">
        <v>94</v>
      </c>
      <c r="C8948" s="213" t="s">
        <v>140</v>
      </c>
      <c r="D8948" s="213" t="s">
        <v>34</v>
      </c>
      <c r="E8948" s="213">
        <v>905</v>
      </c>
      <c r="F8948" s="213" t="s">
        <v>189</v>
      </c>
    </row>
    <row r="8949" spans="1:6" x14ac:dyDescent="0.3">
      <c r="A8949" s="213">
        <v>2014</v>
      </c>
      <c r="B8949" s="213" t="s">
        <v>94</v>
      </c>
      <c r="C8949" s="213" t="s">
        <v>140</v>
      </c>
      <c r="D8949" s="213" t="s">
        <v>3</v>
      </c>
      <c r="E8949" s="292">
        <v>10343</v>
      </c>
      <c r="F8949" s="213" t="s">
        <v>189</v>
      </c>
    </row>
    <row r="8950" spans="1:6" x14ac:dyDescent="0.3">
      <c r="A8950" s="213">
        <v>2014</v>
      </c>
      <c r="B8950" s="213" t="s">
        <v>94</v>
      </c>
      <c r="C8950" s="213" t="s">
        <v>140</v>
      </c>
      <c r="D8950" s="213" t="s">
        <v>80</v>
      </c>
      <c r="E8950" s="292">
        <v>3495</v>
      </c>
      <c r="F8950" s="213" t="s">
        <v>189</v>
      </c>
    </row>
    <row r="8951" spans="1:6" x14ac:dyDescent="0.3">
      <c r="A8951" s="213">
        <v>2014</v>
      </c>
      <c r="B8951" s="213" t="s">
        <v>94</v>
      </c>
      <c r="C8951" s="213" t="s">
        <v>140</v>
      </c>
      <c r="D8951" s="213" t="s">
        <v>39</v>
      </c>
      <c r="E8951" s="292">
        <v>2825</v>
      </c>
      <c r="F8951" s="213" t="s">
        <v>189</v>
      </c>
    </row>
    <row r="8952" spans="1:6" x14ac:dyDescent="0.3">
      <c r="A8952" s="213">
        <v>2014</v>
      </c>
      <c r="B8952" s="213" t="s">
        <v>94</v>
      </c>
      <c r="C8952" s="213" t="s">
        <v>140</v>
      </c>
      <c r="D8952" s="213" t="s">
        <v>14</v>
      </c>
      <c r="E8952" s="292">
        <v>7225</v>
      </c>
      <c r="F8952" s="213" t="s">
        <v>189</v>
      </c>
    </row>
    <row r="8953" spans="1:6" x14ac:dyDescent="0.3">
      <c r="A8953" s="213">
        <v>2014</v>
      </c>
      <c r="B8953" s="213" t="s">
        <v>94</v>
      </c>
      <c r="C8953" s="213" t="s">
        <v>140</v>
      </c>
      <c r="D8953" s="213" t="s">
        <v>68</v>
      </c>
      <c r="E8953" s="292">
        <v>1401</v>
      </c>
      <c r="F8953" s="213" t="s">
        <v>189</v>
      </c>
    </row>
    <row r="8954" spans="1:6" x14ac:dyDescent="0.3">
      <c r="A8954" s="213">
        <v>2014</v>
      </c>
      <c r="B8954" s="213" t="s">
        <v>94</v>
      </c>
      <c r="C8954" s="213" t="s">
        <v>140</v>
      </c>
      <c r="D8954" s="213" t="s">
        <v>69</v>
      </c>
      <c r="E8954" s="292">
        <v>1283</v>
      </c>
      <c r="F8954" s="213" t="s">
        <v>189</v>
      </c>
    </row>
    <row r="8955" spans="1:6" x14ac:dyDescent="0.3">
      <c r="A8955" s="213">
        <v>2014</v>
      </c>
      <c r="B8955" s="213" t="s">
        <v>94</v>
      </c>
      <c r="C8955" s="213" t="s">
        <v>140</v>
      </c>
      <c r="D8955" s="213" t="s">
        <v>50</v>
      </c>
      <c r="E8955" s="213">
        <v>299</v>
      </c>
      <c r="F8955" s="213" t="s">
        <v>189</v>
      </c>
    </row>
    <row r="8956" spans="1:6" x14ac:dyDescent="0.3">
      <c r="A8956" s="213">
        <v>2014</v>
      </c>
      <c r="B8956" s="213" t="s">
        <v>94</v>
      </c>
      <c r="C8956" s="213" t="s">
        <v>140</v>
      </c>
      <c r="D8956" s="213" t="s">
        <v>279</v>
      </c>
      <c r="E8956" s="213">
        <v>556</v>
      </c>
      <c r="F8956" s="213" t="s">
        <v>189</v>
      </c>
    </row>
    <row r="8957" spans="1:6" x14ac:dyDescent="0.3">
      <c r="A8957" s="213">
        <v>2014</v>
      </c>
      <c r="B8957" s="213" t="s">
        <v>94</v>
      </c>
      <c r="C8957" s="213" t="s">
        <v>140</v>
      </c>
      <c r="D8957" s="213" t="s">
        <v>24</v>
      </c>
      <c r="E8957" s="292">
        <v>6859</v>
      </c>
      <c r="F8957" s="213" t="s">
        <v>189</v>
      </c>
    </row>
    <row r="8958" spans="1:6" x14ac:dyDescent="0.3">
      <c r="A8958" s="213">
        <v>2014</v>
      </c>
      <c r="B8958" s="213" t="s">
        <v>94</v>
      </c>
      <c r="C8958" s="213" t="s">
        <v>140</v>
      </c>
      <c r="D8958" s="213" t="s">
        <v>9</v>
      </c>
      <c r="E8958" s="292">
        <v>5003</v>
      </c>
      <c r="F8958" s="213" t="s">
        <v>189</v>
      </c>
    </row>
    <row r="8959" spans="1:6" x14ac:dyDescent="0.3">
      <c r="A8959" s="213">
        <v>2014</v>
      </c>
      <c r="B8959" s="213" t="s">
        <v>94</v>
      </c>
      <c r="C8959" s="213" t="s">
        <v>140</v>
      </c>
      <c r="D8959" s="213" t="s">
        <v>67</v>
      </c>
      <c r="E8959" s="292">
        <v>2248</v>
      </c>
      <c r="F8959" s="213" t="s">
        <v>189</v>
      </c>
    </row>
    <row r="8960" spans="1:6" x14ac:dyDescent="0.3">
      <c r="A8960" s="213">
        <v>2014</v>
      </c>
      <c r="B8960" s="213" t="s">
        <v>94</v>
      </c>
      <c r="C8960" s="213" t="s">
        <v>140</v>
      </c>
      <c r="D8960" s="213" t="s">
        <v>28</v>
      </c>
      <c r="E8960" s="292">
        <v>3462</v>
      </c>
      <c r="F8960" s="213" t="s">
        <v>189</v>
      </c>
    </row>
    <row r="8961" spans="1:6" x14ac:dyDescent="0.3">
      <c r="A8961" s="213">
        <v>2014</v>
      </c>
      <c r="B8961" s="213" t="s">
        <v>94</v>
      </c>
      <c r="C8961" s="213" t="s">
        <v>140</v>
      </c>
      <c r="D8961" s="213" t="s">
        <v>31</v>
      </c>
      <c r="E8961" s="292">
        <v>2775</v>
      </c>
      <c r="F8961" s="213" t="s">
        <v>189</v>
      </c>
    </row>
    <row r="8962" spans="1:6" x14ac:dyDescent="0.3">
      <c r="A8962" s="213">
        <v>2014</v>
      </c>
      <c r="B8962" s="213" t="s">
        <v>94</v>
      </c>
      <c r="C8962" s="213" t="s">
        <v>140</v>
      </c>
      <c r="D8962" s="213" t="s">
        <v>64</v>
      </c>
      <c r="E8962" s="292">
        <v>3553</v>
      </c>
      <c r="F8962" s="213" t="s">
        <v>189</v>
      </c>
    </row>
    <row r="8963" spans="1:6" x14ac:dyDescent="0.3">
      <c r="A8963" s="213">
        <v>2014</v>
      </c>
      <c r="B8963" s="213" t="s">
        <v>94</v>
      </c>
      <c r="C8963" s="213" t="s">
        <v>140</v>
      </c>
      <c r="D8963" s="213" t="s">
        <v>290</v>
      </c>
      <c r="E8963" s="213">
        <v>198</v>
      </c>
      <c r="F8963" s="213" t="s">
        <v>189</v>
      </c>
    </row>
    <row r="8964" spans="1:6" x14ac:dyDescent="0.3">
      <c r="A8964" s="213">
        <v>2014</v>
      </c>
      <c r="B8964" s="213" t="s">
        <v>94</v>
      </c>
      <c r="C8964" s="213" t="s">
        <v>140</v>
      </c>
      <c r="D8964" s="213" t="s">
        <v>280</v>
      </c>
      <c r="E8964" s="213">
        <v>889</v>
      </c>
      <c r="F8964" s="213" t="s">
        <v>189</v>
      </c>
    </row>
    <row r="8965" spans="1:6" x14ac:dyDescent="0.3">
      <c r="A8965" s="213">
        <v>2014</v>
      </c>
      <c r="B8965" s="213" t="s">
        <v>94</v>
      </c>
      <c r="C8965" s="213" t="s">
        <v>140</v>
      </c>
      <c r="D8965" s="213" t="s">
        <v>73</v>
      </c>
      <c r="E8965" s="292">
        <v>5648</v>
      </c>
      <c r="F8965" s="213" t="s">
        <v>189</v>
      </c>
    </row>
    <row r="8966" spans="1:6" x14ac:dyDescent="0.3">
      <c r="A8966" s="213">
        <v>2014</v>
      </c>
      <c r="B8966" s="213" t="s">
        <v>94</v>
      </c>
      <c r="C8966" s="213" t="s">
        <v>140</v>
      </c>
      <c r="D8966" s="213" t="s">
        <v>26</v>
      </c>
      <c r="E8966" s="292">
        <v>2581</v>
      </c>
      <c r="F8966" s="213" t="s">
        <v>189</v>
      </c>
    </row>
    <row r="8967" spans="1:6" x14ac:dyDescent="0.3">
      <c r="A8967" s="213">
        <v>2014</v>
      </c>
      <c r="B8967" s="213" t="s">
        <v>94</v>
      </c>
      <c r="C8967" s="213" t="s">
        <v>140</v>
      </c>
      <c r="D8967" s="213" t="s">
        <v>32</v>
      </c>
      <c r="E8967" s="292">
        <v>2297</v>
      </c>
      <c r="F8967" s="213" t="s">
        <v>189</v>
      </c>
    </row>
    <row r="8968" spans="1:6" x14ac:dyDescent="0.3">
      <c r="A8968" s="213">
        <v>2014</v>
      </c>
      <c r="B8968" s="213" t="s">
        <v>94</v>
      </c>
      <c r="C8968" s="213" t="s">
        <v>140</v>
      </c>
      <c r="D8968" s="213" t="s">
        <v>46</v>
      </c>
      <c r="E8968" s="292">
        <v>5344</v>
      </c>
      <c r="F8968" s="213" t="s">
        <v>189</v>
      </c>
    </row>
    <row r="8969" spans="1:6" x14ac:dyDescent="0.3">
      <c r="A8969" s="213">
        <v>2014</v>
      </c>
      <c r="B8969" s="213" t="s">
        <v>94</v>
      </c>
      <c r="C8969" s="213" t="s">
        <v>140</v>
      </c>
      <c r="D8969" s="213" t="s">
        <v>75</v>
      </c>
      <c r="E8969" s="292">
        <v>3747</v>
      </c>
      <c r="F8969" s="213" t="s">
        <v>189</v>
      </c>
    </row>
    <row r="8970" spans="1:6" x14ac:dyDescent="0.3">
      <c r="A8970" s="213">
        <v>2014</v>
      </c>
      <c r="B8970" s="213" t="s">
        <v>94</v>
      </c>
      <c r="C8970" s="213" t="s">
        <v>140</v>
      </c>
      <c r="D8970" s="213" t="s">
        <v>10</v>
      </c>
      <c r="E8970" s="292">
        <v>9061</v>
      </c>
      <c r="F8970" s="213" t="s">
        <v>189</v>
      </c>
    </row>
    <row r="8971" spans="1:6" x14ac:dyDescent="0.3">
      <c r="A8971" s="213">
        <v>2014</v>
      </c>
      <c r="B8971" s="213" t="s">
        <v>94</v>
      </c>
      <c r="C8971" s="213" t="s">
        <v>140</v>
      </c>
      <c r="D8971" s="213" t="s">
        <v>291</v>
      </c>
      <c r="E8971" s="213">
        <v>913</v>
      </c>
      <c r="F8971" s="213" t="s">
        <v>189</v>
      </c>
    </row>
    <row r="8972" spans="1:6" x14ac:dyDescent="0.3">
      <c r="A8972" s="213">
        <v>2014</v>
      </c>
      <c r="B8972" s="213" t="s">
        <v>94</v>
      </c>
      <c r="C8972" s="213" t="s">
        <v>140</v>
      </c>
      <c r="D8972" s="213" t="s">
        <v>15</v>
      </c>
      <c r="E8972" s="292">
        <v>7255</v>
      </c>
      <c r="F8972" s="213" t="s">
        <v>189</v>
      </c>
    </row>
    <row r="8973" spans="1:6" x14ac:dyDescent="0.3">
      <c r="A8973" s="213">
        <v>2014</v>
      </c>
      <c r="B8973" s="213" t="s">
        <v>94</v>
      </c>
      <c r="C8973" s="213" t="s">
        <v>140</v>
      </c>
      <c r="D8973" s="213" t="s">
        <v>18</v>
      </c>
      <c r="E8973" s="292">
        <v>8204</v>
      </c>
      <c r="F8973" s="213" t="s">
        <v>189</v>
      </c>
    </row>
    <row r="8974" spans="1:6" x14ac:dyDescent="0.3">
      <c r="A8974" s="213">
        <v>2014</v>
      </c>
      <c r="B8974" s="213" t="s">
        <v>94</v>
      </c>
      <c r="C8974" s="213" t="s">
        <v>140</v>
      </c>
      <c r="D8974" s="213" t="s">
        <v>77</v>
      </c>
      <c r="E8974" s="292">
        <v>2734</v>
      </c>
      <c r="F8974" s="213" t="s">
        <v>189</v>
      </c>
    </row>
    <row r="8975" spans="1:6" x14ac:dyDescent="0.3">
      <c r="A8975" s="213">
        <v>2014</v>
      </c>
      <c r="B8975" s="213" t="s">
        <v>94</v>
      </c>
      <c r="C8975" s="213" t="s">
        <v>140</v>
      </c>
      <c r="D8975" s="213" t="s">
        <v>44</v>
      </c>
      <c r="E8975" s="213">
        <v>632</v>
      </c>
      <c r="F8975" s="213" t="s">
        <v>189</v>
      </c>
    </row>
    <row r="8976" spans="1:6" x14ac:dyDescent="0.3">
      <c r="A8976" s="213">
        <v>2014</v>
      </c>
      <c r="B8976" s="213" t="s">
        <v>94</v>
      </c>
      <c r="C8976" s="213" t="s">
        <v>140</v>
      </c>
      <c r="D8976" s="213" t="s">
        <v>71</v>
      </c>
      <c r="E8976" s="292">
        <v>2776</v>
      </c>
      <c r="F8976" s="213" t="s">
        <v>189</v>
      </c>
    </row>
    <row r="8977" spans="1:6" x14ac:dyDescent="0.3">
      <c r="A8977" s="213">
        <v>2014</v>
      </c>
      <c r="B8977" s="213" t="s">
        <v>94</v>
      </c>
      <c r="C8977" s="213" t="s">
        <v>140</v>
      </c>
      <c r="D8977" s="213" t="s">
        <v>52</v>
      </c>
      <c r="E8977" s="213">
        <v>684</v>
      </c>
      <c r="F8977" s="213" t="s">
        <v>189</v>
      </c>
    </row>
    <row r="8978" spans="1:6" x14ac:dyDescent="0.3">
      <c r="A8978" s="213">
        <v>2014</v>
      </c>
      <c r="B8978" s="213" t="s">
        <v>94</v>
      </c>
      <c r="C8978" s="213" t="s">
        <v>140</v>
      </c>
      <c r="D8978" s="213" t="s">
        <v>20</v>
      </c>
      <c r="E8978" s="292">
        <v>4560</v>
      </c>
      <c r="F8978" s="213" t="s">
        <v>189</v>
      </c>
    </row>
    <row r="8979" spans="1:6" x14ac:dyDescent="0.3">
      <c r="A8979" s="213">
        <v>2014</v>
      </c>
      <c r="B8979" s="213" t="s">
        <v>94</v>
      </c>
      <c r="C8979" s="213" t="s">
        <v>140</v>
      </c>
      <c r="D8979" s="213" t="s">
        <v>95</v>
      </c>
      <c r="E8979" s="292">
        <v>7826</v>
      </c>
      <c r="F8979" s="213" t="s">
        <v>189</v>
      </c>
    </row>
    <row r="8980" spans="1:6" x14ac:dyDescent="0.3">
      <c r="A8980" s="213">
        <v>2014</v>
      </c>
      <c r="B8980" s="213" t="s">
        <v>94</v>
      </c>
      <c r="C8980" s="213" t="s">
        <v>140</v>
      </c>
      <c r="D8980" s="213" t="s">
        <v>30</v>
      </c>
      <c r="E8980" s="213">
        <v>976</v>
      </c>
      <c r="F8980" s="213" t="s">
        <v>189</v>
      </c>
    </row>
    <row r="8981" spans="1:6" x14ac:dyDescent="0.3">
      <c r="A8981" s="213">
        <v>2014</v>
      </c>
      <c r="B8981" s="213" t="s">
        <v>94</v>
      </c>
      <c r="C8981" s="213" t="s">
        <v>140</v>
      </c>
      <c r="D8981" s="213" t="s">
        <v>58</v>
      </c>
      <c r="E8981" s="213">
        <v>343</v>
      </c>
      <c r="F8981" s="213" t="s">
        <v>189</v>
      </c>
    </row>
    <row r="8982" spans="1:6" x14ac:dyDescent="0.3">
      <c r="A8982" s="213">
        <v>2014</v>
      </c>
      <c r="B8982" s="213" t="s">
        <v>94</v>
      </c>
      <c r="C8982" s="213" t="s">
        <v>140</v>
      </c>
      <c r="D8982" s="213" t="s">
        <v>281</v>
      </c>
      <c r="E8982" s="292">
        <v>19759</v>
      </c>
      <c r="F8982" s="213" t="s">
        <v>189</v>
      </c>
    </row>
    <row r="8983" spans="1:6" x14ac:dyDescent="0.3">
      <c r="A8983" s="213">
        <v>2014</v>
      </c>
      <c r="B8983" s="213" t="s">
        <v>94</v>
      </c>
      <c r="C8983" s="213" t="s">
        <v>140</v>
      </c>
      <c r="D8983" s="213" t="s">
        <v>54</v>
      </c>
      <c r="E8983" s="213">
        <v>227</v>
      </c>
      <c r="F8983" s="213" t="s">
        <v>189</v>
      </c>
    </row>
    <row r="8984" spans="1:6" x14ac:dyDescent="0.3">
      <c r="A8984" s="213">
        <v>2014</v>
      </c>
      <c r="B8984" s="213" t="s">
        <v>94</v>
      </c>
      <c r="C8984" s="213" t="s">
        <v>140</v>
      </c>
      <c r="D8984" s="213" t="s">
        <v>282</v>
      </c>
      <c r="E8984" s="292">
        <v>1276</v>
      </c>
      <c r="F8984" s="213" t="s">
        <v>189</v>
      </c>
    </row>
    <row r="8985" spans="1:6" x14ac:dyDescent="0.3">
      <c r="A8985" s="213">
        <v>2014</v>
      </c>
      <c r="B8985" s="213" t="s">
        <v>94</v>
      </c>
      <c r="C8985" s="213" t="s">
        <v>140</v>
      </c>
      <c r="D8985" s="213" t="s">
        <v>145</v>
      </c>
      <c r="E8985" s="292">
        <v>86584</v>
      </c>
      <c r="F8985" s="213" t="s">
        <v>189</v>
      </c>
    </row>
    <row r="8986" spans="1:6" x14ac:dyDescent="0.3">
      <c r="A8986" s="213">
        <v>2014</v>
      </c>
      <c r="B8986" s="213" t="s">
        <v>94</v>
      </c>
      <c r="C8986" s="213" t="s">
        <v>140</v>
      </c>
      <c r="D8986" s="213" t="s">
        <v>146</v>
      </c>
      <c r="E8986" s="292">
        <v>47646</v>
      </c>
      <c r="F8986" s="213" t="s">
        <v>189</v>
      </c>
    </row>
    <row r="8987" spans="1:6" x14ac:dyDescent="0.3">
      <c r="A8987" s="213">
        <v>2014</v>
      </c>
      <c r="B8987" s="213" t="s">
        <v>94</v>
      </c>
      <c r="C8987" s="213" t="s">
        <v>140</v>
      </c>
      <c r="D8987" s="213" t="s">
        <v>147</v>
      </c>
      <c r="E8987" s="292">
        <v>105593</v>
      </c>
      <c r="F8987" s="213" t="s">
        <v>189</v>
      </c>
    </row>
    <row r="8988" spans="1:6" x14ac:dyDescent="0.3">
      <c r="A8988" s="213">
        <v>2015</v>
      </c>
      <c r="B8988" s="213" t="s">
        <v>0</v>
      </c>
      <c r="C8988" s="213" t="s">
        <v>83</v>
      </c>
      <c r="D8988" s="213" t="s">
        <v>79</v>
      </c>
      <c r="E8988" s="213">
        <v>188</v>
      </c>
      <c r="F8988" s="213" t="s">
        <v>201</v>
      </c>
    </row>
    <row r="8989" spans="1:6" x14ac:dyDescent="0.3">
      <c r="A8989" s="213">
        <v>2015</v>
      </c>
      <c r="B8989" s="213" t="s">
        <v>0</v>
      </c>
      <c r="C8989" s="213" t="s">
        <v>83</v>
      </c>
      <c r="D8989" s="213" t="s">
        <v>17</v>
      </c>
      <c r="E8989" s="213">
        <v>110</v>
      </c>
      <c r="F8989" s="213" t="s">
        <v>201</v>
      </c>
    </row>
    <row r="8990" spans="1:6" x14ac:dyDescent="0.3">
      <c r="A8990" s="213">
        <v>2015</v>
      </c>
      <c r="B8990" s="213" t="s">
        <v>0</v>
      </c>
      <c r="C8990" s="213" t="s">
        <v>83</v>
      </c>
      <c r="D8990" s="213" t="s">
        <v>274</v>
      </c>
      <c r="E8990" s="213">
        <v>31</v>
      </c>
      <c r="F8990" s="213" t="s">
        <v>201</v>
      </c>
    </row>
    <row r="8991" spans="1:6" x14ac:dyDescent="0.3">
      <c r="A8991" s="213">
        <v>2015</v>
      </c>
      <c r="B8991" s="213" t="s">
        <v>0</v>
      </c>
      <c r="C8991" s="213" t="s">
        <v>83</v>
      </c>
      <c r="D8991" s="213" t="s">
        <v>66</v>
      </c>
      <c r="E8991" s="213">
        <v>34</v>
      </c>
      <c r="F8991" s="213" t="s">
        <v>201</v>
      </c>
    </row>
    <row r="8992" spans="1:6" x14ac:dyDescent="0.3">
      <c r="A8992" s="213">
        <v>2015</v>
      </c>
      <c r="B8992" s="213" t="s">
        <v>0</v>
      </c>
      <c r="C8992" s="213" t="s">
        <v>83</v>
      </c>
      <c r="D8992" s="213" t="s">
        <v>11</v>
      </c>
      <c r="E8992" s="213">
        <v>214</v>
      </c>
      <c r="F8992" s="213" t="s">
        <v>201</v>
      </c>
    </row>
    <row r="8993" spans="1:6" x14ac:dyDescent="0.3">
      <c r="A8993" s="213">
        <v>2015</v>
      </c>
      <c r="B8993" s="213" t="s">
        <v>0</v>
      </c>
      <c r="C8993" s="213" t="s">
        <v>83</v>
      </c>
      <c r="D8993" s="213" t="s">
        <v>56</v>
      </c>
      <c r="E8993" s="213">
        <v>72</v>
      </c>
      <c r="F8993" s="213" t="s">
        <v>201</v>
      </c>
    </row>
    <row r="8994" spans="1:6" x14ac:dyDescent="0.3">
      <c r="A8994" s="213">
        <v>2015</v>
      </c>
      <c r="B8994" s="213" t="s">
        <v>0</v>
      </c>
      <c r="C8994" s="213" t="s">
        <v>83</v>
      </c>
      <c r="D8994" s="213" t="s">
        <v>29</v>
      </c>
      <c r="E8994" s="213">
        <v>42</v>
      </c>
      <c r="F8994" s="213" t="s">
        <v>201</v>
      </c>
    </row>
    <row r="8995" spans="1:6" x14ac:dyDescent="0.3">
      <c r="A8995" s="213">
        <v>2015</v>
      </c>
      <c r="B8995" s="213" t="s">
        <v>0</v>
      </c>
      <c r="C8995" s="213" t="s">
        <v>83</v>
      </c>
      <c r="D8995" s="213" t="s">
        <v>47</v>
      </c>
      <c r="E8995" s="213">
        <v>123</v>
      </c>
      <c r="F8995" s="213" t="s">
        <v>201</v>
      </c>
    </row>
    <row r="8996" spans="1:6" x14ac:dyDescent="0.3">
      <c r="A8996" s="213">
        <v>2015</v>
      </c>
      <c r="B8996" s="213" t="s">
        <v>0</v>
      </c>
      <c r="C8996" s="213" t="s">
        <v>83</v>
      </c>
      <c r="D8996" s="213" t="s">
        <v>74</v>
      </c>
      <c r="E8996" s="213">
        <v>163</v>
      </c>
      <c r="F8996" s="213" t="s">
        <v>201</v>
      </c>
    </row>
    <row r="8997" spans="1:6" x14ac:dyDescent="0.3">
      <c r="A8997" s="213">
        <v>2015</v>
      </c>
      <c r="B8997" s="213" t="s">
        <v>0</v>
      </c>
      <c r="C8997" s="213" t="s">
        <v>83</v>
      </c>
      <c r="D8997" s="213" t="s">
        <v>60</v>
      </c>
      <c r="E8997" s="213">
        <v>41</v>
      </c>
      <c r="F8997" s="213" t="s">
        <v>201</v>
      </c>
    </row>
    <row r="8998" spans="1:6" x14ac:dyDescent="0.3">
      <c r="A8998" s="213">
        <v>2015</v>
      </c>
      <c r="B8998" s="213" t="s">
        <v>0</v>
      </c>
      <c r="C8998" s="213" t="s">
        <v>83</v>
      </c>
      <c r="D8998" s="213" t="s">
        <v>25</v>
      </c>
      <c r="E8998" s="213">
        <v>131</v>
      </c>
      <c r="F8998" s="213" t="s">
        <v>201</v>
      </c>
    </row>
    <row r="8999" spans="1:6" x14ac:dyDescent="0.3">
      <c r="A8999" s="213">
        <v>2015</v>
      </c>
      <c r="B8999" s="213" t="s">
        <v>0</v>
      </c>
      <c r="C8999" s="213" t="s">
        <v>83</v>
      </c>
      <c r="D8999" s="213" t="s">
        <v>7</v>
      </c>
      <c r="E8999" s="213">
        <v>155</v>
      </c>
      <c r="F8999" s="213" t="s">
        <v>201</v>
      </c>
    </row>
    <row r="9000" spans="1:6" x14ac:dyDescent="0.3">
      <c r="A9000" s="213">
        <v>2015</v>
      </c>
      <c r="B9000" s="213" t="s">
        <v>0</v>
      </c>
      <c r="C9000" s="213" t="s">
        <v>83</v>
      </c>
      <c r="D9000" s="213" t="s">
        <v>36</v>
      </c>
      <c r="E9000" s="213">
        <v>55</v>
      </c>
      <c r="F9000" s="213" t="s">
        <v>201</v>
      </c>
    </row>
    <row r="9001" spans="1:6" x14ac:dyDescent="0.3">
      <c r="A9001" s="213">
        <v>2015</v>
      </c>
      <c r="B9001" s="213" t="s">
        <v>0</v>
      </c>
      <c r="C9001" s="213" t="s">
        <v>83</v>
      </c>
      <c r="D9001" s="213" t="s">
        <v>21</v>
      </c>
      <c r="E9001" s="213">
        <v>44</v>
      </c>
      <c r="F9001" s="213" t="s">
        <v>201</v>
      </c>
    </row>
    <row r="9002" spans="1:6" x14ac:dyDescent="0.3">
      <c r="A9002" s="213">
        <v>2015</v>
      </c>
      <c r="B9002" s="213" t="s">
        <v>0</v>
      </c>
      <c r="C9002" s="213" t="s">
        <v>83</v>
      </c>
      <c r="D9002" s="213" t="s">
        <v>16</v>
      </c>
      <c r="E9002" s="213">
        <v>104</v>
      </c>
      <c r="F9002" s="213" t="s">
        <v>201</v>
      </c>
    </row>
    <row r="9003" spans="1:6" x14ac:dyDescent="0.3">
      <c r="A9003" s="213">
        <v>2015</v>
      </c>
      <c r="B9003" s="213" t="s">
        <v>0</v>
      </c>
      <c r="C9003" s="213" t="s">
        <v>83</v>
      </c>
      <c r="D9003" s="213" t="s">
        <v>2</v>
      </c>
      <c r="E9003" s="213">
        <v>278</v>
      </c>
      <c r="F9003" s="213" t="s">
        <v>201</v>
      </c>
    </row>
    <row r="9004" spans="1:6" x14ac:dyDescent="0.3">
      <c r="A9004" s="213">
        <v>2015</v>
      </c>
      <c r="B9004" s="213" t="s">
        <v>0</v>
      </c>
      <c r="C9004" s="213" t="s">
        <v>83</v>
      </c>
      <c r="D9004" s="213" t="s">
        <v>4</v>
      </c>
      <c r="E9004" s="213">
        <v>304</v>
      </c>
      <c r="F9004" s="213" t="s">
        <v>201</v>
      </c>
    </row>
    <row r="9005" spans="1:6" x14ac:dyDescent="0.3">
      <c r="A9005" s="213">
        <v>2015</v>
      </c>
      <c r="B9005" s="213" t="s">
        <v>0</v>
      </c>
      <c r="C9005" s="213" t="s">
        <v>83</v>
      </c>
      <c r="D9005" s="213" t="s">
        <v>275</v>
      </c>
      <c r="E9005" s="213">
        <v>31</v>
      </c>
      <c r="F9005" s="213" t="s">
        <v>201</v>
      </c>
    </row>
    <row r="9006" spans="1:6" x14ac:dyDescent="0.3">
      <c r="A9006" s="213">
        <v>2015</v>
      </c>
      <c r="B9006" s="213" t="s">
        <v>0</v>
      </c>
      <c r="C9006" s="213" t="s">
        <v>83</v>
      </c>
      <c r="D9006" s="213" t="s">
        <v>8</v>
      </c>
      <c r="E9006" s="213">
        <v>85</v>
      </c>
      <c r="F9006" s="213" t="s">
        <v>201</v>
      </c>
    </row>
    <row r="9007" spans="1:6" x14ac:dyDescent="0.3">
      <c r="A9007" s="213">
        <v>2015</v>
      </c>
      <c r="B9007" s="213" t="s">
        <v>0</v>
      </c>
      <c r="C9007" s="213" t="s">
        <v>83</v>
      </c>
      <c r="D9007" s="213" t="s">
        <v>78</v>
      </c>
      <c r="E9007" s="213">
        <v>113</v>
      </c>
      <c r="F9007" s="213" t="s">
        <v>201</v>
      </c>
    </row>
    <row r="9008" spans="1:6" x14ac:dyDescent="0.3">
      <c r="A9008" s="213">
        <v>2015</v>
      </c>
      <c r="B9008" s="213" t="s">
        <v>0</v>
      </c>
      <c r="C9008" s="213" t="s">
        <v>83</v>
      </c>
      <c r="D9008" s="213" t="s">
        <v>27</v>
      </c>
      <c r="E9008" s="213">
        <v>92</v>
      </c>
      <c r="F9008" s="213" t="s">
        <v>201</v>
      </c>
    </row>
    <row r="9009" spans="1:6" x14ac:dyDescent="0.3">
      <c r="A9009" s="213">
        <v>2015</v>
      </c>
      <c r="B9009" s="213" t="s">
        <v>0</v>
      </c>
      <c r="C9009" s="213" t="s">
        <v>83</v>
      </c>
      <c r="D9009" s="213" t="s">
        <v>13</v>
      </c>
      <c r="E9009" s="213">
        <v>32</v>
      </c>
      <c r="F9009" s="213" t="s">
        <v>201</v>
      </c>
    </row>
    <row r="9010" spans="1:6" x14ac:dyDescent="0.3">
      <c r="A9010" s="213">
        <v>2015</v>
      </c>
      <c r="B9010" s="213" t="s">
        <v>0</v>
      </c>
      <c r="C9010" s="213" t="s">
        <v>83</v>
      </c>
      <c r="D9010" s="213" t="s">
        <v>70</v>
      </c>
      <c r="E9010" s="213">
        <v>125</v>
      </c>
      <c r="F9010" s="213" t="s">
        <v>201</v>
      </c>
    </row>
    <row r="9011" spans="1:6" x14ac:dyDescent="0.3">
      <c r="A9011" s="213">
        <v>2015</v>
      </c>
      <c r="B9011" s="213" t="s">
        <v>0</v>
      </c>
      <c r="C9011" s="213" t="s">
        <v>83</v>
      </c>
      <c r="D9011" s="213" t="s">
        <v>72</v>
      </c>
      <c r="E9011" s="213">
        <v>42</v>
      </c>
      <c r="F9011" s="213" t="s">
        <v>201</v>
      </c>
    </row>
    <row r="9012" spans="1:6" x14ac:dyDescent="0.3">
      <c r="A9012" s="213">
        <v>2015</v>
      </c>
      <c r="B9012" s="213" t="s">
        <v>0</v>
      </c>
      <c r="C9012" s="213" t="s">
        <v>83</v>
      </c>
      <c r="D9012" s="213" t="s">
        <v>6</v>
      </c>
      <c r="E9012" s="213">
        <v>265</v>
      </c>
      <c r="F9012" s="213" t="s">
        <v>201</v>
      </c>
    </row>
    <row r="9013" spans="1:6" x14ac:dyDescent="0.3">
      <c r="A9013" s="213">
        <v>2015</v>
      </c>
      <c r="B9013" s="213" t="s">
        <v>0</v>
      </c>
      <c r="C9013" s="213" t="s">
        <v>83</v>
      </c>
      <c r="D9013" s="213" t="s">
        <v>62</v>
      </c>
      <c r="E9013" s="213">
        <v>79</v>
      </c>
      <c r="F9013" s="213" t="s">
        <v>201</v>
      </c>
    </row>
    <row r="9014" spans="1:6" x14ac:dyDescent="0.3">
      <c r="A9014" s="213">
        <v>2015</v>
      </c>
      <c r="B9014" s="213" t="s">
        <v>0</v>
      </c>
      <c r="C9014" s="213" t="s">
        <v>83</v>
      </c>
      <c r="D9014" s="213" t="s">
        <v>5</v>
      </c>
      <c r="E9014" s="213">
        <v>206</v>
      </c>
      <c r="F9014" s="213" t="s">
        <v>201</v>
      </c>
    </row>
    <row r="9015" spans="1:6" x14ac:dyDescent="0.3">
      <c r="A9015" s="213">
        <v>2015</v>
      </c>
      <c r="B9015" s="213" t="s">
        <v>0</v>
      </c>
      <c r="C9015" s="213" t="s">
        <v>83</v>
      </c>
      <c r="D9015" s="213" t="s">
        <v>76</v>
      </c>
      <c r="E9015" s="213">
        <v>113</v>
      </c>
      <c r="F9015" s="213" t="s">
        <v>201</v>
      </c>
    </row>
    <row r="9016" spans="1:6" x14ac:dyDescent="0.3">
      <c r="A9016" s="213">
        <v>2015</v>
      </c>
      <c r="B9016" s="213" t="s">
        <v>0</v>
      </c>
      <c r="C9016" s="213" t="s">
        <v>83</v>
      </c>
      <c r="D9016" s="213" t="s">
        <v>63</v>
      </c>
      <c r="E9016" s="213">
        <v>32</v>
      </c>
      <c r="F9016" s="213" t="s">
        <v>201</v>
      </c>
    </row>
    <row r="9017" spans="1:6" x14ac:dyDescent="0.3">
      <c r="A9017" s="213">
        <v>2015</v>
      </c>
      <c r="B9017" s="213" t="s">
        <v>0</v>
      </c>
      <c r="C9017" s="213" t="s">
        <v>83</v>
      </c>
      <c r="D9017" s="213" t="s">
        <v>65</v>
      </c>
      <c r="E9017" s="213">
        <v>36</v>
      </c>
      <c r="F9017" s="213" t="s">
        <v>201</v>
      </c>
    </row>
    <row r="9018" spans="1:6" x14ac:dyDescent="0.3">
      <c r="A9018" s="213">
        <v>2015</v>
      </c>
      <c r="B9018" s="213" t="s">
        <v>0</v>
      </c>
      <c r="C9018" s="213" t="s">
        <v>83</v>
      </c>
      <c r="D9018" s="213" t="s">
        <v>23</v>
      </c>
      <c r="E9018" s="213">
        <v>49</v>
      </c>
      <c r="F9018" s="213" t="s">
        <v>201</v>
      </c>
    </row>
    <row r="9019" spans="1:6" x14ac:dyDescent="0.3">
      <c r="A9019" s="213">
        <v>2015</v>
      </c>
      <c r="B9019" s="213" t="s">
        <v>0</v>
      </c>
      <c r="C9019" s="213" t="s">
        <v>83</v>
      </c>
      <c r="D9019" s="213" t="s">
        <v>278</v>
      </c>
      <c r="E9019" s="213">
        <v>79</v>
      </c>
      <c r="F9019" s="213" t="s">
        <v>201</v>
      </c>
    </row>
    <row r="9020" spans="1:6" x14ac:dyDescent="0.3">
      <c r="A9020" s="213">
        <v>2015</v>
      </c>
      <c r="B9020" s="213" t="s">
        <v>0</v>
      </c>
      <c r="C9020" s="213" t="s">
        <v>83</v>
      </c>
      <c r="D9020" s="213" t="s">
        <v>19</v>
      </c>
      <c r="E9020" s="213">
        <v>56</v>
      </c>
      <c r="F9020" s="213" t="s">
        <v>201</v>
      </c>
    </row>
    <row r="9021" spans="1:6" x14ac:dyDescent="0.3">
      <c r="A9021" s="213">
        <v>2015</v>
      </c>
      <c r="B9021" s="213" t="s">
        <v>0</v>
      </c>
      <c r="C9021" s="213" t="s">
        <v>83</v>
      </c>
      <c r="D9021" s="213" t="s">
        <v>48</v>
      </c>
      <c r="E9021" s="213">
        <v>45</v>
      </c>
      <c r="F9021" s="213" t="s">
        <v>201</v>
      </c>
    </row>
    <row r="9022" spans="1:6" x14ac:dyDescent="0.3">
      <c r="A9022" s="213">
        <v>2015</v>
      </c>
      <c r="B9022" s="213" t="s">
        <v>0</v>
      </c>
      <c r="C9022" s="213" t="s">
        <v>83</v>
      </c>
      <c r="D9022" s="213" t="s">
        <v>3</v>
      </c>
      <c r="E9022" s="213">
        <v>270</v>
      </c>
      <c r="F9022" s="213" t="s">
        <v>201</v>
      </c>
    </row>
    <row r="9023" spans="1:6" x14ac:dyDescent="0.3">
      <c r="A9023" s="213">
        <v>2015</v>
      </c>
      <c r="B9023" s="213" t="s">
        <v>0</v>
      </c>
      <c r="C9023" s="213" t="s">
        <v>83</v>
      </c>
      <c r="D9023" s="213" t="s">
        <v>80</v>
      </c>
      <c r="E9023" s="213">
        <v>60</v>
      </c>
      <c r="F9023" s="213" t="s">
        <v>201</v>
      </c>
    </row>
    <row r="9024" spans="1:6" x14ac:dyDescent="0.3">
      <c r="A9024" s="213">
        <v>2015</v>
      </c>
      <c r="B9024" s="213" t="s">
        <v>0</v>
      </c>
      <c r="C9024" s="213" t="s">
        <v>83</v>
      </c>
      <c r="D9024" s="213" t="s">
        <v>39</v>
      </c>
      <c r="E9024" s="213">
        <v>55</v>
      </c>
      <c r="F9024" s="213" t="s">
        <v>201</v>
      </c>
    </row>
    <row r="9025" spans="1:6" x14ac:dyDescent="0.3">
      <c r="A9025" s="213">
        <v>2015</v>
      </c>
      <c r="B9025" s="213" t="s">
        <v>0</v>
      </c>
      <c r="C9025" s="213" t="s">
        <v>83</v>
      </c>
      <c r="D9025" s="213" t="s">
        <v>14</v>
      </c>
      <c r="E9025" s="213">
        <v>179</v>
      </c>
      <c r="F9025" s="213" t="s">
        <v>201</v>
      </c>
    </row>
    <row r="9026" spans="1:6" x14ac:dyDescent="0.3">
      <c r="A9026" s="213">
        <v>2015</v>
      </c>
      <c r="B9026" s="213" t="s">
        <v>0</v>
      </c>
      <c r="C9026" s="213" t="s">
        <v>83</v>
      </c>
      <c r="D9026" s="213" t="s">
        <v>68</v>
      </c>
      <c r="E9026" s="213">
        <v>33</v>
      </c>
      <c r="F9026" s="213" t="s">
        <v>201</v>
      </c>
    </row>
    <row r="9027" spans="1:6" x14ac:dyDescent="0.3">
      <c r="A9027" s="213">
        <v>2015</v>
      </c>
      <c r="B9027" s="213" t="s">
        <v>0</v>
      </c>
      <c r="C9027" s="213" t="s">
        <v>83</v>
      </c>
      <c r="D9027" s="213" t="s">
        <v>24</v>
      </c>
      <c r="E9027" s="213">
        <v>184</v>
      </c>
      <c r="F9027" s="213" t="s">
        <v>201</v>
      </c>
    </row>
    <row r="9028" spans="1:6" x14ac:dyDescent="0.3">
      <c r="A9028" s="213">
        <v>2015</v>
      </c>
      <c r="B9028" s="213" t="s">
        <v>0</v>
      </c>
      <c r="C9028" s="213" t="s">
        <v>83</v>
      </c>
      <c r="D9028" s="213" t="s">
        <v>9</v>
      </c>
      <c r="E9028" s="213">
        <v>99</v>
      </c>
      <c r="F9028" s="213" t="s">
        <v>201</v>
      </c>
    </row>
    <row r="9029" spans="1:6" x14ac:dyDescent="0.3">
      <c r="A9029" s="213">
        <v>2015</v>
      </c>
      <c r="B9029" s="213" t="s">
        <v>0</v>
      </c>
      <c r="C9029" s="213" t="s">
        <v>83</v>
      </c>
      <c r="D9029" s="213" t="s">
        <v>67</v>
      </c>
      <c r="E9029" s="213">
        <v>61</v>
      </c>
      <c r="F9029" s="213" t="s">
        <v>201</v>
      </c>
    </row>
    <row r="9030" spans="1:6" x14ac:dyDescent="0.3">
      <c r="A9030" s="213">
        <v>2015</v>
      </c>
      <c r="B9030" s="213" t="s">
        <v>0</v>
      </c>
      <c r="C9030" s="213" t="s">
        <v>83</v>
      </c>
      <c r="D9030" s="213" t="s">
        <v>28</v>
      </c>
      <c r="E9030" s="213">
        <v>81</v>
      </c>
      <c r="F9030" s="213" t="s">
        <v>201</v>
      </c>
    </row>
    <row r="9031" spans="1:6" x14ac:dyDescent="0.3">
      <c r="A9031" s="213">
        <v>2015</v>
      </c>
      <c r="B9031" s="213" t="s">
        <v>0</v>
      </c>
      <c r="C9031" s="213" t="s">
        <v>83</v>
      </c>
      <c r="D9031" s="213" t="s">
        <v>31</v>
      </c>
      <c r="E9031" s="213">
        <v>62</v>
      </c>
      <c r="F9031" s="213" t="s">
        <v>201</v>
      </c>
    </row>
    <row r="9032" spans="1:6" x14ac:dyDescent="0.3">
      <c r="A9032" s="213">
        <v>2015</v>
      </c>
      <c r="B9032" s="213" t="s">
        <v>0</v>
      </c>
      <c r="C9032" s="213" t="s">
        <v>83</v>
      </c>
      <c r="D9032" s="213" t="s">
        <v>64</v>
      </c>
      <c r="E9032" s="213">
        <v>88</v>
      </c>
      <c r="F9032" s="213" t="s">
        <v>201</v>
      </c>
    </row>
    <row r="9033" spans="1:6" x14ac:dyDescent="0.3">
      <c r="A9033" s="213">
        <v>2015</v>
      </c>
      <c r="B9033" s="213" t="s">
        <v>0</v>
      </c>
      <c r="C9033" s="213" t="s">
        <v>83</v>
      </c>
      <c r="D9033" s="213" t="s">
        <v>73</v>
      </c>
      <c r="E9033" s="213">
        <v>146</v>
      </c>
      <c r="F9033" s="213" t="s">
        <v>201</v>
      </c>
    </row>
    <row r="9034" spans="1:6" x14ac:dyDescent="0.3">
      <c r="A9034" s="213">
        <v>2015</v>
      </c>
      <c r="B9034" s="213" t="s">
        <v>0</v>
      </c>
      <c r="C9034" s="213" t="s">
        <v>83</v>
      </c>
      <c r="D9034" s="213" t="s">
        <v>26</v>
      </c>
      <c r="E9034" s="213">
        <v>56</v>
      </c>
      <c r="F9034" s="213" t="s">
        <v>201</v>
      </c>
    </row>
    <row r="9035" spans="1:6" x14ac:dyDescent="0.3">
      <c r="A9035" s="213">
        <v>2015</v>
      </c>
      <c r="B9035" s="213" t="s">
        <v>0</v>
      </c>
      <c r="C9035" s="213" t="s">
        <v>83</v>
      </c>
      <c r="D9035" s="213" t="s">
        <v>32</v>
      </c>
      <c r="E9035" s="213">
        <v>57</v>
      </c>
      <c r="F9035" s="213" t="s">
        <v>201</v>
      </c>
    </row>
    <row r="9036" spans="1:6" x14ac:dyDescent="0.3">
      <c r="A9036" s="213">
        <v>2015</v>
      </c>
      <c r="B9036" s="213" t="s">
        <v>0</v>
      </c>
      <c r="C9036" s="213" t="s">
        <v>83</v>
      </c>
      <c r="D9036" s="213" t="s">
        <v>46</v>
      </c>
      <c r="E9036" s="213">
        <v>110</v>
      </c>
      <c r="F9036" s="213" t="s">
        <v>201</v>
      </c>
    </row>
    <row r="9037" spans="1:6" x14ac:dyDescent="0.3">
      <c r="A9037" s="213">
        <v>2015</v>
      </c>
      <c r="B9037" s="213" t="s">
        <v>0</v>
      </c>
      <c r="C9037" s="213" t="s">
        <v>83</v>
      </c>
      <c r="D9037" s="213" t="s">
        <v>75</v>
      </c>
      <c r="E9037" s="213">
        <v>101</v>
      </c>
      <c r="F9037" s="213" t="s">
        <v>201</v>
      </c>
    </row>
    <row r="9038" spans="1:6" x14ac:dyDescent="0.3">
      <c r="A9038" s="213">
        <v>2015</v>
      </c>
      <c r="B9038" s="213" t="s">
        <v>0</v>
      </c>
      <c r="C9038" s="213" t="s">
        <v>83</v>
      </c>
      <c r="D9038" s="213" t="s">
        <v>10</v>
      </c>
      <c r="E9038" s="213">
        <v>235</v>
      </c>
      <c r="F9038" s="213" t="s">
        <v>201</v>
      </c>
    </row>
    <row r="9039" spans="1:6" x14ac:dyDescent="0.3">
      <c r="A9039" s="213">
        <v>2015</v>
      </c>
      <c r="B9039" s="213" t="s">
        <v>0</v>
      </c>
      <c r="C9039" s="213" t="s">
        <v>83</v>
      </c>
      <c r="D9039" s="213" t="s">
        <v>15</v>
      </c>
      <c r="E9039" s="213">
        <v>166</v>
      </c>
      <c r="F9039" s="213" t="s">
        <v>201</v>
      </c>
    </row>
    <row r="9040" spans="1:6" x14ac:dyDescent="0.3">
      <c r="A9040" s="213">
        <v>2015</v>
      </c>
      <c r="B9040" s="213" t="s">
        <v>0</v>
      </c>
      <c r="C9040" s="213" t="s">
        <v>83</v>
      </c>
      <c r="D9040" s="213" t="s">
        <v>18</v>
      </c>
      <c r="E9040" s="213">
        <v>157</v>
      </c>
      <c r="F9040" s="213" t="s">
        <v>201</v>
      </c>
    </row>
    <row r="9041" spans="1:6" x14ac:dyDescent="0.3">
      <c r="A9041" s="213">
        <v>2015</v>
      </c>
      <c r="B9041" s="213" t="s">
        <v>0</v>
      </c>
      <c r="C9041" s="213" t="s">
        <v>83</v>
      </c>
      <c r="D9041" s="213" t="s">
        <v>77</v>
      </c>
      <c r="E9041" s="213">
        <v>60</v>
      </c>
      <c r="F9041" s="213" t="s">
        <v>201</v>
      </c>
    </row>
    <row r="9042" spans="1:6" x14ac:dyDescent="0.3">
      <c r="A9042" s="213">
        <v>2015</v>
      </c>
      <c r="B9042" s="213" t="s">
        <v>0</v>
      </c>
      <c r="C9042" s="213" t="s">
        <v>83</v>
      </c>
      <c r="D9042" s="213" t="s">
        <v>71</v>
      </c>
      <c r="E9042" s="213">
        <v>68</v>
      </c>
      <c r="F9042" s="213" t="s">
        <v>201</v>
      </c>
    </row>
    <row r="9043" spans="1:6" x14ac:dyDescent="0.3">
      <c r="A9043" s="213">
        <v>2015</v>
      </c>
      <c r="B9043" s="213" t="s">
        <v>0</v>
      </c>
      <c r="C9043" s="213" t="s">
        <v>83</v>
      </c>
      <c r="D9043" s="213" t="s">
        <v>20</v>
      </c>
      <c r="E9043" s="213">
        <v>112</v>
      </c>
      <c r="F9043" s="213" t="s">
        <v>201</v>
      </c>
    </row>
    <row r="9044" spans="1:6" x14ac:dyDescent="0.3">
      <c r="A9044" s="213">
        <v>2015</v>
      </c>
      <c r="B9044" s="213" t="s">
        <v>0</v>
      </c>
      <c r="C9044" s="213" t="s">
        <v>83</v>
      </c>
      <c r="D9044" s="213" t="s">
        <v>95</v>
      </c>
      <c r="E9044" s="213">
        <v>192</v>
      </c>
      <c r="F9044" s="213" t="s">
        <v>201</v>
      </c>
    </row>
    <row r="9045" spans="1:6" x14ac:dyDescent="0.3">
      <c r="A9045" s="213">
        <v>2015</v>
      </c>
      <c r="B9045" s="213" t="s">
        <v>0</v>
      </c>
      <c r="C9045" s="213" t="s">
        <v>83</v>
      </c>
      <c r="D9045" s="213" t="s">
        <v>281</v>
      </c>
      <c r="E9045" s="213">
        <v>395</v>
      </c>
      <c r="F9045" s="213" t="s">
        <v>201</v>
      </c>
    </row>
    <row r="9046" spans="1:6" x14ac:dyDescent="0.3">
      <c r="A9046" s="213">
        <v>2015</v>
      </c>
      <c r="B9046" s="213" t="s">
        <v>0</v>
      </c>
      <c r="C9046" s="213" t="s">
        <v>83</v>
      </c>
      <c r="D9046" s="213" t="s">
        <v>282</v>
      </c>
      <c r="E9046" s="213">
        <v>33</v>
      </c>
      <c r="F9046" s="213" t="s">
        <v>201</v>
      </c>
    </row>
    <row r="9047" spans="1:6" x14ac:dyDescent="0.3">
      <c r="A9047" s="213">
        <v>2015</v>
      </c>
      <c r="B9047" s="213" t="s">
        <v>0</v>
      </c>
      <c r="C9047" s="213" t="s">
        <v>83</v>
      </c>
      <c r="D9047" s="213" t="s">
        <v>145</v>
      </c>
      <c r="E9047" s="292">
        <v>1619</v>
      </c>
      <c r="F9047" s="213" t="s">
        <v>201</v>
      </c>
    </row>
    <row r="9048" spans="1:6" x14ac:dyDescent="0.3">
      <c r="A9048" s="213">
        <v>2015</v>
      </c>
      <c r="B9048" s="213" t="s">
        <v>0</v>
      </c>
      <c r="C9048" s="213" t="s">
        <v>83</v>
      </c>
      <c r="D9048" s="213" t="s">
        <v>146</v>
      </c>
      <c r="E9048" s="213">
        <v>943</v>
      </c>
      <c r="F9048" s="213" t="s">
        <v>201</v>
      </c>
    </row>
    <row r="9049" spans="1:6" x14ac:dyDescent="0.3">
      <c r="A9049" s="213">
        <v>2015</v>
      </c>
      <c r="B9049" s="213" t="s">
        <v>0</v>
      </c>
      <c r="C9049" s="213" t="s">
        <v>83</v>
      </c>
      <c r="D9049" s="213" t="s">
        <v>147</v>
      </c>
      <c r="E9049" s="292">
        <v>1904</v>
      </c>
      <c r="F9049" s="213" t="s">
        <v>201</v>
      </c>
    </row>
    <row r="9050" spans="1:6" x14ac:dyDescent="0.3">
      <c r="A9050" s="213">
        <v>2015</v>
      </c>
      <c r="B9050" s="213" t="s">
        <v>0</v>
      </c>
      <c r="C9050" s="213" t="s">
        <v>85</v>
      </c>
      <c r="D9050" s="213" t="s">
        <v>35</v>
      </c>
      <c r="E9050" s="213">
        <v>50</v>
      </c>
      <c r="F9050" s="213" t="s">
        <v>201</v>
      </c>
    </row>
    <row r="9051" spans="1:6" x14ac:dyDescent="0.3">
      <c r="A9051" s="213">
        <v>2015</v>
      </c>
      <c r="B9051" s="213" t="s">
        <v>0</v>
      </c>
      <c r="C9051" s="213" t="s">
        <v>85</v>
      </c>
      <c r="D9051" s="213" t="s">
        <v>41</v>
      </c>
      <c r="E9051" s="213">
        <v>35</v>
      </c>
      <c r="F9051" s="213" t="s">
        <v>201</v>
      </c>
    </row>
    <row r="9052" spans="1:6" x14ac:dyDescent="0.3">
      <c r="A9052" s="213">
        <v>2015</v>
      </c>
      <c r="B9052" s="213" t="s">
        <v>0</v>
      </c>
      <c r="C9052" s="213" t="s">
        <v>85</v>
      </c>
      <c r="D9052" s="213" t="s">
        <v>59</v>
      </c>
      <c r="E9052" s="213">
        <v>70</v>
      </c>
      <c r="F9052" s="213" t="s">
        <v>201</v>
      </c>
    </row>
    <row r="9053" spans="1:6" x14ac:dyDescent="0.3">
      <c r="A9053" s="213">
        <v>2015</v>
      </c>
      <c r="B9053" s="213" t="s">
        <v>0</v>
      </c>
      <c r="C9053" s="213" t="s">
        <v>85</v>
      </c>
      <c r="D9053" s="213" t="s">
        <v>79</v>
      </c>
      <c r="E9053" s="213">
        <v>703</v>
      </c>
      <c r="F9053" s="213" t="s">
        <v>201</v>
      </c>
    </row>
    <row r="9054" spans="1:6" x14ac:dyDescent="0.3">
      <c r="A9054" s="213">
        <v>2015</v>
      </c>
      <c r="B9054" s="213" t="s">
        <v>0</v>
      </c>
      <c r="C9054" s="213" t="s">
        <v>85</v>
      </c>
      <c r="D9054" s="213" t="s">
        <v>17</v>
      </c>
      <c r="E9054" s="213">
        <v>493</v>
      </c>
      <c r="F9054" s="213" t="s">
        <v>201</v>
      </c>
    </row>
    <row r="9055" spans="1:6" x14ac:dyDescent="0.3">
      <c r="A9055" s="213">
        <v>2015</v>
      </c>
      <c r="B9055" s="213" t="s">
        <v>0</v>
      </c>
      <c r="C9055" s="213" t="s">
        <v>85</v>
      </c>
      <c r="D9055" s="213" t="s">
        <v>274</v>
      </c>
      <c r="E9055" s="213">
        <v>63</v>
      </c>
      <c r="F9055" s="213" t="s">
        <v>201</v>
      </c>
    </row>
    <row r="9056" spans="1:6" x14ac:dyDescent="0.3">
      <c r="A9056" s="213">
        <v>2015</v>
      </c>
      <c r="B9056" s="213" t="s">
        <v>0</v>
      </c>
      <c r="C9056" s="213" t="s">
        <v>85</v>
      </c>
      <c r="D9056" s="213" t="s">
        <v>66</v>
      </c>
      <c r="E9056" s="213">
        <v>133</v>
      </c>
      <c r="F9056" s="213" t="s">
        <v>201</v>
      </c>
    </row>
    <row r="9057" spans="1:6" x14ac:dyDescent="0.3">
      <c r="A9057" s="213">
        <v>2015</v>
      </c>
      <c r="B9057" s="213" t="s">
        <v>0</v>
      </c>
      <c r="C9057" s="213" t="s">
        <v>85</v>
      </c>
      <c r="D9057" s="213" t="s">
        <v>283</v>
      </c>
      <c r="E9057" s="213">
        <v>57</v>
      </c>
      <c r="F9057" s="213" t="s">
        <v>201</v>
      </c>
    </row>
    <row r="9058" spans="1:6" x14ac:dyDescent="0.3">
      <c r="A9058" s="213">
        <v>2015</v>
      </c>
      <c r="B9058" s="213" t="s">
        <v>0</v>
      </c>
      <c r="C9058" s="213" t="s">
        <v>85</v>
      </c>
      <c r="D9058" s="213" t="s">
        <v>11</v>
      </c>
      <c r="E9058" s="213">
        <v>852</v>
      </c>
      <c r="F9058" s="213" t="s">
        <v>201</v>
      </c>
    </row>
    <row r="9059" spans="1:6" x14ac:dyDescent="0.3">
      <c r="A9059" s="213">
        <v>2015</v>
      </c>
      <c r="B9059" s="213" t="s">
        <v>0</v>
      </c>
      <c r="C9059" s="213" t="s">
        <v>85</v>
      </c>
      <c r="D9059" s="213" t="s">
        <v>56</v>
      </c>
      <c r="E9059" s="213">
        <v>225</v>
      </c>
      <c r="F9059" s="213" t="s">
        <v>201</v>
      </c>
    </row>
    <row r="9060" spans="1:6" x14ac:dyDescent="0.3">
      <c r="A9060" s="213">
        <v>2015</v>
      </c>
      <c r="B9060" s="213" t="s">
        <v>0</v>
      </c>
      <c r="C9060" s="213" t="s">
        <v>85</v>
      </c>
      <c r="D9060" s="213" t="s">
        <v>29</v>
      </c>
      <c r="E9060" s="213">
        <v>251</v>
      </c>
      <c r="F9060" s="213" t="s">
        <v>201</v>
      </c>
    </row>
    <row r="9061" spans="1:6" x14ac:dyDescent="0.3">
      <c r="A9061" s="213">
        <v>2015</v>
      </c>
      <c r="B9061" s="213" t="s">
        <v>0</v>
      </c>
      <c r="C9061" s="213" t="s">
        <v>85</v>
      </c>
      <c r="D9061" s="213" t="s">
        <v>47</v>
      </c>
      <c r="E9061" s="213">
        <v>515</v>
      </c>
      <c r="F9061" s="213" t="s">
        <v>201</v>
      </c>
    </row>
    <row r="9062" spans="1:6" x14ac:dyDescent="0.3">
      <c r="A9062" s="213">
        <v>2015</v>
      </c>
      <c r="B9062" s="213" t="s">
        <v>0</v>
      </c>
      <c r="C9062" s="213" t="s">
        <v>85</v>
      </c>
      <c r="D9062" s="213" t="s">
        <v>57</v>
      </c>
      <c r="E9062" s="213">
        <v>104</v>
      </c>
      <c r="F9062" s="213" t="s">
        <v>201</v>
      </c>
    </row>
    <row r="9063" spans="1:6" x14ac:dyDescent="0.3">
      <c r="A9063" s="213">
        <v>2015</v>
      </c>
      <c r="B9063" s="213" t="s">
        <v>0</v>
      </c>
      <c r="C9063" s="213" t="s">
        <v>85</v>
      </c>
      <c r="D9063" s="213" t="s">
        <v>74</v>
      </c>
      <c r="E9063" s="213">
        <v>607</v>
      </c>
      <c r="F9063" s="213" t="s">
        <v>201</v>
      </c>
    </row>
    <row r="9064" spans="1:6" x14ac:dyDescent="0.3">
      <c r="A9064" s="213">
        <v>2015</v>
      </c>
      <c r="B9064" s="213" t="s">
        <v>0</v>
      </c>
      <c r="C9064" s="213" t="s">
        <v>85</v>
      </c>
      <c r="D9064" s="213" t="s">
        <v>53</v>
      </c>
      <c r="E9064" s="213">
        <v>94</v>
      </c>
      <c r="F9064" s="213" t="s">
        <v>201</v>
      </c>
    </row>
    <row r="9065" spans="1:6" x14ac:dyDescent="0.3">
      <c r="A9065" s="213">
        <v>2015</v>
      </c>
      <c r="B9065" s="213" t="s">
        <v>0</v>
      </c>
      <c r="C9065" s="213" t="s">
        <v>85</v>
      </c>
      <c r="D9065" s="213" t="s">
        <v>33</v>
      </c>
      <c r="E9065" s="213">
        <v>157</v>
      </c>
      <c r="F9065" s="213" t="s">
        <v>201</v>
      </c>
    </row>
    <row r="9066" spans="1:6" x14ac:dyDescent="0.3">
      <c r="A9066" s="213">
        <v>2015</v>
      </c>
      <c r="B9066" s="213" t="s">
        <v>0</v>
      </c>
      <c r="C9066" s="213" t="s">
        <v>85</v>
      </c>
      <c r="D9066" s="213" t="s">
        <v>60</v>
      </c>
      <c r="E9066" s="213">
        <v>276</v>
      </c>
      <c r="F9066" s="213" t="s">
        <v>201</v>
      </c>
    </row>
    <row r="9067" spans="1:6" x14ac:dyDescent="0.3">
      <c r="A9067" s="213">
        <v>2015</v>
      </c>
      <c r="B9067" s="213" t="s">
        <v>0</v>
      </c>
      <c r="C9067" s="213" t="s">
        <v>85</v>
      </c>
      <c r="D9067" s="213" t="s">
        <v>25</v>
      </c>
      <c r="E9067" s="213">
        <v>597</v>
      </c>
      <c r="F9067" s="213" t="s">
        <v>201</v>
      </c>
    </row>
    <row r="9068" spans="1:6" x14ac:dyDescent="0.3">
      <c r="A9068" s="213">
        <v>2015</v>
      </c>
      <c r="B9068" s="213" t="s">
        <v>0</v>
      </c>
      <c r="C9068" s="213" t="s">
        <v>85</v>
      </c>
      <c r="D9068" s="213" t="s">
        <v>7</v>
      </c>
      <c r="E9068" s="213">
        <v>765</v>
      </c>
      <c r="F9068" s="213" t="s">
        <v>201</v>
      </c>
    </row>
    <row r="9069" spans="1:6" x14ac:dyDescent="0.3">
      <c r="A9069" s="213">
        <v>2015</v>
      </c>
      <c r="B9069" s="213" t="s">
        <v>0</v>
      </c>
      <c r="C9069" s="213" t="s">
        <v>85</v>
      </c>
      <c r="D9069" s="213" t="s">
        <v>51</v>
      </c>
      <c r="E9069" s="213">
        <v>41</v>
      </c>
      <c r="F9069" s="213" t="s">
        <v>201</v>
      </c>
    </row>
    <row r="9070" spans="1:6" x14ac:dyDescent="0.3">
      <c r="A9070" s="213">
        <v>2015</v>
      </c>
      <c r="B9070" s="213" t="s">
        <v>0</v>
      </c>
      <c r="C9070" s="213" t="s">
        <v>85</v>
      </c>
      <c r="D9070" s="213" t="s">
        <v>36</v>
      </c>
      <c r="E9070" s="213">
        <v>220</v>
      </c>
      <c r="F9070" s="213" t="s">
        <v>201</v>
      </c>
    </row>
    <row r="9071" spans="1:6" x14ac:dyDescent="0.3">
      <c r="A9071" s="213">
        <v>2015</v>
      </c>
      <c r="B9071" s="213" t="s">
        <v>0</v>
      </c>
      <c r="C9071" s="213" t="s">
        <v>85</v>
      </c>
      <c r="D9071" s="213" t="s">
        <v>21</v>
      </c>
      <c r="E9071" s="213">
        <v>250</v>
      </c>
      <c r="F9071" s="213" t="s">
        <v>201</v>
      </c>
    </row>
    <row r="9072" spans="1:6" x14ac:dyDescent="0.3">
      <c r="A9072" s="213">
        <v>2015</v>
      </c>
      <c r="B9072" s="213" t="s">
        <v>0</v>
      </c>
      <c r="C9072" s="213" t="s">
        <v>85</v>
      </c>
      <c r="D9072" s="213" t="s">
        <v>16</v>
      </c>
      <c r="E9072" s="213">
        <v>590</v>
      </c>
      <c r="F9072" s="213" t="s">
        <v>201</v>
      </c>
    </row>
    <row r="9073" spans="1:6" x14ac:dyDescent="0.3">
      <c r="A9073" s="213">
        <v>2015</v>
      </c>
      <c r="B9073" s="213" t="s">
        <v>0</v>
      </c>
      <c r="C9073" s="213" t="s">
        <v>85</v>
      </c>
      <c r="D9073" s="213" t="s">
        <v>2</v>
      </c>
      <c r="E9073" s="292">
        <v>1207</v>
      </c>
      <c r="F9073" s="213" t="s">
        <v>201</v>
      </c>
    </row>
    <row r="9074" spans="1:6" x14ac:dyDescent="0.3">
      <c r="A9074" s="213">
        <v>2015</v>
      </c>
      <c r="B9074" s="213" t="s">
        <v>0</v>
      </c>
      <c r="C9074" s="213" t="s">
        <v>85</v>
      </c>
      <c r="D9074" s="213" t="s">
        <v>4</v>
      </c>
      <c r="E9074" s="292">
        <v>1260</v>
      </c>
      <c r="F9074" s="213" t="s">
        <v>201</v>
      </c>
    </row>
    <row r="9075" spans="1:6" x14ac:dyDescent="0.3">
      <c r="A9075" s="213">
        <v>2015</v>
      </c>
      <c r="B9075" s="213" t="s">
        <v>0</v>
      </c>
      <c r="C9075" s="213" t="s">
        <v>85</v>
      </c>
      <c r="D9075" s="213" t="s">
        <v>38</v>
      </c>
      <c r="E9075" s="213">
        <v>89</v>
      </c>
      <c r="F9075" s="213" t="s">
        <v>201</v>
      </c>
    </row>
    <row r="9076" spans="1:6" x14ac:dyDescent="0.3">
      <c r="A9076" s="213">
        <v>2015</v>
      </c>
      <c r="B9076" s="213" t="s">
        <v>0</v>
      </c>
      <c r="C9076" s="213" t="s">
        <v>85</v>
      </c>
      <c r="D9076" s="213" t="s">
        <v>275</v>
      </c>
      <c r="E9076" s="213">
        <v>143</v>
      </c>
      <c r="F9076" s="213" t="s">
        <v>201</v>
      </c>
    </row>
    <row r="9077" spans="1:6" x14ac:dyDescent="0.3">
      <c r="A9077" s="213">
        <v>2015</v>
      </c>
      <c r="B9077" s="213" t="s">
        <v>0</v>
      </c>
      <c r="C9077" s="213" t="s">
        <v>85</v>
      </c>
      <c r="D9077" s="213" t="s">
        <v>8</v>
      </c>
      <c r="E9077" s="213">
        <v>442</v>
      </c>
      <c r="F9077" s="213" t="s">
        <v>201</v>
      </c>
    </row>
    <row r="9078" spans="1:6" x14ac:dyDescent="0.3">
      <c r="A9078" s="213">
        <v>2015</v>
      </c>
      <c r="B9078" s="213" t="s">
        <v>0</v>
      </c>
      <c r="C9078" s="213" t="s">
        <v>85</v>
      </c>
      <c r="D9078" s="213" t="s">
        <v>78</v>
      </c>
      <c r="E9078" s="213">
        <v>539</v>
      </c>
      <c r="F9078" s="213" t="s">
        <v>201</v>
      </c>
    </row>
    <row r="9079" spans="1:6" x14ac:dyDescent="0.3">
      <c r="A9079" s="213">
        <v>2015</v>
      </c>
      <c r="B9079" s="213" t="s">
        <v>0</v>
      </c>
      <c r="C9079" s="213" t="s">
        <v>85</v>
      </c>
      <c r="D9079" s="213" t="s">
        <v>27</v>
      </c>
      <c r="E9079" s="213">
        <v>413</v>
      </c>
      <c r="F9079" s="213" t="s">
        <v>201</v>
      </c>
    </row>
    <row r="9080" spans="1:6" x14ac:dyDescent="0.3">
      <c r="A9080" s="213">
        <v>2015</v>
      </c>
      <c r="B9080" s="213" t="s">
        <v>0</v>
      </c>
      <c r="C9080" s="213" t="s">
        <v>85</v>
      </c>
      <c r="D9080" s="213" t="s">
        <v>13</v>
      </c>
      <c r="E9080" s="213">
        <v>190</v>
      </c>
      <c r="F9080" s="213" t="s">
        <v>201</v>
      </c>
    </row>
    <row r="9081" spans="1:6" x14ac:dyDescent="0.3">
      <c r="A9081" s="213">
        <v>2015</v>
      </c>
      <c r="B9081" s="213" t="s">
        <v>0</v>
      </c>
      <c r="C9081" s="213" t="s">
        <v>85</v>
      </c>
      <c r="D9081" s="213" t="s">
        <v>70</v>
      </c>
      <c r="E9081" s="213">
        <v>524</v>
      </c>
      <c r="F9081" s="213" t="s">
        <v>201</v>
      </c>
    </row>
    <row r="9082" spans="1:6" x14ac:dyDescent="0.3">
      <c r="A9082" s="213">
        <v>2015</v>
      </c>
      <c r="B9082" s="213" t="s">
        <v>0</v>
      </c>
      <c r="C9082" s="213" t="s">
        <v>85</v>
      </c>
      <c r="D9082" s="213" t="s">
        <v>72</v>
      </c>
      <c r="E9082" s="213">
        <v>158</v>
      </c>
      <c r="F9082" s="213" t="s">
        <v>201</v>
      </c>
    </row>
    <row r="9083" spans="1:6" x14ac:dyDescent="0.3">
      <c r="A9083" s="213">
        <v>2015</v>
      </c>
      <c r="B9083" s="213" t="s">
        <v>0</v>
      </c>
      <c r="C9083" s="213" t="s">
        <v>85</v>
      </c>
      <c r="D9083" s="213" t="s">
        <v>276</v>
      </c>
      <c r="E9083" s="213">
        <v>63</v>
      </c>
      <c r="F9083" s="213" t="s">
        <v>201</v>
      </c>
    </row>
    <row r="9084" spans="1:6" x14ac:dyDescent="0.3">
      <c r="A9084" s="213">
        <v>2015</v>
      </c>
      <c r="B9084" s="213" t="s">
        <v>0</v>
      </c>
      <c r="C9084" s="213" t="s">
        <v>85</v>
      </c>
      <c r="D9084" s="213" t="s">
        <v>6</v>
      </c>
      <c r="E9084" s="292">
        <v>1370</v>
      </c>
      <c r="F9084" s="213" t="s">
        <v>201</v>
      </c>
    </row>
    <row r="9085" spans="1:6" x14ac:dyDescent="0.3">
      <c r="A9085" s="213">
        <v>2015</v>
      </c>
      <c r="B9085" s="213" t="s">
        <v>0</v>
      </c>
      <c r="C9085" s="213" t="s">
        <v>85</v>
      </c>
      <c r="D9085" s="213" t="s">
        <v>62</v>
      </c>
      <c r="E9085" s="213">
        <v>349</v>
      </c>
      <c r="F9085" s="213" t="s">
        <v>201</v>
      </c>
    </row>
    <row r="9086" spans="1:6" x14ac:dyDescent="0.3">
      <c r="A9086" s="213">
        <v>2015</v>
      </c>
      <c r="B9086" s="213" t="s">
        <v>0</v>
      </c>
      <c r="C9086" s="213" t="s">
        <v>85</v>
      </c>
      <c r="D9086" s="213" t="s">
        <v>5</v>
      </c>
      <c r="E9086" s="213">
        <v>936</v>
      </c>
      <c r="F9086" s="213" t="s">
        <v>201</v>
      </c>
    </row>
    <row r="9087" spans="1:6" x14ac:dyDescent="0.3">
      <c r="A9087" s="213">
        <v>2015</v>
      </c>
      <c r="B9087" s="213" t="s">
        <v>0</v>
      </c>
      <c r="C9087" s="213" t="s">
        <v>85</v>
      </c>
      <c r="D9087" s="213" t="s">
        <v>76</v>
      </c>
      <c r="E9087" s="213">
        <v>407</v>
      </c>
      <c r="F9087" s="213" t="s">
        <v>201</v>
      </c>
    </row>
    <row r="9088" spans="1:6" x14ac:dyDescent="0.3">
      <c r="A9088" s="213">
        <v>2015</v>
      </c>
      <c r="B9088" s="213" t="s">
        <v>0</v>
      </c>
      <c r="C9088" s="213" t="s">
        <v>85</v>
      </c>
      <c r="D9088" s="213" t="s">
        <v>63</v>
      </c>
      <c r="E9088" s="213">
        <v>100</v>
      </c>
      <c r="F9088" s="213" t="s">
        <v>201</v>
      </c>
    </row>
    <row r="9089" spans="1:6" x14ac:dyDescent="0.3">
      <c r="A9089" s="213">
        <v>2015</v>
      </c>
      <c r="B9089" s="213" t="s">
        <v>0</v>
      </c>
      <c r="C9089" s="213" t="s">
        <v>85</v>
      </c>
      <c r="D9089" s="213" t="s">
        <v>277</v>
      </c>
      <c r="E9089" s="213">
        <v>52</v>
      </c>
      <c r="F9089" s="213" t="s">
        <v>201</v>
      </c>
    </row>
    <row r="9090" spans="1:6" x14ac:dyDescent="0.3">
      <c r="A9090" s="213">
        <v>2015</v>
      </c>
      <c r="B9090" s="213" t="s">
        <v>0</v>
      </c>
      <c r="C9090" s="213" t="s">
        <v>85</v>
      </c>
      <c r="D9090" s="213" t="s">
        <v>43</v>
      </c>
      <c r="E9090" s="213">
        <v>137</v>
      </c>
      <c r="F9090" s="213" t="s">
        <v>201</v>
      </c>
    </row>
    <row r="9091" spans="1:6" x14ac:dyDescent="0.3">
      <c r="A9091" s="213">
        <v>2015</v>
      </c>
      <c r="B9091" s="213" t="s">
        <v>0</v>
      </c>
      <c r="C9091" s="213" t="s">
        <v>85</v>
      </c>
      <c r="D9091" s="213" t="s">
        <v>65</v>
      </c>
      <c r="E9091" s="213">
        <v>185</v>
      </c>
      <c r="F9091" s="213" t="s">
        <v>201</v>
      </c>
    </row>
    <row r="9092" spans="1:6" x14ac:dyDescent="0.3">
      <c r="A9092" s="213">
        <v>2015</v>
      </c>
      <c r="B9092" s="213" t="s">
        <v>0</v>
      </c>
      <c r="C9092" s="213" t="s">
        <v>85</v>
      </c>
      <c r="D9092" s="213" t="s">
        <v>22</v>
      </c>
      <c r="E9092" s="213">
        <v>229</v>
      </c>
      <c r="F9092" s="213" t="s">
        <v>201</v>
      </c>
    </row>
    <row r="9093" spans="1:6" x14ac:dyDescent="0.3">
      <c r="A9093" s="213">
        <v>2015</v>
      </c>
      <c r="B9093" s="213" t="s">
        <v>0</v>
      </c>
      <c r="C9093" s="213" t="s">
        <v>85</v>
      </c>
      <c r="D9093" s="213" t="s">
        <v>61</v>
      </c>
      <c r="E9093" s="213">
        <v>95</v>
      </c>
      <c r="F9093" s="213" t="s">
        <v>201</v>
      </c>
    </row>
    <row r="9094" spans="1:6" x14ac:dyDescent="0.3">
      <c r="A9094" s="213">
        <v>2015</v>
      </c>
      <c r="B9094" s="213" t="s">
        <v>0</v>
      </c>
      <c r="C9094" s="213" t="s">
        <v>85</v>
      </c>
      <c r="D9094" s="213" t="s">
        <v>23</v>
      </c>
      <c r="E9094" s="213">
        <v>285</v>
      </c>
      <c r="F9094" s="213" t="s">
        <v>201</v>
      </c>
    </row>
    <row r="9095" spans="1:6" x14ac:dyDescent="0.3">
      <c r="A9095" s="213">
        <v>2015</v>
      </c>
      <c r="B9095" s="213" t="s">
        <v>0</v>
      </c>
      <c r="C9095" s="213" t="s">
        <v>85</v>
      </c>
      <c r="D9095" s="213" t="s">
        <v>12</v>
      </c>
      <c r="E9095" s="213">
        <v>154</v>
      </c>
      <c r="F9095" s="213" t="s">
        <v>201</v>
      </c>
    </row>
    <row r="9096" spans="1:6" x14ac:dyDescent="0.3">
      <c r="A9096" s="213">
        <v>2015</v>
      </c>
      <c r="B9096" s="213" t="s">
        <v>0</v>
      </c>
      <c r="C9096" s="213" t="s">
        <v>85</v>
      </c>
      <c r="D9096" s="213" t="s">
        <v>278</v>
      </c>
      <c r="E9096" s="213">
        <v>334</v>
      </c>
      <c r="F9096" s="213" t="s">
        <v>201</v>
      </c>
    </row>
    <row r="9097" spans="1:6" x14ac:dyDescent="0.3">
      <c r="A9097" s="213">
        <v>2015</v>
      </c>
      <c r="B9097" s="213" t="s">
        <v>0</v>
      </c>
      <c r="C9097" s="213" t="s">
        <v>85</v>
      </c>
      <c r="D9097" s="213" t="s">
        <v>19</v>
      </c>
      <c r="E9097" s="213">
        <v>343</v>
      </c>
      <c r="F9097" s="213" t="s">
        <v>201</v>
      </c>
    </row>
    <row r="9098" spans="1:6" x14ac:dyDescent="0.3">
      <c r="A9098" s="213">
        <v>2015</v>
      </c>
      <c r="B9098" s="213" t="s">
        <v>0</v>
      </c>
      <c r="C9098" s="213" t="s">
        <v>85</v>
      </c>
      <c r="D9098" s="213" t="s">
        <v>45</v>
      </c>
      <c r="E9098" s="213">
        <v>63</v>
      </c>
      <c r="F9098" s="213" t="s">
        <v>201</v>
      </c>
    </row>
    <row r="9099" spans="1:6" x14ac:dyDescent="0.3">
      <c r="A9099" s="213">
        <v>2015</v>
      </c>
      <c r="B9099" s="213" t="s">
        <v>0</v>
      </c>
      <c r="C9099" s="213" t="s">
        <v>85</v>
      </c>
      <c r="D9099" s="213" t="s">
        <v>48</v>
      </c>
      <c r="E9099" s="213">
        <v>196</v>
      </c>
      <c r="F9099" s="213" t="s">
        <v>201</v>
      </c>
    </row>
    <row r="9100" spans="1:6" x14ac:dyDescent="0.3">
      <c r="A9100" s="213">
        <v>2015</v>
      </c>
      <c r="B9100" s="213" t="s">
        <v>0</v>
      </c>
      <c r="C9100" s="213" t="s">
        <v>85</v>
      </c>
      <c r="D9100" s="213" t="s">
        <v>34</v>
      </c>
      <c r="E9100" s="213">
        <v>99</v>
      </c>
      <c r="F9100" s="213" t="s">
        <v>201</v>
      </c>
    </row>
    <row r="9101" spans="1:6" x14ac:dyDescent="0.3">
      <c r="A9101" s="213">
        <v>2015</v>
      </c>
      <c r="B9101" s="213" t="s">
        <v>0</v>
      </c>
      <c r="C9101" s="213" t="s">
        <v>85</v>
      </c>
      <c r="D9101" s="213" t="s">
        <v>3</v>
      </c>
      <c r="E9101" s="292">
        <v>1128</v>
      </c>
      <c r="F9101" s="213" t="s">
        <v>201</v>
      </c>
    </row>
    <row r="9102" spans="1:6" x14ac:dyDescent="0.3">
      <c r="A9102" s="213">
        <v>2015</v>
      </c>
      <c r="B9102" s="213" t="s">
        <v>0</v>
      </c>
      <c r="C9102" s="213" t="s">
        <v>85</v>
      </c>
      <c r="D9102" s="213" t="s">
        <v>80</v>
      </c>
      <c r="E9102" s="213">
        <v>324</v>
      </c>
      <c r="F9102" s="213" t="s">
        <v>201</v>
      </c>
    </row>
    <row r="9103" spans="1:6" x14ac:dyDescent="0.3">
      <c r="A9103" s="213">
        <v>2015</v>
      </c>
      <c r="B9103" s="213" t="s">
        <v>0</v>
      </c>
      <c r="C9103" s="213" t="s">
        <v>85</v>
      </c>
      <c r="D9103" s="213" t="s">
        <v>39</v>
      </c>
      <c r="E9103" s="213">
        <v>254</v>
      </c>
      <c r="F9103" s="213" t="s">
        <v>201</v>
      </c>
    </row>
    <row r="9104" spans="1:6" x14ac:dyDescent="0.3">
      <c r="A9104" s="213">
        <v>2015</v>
      </c>
      <c r="B9104" s="213" t="s">
        <v>0</v>
      </c>
      <c r="C9104" s="213" t="s">
        <v>85</v>
      </c>
      <c r="D9104" s="213" t="s">
        <v>14</v>
      </c>
      <c r="E9104" s="213">
        <v>677</v>
      </c>
      <c r="F9104" s="213" t="s">
        <v>201</v>
      </c>
    </row>
    <row r="9105" spans="1:6" x14ac:dyDescent="0.3">
      <c r="A9105" s="213">
        <v>2015</v>
      </c>
      <c r="B9105" s="213" t="s">
        <v>0</v>
      </c>
      <c r="C9105" s="213" t="s">
        <v>85</v>
      </c>
      <c r="D9105" s="213" t="s">
        <v>68</v>
      </c>
      <c r="E9105" s="213">
        <v>146</v>
      </c>
      <c r="F9105" s="213" t="s">
        <v>201</v>
      </c>
    </row>
    <row r="9106" spans="1:6" x14ac:dyDescent="0.3">
      <c r="A9106" s="213">
        <v>2015</v>
      </c>
      <c r="B9106" s="213" t="s">
        <v>0</v>
      </c>
      <c r="C9106" s="213" t="s">
        <v>85</v>
      </c>
      <c r="D9106" s="213" t="s">
        <v>69</v>
      </c>
      <c r="E9106" s="213">
        <v>166</v>
      </c>
      <c r="F9106" s="213" t="s">
        <v>201</v>
      </c>
    </row>
    <row r="9107" spans="1:6" x14ac:dyDescent="0.3">
      <c r="A9107" s="213">
        <v>2015</v>
      </c>
      <c r="B9107" s="213" t="s">
        <v>0</v>
      </c>
      <c r="C9107" s="213" t="s">
        <v>85</v>
      </c>
      <c r="D9107" s="213" t="s">
        <v>279</v>
      </c>
      <c r="E9107" s="213">
        <v>57</v>
      </c>
      <c r="F9107" s="213" t="s">
        <v>201</v>
      </c>
    </row>
    <row r="9108" spans="1:6" x14ac:dyDescent="0.3">
      <c r="A9108" s="213">
        <v>2015</v>
      </c>
      <c r="B9108" s="213" t="s">
        <v>0</v>
      </c>
      <c r="C9108" s="213" t="s">
        <v>85</v>
      </c>
      <c r="D9108" s="213" t="s">
        <v>24</v>
      </c>
      <c r="E9108" s="213">
        <v>811</v>
      </c>
      <c r="F9108" s="213" t="s">
        <v>201</v>
      </c>
    </row>
    <row r="9109" spans="1:6" x14ac:dyDescent="0.3">
      <c r="A9109" s="213">
        <v>2015</v>
      </c>
      <c r="B9109" s="213" t="s">
        <v>0</v>
      </c>
      <c r="C9109" s="213" t="s">
        <v>85</v>
      </c>
      <c r="D9109" s="213" t="s">
        <v>9</v>
      </c>
      <c r="E9109" s="213">
        <v>573</v>
      </c>
      <c r="F9109" s="213" t="s">
        <v>201</v>
      </c>
    </row>
    <row r="9110" spans="1:6" x14ac:dyDescent="0.3">
      <c r="A9110" s="213">
        <v>2015</v>
      </c>
      <c r="B9110" s="213" t="s">
        <v>0</v>
      </c>
      <c r="C9110" s="213" t="s">
        <v>85</v>
      </c>
      <c r="D9110" s="213" t="s">
        <v>67</v>
      </c>
      <c r="E9110" s="213">
        <v>215</v>
      </c>
      <c r="F9110" s="213" t="s">
        <v>201</v>
      </c>
    </row>
    <row r="9111" spans="1:6" x14ac:dyDescent="0.3">
      <c r="A9111" s="213">
        <v>2015</v>
      </c>
      <c r="B9111" s="213" t="s">
        <v>0</v>
      </c>
      <c r="C9111" s="213" t="s">
        <v>85</v>
      </c>
      <c r="D9111" s="213" t="s">
        <v>28</v>
      </c>
      <c r="E9111" s="213">
        <v>372</v>
      </c>
      <c r="F9111" s="213" t="s">
        <v>201</v>
      </c>
    </row>
    <row r="9112" spans="1:6" x14ac:dyDescent="0.3">
      <c r="A9112" s="213">
        <v>2015</v>
      </c>
      <c r="B9112" s="213" t="s">
        <v>0</v>
      </c>
      <c r="C9112" s="213" t="s">
        <v>85</v>
      </c>
      <c r="D9112" s="213" t="s">
        <v>31</v>
      </c>
      <c r="E9112" s="213">
        <v>203</v>
      </c>
      <c r="F9112" s="213" t="s">
        <v>201</v>
      </c>
    </row>
    <row r="9113" spans="1:6" x14ac:dyDescent="0.3">
      <c r="A9113" s="213">
        <v>2015</v>
      </c>
      <c r="B9113" s="213" t="s">
        <v>0</v>
      </c>
      <c r="C9113" s="213" t="s">
        <v>85</v>
      </c>
      <c r="D9113" s="213" t="s">
        <v>64</v>
      </c>
      <c r="E9113" s="213">
        <v>371</v>
      </c>
      <c r="F9113" s="213" t="s">
        <v>201</v>
      </c>
    </row>
    <row r="9114" spans="1:6" x14ac:dyDescent="0.3">
      <c r="A9114" s="213">
        <v>2015</v>
      </c>
      <c r="B9114" s="213" t="s">
        <v>0</v>
      </c>
      <c r="C9114" s="213" t="s">
        <v>85</v>
      </c>
      <c r="D9114" s="213" t="s">
        <v>280</v>
      </c>
      <c r="E9114" s="213">
        <v>108</v>
      </c>
      <c r="F9114" s="213" t="s">
        <v>201</v>
      </c>
    </row>
    <row r="9115" spans="1:6" x14ac:dyDescent="0.3">
      <c r="A9115" s="213">
        <v>2015</v>
      </c>
      <c r="B9115" s="213" t="s">
        <v>0</v>
      </c>
      <c r="C9115" s="213" t="s">
        <v>85</v>
      </c>
      <c r="D9115" s="213" t="s">
        <v>73</v>
      </c>
      <c r="E9115" s="213">
        <v>512</v>
      </c>
      <c r="F9115" s="213" t="s">
        <v>201</v>
      </c>
    </row>
    <row r="9116" spans="1:6" x14ac:dyDescent="0.3">
      <c r="A9116" s="213">
        <v>2015</v>
      </c>
      <c r="B9116" s="213" t="s">
        <v>0</v>
      </c>
      <c r="C9116" s="213" t="s">
        <v>85</v>
      </c>
      <c r="D9116" s="213" t="s">
        <v>26</v>
      </c>
      <c r="E9116" s="213">
        <v>303</v>
      </c>
      <c r="F9116" s="213" t="s">
        <v>201</v>
      </c>
    </row>
    <row r="9117" spans="1:6" x14ac:dyDescent="0.3">
      <c r="A9117" s="213">
        <v>2015</v>
      </c>
      <c r="B9117" s="213" t="s">
        <v>0</v>
      </c>
      <c r="C9117" s="213" t="s">
        <v>85</v>
      </c>
      <c r="D9117" s="213" t="s">
        <v>32</v>
      </c>
      <c r="E9117" s="213">
        <v>252</v>
      </c>
      <c r="F9117" s="213" t="s">
        <v>201</v>
      </c>
    </row>
    <row r="9118" spans="1:6" x14ac:dyDescent="0.3">
      <c r="A9118" s="213">
        <v>2015</v>
      </c>
      <c r="B9118" s="213" t="s">
        <v>0</v>
      </c>
      <c r="C9118" s="213" t="s">
        <v>85</v>
      </c>
      <c r="D9118" s="213" t="s">
        <v>46</v>
      </c>
      <c r="E9118" s="213">
        <v>540</v>
      </c>
      <c r="F9118" s="213" t="s">
        <v>201</v>
      </c>
    </row>
    <row r="9119" spans="1:6" x14ac:dyDescent="0.3">
      <c r="A9119" s="213">
        <v>2015</v>
      </c>
      <c r="B9119" s="213" t="s">
        <v>0</v>
      </c>
      <c r="C9119" s="213" t="s">
        <v>85</v>
      </c>
      <c r="D9119" s="213" t="s">
        <v>75</v>
      </c>
      <c r="E9119" s="213">
        <v>329</v>
      </c>
      <c r="F9119" s="213" t="s">
        <v>201</v>
      </c>
    </row>
    <row r="9120" spans="1:6" x14ac:dyDescent="0.3">
      <c r="A9120" s="213">
        <v>2015</v>
      </c>
      <c r="B9120" s="213" t="s">
        <v>0</v>
      </c>
      <c r="C9120" s="213" t="s">
        <v>85</v>
      </c>
      <c r="D9120" s="213" t="s">
        <v>10</v>
      </c>
      <c r="E9120" s="213">
        <v>965</v>
      </c>
      <c r="F9120" s="213" t="s">
        <v>201</v>
      </c>
    </row>
    <row r="9121" spans="1:6" x14ac:dyDescent="0.3">
      <c r="A9121" s="213">
        <v>2015</v>
      </c>
      <c r="B9121" s="213" t="s">
        <v>0</v>
      </c>
      <c r="C9121" s="213" t="s">
        <v>85</v>
      </c>
      <c r="D9121" s="213" t="s">
        <v>291</v>
      </c>
      <c r="E9121" s="213">
        <v>111</v>
      </c>
      <c r="F9121" s="213" t="s">
        <v>201</v>
      </c>
    </row>
    <row r="9122" spans="1:6" x14ac:dyDescent="0.3">
      <c r="A9122" s="213">
        <v>2015</v>
      </c>
      <c r="B9122" s="213" t="s">
        <v>0</v>
      </c>
      <c r="C9122" s="213" t="s">
        <v>85</v>
      </c>
      <c r="D9122" s="213" t="s">
        <v>15</v>
      </c>
      <c r="E9122" s="213">
        <v>826</v>
      </c>
      <c r="F9122" s="213" t="s">
        <v>201</v>
      </c>
    </row>
    <row r="9123" spans="1:6" x14ac:dyDescent="0.3">
      <c r="A9123" s="213">
        <v>2015</v>
      </c>
      <c r="B9123" s="213" t="s">
        <v>0</v>
      </c>
      <c r="C9123" s="213" t="s">
        <v>85</v>
      </c>
      <c r="D9123" s="213" t="s">
        <v>18</v>
      </c>
      <c r="E9123" s="213">
        <v>707</v>
      </c>
      <c r="F9123" s="213" t="s">
        <v>201</v>
      </c>
    </row>
    <row r="9124" spans="1:6" x14ac:dyDescent="0.3">
      <c r="A9124" s="213">
        <v>2015</v>
      </c>
      <c r="B9124" s="213" t="s">
        <v>0</v>
      </c>
      <c r="C9124" s="213" t="s">
        <v>85</v>
      </c>
      <c r="D9124" s="213" t="s">
        <v>77</v>
      </c>
      <c r="E9124" s="213">
        <v>258</v>
      </c>
      <c r="F9124" s="213" t="s">
        <v>201</v>
      </c>
    </row>
    <row r="9125" spans="1:6" x14ac:dyDescent="0.3">
      <c r="A9125" s="213">
        <v>2015</v>
      </c>
      <c r="B9125" s="213" t="s">
        <v>0</v>
      </c>
      <c r="C9125" s="213" t="s">
        <v>85</v>
      </c>
      <c r="D9125" s="213" t="s">
        <v>44</v>
      </c>
      <c r="E9125" s="213">
        <v>55</v>
      </c>
      <c r="F9125" s="213" t="s">
        <v>201</v>
      </c>
    </row>
    <row r="9126" spans="1:6" x14ac:dyDescent="0.3">
      <c r="A9126" s="213">
        <v>2015</v>
      </c>
      <c r="B9126" s="213" t="s">
        <v>0</v>
      </c>
      <c r="C9126" s="213" t="s">
        <v>85</v>
      </c>
      <c r="D9126" s="213" t="s">
        <v>71</v>
      </c>
      <c r="E9126" s="213">
        <v>276</v>
      </c>
      <c r="F9126" s="213" t="s">
        <v>201</v>
      </c>
    </row>
    <row r="9127" spans="1:6" x14ac:dyDescent="0.3">
      <c r="A9127" s="213">
        <v>2015</v>
      </c>
      <c r="B9127" s="213" t="s">
        <v>0</v>
      </c>
      <c r="C9127" s="213" t="s">
        <v>85</v>
      </c>
      <c r="D9127" s="213" t="s">
        <v>52</v>
      </c>
      <c r="E9127" s="213">
        <v>66</v>
      </c>
      <c r="F9127" s="213" t="s">
        <v>201</v>
      </c>
    </row>
    <row r="9128" spans="1:6" x14ac:dyDescent="0.3">
      <c r="A9128" s="213">
        <v>2015</v>
      </c>
      <c r="B9128" s="213" t="s">
        <v>0</v>
      </c>
      <c r="C9128" s="213" t="s">
        <v>85</v>
      </c>
      <c r="D9128" s="213" t="s">
        <v>20</v>
      </c>
      <c r="E9128" s="213">
        <v>485</v>
      </c>
      <c r="F9128" s="213" t="s">
        <v>201</v>
      </c>
    </row>
    <row r="9129" spans="1:6" x14ac:dyDescent="0.3">
      <c r="A9129" s="213">
        <v>2015</v>
      </c>
      <c r="B9129" s="213" t="s">
        <v>0</v>
      </c>
      <c r="C9129" s="213" t="s">
        <v>85</v>
      </c>
      <c r="D9129" s="213" t="s">
        <v>95</v>
      </c>
      <c r="E9129" s="213">
        <v>777</v>
      </c>
      <c r="F9129" s="213" t="s">
        <v>201</v>
      </c>
    </row>
    <row r="9130" spans="1:6" x14ac:dyDescent="0.3">
      <c r="A9130" s="213">
        <v>2015</v>
      </c>
      <c r="B9130" s="213" t="s">
        <v>0</v>
      </c>
      <c r="C9130" s="213" t="s">
        <v>85</v>
      </c>
      <c r="D9130" s="213" t="s">
        <v>30</v>
      </c>
      <c r="E9130" s="213">
        <v>77</v>
      </c>
      <c r="F9130" s="213" t="s">
        <v>201</v>
      </c>
    </row>
    <row r="9131" spans="1:6" x14ac:dyDescent="0.3">
      <c r="A9131" s="213">
        <v>2015</v>
      </c>
      <c r="B9131" s="213" t="s">
        <v>0</v>
      </c>
      <c r="C9131" s="213" t="s">
        <v>85</v>
      </c>
      <c r="D9131" s="213" t="s">
        <v>58</v>
      </c>
      <c r="E9131" s="213">
        <v>33</v>
      </c>
      <c r="F9131" s="213" t="s">
        <v>201</v>
      </c>
    </row>
    <row r="9132" spans="1:6" x14ac:dyDescent="0.3">
      <c r="A9132" s="213">
        <v>2015</v>
      </c>
      <c r="B9132" s="213" t="s">
        <v>0</v>
      </c>
      <c r="C9132" s="213" t="s">
        <v>85</v>
      </c>
      <c r="D9132" s="213" t="s">
        <v>281</v>
      </c>
      <c r="E9132" s="292">
        <v>1643</v>
      </c>
      <c r="F9132" s="213" t="s">
        <v>201</v>
      </c>
    </row>
    <row r="9133" spans="1:6" x14ac:dyDescent="0.3">
      <c r="A9133" s="213">
        <v>2015</v>
      </c>
      <c r="B9133" s="213" t="s">
        <v>0</v>
      </c>
      <c r="C9133" s="213" t="s">
        <v>85</v>
      </c>
      <c r="D9133" s="213" t="s">
        <v>282</v>
      </c>
      <c r="E9133" s="213">
        <v>149</v>
      </c>
      <c r="F9133" s="213" t="s">
        <v>201</v>
      </c>
    </row>
    <row r="9134" spans="1:6" x14ac:dyDescent="0.3">
      <c r="A9134" s="213">
        <v>2015</v>
      </c>
      <c r="B9134" s="213" t="s">
        <v>0</v>
      </c>
      <c r="C9134" s="213" t="s">
        <v>85</v>
      </c>
      <c r="D9134" s="213" t="s">
        <v>145</v>
      </c>
      <c r="E9134" s="292">
        <v>7926</v>
      </c>
      <c r="F9134" s="213" t="s">
        <v>201</v>
      </c>
    </row>
    <row r="9135" spans="1:6" x14ac:dyDescent="0.3">
      <c r="A9135" s="213">
        <v>2015</v>
      </c>
      <c r="B9135" s="213" t="s">
        <v>0</v>
      </c>
      <c r="C9135" s="213" t="s">
        <v>85</v>
      </c>
      <c r="D9135" s="213" t="s">
        <v>146</v>
      </c>
      <c r="E9135" s="292">
        <v>4189</v>
      </c>
      <c r="F9135" s="213" t="s">
        <v>201</v>
      </c>
    </row>
    <row r="9136" spans="1:6" x14ac:dyDescent="0.3">
      <c r="A9136" s="213">
        <v>2015</v>
      </c>
      <c r="B9136" s="213" t="s">
        <v>0</v>
      </c>
      <c r="C9136" s="213" t="s">
        <v>85</v>
      </c>
      <c r="D9136" s="213" t="s">
        <v>147</v>
      </c>
      <c r="E9136" s="292">
        <v>9274</v>
      </c>
      <c r="F9136" s="213" t="s">
        <v>201</v>
      </c>
    </row>
    <row r="9137" spans="1:6" x14ac:dyDescent="0.3">
      <c r="A9137" s="213">
        <v>2015</v>
      </c>
      <c r="B9137" s="213" t="s">
        <v>0</v>
      </c>
      <c r="C9137" s="213" t="s">
        <v>158</v>
      </c>
      <c r="D9137" s="213" t="s">
        <v>41</v>
      </c>
      <c r="E9137" s="213">
        <v>33</v>
      </c>
      <c r="F9137" s="213" t="s">
        <v>201</v>
      </c>
    </row>
    <row r="9138" spans="1:6" x14ac:dyDescent="0.3">
      <c r="A9138" s="213">
        <v>2015</v>
      </c>
      <c r="B9138" s="213" t="s">
        <v>0</v>
      </c>
      <c r="C9138" s="213" t="s">
        <v>158</v>
      </c>
      <c r="D9138" s="213" t="s">
        <v>59</v>
      </c>
      <c r="E9138" s="213">
        <v>60</v>
      </c>
      <c r="F9138" s="213" t="s">
        <v>201</v>
      </c>
    </row>
    <row r="9139" spans="1:6" x14ac:dyDescent="0.3">
      <c r="A9139" s="213">
        <v>2015</v>
      </c>
      <c r="B9139" s="213" t="s">
        <v>0</v>
      </c>
      <c r="C9139" s="213" t="s">
        <v>158</v>
      </c>
      <c r="D9139" s="213" t="s">
        <v>79</v>
      </c>
      <c r="E9139" s="213">
        <v>639</v>
      </c>
      <c r="F9139" s="213" t="s">
        <v>201</v>
      </c>
    </row>
    <row r="9140" spans="1:6" x14ac:dyDescent="0.3">
      <c r="A9140" s="213">
        <v>2015</v>
      </c>
      <c r="B9140" s="213" t="s">
        <v>0</v>
      </c>
      <c r="C9140" s="213" t="s">
        <v>158</v>
      </c>
      <c r="D9140" s="213" t="s">
        <v>17</v>
      </c>
      <c r="E9140" s="213">
        <v>385</v>
      </c>
      <c r="F9140" s="213" t="s">
        <v>201</v>
      </c>
    </row>
    <row r="9141" spans="1:6" x14ac:dyDescent="0.3">
      <c r="A9141" s="213">
        <v>2015</v>
      </c>
      <c r="B9141" s="213" t="s">
        <v>0</v>
      </c>
      <c r="C9141" s="213" t="s">
        <v>158</v>
      </c>
      <c r="D9141" s="213" t="s">
        <v>274</v>
      </c>
      <c r="E9141" s="213">
        <v>53</v>
      </c>
      <c r="F9141" s="213" t="s">
        <v>201</v>
      </c>
    </row>
    <row r="9142" spans="1:6" x14ac:dyDescent="0.3">
      <c r="A9142" s="213">
        <v>2015</v>
      </c>
      <c r="B9142" s="213" t="s">
        <v>0</v>
      </c>
      <c r="C9142" s="213" t="s">
        <v>158</v>
      </c>
      <c r="D9142" s="213" t="s">
        <v>66</v>
      </c>
      <c r="E9142" s="213">
        <v>93</v>
      </c>
      <c r="F9142" s="213" t="s">
        <v>201</v>
      </c>
    </row>
    <row r="9143" spans="1:6" x14ac:dyDescent="0.3">
      <c r="A9143" s="213">
        <v>2015</v>
      </c>
      <c r="B9143" s="213" t="s">
        <v>0</v>
      </c>
      <c r="C9143" s="213" t="s">
        <v>158</v>
      </c>
      <c r="D9143" s="213" t="s">
        <v>283</v>
      </c>
      <c r="E9143" s="213">
        <v>52</v>
      </c>
      <c r="F9143" s="213" t="s">
        <v>201</v>
      </c>
    </row>
    <row r="9144" spans="1:6" x14ac:dyDescent="0.3">
      <c r="A9144" s="213">
        <v>2015</v>
      </c>
      <c r="B9144" s="213" t="s">
        <v>0</v>
      </c>
      <c r="C9144" s="213" t="s">
        <v>158</v>
      </c>
      <c r="D9144" s="213" t="s">
        <v>11</v>
      </c>
      <c r="E9144" s="213">
        <v>708</v>
      </c>
      <c r="F9144" s="213" t="s">
        <v>201</v>
      </c>
    </row>
    <row r="9145" spans="1:6" x14ac:dyDescent="0.3">
      <c r="A9145" s="213">
        <v>2015</v>
      </c>
      <c r="B9145" s="213" t="s">
        <v>0</v>
      </c>
      <c r="C9145" s="213" t="s">
        <v>158</v>
      </c>
      <c r="D9145" s="213" t="s">
        <v>56</v>
      </c>
      <c r="E9145" s="213">
        <v>167</v>
      </c>
      <c r="F9145" s="213" t="s">
        <v>201</v>
      </c>
    </row>
    <row r="9146" spans="1:6" x14ac:dyDescent="0.3">
      <c r="A9146" s="213">
        <v>2015</v>
      </c>
      <c r="B9146" s="213" t="s">
        <v>0</v>
      </c>
      <c r="C9146" s="213" t="s">
        <v>158</v>
      </c>
      <c r="D9146" s="213" t="s">
        <v>29</v>
      </c>
      <c r="E9146" s="213">
        <v>182</v>
      </c>
      <c r="F9146" s="213" t="s">
        <v>201</v>
      </c>
    </row>
    <row r="9147" spans="1:6" x14ac:dyDescent="0.3">
      <c r="A9147" s="213">
        <v>2015</v>
      </c>
      <c r="B9147" s="213" t="s">
        <v>0</v>
      </c>
      <c r="C9147" s="213" t="s">
        <v>158</v>
      </c>
      <c r="D9147" s="213" t="s">
        <v>47</v>
      </c>
      <c r="E9147" s="213">
        <v>460</v>
      </c>
      <c r="F9147" s="213" t="s">
        <v>201</v>
      </c>
    </row>
    <row r="9148" spans="1:6" x14ac:dyDescent="0.3">
      <c r="A9148" s="213">
        <v>2015</v>
      </c>
      <c r="B9148" s="213" t="s">
        <v>0</v>
      </c>
      <c r="C9148" s="213" t="s">
        <v>158</v>
      </c>
      <c r="D9148" s="213" t="s">
        <v>57</v>
      </c>
      <c r="E9148" s="213">
        <v>91</v>
      </c>
      <c r="F9148" s="213" t="s">
        <v>201</v>
      </c>
    </row>
    <row r="9149" spans="1:6" x14ac:dyDescent="0.3">
      <c r="A9149" s="213">
        <v>2015</v>
      </c>
      <c r="B9149" s="213" t="s">
        <v>0</v>
      </c>
      <c r="C9149" s="213" t="s">
        <v>158</v>
      </c>
      <c r="D9149" s="213" t="s">
        <v>74</v>
      </c>
      <c r="E9149" s="213">
        <v>435</v>
      </c>
      <c r="F9149" s="213" t="s">
        <v>201</v>
      </c>
    </row>
    <row r="9150" spans="1:6" x14ac:dyDescent="0.3">
      <c r="A9150" s="213">
        <v>2015</v>
      </c>
      <c r="B9150" s="213" t="s">
        <v>0</v>
      </c>
      <c r="C9150" s="213" t="s">
        <v>158</v>
      </c>
      <c r="D9150" s="213" t="s">
        <v>53</v>
      </c>
      <c r="E9150" s="213">
        <v>70</v>
      </c>
      <c r="F9150" s="213" t="s">
        <v>201</v>
      </c>
    </row>
    <row r="9151" spans="1:6" x14ac:dyDescent="0.3">
      <c r="A9151" s="213">
        <v>2015</v>
      </c>
      <c r="B9151" s="213" t="s">
        <v>0</v>
      </c>
      <c r="C9151" s="213" t="s">
        <v>158</v>
      </c>
      <c r="D9151" s="213" t="s">
        <v>33</v>
      </c>
      <c r="E9151" s="213">
        <v>107</v>
      </c>
      <c r="F9151" s="213" t="s">
        <v>201</v>
      </c>
    </row>
    <row r="9152" spans="1:6" x14ac:dyDescent="0.3">
      <c r="A9152" s="213">
        <v>2015</v>
      </c>
      <c r="B9152" s="213" t="s">
        <v>0</v>
      </c>
      <c r="C9152" s="213" t="s">
        <v>158</v>
      </c>
      <c r="D9152" s="213" t="s">
        <v>60</v>
      </c>
      <c r="E9152" s="213">
        <v>201</v>
      </c>
      <c r="F9152" s="213" t="s">
        <v>201</v>
      </c>
    </row>
    <row r="9153" spans="1:6" x14ac:dyDescent="0.3">
      <c r="A9153" s="213">
        <v>2015</v>
      </c>
      <c r="B9153" s="213" t="s">
        <v>0</v>
      </c>
      <c r="C9153" s="213" t="s">
        <v>158</v>
      </c>
      <c r="D9153" s="213" t="s">
        <v>25</v>
      </c>
      <c r="E9153" s="213">
        <v>432</v>
      </c>
      <c r="F9153" s="213" t="s">
        <v>201</v>
      </c>
    </row>
    <row r="9154" spans="1:6" x14ac:dyDescent="0.3">
      <c r="A9154" s="213">
        <v>2015</v>
      </c>
      <c r="B9154" s="213" t="s">
        <v>0</v>
      </c>
      <c r="C9154" s="213" t="s">
        <v>158</v>
      </c>
      <c r="D9154" s="213" t="s">
        <v>7</v>
      </c>
      <c r="E9154" s="213">
        <v>574</v>
      </c>
      <c r="F9154" s="213" t="s">
        <v>201</v>
      </c>
    </row>
    <row r="9155" spans="1:6" x14ac:dyDescent="0.3">
      <c r="A9155" s="213">
        <v>2015</v>
      </c>
      <c r="B9155" s="213" t="s">
        <v>0</v>
      </c>
      <c r="C9155" s="213" t="s">
        <v>158</v>
      </c>
      <c r="D9155" s="213" t="s">
        <v>36</v>
      </c>
      <c r="E9155" s="213">
        <v>176</v>
      </c>
      <c r="F9155" s="213" t="s">
        <v>201</v>
      </c>
    </row>
    <row r="9156" spans="1:6" x14ac:dyDescent="0.3">
      <c r="A9156" s="213">
        <v>2015</v>
      </c>
      <c r="B9156" s="213" t="s">
        <v>0</v>
      </c>
      <c r="C9156" s="213" t="s">
        <v>158</v>
      </c>
      <c r="D9156" s="213" t="s">
        <v>21</v>
      </c>
      <c r="E9156" s="213">
        <v>181</v>
      </c>
      <c r="F9156" s="213" t="s">
        <v>201</v>
      </c>
    </row>
    <row r="9157" spans="1:6" x14ac:dyDescent="0.3">
      <c r="A9157" s="213">
        <v>2015</v>
      </c>
      <c r="B9157" s="213" t="s">
        <v>0</v>
      </c>
      <c r="C9157" s="213" t="s">
        <v>158</v>
      </c>
      <c r="D9157" s="213" t="s">
        <v>16</v>
      </c>
      <c r="E9157" s="213">
        <v>418</v>
      </c>
      <c r="F9157" s="213" t="s">
        <v>201</v>
      </c>
    </row>
    <row r="9158" spans="1:6" x14ac:dyDescent="0.3">
      <c r="A9158" s="213">
        <v>2015</v>
      </c>
      <c r="B9158" s="213" t="s">
        <v>0</v>
      </c>
      <c r="C9158" s="213" t="s">
        <v>158</v>
      </c>
      <c r="D9158" s="213" t="s">
        <v>2</v>
      </c>
      <c r="E9158" s="213">
        <v>928</v>
      </c>
      <c r="F9158" s="213" t="s">
        <v>201</v>
      </c>
    </row>
    <row r="9159" spans="1:6" x14ac:dyDescent="0.3">
      <c r="A9159" s="213">
        <v>2015</v>
      </c>
      <c r="B9159" s="213" t="s">
        <v>0</v>
      </c>
      <c r="C9159" s="213" t="s">
        <v>158</v>
      </c>
      <c r="D9159" s="213" t="s">
        <v>4</v>
      </c>
      <c r="E9159" s="213">
        <v>967</v>
      </c>
      <c r="F9159" s="213" t="s">
        <v>201</v>
      </c>
    </row>
    <row r="9160" spans="1:6" x14ac:dyDescent="0.3">
      <c r="A9160" s="213">
        <v>2015</v>
      </c>
      <c r="B9160" s="213" t="s">
        <v>0</v>
      </c>
      <c r="C9160" s="213" t="s">
        <v>158</v>
      </c>
      <c r="D9160" s="213" t="s">
        <v>38</v>
      </c>
      <c r="E9160" s="213">
        <v>67</v>
      </c>
      <c r="F9160" s="213" t="s">
        <v>201</v>
      </c>
    </row>
    <row r="9161" spans="1:6" x14ac:dyDescent="0.3">
      <c r="A9161" s="213">
        <v>2015</v>
      </c>
      <c r="B9161" s="213" t="s">
        <v>0</v>
      </c>
      <c r="C9161" s="213" t="s">
        <v>158</v>
      </c>
      <c r="D9161" s="213" t="s">
        <v>275</v>
      </c>
      <c r="E9161" s="213">
        <v>119</v>
      </c>
      <c r="F9161" s="213" t="s">
        <v>201</v>
      </c>
    </row>
    <row r="9162" spans="1:6" x14ac:dyDescent="0.3">
      <c r="A9162" s="213">
        <v>2015</v>
      </c>
      <c r="B9162" s="213" t="s">
        <v>0</v>
      </c>
      <c r="C9162" s="213" t="s">
        <v>158</v>
      </c>
      <c r="D9162" s="213" t="s">
        <v>8</v>
      </c>
      <c r="E9162" s="213">
        <v>324</v>
      </c>
      <c r="F9162" s="213" t="s">
        <v>201</v>
      </c>
    </row>
    <row r="9163" spans="1:6" x14ac:dyDescent="0.3">
      <c r="A9163" s="213">
        <v>2015</v>
      </c>
      <c r="B9163" s="213" t="s">
        <v>0</v>
      </c>
      <c r="C9163" s="213" t="s">
        <v>158</v>
      </c>
      <c r="D9163" s="213" t="s">
        <v>78</v>
      </c>
      <c r="E9163" s="213">
        <v>441</v>
      </c>
      <c r="F9163" s="213" t="s">
        <v>201</v>
      </c>
    </row>
    <row r="9164" spans="1:6" x14ac:dyDescent="0.3">
      <c r="A9164" s="213">
        <v>2015</v>
      </c>
      <c r="B9164" s="213" t="s">
        <v>0</v>
      </c>
      <c r="C9164" s="213" t="s">
        <v>158</v>
      </c>
      <c r="D9164" s="213" t="s">
        <v>27</v>
      </c>
      <c r="E9164" s="213">
        <v>329</v>
      </c>
      <c r="F9164" s="213" t="s">
        <v>201</v>
      </c>
    </row>
    <row r="9165" spans="1:6" x14ac:dyDescent="0.3">
      <c r="A9165" s="213">
        <v>2015</v>
      </c>
      <c r="B9165" s="213" t="s">
        <v>0</v>
      </c>
      <c r="C9165" s="213" t="s">
        <v>158</v>
      </c>
      <c r="D9165" s="213" t="s">
        <v>13</v>
      </c>
      <c r="E9165" s="213">
        <v>133</v>
      </c>
      <c r="F9165" s="213" t="s">
        <v>201</v>
      </c>
    </row>
    <row r="9166" spans="1:6" x14ac:dyDescent="0.3">
      <c r="A9166" s="213">
        <v>2015</v>
      </c>
      <c r="B9166" s="213" t="s">
        <v>0</v>
      </c>
      <c r="C9166" s="213" t="s">
        <v>158</v>
      </c>
      <c r="D9166" s="213" t="s">
        <v>70</v>
      </c>
      <c r="E9166" s="213">
        <v>411</v>
      </c>
      <c r="F9166" s="213" t="s">
        <v>201</v>
      </c>
    </row>
    <row r="9167" spans="1:6" x14ac:dyDescent="0.3">
      <c r="A9167" s="213">
        <v>2015</v>
      </c>
      <c r="B9167" s="213" t="s">
        <v>0</v>
      </c>
      <c r="C9167" s="213" t="s">
        <v>158</v>
      </c>
      <c r="D9167" s="213" t="s">
        <v>72</v>
      </c>
      <c r="E9167" s="213">
        <v>121</v>
      </c>
      <c r="F9167" s="213" t="s">
        <v>201</v>
      </c>
    </row>
    <row r="9168" spans="1:6" x14ac:dyDescent="0.3">
      <c r="A9168" s="213">
        <v>2015</v>
      </c>
      <c r="B9168" s="213" t="s">
        <v>0</v>
      </c>
      <c r="C9168" s="213" t="s">
        <v>158</v>
      </c>
      <c r="D9168" s="213" t="s">
        <v>276</v>
      </c>
      <c r="E9168" s="213">
        <v>51</v>
      </c>
      <c r="F9168" s="213" t="s">
        <v>201</v>
      </c>
    </row>
    <row r="9169" spans="1:6" x14ac:dyDescent="0.3">
      <c r="A9169" s="213">
        <v>2015</v>
      </c>
      <c r="B9169" s="213" t="s">
        <v>0</v>
      </c>
      <c r="C9169" s="213" t="s">
        <v>158</v>
      </c>
      <c r="D9169" s="213" t="s">
        <v>6</v>
      </c>
      <c r="E9169" s="292">
        <v>1025</v>
      </c>
      <c r="F9169" s="213" t="s">
        <v>201</v>
      </c>
    </row>
    <row r="9170" spans="1:6" x14ac:dyDescent="0.3">
      <c r="A9170" s="213">
        <v>2015</v>
      </c>
      <c r="B9170" s="213" t="s">
        <v>0</v>
      </c>
      <c r="C9170" s="213" t="s">
        <v>158</v>
      </c>
      <c r="D9170" s="213" t="s">
        <v>62</v>
      </c>
      <c r="E9170" s="213">
        <v>256</v>
      </c>
      <c r="F9170" s="213" t="s">
        <v>201</v>
      </c>
    </row>
    <row r="9171" spans="1:6" x14ac:dyDescent="0.3">
      <c r="A9171" s="213">
        <v>2015</v>
      </c>
      <c r="B9171" s="213" t="s">
        <v>0</v>
      </c>
      <c r="C9171" s="213" t="s">
        <v>158</v>
      </c>
      <c r="D9171" s="213" t="s">
        <v>5</v>
      </c>
      <c r="E9171" s="213">
        <v>749</v>
      </c>
      <c r="F9171" s="213" t="s">
        <v>201</v>
      </c>
    </row>
    <row r="9172" spans="1:6" x14ac:dyDescent="0.3">
      <c r="A9172" s="213">
        <v>2015</v>
      </c>
      <c r="B9172" s="213" t="s">
        <v>0</v>
      </c>
      <c r="C9172" s="213" t="s">
        <v>158</v>
      </c>
      <c r="D9172" s="213" t="s">
        <v>76</v>
      </c>
      <c r="E9172" s="213">
        <v>340</v>
      </c>
      <c r="F9172" s="213" t="s">
        <v>201</v>
      </c>
    </row>
    <row r="9173" spans="1:6" x14ac:dyDescent="0.3">
      <c r="A9173" s="213">
        <v>2015</v>
      </c>
      <c r="B9173" s="213" t="s">
        <v>0</v>
      </c>
      <c r="C9173" s="213" t="s">
        <v>158</v>
      </c>
      <c r="D9173" s="213" t="s">
        <v>63</v>
      </c>
      <c r="E9173" s="213">
        <v>74</v>
      </c>
      <c r="F9173" s="213" t="s">
        <v>201</v>
      </c>
    </row>
    <row r="9174" spans="1:6" x14ac:dyDescent="0.3">
      <c r="A9174" s="213">
        <v>2015</v>
      </c>
      <c r="B9174" s="213" t="s">
        <v>0</v>
      </c>
      <c r="C9174" s="213" t="s">
        <v>158</v>
      </c>
      <c r="D9174" s="213" t="s">
        <v>277</v>
      </c>
      <c r="E9174" s="213">
        <v>32</v>
      </c>
      <c r="F9174" s="213" t="s">
        <v>201</v>
      </c>
    </row>
    <row r="9175" spans="1:6" x14ac:dyDescent="0.3">
      <c r="A9175" s="213">
        <v>2015</v>
      </c>
      <c r="B9175" s="213" t="s">
        <v>0</v>
      </c>
      <c r="C9175" s="213" t="s">
        <v>158</v>
      </c>
      <c r="D9175" s="213" t="s">
        <v>43</v>
      </c>
      <c r="E9175" s="213">
        <v>118</v>
      </c>
      <c r="F9175" s="213" t="s">
        <v>201</v>
      </c>
    </row>
    <row r="9176" spans="1:6" x14ac:dyDescent="0.3">
      <c r="A9176" s="213">
        <v>2015</v>
      </c>
      <c r="B9176" s="213" t="s">
        <v>0</v>
      </c>
      <c r="C9176" s="213" t="s">
        <v>158</v>
      </c>
      <c r="D9176" s="213" t="s">
        <v>65</v>
      </c>
      <c r="E9176" s="213">
        <v>122</v>
      </c>
      <c r="F9176" s="213" t="s">
        <v>201</v>
      </c>
    </row>
    <row r="9177" spans="1:6" x14ac:dyDescent="0.3">
      <c r="A9177" s="213">
        <v>2015</v>
      </c>
      <c r="B9177" s="213" t="s">
        <v>0</v>
      </c>
      <c r="C9177" s="213" t="s">
        <v>158</v>
      </c>
      <c r="D9177" s="213" t="s">
        <v>22</v>
      </c>
      <c r="E9177" s="213">
        <v>161</v>
      </c>
      <c r="F9177" s="213" t="s">
        <v>201</v>
      </c>
    </row>
    <row r="9178" spans="1:6" x14ac:dyDescent="0.3">
      <c r="A9178" s="213">
        <v>2015</v>
      </c>
      <c r="B9178" s="213" t="s">
        <v>0</v>
      </c>
      <c r="C9178" s="213" t="s">
        <v>158</v>
      </c>
      <c r="D9178" s="213" t="s">
        <v>61</v>
      </c>
      <c r="E9178" s="213">
        <v>83</v>
      </c>
      <c r="F9178" s="213" t="s">
        <v>201</v>
      </c>
    </row>
    <row r="9179" spans="1:6" x14ac:dyDescent="0.3">
      <c r="A9179" s="213">
        <v>2015</v>
      </c>
      <c r="B9179" s="213" t="s">
        <v>0</v>
      </c>
      <c r="C9179" s="213" t="s">
        <v>158</v>
      </c>
      <c r="D9179" s="213" t="s">
        <v>23</v>
      </c>
      <c r="E9179" s="213">
        <v>219</v>
      </c>
      <c r="F9179" s="213" t="s">
        <v>201</v>
      </c>
    </row>
    <row r="9180" spans="1:6" x14ac:dyDescent="0.3">
      <c r="A9180" s="213">
        <v>2015</v>
      </c>
      <c r="B9180" s="213" t="s">
        <v>0</v>
      </c>
      <c r="C9180" s="213" t="s">
        <v>158</v>
      </c>
      <c r="D9180" s="213" t="s">
        <v>12</v>
      </c>
      <c r="E9180" s="213">
        <v>94</v>
      </c>
      <c r="F9180" s="213" t="s">
        <v>201</v>
      </c>
    </row>
    <row r="9181" spans="1:6" x14ac:dyDescent="0.3">
      <c r="A9181" s="213">
        <v>2015</v>
      </c>
      <c r="B9181" s="213" t="s">
        <v>0</v>
      </c>
      <c r="C9181" s="213" t="s">
        <v>158</v>
      </c>
      <c r="D9181" s="213" t="s">
        <v>278</v>
      </c>
      <c r="E9181" s="213">
        <v>260</v>
      </c>
      <c r="F9181" s="213" t="s">
        <v>201</v>
      </c>
    </row>
    <row r="9182" spans="1:6" x14ac:dyDescent="0.3">
      <c r="A9182" s="213">
        <v>2015</v>
      </c>
      <c r="B9182" s="213" t="s">
        <v>0</v>
      </c>
      <c r="C9182" s="213" t="s">
        <v>158</v>
      </c>
      <c r="D9182" s="213" t="s">
        <v>19</v>
      </c>
      <c r="E9182" s="213">
        <v>228</v>
      </c>
      <c r="F9182" s="213" t="s">
        <v>201</v>
      </c>
    </row>
    <row r="9183" spans="1:6" x14ac:dyDescent="0.3">
      <c r="A9183" s="213">
        <v>2015</v>
      </c>
      <c r="B9183" s="213" t="s">
        <v>0</v>
      </c>
      <c r="C9183" s="213" t="s">
        <v>158</v>
      </c>
      <c r="D9183" s="213" t="s">
        <v>45</v>
      </c>
      <c r="E9183" s="213">
        <v>45</v>
      </c>
      <c r="F9183" s="213" t="s">
        <v>201</v>
      </c>
    </row>
    <row r="9184" spans="1:6" x14ac:dyDescent="0.3">
      <c r="A9184" s="213">
        <v>2015</v>
      </c>
      <c r="B9184" s="213" t="s">
        <v>0</v>
      </c>
      <c r="C9184" s="213" t="s">
        <v>158</v>
      </c>
      <c r="D9184" s="213" t="s">
        <v>48</v>
      </c>
      <c r="E9184" s="213">
        <v>168</v>
      </c>
      <c r="F9184" s="213" t="s">
        <v>201</v>
      </c>
    </row>
    <row r="9185" spans="1:6" x14ac:dyDescent="0.3">
      <c r="A9185" s="213">
        <v>2015</v>
      </c>
      <c r="B9185" s="213" t="s">
        <v>0</v>
      </c>
      <c r="C9185" s="213" t="s">
        <v>158</v>
      </c>
      <c r="D9185" s="213" t="s">
        <v>34</v>
      </c>
      <c r="E9185" s="213">
        <v>71</v>
      </c>
      <c r="F9185" s="213" t="s">
        <v>201</v>
      </c>
    </row>
    <row r="9186" spans="1:6" x14ac:dyDescent="0.3">
      <c r="A9186" s="213">
        <v>2015</v>
      </c>
      <c r="B9186" s="213" t="s">
        <v>0</v>
      </c>
      <c r="C9186" s="213" t="s">
        <v>158</v>
      </c>
      <c r="D9186" s="213" t="s">
        <v>3</v>
      </c>
      <c r="E9186" s="213">
        <v>884</v>
      </c>
      <c r="F9186" s="213" t="s">
        <v>201</v>
      </c>
    </row>
    <row r="9187" spans="1:6" x14ac:dyDescent="0.3">
      <c r="A9187" s="213">
        <v>2015</v>
      </c>
      <c r="B9187" s="213" t="s">
        <v>0</v>
      </c>
      <c r="C9187" s="213" t="s">
        <v>158</v>
      </c>
      <c r="D9187" s="213" t="s">
        <v>80</v>
      </c>
      <c r="E9187" s="213">
        <v>291</v>
      </c>
      <c r="F9187" s="213" t="s">
        <v>201</v>
      </c>
    </row>
    <row r="9188" spans="1:6" x14ac:dyDescent="0.3">
      <c r="A9188" s="213">
        <v>2015</v>
      </c>
      <c r="B9188" s="213" t="s">
        <v>0</v>
      </c>
      <c r="C9188" s="213" t="s">
        <v>158</v>
      </c>
      <c r="D9188" s="213" t="s">
        <v>39</v>
      </c>
      <c r="E9188" s="213">
        <v>177</v>
      </c>
      <c r="F9188" s="213" t="s">
        <v>201</v>
      </c>
    </row>
    <row r="9189" spans="1:6" x14ac:dyDescent="0.3">
      <c r="A9189" s="213">
        <v>2015</v>
      </c>
      <c r="B9189" s="213" t="s">
        <v>0</v>
      </c>
      <c r="C9189" s="213" t="s">
        <v>158</v>
      </c>
      <c r="D9189" s="213" t="s">
        <v>14</v>
      </c>
      <c r="E9189" s="213">
        <v>558</v>
      </c>
      <c r="F9189" s="213" t="s">
        <v>201</v>
      </c>
    </row>
    <row r="9190" spans="1:6" x14ac:dyDescent="0.3">
      <c r="A9190" s="213">
        <v>2015</v>
      </c>
      <c r="B9190" s="213" t="s">
        <v>0</v>
      </c>
      <c r="C9190" s="213" t="s">
        <v>158</v>
      </c>
      <c r="D9190" s="213" t="s">
        <v>68</v>
      </c>
      <c r="E9190" s="213">
        <v>126</v>
      </c>
      <c r="F9190" s="213" t="s">
        <v>201</v>
      </c>
    </row>
    <row r="9191" spans="1:6" x14ac:dyDescent="0.3">
      <c r="A9191" s="213">
        <v>2015</v>
      </c>
      <c r="B9191" s="213" t="s">
        <v>0</v>
      </c>
      <c r="C9191" s="213" t="s">
        <v>158</v>
      </c>
      <c r="D9191" s="213" t="s">
        <v>69</v>
      </c>
      <c r="E9191" s="213">
        <v>120</v>
      </c>
      <c r="F9191" s="213" t="s">
        <v>201</v>
      </c>
    </row>
    <row r="9192" spans="1:6" x14ac:dyDescent="0.3">
      <c r="A9192" s="213">
        <v>2015</v>
      </c>
      <c r="B9192" s="213" t="s">
        <v>0</v>
      </c>
      <c r="C9192" s="213" t="s">
        <v>158</v>
      </c>
      <c r="D9192" s="213" t="s">
        <v>279</v>
      </c>
      <c r="E9192" s="213">
        <v>62</v>
      </c>
      <c r="F9192" s="213" t="s">
        <v>201</v>
      </c>
    </row>
    <row r="9193" spans="1:6" x14ac:dyDescent="0.3">
      <c r="A9193" s="213">
        <v>2015</v>
      </c>
      <c r="B9193" s="213" t="s">
        <v>0</v>
      </c>
      <c r="C9193" s="213" t="s">
        <v>158</v>
      </c>
      <c r="D9193" s="213" t="s">
        <v>24</v>
      </c>
      <c r="E9193" s="213">
        <v>593</v>
      </c>
      <c r="F9193" s="213" t="s">
        <v>201</v>
      </c>
    </row>
    <row r="9194" spans="1:6" x14ac:dyDescent="0.3">
      <c r="A9194" s="213">
        <v>2015</v>
      </c>
      <c r="B9194" s="213" t="s">
        <v>0</v>
      </c>
      <c r="C9194" s="213" t="s">
        <v>158</v>
      </c>
      <c r="D9194" s="213" t="s">
        <v>9</v>
      </c>
      <c r="E9194" s="213">
        <v>403</v>
      </c>
      <c r="F9194" s="213" t="s">
        <v>201</v>
      </c>
    </row>
    <row r="9195" spans="1:6" x14ac:dyDescent="0.3">
      <c r="A9195" s="213">
        <v>2015</v>
      </c>
      <c r="B9195" s="213" t="s">
        <v>0</v>
      </c>
      <c r="C9195" s="213" t="s">
        <v>158</v>
      </c>
      <c r="D9195" s="213" t="s">
        <v>67</v>
      </c>
      <c r="E9195" s="213">
        <v>167</v>
      </c>
      <c r="F9195" s="213" t="s">
        <v>201</v>
      </c>
    </row>
    <row r="9196" spans="1:6" x14ac:dyDescent="0.3">
      <c r="A9196" s="213">
        <v>2015</v>
      </c>
      <c r="B9196" s="213" t="s">
        <v>0</v>
      </c>
      <c r="C9196" s="213" t="s">
        <v>158</v>
      </c>
      <c r="D9196" s="213" t="s">
        <v>28</v>
      </c>
      <c r="E9196" s="213">
        <v>297</v>
      </c>
      <c r="F9196" s="213" t="s">
        <v>201</v>
      </c>
    </row>
    <row r="9197" spans="1:6" x14ac:dyDescent="0.3">
      <c r="A9197" s="213">
        <v>2015</v>
      </c>
      <c r="B9197" s="213" t="s">
        <v>0</v>
      </c>
      <c r="C9197" s="213" t="s">
        <v>158</v>
      </c>
      <c r="D9197" s="213" t="s">
        <v>31</v>
      </c>
      <c r="E9197" s="213">
        <v>178</v>
      </c>
      <c r="F9197" s="213" t="s">
        <v>201</v>
      </c>
    </row>
    <row r="9198" spans="1:6" x14ac:dyDescent="0.3">
      <c r="A9198" s="213">
        <v>2015</v>
      </c>
      <c r="B9198" s="213" t="s">
        <v>0</v>
      </c>
      <c r="C9198" s="213" t="s">
        <v>158</v>
      </c>
      <c r="D9198" s="213" t="s">
        <v>64</v>
      </c>
      <c r="E9198" s="213">
        <v>286</v>
      </c>
      <c r="F9198" s="213" t="s">
        <v>201</v>
      </c>
    </row>
    <row r="9199" spans="1:6" x14ac:dyDescent="0.3">
      <c r="A9199" s="213">
        <v>2015</v>
      </c>
      <c r="B9199" s="213" t="s">
        <v>0</v>
      </c>
      <c r="C9199" s="213" t="s">
        <v>158</v>
      </c>
      <c r="D9199" s="213" t="s">
        <v>280</v>
      </c>
      <c r="E9199" s="213">
        <v>68</v>
      </c>
      <c r="F9199" s="213" t="s">
        <v>201</v>
      </c>
    </row>
    <row r="9200" spans="1:6" x14ac:dyDescent="0.3">
      <c r="A9200" s="213">
        <v>2015</v>
      </c>
      <c r="B9200" s="213" t="s">
        <v>0</v>
      </c>
      <c r="C9200" s="213" t="s">
        <v>158</v>
      </c>
      <c r="D9200" s="213" t="s">
        <v>73</v>
      </c>
      <c r="E9200" s="213">
        <v>412</v>
      </c>
      <c r="F9200" s="213" t="s">
        <v>201</v>
      </c>
    </row>
    <row r="9201" spans="1:6" x14ac:dyDescent="0.3">
      <c r="A9201" s="213">
        <v>2015</v>
      </c>
      <c r="B9201" s="213" t="s">
        <v>0</v>
      </c>
      <c r="C9201" s="213" t="s">
        <v>158</v>
      </c>
      <c r="D9201" s="213" t="s">
        <v>26</v>
      </c>
      <c r="E9201" s="213">
        <v>218</v>
      </c>
      <c r="F9201" s="213" t="s">
        <v>201</v>
      </c>
    </row>
    <row r="9202" spans="1:6" x14ac:dyDescent="0.3">
      <c r="A9202" s="213">
        <v>2015</v>
      </c>
      <c r="B9202" s="213" t="s">
        <v>0</v>
      </c>
      <c r="C9202" s="213" t="s">
        <v>158</v>
      </c>
      <c r="D9202" s="213" t="s">
        <v>32</v>
      </c>
      <c r="E9202" s="213">
        <v>184</v>
      </c>
      <c r="F9202" s="213" t="s">
        <v>201</v>
      </c>
    </row>
    <row r="9203" spans="1:6" x14ac:dyDescent="0.3">
      <c r="A9203" s="213">
        <v>2015</v>
      </c>
      <c r="B9203" s="213" t="s">
        <v>0</v>
      </c>
      <c r="C9203" s="213" t="s">
        <v>158</v>
      </c>
      <c r="D9203" s="213" t="s">
        <v>46</v>
      </c>
      <c r="E9203" s="213">
        <v>435</v>
      </c>
      <c r="F9203" s="213" t="s">
        <v>201</v>
      </c>
    </row>
    <row r="9204" spans="1:6" x14ac:dyDescent="0.3">
      <c r="A9204" s="213">
        <v>2015</v>
      </c>
      <c r="B9204" s="213" t="s">
        <v>0</v>
      </c>
      <c r="C9204" s="213" t="s">
        <v>158</v>
      </c>
      <c r="D9204" s="213" t="s">
        <v>75</v>
      </c>
      <c r="E9204" s="213">
        <v>278</v>
      </c>
      <c r="F9204" s="213" t="s">
        <v>201</v>
      </c>
    </row>
    <row r="9205" spans="1:6" x14ac:dyDescent="0.3">
      <c r="A9205" s="213">
        <v>2015</v>
      </c>
      <c r="B9205" s="213" t="s">
        <v>0</v>
      </c>
      <c r="C9205" s="213" t="s">
        <v>158</v>
      </c>
      <c r="D9205" s="213" t="s">
        <v>10</v>
      </c>
      <c r="E9205" s="213">
        <v>721</v>
      </c>
      <c r="F9205" s="213" t="s">
        <v>201</v>
      </c>
    </row>
    <row r="9206" spans="1:6" x14ac:dyDescent="0.3">
      <c r="A9206" s="213">
        <v>2015</v>
      </c>
      <c r="B9206" s="213" t="s">
        <v>0</v>
      </c>
      <c r="C9206" s="213" t="s">
        <v>158</v>
      </c>
      <c r="D9206" s="213" t="s">
        <v>291</v>
      </c>
      <c r="E9206" s="213">
        <v>84</v>
      </c>
      <c r="F9206" s="213" t="s">
        <v>201</v>
      </c>
    </row>
    <row r="9207" spans="1:6" x14ac:dyDescent="0.3">
      <c r="A9207" s="213">
        <v>2015</v>
      </c>
      <c r="B9207" s="213" t="s">
        <v>0</v>
      </c>
      <c r="C9207" s="213" t="s">
        <v>158</v>
      </c>
      <c r="D9207" s="213" t="s">
        <v>15</v>
      </c>
      <c r="E9207" s="213">
        <v>614</v>
      </c>
      <c r="F9207" s="213" t="s">
        <v>201</v>
      </c>
    </row>
    <row r="9208" spans="1:6" x14ac:dyDescent="0.3">
      <c r="A9208" s="213">
        <v>2015</v>
      </c>
      <c r="B9208" s="213" t="s">
        <v>0</v>
      </c>
      <c r="C9208" s="213" t="s">
        <v>158</v>
      </c>
      <c r="D9208" s="213" t="s">
        <v>18</v>
      </c>
      <c r="E9208" s="213">
        <v>482</v>
      </c>
      <c r="F9208" s="213" t="s">
        <v>201</v>
      </c>
    </row>
    <row r="9209" spans="1:6" x14ac:dyDescent="0.3">
      <c r="A9209" s="213">
        <v>2015</v>
      </c>
      <c r="B9209" s="213" t="s">
        <v>0</v>
      </c>
      <c r="C9209" s="213" t="s">
        <v>158</v>
      </c>
      <c r="D9209" s="213" t="s">
        <v>77</v>
      </c>
      <c r="E9209" s="213">
        <v>182</v>
      </c>
      <c r="F9209" s="213" t="s">
        <v>201</v>
      </c>
    </row>
    <row r="9210" spans="1:6" x14ac:dyDescent="0.3">
      <c r="A9210" s="213">
        <v>2015</v>
      </c>
      <c r="B9210" s="213" t="s">
        <v>0</v>
      </c>
      <c r="C9210" s="213" t="s">
        <v>158</v>
      </c>
      <c r="D9210" s="213" t="s">
        <v>44</v>
      </c>
      <c r="E9210" s="213">
        <v>40</v>
      </c>
      <c r="F9210" s="213" t="s">
        <v>201</v>
      </c>
    </row>
    <row r="9211" spans="1:6" x14ac:dyDescent="0.3">
      <c r="A9211" s="213">
        <v>2015</v>
      </c>
      <c r="B9211" s="213" t="s">
        <v>0</v>
      </c>
      <c r="C9211" s="213" t="s">
        <v>158</v>
      </c>
      <c r="D9211" s="213" t="s">
        <v>71</v>
      </c>
      <c r="E9211" s="213">
        <v>222</v>
      </c>
      <c r="F9211" s="213" t="s">
        <v>201</v>
      </c>
    </row>
    <row r="9212" spans="1:6" x14ac:dyDescent="0.3">
      <c r="A9212" s="213">
        <v>2015</v>
      </c>
      <c r="B9212" s="213" t="s">
        <v>0</v>
      </c>
      <c r="C9212" s="213" t="s">
        <v>158</v>
      </c>
      <c r="D9212" s="213" t="s">
        <v>52</v>
      </c>
      <c r="E9212" s="213">
        <v>63</v>
      </c>
      <c r="F9212" s="213" t="s">
        <v>201</v>
      </c>
    </row>
    <row r="9213" spans="1:6" x14ac:dyDescent="0.3">
      <c r="A9213" s="213">
        <v>2015</v>
      </c>
      <c r="B9213" s="213" t="s">
        <v>0</v>
      </c>
      <c r="C9213" s="213" t="s">
        <v>158</v>
      </c>
      <c r="D9213" s="213" t="s">
        <v>20</v>
      </c>
      <c r="E9213" s="213">
        <v>359</v>
      </c>
      <c r="F9213" s="213" t="s">
        <v>201</v>
      </c>
    </row>
    <row r="9214" spans="1:6" x14ac:dyDescent="0.3">
      <c r="A9214" s="213">
        <v>2015</v>
      </c>
      <c r="B9214" s="213" t="s">
        <v>0</v>
      </c>
      <c r="C9214" s="213" t="s">
        <v>158</v>
      </c>
      <c r="D9214" s="213" t="s">
        <v>95</v>
      </c>
      <c r="E9214" s="213">
        <v>602</v>
      </c>
      <c r="F9214" s="213" t="s">
        <v>201</v>
      </c>
    </row>
    <row r="9215" spans="1:6" x14ac:dyDescent="0.3">
      <c r="A9215" s="213">
        <v>2015</v>
      </c>
      <c r="B9215" s="213" t="s">
        <v>0</v>
      </c>
      <c r="C9215" s="213" t="s">
        <v>158</v>
      </c>
      <c r="D9215" s="213" t="s">
        <v>30</v>
      </c>
      <c r="E9215" s="213">
        <v>68</v>
      </c>
      <c r="F9215" s="213" t="s">
        <v>201</v>
      </c>
    </row>
    <row r="9216" spans="1:6" x14ac:dyDescent="0.3">
      <c r="A9216" s="213">
        <v>2015</v>
      </c>
      <c r="B9216" s="213" t="s">
        <v>0</v>
      </c>
      <c r="C9216" s="213" t="s">
        <v>158</v>
      </c>
      <c r="D9216" s="213" t="s">
        <v>281</v>
      </c>
      <c r="E9216" s="292">
        <v>1297</v>
      </c>
      <c r="F9216" s="213" t="s">
        <v>201</v>
      </c>
    </row>
    <row r="9217" spans="1:6" x14ac:dyDescent="0.3">
      <c r="A9217" s="213">
        <v>2015</v>
      </c>
      <c r="B9217" s="213" t="s">
        <v>0</v>
      </c>
      <c r="C9217" s="213" t="s">
        <v>158</v>
      </c>
      <c r="D9217" s="213" t="s">
        <v>282</v>
      </c>
      <c r="E9217" s="213">
        <v>123</v>
      </c>
      <c r="F9217" s="213" t="s">
        <v>201</v>
      </c>
    </row>
    <row r="9218" spans="1:6" x14ac:dyDescent="0.3">
      <c r="A9218" s="213">
        <v>2015</v>
      </c>
      <c r="B9218" s="213" t="s">
        <v>0</v>
      </c>
      <c r="C9218" s="213" t="s">
        <v>158</v>
      </c>
      <c r="D9218" s="213" t="s">
        <v>145</v>
      </c>
      <c r="E9218" s="292">
        <v>6078</v>
      </c>
      <c r="F9218" s="213" t="s">
        <v>201</v>
      </c>
    </row>
    <row r="9219" spans="1:6" x14ac:dyDescent="0.3">
      <c r="A9219" s="213">
        <v>2015</v>
      </c>
      <c r="B9219" s="213" t="s">
        <v>0</v>
      </c>
      <c r="C9219" s="213" t="s">
        <v>158</v>
      </c>
      <c r="D9219" s="213" t="s">
        <v>146</v>
      </c>
      <c r="E9219" s="292">
        <v>3215</v>
      </c>
      <c r="F9219" s="213" t="s">
        <v>201</v>
      </c>
    </row>
    <row r="9220" spans="1:6" x14ac:dyDescent="0.3">
      <c r="A9220" s="213">
        <v>2015</v>
      </c>
      <c r="B9220" s="213" t="s">
        <v>0</v>
      </c>
      <c r="C9220" s="213" t="s">
        <v>158</v>
      </c>
      <c r="D9220" s="213" t="s">
        <v>147</v>
      </c>
      <c r="E9220" s="292">
        <v>7014</v>
      </c>
      <c r="F9220" s="213" t="s">
        <v>201</v>
      </c>
    </row>
    <row r="9221" spans="1:6" x14ac:dyDescent="0.3">
      <c r="A9221" s="213">
        <v>2015</v>
      </c>
      <c r="B9221" s="213" t="s">
        <v>0</v>
      </c>
      <c r="C9221" s="213" t="s">
        <v>81</v>
      </c>
      <c r="D9221" s="213" t="s">
        <v>35</v>
      </c>
      <c r="E9221" s="213">
        <v>32</v>
      </c>
      <c r="F9221" s="213" t="s">
        <v>201</v>
      </c>
    </row>
    <row r="9222" spans="1:6" x14ac:dyDescent="0.3">
      <c r="A9222" s="213">
        <v>2015</v>
      </c>
      <c r="B9222" s="213" t="s">
        <v>0</v>
      </c>
      <c r="C9222" s="213" t="s">
        <v>81</v>
      </c>
      <c r="D9222" s="213" t="s">
        <v>59</v>
      </c>
      <c r="E9222" s="213">
        <v>51</v>
      </c>
      <c r="F9222" s="213" t="s">
        <v>201</v>
      </c>
    </row>
    <row r="9223" spans="1:6" x14ac:dyDescent="0.3">
      <c r="A9223" s="213">
        <v>2015</v>
      </c>
      <c r="B9223" s="213" t="s">
        <v>0</v>
      </c>
      <c r="C9223" s="213" t="s">
        <v>81</v>
      </c>
      <c r="D9223" s="213" t="s">
        <v>79</v>
      </c>
      <c r="E9223" s="213">
        <v>569</v>
      </c>
      <c r="F9223" s="213" t="s">
        <v>201</v>
      </c>
    </row>
    <row r="9224" spans="1:6" x14ac:dyDescent="0.3">
      <c r="A9224" s="213">
        <v>2015</v>
      </c>
      <c r="B9224" s="213" t="s">
        <v>0</v>
      </c>
      <c r="C9224" s="213" t="s">
        <v>81</v>
      </c>
      <c r="D9224" s="213" t="s">
        <v>17</v>
      </c>
      <c r="E9224" s="213">
        <v>371</v>
      </c>
      <c r="F9224" s="213" t="s">
        <v>201</v>
      </c>
    </row>
    <row r="9225" spans="1:6" x14ac:dyDescent="0.3">
      <c r="A9225" s="213">
        <v>2015</v>
      </c>
      <c r="B9225" s="213" t="s">
        <v>0</v>
      </c>
      <c r="C9225" s="213" t="s">
        <v>81</v>
      </c>
      <c r="D9225" s="213" t="s">
        <v>274</v>
      </c>
      <c r="E9225" s="213">
        <v>37</v>
      </c>
      <c r="F9225" s="213" t="s">
        <v>201</v>
      </c>
    </row>
    <row r="9226" spans="1:6" x14ac:dyDescent="0.3">
      <c r="A9226" s="213">
        <v>2015</v>
      </c>
      <c r="B9226" s="213" t="s">
        <v>0</v>
      </c>
      <c r="C9226" s="213" t="s">
        <v>81</v>
      </c>
      <c r="D9226" s="213" t="s">
        <v>66</v>
      </c>
      <c r="E9226" s="213">
        <v>90</v>
      </c>
      <c r="F9226" s="213" t="s">
        <v>201</v>
      </c>
    </row>
    <row r="9227" spans="1:6" x14ac:dyDescent="0.3">
      <c r="A9227" s="213">
        <v>2015</v>
      </c>
      <c r="B9227" s="213" t="s">
        <v>0</v>
      </c>
      <c r="C9227" s="213" t="s">
        <v>81</v>
      </c>
      <c r="D9227" s="213" t="s">
        <v>283</v>
      </c>
      <c r="E9227" s="213">
        <v>42</v>
      </c>
      <c r="F9227" s="213" t="s">
        <v>201</v>
      </c>
    </row>
    <row r="9228" spans="1:6" x14ac:dyDescent="0.3">
      <c r="A9228" s="213">
        <v>2015</v>
      </c>
      <c r="B9228" s="213" t="s">
        <v>0</v>
      </c>
      <c r="C9228" s="213" t="s">
        <v>81</v>
      </c>
      <c r="D9228" s="213" t="s">
        <v>11</v>
      </c>
      <c r="E9228" s="213">
        <v>656</v>
      </c>
      <c r="F9228" s="213" t="s">
        <v>201</v>
      </c>
    </row>
    <row r="9229" spans="1:6" x14ac:dyDescent="0.3">
      <c r="A9229" s="213">
        <v>2015</v>
      </c>
      <c r="B9229" s="213" t="s">
        <v>0</v>
      </c>
      <c r="C9229" s="213" t="s">
        <v>81</v>
      </c>
      <c r="D9229" s="213" t="s">
        <v>56</v>
      </c>
      <c r="E9229" s="213">
        <v>149</v>
      </c>
      <c r="F9229" s="213" t="s">
        <v>201</v>
      </c>
    </row>
    <row r="9230" spans="1:6" x14ac:dyDescent="0.3">
      <c r="A9230" s="213">
        <v>2015</v>
      </c>
      <c r="B9230" s="213" t="s">
        <v>0</v>
      </c>
      <c r="C9230" s="213" t="s">
        <v>81</v>
      </c>
      <c r="D9230" s="213" t="s">
        <v>29</v>
      </c>
      <c r="E9230" s="213">
        <v>178</v>
      </c>
      <c r="F9230" s="213" t="s">
        <v>201</v>
      </c>
    </row>
    <row r="9231" spans="1:6" x14ac:dyDescent="0.3">
      <c r="A9231" s="213">
        <v>2015</v>
      </c>
      <c r="B9231" s="213" t="s">
        <v>0</v>
      </c>
      <c r="C9231" s="213" t="s">
        <v>81</v>
      </c>
      <c r="D9231" s="213" t="s">
        <v>47</v>
      </c>
      <c r="E9231" s="213">
        <v>458</v>
      </c>
      <c r="F9231" s="213" t="s">
        <v>201</v>
      </c>
    </row>
    <row r="9232" spans="1:6" x14ac:dyDescent="0.3">
      <c r="A9232" s="213">
        <v>2015</v>
      </c>
      <c r="B9232" s="213" t="s">
        <v>0</v>
      </c>
      <c r="C9232" s="213" t="s">
        <v>81</v>
      </c>
      <c r="D9232" s="213" t="s">
        <v>57</v>
      </c>
      <c r="E9232" s="213">
        <v>105</v>
      </c>
      <c r="F9232" s="213" t="s">
        <v>201</v>
      </c>
    </row>
    <row r="9233" spans="1:6" x14ac:dyDescent="0.3">
      <c r="A9233" s="213">
        <v>2015</v>
      </c>
      <c r="B9233" s="213" t="s">
        <v>0</v>
      </c>
      <c r="C9233" s="213" t="s">
        <v>81</v>
      </c>
      <c r="D9233" s="213" t="s">
        <v>74</v>
      </c>
      <c r="E9233" s="213">
        <v>443</v>
      </c>
      <c r="F9233" s="213" t="s">
        <v>201</v>
      </c>
    </row>
    <row r="9234" spans="1:6" x14ac:dyDescent="0.3">
      <c r="A9234" s="213">
        <v>2015</v>
      </c>
      <c r="B9234" s="213" t="s">
        <v>0</v>
      </c>
      <c r="C9234" s="213" t="s">
        <v>81</v>
      </c>
      <c r="D9234" s="213" t="s">
        <v>53</v>
      </c>
      <c r="E9234" s="213">
        <v>64</v>
      </c>
      <c r="F9234" s="213" t="s">
        <v>201</v>
      </c>
    </row>
    <row r="9235" spans="1:6" x14ac:dyDescent="0.3">
      <c r="A9235" s="213">
        <v>2015</v>
      </c>
      <c r="B9235" s="213" t="s">
        <v>0</v>
      </c>
      <c r="C9235" s="213" t="s">
        <v>81</v>
      </c>
      <c r="D9235" s="213" t="s">
        <v>33</v>
      </c>
      <c r="E9235" s="213">
        <v>87</v>
      </c>
      <c r="F9235" s="213" t="s">
        <v>201</v>
      </c>
    </row>
    <row r="9236" spans="1:6" x14ac:dyDescent="0.3">
      <c r="A9236" s="213">
        <v>2015</v>
      </c>
      <c r="B9236" s="213" t="s">
        <v>0</v>
      </c>
      <c r="C9236" s="213" t="s">
        <v>81</v>
      </c>
      <c r="D9236" s="213" t="s">
        <v>60</v>
      </c>
      <c r="E9236" s="213">
        <v>184</v>
      </c>
      <c r="F9236" s="213" t="s">
        <v>201</v>
      </c>
    </row>
    <row r="9237" spans="1:6" x14ac:dyDescent="0.3">
      <c r="A9237" s="213">
        <v>2015</v>
      </c>
      <c r="B9237" s="213" t="s">
        <v>0</v>
      </c>
      <c r="C9237" s="213" t="s">
        <v>81</v>
      </c>
      <c r="D9237" s="213" t="s">
        <v>25</v>
      </c>
      <c r="E9237" s="213">
        <v>453</v>
      </c>
      <c r="F9237" s="213" t="s">
        <v>201</v>
      </c>
    </row>
    <row r="9238" spans="1:6" x14ac:dyDescent="0.3">
      <c r="A9238" s="213">
        <v>2015</v>
      </c>
      <c r="B9238" s="213" t="s">
        <v>0</v>
      </c>
      <c r="C9238" s="213" t="s">
        <v>81</v>
      </c>
      <c r="D9238" s="213" t="s">
        <v>7</v>
      </c>
      <c r="E9238" s="213">
        <v>552</v>
      </c>
      <c r="F9238" s="213" t="s">
        <v>201</v>
      </c>
    </row>
    <row r="9239" spans="1:6" x14ac:dyDescent="0.3">
      <c r="A9239" s="213">
        <v>2015</v>
      </c>
      <c r="B9239" s="213" t="s">
        <v>0</v>
      </c>
      <c r="C9239" s="213" t="s">
        <v>81</v>
      </c>
      <c r="D9239" s="213" t="s">
        <v>36</v>
      </c>
      <c r="E9239" s="213">
        <v>165</v>
      </c>
      <c r="F9239" s="213" t="s">
        <v>201</v>
      </c>
    </row>
    <row r="9240" spans="1:6" x14ac:dyDescent="0.3">
      <c r="A9240" s="213">
        <v>2015</v>
      </c>
      <c r="B9240" s="213" t="s">
        <v>0</v>
      </c>
      <c r="C9240" s="213" t="s">
        <v>81</v>
      </c>
      <c r="D9240" s="213" t="s">
        <v>21</v>
      </c>
      <c r="E9240" s="213">
        <v>165</v>
      </c>
      <c r="F9240" s="213" t="s">
        <v>201</v>
      </c>
    </row>
    <row r="9241" spans="1:6" x14ac:dyDescent="0.3">
      <c r="A9241" s="213">
        <v>2015</v>
      </c>
      <c r="B9241" s="213" t="s">
        <v>0</v>
      </c>
      <c r="C9241" s="213" t="s">
        <v>81</v>
      </c>
      <c r="D9241" s="213" t="s">
        <v>16</v>
      </c>
      <c r="E9241" s="213">
        <v>409</v>
      </c>
      <c r="F9241" s="213" t="s">
        <v>201</v>
      </c>
    </row>
    <row r="9242" spans="1:6" x14ac:dyDescent="0.3">
      <c r="A9242" s="213">
        <v>2015</v>
      </c>
      <c r="B9242" s="213" t="s">
        <v>0</v>
      </c>
      <c r="C9242" s="213" t="s">
        <v>81</v>
      </c>
      <c r="D9242" s="213" t="s">
        <v>2</v>
      </c>
      <c r="E9242" s="213">
        <v>905</v>
      </c>
      <c r="F9242" s="213" t="s">
        <v>201</v>
      </c>
    </row>
    <row r="9243" spans="1:6" x14ac:dyDescent="0.3">
      <c r="A9243" s="213">
        <v>2015</v>
      </c>
      <c r="B9243" s="213" t="s">
        <v>0</v>
      </c>
      <c r="C9243" s="213" t="s">
        <v>81</v>
      </c>
      <c r="D9243" s="213" t="s">
        <v>287</v>
      </c>
      <c r="E9243" s="213">
        <v>30</v>
      </c>
      <c r="F9243" s="213" t="s">
        <v>201</v>
      </c>
    </row>
    <row r="9244" spans="1:6" x14ac:dyDescent="0.3">
      <c r="A9244" s="213">
        <v>2015</v>
      </c>
      <c r="B9244" s="213" t="s">
        <v>0</v>
      </c>
      <c r="C9244" s="213" t="s">
        <v>81</v>
      </c>
      <c r="D9244" s="213" t="s">
        <v>4</v>
      </c>
      <c r="E9244" s="213">
        <v>981</v>
      </c>
      <c r="F9244" s="213" t="s">
        <v>201</v>
      </c>
    </row>
    <row r="9245" spans="1:6" x14ac:dyDescent="0.3">
      <c r="A9245" s="213">
        <v>2015</v>
      </c>
      <c r="B9245" s="213" t="s">
        <v>0</v>
      </c>
      <c r="C9245" s="213" t="s">
        <v>81</v>
      </c>
      <c r="D9245" s="213" t="s">
        <v>38</v>
      </c>
      <c r="E9245" s="213">
        <v>71</v>
      </c>
      <c r="F9245" s="213" t="s">
        <v>201</v>
      </c>
    </row>
    <row r="9246" spans="1:6" x14ac:dyDescent="0.3">
      <c r="A9246" s="213">
        <v>2015</v>
      </c>
      <c r="B9246" s="213" t="s">
        <v>0</v>
      </c>
      <c r="C9246" s="213" t="s">
        <v>81</v>
      </c>
      <c r="D9246" s="213" t="s">
        <v>275</v>
      </c>
      <c r="E9246" s="213">
        <v>89</v>
      </c>
      <c r="F9246" s="213" t="s">
        <v>201</v>
      </c>
    </row>
    <row r="9247" spans="1:6" x14ac:dyDescent="0.3">
      <c r="A9247" s="213">
        <v>2015</v>
      </c>
      <c r="B9247" s="213" t="s">
        <v>0</v>
      </c>
      <c r="C9247" s="213" t="s">
        <v>81</v>
      </c>
      <c r="D9247" s="213" t="s">
        <v>8</v>
      </c>
      <c r="E9247" s="213">
        <v>351</v>
      </c>
      <c r="F9247" s="213" t="s">
        <v>201</v>
      </c>
    </row>
    <row r="9248" spans="1:6" x14ac:dyDescent="0.3">
      <c r="A9248" s="213">
        <v>2015</v>
      </c>
      <c r="B9248" s="213" t="s">
        <v>0</v>
      </c>
      <c r="C9248" s="213" t="s">
        <v>81</v>
      </c>
      <c r="D9248" s="213" t="s">
        <v>78</v>
      </c>
      <c r="E9248" s="213">
        <v>441</v>
      </c>
      <c r="F9248" s="213" t="s">
        <v>201</v>
      </c>
    </row>
    <row r="9249" spans="1:6" x14ac:dyDescent="0.3">
      <c r="A9249" s="213">
        <v>2015</v>
      </c>
      <c r="B9249" s="213" t="s">
        <v>0</v>
      </c>
      <c r="C9249" s="213" t="s">
        <v>81</v>
      </c>
      <c r="D9249" s="213" t="s">
        <v>27</v>
      </c>
      <c r="E9249" s="213">
        <v>326</v>
      </c>
      <c r="F9249" s="213" t="s">
        <v>201</v>
      </c>
    </row>
    <row r="9250" spans="1:6" x14ac:dyDescent="0.3">
      <c r="A9250" s="213">
        <v>2015</v>
      </c>
      <c r="B9250" s="213" t="s">
        <v>0</v>
      </c>
      <c r="C9250" s="213" t="s">
        <v>81</v>
      </c>
      <c r="D9250" s="213" t="s">
        <v>13</v>
      </c>
      <c r="E9250" s="213">
        <v>157</v>
      </c>
      <c r="F9250" s="213" t="s">
        <v>201</v>
      </c>
    </row>
    <row r="9251" spans="1:6" x14ac:dyDescent="0.3">
      <c r="A9251" s="213">
        <v>2015</v>
      </c>
      <c r="B9251" s="213" t="s">
        <v>0</v>
      </c>
      <c r="C9251" s="213" t="s">
        <v>81</v>
      </c>
      <c r="D9251" s="213" t="s">
        <v>70</v>
      </c>
      <c r="E9251" s="213">
        <v>399</v>
      </c>
      <c r="F9251" s="213" t="s">
        <v>201</v>
      </c>
    </row>
    <row r="9252" spans="1:6" x14ac:dyDescent="0.3">
      <c r="A9252" s="213">
        <v>2015</v>
      </c>
      <c r="B9252" s="213" t="s">
        <v>0</v>
      </c>
      <c r="C9252" s="213" t="s">
        <v>81</v>
      </c>
      <c r="D9252" s="213" t="s">
        <v>72</v>
      </c>
      <c r="E9252" s="213">
        <v>96</v>
      </c>
      <c r="F9252" s="213" t="s">
        <v>201</v>
      </c>
    </row>
    <row r="9253" spans="1:6" x14ac:dyDescent="0.3">
      <c r="A9253" s="213">
        <v>2015</v>
      </c>
      <c r="B9253" s="213" t="s">
        <v>0</v>
      </c>
      <c r="C9253" s="213" t="s">
        <v>81</v>
      </c>
      <c r="D9253" s="213" t="s">
        <v>276</v>
      </c>
      <c r="E9253" s="213">
        <v>53</v>
      </c>
      <c r="F9253" s="213" t="s">
        <v>201</v>
      </c>
    </row>
    <row r="9254" spans="1:6" x14ac:dyDescent="0.3">
      <c r="A9254" s="213">
        <v>2015</v>
      </c>
      <c r="B9254" s="213" t="s">
        <v>0</v>
      </c>
      <c r="C9254" s="213" t="s">
        <v>81</v>
      </c>
      <c r="D9254" s="213" t="s">
        <v>6</v>
      </c>
      <c r="E9254" s="292">
        <v>1008</v>
      </c>
      <c r="F9254" s="213" t="s">
        <v>201</v>
      </c>
    </row>
    <row r="9255" spans="1:6" x14ac:dyDescent="0.3">
      <c r="A9255" s="213">
        <v>2015</v>
      </c>
      <c r="B9255" s="213" t="s">
        <v>0</v>
      </c>
      <c r="C9255" s="213" t="s">
        <v>81</v>
      </c>
      <c r="D9255" s="213" t="s">
        <v>62</v>
      </c>
      <c r="E9255" s="213">
        <v>257</v>
      </c>
      <c r="F9255" s="213" t="s">
        <v>201</v>
      </c>
    </row>
    <row r="9256" spans="1:6" x14ac:dyDescent="0.3">
      <c r="A9256" s="213">
        <v>2015</v>
      </c>
      <c r="B9256" s="213" t="s">
        <v>0</v>
      </c>
      <c r="C9256" s="213" t="s">
        <v>81</v>
      </c>
      <c r="D9256" s="213" t="s">
        <v>5</v>
      </c>
      <c r="E9256" s="213">
        <v>699</v>
      </c>
      <c r="F9256" s="213" t="s">
        <v>201</v>
      </c>
    </row>
    <row r="9257" spans="1:6" x14ac:dyDescent="0.3">
      <c r="A9257" s="213">
        <v>2015</v>
      </c>
      <c r="B9257" s="213" t="s">
        <v>0</v>
      </c>
      <c r="C9257" s="213" t="s">
        <v>81</v>
      </c>
      <c r="D9257" s="213" t="s">
        <v>76</v>
      </c>
      <c r="E9257" s="213">
        <v>386</v>
      </c>
      <c r="F9257" s="213" t="s">
        <v>201</v>
      </c>
    </row>
    <row r="9258" spans="1:6" x14ac:dyDescent="0.3">
      <c r="A9258" s="213">
        <v>2015</v>
      </c>
      <c r="B9258" s="213" t="s">
        <v>0</v>
      </c>
      <c r="C9258" s="213" t="s">
        <v>81</v>
      </c>
      <c r="D9258" s="213" t="s">
        <v>63</v>
      </c>
      <c r="E9258" s="213">
        <v>91</v>
      </c>
      <c r="F9258" s="213" t="s">
        <v>201</v>
      </c>
    </row>
    <row r="9259" spans="1:6" x14ac:dyDescent="0.3">
      <c r="A9259" s="213">
        <v>2015</v>
      </c>
      <c r="B9259" s="213" t="s">
        <v>0</v>
      </c>
      <c r="C9259" s="213" t="s">
        <v>81</v>
      </c>
      <c r="D9259" s="213" t="s">
        <v>277</v>
      </c>
      <c r="E9259" s="213">
        <v>38</v>
      </c>
      <c r="F9259" s="213" t="s">
        <v>201</v>
      </c>
    </row>
    <row r="9260" spans="1:6" x14ac:dyDescent="0.3">
      <c r="A9260" s="213">
        <v>2015</v>
      </c>
      <c r="B9260" s="213" t="s">
        <v>0</v>
      </c>
      <c r="C9260" s="213" t="s">
        <v>81</v>
      </c>
      <c r="D9260" s="213" t="s">
        <v>43</v>
      </c>
      <c r="E9260" s="213">
        <v>103</v>
      </c>
      <c r="F9260" s="213" t="s">
        <v>201</v>
      </c>
    </row>
    <row r="9261" spans="1:6" x14ac:dyDescent="0.3">
      <c r="A9261" s="213">
        <v>2015</v>
      </c>
      <c r="B9261" s="213" t="s">
        <v>0</v>
      </c>
      <c r="C9261" s="213" t="s">
        <v>81</v>
      </c>
      <c r="D9261" s="213" t="s">
        <v>65</v>
      </c>
      <c r="E9261" s="213">
        <v>106</v>
      </c>
      <c r="F9261" s="213" t="s">
        <v>201</v>
      </c>
    </row>
    <row r="9262" spans="1:6" x14ac:dyDescent="0.3">
      <c r="A9262" s="213">
        <v>2015</v>
      </c>
      <c r="B9262" s="213" t="s">
        <v>0</v>
      </c>
      <c r="C9262" s="213" t="s">
        <v>81</v>
      </c>
      <c r="D9262" s="213" t="s">
        <v>22</v>
      </c>
      <c r="E9262" s="213">
        <v>152</v>
      </c>
      <c r="F9262" s="213" t="s">
        <v>201</v>
      </c>
    </row>
    <row r="9263" spans="1:6" x14ac:dyDescent="0.3">
      <c r="A9263" s="213">
        <v>2015</v>
      </c>
      <c r="B9263" s="213" t="s">
        <v>0</v>
      </c>
      <c r="C9263" s="213" t="s">
        <v>81</v>
      </c>
      <c r="D9263" s="213" t="s">
        <v>61</v>
      </c>
      <c r="E9263" s="213">
        <v>83</v>
      </c>
      <c r="F9263" s="213" t="s">
        <v>201</v>
      </c>
    </row>
    <row r="9264" spans="1:6" x14ac:dyDescent="0.3">
      <c r="A9264" s="213">
        <v>2015</v>
      </c>
      <c r="B9264" s="213" t="s">
        <v>0</v>
      </c>
      <c r="C9264" s="213" t="s">
        <v>81</v>
      </c>
      <c r="D9264" s="213" t="s">
        <v>23</v>
      </c>
      <c r="E9264" s="213">
        <v>177</v>
      </c>
      <c r="F9264" s="213" t="s">
        <v>201</v>
      </c>
    </row>
    <row r="9265" spans="1:6" x14ac:dyDescent="0.3">
      <c r="A9265" s="213">
        <v>2015</v>
      </c>
      <c r="B9265" s="213" t="s">
        <v>0</v>
      </c>
      <c r="C9265" s="213" t="s">
        <v>81</v>
      </c>
      <c r="D9265" s="213" t="s">
        <v>12</v>
      </c>
      <c r="E9265" s="213">
        <v>114</v>
      </c>
      <c r="F9265" s="213" t="s">
        <v>201</v>
      </c>
    </row>
    <row r="9266" spans="1:6" x14ac:dyDescent="0.3">
      <c r="A9266" s="213">
        <v>2015</v>
      </c>
      <c r="B9266" s="213" t="s">
        <v>0</v>
      </c>
      <c r="C9266" s="213" t="s">
        <v>81</v>
      </c>
      <c r="D9266" s="213" t="s">
        <v>278</v>
      </c>
      <c r="E9266" s="213">
        <v>240</v>
      </c>
      <c r="F9266" s="213" t="s">
        <v>201</v>
      </c>
    </row>
    <row r="9267" spans="1:6" x14ac:dyDescent="0.3">
      <c r="A9267" s="213">
        <v>2015</v>
      </c>
      <c r="B9267" s="213" t="s">
        <v>0</v>
      </c>
      <c r="C9267" s="213" t="s">
        <v>81</v>
      </c>
      <c r="D9267" s="213" t="s">
        <v>19</v>
      </c>
      <c r="E9267" s="213">
        <v>239</v>
      </c>
      <c r="F9267" s="213" t="s">
        <v>201</v>
      </c>
    </row>
    <row r="9268" spans="1:6" x14ac:dyDescent="0.3">
      <c r="A9268" s="213">
        <v>2015</v>
      </c>
      <c r="B9268" s="213" t="s">
        <v>0</v>
      </c>
      <c r="C9268" s="213" t="s">
        <v>81</v>
      </c>
      <c r="D9268" s="213" t="s">
        <v>45</v>
      </c>
      <c r="E9268" s="213">
        <v>35</v>
      </c>
      <c r="F9268" s="213" t="s">
        <v>201</v>
      </c>
    </row>
    <row r="9269" spans="1:6" x14ac:dyDescent="0.3">
      <c r="A9269" s="213">
        <v>2015</v>
      </c>
      <c r="B9269" s="213" t="s">
        <v>0</v>
      </c>
      <c r="C9269" s="213" t="s">
        <v>81</v>
      </c>
      <c r="D9269" s="213" t="s">
        <v>48</v>
      </c>
      <c r="E9269" s="213">
        <v>146</v>
      </c>
      <c r="F9269" s="213" t="s">
        <v>201</v>
      </c>
    </row>
    <row r="9270" spans="1:6" x14ac:dyDescent="0.3">
      <c r="A9270" s="213">
        <v>2015</v>
      </c>
      <c r="B9270" s="213" t="s">
        <v>0</v>
      </c>
      <c r="C9270" s="213" t="s">
        <v>81</v>
      </c>
      <c r="D9270" s="213" t="s">
        <v>34</v>
      </c>
      <c r="E9270" s="213">
        <v>77</v>
      </c>
      <c r="F9270" s="213" t="s">
        <v>201</v>
      </c>
    </row>
    <row r="9271" spans="1:6" x14ac:dyDescent="0.3">
      <c r="A9271" s="213">
        <v>2015</v>
      </c>
      <c r="B9271" s="213" t="s">
        <v>0</v>
      </c>
      <c r="C9271" s="213" t="s">
        <v>81</v>
      </c>
      <c r="D9271" s="213" t="s">
        <v>3</v>
      </c>
      <c r="E9271" s="213">
        <v>853</v>
      </c>
      <c r="F9271" s="213" t="s">
        <v>201</v>
      </c>
    </row>
    <row r="9272" spans="1:6" x14ac:dyDescent="0.3">
      <c r="A9272" s="213">
        <v>2015</v>
      </c>
      <c r="B9272" s="213" t="s">
        <v>0</v>
      </c>
      <c r="C9272" s="213" t="s">
        <v>81</v>
      </c>
      <c r="D9272" s="213" t="s">
        <v>80</v>
      </c>
      <c r="E9272" s="213">
        <v>272</v>
      </c>
      <c r="F9272" s="213" t="s">
        <v>201</v>
      </c>
    </row>
    <row r="9273" spans="1:6" x14ac:dyDescent="0.3">
      <c r="A9273" s="213">
        <v>2015</v>
      </c>
      <c r="B9273" s="213" t="s">
        <v>0</v>
      </c>
      <c r="C9273" s="213" t="s">
        <v>81</v>
      </c>
      <c r="D9273" s="213" t="s">
        <v>39</v>
      </c>
      <c r="E9273" s="213">
        <v>175</v>
      </c>
      <c r="F9273" s="213" t="s">
        <v>201</v>
      </c>
    </row>
    <row r="9274" spans="1:6" x14ac:dyDescent="0.3">
      <c r="A9274" s="213">
        <v>2015</v>
      </c>
      <c r="B9274" s="213" t="s">
        <v>0</v>
      </c>
      <c r="C9274" s="213" t="s">
        <v>81</v>
      </c>
      <c r="D9274" s="213" t="s">
        <v>14</v>
      </c>
      <c r="E9274" s="213">
        <v>520</v>
      </c>
      <c r="F9274" s="213" t="s">
        <v>201</v>
      </c>
    </row>
    <row r="9275" spans="1:6" x14ac:dyDescent="0.3">
      <c r="A9275" s="213">
        <v>2015</v>
      </c>
      <c r="B9275" s="213" t="s">
        <v>0</v>
      </c>
      <c r="C9275" s="213" t="s">
        <v>81</v>
      </c>
      <c r="D9275" s="213" t="s">
        <v>68</v>
      </c>
      <c r="E9275" s="213">
        <v>99</v>
      </c>
      <c r="F9275" s="213" t="s">
        <v>201</v>
      </c>
    </row>
    <row r="9276" spans="1:6" x14ac:dyDescent="0.3">
      <c r="A9276" s="213">
        <v>2015</v>
      </c>
      <c r="B9276" s="213" t="s">
        <v>0</v>
      </c>
      <c r="C9276" s="213" t="s">
        <v>81</v>
      </c>
      <c r="D9276" s="213" t="s">
        <v>69</v>
      </c>
      <c r="E9276" s="213">
        <v>90</v>
      </c>
      <c r="F9276" s="213" t="s">
        <v>201</v>
      </c>
    </row>
    <row r="9277" spans="1:6" x14ac:dyDescent="0.3">
      <c r="A9277" s="213">
        <v>2015</v>
      </c>
      <c r="B9277" s="213" t="s">
        <v>0</v>
      </c>
      <c r="C9277" s="213" t="s">
        <v>81</v>
      </c>
      <c r="D9277" s="213" t="s">
        <v>279</v>
      </c>
      <c r="E9277" s="213">
        <v>39</v>
      </c>
      <c r="F9277" s="213" t="s">
        <v>201</v>
      </c>
    </row>
    <row r="9278" spans="1:6" x14ac:dyDescent="0.3">
      <c r="A9278" s="213">
        <v>2015</v>
      </c>
      <c r="B9278" s="213" t="s">
        <v>0</v>
      </c>
      <c r="C9278" s="213" t="s">
        <v>81</v>
      </c>
      <c r="D9278" s="213" t="s">
        <v>24</v>
      </c>
      <c r="E9278" s="213">
        <v>623</v>
      </c>
      <c r="F9278" s="213" t="s">
        <v>201</v>
      </c>
    </row>
    <row r="9279" spans="1:6" x14ac:dyDescent="0.3">
      <c r="A9279" s="213">
        <v>2015</v>
      </c>
      <c r="B9279" s="213" t="s">
        <v>0</v>
      </c>
      <c r="C9279" s="213" t="s">
        <v>81</v>
      </c>
      <c r="D9279" s="213" t="s">
        <v>9</v>
      </c>
      <c r="E9279" s="213">
        <v>405</v>
      </c>
      <c r="F9279" s="213" t="s">
        <v>201</v>
      </c>
    </row>
    <row r="9280" spans="1:6" x14ac:dyDescent="0.3">
      <c r="A9280" s="213">
        <v>2015</v>
      </c>
      <c r="B9280" s="213" t="s">
        <v>0</v>
      </c>
      <c r="C9280" s="213" t="s">
        <v>81</v>
      </c>
      <c r="D9280" s="213" t="s">
        <v>67</v>
      </c>
      <c r="E9280" s="213">
        <v>168</v>
      </c>
      <c r="F9280" s="213" t="s">
        <v>201</v>
      </c>
    </row>
    <row r="9281" spans="1:6" x14ac:dyDescent="0.3">
      <c r="A9281" s="213">
        <v>2015</v>
      </c>
      <c r="B9281" s="213" t="s">
        <v>0</v>
      </c>
      <c r="C9281" s="213" t="s">
        <v>81</v>
      </c>
      <c r="D9281" s="213" t="s">
        <v>28</v>
      </c>
      <c r="E9281" s="213">
        <v>289</v>
      </c>
      <c r="F9281" s="213" t="s">
        <v>201</v>
      </c>
    </row>
    <row r="9282" spans="1:6" x14ac:dyDescent="0.3">
      <c r="A9282" s="213">
        <v>2015</v>
      </c>
      <c r="B9282" s="213" t="s">
        <v>0</v>
      </c>
      <c r="C9282" s="213" t="s">
        <v>81</v>
      </c>
      <c r="D9282" s="213" t="s">
        <v>31</v>
      </c>
      <c r="E9282" s="213">
        <v>163</v>
      </c>
      <c r="F9282" s="213" t="s">
        <v>201</v>
      </c>
    </row>
    <row r="9283" spans="1:6" x14ac:dyDescent="0.3">
      <c r="A9283" s="213">
        <v>2015</v>
      </c>
      <c r="B9283" s="213" t="s">
        <v>0</v>
      </c>
      <c r="C9283" s="213" t="s">
        <v>81</v>
      </c>
      <c r="D9283" s="213" t="s">
        <v>64</v>
      </c>
      <c r="E9283" s="213">
        <v>262</v>
      </c>
      <c r="F9283" s="213" t="s">
        <v>201</v>
      </c>
    </row>
    <row r="9284" spans="1:6" x14ac:dyDescent="0.3">
      <c r="A9284" s="213">
        <v>2015</v>
      </c>
      <c r="B9284" s="213" t="s">
        <v>0</v>
      </c>
      <c r="C9284" s="213" t="s">
        <v>81</v>
      </c>
      <c r="D9284" s="213" t="s">
        <v>280</v>
      </c>
      <c r="E9284" s="213">
        <v>52</v>
      </c>
      <c r="F9284" s="213" t="s">
        <v>201</v>
      </c>
    </row>
    <row r="9285" spans="1:6" x14ac:dyDescent="0.3">
      <c r="A9285" s="213">
        <v>2015</v>
      </c>
      <c r="B9285" s="213" t="s">
        <v>0</v>
      </c>
      <c r="C9285" s="213" t="s">
        <v>81</v>
      </c>
      <c r="D9285" s="213" t="s">
        <v>73</v>
      </c>
      <c r="E9285" s="213">
        <v>397</v>
      </c>
      <c r="F9285" s="213" t="s">
        <v>201</v>
      </c>
    </row>
    <row r="9286" spans="1:6" x14ac:dyDescent="0.3">
      <c r="A9286" s="213">
        <v>2015</v>
      </c>
      <c r="B9286" s="213" t="s">
        <v>0</v>
      </c>
      <c r="C9286" s="213" t="s">
        <v>81</v>
      </c>
      <c r="D9286" s="213" t="s">
        <v>26</v>
      </c>
      <c r="E9286" s="213">
        <v>211</v>
      </c>
      <c r="F9286" s="213" t="s">
        <v>201</v>
      </c>
    </row>
    <row r="9287" spans="1:6" x14ac:dyDescent="0.3">
      <c r="A9287" s="213">
        <v>2015</v>
      </c>
      <c r="B9287" s="213" t="s">
        <v>0</v>
      </c>
      <c r="C9287" s="213" t="s">
        <v>81</v>
      </c>
      <c r="D9287" s="213" t="s">
        <v>32</v>
      </c>
      <c r="E9287" s="213">
        <v>185</v>
      </c>
      <c r="F9287" s="213" t="s">
        <v>201</v>
      </c>
    </row>
    <row r="9288" spans="1:6" x14ac:dyDescent="0.3">
      <c r="A9288" s="213">
        <v>2015</v>
      </c>
      <c r="B9288" s="213" t="s">
        <v>0</v>
      </c>
      <c r="C9288" s="213" t="s">
        <v>81</v>
      </c>
      <c r="D9288" s="213" t="s">
        <v>46</v>
      </c>
      <c r="E9288" s="213">
        <v>392</v>
      </c>
      <c r="F9288" s="213" t="s">
        <v>201</v>
      </c>
    </row>
    <row r="9289" spans="1:6" x14ac:dyDescent="0.3">
      <c r="A9289" s="213">
        <v>2015</v>
      </c>
      <c r="B9289" s="213" t="s">
        <v>0</v>
      </c>
      <c r="C9289" s="213" t="s">
        <v>81</v>
      </c>
      <c r="D9289" s="213" t="s">
        <v>75</v>
      </c>
      <c r="E9289" s="213">
        <v>247</v>
      </c>
      <c r="F9289" s="213" t="s">
        <v>201</v>
      </c>
    </row>
    <row r="9290" spans="1:6" x14ac:dyDescent="0.3">
      <c r="A9290" s="213">
        <v>2015</v>
      </c>
      <c r="B9290" s="213" t="s">
        <v>0</v>
      </c>
      <c r="C9290" s="213" t="s">
        <v>81</v>
      </c>
      <c r="D9290" s="213" t="s">
        <v>10</v>
      </c>
      <c r="E9290" s="213">
        <v>735</v>
      </c>
      <c r="F9290" s="213" t="s">
        <v>201</v>
      </c>
    </row>
    <row r="9291" spans="1:6" x14ac:dyDescent="0.3">
      <c r="A9291" s="213">
        <v>2015</v>
      </c>
      <c r="B9291" s="213" t="s">
        <v>0</v>
      </c>
      <c r="C9291" s="213" t="s">
        <v>81</v>
      </c>
      <c r="D9291" s="213" t="s">
        <v>291</v>
      </c>
      <c r="E9291" s="213">
        <v>86</v>
      </c>
      <c r="F9291" s="213" t="s">
        <v>201</v>
      </c>
    </row>
    <row r="9292" spans="1:6" x14ac:dyDescent="0.3">
      <c r="A9292" s="213">
        <v>2015</v>
      </c>
      <c r="B9292" s="213" t="s">
        <v>0</v>
      </c>
      <c r="C9292" s="213" t="s">
        <v>81</v>
      </c>
      <c r="D9292" s="213" t="s">
        <v>15</v>
      </c>
      <c r="E9292" s="213">
        <v>611</v>
      </c>
      <c r="F9292" s="213" t="s">
        <v>201</v>
      </c>
    </row>
    <row r="9293" spans="1:6" x14ac:dyDescent="0.3">
      <c r="A9293" s="213">
        <v>2015</v>
      </c>
      <c r="B9293" s="213" t="s">
        <v>0</v>
      </c>
      <c r="C9293" s="213" t="s">
        <v>81</v>
      </c>
      <c r="D9293" s="213" t="s">
        <v>18</v>
      </c>
      <c r="E9293" s="213">
        <v>527</v>
      </c>
      <c r="F9293" s="213" t="s">
        <v>201</v>
      </c>
    </row>
    <row r="9294" spans="1:6" x14ac:dyDescent="0.3">
      <c r="A9294" s="213">
        <v>2015</v>
      </c>
      <c r="B9294" s="213" t="s">
        <v>0</v>
      </c>
      <c r="C9294" s="213" t="s">
        <v>81</v>
      </c>
      <c r="D9294" s="213" t="s">
        <v>77</v>
      </c>
      <c r="E9294" s="213">
        <v>185</v>
      </c>
      <c r="F9294" s="213" t="s">
        <v>201</v>
      </c>
    </row>
    <row r="9295" spans="1:6" x14ac:dyDescent="0.3">
      <c r="A9295" s="213">
        <v>2015</v>
      </c>
      <c r="B9295" s="213" t="s">
        <v>0</v>
      </c>
      <c r="C9295" s="213" t="s">
        <v>81</v>
      </c>
      <c r="D9295" s="213" t="s">
        <v>44</v>
      </c>
      <c r="E9295" s="213">
        <v>50</v>
      </c>
      <c r="F9295" s="213" t="s">
        <v>201</v>
      </c>
    </row>
    <row r="9296" spans="1:6" x14ac:dyDescent="0.3">
      <c r="A9296" s="213">
        <v>2015</v>
      </c>
      <c r="B9296" s="213" t="s">
        <v>0</v>
      </c>
      <c r="C9296" s="213" t="s">
        <v>81</v>
      </c>
      <c r="D9296" s="213" t="s">
        <v>71</v>
      </c>
      <c r="E9296" s="213">
        <v>206</v>
      </c>
      <c r="F9296" s="213" t="s">
        <v>201</v>
      </c>
    </row>
    <row r="9297" spans="1:6" x14ac:dyDescent="0.3">
      <c r="A9297" s="213">
        <v>2015</v>
      </c>
      <c r="B9297" s="213" t="s">
        <v>0</v>
      </c>
      <c r="C9297" s="213" t="s">
        <v>81</v>
      </c>
      <c r="D9297" s="213" t="s">
        <v>52</v>
      </c>
      <c r="E9297" s="213">
        <v>53</v>
      </c>
      <c r="F9297" s="213" t="s">
        <v>201</v>
      </c>
    </row>
    <row r="9298" spans="1:6" x14ac:dyDescent="0.3">
      <c r="A9298" s="213">
        <v>2015</v>
      </c>
      <c r="B9298" s="213" t="s">
        <v>0</v>
      </c>
      <c r="C9298" s="213" t="s">
        <v>81</v>
      </c>
      <c r="D9298" s="213" t="s">
        <v>20</v>
      </c>
      <c r="E9298" s="213">
        <v>370</v>
      </c>
      <c r="F9298" s="213" t="s">
        <v>201</v>
      </c>
    </row>
    <row r="9299" spans="1:6" x14ac:dyDescent="0.3">
      <c r="A9299" s="213">
        <v>2015</v>
      </c>
      <c r="B9299" s="213" t="s">
        <v>0</v>
      </c>
      <c r="C9299" s="213" t="s">
        <v>81</v>
      </c>
      <c r="D9299" s="213" t="s">
        <v>95</v>
      </c>
      <c r="E9299" s="213">
        <v>573</v>
      </c>
      <c r="F9299" s="213" t="s">
        <v>201</v>
      </c>
    </row>
    <row r="9300" spans="1:6" x14ac:dyDescent="0.3">
      <c r="A9300" s="213">
        <v>2015</v>
      </c>
      <c r="B9300" s="213" t="s">
        <v>0</v>
      </c>
      <c r="C9300" s="213" t="s">
        <v>81</v>
      </c>
      <c r="D9300" s="213" t="s">
        <v>30</v>
      </c>
      <c r="E9300" s="213">
        <v>61</v>
      </c>
      <c r="F9300" s="213" t="s">
        <v>201</v>
      </c>
    </row>
    <row r="9301" spans="1:6" x14ac:dyDescent="0.3">
      <c r="A9301" s="213">
        <v>2015</v>
      </c>
      <c r="B9301" s="213" t="s">
        <v>0</v>
      </c>
      <c r="C9301" s="213" t="s">
        <v>81</v>
      </c>
      <c r="D9301" s="213" t="s">
        <v>281</v>
      </c>
      <c r="E9301" s="292">
        <v>1370</v>
      </c>
      <c r="F9301" s="213" t="s">
        <v>201</v>
      </c>
    </row>
    <row r="9302" spans="1:6" x14ac:dyDescent="0.3">
      <c r="A9302" s="213">
        <v>2015</v>
      </c>
      <c r="B9302" s="213" t="s">
        <v>0</v>
      </c>
      <c r="C9302" s="213" t="s">
        <v>81</v>
      </c>
      <c r="D9302" s="213" t="s">
        <v>282</v>
      </c>
      <c r="E9302" s="213">
        <v>83</v>
      </c>
      <c r="F9302" s="213" t="s">
        <v>201</v>
      </c>
    </row>
    <row r="9303" spans="1:6" x14ac:dyDescent="0.3">
      <c r="A9303" s="213">
        <v>2015</v>
      </c>
      <c r="B9303" s="213" t="s">
        <v>0</v>
      </c>
      <c r="C9303" s="213" t="s">
        <v>81</v>
      </c>
      <c r="D9303" s="213" t="s">
        <v>145</v>
      </c>
      <c r="E9303" s="292">
        <v>6711</v>
      </c>
      <c r="F9303" s="213" t="s">
        <v>201</v>
      </c>
    </row>
    <row r="9304" spans="1:6" x14ac:dyDescent="0.3">
      <c r="A9304" s="213">
        <v>2015</v>
      </c>
      <c r="B9304" s="213" t="s">
        <v>0</v>
      </c>
      <c r="C9304" s="213" t="s">
        <v>81</v>
      </c>
      <c r="D9304" s="213" t="s">
        <v>146</v>
      </c>
      <c r="E9304" s="292">
        <v>3449</v>
      </c>
      <c r="F9304" s="213" t="s">
        <v>201</v>
      </c>
    </row>
    <row r="9305" spans="1:6" x14ac:dyDescent="0.3">
      <c r="A9305" s="213">
        <v>2015</v>
      </c>
      <c r="B9305" s="213" t="s">
        <v>0</v>
      </c>
      <c r="C9305" s="213" t="s">
        <v>81</v>
      </c>
      <c r="D9305" s="213" t="s">
        <v>147</v>
      </c>
      <c r="E9305" s="292">
        <v>7735</v>
      </c>
      <c r="F9305" s="213" t="s">
        <v>201</v>
      </c>
    </row>
    <row r="9306" spans="1:6" x14ac:dyDescent="0.3">
      <c r="A9306" s="213">
        <v>2015</v>
      </c>
      <c r="B9306" s="213" t="s">
        <v>0</v>
      </c>
      <c r="C9306" s="213" t="s">
        <v>90</v>
      </c>
      <c r="D9306" s="213" t="s">
        <v>35</v>
      </c>
      <c r="E9306" s="213">
        <v>37</v>
      </c>
      <c r="F9306" s="213" t="s">
        <v>201</v>
      </c>
    </row>
    <row r="9307" spans="1:6" x14ac:dyDescent="0.3">
      <c r="A9307" s="213">
        <v>2015</v>
      </c>
      <c r="B9307" s="213" t="s">
        <v>0</v>
      </c>
      <c r="C9307" s="213" t="s">
        <v>90</v>
      </c>
      <c r="D9307" s="213" t="s">
        <v>41</v>
      </c>
      <c r="E9307" s="213">
        <v>41</v>
      </c>
      <c r="F9307" s="213" t="s">
        <v>201</v>
      </c>
    </row>
    <row r="9308" spans="1:6" x14ac:dyDescent="0.3">
      <c r="A9308" s="213">
        <v>2015</v>
      </c>
      <c r="B9308" s="213" t="s">
        <v>0</v>
      </c>
      <c r="C9308" s="213" t="s">
        <v>90</v>
      </c>
      <c r="D9308" s="213" t="s">
        <v>59</v>
      </c>
      <c r="E9308" s="213">
        <v>62</v>
      </c>
      <c r="F9308" s="213" t="s">
        <v>201</v>
      </c>
    </row>
    <row r="9309" spans="1:6" x14ac:dyDescent="0.3">
      <c r="A9309" s="213">
        <v>2015</v>
      </c>
      <c r="B9309" s="213" t="s">
        <v>0</v>
      </c>
      <c r="C9309" s="213" t="s">
        <v>90</v>
      </c>
      <c r="D9309" s="213" t="s">
        <v>79</v>
      </c>
      <c r="E9309" s="213">
        <v>701</v>
      </c>
      <c r="F9309" s="213" t="s">
        <v>201</v>
      </c>
    </row>
    <row r="9310" spans="1:6" x14ac:dyDescent="0.3">
      <c r="A9310" s="213">
        <v>2015</v>
      </c>
      <c r="B9310" s="213" t="s">
        <v>0</v>
      </c>
      <c r="C9310" s="213" t="s">
        <v>90</v>
      </c>
      <c r="D9310" s="213" t="s">
        <v>17</v>
      </c>
      <c r="E9310" s="213">
        <v>473</v>
      </c>
      <c r="F9310" s="213" t="s">
        <v>201</v>
      </c>
    </row>
    <row r="9311" spans="1:6" x14ac:dyDescent="0.3">
      <c r="A9311" s="213">
        <v>2015</v>
      </c>
      <c r="B9311" s="213" t="s">
        <v>0</v>
      </c>
      <c r="C9311" s="213" t="s">
        <v>90</v>
      </c>
      <c r="D9311" s="213" t="s">
        <v>274</v>
      </c>
      <c r="E9311" s="213">
        <v>62</v>
      </c>
      <c r="F9311" s="213" t="s">
        <v>201</v>
      </c>
    </row>
    <row r="9312" spans="1:6" x14ac:dyDescent="0.3">
      <c r="A9312" s="213">
        <v>2015</v>
      </c>
      <c r="B9312" s="213" t="s">
        <v>0</v>
      </c>
      <c r="C9312" s="213" t="s">
        <v>90</v>
      </c>
      <c r="D9312" s="213" t="s">
        <v>66</v>
      </c>
      <c r="E9312" s="213">
        <v>113</v>
      </c>
      <c r="F9312" s="213" t="s">
        <v>201</v>
      </c>
    </row>
    <row r="9313" spans="1:6" x14ac:dyDescent="0.3">
      <c r="A9313" s="213">
        <v>2015</v>
      </c>
      <c r="B9313" s="213" t="s">
        <v>0</v>
      </c>
      <c r="C9313" s="213" t="s">
        <v>90</v>
      </c>
      <c r="D9313" s="213" t="s">
        <v>283</v>
      </c>
      <c r="E9313" s="213">
        <v>39</v>
      </c>
      <c r="F9313" s="213" t="s">
        <v>201</v>
      </c>
    </row>
    <row r="9314" spans="1:6" x14ac:dyDescent="0.3">
      <c r="A9314" s="213">
        <v>2015</v>
      </c>
      <c r="B9314" s="213" t="s">
        <v>0</v>
      </c>
      <c r="C9314" s="213" t="s">
        <v>90</v>
      </c>
      <c r="D9314" s="213" t="s">
        <v>11</v>
      </c>
      <c r="E9314" s="213">
        <v>855</v>
      </c>
      <c r="F9314" s="213" t="s">
        <v>201</v>
      </c>
    </row>
    <row r="9315" spans="1:6" x14ac:dyDescent="0.3">
      <c r="A9315" s="213">
        <v>2015</v>
      </c>
      <c r="B9315" s="213" t="s">
        <v>0</v>
      </c>
      <c r="C9315" s="213" t="s">
        <v>90</v>
      </c>
      <c r="D9315" s="213" t="s">
        <v>56</v>
      </c>
      <c r="E9315" s="213">
        <v>218</v>
      </c>
      <c r="F9315" s="213" t="s">
        <v>201</v>
      </c>
    </row>
    <row r="9316" spans="1:6" x14ac:dyDescent="0.3">
      <c r="A9316" s="213">
        <v>2015</v>
      </c>
      <c r="B9316" s="213" t="s">
        <v>0</v>
      </c>
      <c r="C9316" s="213" t="s">
        <v>90</v>
      </c>
      <c r="D9316" s="213" t="s">
        <v>29</v>
      </c>
      <c r="E9316" s="213">
        <v>200</v>
      </c>
      <c r="F9316" s="213" t="s">
        <v>201</v>
      </c>
    </row>
    <row r="9317" spans="1:6" x14ac:dyDescent="0.3">
      <c r="A9317" s="213">
        <v>2015</v>
      </c>
      <c r="B9317" s="213" t="s">
        <v>0</v>
      </c>
      <c r="C9317" s="213" t="s">
        <v>90</v>
      </c>
      <c r="D9317" s="213" t="s">
        <v>47</v>
      </c>
      <c r="E9317" s="213">
        <v>535</v>
      </c>
      <c r="F9317" s="213" t="s">
        <v>201</v>
      </c>
    </row>
    <row r="9318" spans="1:6" x14ac:dyDescent="0.3">
      <c r="A9318" s="213">
        <v>2015</v>
      </c>
      <c r="B9318" s="213" t="s">
        <v>0</v>
      </c>
      <c r="C9318" s="213" t="s">
        <v>90</v>
      </c>
      <c r="D9318" s="213" t="s">
        <v>57</v>
      </c>
      <c r="E9318" s="213">
        <v>100</v>
      </c>
      <c r="F9318" s="213" t="s">
        <v>201</v>
      </c>
    </row>
    <row r="9319" spans="1:6" x14ac:dyDescent="0.3">
      <c r="A9319" s="213">
        <v>2015</v>
      </c>
      <c r="B9319" s="213" t="s">
        <v>0</v>
      </c>
      <c r="C9319" s="213" t="s">
        <v>90</v>
      </c>
      <c r="D9319" s="213" t="s">
        <v>74</v>
      </c>
      <c r="E9319" s="213">
        <v>560</v>
      </c>
      <c r="F9319" s="213" t="s">
        <v>201</v>
      </c>
    </row>
    <row r="9320" spans="1:6" x14ac:dyDescent="0.3">
      <c r="A9320" s="213">
        <v>2015</v>
      </c>
      <c r="B9320" s="213" t="s">
        <v>0</v>
      </c>
      <c r="C9320" s="213" t="s">
        <v>90</v>
      </c>
      <c r="D9320" s="213" t="s">
        <v>53</v>
      </c>
      <c r="E9320" s="213">
        <v>65</v>
      </c>
      <c r="F9320" s="213" t="s">
        <v>201</v>
      </c>
    </row>
    <row r="9321" spans="1:6" x14ac:dyDescent="0.3">
      <c r="A9321" s="213">
        <v>2015</v>
      </c>
      <c r="B9321" s="213" t="s">
        <v>0</v>
      </c>
      <c r="C9321" s="213" t="s">
        <v>90</v>
      </c>
      <c r="D9321" s="213" t="s">
        <v>33</v>
      </c>
      <c r="E9321" s="213">
        <v>112</v>
      </c>
      <c r="F9321" s="213" t="s">
        <v>201</v>
      </c>
    </row>
    <row r="9322" spans="1:6" x14ac:dyDescent="0.3">
      <c r="A9322" s="213">
        <v>2015</v>
      </c>
      <c r="B9322" s="213" t="s">
        <v>0</v>
      </c>
      <c r="C9322" s="213" t="s">
        <v>90</v>
      </c>
      <c r="D9322" s="213" t="s">
        <v>60</v>
      </c>
      <c r="E9322" s="213">
        <v>206</v>
      </c>
      <c r="F9322" s="213" t="s">
        <v>201</v>
      </c>
    </row>
    <row r="9323" spans="1:6" x14ac:dyDescent="0.3">
      <c r="A9323" s="213">
        <v>2015</v>
      </c>
      <c r="B9323" s="213" t="s">
        <v>0</v>
      </c>
      <c r="C9323" s="213" t="s">
        <v>90</v>
      </c>
      <c r="D9323" s="213" t="s">
        <v>25</v>
      </c>
      <c r="E9323" s="213">
        <v>592</v>
      </c>
      <c r="F9323" s="213" t="s">
        <v>201</v>
      </c>
    </row>
    <row r="9324" spans="1:6" x14ac:dyDescent="0.3">
      <c r="A9324" s="213">
        <v>2015</v>
      </c>
      <c r="B9324" s="213" t="s">
        <v>0</v>
      </c>
      <c r="C9324" s="213" t="s">
        <v>90</v>
      </c>
      <c r="D9324" s="213" t="s">
        <v>7</v>
      </c>
      <c r="E9324" s="213">
        <v>657</v>
      </c>
      <c r="F9324" s="213" t="s">
        <v>201</v>
      </c>
    </row>
    <row r="9325" spans="1:6" x14ac:dyDescent="0.3">
      <c r="A9325" s="213">
        <v>2015</v>
      </c>
      <c r="B9325" s="213" t="s">
        <v>0</v>
      </c>
      <c r="C9325" s="213" t="s">
        <v>90</v>
      </c>
      <c r="D9325" s="213" t="s">
        <v>36</v>
      </c>
      <c r="E9325" s="213">
        <v>189</v>
      </c>
      <c r="F9325" s="213" t="s">
        <v>201</v>
      </c>
    </row>
    <row r="9326" spans="1:6" x14ac:dyDescent="0.3">
      <c r="A9326" s="213">
        <v>2015</v>
      </c>
      <c r="B9326" s="213" t="s">
        <v>0</v>
      </c>
      <c r="C9326" s="213" t="s">
        <v>90</v>
      </c>
      <c r="D9326" s="213" t="s">
        <v>21</v>
      </c>
      <c r="E9326" s="213">
        <v>214</v>
      </c>
      <c r="F9326" s="213" t="s">
        <v>201</v>
      </c>
    </row>
    <row r="9327" spans="1:6" x14ac:dyDescent="0.3">
      <c r="A9327" s="213">
        <v>2015</v>
      </c>
      <c r="B9327" s="213" t="s">
        <v>0</v>
      </c>
      <c r="C9327" s="213" t="s">
        <v>90</v>
      </c>
      <c r="D9327" s="213" t="s">
        <v>16</v>
      </c>
      <c r="E9327" s="213">
        <v>508</v>
      </c>
      <c r="F9327" s="213" t="s">
        <v>201</v>
      </c>
    </row>
    <row r="9328" spans="1:6" x14ac:dyDescent="0.3">
      <c r="A9328" s="213">
        <v>2015</v>
      </c>
      <c r="B9328" s="213" t="s">
        <v>0</v>
      </c>
      <c r="C9328" s="213" t="s">
        <v>90</v>
      </c>
      <c r="D9328" s="213" t="s">
        <v>2</v>
      </c>
      <c r="E9328" s="292">
        <v>1146</v>
      </c>
      <c r="F9328" s="213" t="s">
        <v>201</v>
      </c>
    </row>
    <row r="9329" spans="1:6" x14ac:dyDescent="0.3">
      <c r="A9329" s="213">
        <v>2015</v>
      </c>
      <c r="B9329" s="213" t="s">
        <v>0</v>
      </c>
      <c r="C9329" s="213" t="s">
        <v>90</v>
      </c>
      <c r="D9329" s="213" t="s">
        <v>4</v>
      </c>
      <c r="E9329" s="292">
        <v>1286</v>
      </c>
      <c r="F9329" s="213" t="s">
        <v>201</v>
      </c>
    </row>
    <row r="9330" spans="1:6" x14ac:dyDescent="0.3">
      <c r="A9330" s="213">
        <v>2015</v>
      </c>
      <c r="B9330" s="213" t="s">
        <v>0</v>
      </c>
      <c r="C9330" s="213" t="s">
        <v>90</v>
      </c>
      <c r="D9330" s="213" t="s">
        <v>38</v>
      </c>
      <c r="E9330" s="213">
        <v>79</v>
      </c>
      <c r="F9330" s="213" t="s">
        <v>201</v>
      </c>
    </row>
    <row r="9331" spans="1:6" x14ac:dyDescent="0.3">
      <c r="A9331" s="213">
        <v>2015</v>
      </c>
      <c r="B9331" s="213" t="s">
        <v>0</v>
      </c>
      <c r="C9331" s="213" t="s">
        <v>90</v>
      </c>
      <c r="D9331" s="213" t="s">
        <v>275</v>
      </c>
      <c r="E9331" s="213">
        <v>120</v>
      </c>
      <c r="F9331" s="213" t="s">
        <v>201</v>
      </c>
    </row>
    <row r="9332" spans="1:6" x14ac:dyDescent="0.3">
      <c r="A9332" s="213">
        <v>2015</v>
      </c>
      <c r="B9332" s="213" t="s">
        <v>0</v>
      </c>
      <c r="C9332" s="213" t="s">
        <v>90</v>
      </c>
      <c r="D9332" s="213" t="s">
        <v>8</v>
      </c>
      <c r="E9332" s="213">
        <v>355</v>
      </c>
      <c r="F9332" s="213" t="s">
        <v>201</v>
      </c>
    </row>
    <row r="9333" spans="1:6" x14ac:dyDescent="0.3">
      <c r="A9333" s="213">
        <v>2015</v>
      </c>
      <c r="B9333" s="213" t="s">
        <v>0</v>
      </c>
      <c r="C9333" s="213" t="s">
        <v>90</v>
      </c>
      <c r="D9333" s="213" t="s">
        <v>78</v>
      </c>
      <c r="E9333" s="213">
        <v>480</v>
      </c>
      <c r="F9333" s="213" t="s">
        <v>201</v>
      </c>
    </row>
    <row r="9334" spans="1:6" x14ac:dyDescent="0.3">
      <c r="A9334" s="213">
        <v>2015</v>
      </c>
      <c r="B9334" s="213" t="s">
        <v>0</v>
      </c>
      <c r="C9334" s="213" t="s">
        <v>90</v>
      </c>
      <c r="D9334" s="213" t="s">
        <v>27</v>
      </c>
      <c r="E9334" s="213">
        <v>411</v>
      </c>
      <c r="F9334" s="213" t="s">
        <v>201</v>
      </c>
    </row>
    <row r="9335" spans="1:6" x14ac:dyDescent="0.3">
      <c r="A9335" s="213">
        <v>2015</v>
      </c>
      <c r="B9335" s="213" t="s">
        <v>0</v>
      </c>
      <c r="C9335" s="213" t="s">
        <v>90</v>
      </c>
      <c r="D9335" s="213" t="s">
        <v>13</v>
      </c>
      <c r="E9335" s="213">
        <v>139</v>
      </c>
      <c r="F9335" s="213" t="s">
        <v>201</v>
      </c>
    </row>
    <row r="9336" spans="1:6" x14ac:dyDescent="0.3">
      <c r="A9336" s="213">
        <v>2015</v>
      </c>
      <c r="B9336" s="213" t="s">
        <v>0</v>
      </c>
      <c r="C9336" s="213" t="s">
        <v>90</v>
      </c>
      <c r="D9336" s="213" t="s">
        <v>70</v>
      </c>
      <c r="E9336" s="213">
        <v>531</v>
      </c>
      <c r="F9336" s="213" t="s">
        <v>201</v>
      </c>
    </row>
    <row r="9337" spans="1:6" x14ac:dyDescent="0.3">
      <c r="A9337" s="213">
        <v>2015</v>
      </c>
      <c r="B9337" s="213" t="s">
        <v>0</v>
      </c>
      <c r="C9337" s="213" t="s">
        <v>90</v>
      </c>
      <c r="D9337" s="213" t="s">
        <v>72</v>
      </c>
      <c r="E9337" s="213">
        <v>121</v>
      </c>
      <c r="F9337" s="213" t="s">
        <v>201</v>
      </c>
    </row>
    <row r="9338" spans="1:6" x14ac:dyDescent="0.3">
      <c r="A9338" s="213">
        <v>2015</v>
      </c>
      <c r="B9338" s="213" t="s">
        <v>0</v>
      </c>
      <c r="C9338" s="213" t="s">
        <v>90</v>
      </c>
      <c r="D9338" s="213" t="s">
        <v>276</v>
      </c>
      <c r="E9338" s="213">
        <v>63</v>
      </c>
      <c r="F9338" s="213" t="s">
        <v>201</v>
      </c>
    </row>
    <row r="9339" spans="1:6" x14ac:dyDescent="0.3">
      <c r="A9339" s="213">
        <v>2015</v>
      </c>
      <c r="B9339" s="213" t="s">
        <v>0</v>
      </c>
      <c r="C9339" s="213" t="s">
        <v>90</v>
      </c>
      <c r="D9339" s="213" t="s">
        <v>6</v>
      </c>
      <c r="E9339" s="292">
        <v>1261</v>
      </c>
      <c r="F9339" s="213" t="s">
        <v>201</v>
      </c>
    </row>
    <row r="9340" spans="1:6" x14ac:dyDescent="0.3">
      <c r="A9340" s="213">
        <v>2015</v>
      </c>
      <c r="B9340" s="213" t="s">
        <v>0</v>
      </c>
      <c r="C9340" s="213" t="s">
        <v>90</v>
      </c>
      <c r="D9340" s="213" t="s">
        <v>62</v>
      </c>
      <c r="E9340" s="213">
        <v>304</v>
      </c>
      <c r="F9340" s="213" t="s">
        <v>201</v>
      </c>
    </row>
    <row r="9341" spans="1:6" x14ac:dyDescent="0.3">
      <c r="A9341" s="213">
        <v>2015</v>
      </c>
      <c r="B9341" s="213" t="s">
        <v>0</v>
      </c>
      <c r="C9341" s="213" t="s">
        <v>90</v>
      </c>
      <c r="D9341" s="213" t="s">
        <v>5</v>
      </c>
      <c r="E9341" s="213">
        <v>874</v>
      </c>
      <c r="F9341" s="213" t="s">
        <v>201</v>
      </c>
    </row>
    <row r="9342" spans="1:6" x14ac:dyDescent="0.3">
      <c r="A9342" s="213">
        <v>2015</v>
      </c>
      <c r="B9342" s="213" t="s">
        <v>0</v>
      </c>
      <c r="C9342" s="213" t="s">
        <v>90</v>
      </c>
      <c r="D9342" s="213" t="s">
        <v>76</v>
      </c>
      <c r="E9342" s="213">
        <v>393</v>
      </c>
      <c r="F9342" s="213" t="s">
        <v>201</v>
      </c>
    </row>
    <row r="9343" spans="1:6" x14ac:dyDescent="0.3">
      <c r="A9343" s="213">
        <v>2015</v>
      </c>
      <c r="B9343" s="213" t="s">
        <v>0</v>
      </c>
      <c r="C9343" s="213" t="s">
        <v>90</v>
      </c>
      <c r="D9343" s="213" t="s">
        <v>63</v>
      </c>
      <c r="E9343" s="213">
        <v>85</v>
      </c>
      <c r="F9343" s="213" t="s">
        <v>201</v>
      </c>
    </row>
    <row r="9344" spans="1:6" x14ac:dyDescent="0.3">
      <c r="A9344" s="213">
        <v>2015</v>
      </c>
      <c r="B9344" s="213" t="s">
        <v>0</v>
      </c>
      <c r="C9344" s="213" t="s">
        <v>90</v>
      </c>
      <c r="D9344" s="213" t="s">
        <v>277</v>
      </c>
      <c r="E9344" s="213">
        <v>39</v>
      </c>
      <c r="F9344" s="213" t="s">
        <v>201</v>
      </c>
    </row>
    <row r="9345" spans="1:6" x14ac:dyDescent="0.3">
      <c r="A9345" s="213">
        <v>2015</v>
      </c>
      <c r="B9345" s="213" t="s">
        <v>0</v>
      </c>
      <c r="C9345" s="213" t="s">
        <v>90</v>
      </c>
      <c r="D9345" s="213" t="s">
        <v>43</v>
      </c>
      <c r="E9345" s="213">
        <v>116</v>
      </c>
      <c r="F9345" s="213" t="s">
        <v>201</v>
      </c>
    </row>
    <row r="9346" spans="1:6" x14ac:dyDescent="0.3">
      <c r="A9346" s="213">
        <v>2015</v>
      </c>
      <c r="B9346" s="213" t="s">
        <v>0</v>
      </c>
      <c r="C9346" s="213" t="s">
        <v>90</v>
      </c>
      <c r="D9346" s="213" t="s">
        <v>65</v>
      </c>
      <c r="E9346" s="213">
        <v>133</v>
      </c>
      <c r="F9346" s="213" t="s">
        <v>201</v>
      </c>
    </row>
    <row r="9347" spans="1:6" x14ac:dyDescent="0.3">
      <c r="A9347" s="213">
        <v>2015</v>
      </c>
      <c r="B9347" s="213" t="s">
        <v>0</v>
      </c>
      <c r="C9347" s="213" t="s">
        <v>90</v>
      </c>
      <c r="D9347" s="213" t="s">
        <v>22</v>
      </c>
      <c r="E9347" s="213">
        <v>176</v>
      </c>
      <c r="F9347" s="213" t="s">
        <v>201</v>
      </c>
    </row>
    <row r="9348" spans="1:6" x14ac:dyDescent="0.3">
      <c r="A9348" s="213">
        <v>2015</v>
      </c>
      <c r="B9348" s="213" t="s">
        <v>0</v>
      </c>
      <c r="C9348" s="213" t="s">
        <v>90</v>
      </c>
      <c r="D9348" s="213" t="s">
        <v>61</v>
      </c>
      <c r="E9348" s="213">
        <v>92</v>
      </c>
      <c r="F9348" s="213" t="s">
        <v>201</v>
      </c>
    </row>
    <row r="9349" spans="1:6" x14ac:dyDescent="0.3">
      <c r="A9349" s="213">
        <v>2015</v>
      </c>
      <c r="B9349" s="213" t="s">
        <v>0</v>
      </c>
      <c r="C9349" s="213" t="s">
        <v>90</v>
      </c>
      <c r="D9349" s="213" t="s">
        <v>23</v>
      </c>
      <c r="E9349" s="213">
        <v>216</v>
      </c>
      <c r="F9349" s="213" t="s">
        <v>201</v>
      </c>
    </row>
    <row r="9350" spans="1:6" x14ac:dyDescent="0.3">
      <c r="A9350" s="213">
        <v>2015</v>
      </c>
      <c r="B9350" s="213" t="s">
        <v>0</v>
      </c>
      <c r="C9350" s="213" t="s">
        <v>90</v>
      </c>
      <c r="D9350" s="213" t="s">
        <v>12</v>
      </c>
      <c r="E9350" s="213">
        <v>141</v>
      </c>
      <c r="F9350" s="213" t="s">
        <v>201</v>
      </c>
    </row>
    <row r="9351" spans="1:6" x14ac:dyDescent="0.3">
      <c r="A9351" s="213">
        <v>2015</v>
      </c>
      <c r="B9351" s="213" t="s">
        <v>0</v>
      </c>
      <c r="C9351" s="213" t="s">
        <v>90</v>
      </c>
      <c r="D9351" s="213" t="s">
        <v>278</v>
      </c>
      <c r="E9351" s="213">
        <v>300</v>
      </c>
      <c r="F9351" s="213" t="s">
        <v>201</v>
      </c>
    </row>
    <row r="9352" spans="1:6" x14ac:dyDescent="0.3">
      <c r="A9352" s="213">
        <v>2015</v>
      </c>
      <c r="B9352" s="213" t="s">
        <v>0</v>
      </c>
      <c r="C9352" s="213" t="s">
        <v>90</v>
      </c>
      <c r="D9352" s="213" t="s">
        <v>19</v>
      </c>
      <c r="E9352" s="213">
        <v>254</v>
      </c>
      <c r="F9352" s="213" t="s">
        <v>201</v>
      </c>
    </row>
    <row r="9353" spans="1:6" x14ac:dyDescent="0.3">
      <c r="A9353" s="213">
        <v>2015</v>
      </c>
      <c r="B9353" s="213" t="s">
        <v>0</v>
      </c>
      <c r="C9353" s="213" t="s">
        <v>90</v>
      </c>
      <c r="D9353" s="213" t="s">
        <v>45</v>
      </c>
      <c r="E9353" s="213">
        <v>46</v>
      </c>
      <c r="F9353" s="213" t="s">
        <v>201</v>
      </c>
    </row>
    <row r="9354" spans="1:6" x14ac:dyDescent="0.3">
      <c r="A9354" s="213">
        <v>2015</v>
      </c>
      <c r="B9354" s="213" t="s">
        <v>0</v>
      </c>
      <c r="C9354" s="213" t="s">
        <v>90</v>
      </c>
      <c r="D9354" s="213" t="s">
        <v>48</v>
      </c>
      <c r="E9354" s="213">
        <v>205</v>
      </c>
      <c r="F9354" s="213" t="s">
        <v>201</v>
      </c>
    </row>
    <row r="9355" spans="1:6" x14ac:dyDescent="0.3">
      <c r="A9355" s="213">
        <v>2015</v>
      </c>
      <c r="B9355" s="213" t="s">
        <v>0</v>
      </c>
      <c r="C9355" s="213" t="s">
        <v>90</v>
      </c>
      <c r="D9355" s="213" t="s">
        <v>34</v>
      </c>
      <c r="E9355" s="213">
        <v>66</v>
      </c>
      <c r="F9355" s="213" t="s">
        <v>201</v>
      </c>
    </row>
    <row r="9356" spans="1:6" x14ac:dyDescent="0.3">
      <c r="A9356" s="213">
        <v>2015</v>
      </c>
      <c r="B9356" s="213" t="s">
        <v>0</v>
      </c>
      <c r="C9356" s="213" t="s">
        <v>90</v>
      </c>
      <c r="D9356" s="213" t="s">
        <v>3</v>
      </c>
      <c r="E9356" s="292">
        <v>1060</v>
      </c>
      <c r="F9356" s="213" t="s">
        <v>201</v>
      </c>
    </row>
    <row r="9357" spans="1:6" x14ac:dyDescent="0.3">
      <c r="A9357" s="213">
        <v>2015</v>
      </c>
      <c r="B9357" s="213" t="s">
        <v>0</v>
      </c>
      <c r="C9357" s="213" t="s">
        <v>90</v>
      </c>
      <c r="D9357" s="213" t="s">
        <v>80</v>
      </c>
      <c r="E9357" s="213">
        <v>306</v>
      </c>
      <c r="F9357" s="213" t="s">
        <v>201</v>
      </c>
    </row>
    <row r="9358" spans="1:6" x14ac:dyDescent="0.3">
      <c r="A9358" s="213">
        <v>2015</v>
      </c>
      <c r="B9358" s="213" t="s">
        <v>0</v>
      </c>
      <c r="C9358" s="213" t="s">
        <v>90</v>
      </c>
      <c r="D9358" s="213" t="s">
        <v>39</v>
      </c>
      <c r="E9358" s="213">
        <v>185</v>
      </c>
      <c r="F9358" s="213" t="s">
        <v>201</v>
      </c>
    </row>
    <row r="9359" spans="1:6" x14ac:dyDescent="0.3">
      <c r="A9359" s="213">
        <v>2015</v>
      </c>
      <c r="B9359" s="213" t="s">
        <v>0</v>
      </c>
      <c r="C9359" s="213" t="s">
        <v>90</v>
      </c>
      <c r="D9359" s="213" t="s">
        <v>14</v>
      </c>
      <c r="E9359" s="213">
        <v>646</v>
      </c>
      <c r="F9359" s="213" t="s">
        <v>201</v>
      </c>
    </row>
    <row r="9360" spans="1:6" x14ac:dyDescent="0.3">
      <c r="A9360" s="213">
        <v>2015</v>
      </c>
      <c r="B9360" s="213" t="s">
        <v>0</v>
      </c>
      <c r="C9360" s="213" t="s">
        <v>90</v>
      </c>
      <c r="D9360" s="213" t="s">
        <v>68</v>
      </c>
      <c r="E9360" s="213">
        <v>139</v>
      </c>
      <c r="F9360" s="213" t="s">
        <v>201</v>
      </c>
    </row>
    <row r="9361" spans="1:6" x14ac:dyDescent="0.3">
      <c r="A9361" s="213">
        <v>2015</v>
      </c>
      <c r="B9361" s="213" t="s">
        <v>0</v>
      </c>
      <c r="C9361" s="213" t="s">
        <v>90</v>
      </c>
      <c r="D9361" s="213" t="s">
        <v>69</v>
      </c>
      <c r="E9361" s="213">
        <v>114</v>
      </c>
      <c r="F9361" s="213" t="s">
        <v>201</v>
      </c>
    </row>
    <row r="9362" spans="1:6" x14ac:dyDescent="0.3">
      <c r="A9362" s="213">
        <v>2015</v>
      </c>
      <c r="B9362" s="213" t="s">
        <v>0</v>
      </c>
      <c r="C9362" s="213" t="s">
        <v>90</v>
      </c>
      <c r="D9362" s="213" t="s">
        <v>279</v>
      </c>
      <c r="E9362" s="213">
        <v>42</v>
      </c>
      <c r="F9362" s="213" t="s">
        <v>201</v>
      </c>
    </row>
    <row r="9363" spans="1:6" x14ac:dyDescent="0.3">
      <c r="A9363" s="213">
        <v>2015</v>
      </c>
      <c r="B9363" s="213" t="s">
        <v>0</v>
      </c>
      <c r="C9363" s="213" t="s">
        <v>90</v>
      </c>
      <c r="D9363" s="213" t="s">
        <v>24</v>
      </c>
      <c r="E9363" s="213">
        <v>764</v>
      </c>
      <c r="F9363" s="213" t="s">
        <v>201</v>
      </c>
    </row>
    <row r="9364" spans="1:6" x14ac:dyDescent="0.3">
      <c r="A9364" s="213">
        <v>2015</v>
      </c>
      <c r="B9364" s="213" t="s">
        <v>0</v>
      </c>
      <c r="C9364" s="213" t="s">
        <v>90</v>
      </c>
      <c r="D9364" s="213" t="s">
        <v>9</v>
      </c>
      <c r="E9364" s="213">
        <v>485</v>
      </c>
      <c r="F9364" s="213" t="s">
        <v>201</v>
      </c>
    </row>
    <row r="9365" spans="1:6" x14ac:dyDescent="0.3">
      <c r="A9365" s="213">
        <v>2015</v>
      </c>
      <c r="B9365" s="213" t="s">
        <v>0</v>
      </c>
      <c r="C9365" s="213" t="s">
        <v>90</v>
      </c>
      <c r="D9365" s="213" t="s">
        <v>67</v>
      </c>
      <c r="E9365" s="213">
        <v>209</v>
      </c>
      <c r="F9365" s="213" t="s">
        <v>201</v>
      </c>
    </row>
    <row r="9366" spans="1:6" x14ac:dyDescent="0.3">
      <c r="A9366" s="213">
        <v>2015</v>
      </c>
      <c r="B9366" s="213" t="s">
        <v>0</v>
      </c>
      <c r="C9366" s="213" t="s">
        <v>90</v>
      </c>
      <c r="D9366" s="213" t="s">
        <v>28</v>
      </c>
      <c r="E9366" s="213">
        <v>347</v>
      </c>
      <c r="F9366" s="213" t="s">
        <v>201</v>
      </c>
    </row>
    <row r="9367" spans="1:6" x14ac:dyDescent="0.3">
      <c r="A9367" s="213">
        <v>2015</v>
      </c>
      <c r="B9367" s="213" t="s">
        <v>0</v>
      </c>
      <c r="C9367" s="213" t="s">
        <v>90</v>
      </c>
      <c r="D9367" s="213" t="s">
        <v>31</v>
      </c>
      <c r="E9367" s="213">
        <v>168</v>
      </c>
      <c r="F9367" s="213" t="s">
        <v>201</v>
      </c>
    </row>
    <row r="9368" spans="1:6" x14ac:dyDescent="0.3">
      <c r="A9368" s="213">
        <v>2015</v>
      </c>
      <c r="B9368" s="213" t="s">
        <v>0</v>
      </c>
      <c r="C9368" s="213" t="s">
        <v>90</v>
      </c>
      <c r="D9368" s="213" t="s">
        <v>64</v>
      </c>
      <c r="E9368" s="213">
        <v>354</v>
      </c>
      <c r="F9368" s="213" t="s">
        <v>201</v>
      </c>
    </row>
    <row r="9369" spans="1:6" x14ac:dyDescent="0.3">
      <c r="A9369" s="213">
        <v>2015</v>
      </c>
      <c r="B9369" s="213" t="s">
        <v>0</v>
      </c>
      <c r="C9369" s="213" t="s">
        <v>90</v>
      </c>
      <c r="D9369" s="213" t="s">
        <v>280</v>
      </c>
      <c r="E9369" s="213">
        <v>70</v>
      </c>
      <c r="F9369" s="213" t="s">
        <v>201</v>
      </c>
    </row>
    <row r="9370" spans="1:6" x14ac:dyDescent="0.3">
      <c r="A9370" s="213">
        <v>2015</v>
      </c>
      <c r="B9370" s="213" t="s">
        <v>0</v>
      </c>
      <c r="C9370" s="213" t="s">
        <v>90</v>
      </c>
      <c r="D9370" s="213" t="s">
        <v>73</v>
      </c>
      <c r="E9370" s="213">
        <v>443</v>
      </c>
      <c r="F9370" s="213" t="s">
        <v>201</v>
      </c>
    </row>
    <row r="9371" spans="1:6" x14ac:dyDescent="0.3">
      <c r="A9371" s="213">
        <v>2015</v>
      </c>
      <c r="B9371" s="213" t="s">
        <v>0</v>
      </c>
      <c r="C9371" s="213" t="s">
        <v>90</v>
      </c>
      <c r="D9371" s="213" t="s">
        <v>26</v>
      </c>
      <c r="E9371" s="213">
        <v>277</v>
      </c>
      <c r="F9371" s="213" t="s">
        <v>201</v>
      </c>
    </row>
    <row r="9372" spans="1:6" x14ac:dyDescent="0.3">
      <c r="A9372" s="213">
        <v>2015</v>
      </c>
      <c r="B9372" s="213" t="s">
        <v>0</v>
      </c>
      <c r="C9372" s="213" t="s">
        <v>90</v>
      </c>
      <c r="D9372" s="213" t="s">
        <v>32</v>
      </c>
      <c r="E9372" s="213">
        <v>227</v>
      </c>
      <c r="F9372" s="213" t="s">
        <v>201</v>
      </c>
    </row>
    <row r="9373" spans="1:6" x14ac:dyDescent="0.3">
      <c r="A9373" s="213">
        <v>2015</v>
      </c>
      <c r="B9373" s="213" t="s">
        <v>0</v>
      </c>
      <c r="C9373" s="213" t="s">
        <v>90</v>
      </c>
      <c r="D9373" s="213" t="s">
        <v>46</v>
      </c>
      <c r="E9373" s="213">
        <v>500</v>
      </c>
      <c r="F9373" s="213" t="s">
        <v>201</v>
      </c>
    </row>
    <row r="9374" spans="1:6" x14ac:dyDescent="0.3">
      <c r="A9374" s="213">
        <v>2015</v>
      </c>
      <c r="B9374" s="213" t="s">
        <v>0</v>
      </c>
      <c r="C9374" s="213" t="s">
        <v>90</v>
      </c>
      <c r="D9374" s="213" t="s">
        <v>75</v>
      </c>
      <c r="E9374" s="213">
        <v>300</v>
      </c>
      <c r="F9374" s="213" t="s">
        <v>201</v>
      </c>
    </row>
    <row r="9375" spans="1:6" x14ac:dyDescent="0.3">
      <c r="A9375" s="213">
        <v>2015</v>
      </c>
      <c r="B9375" s="213" t="s">
        <v>0</v>
      </c>
      <c r="C9375" s="213" t="s">
        <v>90</v>
      </c>
      <c r="D9375" s="213" t="s">
        <v>10</v>
      </c>
      <c r="E9375" s="213">
        <v>906</v>
      </c>
      <c r="F9375" s="213" t="s">
        <v>201</v>
      </c>
    </row>
    <row r="9376" spans="1:6" x14ac:dyDescent="0.3">
      <c r="A9376" s="213">
        <v>2015</v>
      </c>
      <c r="B9376" s="213" t="s">
        <v>0</v>
      </c>
      <c r="C9376" s="213" t="s">
        <v>90</v>
      </c>
      <c r="D9376" s="213" t="s">
        <v>291</v>
      </c>
      <c r="E9376" s="213">
        <v>69</v>
      </c>
      <c r="F9376" s="213" t="s">
        <v>201</v>
      </c>
    </row>
    <row r="9377" spans="1:6" x14ac:dyDescent="0.3">
      <c r="A9377" s="213">
        <v>2015</v>
      </c>
      <c r="B9377" s="213" t="s">
        <v>0</v>
      </c>
      <c r="C9377" s="213" t="s">
        <v>90</v>
      </c>
      <c r="D9377" s="213" t="s">
        <v>15</v>
      </c>
      <c r="E9377" s="213">
        <v>773</v>
      </c>
      <c r="F9377" s="213" t="s">
        <v>201</v>
      </c>
    </row>
    <row r="9378" spans="1:6" x14ac:dyDescent="0.3">
      <c r="A9378" s="213">
        <v>2015</v>
      </c>
      <c r="B9378" s="213" t="s">
        <v>0</v>
      </c>
      <c r="C9378" s="213" t="s">
        <v>90</v>
      </c>
      <c r="D9378" s="213" t="s">
        <v>18</v>
      </c>
      <c r="E9378" s="213">
        <v>636</v>
      </c>
      <c r="F9378" s="213" t="s">
        <v>201</v>
      </c>
    </row>
    <row r="9379" spans="1:6" x14ac:dyDescent="0.3">
      <c r="A9379" s="213">
        <v>2015</v>
      </c>
      <c r="B9379" s="213" t="s">
        <v>0</v>
      </c>
      <c r="C9379" s="213" t="s">
        <v>90</v>
      </c>
      <c r="D9379" s="213" t="s">
        <v>77</v>
      </c>
      <c r="E9379" s="213">
        <v>212</v>
      </c>
      <c r="F9379" s="213" t="s">
        <v>201</v>
      </c>
    </row>
    <row r="9380" spans="1:6" x14ac:dyDescent="0.3">
      <c r="A9380" s="213">
        <v>2015</v>
      </c>
      <c r="B9380" s="213" t="s">
        <v>0</v>
      </c>
      <c r="C9380" s="213" t="s">
        <v>90</v>
      </c>
      <c r="D9380" s="213" t="s">
        <v>44</v>
      </c>
      <c r="E9380" s="213">
        <v>52</v>
      </c>
      <c r="F9380" s="213" t="s">
        <v>201</v>
      </c>
    </row>
    <row r="9381" spans="1:6" x14ac:dyDescent="0.3">
      <c r="A9381" s="213">
        <v>2015</v>
      </c>
      <c r="B9381" s="213" t="s">
        <v>0</v>
      </c>
      <c r="C9381" s="213" t="s">
        <v>90</v>
      </c>
      <c r="D9381" s="213" t="s">
        <v>71</v>
      </c>
      <c r="E9381" s="213">
        <v>246</v>
      </c>
      <c r="F9381" s="213" t="s">
        <v>201</v>
      </c>
    </row>
    <row r="9382" spans="1:6" x14ac:dyDescent="0.3">
      <c r="A9382" s="213">
        <v>2015</v>
      </c>
      <c r="B9382" s="213" t="s">
        <v>0</v>
      </c>
      <c r="C9382" s="213" t="s">
        <v>90</v>
      </c>
      <c r="D9382" s="213" t="s">
        <v>52</v>
      </c>
      <c r="E9382" s="213">
        <v>67</v>
      </c>
      <c r="F9382" s="213" t="s">
        <v>201</v>
      </c>
    </row>
    <row r="9383" spans="1:6" x14ac:dyDescent="0.3">
      <c r="A9383" s="213">
        <v>2015</v>
      </c>
      <c r="B9383" s="213" t="s">
        <v>0</v>
      </c>
      <c r="C9383" s="213" t="s">
        <v>90</v>
      </c>
      <c r="D9383" s="213" t="s">
        <v>20</v>
      </c>
      <c r="E9383" s="213">
        <v>467</v>
      </c>
      <c r="F9383" s="213" t="s">
        <v>201</v>
      </c>
    </row>
    <row r="9384" spans="1:6" x14ac:dyDescent="0.3">
      <c r="A9384" s="213">
        <v>2015</v>
      </c>
      <c r="B9384" s="213" t="s">
        <v>0</v>
      </c>
      <c r="C9384" s="213" t="s">
        <v>90</v>
      </c>
      <c r="D9384" s="213" t="s">
        <v>95</v>
      </c>
      <c r="E9384" s="213">
        <v>705</v>
      </c>
      <c r="F9384" s="213" t="s">
        <v>201</v>
      </c>
    </row>
    <row r="9385" spans="1:6" x14ac:dyDescent="0.3">
      <c r="A9385" s="213">
        <v>2015</v>
      </c>
      <c r="B9385" s="213" t="s">
        <v>0</v>
      </c>
      <c r="C9385" s="213" t="s">
        <v>90</v>
      </c>
      <c r="D9385" s="213" t="s">
        <v>30</v>
      </c>
      <c r="E9385" s="213">
        <v>53</v>
      </c>
      <c r="F9385" s="213" t="s">
        <v>201</v>
      </c>
    </row>
    <row r="9386" spans="1:6" x14ac:dyDescent="0.3">
      <c r="A9386" s="213">
        <v>2015</v>
      </c>
      <c r="B9386" s="213" t="s">
        <v>0</v>
      </c>
      <c r="C9386" s="213" t="s">
        <v>90</v>
      </c>
      <c r="D9386" s="213" t="s">
        <v>281</v>
      </c>
      <c r="E9386" s="292">
        <v>1705</v>
      </c>
      <c r="F9386" s="213" t="s">
        <v>201</v>
      </c>
    </row>
    <row r="9387" spans="1:6" x14ac:dyDescent="0.3">
      <c r="A9387" s="213">
        <v>2015</v>
      </c>
      <c r="B9387" s="213" t="s">
        <v>0</v>
      </c>
      <c r="C9387" s="213" t="s">
        <v>90</v>
      </c>
      <c r="D9387" s="213" t="s">
        <v>282</v>
      </c>
      <c r="E9387" s="213">
        <v>96</v>
      </c>
      <c r="F9387" s="213" t="s">
        <v>201</v>
      </c>
    </row>
    <row r="9388" spans="1:6" x14ac:dyDescent="0.3">
      <c r="A9388" s="213">
        <v>2015</v>
      </c>
      <c r="B9388" s="213" t="s">
        <v>0</v>
      </c>
      <c r="C9388" s="213" t="s">
        <v>90</v>
      </c>
      <c r="D9388" s="213" t="s">
        <v>145</v>
      </c>
      <c r="E9388" s="292">
        <v>7973</v>
      </c>
      <c r="F9388" s="213" t="s">
        <v>201</v>
      </c>
    </row>
    <row r="9389" spans="1:6" x14ac:dyDescent="0.3">
      <c r="A9389" s="213">
        <v>2015</v>
      </c>
      <c r="B9389" s="213" t="s">
        <v>0</v>
      </c>
      <c r="C9389" s="213" t="s">
        <v>90</v>
      </c>
      <c r="D9389" s="213" t="s">
        <v>146</v>
      </c>
      <c r="E9389" s="292">
        <v>4144</v>
      </c>
      <c r="F9389" s="213" t="s">
        <v>201</v>
      </c>
    </row>
    <row r="9390" spans="1:6" x14ac:dyDescent="0.3">
      <c r="A9390" s="213">
        <v>2015</v>
      </c>
      <c r="B9390" s="213" t="s">
        <v>0</v>
      </c>
      <c r="C9390" s="213" t="s">
        <v>90</v>
      </c>
      <c r="D9390" s="213" t="s">
        <v>147</v>
      </c>
      <c r="E9390" s="292">
        <v>9166</v>
      </c>
      <c r="F9390" s="213" t="s">
        <v>201</v>
      </c>
    </row>
    <row r="9391" spans="1:6" x14ac:dyDescent="0.3">
      <c r="A9391" s="213">
        <v>2015</v>
      </c>
      <c r="B9391" s="213" t="s">
        <v>0</v>
      </c>
      <c r="C9391" s="213" t="s">
        <v>1</v>
      </c>
      <c r="D9391" s="213" t="s">
        <v>35</v>
      </c>
      <c r="E9391" s="213">
        <v>49</v>
      </c>
      <c r="F9391" s="213" t="s">
        <v>201</v>
      </c>
    </row>
    <row r="9392" spans="1:6" x14ac:dyDescent="0.3">
      <c r="A9392" s="213">
        <v>2015</v>
      </c>
      <c r="B9392" s="213" t="s">
        <v>0</v>
      </c>
      <c r="C9392" s="213" t="s">
        <v>1</v>
      </c>
      <c r="D9392" s="213" t="s">
        <v>41</v>
      </c>
      <c r="E9392" s="213">
        <v>39</v>
      </c>
      <c r="F9392" s="213" t="s">
        <v>201</v>
      </c>
    </row>
    <row r="9393" spans="1:6" x14ac:dyDescent="0.3">
      <c r="A9393" s="213">
        <v>2015</v>
      </c>
      <c r="B9393" s="213" t="s">
        <v>0</v>
      </c>
      <c r="C9393" s="213" t="s">
        <v>1</v>
      </c>
      <c r="D9393" s="213" t="s">
        <v>59</v>
      </c>
      <c r="E9393" s="213">
        <v>65</v>
      </c>
      <c r="F9393" s="213" t="s">
        <v>201</v>
      </c>
    </row>
    <row r="9394" spans="1:6" x14ac:dyDescent="0.3">
      <c r="A9394" s="213">
        <v>2015</v>
      </c>
      <c r="B9394" s="213" t="s">
        <v>0</v>
      </c>
      <c r="C9394" s="213" t="s">
        <v>1</v>
      </c>
      <c r="D9394" s="213" t="s">
        <v>79</v>
      </c>
      <c r="E9394" s="213">
        <v>829</v>
      </c>
      <c r="F9394" s="213" t="s">
        <v>201</v>
      </c>
    </row>
    <row r="9395" spans="1:6" x14ac:dyDescent="0.3">
      <c r="A9395" s="213">
        <v>2015</v>
      </c>
      <c r="B9395" s="213" t="s">
        <v>0</v>
      </c>
      <c r="C9395" s="213" t="s">
        <v>1</v>
      </c>
      <c r="D9395" s="213" t="s">
        <v>17</v>
      </c>
      <c r="E9395" s="213">
        <v>540</v>
      </c>
      <c r="F9395" s="213" t="s">
        <v>201</v>
      </c>
    </row>
    <row r="9396" spans="1:6" x14ac:dyDescent="0.3">
      <c r="A9396" s="213">
        <v>2015</v>
      </c>
      <c r="B9396" s="213" t="s">
        <v>0</v>
      </c>
      <c r="C9396" s="213" t="s">
        <v>1</v>
      </c>
      <c r="D9396" s="213" t="s">
        <v>274</v>
      </c>
      <c r="E9396" s="213">
        <v>64</v>
      </c>
      <c r="F9396" s="213" t="s">
        <v>201</v>
      </c>
    </row>
    <row r="9397" spans="1:6" x14ac:dyDescent="0.3">
      <c r="A9397" s="213">
        <v>2015</v>
      </c>
      <c r="B9397" s="213" t="s">
        <v>0</v>
      </c>
      <c r="C9397" s="213" t="s">
        <v>1</v>
      </c>
      <c r="D9397" s="213" t="s">
        <v>66</v>
      </c>
      <c r="E9397" s="213">
        <v>170</v>
      </c>
      <c r="F9397" s="213" t="s">
        <v>201</v>
      </c>
    </row>
    <row r="9398" spans="1:6" x14ac:dyDescent="0.3">
      <c r="A9398" s="213">
        <v>2015</v>
      </c>
      <c r="B9398" s="213" t="s">
        <v>0</v>
      </c>
      <c r="C9398" s="213" t="s">
        <v>1</v>
      </c>
      <c r="D9398" s="213" t="s">
        <v>283</v>
      </c>
      <c r="E9398" s="213">
        <v>58</v>
      </c>
      <c r="F9398" s="213" t="s">
        <v>201</v>
      </c>
    </row>
    <row r="9399" spans="1:6" x14ac:dyDescent="0.3">
      <c r="A9399" s="213">
        <v>2015</v>
      </c>
      <c r="B9399" s="213" t="s">
        <v>0</v>
      </c>
      <c r="C9399" s="213" t="s">
        <v>1</v>
      </c>
      <c r="D9399" s="213" t="s">
        <v>11</v>
      </c>
      <c r="E9399" s="213">
        <v>912</v>
      </c>
      <c r="F9399" s="213" t="s">
        <v>201</v>
      </c>
    </row>
    <row r="9400" spans="1:6" x14ac:dyDescent="0.3">
      <c r="A9400" s="213">
        <v>2015</v>
      </c>
      <c r="B9400" s="213" t="s">
        <v>0</v>
      </c>
      <c r="C9400" s="213" t="s">
        <v>1</v>
      </c>
      <c r="D9400" s="213" t="s">
        <v>56</v>
      </c>
      <c r="E9400" s="213">
        <v>222</v>
      </c>
      <c r="F9400" s="213" t="s">
        <v>201</v>
      </c>
    </row>
    <row r="9401" spans="1:6" x14ac:dyDescent="0.3">
      <c r="A9401" s="213">
        <v>2015</v>
      </c>
      <c r="B9401" s="213" t="s">
        <v>0</v>
      </c>
      <c r="C9401" s="213" t="s">
        <v>1</v>
      </c>
      <c r="D9401" s="213" t="s">
        <v>29</v>
      </c>
      <c r="E9401" s="213">
        <v>288</v>
      </c>
      <c r="F9401" s="213" t="s">
        <v>201</v>
      </c>
    </row>
    <row r="9402" spans="1:6" x14ac:dyDescent="0.3">
      <c r="A9402" s="213">
        <v>2015</v>
      </c>
      <c r="B9402" s="213" t="s">
        <v>0</v>
      </c>
      <c r="C9402" s="213" t="s">
        <v>1</v>
      </c>
      <c r="D9402" s="213" t="s">
        <v>47</v>
      </c>
      <c r="E9402" s="213">
        <v>621</v>
      </c>
      <c r="F9402" s="213" t="s">
        <v>201</v>
      </c>
    </row>
    <row r="9403" spans="1:6" x14ac:dyDescent="0.3">
      <c r="A9403" s="213">
        <v>2015</v>
      </c>
      <c r="B9403" s="213" t="s">
        <v>0</v>
      </c>
      <c r="C9403" s="213" t="s">
        <v>1</v>
      </c>
      <c r="D9403" s="213" t="s">
        <v>57</v>
      </c>
      <c r="E9403" s="213">
        <v>121</v>
      </c>
      <c r="F9403" s="213" t="s">
        <v>201</v>
      </c>
    </row>
    <row r="9404" spans="1:6" x14ac:dyDescent="0.3">
      <c r="A9404" s="213">
        <v>2015</v>
      </c>
      <c r="B9404" s="213" t="s">
        <v>0</v>
      </c>
      <c r="C9404" s="213" t="s">
        <v>1</v>
      </c>
      <c r="D9404" s="213" t="s">
        <v>74</v>
      </c>
      <c r="E9404" s="213">
        <v>637</v>
      </c>
      <c r="F9404" s="213" t="s">
        <v>201</v>
      </c>
    </row>
    <row r="9405" spans="1:6" x14ac:dyDescent="0.3">
      <c r="A9405" s="213">
        <v>2015</v>
      </c>
      <c r="B9405" s="213" t="s">
        <v>0</v>
      </c>
      <c r="C9405" s="213" t="s">
        <v>1</v>
      </c>
      <c r="D9405" s="213" t="s">
        <v>53</v>
      </c>
      <c r="E9405" s="213">
        <v>68</v>
      </c>
      <c r="F9405" s="213" t="s">
        <v>201</v>
      </c>
    </row>
    <row r="9406" spans="1:6" x14ac:dyDescent="0.3">
      <c r="A9406" s="213">
        <v>2015</v>
      </c>
      <c r="B9406" s="213" t="s">
        <v>0</v>
      </c>
      <c r="C9406" s="213" t="s">
        <v>1</v>
      </c>
      <c r="D9406" s="213" t="s">
        <v>49</v>
      </c>
      <c r="E9406" s="213">
        <v>34</v>
      </c>
      <c r="F9406" s="213" t="s">
        <v>201</v>
      </c>
    </row>
    <row r="9407" spans="1:6" x14ac:dyDescent="0.3">
      <c r="A9407" s="213">
        <v>2015</v>
      </c>
      <c r="B9407" s="213" t="s">
        <v>0</v>
      </c>
      <c r="C9407" s="213" t="s">
        <v>1</v>
      </c>
      <c r="D9407" s="213" t="s">
        <v>33</v>
      </c>
      <c r="E9407" s="213">
        <v>175</v>
      </c>
      <c r="F9407" s="213" t="s">
        <v>201</v>
      </c>
    </row>
    <row r="9408" spans="1:6" x14ac:dyDescent="0.3">
      <c r="A9408" s="213">
        <v>2015</v>
      </c>
      <c r="B9408" s="213" t="s">
        <v>0</v>
      </c>
      <c r="C9408" s="213" t="s">
        <v>1</v>
      </c>
      <c r="D9408" s="213" t="s">
        <v>60</v>
      </c>
      <c r="E9408" s="213">
        <v>267</v>
      </c>
      <c r="F9408" s="213" t="s">
        <v>201</v>
      </c>
    </row>
    <row r="9409" spans="1:6" x14ac:dyDescent="0.3">
      <c r="A9409" s="213">
        <v>2015</v>
      </c>
      <c r="B9409" s="213" t="s">
        <v>0</v>
      </c>
      <c r="C9409" s="213" t="s">
        <v>1</v>
      </c>
      <c r="D9409" s="213" t="s">
        <v>25</v>
      </c>
      <c r="E9409" s="213">
        <v>618</v>
      </c>
      <c r="F9409" s="213" t="s">
        <v>201</v>
      </c>
    </row>
    <row r="9410" spans="1:6" x14ac:dyDescent="0.3">
      <c r="A9410" s="213">
        <v>2015</v>
      </c>
      <c r="B9410" s="213" t="s">
        <v>0</v>
      </c>
      <c r="C9410" s="213" t="s">
        <v>1</v>
      </c>
      <c r="D9410" s="213" t="s">
        <v>7</v>
      </c>
      <c r="E9410" s="213">
        <v>749</v>
      </c>
      <c r="F9410" s="213" t="s">
        <v>201</v>
      </c>
    </row>
    <row r="9411" spans="1:6" x14ac:dyDescent="0.3">
      <c r="A9411" s="213">
        <v>2015</v>
      </c>
      <c r="B9411" s="213" t="s">
        <v>0</v>
      </c>
      <c r="C9411" s="213" t="s">
        <v>1</v>
      </c>
      <c r="D9411" s="213" t="s">
        <v>55</v>
      </c>
      <c r="E9411" s="213">
        <v>32</v>
      </c>
      <c r="F9411" s="213" t="s">
        <v>201</v>
      </c>
    </row>
    <row r="9412" spans="1:6" x14ac:dyDescent="0.3">
      <c r="A9412" s="213">
        <v>2015</v>
      </c>
      <c r="B9412" s="213" t="s">
        <v>0</v>
      </c>
      <c r="C9412" s="213" t="s">
        <v>1</v>
      </c>
      <c r="D9412" s="213" t="s">
        <v>36</v>
      </c>
      <c r="E9412" s="213">
        <v>207</v>
      </c>
      <c r="F9412" s="213" t="s">
        <v>201</v>
      </c>
    </row>
    <row r="9413" spans="1:6" x14ac:dyDescent="0.3">
      <c r="A9413" s="213">
        <v>2015</v>
      </c>
      <c r="B9413" s="213" t="s">
        <v>0</v>
      </c>
      <c r="C9413" s="213" t="s">
        <v>1</v>
      </c>
      <c r="D9413" s="213" t="s">
        <v>21</v>
      </c>
      <c r="E9413" s="213">
        <v>249</v>
      </c>
      <c r="F9413" s="213" t="s">
        <v>201</v>
      </c>
    </row>
    <row r="9414" spans="1:6" x14ac:dyDescent="0.3">
      <c r="A9414" s="213">
        <v>2015</v>
      </c>
      <c r="B9414" s="213" t="s">
        <v>0</v>
      </c>
      <c r="C9414" s="213" t="s">
        <v>1</v>
      </c>
      <c r="D9414" s="213" t="s">
        <v>16</v>
      </c>
      <c r="E9414" s="213">
        <v>605</v>
      </c>
      <c r="F9414" s="213" t="s">
        <v>201</v>
      </c>
    </row>
    <row r="9415" spans="1:6" x14ac:dyDescent="0.3">
      <c r="A9415" s="213">
        <v>2015</v>
      </c>
      <c r="B9415" s="213" t="s">
        <v>0</v>
      </c>
      <c r="C9415" s="213" t="s">
        <v>1</v>
      </c>
      <c r="D9415" s="213" t="s">
        <v>2</v>
      </c>
      <c r="E9415" s="292">
        <v>1216</v>
      </c>
      <c r="F9415" s="213" t="s">
        <v>201</v>
      </c>
    </row>
    <row r="9416" spans="1:6" x14ac:dyDescent="0.3">
      <c r="A9416" s="213">
        <v>2015</v>
      </c>
      <c r="B9416" s="213" t="s">
        <v>0</v>
      </c>
      <c r="C9416" s="213" t="s">
        <v>1</v>
      </c>
      <c r="D9416" s="213" t="s">
        <v>287</v>
      </c>
      <c r="E9416" s="213">
        <v>31</v>
      </c>
      <c r="F9416" s="213" t="s">
        <v>201</v>
      </c>
    </row>
    <row r="9417" spans="1:6" x14ac:dyDescent="0.3">
      <c r="A9417" s="213">
        <v>2015</v>
      </c>
      <c r="B9417" s="213" t="s">
        <v>0</v>
      </c>
      <c r="C9417" s="213" t="s">
        <v>1</v>
      </c>
      <c r="D9417" s="213" t="s">
        <v>288</v>
      </c>
      <c r="E9417" s="213">
        <v>32</v>
      </c>
      <c r="F9417" s="213" t="s">
        <v>201</v>
      </c>
    </row>
    <row r="9418" spans="1:6" x14ac:dyDescent="0.3">
      <c r="A9418" s="213">
        <v>2015</v>
      </c>
      <c r="B9418" s="213" t="s">
        <v>0</v>
      </c>
      <c r="C9418" s="213" t="s">
        <v>1</v>
      </c>
      <c r="D9418" s="213" t="s">
        <v>4</v>
      </c>
      <c r="E9418" s="292">
        <v>1302</v>
      </c>
      <c r="F9418" s="213" t="s">
        <v>201</v>
      </c>
    </row>
    <row r="9419" spans="1:6" x14ac:dyDescent="0.3">
      <c r="A9419" s="213">
        <v>2015</v>
      </c>
      <c r="B9419" s="213" t="s">
        <v>0</v>
      </c>
      <c r="C9419" s="213" t="s">
        <v>1</v>
      </c>
      <c r="D9419" s="213" t="s">
        <v>38</v>
      </c>
      <c r="E9419" s="213">
        <v>90</v>
      </c>
      <c r="F9419" s="213" t="s">
        <v>201</v>
      </c>
    </row>
    <row r="9420" spans="1:6" x14ac:dyDescent="0.3">
      <c r="A9420" s="213">
        <v>2015</v>
      </c>
      <c r="B9420" s="213" t="s">
        <v>0</v>
      </c>
      <c r="C9420" s="213" t="s">
        <v>1</v>
      </c>
      <c r="D9420" s="213" t="s">
        <v>275</v>
      </c>
      <c r="E9420" s="213">
        <v>138</v>
      </c>
      <c r="F9420" s="213" t="s">
        <v>201</v>
      </c>
    </row>
    <row r="9421" spans="1:6" x14ac:dyDescent="0.3">
      <c r="A9421" s="213">
        <v>2015</v>
      </c>
      <c r="B9421" s="213" t="s">
        <v>0</v>
      </c>
      <c r="C9421" s="213" t="s">
        <v>1</v>
      </c>
      <c r="D9421" s="213" t="s">
        <v>8</v>
      </c>
      <c r="E9421" s="213">
        <v>506</v>
      </c>
      <c r="F9421" s="213" t="s">
        <v>201</v>
      </c>
    </row>
    <row r="9422" spans="1:6" x14ac:dyDescent="0.3">
      <c r="A9422" s="213">
        <v>2015</v>
      </c>
      <c r="B9422" s="213" t="s">
        <v>0</v>
      </c>
      <c r="C9422" s="213" t="s">
        <v>1</v>
      </c>
      <c r="D9422" s="213" t="s">
        <v>78</v>
      </c>
      <c r="E9422" s="213">
        <v>659</v>
      </c>
      <c r="F9422" s="213" t="s">
        <v>201</v>
      </c>
    </row>
    <row r="9423" spans="1:6" x14ac:dyDescent="0.3">
      <c r="A9423" s="213">
        <v>2015</v>
      </c>
      <c r="B9423" s="213" t="s">
        <v>0</v>
      </c>
      <c r="C9423" s="213" t="s">
        <v>1</v>
      </c>
      <c r="D9423" s="213" t="s">
        <v>27</v>
      </c>
      <c r="E9423" s="213">
        <v>463</v>
      </c>
      <c r="F9423" s="213" t="s">
        <v>201</v>
      </c>
    </row>
    <row r="9424" spans="1:6" x14ac:dyDescent="0.3">
      <c r="A9424" s="213">
        <v>2015</v>
      </c>
      <c r="B9424" s="213" t="s">
        <v>0</v>
      </c>
      <c r="C9424" s="213" t="s">
        <v>1</v>
      </c>
      <c r="D9424" s="213" t="s">
        <v>13</v>
      </c>
      <c r="E9424" s="213">
        <v>181</v>
      </c>
      <c r="F9424" s="213" t="s">
        <v>201</v>
      </c>
    </row>
    <row r="9425" spans="1:6" x14ac:dyDescent="0.3">
      <c r="A9425" s="213">
        <v>2015</v>
      </c>
      <c r="B9425" s="213" t="s">
        <v>0</v>
      </c>
      <c r="C9425" s="213" t="s">
        <v>1</v>
      </c>
      <c r="D9425" s="213" t="s">
        <v>70</v>
      </c>
      <c r="E9425" s="213">
        <v>530</v>
      </c>
      <c r="F9425" s="213" t="s">
        <v>201</v>
      </c>
    </row>
    <row r="9426" spans="1:6" x14ac:dyDescent="0.3">
      <c r="A9426" s="213">
        <v>2015</v>
      </c>
      <c r="B9426" s="213" t="s">
        <v>0</v>
      </c>
      <c r="C9426" s="213" t="s">
        <v>1</v>
      </c>
      <c r="D9426" s="213" t="s">
        <v>72</v>
      </c>
      <c r="E9426" s="213">
        <v>136</v>
      </c>
      <c r="F9426" s="213" t="s">
        <v>201</v>
      </c>
    </row>
    <row r="9427" spans="1:6" x14ac:dyDescent="0.3">
      <c r="A9427" s="213">
        <v>2015</v>
      </c>
      <c r="B9427" s="213" t="s">
        <v>0</v>
      </c>
      <c r="C9427" s="213" t="s">
        <v>1</v>
      </c>
      <c r="D9427" s="213" t="s">
        <v>276</v>
      </c>
      <c r="E9427" s="213">
        <v>72</v>
      </c>
      <c r="F9427" s="213" t="s">
        <v>201</v>
      </c>
    </row>
    <row r="9428" spans="1:6" x14ac:dyDescent="0.3">
      <c r="A9428" s="213">
        <v>2015</v>
      </c>
      <c r="B9428" s="213" t="s">
        <v>0</v>
      </c>
      <c r="C9428" s="213" t="s">
        <v>1</v>
      </c>
      <c r="D9428" s="213" t="s">
        <v>6</v>
      </c>
      <c r="E9428" s="292">
        <v>1262</v>
      </c>
      <c r="F9428" s="213" t="s">
        <v>201</v>
      </c>
    </row>
    <row r="9429" spans="1:6" x14ac:dyDescent="0.3">
      <c r="A9429" s="213">
        <v>2015</v>
      </c>
      <c r="B9429" s="213" t="s">
        <v>0</v>
      </c>
      <c r="C9429" s="213" t="s">
        <v>1</v>
      </c>
      <c r="D9429" s="213" t="s">
        <v>62</v>
      </c>
      <c r="E9429" s="213">
        <v>386</v>
      </c>
      <c r="F9429" s="213" t="s">
        <v>201</v>
      </c>
    </row>
    <row r="9430" spans="1:6" x14ac:dyDescent="0.3">
      <c r="A9430" s="213">
        <v>2015</v>
      </c>
      <c r="B9430" s="213" t="s">
        <v>0</v>
      </c>
      <c r="C9430" s="213" t="s">
        <v>1</v>
      </c>
      <c r="D9430" s="213" t="s">
        <v>5</v>
      </c>
      <c r="E9430" s="213">
        <v>976</v>
      </c>
      <c r="F9430" s="213" t="s">
        <v>201</v>
      </c>
    </row>
    <row r="9431" spans="1:6" x14ac:dyDescent="0.3">
      <c r="A9431" s="213">
        <v>2015</v>
      </c>
      <c r="B9431" s="213" t="s">
        <v>0</v>
      </c>
      <c r="C9431" s="213" t="s">
        <v>1</v>
      </c>
      <c r="D9431" s="213" t="s">
        <v>76</v>
      </c>
      <c r="E9431" s="213">
        <v>574</v>
      </c>
      <c r="F9431" s="213" t="s">
        <v>201</v>
      </c>
    </row>
    <row r="9432" spans="1:6" x14ac:dyDescent="0.3">
      <c r="A9432" s="213">
        <v>2015</v>
      </c>
      <c r="B9432" s="213" t="s">
        <v>0</v>
      </c>
      <c r="C9432" s="213" t="s">
        <v>1</v>
      </c>
      <c r="D9432" s="213" t="s">
        <v>63</v>
      </c>
      <c r="E9432" s="213">
        <v>125</v>
      </c>
      <c r="F9432" s="213" t="s">
        <v>201</v>
      </c>
    </row>
    <row r="9433" spans="1:6" x14ac:dyDescent="0.3">
      <c r="A9433" s="213">
        <v>2015</v>
      </c>
      <c r="B9433" s="213" t="s">
        <v>0</v>
      </c>
      <c r="C9433" s="213" t="s">
        <v>1</v>
      </c>
      <c r="D9433" s="213" t="s">
        <v>277</v>
      </c>
      <c r="E9433" s="213">
        <v>58</v>
      </c>
      <c r="F9433" s="213" t="s">
        <v>201</v>
      </c>
    </row>
    <row r="9434" spans="1:6" x14ac:dyDescent="0.3">
      <c r="A9434" s="213">
        <v>2015</v>
      </c>
      <c r="B9434" s="213" t="s">
        <v>0</v>
      </c>
      <c r="C9434" s="213" t="s">
        <v>1</v>
      </c>
      <c r="D9434" s="213" t="s">
        <v>43</v>
      </c>
      <c r="E9434" s="213">
        <v>154</v>
      </c>
      <c r="F9434" s="213" t="s">
        <v>201</v>
      </c>
    </row>
    <row r="9435" spans="1:6" x14ac:dyDescent="0.3">
      <c r="A9435" s="213">
        <v>2015</v>
      </c>
      <c r="B9435" s="213" t="s">
        <v>0</v>
      </c>
      <c r="C9435" s="213" t="s">
        <v>1</v>
      </c>
      <c r="D9435" s="213" t="s">
        <v>65</v>
      </c>
      <c r="E9435" s="213">
        <v>171</v>
      </c>
      <c r="F9435" s="213" t="s">
        <v>201</v>
      </c>
    </row>
    <row r="9436" spans="1:6" x14ac:dyDescent="0.3">
      <c r="A9436" s="213">
        <v>2015</v>
      </c>
      <c r="B9436" s="213" t="s">
        <v>0</v>
      </c>
      <c r="C9436" s="213" t="s">
        <v>1</v>
      </c>
      <c r="D9436" s="213" t="s">
        <v>22</v>
      </c>
      <c r="E9436" s="213">
        <v>241</v>
      </c>
      <c r="F9436" s="213" t="s">
        <v>201</v>
      </c>
    </row>
    <row r="9437" spans="1:6" x14ac:dyDescent="0.3">
      <c r="A9437" s="213">
        <v>2015</v>
      </c>
      <c r="B9437" s="213" t="s">
        <v>0</v>
      </c>
      <c r="C9437" s="213" t="s">
        <v>1</v>
      </c>
      <c r="D9437" s="213" t="s">
        <v>61</v>
      </c>
      <c r="E9437" s="213">
        <v>125</v>
      </c>
      <c r="F9437" s="213" t="s">
        <v>201</v>
      </c>
    </row>
    <row r="9438" spans="1:6" x14ac:dyDescent="0.3">
      <c r="A9438" s="213">
        <v>2015</v>
      </c>
      <c r="B9438" s="213" t="s">
        <v>0</v>
      </c>
      <c r="C9438" s="213" t="s">
        <v>1</v>
      </c>
      <c r="D9438" s="213" t="s">
        <v>23</v>
      </c>
      <c r="E9438" s="213">
        <v>312</v>
      </c>
      <c r="F9438" s="213" t="s">
        <v>201</v>
      </c>
    </row>
    <row r="9439" spans="1:6" x14ac:dyDescent="0.3">
      <c r="A9439" s="213">
        <v>2015</v>
      </c>
      <c r="B9439" s="213" t="s">
        <v>0</v>
      </c>
      <c r="C9439" s="213" t="s">
        <v>1</v>
      </c>
      <c r="D9439" s="213" t="s">
        <v>12</v>
      </c>
      <c r="E9439" s="213">
        <v>165</v>
      </c>
      <c r="F9439" s="213" t="s">
        <v>201</v>
      </c>
    </row>
    <row r="9440" spans="1:6" x14ac:dyDescent="0.3">
      <c r="A9440" s="213">
        <v>2015</v>
      </c>
      <c r="B9440" s="213" t="s">
        <v>0</v>
      </c>
      <c r="C9440" s="213" t="s">
        <v>1</v>
      </c>
      <c r="D9440" s="213" t="s">
        <v>278</v>
      </c>
      <c r="E9440" s="213">
        <v>378</v>
      </c>
      <c r="F9440" s="213" t="s">
        <v>201</v>
      </c>
    </row>
    <row r="9441" spans="1:6" x14ac:dyDescent="0.3">
      <c r="A9441" s="213">
        <v>2015</v>
      </c>
      <c r="B9441" s="213" t="s">
        <v>0</v>
      </c>
      <c r="C9441" s="213" t="s">
        <v>1</v>
      </c>
      <c r="D9441" s="213" t="s">
        <v>19</v>
      </c>
      <c r="E9441" s="213">
        <v>319</v>
      </c>
      <c r="F9441" s="213" t="s">
        <v>201</v>
      </c>
    </row>
    <row r="9442" spans="1:6" x14ac:dyDescent="0.3">
      <c r="A9442" s="213">
        <v>2015</v>
      </c>
      <c r="B9442" s="213" t="s">
        <v>0</v>
      </c>
      <c r="C9442" s="213" t="s">
        <v>1</v>
      </c>
      <c r="D9442" s="213" t="s">
        <v>45</v>
      </c>
      <c r="E9442" s="213">
        <v>60</v>
      </c>
      <c r="F9442" s="213" t="s">
        <v>201</v>
      </c>
    </row>
    <row r="9443" spans="1:6" x14ac:dyDescent="0.3">
      <c r="A9443" s="213">
        <v>2015</v>
      </c>
      <c r="B9443" s="213" t="s">
        <v>0</v>
      </c>
      <c r="C9443" s="213" t="s">
        <v>1</v>
      </c>
      <c r="D9443" s="213" t="s">
        <v>48</v>
      </c>
      <c r="E9443" s="213">
        <v>203</v>
      </c>
      <c r="F9443" s="213" t="s">
        <v>201</v>
      </c>
    </row>
    <row r="9444" spans="1:6" x14ac:dyDescent="0.3">
      <c r="A9444" s="213">
        <v>2015</v>
      </c>
      <c r="B9444" s="213" t="s">
        <v>0</v>
      </c>
      <c r="C9444" s="213" t="s">
        <v>1</v>
      </c>
      <c r="D9444" s="213" t="s">
        <v>34</v>
      </c>
      <c r="E9444" s="213">
        <v>89</v>
      </c>
      <c r="F9444" s="213" t="s">
        <v>201</v>
      </c>
    </row>
    <row r="9445" spans="1:6" x14ac:dyDescent="0.3">
      <c r="A9445" s="213">
        <v>2015</v>
      </c>
      <c r="B9445" s="213" t="s">
        <v>0</v>
      </c>
      <c r="C9445" s="213" t="s">
        <v>1</v>
      </c>
      <c r="D9445" s="213" t="s">
        <v>3</v>
      </c>
      <c r="E9445" s="292">
        <v>1193</v>
      </c>
      <c r="F9445" s="213" t="s">
        <v>201</v>
      </c>
    </row>
    <row r="9446" spans="1:6" x14ac:dyDescent="0.3">
      <c r="A9446" s="213">
        <v>2015</v>
      </c>
      <c r="B9446" s="213" t="s">
        <v>0</v>
      </c>
      <c r="C9446" s="213" t="s">
        <v>1</v>
      </c>
      <c r="D9446" s="213" t="s">
        <v>80</v>
      </c>
      <c r="E9446" s="213">
        <v>345</v>
      </c>
      <c r="F9446" s="213" t="s">
        <v>201</v>
      </c>
    </row>
    <row r="9447" spans="1:6" x14ac:dyDescent="0.3">
      <c r="A9447" s="213">
        <v>2015</v>
      </c>
      <c r="B9447" s="213" t="s">
        <v>0</v>
      </c>
      <c r="C9447" s="213" t="s">
        <v>1</v>
      </c>
      <c r="D9447" s="213" t="s">
        <v>39</v>
      </c>
      <c r="E9447" s="213">
        <v>264</v>
      </c>
      <c r="F9447" s="213" t="s">
        <v>201</v>
      </c>
    </row>
    <row r="9448" spans="1:6" x14ac:dyDescent="0.3">
      <c r="A9448" s="213">
        <v>2015</v>
      </c>
      <c r="B9448" s="213" t="s">
        <v>0</v>
      </c>
      <c r="C9448" s="213" t="s">
        <v>1</v>
      </c>
      <c r="D9448" s="213" t="s">
        <v>14</v>
      </c>
      <c r="E9448" s="213">
        <v>775</v>
      </c>
      <c r="F9448" s="213" t="s">
        <v>201</v>
      </c>
    </row>
    <row r="9449" spans="1:6" x14ac:dyDescent="0.3">
      <c r="A9449" s="213">
        <v>2015</v>
      </c>
      <c r="B9449" s="213" t="s">
        <v>0</v>
      </c>
      <c r="C9449" s="213" t="s">
        <v>1</v>
      </c>
      <c r="D9449" s="213" t="s">
        <v>68</v>
      </c>
      <c r="E9449" s="213">
        <v>150</v>
      </c>
      <c r="F9449" s="213" t="s">
        <v>201</v>
      </c>
    </row>
    <row r="9450" spans="1:6" x14ac:dyDescent="0.3">
      <c r="A9450" s="213">
        <v>2015</v>
      </c>
      <c r="B9450" s="213" t="s">
        <v>0</v>
      </c>
      <c r="C9450" s="213" t="s">
        <v>1</v>
      </c>
      <c r="D9450" s="213" t="s">
        <v>69</v>
      </c>
      <c r="E9450" s="213">
        <v>138</v>
      </c>
      <c r="F9450" s="213" t="s">
        <v>201</v>
      </c>
    </row>
    <row r="9451" spans="1:6" x14ac:dyDescent="0.3">
      <c r="A9451" s="213">
        <v>2015</v>
      </c>
      <c r="B9451" s="213" t="s">
        <v>0</v>
      </c>
      <c r="C9451" s="213" t="s">
        <v>1</v>
      </c>
      <c r="D9451" s="213" t="s">
        <v>279</v>
      </c>
      <c r="E9451" s="213">
        <v>58</v>
      </c>
      <c r="F9451" s="213" t="s">
        <v>201</v>
      </c>
    </row>
    <row r="9452" spans="1:6" x14ac:dyDescent="0.3">
      <c r="A9452" s="213">
        <v>2015</v>
      </c>
      <c r="B9452" s="213" t="s">
        <v>0</v>
      </c>
      <c r="C9452" s="213" t="s">
        <v>1</v>
      </c>
      <c r="D9452" s="213" t="s">
        <v>24</v>
      </c>
      <c r="E9452" s="213">
        <v>817</v>
      </c>
      <c r="F9452" s="213" t="s">
        <v>201</v>
      </c>
    </row>
    <row r="9453" spans="1:6" x14ac:dyDescent="0.3">
      <c r="A9453" s="213">
        <v>2015</v>
      </c>
      <c r="B9453" s="213" t="s">
        <v>0</v>
      </c>
      <c r="C9453" s="213" t="s">
        <v>1</v>
      </c>
      <c r="D9453" s="213" t="s">
        <v>9</v>
      </c>
      <c r="E9453" s="213">
        <v>569</v>
      </c>
      <c r="F9453" s="213" t="s">
        <v>201</v>
      </c>
    </row>
    <row r="9454" spans="1:6" x14ac:dyDescent="0.3">
      <c r="A9454" s="213">
        <v>2015</v>
      </c>
      <c r="B9454" s="213" t="s">
        <v>0</v>
      </c>
      <c r="C9454" s="213" t="s">
        <v>1</v>
      </c>
      <c r="D9454" s="213" t="s">
        <v>67</v>
      </c>
      <c r="E9454" s="213">
        <v>246</v>
      </c>
      <c r="F9454" s="213" t="s">
        <v>201</v>
      </c>
    </row>
    <row r="9455" spans="1:6" x14ac:dyDescent="0.3">
      <c r="A9455" s="213">
        <v>2015</v>
      </c>
      <c r="B9455" s="213" t="s">
        <v>0</v>
      </c>
      <c r="C9455" s="213" t="s">
        <v>1</v>
      </c>
      <c r="D9455" s="213" t="s">
        <v>28</v>
      </c>
      <c r="E9455" s="213">
        <v>413</v>
      </c>
      <c r="F9455" s="213" t="s">
        <v>201</v>
      </c>
    </row>
    <row r="9456" spans="1:6" x14ac:dyDescent="0.3">
      <c r="A9456" s="213">
        <v>2015</v>
      </c>
      <c r="B9456" s="213" t="s">
        <v>0</v>
      </c>
      <c r="C9456" s="213" t="s">
        <v>1</v>
      </c>
      <c r="D9456" s="213" t="s">
        <v>31</v>
      </c>
      <c r="E9456" s="213">
        <v>236</v>
      </c>
      <c r="F9456" s="213" t="s">
        <v>201</v>
      </c>
    </row>
    <row r="9457" spans="1:6" x14ac:dyDescent="0.3">
      <c r="A9457" s="213">
        <v>2015</v>
      </c>
      <c r="B9457" s="213" t="s">
        <v>0</v>
      </c>
      <c r="C9457" s="213" t="s">
        <v>1</v>
      </c>
      <c r="D9457" s="213" t="s">
        <v>64</v>
      </c>
      <c r="E9457" s="213">
        <v>396</v>
      </c>
      <c r="F9457" s="213" t="s">
        <v>201</v>
      </c>
    </row>
    <row r="9458" spans="1:6" x14ac:dyDescent="0.3">
      <c r="A9458" s="213">
        <v>2015</v>
      </c>
      <c r="B9458" s="213" t="s">
        <v>0</v>
      </c>
      <c r="C9458" s="213" t="s">
        <v>1</v>
      </c>
      <c r="D9458" s="213" t="s">
        <v>280</v>
      </c>
      <c r="E9458" s="213">
        <v>103</v>
      </c>
      <c r="F9458" s="213" t="s">
        <v>201</v>
      </c>
    </row>
    <row r="9459" spans="1:6" x14ac:dyDescent="0.3">
      <c r="A9459" s="213">
        <v>2015</v>
      </c>
      <c r="B9459" s="213" t="s">
        <v>0</v>
      </c>
      <c r="C9459" s="213" t="s">
        <v>1</v>
      </c>
      <c r="D9459" s="213" t="s">
        <v>73</v>
      </c>
      <c r="E9459" s="213">
        <v>589</v>
      </c>
      <c r="F9459" s="213" t="s">
        <v>201</v>
      </c>
    </row>
    <row r="9460" spans="1:6" x14ac:dyDescent="0.3">
      <c r="A9460" s="213">
        <v>2015</v>
      </c>
      <c r="B9460" s="213" t="s">
        <v>0</v>
      </c>
      <c r="C9460" s="213" t="s">
        <v>1</v>
      </c>
      <c r="D9460" s="213" t="s">
        <v>26</v>
      </c>
      <c r="E9460" s="213">
        <v>294</v>
      </c>
      <c r="F9460" s="213" t="s">
        <v>201</v>
      </c>
    </row>
    <row r="9461" spans="1:6" x14ac:dyDescent="0.3">
      <c r="A9461" s="213">
        <v>2015</v>
      </c>
      <c r="B9461" s="213" t="s">
        <v>0</v>
      </c>
      <c r="C9461" s="213" t="s">
        <v>1</v>
      </c>
      <c r="D9461" s="213" t="s">
        <v>32</v>
      </c>
      <c r="E9461" s="213">
        <v>292</v>
      </c>
      <c r="F9461" s="213" t="s">
        <v>201</v>
      </c>
    </row>
    <row r="9462" spans="1:6" x14ac:dyDescent="0.3">
      <c r="A9462" s="213">
        <v>2015</v>
      </c>
      <c r="B9462" s="213" t="s">
        <v>0</v>
      </c>
      <c r="C9462" s="213" t="s">
        <v>1</v>
      </c>
      <c r="D9462" s="213" t="s">
        <v>46</v>
      </c>
      <c r="E9462" s="213">
        <v>549</v>
      </c>
      <c r="F9462" s="213" t="s">
        <v>201</v>
      </c>
    </row>
    <row r="9463" spans="1:6" x14ac:dyDescent="0.3">
      <c r="A9463" s="213">
        <v>2015</v>
      </c>
      <c r="B9463" s="213" t="s">
        <v>0</v>
      </c>
      <c r="C9463" s="213" t="s">
        <v>1</v>
      </c>
      <c r="D9463" s="213" t="s">
        <v>75</v>
      </c>
      <c r="E9463" s="213">
        <v>409</v>
      </c>
      <c r="F9463" s="213" t="s">
        <v>201</v>
      </c>
    </row>
    <row r="9464" spans="1:6" x14ac:dyDescent="0.3">
      <c r="A9464" s="213">
        <v>2015</v>
      </c>
      <c r="B9464" s="213" t="s">
        <v>0</v>
      </c>
      <c r="C9464" s="213" t="s">
        <v>1</v>
      </c>
      <c r="D9464" s="213" t="s">
        <v>10</v>
      </c>
      <c r="E9464" s="292">
        <v>1007</v>
      </c>
      <c r="F9464" s="213" t="s">
        <v>201</v>
      </c>
    </row>
    <row r="9465" spans="1:6" x14ac:dyDescent="0.3">
      <c r="A9465" s="213">
        <v>2015</v>
      </c>
      <c r="B9465" s="213" t="s">
        <v>0</v>
      </c>
      <c r="C9465" s="213" t="s">
        <v>1</v>
      </c>
      <c r="D9465" s="213" t="s">
        <v>291</v>
      </c>
      <c r="E9465" s="213">
        <v>93</v>
      </c>
      <c r="F9465" s="213" t="s">
        <v>201</v>
      </c>
    </row>
    <row r="9466" spans="1:6" x14ac:dyDescent="0.3">
      <c r="A9466" s="213">
        <v>2015</v>
      </c>
      <c r="B9466" s="213" t="s">
        <v>0</v>
      </c>
      <c r="C9466" s="213" t="s">
        <v>1</v>
      </c>
      <c r="D9466" s="213" t="s">
        <v>15</v>
      </c>
      <c r="E9466" s="213">
        <v>832</v>
      </c>
      <c r="F9466" s="213" t="s">
        <v>201</v>
      </c>
    </row>
    <row r="9467" spans="1:6" x14ac:dyDescent="0.3">
      <c r="A9467" s="213">
        <v>2015</v>
      </c>
      <c r="B9467" s="213" t="s">
        <v>0</v>
      </c>
      <c r="C9467" s="213" t="s">
        <v>1</v>
      </c>
      <c r="D9467" s="213" t="s">
        <v>18</v>
      </c>
      <c r="E9467" s="213">
        <v>867</v>
      </c>
      <c r="F9467" s="213" t="s">
        <v>201</v>
      </c>
    </row>
    <row r="9468" spans="1:6" x14ac:dyDescent="0.3">
      <c r="A9468" s="213">
        <v>2015</v>
      </c>
      <c r="B9468" s="213" t="s">
        <v>0</v>
      </c>
      <c r="C9468" s="213" t="s">
        <v>1</v>
      </c>
      <c r="D9468" s="213" t="s">
        <v>77</v>
      </c>
      <c r="E9468" s="213">
        <v>283</v>
      </c>
      <c r="F9468" s="213" t="s">
        <v>201</v>
      </c>
    </row>
    <row r="9469" spans="1:6" x14ac:dyDescent="0.3">
      <c r="A9469" s="213">
        <v>2015</v>
      </c>
      <c r="B9469" s="213" t="s">
        <v>0</v>
      </c>
      <c r="C9469" s="213" t="s">
        <v>1</v>
      </c>
      <c r="D9469" s="213" t="s">
        <v>44</v>
      </c>
      <c r="E9469" s="213">
        <v>54</v>
      </c>
      <c r="F9469" s="213" t="s">
        <v>201</v>
      </c>
    </row>
    <row r="9470" spans="1:6" x14ac:dyDescent="0.3">
      <c r="A9470" s="213">
        <v>2015</v>
      </c>
      <c r="B9470" s="213" t="s">
        <v>0</v>
      </c>
      <c r="C9470" s="213" t="s">
        <v>1</v>
      </c>
      <c r="D9470" s="213" t="s">
        <v>71</v>
      </c>
      <c r="E9470" s="213">
        <v>305</v>
      </c>
      <c r="F9470" s="213" t="s">
        <v>201</v>
      </c>
    </row>
    <row r="9471" spans="1:6" x14ac:dyDescent="0.3">
      <c r="A9471" s="213">
        <v>2015</v>
      </c>
      <c r="B9471" s="213" t="s">
        <v>0</v>
      </c>
      <c r="C9471" s="213" t="s">
        <v>1</v>
      </c>
      <c r="D9471" s="213" t="s">
        <v>52</v>
      </c>
      <c r="E9471" s="213">
        <v>66</v>
      </c>
      <c r="F9471" s="213" t="s">
        <v>201</v>
      </c>
    </row>
    <row r="9472" spans="1:6" x14ac:dyDescent="0.3">
      <c r="A9472" s="213">
        <v>2015</v>
      </c>
      <c r="B9472" s="213" t="s">
        <v>0</v>
      </c>
      <c r="C9472" s="213" t="s">
        <v>1</v>
      </c>
      <c r="D9472" s="213" t="s">
        <v>20</v>
      </c>
      <c r="E9472" s="213">
        <v>508</v>
      </c>
      <c r="F9472" s="213" t="s">
        <v>201</v>
      </c>
    </row>
    <row r="9473" spans="1:6" x14ac:dyDescent="0.3">
      <c r="A9473" s="213">
        <v>2015</v>
      </c>
      <c r="B9473" s="213" t="s">
        <v>0</v>
      </c>
      <c r="C9473" s="213" t="s">
        <v>1</v>
      </c>
      <c r="D9473" s="213" t="s">
        <v>95</v>
      </c>
      <c r="E9473" s="213">
        <v>783</v>
      </c>
      <c r="F9473" s="213" t="s">
        <v>201</v>
      </c>
    </row>
    <row r="9474" spans="1:6" x14ac:dyDescent="0.3">
      <c r="A9474" s="213">
        <v>2015</v>
      </c>
      <c r="B9474" s="213" t="s">
        <v>0</v>
      </c>
      <c r="C9474" s="213" t="s">
        <v>1</v>
      </c>
      <c r="D9474" s="213" t="s">
        <v>30</v>
      </c>
      <c r="E9474" s="213">
        <v>92</v>
      </c>
      <c r="F9474" s="213" t="s">
        <v>201</v>
      </c>
    </row>
    <row r="9475" spans="1:6" x14ac:dyDescent="0.3">
      <c r="A9475" s="213">
        <v>2015</v>
      </c>
      <c r="B9475" s="213" t="s">
        <v>0</v>
      </c>
      <c r="C9475" s="213" t="s">
        <v>1</v>
      </c>
      <c r="D9475" s="213" t="s">
        <v>58</v>
      </c>
      <c r="E9475" s="213">
        <v>33</v>
      </c>
      <c r="F9475" s="213" t="s">
        <v>201</v>
      </c>
    </row>
    <row r="9476" spans="1:6" x14ac:dyDescent="0.3">
      <c r="A9476" s="213">
        <v>2015</v>
      </c>
      <c r="B9476" s="213" t="s">
        <v>0</v>
      </c>
      <c r="C9476" s="213" t="s">
        <v>1</v>
      </c>
      <c r="D9476" s="213" t="s">
        <v>281</v>
      </c>
      <c r="E9476" s="292">
        <v>2139</v>
      </c>
      <c r="F9476" s="213" t="s">
        <v>201</v>
      </c>
    </row>
    <row r="9477" spans="1:6" x14ac:dyDescent="0.3">
      <c r="A9477" s="213">
        <v>2015</v>
      </c>
      <c r="B9477" s="213" t="s">
        <v>0</v>
      </c>
      <c r="C9477" s="213" t="s">
        <v>1</v>
      </c>
      <c r="D9477" s="213" t="s">
        <v>282</v>
      </c>
      <c r="E9477" s="213">
        <v>122</v>
      </c>
      <c r="F9477" s="213" t="s">
        <v>201</v>
      </c>
    </row>
    <row r="9478" spans="1:6" x14ac:dyDescent="0.3">
      <c r="A9478" s="213">
        <v>2015</v>
      </c>
      <c r="B9478" s="213" t="s">
        <v>0</v>
      </c>
      <c r="C9478" s="213" t="s">
        <v>1</v>
      </c>
      <c r="D9478" s="213" t="s">
        <v>145</v>
      </c>
      <c r="E9478" s="292">
        <v>8906</v>
      </c>
      <c r="F9478" s="213" t="s">
        <v>201</v>
      </c>
    </row>
    <row r="9479" spans="1:6" x14ac:dyDescent="0.3">
      <c r="A9479" s="213">
        <v>2015</v>
      </c>
      <c r="B9479" s="213" t="s">
        <v>0</v>
      </c>
      <c r="C9479" s="213" t="s">
        <v>1</v>
      </c>
      <c r="D9479" s="213" t="s">
        <v>146</v>
      </c>
      <c r="E9479" s="292">
        <v>4812</v>
      </c>
      <c r="F9479" s="213" t="s">
        <v>201</v>
      </c>
    </row>
    <row r="9480" spans="1:6" x14ac:dyDescent="0.3">
      <c r="A9480" s="213">
        <v>2015</v>
      </c>
      <c r="B9480" s="213" t="s">
        <v>0</v>
      </c>
      <c r="C9480" s="213" t="s">
        <v>1</v>
      </c>
      <c r="D9480" s="213" t="s">
        <v>147</v>
      </c>
      <c r="E9480" s="292">
        <v>10500</v>
      </c>
      <c r="F9480" s="213" t="s">
        <v>201</v>
      </c>
    </row>
    <row r="9481" spans="1:6" x14ac:dyDescent="0.3">
      <c r="A9481" s="213">
        <v>2015</v>
      </c>
      <c r="B9481" s="213" t="s">
        <v>0</v>
      </c>
      <c r="C9481" s="213" t="s">
        <v>82</v>
      </c>
      <c r="D9481" s="213" t="s">
        <v>35</v>
      </c>
      <c r="E9481" s="213">
        <v>61</v>
      </c>
      <c r="F9481" s="213" t="s">
        <v>201</v>
      </c>
    </row>
    <row r="9482" spans="1:6" x14ac:dyDescent="0.3">
      <c r="A9482" s="213">
        <v>2015</v>
      </c>
      <c r="B9482" s="213" t="s">
        <v>0</v>
      </c>
      <c r="C9482" s="213" t="s">
        <v>82</v>
      </c>
      <c r="D9482" s="213" t="s">
        <v>41</v>
      </c>
      <c r="E9482" s="213">
        <v>36</v>
      </c>
      <c r="F9482" s="213" t="s">
        <v>201</v>
      </c>
    </row>
    <row r="9483" spans="1:6" x14ac:dyDescent="0.3">
      <c r="A9483" s="213">
        <v>2015</v>
      </c>
      <c r="B9483" s="213" t="s">
        <v>0</v>
      </c>
      <c r="C9483" s="213" t="s">
        <v>82</v>
      </c>
      <c r="D9483" s="213" t="s">
        <v>59</v>
      </c>
      <c r="E9483" s="213">
        <v>56</v>
      </c>
      <c r="F9483" s="213" t="s">
        <v>201</v>
      </c>
    </row>
    <row r="9484" spans="1:6" x14ac:dyDescent="0.3">
      <c r="A9484" s="213">
        <v>2015</v>
      </c>
      <c r="B9484" s="213" t="s">
        <v>0</v>
      </c>
      <c r="C9484" s="213" t="s">
        <v>82</v>
      </c>
      <c r="D9484" s="213" t="s">
        <v>79</v>
      </c>
      <c r="E9484" s="213">
        <v>992</v>
      </c>
      <c r="F9484" s="213" t="s">
        <v>201</v>
      </c>
    </row>
    <row r="9485" spans="1:6" x14ac:dyDescent="0.3">
      <c r="A9485" s="213">
        <v>2015</v>
      </c>
      <c r="B9485" s="213" t="s">
        <v>0</v>
      </c>
      <c r="C9485" s="213" t="s">
        <v>82</v>
      </c>
      <c r="D9485" s="213" t="s">
        <v>17</v>
      </c>
      <c r="E9485" s="213">
        <v>608</v>
      </c>
      <c r="F9485" s="213" t="s">
        <v>201</v>
      </c>
    </row>
    <row r="9486" spans="1:6" x14ac:dyDescent="0.3">
      <c r="A9486" s="213">
        <v>2015</v>
      </c>
      <c r="B9486" s="213" t="s">
        <v>0</v>
      </c>
      <c r="C9486" s="213" t="s">
        <v>82</v>
      </c>
      <c r="D9486" s="213" t="s">
        <v>274</v>
      </c>
      <c r="E9486" s="213">
        <v>177</v>
      </c>
      <c r="F9486" s="213" t="s">
        <v>201</v>
      </c>
    </row>
    <row r="9487" spans="1:6" x14ac:dyDescent="0.3">
      <c r="A9487" s="213">
        <v>2015</v>
      </c>
      <c r="B9487" s="213" t="s">
        <v>0</v>
      </c>
      <c r="C9487" s="213" t="s">
        <v>82</v>
      </c>
      <c r="D9487" s="213" t="s">
        <v>66</v>
      </c>
      <c r="E9487" s="213">
        <v>225</v>
      </c>
      <c r="F9487" s="213" t="s">
        <v>201</v>
      </c>
    </row>
    <row r="9488" spans="1:6" x14ac:dyDescent="0.3">
      <c r="A9488" s="213">
        <v>2015</v>
      </c>
      <c r="B9488" s="213" t="s">
        <v>0</v>
      </c>
      <c r="C9488" s="213" t="s">
        <v>82</v>
      </c>
      <c r="D9488" s="213" t="s">
        <v>283</v>
      </c>
      <c r="E9488" s="213">
        <v>50</v>
      </c>
      <c r="F9488" s="213" t="s">
        <v>201</v>
      </c>
    </row>
    <row r="9489" spans="1:6" x14ac:dyDescent="0.3">
      <c r="A9489" s="213">
        <v>2015</v>
      </c>
      <c r="B9489" s="213" t="s">
        <v>0</v>
      </c>
      <c r="C9489" s="213" t="s">
        <v>82</v>
      </c>
      <c r="D9489" s="213" t="s">
        <v>11</v>
      </c>
      <c r="E9489" s="213">
        <v>981</v>
      </c>
      <c r="F9489" s="213" t="s">
        <v>201</v>
      </c>
    </row>
    <row r="9490" spans="1:6" x14ac:dyDescent="0.3">
      <c r="A9490" s="213">
        <v>2015</v>
      </c>
      <c r="B9490" s="213" t="s">
        <v>0</v>
      </c>
      <c r="C9490" s="213" t="s">
        <v>82</v>
      </c>
      <c r="D9490" s="213" t="s">
        <v>56</v>
      </c>
      <c r="E9490" s="213">
        <v>194</v>
      </c>
      <c r="F9490" s="213" t="s">
        <v>201</v>
      </c>
    </row>
    <row r="9491" spans="1:6" x14ac:dyDescent="0.3">
      <c r="A9491" s="213">
        <v>2015</v>
      </c>
      <c r="B9491" s="213" t="s">
        <v>0</v>
      </c>
      <c r="C9491" s="213" t="s">
        <v>82</v>
      </c>
      <c r="D9491" s="213" t="s">
        <v>29</v>
      </c>
      <c r="E9491" s="213">
        <v>305</v>
      </c>
      <c r="F9491" s="213" t="s">
        <v>201</v>
      </c>
    </row>
    <row r="9492" spans="1:6" x14ac:dyDescent="0.3">
      <c r="A9492" s="213">
        <v>2015</v>
      </c>
      <c r="B9492" s="213" t="s">
        <v>0</v>
      </c>
      <c r="C9492" s="213" t="s">
        <v>82</v>
      </c>
      <c r="D9492" s="213" t="s">
        <v>47</v>
      </c>
      <c r="E9492" s="213">
        <v>767</v>
      </c>
      <c r="F9492" s="213" t="s">
        <v>201</v>
      </c>
    </row>
    <row r="9493" spans="1:6" x14ac:dyDescent="0.3">
      <c r="A9493" s="213">
        <v>2015</v>
      </c>
      <c r="B9493" s="213" t="s">
        <v>0</v>
      </c>
      <c r="C9493" s="213" t="s">
        <v>82</v>
      </c>
      <c r="D9493" s="213" t="s">
        <v>57</v>
      </c>
      <c r="E9493" s="213">
        <v>92</v>
      </c>
      <c r="F9493" s="213" t="s">
        <v>201</v>
      </c>
    </row>
    <row r="9494" spans="1:6" x14ac:dyDescent="0.3">
      <c r="A9494" s="213">
        <v>2015</v>
      </c>
      <c r="B9494" s="213" t="s">
        <v>0</v>
      </c>
      <c r="C9494" s="213" t="s">
        <v>82</v>
      </c>
      <c r="D9494" s="213" t="s">
        <v>74</v>
      </c>
      <c r="E9494" s="213">
        <v>570</v>
      </c>
      <c r="F9494" s="213" t="s">
        <v>201</v>
      </c>
    </row>
    <row r="9495" spans="1:6" x14ac:dyDescent="0.3">
      <c r="A9495" s="213">
        <v>2015</v>
      </c>
      <c r="B9495" s="213" t="s">
        <v>0</v>
      </c>
      <c r="C9495" s="213" t="s">
        <v>82</v>
      </c>
      <c r="D9495" s="213" t="s">
        <v>53</v>
      </c>
      <c r="E9495" s="213">
        <v>56</v>
      </c>
      <c r="F9495" s="213" t="s">
        <v>201</v>
      </c>
    </row>
    <row r="9496" spans="1:6" x14ac:dyDescent="0.3">
      <c r="A9496" s="213">
        <v>2015</v>
      </c>
      <c r="B9496" s="213" t="s">
        <v>0</v>
      </c>
      <c r="C9496" s="213" t="s">
        <v>82</v>
      </c>
      <c r="D9496" s="213" t="s">
        <v>33</v>
      </c>
      <c r="E9496" s="213">
        <v>164</v>
      </c>
      <c r="F9496" s="213" t="s">
        <v>201</v>
      </c>
    </row>
    <row r="9497" spans="1:6" x14ac:dyDescent="0.3">
      <c r="A9497" s="213">
        <v>2015</v>
      </c>
      <c r="B9497" s="213" t="s">
        <v>0</v>
      </c>
      <c r="C9497" s="213" t="s">
        <v>82</v>
      </c>
      <c r="D9497" s="213" t="s">
        <v>60</v>
      </c>
      <c r="E9497" s="213">
        <v>367</v>
      </c>
      <c r="F9497" s="213" t="s">
        <v>201</v>
      </c>
    </row>
    <row r="9498" spans="1:6" x14ac:dyDescent="0.3">
      <c r="A9498" s="213">
        <v>2015</v>
      </c>
      <c r="B9498" s="213" t="s">
        <v>0</v>
      </c>
      <c r="C9498" s="213" t="s">
        <v>82</v>
      </c>
      <c r="D9498" s="213" t="s">
        <v>25</v>
      </c>
      <c r="E9498" s="213">
        <v>604</v>
      </c>
      <c r="F9498" s="213" t="s">
        <v>201</v>
      </c>
    </row>
    <row r="9499" spans="1:6" x14ac:dyDescent="0.3">
      <c r="A9499" s="213">
        <v>2015</v>
      </c>
      <c r="B9499" s="213" t="s">
        <v>0</v>
      </c>
      <c r="C9499" s="213" t="s">
        <v>82</v>
      </c>
      <c r="D9499" s="213" t="s">
        <v>7</v>
      </c>
      <c r="E9499" s="213">
        <v>781</v>
      </c>
      <c r="F9499" s="213" t="s">
        <v>201</v>
      </c>
    </row>
    <row r="9500" spans="1:6" x14ac:dyDescent="0.3">
      <c r="A9500" s="213">
        <v>2015</v>
      </c>
      <c r="B9500" s="213" t="s">
        <v>0</v>
      </c>
      <c r="C9500" s="213" t="s">
        <v>82</v>
      </c>
      <c r="D9500" s="213" t="s">
        <v>36</v>
      </c>
      <c r="E9500" s="213">
        <v>220</v>
      </c>
      <c r="F9500" s="213" t="s">
        <v>201</v>
      </c>
    </row>
    <row r="9501" spans="1:6" x14ac:dyDescent="0.3">
      <c r="A9501" s="213">
        <v>2015</v>
      </c>
      <c r="B9501" s="213" t="s">
        <v>0</v>
      </c>
      <c r="C9501" s="213" t="s">
        <v>82</v>
      </c>
      <c r="D9501" s="213" t="s">
        <v>21</v>
      </c>
      <c r="E9501" s="213">
        <v>304</v>
      </c>
      <c r="F9501" s="213" t="s">
        <v>201</v>
      </c>
    </row>
    <row r="9502" spans="1:6" x14ac:dyDescent="0.3">
      <c r="A9502" s="213">
        <v>2015</v>
      </c>
      <c r="B9502" s="213" t="s">
        <v>0</v>
      </c>
      <c r="C9502" s="213" t="s">
        <v>82</v>
      </c>
      <c r="D9502" s="213" t="s">
        <v>42</v>
      </c>
      <c r="E9502" s="213">
        <v>41</v>
      </c>
      <c r="F9502" s="213" t="s">
        <v>201</v>
      </c>
    </row>
    <row r="9503" spans="1:6" x14ac:dyDescent="0.3">
      <c r="A9503" s="213">
        <v>2015</v>
      </c>
      <c r="B9503" s="213" t="s">
        <v>0</v>
      </c>
      <c r="C9503" s="213" t="s">
        <v>82</v>
      </c>
      <c r="D9503" s="213" t="s">
        <v>16</v>
      </c>
      <c r="E9503" s="213">
        <v>577</v>
      </c>
      <c r="F9503" s="213" t="s">
        <v>201</v>
      </c>
    </row>
    <row r="9504" spans="1:6" x14ac:dyDescent="0.3">
      <c r="A9504" s="213">
        <v>2015</v>
      </c>
      <c r="B9504" s="213" t="s">
        <v>0</v>
      </c>
      <c r="C9504" s="213" t="s">
        <v>82</v>
      </c>
      <c r="D9504" s="213" t="s">
        <v>2</v>
      </c>
      <c r="E9504" s="292">
        <v>1328</v>
      </c>
      <c r="F9504" s="213" t="s">
        <v>201</v>
      </c>
    </row>
    <row r="9505" spans="1:6" x14ac:dyDescent="0.3">
      <c r="A9505" s="213">
        <v>2015</v>
      </c>
      <c r="B9505" s="213" t="s">
        <v>0</v>
      </c>
      <c r="C9505" s="213" t="s">
        <v>82</v>
      </c>
      <c r="D9505" s="213" t="s">
        <v>288</v>
      </c>
      <c r="E9505" s="213">
        <v>53</v>
      </c>
      <c r="F9505" s="213" t="s">
        <v>201</v>
      </c>
    </row>
    <row r="9506" spans="1:6" x14ac:dyDescent="0.3">
      <c r="A9506" s="213">
        <v>2015</v>
      </c>
      <c r="B9506" s="213" t="s">
        <v>0</v>
      </c>
      <c r="C9506" s="213" t="s">
        <v>82</v>
      </c>
      <c r="D9506" s="213" t="s">
        <v>4</v>
      </c>
      <c r="E9506" s="292">
        <v>1398</v>
      </c>
      <c r="F9506" s="213" t="s">
        <v>201</v>
      </c>
    </row>
    <row r="9507" spans="1:6" x14ac:dyDescent="0.3">
      <c r="A9507" s="213">
        <v>2015</v>
      </c>
      <c r="B9507" s="213" t="s">
        <v>0</v>
      </c>
      <c r="C9507" s="213" t="s">
        <v>82</v>
      </c>
      <c r="D9507" s="213" t="s">
        <v>38</v>
      </c>
      <c r="E9507" s="213">
        <v>150</v>
      </c>
      <c r="F9507" s="213" t="s">
        <v>201</v>
      </c>
    </row>
    <row r="9508" spans="1:6" x14ac:dyDescent="0.3">
      <c r="A9508" s="213">
        <v>2015</v>
      </c>
      <c r="B9508" s="213" t="s">
        <v>0</v>
      </c>
      <c r="C9508" s="213" t="s">
        <v>82</v>
      </c>
      <c r="D9508" s="213" t="s">
        <v>275</v>
      </c>
      <c r="E9508" s="213">
        <v>193</v>
      </c>
      <c r="F9508" s="213" t="s">
        <v>201</v>
      </c>
    </row>
    <row r="9509" spans="1:6" x14ac:dyDescent="0.3">
      <c r="A9509" s="213">
        <v>2015</v>
      </c>
      <c r="B9509" s="213" t="s">
        <v>0</v>
      </c>
      <c r="C9509" s="213" t="s">
        <v>82</v>
      </c>
      <c r="D9509" s="213" t="s">
        <v>8</v>
      </c>
      <c r="E9509" s="213">
        <v>605</v>
      </c>
      <c r="F9509" s="213" t="s">
        <v>201</v>
      </c>
    </row>
    <row r="9510" spans="1:6" x14ac:dyDescent="0.3">
      <c r="A9510" s="213">
        <v>2015</v>
      </c>
      <c r="B9510" s="213" t="s">
        <v>0</v>
      </c>
      <c r="C9510" s="213" t="s">
        <v>82</v>
      </c>
      <c r="D9510" s="213" t="s">
        <v>78</v>
      </c>
      <c r="E9510" s="292">
        <v>1397</v>
      </c>
      <c r="F9510" s="213" t="s">
        <v>201</v>
      </c>
    </row>
    <row r="9511" spans="1:6" x14ac:dyDescent="0.3">
      <c r="A9511" s="213">
        <v>2015</v>
      </c>
      <c r="B9511" s="213" t="s">
        <v>0</v>
      </c>
      <c r="C9511" s="213" t="s">
        <v>82</v>
      </c>
      <c r="D9511" s="213" t="s">
        <v>27</v>
      </c>
      <c r="E9511" s="213">
        <v>443</v>
      </c>
      <c r="F9511" s="213" t="s">
        <v>201</v>
      </c>
    </row>
    <row r="9512" spans="1:6" x14ac:dyDescent="0.3">
      <c r="A9512" s="213">
        <v>2015</v>
      </c>
      <c r="B9512" s="213" t="s">
        <v>0</v>
      </c>
      <c r="C9512" s="213" t="s">
        <v>82</v>
      </c>
      <c r="D9512" s="213" t="s">
        <v>13</v>
      </c>
      <c r="E9512" s="213">
        <v>209</v>
      </c>
      <c r="F9512" s="213" t="s">
        <v>201</v>
      </c>
    </row>
    <row r="9513" spans="1:6" x14ac:dyDescent="0.3">
      <c r="A9513" s="213">
        <v>2015</v>
      </c>
      <c r="B9513" s="213" t="s">
        <v>0</v>
      </c>
      <c r="C9513" s="213" t="s">
        <v>82</v>
      </c>
      <c r="D9513" s="213" t="s">
        <v>70</v>
      </c>
      <c r="E9513" s="213">
        <v>563</v>
      </c>
      <c r="F9513" s="213" t="s">
        <v>201</v>
      </c>
    </row>
    <row r="9514" spans="1:6" x14ac:dyDescent="0.3">
      <c r="A9514" s="213">
        <v>2015</v>
      </c>
      <c r="B9514" s="213" t="s">
        <v>0</v>
      </c>
      <c r="C9514" s="213" t="s">
        <v>82</v>
      </c>
      <c r="D9514" s="213" t="s">
        <v>72</v>
      </c>
      <c r="E9514" s="213">
        <v>113</v>
      </c>
      <c r="F9514" s="213" t="s">
        <v>201</v>
      </c>
    </row>
    <row r="9515" spans="1:6" x14ac:dyDescent="0.3">
      <c r="A9515" s="213">
        <v>2015</v>
      </c>
      <c r="B9515" s="213" t="s">
        <v>0</v>
      </c>
      <c r="C9515" s="213" t="s">
        <v>82</v>
      </c>
      <c r="D9515" s="213" t="s">
        <v>276</v>
      </c>
      <c r="E9515" s="213">
        <v>61</v>
      </c>
      <c r="F9515" s="213" t="s">
        <v>201</v>
      </c>
    </row>
    <row r="9516" spans="1:6" x14ac:dyDescent="0.3">
      <c r="A9516" s="213">
        <v>2015</v>
      </c>
      <c r="B9516" s="213" t="s">
        <v>0</v>
      </c>
      <c r="C9516" s="213" t="s">
        <v>82</v>
      </c>
      <c r="D9516" s="213" t="s">
        <v>6</v>
      </c>
      <c r="E9516" s="292">
        <v>1286</v>
      </c>
      <c r="F9516" s="213" t="s">
        <v>201</v>
      </c>
    </row>
    <row r="9517" spans="1:6" x14ac:dyDescent="0.3">
      <c r="A9517" s="213">
        <v>2015</v>
      </c>
      <c r="B9517" s="213" t="s">
        <v>0</v>
      </c>
      <c r="C9517" s="213" t="s">
        <v>82</v>
      </c>
      <c r="D9517" s="213" t="s">
        <v>62</v>
      </c>
      <c r="E9517" s="213">
        <v>402</v>
      </c>
      <c r="F9517" s="213" t="s">
        <v>201</v>
      </c>
    </row>
    <row r="9518" spans="1:6" x14ac:dyDescent="0.3">
      <c r="A9518" s="213">
        <v>2015</v>
      </c>
      <c r="B9518" s="213" t="s">
        <v>0</v>
      </c>
      <c r="C9518" s="213" t="s">
        <v>82</v>
      </c>
      <c r="D9518" s="213" t="s">
        <v>5</v>
      </c>
      <c r="E9518" s="292">
        <v>1125</v>
      </c>
      <c r="F9518" s="213" t="s">
        <v>201</v>
      </c>
    </row>
    <row r="9519" spans="1:6" x14ac:dyDescent="0.3">
      <c r="A9519" s="213">
        <v>2015</v>
      </c>
      <c r="B9519" s="213" t="s">
        <v>0</v>
      </c>
      <c r="C9519" s="213" t="s">
        <v>82</v>
      </c>
      <c r="D9519" s="213" t="s">
        <v>37</v>
      </c>
      <c r="E9519" s="213">
        <v>34</v>
      </c>
      <c r="F9519" s="213" t="s">
        <v>201</v>
      </c>
    </row>
    <row r="9520" spans="1:6" x14ac:dyDescent="0.3">
      <c r="A9520" s="213">
        <v>2015</v>
      </c>
      <c r="B9520" s="213" t="s">
        <v>0</v>
      </c>
      <c r="C9520" s="213" t="s">
        <v>82</v>
      </c>
      <c r="D9520" s="213" t="s">
        <v>76</v>
      </c>
      <c r="E9520" s="213">
        <v>953</v>
      </c>
      <c r="F9520" s="213" t="s">
        <v>201</v>
      </c>
    </row>
    <row r="9521" spans="1:6" x14ac:dyDescent="0.3">
      <c r="A9521" s="213">
        <v>2015</v>
      </c>
      <c r="B9521" s="213" t="s">
        <v>0</v>
      </c>
      <c r="C9521" s="213" t="s">
        <v>82</v>
      </c>
      <c r="D9521" s="213" t="s">
        <v>63</v>
      </c>
      <c r="E9521" s="213">
        <v>120</v>
      </c>
      <c r="F9521" s="213" t="s">
        <v>201</v>
      </c>
    </row>
    <row r="9522" spans="1:6" x14ac:dyDescent="0.3">
      <c r="A9522" s="213">
        <v>2015</v>
      </c>
      <c r="B9522" s="213" t="s">
        <v>0</v>
      </c>
      <c r="C9522" s="213" t="s">
        <v>82</v>
      </c>
      <c r="D9522" s="213" t="s">
        <v>277</v>
      </c>
      <c r="E9522" s="213">
        <v>83</v>
      </c>
      <c r="F9522" s="213" t="s">
        <v>201</v>
      </c>
    </row>
    <row r="9523" spans="1:6" x14ac:dyDescent="0.3">
      <c r="A9523" s="213">
        <v>2015</v>
      </c>
      <c r="B9523" s="213" t="s">
        <v>0</v>
      </c>
      <c r="C9523" s="213" t="s">
        <v>82</v>
      </c>
      <c r="D9523" s="213" t="s">
        <v>43</v>
      </c>
      <c r="E9523" s="213">
        <v>223</v>
      </c>
      <c r="F9523" s="213" t="s">
        <v>201</v>
      </c>
    </row>
    <row r="9524" spans="1:6" x14ac:dyDescent="0.3">
      <c r="A9524" s="213">
        <v>2015</v>
      </c>
      <c r="B9524" s="213" t="s">
        <v>0</v>
      </c>
      <c r="C9524" s="213" t="s">
        <v>82</v>
      </c>
      <c r="D9524" s="213" t="s">
        <v>65</v>
      </c>
      <c r="E9524" s="213">
        <v>331</v>
      </c>
      <c r="F9524" s="213" t="s">
        <v>201</v>
      </c>
    </row>
    <row r="9525" spans="1:6" x14ac:dyDescent="0.3">
      <c r="A9525" s="213">
        <v>2015</v>
      </c>
      <c r="B9525" s="213" t="s">
        <v>0</v>
      </c>
      <c r="C9525" s="213" t="s">
        <v>82</v>
      </c>
      <c r="D9525" s="213" t="s">
        <v>22</v>
      </c>
      <c r="E9525" s="213">
        <v>267</v>
      </c>
      <c r="F9525" s="213" t="s">
        <v>201</v>
      </c>
    </row>
    <row r="9526" spans="1:6" x14ac:dyDescent="0.3">
      <c r="A9526" s="213">
        <v>2015</v>
      </c>
      <c r="B9526" s="213" t="s">
        <v>0</v>
      </c>
      <c r="C9526" s="213" t="s">
        <v>82</v>
      </c>
      <c r="D9526" s="213" t="s">
        <v>61</v>
      </c>
      <c r="E9526" s="213">
        <v>174</v>
      </c>
      <c r="F9526" s="213" t="s">
        <v>201</v>
      </c>
    </row>
    <row r="9527" spans="1:6" x14ac:dyDescent="0.3">
      <c r="A9527" s="213">
        <v>2015</v>
      </c>
      <c r="B9527" s="213" t="s">
        <v>0</v>
      </c>
      <c r="C9527" s="213" t="s">
        <v>82</v>
      </c>
      <c r="D9527" s="213" t="s">
        <v>23</v>
      </c>
      <c r="E9527" s="213">
        <v>300</v>
      </c>
      <c r="F9527" s="213" t="s">
        <v>201</v>
      </c>
    </row>
    <row r="9528" spans="1:6" x14ac:dyDescent="0.3">
      <c r="A9528" s="213">
        <v>2015</v>
      </c>
      <c r="B9528" s="213" t="s">
        <v>0</v>
      </c>
      <c r="C9528" s="213" t="s">
        <v>82</v>
      </c>
      <c r="D9528" s="213" t="s">
        <v>12</v>
      </c>
      <c r="E9528" s="213">
        <v>265</v>
      </c>
      <c r="F9528" s="213" t="s">
        <v>201</v>
      </c>
    </row>
    <row r="9529" spans="1:6" x14ac:dyDescent="0.3">
      <c r="A9529" s="213">
        <v>2015</v>
      </c>
      <c r="B9529" s="213" t="s">
        <v>0</v>
      </c>
      <c r="C9529" s="213" t="s">
        <v>82</v>
      </c>
      <c r="D9529" s="213" t="s">
        <v>278</v>
      </c>
      <c r="E9529" s="213">
        <v>338</v>
      </c>
      <c r="F9529" s="213" t="s">
        <v>201</v>
      </c>
    </row>
    <row r="9530" spans="1:6" x14ac:dyDescent="0.3">
      <c r="A9530" s="213">
        <v>2015</v>
      </c>
      <c r="B9530" s="213" t="s">
        <v>0</v>
      </c>
      <c r="C9530" s="213" t="s">
        <v>82</v>
      </c>
      <c r="D9530" s="213" t="s">
        <v>19</v>
      </c>
      <c r="E9530" s="213">
        <v>370</v>
      </c>
      <c r="F9530" s="213" t="s">
        <v>201</v>
      </c>
    </row>
    <row r="9531" spans="1:6" x14ac:dyDescent="0.3">
      <c r="A9531" s="213">
        <v>2015</v>
      </c>
      <c r="B9531" s="213" t="s">
        <v>0</v>
      </c>
      <c r="C9531" s="213" t="s">
        <v>82</v>
      </c>
      <c r="D9531" s="213" t="s">
        <v>45</v>
      </c>
      <c r="E9531" s="213">
        <v>86</v>
      </c>
      <c r="F9531" s="213" t="s">
        <v>201</v>
      </c>
    </row>
    <row r="9532" spans="1:6" x14ac:dyDescent="0.3">
      <c r="A9532" s="213">
        <v>2015</v>
      </c>
      <c r="B9532" s="213" t="s">
        <v>0</v>
      </c>
      <c r="C9532" s="213" t="s">
        <v>82</v>
      </c>
      <c r="D9532" s="213" t="s">
        <v>48</v>
      </c>
      <c r="E9532" s="213">
        <v>166</v>
      </c>
      <c r="F9532" s="213" t="s">
        <v>201</v>
      </c>
    </row>
    <row r="9533" spans="1:6" x14ac:dyDescent="0.3">
      <c r="A9533" s="213">
        <v>2015</v>
      </c>
      <c r="B9533" s="213" t="s">
        <v>0</v>
      </c>
      <c r="C9533" s="213" t="s">
        <v>82</v>
      </c>
      <c r="D9533" s="213" t="s">
        <v>34</v>
      </c>
      <c r="E9533" s="213">
        <v>105</v>
      </c>
      <c r="F9533" s="213" t="s">
        <v>201</v>
      </c>
    </row>
    <row r="9534" spans="1:6" x14ac:dyDescent="0.3">
      <c r="A9534" s="213">
        <v>2015</v>
      </c>
      <c r="B9534" s="213" t="s">
        <v>0</v>
      </c>
      <c r="C9534" s="213" t="s">
        <v>82</v>
      </c>
      <c r="D9534" s="213" t="s">
        <v>3</v>
      </c>
      <c r="E9534" s="292">
        <v>1189</v>
      </c>
      <c r="F9534" s="213" t="s">
        <v>201</v>
      </c>
    </row>
    <row r="9535" spans="1:6" x14ac:dyDescent="0.3">
      <c r="A9535" s="213">
        <v>2015</v>
      </c>
      <c r="B9535" s="213" t="s">
        <v>0</v>
      </c>
      <c r="C9535" s="213" t="s">
        <v>82</v>
      </c>
      <c r="D9535" s="213" t="s">
        <v>80</v>
      </c>
      <c r="E9535" s="213">
        <v>340</v>
      </c>
      <c r="F9535" s="213" t="s">
        <v>201</v>
      </c>
    </row>
    <row r="9536" spans="1:6" x14ac:dyDescent="0.3">
      <c r="A9536" s="213">
        <v>2015</v>
      </c>
      <c r="B9536" s="213" t="s">
        <v>0</v>
      </c>
      <c r="C9536" s="213" t="s">
        <v>82</v>
      </c>
      <c r="D9536" s="213" t="s">
        <v>39</v>
      </c>
      <c r="E9536" s="213">
        <v>475</v>
      </c>
      <c r="F9536" s="213" t="s">
        <v>201</v>
      </c>
    </row>
    <row r="9537" spans="1:6" x14ac:dyDescent="0.3">
      <c r="A9537" s="213">
        <v>2015</v>
      </c>
      <c r="B9537" s="213" t="s">
        <v>0</v>
      </c>
      <c r="C9537" s="213" t="s">
        <v>82</v>
      </c>
      <c r="D9537" s="213" t="s">
        <v>14</v>
      </c>
      <c r="E9537" s="213">
        <v>781</v>
      </c>
      <c r="F9537" s="213" t="s">
        <v>201</v>
      </c>
    </row>
    <row r="9538" spans="1:6" x14ac:dyDescent="0.3">
      <c r="A9538" s="213">
        <v>2015</v>
      </c>
      <c r="B9538" s="213" t="s">
        <v>0</v>
      </c>
      <c r="C9538" s="213" t="s">
        <v>82</v>
      </c>
      <c r="D9538" s="213" t="s">
        <v>68</v>
      </c>
      <c r="E9538" s="213">
        <v>129</v>
      </c>
      <c r="F9538" s="213" t="s">
        <v>201</v>
      </c>
    </row>
    <row r="9539" spans="1:6" x14ac:dyDescent="0.3">
      <c r="A9539" s="213">
        <v>2015</v>
      </c>
      <c r="B9539" s="213" t="s">
        <v>0</v>
      </c>
      <c r="C9539" s="213" t="s">
        <v>82</v>
      </c>
      <c r="D9539" s="213" t="s">
        <v>69</v>
      </c>
      <c r="E9539" s="213">
        <v>160</v>
      </c>
      <c r="F9539" s="213" t="s">
        <v>201</v>
      </c>
    </row>
    <row r="9540" spans="1:6" x14ac:dyDescent="0.3">
      <c r="A9540" s="213">
        <v>2015</v>
      </c>
      <c r="B9540" s="213" t="s">
        <v>0</v>
      </c>
      <c r="C9540" s="213" t="s">
        <v>82</v>
      </c>
      <c r="D9540" s="213" t="s">
        <v>50</v>
      </c>
      <c r="E9540" s="213">
        <v>48</v>
      </c>
      <c r="F9540" s="213" t="s">
        <v>201</v>
      </c>
    </row>
    <row r="9541" spans="1:6" x14ac:dyDescent="0.3">
      <c r="A9541" s="213">
        <v>2015</v>
      </c>
      <c r="B9541" s="213" t="s">
        <v>0</v>
      </c>
      <c r="C9541" s="213" t="s">
        <v>82</v>
      </c>
      <c r="D9541" s="213" t="s">
        <v>279</v>
      </c>
      <c r="E9541" s="213">
        <v>53</v>
      </c>
      <c r="F9541" s="213" t="s">
        <v>201</v>
      </c>
    </row>
    <row r="9542" spans="1:6" x14ac:dyDescent="0.3">
      <c r="A9542" s="213">
        <v>2015</v>
      </c>
      <c r="B9542" s="213" t="s">
        <v>0</v>
      </c>
      <c r="C9542" s="213" t="s">
        <v>82</v>
      </c>
      <c r="D9542" s="213" t="s">
        <v>24</v>
      </c>
      <c r="E9542" s="213">
        <v>763</v>
      </c>
      <c r="F9542" s="213" t="s">
        <v>201</v>
      </c>
    </row>
    <row r="9543" spans="1:6" x14ac:dyDescent="0.3">
      <c r="A9543" s="213">
        <v>2015</v>
      </c>
      <c r="B9543" s="213" t="s">
        <v>0</v>
      </c>
      <c r="C9543" s="213" t="s">
        <v>82</v>
      </c>
      <c r="D9543" s="213" t="s">
        <v>9</v>
      </c>
      <c r="E9543" s="213">
        <v>614</v>
      </c>
      <c r="F9543" s="213" t="s">
        <v>201</v>
      </c>
    </row>
    <row r="9544" spans="1:6" x14ac:dyDescent="0.3">
      <c r="A9544" s="213">
        <v>2015</v>
      </c>
      <c r="B9544" s="213" t="s">
        <v>0</v>
      </c>
      <c r="C9544" s="213" t="s">
        <v>82</v>
      </c>
      <c r="D9544" s="213" t="s">
        <v>67</v>
      </c>
      <c r="E9544" s="213">
        <v>377</v>
      </c>
      <c r="F9544" s="213" t="s">
        <v>201</v>
      </c>
    </row>
    <row r="9545" spans="1:6" x14ac:dyDescent="0.3">
      <c r="A9545" s="213">
        <v>2015</v>
      </c>
      <c r="B9545" s="213" t="s">
        <v>0</v>
      </c>
      <c r="C9545" s="213" t="s">
        <v>82</v>
      </c>
      <c r="D9545" s="213" t="s">
        <v>28</v>
      </c>
      <c r="E9545" s="213">
        <v>421</v>
      </c>
      <c r="F9545" s="213" t="s">
        <v>201</v>
      </c>
    </row>
    <row r="9546" spans="1:6" x14ac:dyDescent="0.3">
      <c r="A9546" s="213">
        <v>2015</v>
      </c>
      <c r="B9546" s="213" t="s">
        <v>0</v>
      </c>
      <c r="C9546" s="213" t="s">
        <v>82</v>
      </c>
      <c r="D9546" s="213" t="s">
        <v>31</v>
      </c>
      <c r="E9546" s="213">
        <v>326</v>
      </c>
      <c r="F9546" s="213" t="s">
        <v>201</v>
      </c>
    </row>
    <row r="9547" spans="1:6" x14ac:dyDescent="0.3">
      <c r="A9547" s="213">
        <v>2015</v>
      </c>
      <c r="B9547" s="213" t="s">
        <v>0</v>
      </c>
      <c r="C9547" s="213" t="s">
        <v>82</v>
      </c>
      <c r="D9547" s="213" t="s">
        <v>64</v>
      </c>
      <c r="E9547" s="213">
        <v>529</v>
      </c>
      <c r="F9547" s="213" t="s">
        <v>201</v>
      </c>
    </row>
    <row r="9548" spans="1:6" x14ac:dyDescent="0.3">
      <c r="A9548" s="213">
        <v>2015</v>
      </c>
      <c r="B9548" s="213" t="s">
        <v>0</v>
      </c>
      <c r="C9548" s="213" t="s">
        <v>82</v>
      </c>
      <c r="D9548" s="213" t="s">
        <v>280</v>
      </c>
      <c r="E9548" s="213">
        <v>97</v>
      </c>
      <c r="F9548" s="213" t="s">
        <v>201</v>
      </c>
    </row>
    <row r="9549" spans="1:6" x14ac:dyDescent="0.3">
      <c r="A9549" s="213">
        <v>2015</v>
      </c>
      <c r="B9549" s="213" t="s">
        <v>0</v>
      </c>
      <c r="C9549" s="213" t="s">
        <v>82</v>
      </c>
      <c r="D9549" s="213" t="s">
        <v>73</v>
      </c>
      <c r="E9549" s="213">
        <v>796</v>
      </c>
      <c r="F9549" s="213" t="s">
        <v>201</v>
      </c>
    </row>
    <row r="9550" spans="1:6" x14ac:dyDescent="0.3">
      <c r="A9550" s="213">
        <v>2015</v>
      </c>
      <c r="B9550" s="213" t="s">
        <v>0</v>
      </c>
      <c r="C9550" s="213" t="s">
        <v>82</v>
      </c>
      <c r="D9550" s="213" t="s">
        <v>26</v>
      </c>
      <c r="E9550" s="213">
        <v>295</v>
      </c>
      <c r="F9550" s="213" t="s">
        <v>201</v>
      </c>
    </row>
    <row r="9551" spans="1:6" x14ac:dyDescent="0.3">
      <c r="A9551" s="213">
        <v>2015</v>
      </c>
      <c r="B9551" s="213" t="s">
        <v>0</v>
      </c>
      <c r="C9551" s="213" t="s">
        <v>82</v>
      </c>
      <c r="D9551" s="213" t="s">
        <v>32</v>
      </c>
      <c r="E9551" s="213">
        <v>313</v>
      </c>
      <c r="F9551" s="213" t="s">
        <v>201</v>
      </c>
    </row>
    <row r="9552" spans="1:6" x14ac:dyDescent="0.3">
      <c r="A9552" s="213">
        <v>2015</v>
      </c>
      <c r="B9552" s="213" t="s">
        <v>0</v>
      </c>
      <c r="C9552" s="213" t="s">
        <v>82</v>
      </c>
      <c r="D9552" s="213" t="s">
        <v>46</v>
      </c>
      <c r="E9552" s="213">
        <v>557</v>
      </c>
      <c r="F9552" s="213" t="s">
        <v>201</v>
      </c>
    </row>
    <row r="9553" spans="1:6" x14ac:dyDescent="0.3">
      <c r="A9553" s="213">
        <v>2015</v>
      </c>
      <c r="B9553" s="213" t="s">
        <v>0</v>
      </c>
      <c r="C9553" s="213" t="s">
        <v>82</v>
      </c>
      <c r="D9553" s="213" t="s">
        <v>75</v>
      </c>
      <c r="E9553" s="213">
        <v>526</v>
      </c>
      <c r="F9553" s="213" t="s">
        <v>201</v>
      </c>
    </row>
    <row r="9554" spans="1:6" x14ac:dyDescent="0.3">
      <c r="A9554" s="213">
        <v>2015</v>
      </c>
      <c r="B9554" s="213" t="s">
        <v>0</v>
      </c>
      <c r="C9554" s="213" t="s">
        <v>82</v>
      </c>
      <c r="D9554" s="213" t="s">
        <v>10</v>
      </c>
      <c r="E9554" s="292">
        <v>1105</v>
      </c>
      <c r="F9554" s="213" t="s">
        <v>201</v>
      </c>
    </row>
    <row r="9555" spans="1:6" x14ac:dyDescent="0.3">
      <c r="A9555" s="213">
        <v>2015</v>
      </c>
      <c r="B9555" s="213" t="s">
        <v>0</v>
      </c>
      <c r="C9555" s="213" t="s">
        <v>82</v>
      </c>
      <c r="D9555" s="213" t="s">
        <v>291</v>
      </c>
      <c r="E9555" s="213">
        <v>95</v>
      </c>
      <c r="F9555" s="213" t="s">
        <v>201</v>
      </c>
    </row>
    <row r="9556" spans="1:6" x14ac:dyDescent="0.3">
      <c r="A9556" s="213">
        <v>2015</v>
      </c>
      <c r="B9556" s="213" t="s">
        <v>0</v>
      </c>
      <c r="C9556" s="213" t="s">
        <v>82</v>
      </c>
      <c r="D9556" s="213" t="s">
        <v>15</v>
      </c>
      <c r="E9556" s="213">
        <v>888</v>
      </c>
      <c r="F9556" s="213" t="s">
        <v>201</v>
      </c>
    </row>
    <row r="9557" spans="1:6" x14ac:dyDescent="0.3">
      <c r="A9557" s="213">
        <v>2015</v>
      </c>
      <c r="B9557" s="213" t="s">
        <v>0</v>
      </c>
      <c r="C9557" s="213" t="s">
        <v>82</v>
      </c>
      <c r="D9557" s="213" t="s">
        <v>18</v>
      </c>
      <c r="E9557" s="292">
        <v>1458</v>
      </c>
      <c r="F9557" s="213" t="s">
        <v>201</v>
      </c>
    </row>
    <row r="9558" spans="1:6" x14ac:dyDescent="0.3">
      <c r="A9558" s="213">
        <v>2015</v>
      </c>
      <c r="B9558" s="213" t="s">
        <v>0</v>
      </c>
      <c r="C9558" s="213" t="s">
        <v>82</v>
      </c>
      <c r="D9558" s="213" t="s">
        <v>77</v>
      </c>
      <c r="E9558" s="213">
        <v>366</v>
      </c>
      <c r="F9558" s="213" t="s">
        <v>201</v>
      </c>
    </row>
    <row r="9559" spans="1:6" x14ac:dyDescent="0.3">
      <c r="A9559" s="213">
        <v>2015</v>
      </c>
      <c r="B9559" s="213" t="s">
        <v>0</v>
      </c>
      <c r="C9559" s="213" t="s">
        <v>82</v>
      </c>
      <c r="D9559" s="213" t="s">
        <v>44</v>
      </c>
      <c r="E9559" s="213">
        <v>98</v>
      </c>
      <c r="F9559" s="213" t="s">
        <v>201</v>
      </c>
    </row>
    <row r="9560" spans="1:6" x14ac:dyDescent="0.3">
      <c r="A9560" s="213">
        <v>2015</v>
      </c>
      <c r="B9560" s="213" t="s">
        <v>0</v>
      </c>
      <c r="C9560" s="213" t="s">
        <v>82</v>
      </c>
      <c r="D9560" s="213" t="s">
        <v>71</v>
      </c>
      <c r="E9560" s="213">
        <v>329</v>
      </c>
      <c r="F9560" s="213" t="s">
        <v>201</v>
      </c>
    </row>
    <row r="9561" spans="1:6" x14ac:dyDescent="0.3">
      <c r="A9561" s="213">
        <v>2015</v>
      </c>
      <c r="B9561" s="213" t="s">
        <v>0</v>
      </c>
      <c r="C9561" s="213" t="s">
        <v>82</v>
      </c>
      <c r="D9561" s="213" t="s">
        <v>52</v>
      </c>
      <c r="E9561" s="213">
        <v>70</v>
      </c>
      <c r="F9561" s="213" t="s">
        <v>201</v>
      </c>
    </row>
    <row r="9562" spans="1:6" x14ac:dyDescent="0.3">
      <c r="A9562" s="213">
        <v>2015</v>
      </c>
      <c r="B9562" s="213" t="s">
        <v>0</v>
      </c>
      <c r="C9562" s="213" t="s">
        <v>82</v>
      </c>
      <c r="D9562" s="213" t="s">
        <v>20</v>
      </c>
      <c r="E9562" s="213">
        <v>540</v>
      </c>
      <c r="F9562" s="213" t="s">
        <v>201</v>
      </c>
    </row>
    <row r="9563" spans="1:6" x14ac:dyDescent="0.3">
      <c r="A9563" s="213">
        <v>2015</v>
      </c>
      <c r="B9563" s="213" t="s">
        <v>0</v>
      </c>
      <c r="C9563" s="213" t="s">
        <v>82</v>
      </c>
      <c r="D9563" s="213" t="s">
        <v>95</v>
      </c>
      <c r="E9563" s="292">
        <v>1300</v>
      </c>
      <c r="F9563" s="213" t="s">
        <v>201</v>
      </c>
    </row>
    <row r="9564" spans="1:6" x14ac:dyDescent="0.3">
      <c r="A9564" s="213">
        <v>2015</v>
      </c>
      <c r="B9564" s="213" t="s">
        <v>0</v>
      </c>
      <c r="C9564" s="213" t="s">
        <v>82</v>
      </c>
      <c r="D9564" s="213" t="s">
        <v>30</v>
      </c>
      <c r="E9564" s="213">
        <v>114</v>
      </c>
      <c r="F9564" s="213" t="s">
        <v>201</v>
      </c>
    </row>
    <row r="9565" spans="1:6" x14ac:dyDescent="0.3">
      <c r="A9565" s="213">
        <v>2015</v>
      </c>
      <c r="B9565" s="213" t="s">
        <v>0</v>
      </c>
      <c r="C9565" s="213" t="s">
        <v>82</v>
      </c>
      <c r="D9565" s="213" t="s">
        <v>58</v>
      </c>
      <c r="E9565" s="213">
        <v>34</v>
      </c>
      <c r="F9565" s="213" t="s">
        <v>201</v>
      </c>
    </row>
    <row r="9566" spans="1:6" x14ac:dyDescent="0.3">
      <c r="A9566" s="213">
        <v>2015</v>
      </c>
      <c r="B9566" s="213" t="s">
        <v>0</v>
      </c>
      <c r="C9566" s="213" t="s">
        <v>82</v>
      </c>
      <c r="D9566" s="213" t="s">
        <v>281</v>
      </c>
      <c r="E9566" s="292">
        <v>3485</v>
      </c>
      <c r="F9566" s="213" t="s">
        <v>201</v>
      </c>
    </row>
    <row r="9567" spans="1:6" x14ac:dyDescent="0.3">
      <c r="A9567" s="213">
        <v>2015</v>
      </c>
      <c r="B9567" s="213" t="s">
        <v>0</v>
      </c>
      <c r="C9567" s="213" t="s">
        <v>82</v>
      </c>
      <c r="D9567" s="213" t="s">
        <v>282</v>
      </c>
      <c r="E9567" s="213">
        <v>98</v>
      </c>
      <c r="F9567" s="213" t="s">
        <v>201</v>
      </c>
    </row>
    <row r="9568" spans="1:6" x14ac:dyDescent="0.3">
      <c r="A9568" s="213">
        <v>2015</v>
      </c>
      <c r="B9568" s="213" t="s">
        <v>0</v>
      </c>
      <c r="C9568" s="213" t="s">
        <v>82</v>
      </c>
      <c r="D9568" s="213" t="s">
        <v>145</v>
      </c>
      <c r="E9568" s="292">
        <v>12221</v>
      </c>
      <c r="F9568" s="213" t="s">
        <v>201</v>
      </c>
    </row>
    <row r="9569" spans="1:6" x14ac:dyDescent="0.3">
      <c r="A9569" s="213">
        <v>2015</v>
      </c>
      <c r="B9569" s="213" t="s">
        <v>0</v>
      </c>
      <c r="C9569" s="213" t="s">
        <v>82</v>
      </c>
      <c r="D9569" s="213" t="s">
        <v>146</v>
      </c>
      <c r="E9569" s="292">
        <v>8098</v>
      </c>
      <c r="F9569" s="213" t="s">
        <v>201</v>
      </c>
    </row>
    <row r="9570" spans="1:6" x14ac:dyDescent="0.3">
      <c r="A9570" s="213">
        <v>2015</v>
      </c>
      <c r="B9570" s="213" t="s">
        <v>0</v>
      </c>
      <c r="C9570" s="213" t="s">
        <v>82</v>
      </c>
      <c r="D9570" s="213" t="s">
        <v>147</v>
      </c>
      <c r="E9570" s="292">
        <v>16736</v>
      </c>
      <c r="F9570" s="213" t="s">
        <v>201</v>
      </c>
    </row>
    <row r="9571" spans="1:6" x14ac:dyDescent="0.3">
      <c r="A9571" s="213">
        <v>2015</v>
      </c>
      <c r="B9571" s="213" t="s">
        <v>0</v>
      </c>
      <c r="C9571" s="213" t="s">
        <v>87</v>
      </c>
      <c r="D9571" s="213" t="s">
        <v>35</v>
      </c>
      <c r="E9571" s="213">
        <v>83</v>
      </c>
      <c r="F9571" s="213" t="s">
        <v>201</v>
      </c>
    </row>
    <row r="9572" spans="1:6" x14ac:dyDescent="0.3">
      <c r="A9572" s="213">
        <v>2015</v>
      </c>
      <c r="B9572" s="213" t="s">
        <v>0</v>
      </c>
      <c r="C9572" s="213" t="s">
        <v>87</v>
      </c>
      <c r="D9572" s="213" t="s">
        <v>41</v>
      </c>
      <c r="E9572" s="213">
        <v>61</v>
      </c>
      <c r="F9572" s="213" t="s">
        <v>201</v>
      </c>
    </row>
    <row r="9573" spans="1:6" x14ac:dyDescent="0.3">
      <c r="A9573" s="213">
        <v>2015</v>
      </c>
      <c r="B9573" s="213" t="s">
        <v>0</v>
      </c>
      <c r="C9573" s="213" t="s">
        <v>87</v>
      </c>
      <c r="D9573" s="213" t="s">
        <v>59</v>
      </c>
      <c r="E9573" s="213">
        <v>99</v>
      </c>
      <c r="F9573" s="213" t="s">
        <v>201</v>
      </c>
    </row>
    <row r="9574" spans="1:6" x14ac:dyDescent="0.3">
      <c r="A9574" s="213">
        <v>2015</v>
      </c>
      <c r="B9574" s="213" t="s">
        <v>0</v>
      </c>
      <c r="C9574" s="213" t="s">
        <v>87</v>
      </c>
      <c r="D9574" s="213" t="s">
        <v>79</v>
      </c>
      <c r="E9574" s="292">
        <v>1283</v>
      </c>
      <c r="F9574" s="213" t="s">
        <v>201</v>
      </c>
    </row>
    <row r="9575" spans="1:6" x14ac:dyDescent="0.3">
      <c r="A9575" s="213">
        <v>2015</v>
      </c>
      <c r="B9575" s="213" t="s">
        <v>0</v>
      </c>
      <c r="C9575" s="213" t="s">
        <v>87</v>
      </c>
      <c r="D9575" s="213" t="s">
        <v>17</v>
      </c>
      <c r="E9575" s="213">
        <v>845</v>
      </c>
      <c r="F9575" s="213" t="s">
        <v>201</v>
      </c>
    </row>
    <row r="9576" spans="1:6" x14ac:dyDescent="0.3">
      <c r="A9576" s="213">
        <v>2015</v>
      </c>
      <c r="B9576" s="213" t="s">
        <v>0</v>
      </c>
      <c r="C9576" s="213" t="s">
        <v>87</v>
      </c>
      <c r="D9576" s="213" t="s">
        <v>274</v>
      </c>
      <c r="E9576" s="213">
        <v>106</v>
      </c>
      <c r="F9576" s="213" t="s">
        <v>201</v>
      </c>
    </row>
    <row r="9577" spans="1:6" x14ac:dyDescent="0.3">
      <c r="A9577" s="213">
        <v>2015</v>
      </c>
      <c r="B9577" s="213" t="s">
        <v>0</v>
      </c>
      <c r="C9577" s="213" t="s">
        <v>87</v>
      </c>
      <c r="D9577" s="213" t="s">
        <v>66</v>
      </c>
      <c r="E9577" s="213">
        <v>257</v>
      </c>
      <c r="F9577" s="213" t="s">
        <v>201</v>
      </c>
    </row>
    <row r="9578" spans="1:6" x14ac:dyDescent="0.3">
      <c r="A9578" s="213">
        <v>2015</v>
      </c>
      <c r="B9578" s="213" t="s">
        <v>0</v>
      </c>
      <c r="C9578" s="213" t="s">
        <v>87</v>
      </c>
      <c r="D9578" s="213" t="s">
        <v>283</v>
      </c>
      <c r="E9578" s="213">
        <v>82</v>
      </c>
      <c r="F9578" s="213" t="s">
        <v>201</v>
      </c>
    </row>
    <row r="9579" spans="1:6" x14ac:dyDescent="0.3">
      <c r="A9579" s="213">
        <v>2015</v>
      </c>
      <c r="B9579" s="213" t="s">
        <v>0</v>
      </c>
      <c r="C9579" s="213" t="s">
        <v>87</v>
      </c>
      <c r="D9579" s="213" t="s">
        <v>11</v>
      </c>
      <c r="E9579" s="292">
        <v>1355</v>
      </c>
      <c r="F9579" s="213" t="s">
        <v>201</v>
      </c>
    </row>
    <row r="9580" spans="1:6" x14ac:dyDescent="0.3">
      <c r="A9580" s="213">
        <v>2015</v>
      </c>
      <c r="B9580" s="213" t="s">
        <v>0</v>
      </c>
      <c r="C9580" s="213" t="s">
        <v>87</v>
      </c>
      <c r="D9580" s="213" t="s">
        <v>56</v>
      </c>
      <c r="E9580" s="213">
        <v>351</v>
      </c>
      <c r="F9580" s="213" t="s">
        <v>201</v>
      </c>
    </row>
    <row r="9581" spans="1:6" x14ac:dyDescent="0.3">
      <c r="A9581" s="213">
        <v>2015</v>
      </c>
      <c r="B9581" s="213" t="s">
        <v>0</v>
      </c>
      <c r="C9581" s="213" t="s">
        <v>87</v>
      </c>
      <c r="D9581" s="213" t="s">
        <v>29</v>
      </c>
      <c r="E9581" s="213">
        <v>413</v>
      </c>
      <c r="F9581" s="213" t="s">
        <v>201</v>
      </c>
    </row>
    <row r="9582" spans="1:6" x14ac:dyDescent="0.3">
      <c r="A9582" s="213">
        <v>2015</v>
      </c>
      <c r="B9582" s="213" t="s">
        <v>0</v>
      </c>
      <c r="C9582" s="213" t="s">
        <v>87</v>
      </c>
      <c r="D9582" s="213" t="s">
        <v>40</v>
      </c>
      <c r="E9582" s="213">
        <v>30</v>
      </c>
      <c r="F9582" s="213" t="s">
        <v>201</v>
      </c>
    </row>
    <row r="9583" spans="1:6" x14ac:dyDescent="0.3">
      <c r="A9583" s="213">
        <v>2015</v>
      </c>
      <c r="B9583" s="213" t="s">
        <v>0</v>
      </c>
      <c r="C9583" s="213" t="s">
        <v>87</v>
      </c>
      <c r="D9583" s="213" t="s">
        <v>47</v>
      </c>
      <c r="E9583" s="213">
        <v>938</v>
      </c>
      <c r="F9583" s="213" t="s">
        <v>201</v>
      </c>
    </row>
    <row r="9584" spans="1:6" x14ac:dyDescent="0.3">
      <c r="A9584" s="213">
        <v>2015</v>
      </c>
      <c r="B9584" s="213" t="s">
        <v>0</v>
      </c>
      <c r="C9584" s="213" t="s">
        <v>87</v>
      </c>
      <c r="D9584" s="213" t="s">
        <v>57</v>
      </c>
      <c r="E9584" s="213">
        <v>192</v>
      </c>
      <c r="F9584" s="213" t="s">
        <v>201</v>
      </c>
    </row>
    <row r="9585" spans="1:6" x14ac:dyDescent="0.3">
      <c r="A9585" s="213">
        <v>2015</v>
      </c>
      <c r="B9585" s="213" t="s">
        <v>0</v>
      </c>
      <c r="C9585" s="213" t="s">
        <v>87</v>
      </c>
      <c r="D9585" s="213" t="s">
        <v>74</v>
      </c>
      <c r="E9585" s="213">
        <v>941</v>
      </c>
      <c r="F9585" s="213" t="s">
        <v>201</v>
      </c>
    </row>
    <row r="9586" spans="1:6" x14ac:dyDescent="0.3">
      <c r="A9586" s="213">
        <v>2015</v>
      </c>
      <c r="B9586" s="213" t="s">
        <v>0</v>
      </c>
      <c r="C9586" s="213" t="s">
        <v>87</v>
      </c>
      <c r="D9586" s="213" t="s">
        <v>53</v>
      </c>
      <c r="E9586" s="213">
        <v>122</v>
      </c>
      <c r="F9586" s="213" t="s">
        <v>201</v>
      </c>
    </row>
    <row r="9587" spans="1:6" x14ac:dyDescent="0.3">
      <c r="A9587" s="213">
        <v>2015</v>
      </c>
      <c r="B9587" s="213" t="s">
        <v>0</v>
      </c>
      <c r="C9587" s="213" t="s">
        <v>87</v>
      </c>
      <c r="D9587" s="213" t="s">
        <v>49</v>
      </c>
      <c r="E9587" s="213">
        <v>37</v>
      </c>
      <c r="F9587" s="213" t="s">
        <v>201</v>
      </c>
    </row>
    <row r="9588" spans="1:6" x14ac:dyDescent="0.3">
      <c r="A9588" s="213">
        <v>2015</v>
      </c>
      <c r="B9588" s="213" t="s">
        <v>0</v>
      </c>
      <c r="C9588" s="213" t="s">
        <v>87</v>
      </c>
      <c r="D9588" s="213" t="s">
        <v>33</v>
      </c>
      <c r="E9588" s="213">
        <v>270</v>
      </c>
      <c r="F9588" s="213" t="s">
        <v>201</v>
      </c>
    </row>
    <row r="9589" spans="1:6" x14ac:dyDescent="0.3">
      <c r="A9589" s="213">
        <v>2015</v>
      </c>
      <c r="B9589" s="213" t="s">
        <v>0</v>
      </c>
      <c r="C9589" s="213" t="s">
        <v>87</v>
      </c>
      <c r="D9589" s="213" t="s">
        <v>60</v>
      </c>
      <c r="E9589" s="213">
        <v>385</v>
      </c>
      <c r="F9589" s="213" t="s">
        <v>201</v>
      </c>
    </row>
    <row r="9590" spans="1:6" x14ac:dyDescent="0.3">
      <c r="A9590" s="213">
        <v>2015</v>
      </c>
      <c r="B9590" s="213" t="s">
        <v>0</v>
      </c>
      <c r="C9590" s="213" t="s">
        <v>87</v>
      </c>
      <c r="D9590" s="213" t="s">
        <v>25</v>
      </c>
      <c r="E9590" s="213">
        <v>922</v>
      </c>
      <c r="F9590" s="213" t="s">
        <v>201</v>
      </c>
    </row>
    <row r="9591" spans="1:6" x14ac:dyDescent="0.3">
      <c r="A9591" s="213">
        <v>2015</v>
      </c>
      <c r="B9591" s="213" t="s">
        <v>0</v>
      </c>
      <c r="C9591" s="213" t="s">
        <v>87</v>
      </c>
      <c r="D9591" s="213" t="s">
        <v>7</v>
      </c>
      <c r="E9591" s="292">
        <v>1161</v>
      </c>
      <c r="F9591" s="213" t="s">
        <v>201</v>
      </c>
    </row>
    <row r="9592" spans="1:6" x14ac:dyDescent="0.3">
      <c r="A9592" s="213">
        <v>2015</v>
      </c>
      <c r="B9592" s="213" t="s">
        <v>0</v>
      </c>
      <c r="C9592" s="213" t="s">
        <v>87</v>
      </c>
      <c r="D9592" s="213" t="s">
        <v>51</v>
      </c>
      <c r="E9592" s="213">
        <v>33</v>
      </c>
      <c r="F9592" s="213" t="s">
        <v>201</v>
      </c>
    </row>
    <row r="9593" spans="1:6" x14ac:dyDescent="0.3">
      <c r="A9593" s="213">
        <v>2015</v>
      </c>
      <c r="B9593" s="213" t="s">
        <v>0</v>
      </c>
      <c r="C9593" s="213" t="s">
        <v>87</v>
      </c>
      <c r="D9593" s="213" t="s">
        <v>55</v>
      </c>
      <c r="E9593" s="213">
        <v>49</v>
      </c>
      <c r="F9593" s="213" t="s">
        <v>201</v>
      </c>
    </row>
    <row r="9594" spans="1:6" x14ac:dyDescent="0.3">
      <c r="A9594" s="213">
        <v>2015</v>
      </c>
      <c r="B9594" s="213" t="s">
        <v>0</v>
      </c>
      <c r="C9594" s="213" t="s">
        <v>87</v>
      </c>
      <c r="D9594" s="213" t="s">
        <v>36</v>
      </c>
      <c r="E9594" s="213">
        <v>362</v>
      </c>
      <c r="F9594" s="213" t="s">
        <v>201</v>
      </c>
    </row>
    <row r="9595" spans="1:6" x14ac:dyDescent="0.3">
      <c r="A9595" s="213">
        <v>2015</v>
      </c>
      <c r="B9595" s="213" t="s">
        <v>0</v>
      </c>
      <c r="C9595" s="213" t="s">
        <v>87</v>
      </c>
      <c r="D9595" s="213" t="s">
        <v>21</v>
      </c>
      <c r="E9595" s="213">
        <v>388</v>
      </c>
      <c r="F9595" s="213" t="s">
        <v>201</v>
      </c>
    </row>
    <row r="9596" spans="1:6" x14ac:dyDescent="0.3">
      <c r="A9596" s="213">
        <v>2015</v>
      </c>
      <c r="B9596" s="213" t="s">
        <v>0</v>
      </c>
      <c r="C9596" s="213" t="s">
        <v>87</v>
      </c>
      <c r="D9596" s="213" t="s">
        <v>42</v>
      </c>
      <c r="E9596" s="213">
        <v>48</v>
      </c>
      <c r="F9596" s="213" t="s">
        <v>201</v>
      </c>
    </row>
    <row r="9597" spans="1:6" x14ac:dyDescent="0.3">
      <c r="A9597" s="213">
        <v>2015</v>
      </c>
      <c r="B9597" s="213" t="s">
        <v>0</v>
      </c>
      <c r="C9597" s="213" t="s">
        <v>87</v>
      </c>
      <c r="D9597" s="213" t="s">
        <v>286</v>
      </c>
      <c r="E9597" s="213">
        <v>48</v>
      </c>
      <c r="F9597" s="213" t="s">
        <v>201</v>
      </c>
    </row>
    <row r="9598" spans="1:6" x14ac:dyDescent="0.3">
      <c r="A9598" s="213">
        <v>2015</v>
      </c>
      <c r="B9598" s="213" t="s">
        <v>0</v>
      </c>
      <c r="C9598" s="213" t="s">
        <v>87</v>
      </c>
      <c r="D9598" s="213" t="s">
        <v>16</v>
      </c>
      <c r="E9598" s="213">
        <v>901</v>
      </c>
      <c r="F9598" s="213" t="s">
        <v>201</v>
      </c>
    </row>
    <row r="9599" spans="1:6" x14ac:dyDescent="0.3">
      <c r="A9599" s="213">
        <v>2015</v>
      </c>
      <c r="B9599" s="213" t="s">
        <v>0</v>
      </c>
      <c r="C9599" s="213" t="s">
        <v>87</v>
      </c>
      <c r="D9599" s="213" t="s">
        <v>2</v>
      </c>
      <c r="E9599" s="292">
        <v>1904</v>
      </c>
      <c r="F9599" s="213" t="s">
        <v>201</v>
      </c>
    </row>
    <row r="9600" spans="1:6" x14ac:dyDescent="0.3">
      <c r="A9600" s="213">
        <v>2015</v>
      </c>
      <c r="B9600" s="213" t="s">
        <v>0</v>
      </c>
      <c r="C9600" s="213" t="s">
        <v>87</v>
      </c>
      <c r="D9600" s="213" t="s">
        <v>287</v>
      </c>
      <c r="E9600" s="213">
        <v>37</v>
      </c>
      <c r="F9600" s="213" t="s">
        <v>201</v>
      </c>
    </row>
    <row r="9601" spans="1:6" x14ac:dyDescent="0.3">
      <c r="A9601" s="213">
        <v>2015</v>
      </c>
      <c r="B9601" s="213" t="s">
        <v>0</v>
      </c>
      <c r="C9601" s="213" t="s">
        <v>87</v>
      </c>
      <c r="D9601" s="213" t="s">
        <v>288</v>
      </c>
      <c r="E9601" s="213">
        <v>47</v>
      </c>
      <c r="F9601" s="213" t="s">
        <v>201</v>
      </c>
    </row>
    <row r="9602" spans="1:6" x14ac:dyDescent="0.3">
      <c r="A9602" s="213">
        <v>2015</v>
      </c>
      <c r="B9602" s="213" t="s">
        <v>0</v>
      </c>
      <c r="C9602" s="213" t="s">
        <v>87</v>
      </c>
      <c r="D9602" s="213" t="s">
        <v>4</v>
      </c>
      <c r="E9602" s="292">
        <v>1975</v>
      </c>
      <c r="F9602" s="213" t="s">
        <v>201</v>
      </c>
    </row>
    <row r="9603" spans="1:6" x14ac:dyDescent="0.3">
      <c r="A9603" s="213">
        <v>2015</v>
      </c>
      <c r="B9603" s="213" t="s">
        <v>0</v>
      </c>
      <c r="C9603" s="213" t="s">
        <v>87</v>
      </c>
      <c r="D9603" s="213" t="s">
        <v>38</v>
      </c>
      <c r="E9603" s="213">
        <v>129</v>
      </c>
      <c r="F9603" s="213" t="s">
        <v>201</v>
      </c>
    </row>
    <row r="9604" spans="1:6" x14ac:dyDescent="0.3">
      <c r="A9604" s="213">
        <v>2015</v>
      </c>
      <c r="B9604" s="213" t="s">
        <v>0</v>
      </c>
      <c r="C9604" s="213" t="s">
        <v>87</v>
      </c>
      <c r="D9604" s="213" t="s">
        <v>275</v>
      </c>
      <c r="E9604" s="213">
        <v>230</v>
      </c>
      <c r="F9604" s="213" t="s">
        <v>201</v>
      </c>
    </row>
    <row r="9605" spans="1:6" x14ac:dyDescent="0.3">
      <c r="A9605" s="213">
        <v>2015</v>
      </c>
      <c r="B9605" s="213" t="s">
        <v>0</v>
      </c>
      <c r="C9605" s="213" t="s">
        <v>87</v>
      </c>
      <c r="D9605" s="213" t="s">
        <v>8</v>
      </c>
      <c r="E9605" s="213">
        <v>763</v>
      </c>
      <c r="F9605" s="213" t="s">
        <v>201</v>
      </c>
    </row>
    <row r="9606" spans="1:6" x14ac:dyDescent="0.3">
      <c r="A9606" s="213">
        <v>2015</v>
      </c>
      <c r="B9606" s="213" t="s">
        <v>0</v>
      </c>
      <c r="C9606" s="213" t="s">
        <v>87</v>
      </c>
      <c r="D9606" s="213" t="s">
        <v>78</v>
      </c>
      <c r="E9606" s="292">
        <v>1056</v>
      </c>
      <c r="F9606" s="213" t="s">
        <v>201</v>
      </c>
    </row>
    <row r="9607" spans="1:6" x14ac:dyDescent="0.3">
      <c r="A9607" s="213">
        <v>2015</v>
      </c>
      <c r="B9607" s="213" t="s">
        <v>0</v>
      </c>
      <c r="C9607" s="213" t="s">
        <v>87</v>
      </c>
      <c r="D9607" s="213" t="s">
        <v>27</v>
      </c>
      <c r="E9607" s="213">
        <v>719</v>
      </c>
      <c r="F9607" s="213" t="s">
        <v>201</v>
      </c>
    </row>
    <row r="9608" spans="1:6" x14ac:dyDescent="0.3">
      <c r="A9608" s="213">
        <v>2015</v>
      </c>
      <c r="B9608" s="213" t="s">
        <v>0</v>
      </c>
      <c r="C9608" s="213" t="s">
        <v>87</v>
      </c>
      <c r="D9608" s="213" t="s">
        <v>13</v>
      </c>
      <c r="E9608" s="213">
        <v>280</v>
      </c>
      <c r="F9608" s="213" t="s">
        <v>201</v>
      </c>
    </row>
    <row r="9609" spans="1:6" x14ac:dyDescent="0.3">
      <c r="A9609" s="213">
        <v>2015</v>
      </c>
      <c r="B9609" s="213" t="s">
        <v>0</v>
      </c>
      <c r="C9609" s="213" t="s">
        <v>87</v>
      </c>
      <c r="D9609" s="213" t="s">
        <v>70</v>
      </c>
      <c r="E9609" s="213">
        <v>837</v>
      </c>
      <c r="F9609" s="213" t="s">
        <v>201</v>
      </c>
    </row>
    <row r="9610" spans="1:6" x14ac:dyDescent="0.3">
      <c r="A9610" s="213">
        <v>2015</v>
      </c>
      <c r="B9610" s="213" t="s">
        <v>0</v>
      </c>
      <c r="C9610" s="213" t="s">
        <v>87</v>
      </c>
      <c r="D9610" s="213" t="s">
        <v>72</v>
      </c>
      <c r="E9610" s="213">
        <v>211</v>
      </c>
      <c r="F9610" s="213" t="s">
        <v>201</v>
      </c>
    </row>
    <row r="9611" spans="1:6" x14ac:dyDescent="0.3">
      <c r="A9611" s="213">
        <v>2015</v>
      </c>
      <c r="B9611" s="213" t="s">
        <v>0</v>
      </c>
      <c r="C9611" s="213" t="s">
        <v>87</v>
      </c>
      <c r="D9611" s="213" t="s">
        <v>276</v>
      </c>
      <c r="E9611" s="213">
        <v>101</v>
      </c>
      <c r="F9611" s="213" t="s">
        <v>201</v>
      </c>
    </row>
    <row r="9612" spans="1:6" x14ac:dyDescent="0.3">
      <c r="A9612" s="213">
        <v>2015</v>
      </c>
      <c r="B9612" s="213" t="s">
        <v>0</v>
      </c>
      <c r="C9612" s="213" t="s">
        <v>87</v>
      </c>
      <c r="D9612" s="213" t="s">
        <v>6</v>
      </c>
      <c r="E9612" s="292">
        <v>1863</v>
      </c>
      <c r="F9612" s="213" t="s">
        <v>201</v>
      </c>
    </row>
    <row r="9613" spans="1:6" x14ac:dyDescent="0.3">
      <c r="A9613" s="213">
        <v>2015</v>
      </c>
      <c r="B9613" s="213" t="s">
        <v>0</v>
      </c>
      <c r="C9613" s="213" t="s">
        <v>87</v>
      </c>
      <c r="D9613" s="213" t="s">
        <v>62</v>
      </c>
      <c r="E9613" s="213">
        <v>601</v>
      </c>
      <c r="F9613" s="213" t="s">
        <v>201</v>
      </c>
    </row>
    <row r="9614" spans="1:6" x14ac:dyDescent="0.3">
      <c r="A9614" s="213">
        <v>2015</v>
      </c>
      <c r="B9614" s="213" t="s">
        <v>0</v>
      </c>
      <c r="C9614" s="213" t="s">
        <v>87</v>
      </c>
      <c r="D9614" s="213" t="s">
        <v>5</v>
      </c>
      <c r="E9614" s="292">
        <v>1483</v>
      </c>
      <c r="F9614" s="213" t="s">
        <v>201</v>
      </c>
    </row>
    <row r="9615" spans="1:6" x14ac:dyDescent="0.3">
      <c r="A9615" s="213">
        <v>2015</v>
      </c>
      <c r="B9615" s="213" t="s">
        <v>0</v>
      </c>
      <c r="C9615" s="213" t="s">
        <v>87</v>
      </c>
      <c r="D9615" s="213" t="s">
        <v>37</v>
      </c>
      <c r="E9615" s="213">
        <v>33</v>
      </c>
      <c r="F9615" s="213" t="s">
        <v>201</v>
      </c>
    </row>
    <row r="9616" spans="1:6" x14ac:dyDescent="0.3">
      <c r="A9616" s="213">
        <v>2015</v>
      </c>
      <c r="B9616" s="213" t="s">
        <v>0</v>
      </c>
      <c r="C9616" s="213" t="s">
        <v>87</v>
      </c>
      <c r="D9616" s="213" t="s">
        <v>76</v>
      </c>
      <c r="E9616" s="213">
        <v>865</v>
      </c>
      <c r="F9616" s="213" t="s">
        <v>201</v>
      </c>
    </row>
    <row r="9617" spans="1:6" x14ac:dyDescent="0.3">
      <c r="A9617" s="213">
        <v>2015</v>
      </c>
      <c r="B9617" s="213" t="s">
        <v>0</v>
      </c>
      <c r="C9617" s="213" t="s">
        <v>87</v>
      </c>
      <c r="D9617" s="213" t="s">
        <v>63</v>
      </c>
      <c r="E9617" s="213">
        <v>187</v>
      </c>
      <c r="F9617" s="213" t="s">
        <v>201</v>
      </c>
    </row>
    <row r="9618" spans="1:6" x14ac:dyDescent="0.3">
      <c r="A9618" s="213">
        <v>2015</v>
      </c>
      <c r="B9618" s="213" t="s">
        <v>0</v>
      </c>
      <c r="C9618" s="213" t="s">
        <v>87</v>
      </c>
      <c r="D9618" s="213" t="s">
        <v>277</v>
      </c>
      <c r="E9618" s="213">
        <v>93</v>
      </c>
      <c r="F9618" s="213" t="s">
        <v>201</v>
      </c>
    </row>
    <row r="9619" spans="1:6" x14ac:dyDescent="0.3">
      <c r="A9619" s="213">
        <v>2015</v>
      </c>
      <c r="B9619" s="213" t="s">
        <v>0</v>
      </c>
      <c r="C9619" s="213" t="s">
        <v>87</v>
      </c>
      <c r="D9619" s="213" t="s">
        <v>43</v>
      </c>
      <c r="E9619" s="213">
        <v>250</v>
      </c>
      <c r="F9619" s="213" t="s">
        <v>201</v>
      </c>
    </row>
    <row r="9620" spans="1:6" x14ac:dyDescent="0.3">
      <c r="A9620" s="213">
        <v>2015</v>
      </c>
      <c r="B9620" s="213" t="s">
        <v>0</v>
      </c>
      <c r="C9620" s="213" t="s">
        <v>87</v>
      </c>
      <c r="D9620" s="213" t="s">
        <v>65</v>
      </c>
      <c r="E9620" s="213">
        <v>287</v>
      </c>
      <c r="F9620" s="213" t="s">
        <v>201</v>
      </c>
    </row>
    <row r="9621" spans="1:6" x14ac:dyDescent="0.3">
      <c r="A9621" s="213">
        <v>2015</v>
      </c>
      <c r="B9621" s="213" t="s">
        <v>0</v>
      </c>
      <c r="C9621" s="213" t="s">
        <v>87</v>
      </c>
      <c r="D9621" s="213" t="s">
        <v>22</v>
      </c>
      <c r="E9621" s="213">
        <v>364</v>
      </c>
      <c r="F9621" s="213" t="s">
        <v>201</v>
      </c>
    </row>
    <row r="9622" spans="1:6" x14ac:dyDescent="0.3">
      <c r="A9622" s="213">
        <v>2015</v>
      </c>
      <c r="B9622" s="213" t="s">
        <v>0</v>
      </c>
      <c r="C9622" s="213" t="s">
        <v>87</v>
      </c>
      <c r="D9622" s="213" t="s">
        <v>61</v>
      </c>
      <c r="E9622" s="213">
        <v>167</v>
      </c>
      <c r="F9622" s="213" t="s">
        <v>201</v>
      </c>
    </row>
    <row r="9623" spans="1:6" x14ac:dyDescent="0.3">
      <c r="A9623" s="213">
        <v>2015</v>
      </c>
      <c r="B9623" s="213" t="s">
        <v>0</v>
      </c>
      <c r="C9623" s="213" t="s">
        <v>87</v>
      </c>
      <c r="D9623" s="213" t="s">
        <v>23</v>
      </c>
      <c r="E9623" s="213">
        <v>400</v>
      </c>
      <c r="F9623" s="213" t="s">
        <v>201</v>
      </c>
    </row>
    <row r="9624" spans="1:6" x14ac:dyDescent="0.3">
      <c r="A9624" s="213">
        <v>2015</v>
      </c>
      <c r="B9624" s="213" t="s">
        <v>0</v>
      </c>
      <c r="C9624" s="213" t="s">
        <v>87</v>
      </c>
      <c r="D9624" s="213" t="s">
        <v>12</v>
      </c>
      <c r="E9624" s="213">
        <v>269</v>
      </c>
      <c r="F9624" s="213" t="s">
        <v>201</v>
      </c>
    </row>
    <row r="9625" spans="1:6" x14ac:dyDescent="0.3">
      <c r="A9625" s="213">
        <v>2015</v>
      </c>
      <c r="B9625" s="213" t="s">
        <v>0</v>
      </c>
      <c r="C9625" s="213" t="s">
        <v>87</v>
      </c>
      <c r="D9625" s="213" t="s">
        <v>278</v>
      </c>
      <c r="E9625" s="213">
        <v>591</v>
      </c>
      <c r="F9625" s="213" t="s">
        <v>201</v>
      </c>
    </row>
    <row r="9626" spans="1:6" x14ac:dyDescent="0.3">
      <c r="A9626" s="213">
        <v>2015</v>
      </c>
      <c r="B9626" s="213" t="s">
        <v>0</v>
      </c>
      <c r="C9626" s="213" t="s">
        <v>87</v>
      </c>
      <c r="D9626" s="213" t="s">
        <v>19</v>
      </c>
      <c r="E9626" s="213">
        <v>488</v>
      </c>
      <c r="F9626" s="213" t="s">
        <v>201</v>
      </c>
    </row>
    <row r="9627" spans="1:6" x14ac:dyDescent="0.3">
      <c r="A9627" s="213">
        <v>2015</v>
      </c>
      <c r="B9627" s="213" t="s">
        <v>0</v>
      </c>
      <c r="C9627" s="213" t="s">
        <v>87</v>
      </c>
      <c r="D9627" s="213" t="s">
        <v>45</v>
      </c>
      <c r="E9627" s="213">
        <v>99</v>
      </c>
      <c r="F9627" s="213" t="s">
        <v>201</v>
      </c>
    </row>
    <row r="9628" spans="1:6" x14ac:dyDescent="0.3">
      <c r="A9628" s="213">
        <v>2015</v>
      </c>
      <c r="B9628" s="213" t="s">
        <v>0</v>
      </c>
      <c r="C9628" s="213" t="s">
        <v>87</v>
      </c>
      <c r="D9628" s="213" t="s">
        <v>48</v>
      </c>
      <c r="E9628" s="213">
        <v>281</v>
      </c>
      <c r="F9628" s="213" t="s">
        <v>201</v>
      </c>
    </row>
    <row r="9629" spans="1:6" x14ac:dyDescent="0.3">
      <c r="A9629" s="213">
        <v>2015</v>
      </c>
      <c r="B9629" s="213" t="s">
        <v>0</v>
      </c>
      <c r="C9629" s="213" t="s">
        <v>87</v>
      </c>
      <c r="D9629" s="213" t="s">
        <v>34</v>
      </c>
      <c r="E9629" s="213">
        <v>146</v>
      </c>
      <c r="F9629" s="213" t="s">
        <v>201</v>
      </c>
    </row>
    <row r="9630" spans="1:6" x14ac:dyDescent="0.3">
      <c r="A9630" s="213">
        <v>2015</v>
      </c>
      <c r="B9630" s="213" t="s">
        <v>0</v>
      </c>
      <c r="C9630" s="213" t="s">
        <v>87</v>
      </c>
      <c r="D9630" s="213" t="s">
        <v>3</v>
      </c>
      <c r="E9630" s="292">
        <v>1774</v>
      </c>
      <c r="F9630" s="213" t="s">
        <v>201</v>
      </c>
    </row>
    <row r="9631" spans="1:6" x14ac:dyDescent="0.3">
      <c r="A9631" s="213">
        <v>2015</v>
      </c>
      <c r="B9631" s="213" t="s">
        <v>0</v>
      </c>
      <c r="C9631" s="213" t="s">
        <v>87</v>
      </c>
      <c r="D9631" s="213" t="s">
        <v>80</v>
      </c>
      <c r="E9631" s="213">
        <v>501</v>
      </c>
      <c r="F9631" s="213" t="s">
        <v>201</v>
      </c>
    </row>
    <row r="9632" spans="1:6" x14ac:dyDescent="0.3">
      <c r="A9632" s="213">
        <v>2015</v>
      </c>
      <c r="B9632" s="213" t="s">
        <v>0</v>
      </c>
      <c r="C9632" s="213" t="s">
        <v>87</v>
      </c>
      <c r="D9632" s="213" t="s">
        <v>39</v>
      </c>
      <c r="E9632" s="213">
        <v>388</v>
      </c>
      <c r="F9632" s="213" t="s">
        <v>201</v>
      </c>
    </row>
    <row r="9633" spans="1:6" x14ac:dyDescent="0.3">
      <c r="A9633" s="213">
        <v>2015</v>
      </c>
      <c r="B9633" s="213" t="s">
        <v>0</v>
      </c>
      <c r="C9633" s="213" t="s">
        <v>87</v>
      </c>
      <c r="D9633" s="213" t="s">
        <v>14</v>
      </c>
      <c r="E9633" s="292">
        <v>1208</v>
      </c>
      <c r="F9633" s="213" t="s">
        <v>201</v>
      </c>
    </row>
    <row r="9634" spans="1:6" x14ac:dyDescent="0.3">
      <c r="A9634" s="213">
        <v>2015</v>
      </c>
      <c r="B9634" s="213" t="s">
        <v>0</v>
      </c>
      <c r="C9634" s="213" t="s">
        <v>87</v>
      </c>
      <c r="D9634" s="213" t="s">
        <v>68</v>
      </c>
      <c r="E9634" s="213">
        <v>241</v>
      </c>
      <c r="F9634" s="213" t="s">
        <v>201</v>
      </c>
    </row>
    <row r="9635" spans="1:6" x14ac:dyDescent="0.3">
      <c r="A9635" s="213">
        <v>2015</v>
      </c>
      <c r="B9635" s="213" t="s">
        <v>0</v>
      </c>
      <c r="C9635" s="213" t="s">
        <v>87</v>
      </c>
      <c r="D9635" s="213" t="s">
        <v>69</v>
      </c>
      <c r="E9635" s="213">
        <v>209</v>
      </c>
      <c r="F9635" s="213" t="s">
        <v>201</v>
      </c>
    </row>
    <row r="9636" spans="1:6" x14ac:dyDescent="0.3">
      <c r="A9636" s="213">
        <v>2015</v>
      </c>
      <c r="B9636" s="213" t="s">
        <v>0</v>
      </c>
      <c r="C9636" s="213" t="s">
        <v>87</v>
      </c>
      <c r="D9636" s="213" t="s">
        <v>50</v>
      </c>
      <c r="E9636" s="213">
        <v>54</v>
      </c>
      <c r="F9636" s="213" t="s">
        <v>201</v>
      </c>
    </row>
    <row r="9637" spans="1:6" x14ac:dyDescent="0.3">
      <c r="A9637" s="213">
        <v>2015</v>
      </c>
      <c r="B9637" s="213" t="s">
        <v>0</v>
      </c>
      <c r="C9637" s="213" t="s">
        <v>87</v>
      </c>
      <c r="D9637" s="213" t="s">
        <v>279</v>
      </c>
      <c r="E9637" s="213">
        <v>106</v>
      </c>
      <c r="F9637" s="213" t="s">
        <v>201</v>
      </c>
    </row>
    <row r="9638" spans="1:6" x14ac:dyDescent="0.3">
      <c r="A9638" s="213">
        <v>2015</v>
      </c>
      <c r="B9638" s="213" t="s">
        <v>0</v>
      </c>
      <c r="C9638" s="213" t="s">
        <v>87</v>
      </c>
      <c r="D9638" s="213" t="s">
        <v>24</v>
      </c>
      <c r="E9638" s="292">
        <v>1131</v>
      </c>
      <c r="F9638" s="213" t="s">
        <v>201</v>
      </c>
    </row>
    <row r="9639" spans="1:6" x14ac:dyDescent="0.3">
      <c r="A9639" s="213">
        <v>2015</v>
      </c>
      <c r="B9639" s="213" t="s">
        <v>0</v>
      </c>
      <c r="C9639" s="213" t="s">
        <v>87</v>
      </c>
      <c r="D9639" s="213" t="s">
        <v>9</v>
      </c>
      <c r="E9639" s="213">
        <v>861</v>
      </c>
      <c r="F9639" s="213" t="s">
        <v>201</v>
      </c>
    </row>
    <row r="9640" spans="1:6" x14ac:dyDescent="0.3">
      <c r="A9640" s="213">
        <v>2015</v>
      </c>
      <c r="B9640" s="213" t="s">
        <v>0</v>
      </c>
      <c r="C9640" s="213" t="s">
        <v>87</v>
      </c>
      <c r="D9640" s="213" t="s">
        <v>67</v>
      </c>
      <c r="E9640" s="213">
        <v>356</v>
      </c>
      <c r="F9640" s="213" t="s">
        <v>201</v>
      </c>
    </row>
    <row r="9641" spans="1:6" x14ac:dyDescent="0.3">
      <c r="A9641" s="213">
        <v>2015</v>
      </c>
      <c r="B9641" s="213" t="s">
        <v>0</v>
      </c>
      <c r="C9641" s="213" t="s">
        <v>87</v>
      </c>
      <c r="D9641" s="213" t="s">
        <v>28</v>
      </c>
      <c r="E9641" s="213">
        <v>607</v>
      </c>
      <c r="F9641" s="213" t="s">
        <v>201</v>
      </c>
    </row>
    <row r="9642" spans="1:6" x14ac:dyDescent="0.3">
      <c r="A9642" s="213">
        <v>2015</v>
      </c>
      <c r="B9642" s="213" t="s">
        <v>0</v>
      </c>
      <c r="C9642" s="213" t="s">
        <v>87</v>
      </c>
      <c r="D9642" s="213" t="s">
        <v>31</v>
      </c>
      <c r="E9642" s="213">
        <v>393</v>
      </c>
      <c r="F9642" s="213" t="s">
        <v>201</v>
      </c>
    </row>
    <row r="9643" spans="1:6" x14ac:dyDescent="0.3">
      <c r="A9643" s="213">
        <v>2015</v>
      </c>
      <c r="B9643" s="213" t="s">
        <v>0</v>
      </c>
      <c r="C9643" s="213" t="s">
        <v>87</v>
      </c>
      <c r="D9643" s="213" t="s">
        <v>64</v>
      </c>
      <c r="E9643" s="213">
        <v>576</v>
      </c>
      <c r="F9643" s="213" t="s">
        <v>201</v>
      </c>
    </row>
    <row r="9644" spans="1:6" x14ac:dyDescent="0.3">
      <c r="A9644" s="213">
        <v>2015</v>
      </c>
      <c r="B9644" s="213" t="s">
        <v>0</v>
      </c>
      <c r="C9644" s="213" t="s">
        <v>87</v>
      </c>
      <c r="D9644" s="213" t="s">
        <v>290</v>
      </c>
      <c r="E9644" s="213">
        <v>34</v>
      </c>
      <c r="F9644" s="213" t="s">
        <v>201</v>
      </c>
    </row>
    <row r="9645" spans="1:6" x14ac:dyDescent="0.3">
      <c r="A9645" s="213">
        <v>2015</v>
      </c>
      <c r="B9645" s="213" t="s">
        <v>0</v>
      </c>
      <c r="C9645" s="213" t="s">
        <v>87</v>
      </c>
      <c r="D9645" s="213" t="s">
        <v>280</v>
      </c>
      <c r="E9645" s="213">
        <v>168</v>
      </c>
      <c r="F9645" s="213" t="s">
        <v>201</v>
      </c>
    </row>
    <row r="9646" spans="1:6" x14ac:dyDescent="0.3">
      <c r="A9646" s="213">
        <v>2015</v>
      </c>
      <c r="B9646" s="213" t="s">
        <v>0</v>
      </c>
      <c r="C9646" s="213" t="s">
        <v>87</v>
      </c>
      <c r="D9646" s="213" t="s">
        <v>73</v>
      </c>
      <c r="E9646" s="213">
        <v>970</v>
      </c>
      <c r="F9646" s="213" t="s">
        <v>201</v>
      </c>
    </row>
    <row r="9647" spans="1:6" x14ac:dyDescent="0.3">
      <c r="A9647" s="213">
        <v>2015</v>
      </c>
      <c r="B9647" s="213" t="s">
        <v>0</v>
      </c>
      <c r="C9647" s="213" t="s">
        <v>87</v>
      </c>
      <c r="D9647" s="213" t="s">
        <v>26</v>
      </c>
      <c r="E9647" s="213">
        <v>440</v>
      </c>
      <c r="F9647" s="213" t="s">
        <v>201</v>
      </c>
    </row>
    <row r="9648" spans="1:6" x14ac:dyDescent="0.3">
      <c r="A9648" s="213">
        <v>2015</v>
      </c>
      <c r="B9648" s="213" t="s">
        <v>0</v>
      </c>
      <c r="C9648" s="213" t="s">
        <v>87</v>
      </c>
      <c r="D9648" s="213" t="s">
        <v>32</v>
      </c>
      <c r="E9648" s="213">
        <v>438</v>
      </c>
      <c r="F9648" s="213" t="s">
        <v>201</v>
      </c>
    </row>
    <row r="9649" spans="1:6" x14ac:dyDescent="0.3">
      <c r="A9649" s="213">
        <v>2015</v>
      </c>
      <c r="B9649" s="213" t="s">
        <v>0</v>
      </c>
      <c r="C9649" s="213" t="s">
        <v>87</v>
      </c>
      <c r="D9649" s="213" t="s">
        <v>46</v>
      </c>
      <c r="E9649" s="213">
        <v>928</v>
      </c>
      <c r="F9649" s="213" t="s">
        <v>201</v>
      </c>
    </row>
    <row r="9650" spans="1:6" x14ac:dyDescent="0.3">
      <c r="A9650" s="213">
        <v>2015</v>
      </c>
      <c r="B9650" s="213" t="s">
        <v>0</v>
      </c>
      <c r="C9650" s="213" t="s">
        <v>87</v>
      </c>
      <c r="D9650" s="213" t="s">
        <v>75</v>
      </c>
      <c r="E9650" s="213">
        <v>604</v>
      </c>
      <c r="F9650" s="213" t="s">
        <v>201</v>
      </c>
    </row>
    <row r="9651" spans="1:6" x14ac:dyDescent="0.3">
      <c r="A9651" s="213">
        <v>2015</v>
      </c>
      <c r="B9651" s="213" t="s">
        <v>0</v>
      </c>
      <c r="C9651" s="213" t="s">
        <v>87</v>
      </c>
      <c r="D9651" s="213" t="s">
        <v>10</v>
      </c>
      <c r="E9651" s="292">
        <v>1535</v>
      </c>
      <c r="F9651" s="213" t="s">
        <v>201</v>
      </c>
    </row>
    <row r="9652" spans="1:6" x14ac:dyDescent="0.3">
      <c r="A9652" s="213">
        <v>2015</v>
      </c>
      <c r="B9652" s="213" t="s">
        <v>0</v>
      </c>
      <c r="C9652" s="213" t="s">
        <v>87</v>
      </c>
      <c r="D9652" s="213" t="s">
        <v>291</v>
      </c>
      <c r="E9652" s="213">
        <v>135</v>
      </c>
      <c r="F9652" s="213" t="s">
        <v>201</v>
      </c>
    </row>
    <row r="9653" spans="1:6" x14ac:dyDescent="0.3">
      <c r="A9653" s="213">
        <v>2015</v>
      </c>
      <c r="B9653" s="213" t="s">
        <v>0</v>
      </c>
      <c r="C9653" s="213" t="s">
        <v>87</v>
      </c>
      <c r="D9653" s="213" t="s">
        <v>15</v>
      </c>
      <c r="E9653" s="292">
        <v>1297</v>
      </c>
      <c r="F9653" s="213" t="s">
        <v>201</v>
      </c>
    </row>
    <row r="9654" spans="1:6" x14ac:dyDescent="0.3">
      <c r="A9654" s="213">
        <v>2015</v>
      </c>
      <c r="B9654" s="213" t="s">
        <v>0</v>
      </c>
      <c r="C9654" s="213" t="s">
        <v>87</v>
      </c>
      <c r="D9654" s="213" t="s">
        <v>18</v>
      </c>
      <c r="E9654" s="292">
        <v>1441</v>
      </c>
      <c r="F9654" s="213" t="s">
        <v>201</v>
      </c>
    </row>
    <row r="9655" spans="1:6" x14ac:dyDescent="0.3">
      <c r="A9655" s="213">
        <v>2015</v>
      </c>
      <c r="B9655" s="213" t="s">
        <v>0</v>
      </c>
      <c r="C9655" s="213" t="s">
        <v>87</v>
      </c>
      <c r="D9655" s="213" t="s">
        <v>77</v>
      </c>
      <c r="E9655" s="213">
        <v>470</v>
      </c>
      <c r="F9655" s="213" t="s">
        <v>201</v>
      </c>
    </row>
    <row r="9656" spans="1:6" x14ac:dyDescent="0.3">
      <c r="A9656" s="213">
        <v>2015</v>
      </c>
      <c r="B9656" s="213" t="s">
        <v>0</v>
      </c>
      <c r="C9656" s="213" t="s">
        <v>87</v>
      </c>
      <c r="D9656" s="213" t="s">
        <v>44</v>
      </c>
      <c r="E9656" s="213">
        <v>83</v>
      </c>
      <c r="F9656" s="213" t="s">
        <v>201</v>
      </c>
    </row>
    <row r="9657" spans="1:6" x14ac:dyDescent="0.3">
      <c r="A9657" s="213">
        <v>2015</v>
      </c>
      <c r="B9657" s="213" t="s">
        <v>0</v>
      </c>
      <c r="C9657" s="213" t="s">
        <v>87</v>
      </c>
      <c r="D9657" s="213" t="s">
        <v>71</v>
      </c>
      <c r="E9657" s="213">
        <v>443</v>
      </c>
      <c r="F9657" s="213" t="s">
        <v>201</v>
      </c>
    </row>
    <row r="9658" spans="1:6" x14ac:dyDescent="0.3">
      <c r="A9658" s="213">
        <v>2015</v>
      </c>
      <c r="B9658" s="213" t="s">
        <v>0</v>
      </c>
      <c r="C9658" s="213" t="s">
        <v>87</v>
      </c>
      <c r="D9658" s="213" t="s">
        <v>52</v>
      </c>
      <c r="E9658" s="213">
        <v>89</v>
      </c>
      <c r="F9658" s="213" t="s">
        <v>201</v>
      </c>
    </row>
    <row r="9659" spans="1:6" x14ac:dyDescent="0.3">
      <c r="A9659" s="213">
        <v>2015</v>
      </c>
      <c r="B9659" s="213" t="s">
        <v>0</v>
      </c>
      <c r="C9659" s="213" t="s">
        <v>87</v>
      </c>
      <c r="D9659" s="213" t="s">
        <v>20</v>
      </c>
      <c r="E9659" s="213">
        <v>823</v>
      </c>
      <c r="F9659" s="213" t="s">
        <v>201</v>
      </c>
    </row>
    <row r="9660" spans="1:6" x14ac:dyDescent="0.3">
      <c r="A9660" s="213">
        <v>2015</v>
      </c>
      <c r="B9660" s="213" t="s">
        <v>0</v>
      </c>
      <c r="C9660" s="213" t="s">
        <v>87</v>
      </c>
      <c r="D9660" s="213" t="s">
        <v>95</v>
      </c>
      <c r="E9660" s="292">
        <v>1249</v>
      </c>
      <c r="F9660" s="213" t="s">
        <v>201</v>
      </c>
    </row>
    <row r="9661" spans="1:6" x14ac:dyDescent="0.3">
      <c r="A9661" s="213">
        <v>2015</v>
      </c>
      <c r="B9661" s="213" t="s">
        <v>0</v>
      </c>
      <c r="C9661" s="213" t="s">
        <v>87</v>
      </c>
      <c r="D9661" s="213" t="s">
        <v>30</v>
      </c>
      <c r="E9661" s="213">
        <v>148</v>
      </c>
      <c r="F9661" s="213" t="s">
        <v>201</v>
      </c>
    </row>
    <row r="9662" spans="1:6" x14ac:dyDescent="0.3">
      <c r="A9662" s="213">
        <v>2015</v>
      </c>
      <c r="B9662" s="213" t="s">
        <v>0</v>
      </c>
      <c r="C9662" s="213" t="s">
        <v>87</v>
      </c>
      <c r="D9662" s="213" t="s">
        <v>58</v>
      </c>
      <c r="E9662" s="213">
        <v>51</v>
      </c>
      <c r="F9662" s="213" t="s">
        <v>201</v>
      </c>
    </row>
    <row r="9663" spans="1:6" x14ac:dyDescent="0.3">
      <c r="A9663" s="213">
        <v>2015</v>
      </c>
      <c r="B9663" s="213" t="s">
        <v>0</v>
      </c>
      <c r="C9663" s="213" t="s">
        <v>87</v>
      </c>
      <c r="D9663" s="213" t="s">
        <v>281</v>
      </c>
      <c r="E9663" s="292">
        <v>3454</v>
      </c>
      <c r="F9663" s="213" t="s">
        <v>201</v>
      </c>
    </row>
    <row r="9664" spans="1:6" x14ac:dyDescent="0.3">
      <c r="A9664" s="213">
        <v>2015</v>
      </c>
      <c r="B9664" s="213" t="s">
        <v>0</v>
      </c>
      <c r="C9664" s="213" t="s">
        <v>87</v>
      </c>
      <c r="D9664" s="213" t="s">
        <v>282</v>
      </c>
      <c r="E9664" s="213">
        <v>205</v>
      </c>
      <c r="F9664" s="213" t="s">
        <v>201</v>
      </c>
    </row>
    <row r="9665" spans="1:6" x14ac:dyDescent="0.3">
      <c r="A9665" s="213">
        <v>2015</v>
      </c>
      <c r="B9665" s="213" t="s">
        <v>0</v>
      </c>
      <c r="C9665" s="213" t="s">
        <v>87</v>
      </c>
      <c r="D9665" s="213" t="s">
        <v>145</v>
      </c>
      <c r="E9665" s="292">
        <v>13921</v>
      </c>
      <c r="F9665" s="213" t="s">
        <v>201</v>
      </c>
    </row>
    <row r="9666" spans="1:6" x14ac:dyDescent="0.3">
      <c r="A9666" s="213">
        <v>2015</v>
      </c>
      <c r="B9666" s="213" t="s">
        <v>0</v>
      </c>
      <c r="C9666" s="213" t="s">
        <v>87</v>
      </c>
      <c r="D9666" s="213" t="s">
        <v>146</v>
      </c>
      <c r="E9666" s="292">
        <v>7602</v>
      </c>
      <c r="F9666" s="213" t="s">
        <v>201</v>
      </c>
    </row>
    <row r="9667" spans="1:6" x14ac:dyDescent="0.3">
      <c r="A9667" s="213">
        <v>2015</v>
      </c>
      <c r="B9667" s="213" t="s">
        <v>0</v>
      </c>
      <c r="C9667" s="213" t="s">
        <v>87</v>
      </c>
      <c r="D9667" s="213" t="s">
        <v>147</v>
      </c>
      <c r="E9667" s="292">
        <v>16735</v>
      </c>
      <c r="F9667" s="213" t="s">
        <v>201</v>
      </c>
    </row>
    <row r="9668" spans="1:6" x14ac:dyDescent="0.3">
      <c r="A9668" s="213">
        <v>2015</v>
      </c>
      <c r="B9668" s="213" t="s">
        <v>0</v>
      </c>
      <c r="C9668" s="213" t="s">
        <v>88</v>
      </c>
      <c r="D9668" s="213" t="s">
        <v>35</v>
      </c>
      <c r="E9668" s="213">
        <v>31</v>
      </c>
      <c r="F9668" s="213" t="s">
        <v>201</v>
      </c>
    </row>
    <row r="9669" spans="1:6" x14ac:dyDescent="0.3">
      <c r="A9669" s="213">
        <v>2015</v>
      </c>
      <c r="B9669" s="213" t="s">
        <v>0</v>
      </c>
      <c r="C9669" s="213" t="s">
        <v>88</v>
      </c>
      <c r="D9669" s="213" t="s">
        <v>59</v>
      </c>
      <c r="E9669" s="213">
        <v>41</v>
      </c>
      <c r="F9669" s="213" t="s">
        <v>201</v>
      </c>
    </row>
    <row r="9670" spans="1:6" x14ac:dyDescent="0.3">
      <c r="A9670" s="213">
        <v>2015</v>
      </c>
      <c r="B9670" s="213" t="s">
        <v>0</v>
      </c>
      <c r="C9670" s="213" t="s">
        <v>88</v>
      </c>
      <c r="D9670" s="213" t="s">
        <v>79</v>
      </c>
      <c r="E9670" s="213">
        <v>653</v>
      </c>
      <c r="F9670" s="213" t="s">
        <v>201</v>
      </c>
    </row>
    <row r="9671" spans="1:6" x14ac:dyDescent="0.3">
      <c r="A9671" s="213">
        <v>2015</v>
      </c>
      <c r="B9671" s="213" t="s">
        <v>0</v>
      </c>
      <c r="C9671" s="213" t="s">
        <v>88</v>
      </c>
      <c r="D9671" s="213" t="s">
        <v>17</v>
      </c>
      <c r="E9671" s="213">
        <v>385</v>
      </c>
      <c r="F9671" s="213" t="s">
        <v>201</v>
      </c>
    </row>
    <row r="9672" spans="1:6" x14ac:dyDescent="0.3">
      <c r="A9672" s="213">
        <v>2015</v>
      </c>
      <c r="B9672" s="213" t="s">
        <v>0</v>
      </c>
      <c r="C9672" s="213" t="s">
        <v>88</v>
      </c>
      <c r="D9672" s="213" t="s">
        <v>274</v>
      </c>
      <c r="E9672" s="213">
        <v>49</v>
      </c>
      <c r="F9672" s="213" t="s">
        <v>201</v>
      </c>
    </row>
    <row r="9673" spans="1:6" x14ac:dyDescent="0.3">
      <c r="A9673" s="213">
        <v>2015</v>
      </c>
      <c r="B9673" s="213" t="s">
        <v>0</v>
      </c>
      <c r="C9673" s="213" t="s">
        <v>88</v>
      </c>
      <c r="D9673" s="213" t="s">
        <v>66</v>
      </c>
      <c r="E9673" s="213">
        <v>99</v>
      </c>
      <c r="F9673" s="213" t="s">
        <v>201</v>
      </c>
    </row>
    <row r="9674" spans="1:6" x14ac:dyDescent="0.3">
      <c r="A9674" s="213">
        <v>2015</v>
      </c>
      <c r="B9674" s="213" t="s">
        <v>0</v>
      </c>
      <c r="C9674" s="213" t="s">
        <v>88</v>
      </c>
      <c r="D9674" s="213" t="s">
        <v>283</v>
      </c>
      <c r="E9674" s="213">
        <v>35</v>
      </c>
      <c r="F9674" s="213" t="s">
        <v>201</v>
      </c>
    </row>
    <row r="9675" spans="1:6" x14ac:dyDescent="0.3">
      <c r="A9675" s="213">
        <v>2015</v>
      </c>
      <c r="B9675" s="213" t="s">
        <v>0</v>
      </c>
      <c r="C9675" s="213" t="s">
        <v>88</v>
      </c>
      <c r="D9675" s="213" t="s">
        <v>11</v>
      </c>
      <c r="E9675" s="213">
        <v>601</v>
      </c>
      <c r="F9675" s="213" t="s">
        <v>201</v>
      </c>
    </row>
    <row r="9676" spans="1:6" x14ac:dyDescent="0.3">
      <c r="A9676" s="213">
        <v>2015</v>
      </c>
      <c r="B9676" s="213" t="s">
        <v>0</v>
      </c>
      <c r="C9676" s="213" t="s">
        <v>88</v>
      </c>
      <c r="D9676" s="213" t="s">
        <v>56</v>
      </c>
      <c r="E9676" s="213">
        <v>144</v>
      </c>
      <c r="F9676" s="213" t="s">
        <v>201</v>
      </c>
    </row>
    <row r="9677" spans="1:6" x14ac:dyDescent="0.3">
      <c r="A9677" s="213">
        <v>2015</v>
      </c>
      <c r="B9677" s="213" t="s">
        <v>0</v>
      </c>
      <c r="C9677" s="213" t="s">
        <v>88</v>
      </c>
      <c r="D9677" s="213" t="s">
        <v>29</v>
      </c>
      <c r="E9677" s="213">
        <v>189</v>
      </c>
      <c r="F9677" s="213" t="s">
        <v>201</v>
      </c>
    </row>
    <row r="9678" spans="1:6" x14ac:dyDescent="0.3">
      <c r="A9678" s="213">
        <v>2015</v>
      </c>
      <c r="B9678" s="213" t="s">
        <v>0</v>
      </c>
      <c r="C9678" s="213" t="s">
        <v>88</v>
      </c>
      <c r="D9678" s="213" t="s">
        <v>47</v>
      </c>
      <c r="E9678" s="213">
        <v>486</v>
      </c>
      <c r="F9678" s="213" t="s">
        <v>201</v>
      </c>
    </row>
    <row r="9679" spans="1:6" x14ac:dyDescent="0.3">
      <c r="A9679" s="213">
        <v>2015</v>
      </c>
      <c r="B9679" s="213" t="s">
        <v>0</v>
      </c>
      <c r="C9679" s="213" t="s">
        <v>88</v>
      </c>
      <c r="D9679" s="213" t="s">
        <v>57</v>
      </c>
      <c r="E9679" s="213">
        <v>80</v>
      </c>
      <c r="F9679" s="213" t="s">
        <v>201</v>
      </c>
    </row>
    <row r="9680" spans="1:6" x14ac:dyDescent="0.3">
      <c r="A9680" s="213">
        <v>2015</v>
      </c>
      <c r="B9680" s="213" t="s">
        <v>0</v>
      </c>
      <c r="C9680" s="213" t="s">
        <v>88</v>
      </c>
      <c r="D9680" s="213" t="s">
        <v>74</v>
      </c>
      <c r="E9680" s="213">
        <v>424</v>
      </c>
      <c r="F9680" s="213" t="s">
        <v>201</v>
      </c>
    </row>
    <row r="9681" spans="1:6" x14ac:dyDescent="0.3">
      <c r="A9681" s="213">
        <v>2015</v>
      </c>
      <c r="B9681" s="213" t="s">
        <v>0</v>
      </c>
      <c r="C9681" s="213" t="s">
        <v>88</v>
      </c>
      <c r="D9681" s="213" t="s">
        <v>53</v>
      </c>
      <c r="E9681" s="213">
        <v>46</v>
      </c>
      <c r="F9681" s="213" t="s">
        <v>201</v>
      </c>
    </row>
    <row r="9682" spans="1:6" x14ac:dyDescent="0.3">
      <c r="A9682" s="213">
        <v>2015</v>
      </c>
      <c r="B9682" s="213" t="s">
        <v>0</v>
      </c>
      <c r="C9682" s="213" t="s">
        <v>88</v>
      </c>
      <c r="D9682" s="213" t="s">
        <v>33</v>
      </c>
      <c r="E9682" s="213">
        <v>120</v>
      </c>
      <c r="F9682" s="213" t="s">
        <v>201</v>
      </c>
    </row>
    <row r="9683" spans="1:6" x14ac:dyDescent="0.3">
      <c r="A9683" s="213">
        <v>2015</v>
      </c>
      <c r="B9683" s="213" t="s">
        <v>0</v>
      </c>
      <c r="C9683" s="213" t="s">
        <v>88</v>
      </c>
      <c r="D9683" s="213" t="s">
        <v>60</v>
      </c>
      <c r="E9683" s="213">
        <v>185</v>
      </c>
      <c r="F9683" s="213" t="s">
        <v>201</v>
      </c>
    </row>
    <row r="9684" spans="1:6" x14ac:dyDescent="0.3">
      <c r="A9684" s="213">
        <v>2015</v>
      </c>
      <c r="B9684" s="213" t="s">
        <v>0</v>
      </c>
      <c r="C9684" s="213" t="s">
        <v>88</v>
      </c>
      <c r="D9684" s="213" t="s">
        <v>25</v>
      </c>
      <c r="E9684" s="213">
        <v>430</v>
      </c>
      <c r="F9684" s="213" t="s">
        <v>201</v>
      </c>
    </row>
    <row r="9685" spans="1:6" x14ac:dyDescent="0.3">
      <c r="A9685" s="213">
        <v>2015</v>
      </c>
      <c r="B9685" s="213" t="s">
        <v>0</v>
      </c>
      <c r="C9685" s="213" t="s">
        <v>88</v>
      </c>
      <c r="D9685" s="213" t="s">
        <v>7</v>
      </c>
      <c r="E9685" s="213">
        <v>544</v>
      </c>
      <c r="F9685" s="213" t="s">
        <v>201</v>
      </c>
    </row>
    <row r="9686" spans="1:6" x14ac:dyDescent="0.3">
      <c r="A9686" s="213">
        <v>2015</v>
      </c>
      <c r="B9686" s="213" t="s">
        <v>0</v>
      </c>
      <c r="C9686" s="213" t="s">
        <v>88</v>
      </c>
      <c r="D9686" s="213" t="s">
        <v>36</v>
      </c>
      <c r="E9686" s="213">
        <v>125</v>
      </c>
      <c r="F9686" s="213" t="s">
        <v>201</v>
      </c>
    </row>
    <row r="9687" spans="1:6" x14ac:dyDescent="0.3">
      <c r="A9687" s="213">
        <v>2015</v>
      </c>
      <c r="B9687" s="213" t="s">
        <v>0</v>
      </c>
      <c r="C9687" s="213" t="s">
        <v>88</v>
      </c>
      <c r="D9687" s="213" t="s">
        <v>21</v>
      </c>
      <c r="E9687" s="213">
        <v>187</v>
      </c>
      <c r="F9687" s="213" t="s">
        <v>201</v>
      </c>
    </row>
    <row r="9688" spans="1:6" x14ac:dyDescent="0.3">
      <c r="A9688" s="213">
        <v>2015</v>
      </c>
      <c r="B9688" s="213" t="s">
        <v>0</v>
      </c>
      <c r="C9688" s="213" t="s">
        <v>88</v>
      </c>
      <c r="D9688" s="213" t="s">
        <v>16</v>
      </c>
      <c r="E9688" s="213">
        <v>413</v>
      </c>
      <c r="F9688" s="213" t="s">
        <v>201</v>
      </c>
    </row>
    <row r="9689" spans="1:6" x14ac:dyDescent="0.3">
      <c r="A9689" s="213">
        <v>2015</v>
      </c>
      <c r="B9689" s="213" t="s">
        <v>0</v>
      </c>
      <c r="C9689" s="213" t="s">
        <v>88</v>
      </c>
      <c r="D9689" s="213" t="s">
        <v>2</v>
      </c>
      <c r="E9689" s="213">
        <v>879</v>
      </c>
      <c r="F9689" s="213" t="s">
        <v>201</v>
      </c>
    </row>
    <row r="9690" spans="1:6" x14ac:dyDescent="0.3">
      <c r="A9690" s="213">
        <v>2015</v>
      </c>
      <c r="B9690" s="213" t="s">
        <v>0</v>
      </c>
      <c r="C9690" s="213" t="s">
        <v>88</v>
      </c>
      <c r="D9690" s="213" t="s">
        <v>4</v>
      </c>
      <c r="E9690" s="213">
        <v>890</v>
      </c>
      <c r="F9690" s="213" t="s">
        <v>201</v>
      </c>
    </row>
    <row r="9691" spans="1:6" x14ac:dyDescent="0.3">
      <c r="A9691" s="213">
        <v>2015</v>
      </c>
      <c r="B9691" s="213" t="s">
        <v>0</v>
      </c>
      <c r="C9691" s="213" t="s">
        <v>88</v>
      </c>
      <c r="D9691" s="213" t="s">
        <v>38</v>
      </c>
      <c r="E9691" s="213">
        <v>58</v>
      </c>
      <c r="F9691" s="213" t="s">
        <v>201</v>
      </c>
    </row>
    <row r="9692" spans="1:6" x14ac:dyDescent="0.3">
      <c r="A9692" s="213">
        <v>2015</v>
      </c>
      <c r="B9692" s="213" t="s">
        <v>0</v>
      </c>
      <c r="C9692" s="213" t="s">
        <v>88</v>
      </c>
      <c r="D9692" s="213" t="s">
        <v>275</v>
      </c>
      <c r="E9692" s="213">
        <v>86</v>
      </c>
      <c r="F9692" s="213" t="s">
        <v>201</v>
      </c>
    </row>
    <row r="9693" spans="1:6" x14ac:dyDescent="0.3">
      <c r="A9693" s="213">
        <v>2015</v>
      </c>
      <c r="B9693" s="213" t="s">
        <v>0</v>
      </c>
      <c r="C9693" s="213" t="s">
        <v>88</v>
      </c>
      <c r="D9693" s="213" t="s">
        <v>8</v>
      </c>
      <c r="E9693" s="213">
        <v>344</v>
      </c>
      <c r="F9693" s="213" t="s">
        <v>201</v>
      </c>
    </row>
    <row r="9694" spans="1:6" x14ac:dyDescent="0.3">
      <c r="A9694" s="213">
        <v>2015</v>
      </c>
      <c r="B9694" s="213" t="s">
        <v>0</v>
      </c>
      <c r="C9694" s="213" t="s">
        <v>88</v>
      </c>
      <c r="D9694" s="213" t="s">
        <v>78</v>
      </c>
      <c r="E9694" s="213">
        <v>488</v>
      </c>
      <c r="F9694" s="213" t="s">
        <v>201</v>
      </c>
    </row>
    <row r="9695" spans="1:6" x14ac:dyDescent="0.3">
      <c r="A9695" s="213">
        <v>2015</v>
      </c>
      <c r="B9695" s="213" t="s">
        <v>0</v>
      </c>
      <c r="C9695" s="213" t="s">
        <v>88</v>
      </c>
      <c r="D9695" s="213" t="s">
        <v>27</v>
      </c>
      <c r="E9695" s="213">
        <v>348</v>
      </c>
      <c r="F9695" s="213" t="s">
        <v>201</v>
      </c>
    </row>
    <row r="9696" spans="1:6" x14ac:dyDescent="0.3">
      <c r="A9696" s="213">
        <v>2015</v>
      </c>
      <c r="B9696" s="213" t="s">
        <v>0</v>
      </c>
      <c r="C9696" s="213" t="s">
        <v>88</v>
      </c>
      <c r="D9696" s="213" t="s">
        <v>13</v>
      </c>
      <c r="E9696" s="213">
        <v>128</v>
      </c>
      <c r="F9696" s="213" t="s">
        <v>201</v>
      </c>
    </row>
    <row r="9697" spans="1:6" x14ac:dyDescent="0.3">
      <c r="A9697" s="213">
        <v>2015</v>
      </c>
      <c r="B9697" s="213" t="s">
        <v>0</v>
      </c>
      <c r="C9697" s="213" t="s">
        <v>88</v>
      </c>
      <c r="D9697" s="213" t="s">
        <v>70</v>
      </c>
      <c r="E9697" s="213">
        <v>368</v>
      </c>
      <c r="F9697" s="213" t="s">
        <v>201</v>
      </c>
    </row>
    <row r="9698" spans="1:6" x14ac:dyDescent="0.3">
      <c r="A9698" s="213">
        <v>2015</v>
      </c>
      <c r="B9698" s="213" t="s">
        <v>0</v>
      </c>
      <c r="C9698" s="213" t="s">
        <v>88</v>
      </c>
      <c r="D9698" s="213" t="s">
        <v>72</v>
      </c>
      <c r="E9698" s="213">
        <v>95</v>
      </c>
      <c r="F9698" s="213" t="s">
        <v>201</v>
      </c>
    </row>
    <row r="9699" spans="1:6" x14ac:dyDescent="0.3">
      <c r="A9699" s="213">
        <v>2015</v>
      </c>
      <c r="B9699" s="213" t="s">
        <v>0</v>
      </c>
      <c r="C9699" s="213" t="s">
        <v>88</v>
      </c>
      <c r="D9699" s="213" t="s">
        <v>276</v>
      </c>
      <c r="E9699" s="213">
        <v>41</v>
      </c>
      <c r="F9699" s="213" t="s">
        <v>201</v>
      </c>
    </row>
    <row r="9700" spans="1:6" x14ac:dyDescent="0.3">
      <c r="A9700" s="213">
        <v>2015</v>
      </c>
      <c r="B9700" s="213" t="s">
        <v>0</v>
      </c>
      <c r="C9700" s="213" t="s">
        <v>88</v>
      </c>
      <c r="D9700" s="213" t="s">
        <v>6</v>
      </c>
      <c r="E9700" s="213">
        <v>829</v>
      </c>
      <c r="F9700" s="213" t="s">
        <v>201</v>
      </c>
    </row>
    <row r="9701" spans="1:6" x14ac:dyDescent="0.3">
      <c r="A9701" s="213">
        <v>2015</v>
      </c>
      <c r="B9701" s="213" t="s">
        <v>0</v>
      </c>
      <c r="C9701" s="213" t="s">
        <v>88</v>
      </c>
      <c r="D9701" s="213" t="s">
        <v>62</v>
      </c>
      <c r="E9701" s="213">
        <v>260</v>
      </c>
      <c r="F9701" s="213" t="s">
        <v>201</v>
      </c>
    </row>
    <row r="9702" spans="1:6" x14ac:dyDescent="0.3">
      <c r="A9702" s="213">
        <v>2015</v>
      </c>
      <c r="B9702" s="213" t="s">
        <v>0</v>
      </c>
      <c r="C9702" s="213" t="s">
        <v>88</v>
      </c>
      <c r="D9702" s="213" t="s">
        <v>5</v>
      </c>
      <c r="E9702" s="213">
        <v>692</v>
      </c>
      <c r="F9702" s="213" t="s">
        <v>201</v>
      </c>
    </row>
    <row r="9703" spans="1:6" x14ac:dyDescent="0.3">
      <c r="A9703" s="213">
        <v>2015</v>
      </c>
      <c r="B9703" s="213" t="s">
        <v>0</v>
      </c>
      <c r="C9703" s="213" t="s">
        <v>88</v>
      </c>
      <c r="D9703" s="213" t="s">
        <v>76</v>
      </c>
      <c r="E9703" s="213">
        <v>416</v>
      </c>
      <c r="F9703" s="213" t="s">
        <v>201</v>
      </c>
    </row>
    <row r="9704" spans="1:6" x14ac:dyDescent="0.3">
      <c r="A9704" s="213">
        <v>2015</v>
      </c>
      <c r="B9704" s="213" t="s">
        <v>0</v>
      </c>
      <c r="C9704" s="213" t="s">
        <v>88</v>
      </c>
      <c r="D9704" s="213" t="s">
        <v>63</v>
      </c>
      <c r="E9704" s="213">
        <v>74</v>
      </c>
      <c r="F9704" s="213" t="s">
        <v>201</v>
      </c>
    </row>
    <row r="9705" spans="1:6" x14ac:dyDescent="0.3">
      <c r="A9705" s="213">
        <v>2015</v>
      </c>
      <c r="B9705" s="213" t="s">
        <v>0</v>
      </c>
      <c r="C9705" s="213" t="s">
        <v>88</v>
      </c>
      <c r="D9705" s="213" t="s">
        <v>277</v>
      </c>
      <c r="E9705" s="213">
        <v>46</v>
      </c>
      <c r="F9705" s="213" t="s">
        <v>201</v>
      </c>
    </row>
    <row r="9706" spans="1:6" x14ac:dyDescent="0.3">
      <c r="A9706" s="213">
        <v>2015</v>
      </c>
      <c r="B9706" s="213" t="s">
        <v>0</v>
      </c>
      <c r="C9706" s="213" t="s">
        <v>88</v>
      </c>
      <c r="D9706" s="213" t="s">
        <v>43</v>
      </c>
      <c r="E9706" s="213">
        <v>78</v>
      </c>
      <c r="F9706" s="213" t="s">
        <v>201</v>
      </c>
    </row>
    <row r="9707" spans="1:6" x14ac:dyDescent="0.3">
      <c r="A9707" s="213">
        <v>2015</v>
      </c>
      <c r="B9707" s="213" t="s">
        <v>0</v>
      </c>
      <c r="C9707" s="213" t="s">
        <v>88</v>
      </c>
      <c r="D9707" s="213" t="s">
        <v>65</v>
      </c>
      <c r="E9707" s="213">
        <v>117</v>
      </c>
      <c r="F9707" s="213" t="s">
        <v>201</v>
      </c>
    </row>
    <row r="9708" spans="1:6" x14ac:dyDescent="0.3">
      <c r="A9708" s="213">
        <v>2015</v>
      </c>
      <c r="B9708" s="213" t="s">
        <v>0</v>
      </c>
      <c r="C9708" s="213" t="s">
        <v>88</v>
      </c>
      <c r="D9708" s="213" t="s">
        <v>22</v>
      </c>
      <c r="E9708" s="213">
        <v>172</v>
      </c>
      <c r="F9708" s="213" t="s">
        <v>201</v>
      </c>
    </row>
    <row r="9709" spans="1:6" x14ac:dyDescent="0.3">
      <c r="A9709" s="213">
        <v>2015</v>
      </c>
      <c r="B9709" s="213" t="s">
        <v>0</v>
      </c>
      <c r="C9709" s="213" t="s">
        <v>88</v>
      </c>
      <c r="D9709" s="213" t="s">
        <v>61</v>
      </c>
      <c r="E9709" s="213">
        <v>69</v>
      </c>
      <c r="F9709" s="213" t="s">
        <v>201</v>
      </c>
    </row>
    <row r="9710" spans="1:6" x14ac:dyDescent="0.3">
      <c r="A9710" s="213">
        <v>2015</v>
      </c>
      <c r="B9710" s="213" t="s">
        <v>0</v>
      </c>
      <c r="C9710" s="213" t="s">
        <v>88</v>
      </c>
      <c r="D9710" s="213" t="s">
        <v>23</v>
      </c>
      <c r="E9710" s="213">
        <v>186</v>
      </c>
      <c r="F9710" s="213" t="s">
        <v>201</v>
      </c>
    </row>
    <row r="9711" spans="1:6" x14ac:dyDescent="0.3">
      <c r="A9711" s="213">
        <v>2015</v>
      </c>
      <c r="B9711" s="213" t="s">
        <v>0</v>
      </c>
      <c r="C9711" s="213" t="s">
        <v>88</v>
      </c>
      <c r="D9711" s="213" t="s">
        <v>12</v>
      </c>
      <c r="E9711" s="213">
        <v>127</v>
      </c>
      <c r="F9711" s="213" t="s">
        <v>201</v>
      </c>
    </row>
    <row r="9712" spans="1:6" x14ac:dyDescent="0.3">
      <c r="A9712" s="213">
        <v>2015</v>
      </c>
      <c r="B9712" s="213" t="s">
        <v>0</v>
      </c>
      <c r="C9712" s="213" t="s">
        <v>88</v>
      </c>
      <c r="D9712" s="213" t="s">
        <v>278</v>
      </c>
      <c r="E9712" s="213">
        <v>255</v>
      </c>
      <c r="F9712" s="213" t="s">
        <v>201</v>
      </c>
    </row>
    <row r="9713" spans="1:6" x14ac:dyDescent="0.3">
      <c r="A9713" s="213">
        <v>2015</v>
      </c>
      <c r="B9713" s="213" t="s">
        <v>0</v>
      </c>
      <c r="C9713" s="213" t="s">
        <v>88</v>
      </c>
      <c r="D9713" s="213" t="s">
        <v>19</v>
      </c>
      <c r="E9713" s="213">
        <v>213</v>
      </c>
      <c r="F9713" s="213" t="s">
        <v>201</v>
      </c>
    </row>
    <row r="9714" spans="1:6" x14ac:dyDescent="0.3">
      <c r="A9714" s="213">
        <v>2015</v>
      </c>
      <c r="B9714" s="213" t="s">
        <v>0</v>
      </c>
      <c r="C9714" s="213" t="s">
        <v>88</v>
      </c>
      <c r="D9714" s="213" t="s">
        <v>45</v>
      </c>
      <c r="E9714" s="213">
        <v>41</v>
      </c>
      <c r="F9714" s="213" t="s">
        <v>201</v>
      </c>
    </row>
    <row r="9715" spans="1:6" x14ac:dyDescent="0.3">
      <c r="A9715" s="213">
        <v>2015</v>
      </c>
      <c r="B9715" s="213" t="s">
        <v>0</v>
      </c>
      <c r="C9715" s="213" t="s">
        <v>88</v>
      </c>
      <c r="D9715" s="213" t="s">
        <v>48</v>
      </c>
      <c r="E9715" s="213">
        <v>140</v>
      </c>
      <c r="F9715" s="213" t="s">
        <v>201</v>
      </c>
    </row>
    <row r="9716" spans="1:6" x14ac:dyDescent="0.3">
      <c r="A9716" s="213">
        <v>2015</v>
      </c>
      <c r="B9716" s="213" t="s">
        <v>0</v>
      </c>
      <c r="C9716" s="213" t="s">
        <v>88</v>
      </c>
      <c r="D9716" s="213" t="s">
        <v>34</v>
      </c>
      <c r="E9716" s="213">
        <v>50</v>
      </c>
      <c r="F9716" s="213" t="s">
        <v>201</v>
      </c>
    </row>
    <row r="9717" spans="1:6" x14ac:dyDescent="0.3">
      <c r="A9717" s="213">
        <v>2015</v>
      </c>
      <c r="B9717" s="213" t="s">
        <v>0</v>
      </c>
      <c r="C9717" s="213" t="s">
        <v>88</v>
      </c>
      <c r="D9717" s="213" t="s">
        <v>3</v>
      </c>
      <c r="E9717" s="213">
        <v>806</v>
      </c>
      <c r="F9717" s="213" t="s">
        <v>201</v>
      </c>
    </row>
    <row r="9718" spans="1:6" x14ac:dyDescent="0.3">
      <c r="A9718" s="213">
        <v>2015</v>
      </c>
      <c r="B9718" s="213" t="s">
        <v>0</v>
      </c>
      <c r="C9718" s="213" t="s">
        <v>88</v>
      </c>
      <c r="D9718" s="213" t="s">
        <v>80</v>
      </c>
      <c r="E9718" s="213">
        <v>291</v>
      </c>
      <c r="F9718" s="213" t="s">
        <v>201</v>
      </c>
    </row>
    <row r="9719" spans="1:6" x14ac:dyDescent="0.3">
      <c r="A9719" s="213">
        <v>2015</v>
      </c>
      <c r="B9719" s="213" t="s">
        <v>0</v>
      </c>
      <c r="C9719" s="213" t="s">
        <v>88</v>
      </c>
      <c r="D9719" s="213" t="s">
        <v>39</v>
      </c>
      <c r="E9719" s="213">
        <v>151</v>
      </c>
      <c r="F9719" s="213" t="s">
        <v>201</v>
      </c>
    </row>
    <row r="9720" spans="1:6" x14ac:dyDescent="0.3">
      <c r="A9720" s="213">
        <v>2015</v>
      </c>
      <c r="B9720" s="213" t="s">
        <v>0</v>
      </c>
      <c r="C9720" s="213" t="s">
        <v>88</v>
      </c>
      <c r="D9720" s="213" t="s">
        <v>14</v>
      </c>
      <c r="E9720" s="213">
        <v>565</v>
      </c>
      <c r="F9720" s="213" t="s">
        <v>201</v>
      </c>
    </row>
    <row r="9721" spans="1:6" x14ac:dyDescent="0.3">
      <c r="A9721" s="213">
        <v>2015</v>
      </c>
      <c r="B9721" s="213" t="s">
        <v>0</v>
      </c>
      <c r="C9721" s="213" t="s">
        <v>88</v>
      </c>
      <c r="D9721" s="213" t="s">
        <v>68</v>
      </c>
      <c r="E9721" s="213">
        <v>96</v>
      </c>
      <c r="F9721" s="213" t="s">
        <v>201</v>
      </c>
    </row>
    <row r="9722" spans="1:6" x14ac:dyDescent="0.3">
      <c r="A9722" s="213">
        <v>2015</v>
      </c>
      <c r="B9722" s="213" t="s">
        <v>0</v>
      </c>
      <c r="C9722" s="213" t="s">
        <v>88</v>
      </c>
      <c r="D9722" s="213" t="s">
        <v>69</v>
      </c>
      <c r="E9722" s="213">
        <v>89</v>
      </c>
      <c r="F9722" s="213" t="s">
        <v>201</v>
      </c>
    </row>
    <row r="9723" spans="1:6" x14ac:dyDescent="0.3">
      <c r="A9723" s="213">
        <v>2015</v>
      </c>
      <c r="B9723" s="213" t="s">
        <v>0</v>
      </c>
      <c r="C9723" s="213" t="s">
        <v>88</v>
      </c>
      <c r="D9723" s="213" t="s">
        <v>279</v>
      </c>
      <c r="E9723" s="213">
        <v>38</v>
      </c>
      <c r="F9723" s="213" t="s">
        <v>201</v>
      </c>
    </row>
    <row r="9724" spans="1:6" x14ac:dyDescent="0.3">
      <c r="A9724" s="213">
        <v>2015</v>
      </c>
      <c r="B9724" s="213" t="s">
        <v>0</v>
      </c>
      <c r="C9724" s="213" t="s">
        <v>88</v>
      </c>
      <c r="D9724" s="213" t="s">
        <v>24</v>
      </c>
      <c r="E9724" s="213">
        <v>549</v>
      </c>
      <c r="F9724" s="213" t="s">
        <v>201</v>
      </c>
    </row>
    <row r="9725" spans="1:6" x14ac:dyDescent="0.3">
      <c r="A9725" s="213">
        <v>2015</v>
      </c>
      <c r="B9725" s="213" t="s">
        <v>0</v>
      </c>
      <c r="C9725" s="213" t="s">
        <v>88</v>
      </c>
      <c r="D9725" s="213" t="s">
        <v>9</v>
      </c>
      <c r="E9725" s="213">
        <v>395</v>
      </c>
      <c r="F9725" s="213" t="s">
        <v>201</v>
      </c>
    </row>
    <row r="9726" spans="1:6" x14ac:dyDescent="0.3">
      <c r="A9726" s="213">
        <v>2015</v>
      </c>
      <c r="B9726" s="213" t="s">
        <v>0</v>
      </c>
      <c r="C9726" s="213" t="s">
        <v>88</v>
      </c>
      <c r="D9726" s="213" t="s">
        <v>67</v>
      </c>
      <c r="E9726" s="213">
        <v>158</v>
      </c>
      <c r="F9726" s="213" t="s">
        <v>201</v>
      </c>
    </row>
    <row r="9727" spans="1:6" x14ac:dyDescent="0.3">
      <c r="A9727" s="213">
        <v>2015</v>
      </c>
      <c r="B9727" s="213" t="s">
        <v>0</v>
      </c>
      <c r="C9727" s="213" t="s">
        <v>88</v>
      </c>
      <c r="D9727" s="213" t="s">
        <v>28</v>
      </c>
      <c r="E9727" s="213">
        <v>269</v>
      </c>
      <c r="F9727" s="213" t="s">
        <v>201</v>
      </c>
    </row>
    <row r="9728" spans="1:6" x14ac:dyDescent="0.3">
      <c r="A9728" s="213">
        <v>2015</v>
      </c>
      <c r="B9728" s="213" t="s">
        <v>0</v>
      </c>
      <c r="C9728" s="213" t="s">
        <v>88</v>
      </c>
      <c r="D9728" s="213" t="s">
        <v>31</v>
      </c>
      <c r="E9728" s="213">
        <v>147</v>
      </c>
      <c r="F9728" s="213" t="s">
        <v>201</v>
      </c>
    </row>
    <row r="9729" spans="1:6" x14ac:dyDescent="0.3">
      <c r="A9729" s="213">
        <v>2015</v>
      </c>
      <c r="B9729" s="213" t="s">
        <v>0</v>
      </c>
      <c r="C9729" s="213" t="s">
        <v>88</v>
      </c>
      <c r="D9729" s="213" t="s">
        <v>64</v>
      </c>
      <c r="E9729" s="213">
        <v>270</v>
      </c>
      <c r="F9729" s="213" t="s">
        <v>201</v>
      </c>
    </row>
    <row r="9730" spans="1:6" x14ac:dyDescent="0.3">
      <c r="A9730" s="213">
        <v>2015</v>
      </c>
      <c r="B9730" s="213" t="s">
        <v>0</v>
      </c>
      <c r="C9730" s="213" t="s">
        <v>88</v>
      </c>
      <c r="D9730" s="213" t="s">
        <v>280</v>
      </c>
      <c r="E9730" s="213">
        <v>66</v>
      </c>
      <c r="F9730" s="213" t="s">
        <v>201</v>
      </c>
    </row>
    <row r="9731" spans="1:6" x14ac:dyDescent="0.3">
      <c r="A9731" s="213">
        <v>2015</v>
      </c>
      <c r="B9731" s="213" t="s">
        <v>0</v>
      </c>
      <c r="C9731" s="213" t="s">
        <v>88</v>
      </c>
      <c r="D9731" s="213" t="s">
        <v>73</v>
      </c>
      <c r="E9731" s="213">
        <v>438</v>
      </c>
      <c r="F9731" s="213" t="s">
        <v>201</v>
      </c>
    </row>
    <row r="9732" spans="1:6" x14ac:dyDescent="0.3">
      <c r="A9732" s="213">
        <v>2015</v>
      </c>
      <c r="B9732" s="213" t="s">
        <v>0</v>
      </c>
      <c r="C9732" s="213" t="s">
        <v>88</v>
      </c>
      <c r="D9732" s="213" t="s">
        <v>26</v>
      </c>
      <c r="E9732" s="213">
        <v>210</v>
      </c>
      <c r="F9732" s="213" t="s">
        <v>201</v>
      </c>
    </row>
    <row r="9733" spans="1:6" x14ac:dyDescent="0.3">
      <c r="A9733" s="213">
        <v>2015</v>
      </c>
      <c r="B9733" s="213" t="s">
        <v>0</v>
      </c>
      <c r="C9733" s="213" t="s">
        <v>88</v>
      </c>
      <c r="D9733" s="213" t="s">
        <v>32</v>
      </c>
      <c r="E9733" s="213">
        <v>214</v>
      </c>
      <c r="F9733" s="213" t="s">
        <v>201</v>
      </c>
    </row>
    <row r="9734" spans="1:6" x14ac:dyDescent="0.3">
      <c r="A9734" s="213">
        <v>2015</v>
      </c>
      <c r="B9734" s="213" t="s">
        <v>0</v>
      </c>
      <c r="C9734" s="213" t="s">
        <v>88</v>
      </c>
      <c r="D9734" s="213" t="s">
        <v>46</v>
      </c>
      <c r="E9734" s="213">
        <v>399</v>
      </c>
      <c r="F9734" s="213" t="s">
        <v>201</v>
      </c>
    </row>
    <row r="9735" spans="1:6" x14ac:dyDescent="0.3">
      <c r="A9735" s="213">
        <v>2015</v>
      </c>
      <c r="B9735" s="213" t="s">
        <v>0</v>
      </c>
      <c r="C9735" s="213" t="s">
        <v>88</v>
      </c>
      <c r="D9735" s="213" t="s">
        <v>75</v>
      </c>
      <c r="E9735" s="213">
        <v>313</v>
      </c>
      <c r="F9735" s="213" t="s">
        <v>201</v>
      </c>
    </row>
    <row r="9736" spans="1:6" x14ac:dyDescent="0.3">
      <c r="A9736" s="213">
        <v>2015</v>
      </c>
      <c r="B9736" s="213" t="s">
        <v>0</v>
      </c>
      <c r="C9736" s="213" t="s">
        <v>88</v>
      </c>
      <c r="D9736" s="213" t="s">
        <v>10</v>
      </c>
      <c r="E9736" s="213">
        <v>737</v>
      </c>
      <c r="F9736" s="213" t="s">
        <v>201</v>
      </c>
    </row>
    <row r="9737" spans="1:6" x14ac:dyDescent="0.3">
      <c r="A9737" s="213">
        <v>2015</v>
      </c>
      <c r="B9737" s="213" t="s">
        <v>0</v>
      </c>
      <c r="C9737" s="213" t="s">
        <v>88</v>
      </c>
      <c r="D9737" s="213" t="s">
        <v>291</v>
      </c>
      <c r="E9737" s="213">
        <v>67</v>
      </c>
      <c r="F9737" s="213" t="s">
        <v>201</v>
      </c>
    </row>
    <row r="9738" spans="1:6" x14ac:dyDescent="0.3">
      <c r="A9738" s="213">
        <v>2015</v>
      </c>
      <c r="B9738" s="213" t="s">
        <v>0</v>
      </c>
      <c r="C9738" s="213" t="s">
        <v>88</v>
      </c>
      <c r="D9738" s="213" t="s">
        <v>15</v>
      </c>
      <c r="E9738" s="213">
        <v>583</v>
      </c>
      <c r="F9738" s="213" t="s">
        <v>201</v>
      </c>
    </row>
    <row r="9739" spans="1:6" x14ac:dyDescent="0.3">
      <c r="A9739" s="213">
        <v>2015</v>
      </c>
      <c r="B9739" s="213" t="s">
        <v>0</v>
      </c>
      <c r="C9739" s="213" t="s">
        <v>88</v>
      </c>
      <c r="D9739" s="213" t="s">
        <v>18</v>
      </c>
      <c r="E9739" s="213">
        <v>606</v>
      </c>
      <c r="F9739" s="213" t="s">
        <v>201</v>
      </c>
    </row>
    <row r="9740" spans="1:6" x14ac:dyDescent="0.3">
      <c r="A9740" s="213">
        <v>2015</v>
      </c>
      <c r="B9740" s="213" t="s">
        <v>0</v>
      </c>
      <c r="C9740" s="213" t="s">
        <v>88</v>
      </c>
      <c r="D9740" s="213" t="s">
        <v>77</v>
      </c>
      <c r="E9740" s="213">
        <v>197</v>
      </c>
      <c r="F9740" s="213" t="s">
        <v>201</v>
      </c>
    </row>
    <row r="9741" spans="1:6" x14ac:dyDescent="0.3">
      <c r="A9741" s="213">
        <v>2015</v>
      </c>
      <c r="B9741" s="213" t="s">
        <v>0</v>
      </c>
      <c r="C9741" s="213" t="s">
        <v>88</v>
      </c>
      <c r="D9741" s="213" t="s">
        <v>44</v>
      </c>
      <c r="E9741" s="213">
        <v>40</v>
      </c>
      <c r="F9741" s="213" t="s">
        <v>201</v>
      </c>
    </row>
    <row r="9742" spans="1:6" x14ac:dyDescent="0.3">
      <c r="A9742" s="213">
        <v>2015</v>
      </c>
      <c r="B9742" s="213" t="s">
        <v>0</v>
      </c>
      <c r="C9742" s="213" t="s">
        <v>88</v>
      </c>
      <c r="D9742" s="213" t="s">
        <v>71</v>
      </c>
      <c r="E9742" s="213">
        <v>214</v>
      </c>
      <c r="F9742" s="213" t="s">
        <v>201</v>
      </c>
    </row>
    <row r="9743" spans="1:6" x14ac:dyDescent="0.3">
      <c r="A9743" s="213">
        <v>2015</v>
      </c>
      <c r="B9743" s="213" t="s">
        <v>0</v>
      </c>
      <c r="C9743" s="213" t="s">
        <v>88</v>
      </c>
      <c r="D9743" s="213" t="s">
        <v>52</v>
      </c>
      <c r="E9743" s="213">
        <v>42</v>
      </c>
      <c r="F9743" s="213" t="s">
        <v>201</v>
      </c>
    </row>
    <row r="9744" spans="1:6" x14ac:dyDescent="0.3">
      <c r="A9744" s="213">
        <v>2015</v>
      </c>
      <c r="B9744" s="213" t="s">
        <v>0</v>
      </c>
      <c r="C9744" s="213" t="s">
        <v>88</v>
      </c>
      <c r="D9744" s="213" t="s">
        <v>20</v>
      </c>
      <c r="E9744" s="213">
        <v>321</v>
      </c>
      <c r="F9744" s="213" t="s">
        <v>201</v>
      </c>
    </row>
    <row r="9745" spans="1:6" x14ac:dyDescent="0.3">
      <c r="A9745" s="213">
        <v>2015</v>
      </c>
      <c r="B9745" s="213" t="s">
        <v>0</v>
      </c>
      <c r="C9745" s="213" t="s">
        <v>88</v>
      </c>
      <c r="D9745" s="213" t="s">
        <v>95</v>
      </c>
      <c r="E9745" s="213">
        <v>518</v>
      </c>
      <c r="F9745" s="213" t="s">
        <v>201</v>
      </c>
    </row>
    <row r="9746" spans="1:6" x14ac:dyDescent="0.3">
      <c r="A9746" s="213">
        <v>2015</v>
      </c>
      <c r="B9746" s="213" t="s">
        <v>0</v>
      </c>
      <c r="C9746" s="213" t="s">
        <v>88</v>
      </c>
      <c r="D9746" s="213" t="s">
        <v>30</v>
      </c>
      <c r="E9746" s="213">
        <v>63</v>
      </c>
      <c r="F9746" s="213" t="s">
        <v>201</v>
      </c>
    </row>
    <row r="9747" spans="1:6" x14ac:dyDescent="0.3">
      <c r="A9747" s="213">
        <v>2015</v>
      </c>
      <c r="B9747" s="213" t="s">
        <v>0</v>
      </c>
      <c r="C9747" s="213" t="s">
        <v>88</v>
      </c>
      <c r="D9747" s="213" t="s">
        <v>281</v>
      </c>
      <c r="E9747" s="292">
        <v>1608</v>
      </c>
      <c r="F9747" s="213" t="s">
        <v>201</v>
      </c>
    </row>
    <row r="9748" spans="1:6" x14ac:dyDescent="0.3">
      <c r="A9748" s="213">
        <v>2015</v>
      </c>
      <c r="B9748" s="213" t="s">
        <v>0</v>
      </c>
      <c r="C9748" s="213" t="s">
        <v>88</v>
      </c>
      <c r="D9748" s="213" t="s">
        <v>282</v>
      </c>
      <c r="E9748" s="213">
        <v>93</v>
      </c>
      <c r="F9748" s="213" t="s">
        <v>201</v>
      </c>
    </row>
    <row r="9749" spans="1:6" x14ac:dyDescent="0.3">
      <c r="A9749" s="213">
        <v>2015</v>
      </c>
      <c r="B9749" s="213" t="s">
        <v>0</v>
      </c>
      <c r="C9749" s="213" t="s">
        <v>88</v>
      </c>
      <c r="D9749" s="213" t="s">
        <v>145</v>
      </c>
      <c r="E9749" s="292">
        <v>6666</v>
      </c>
      <c r="F9749" s="213" t="s">
        <v>201</v>
      </c>
    </row>
    <row r="9750" spans="1:6" x14ac:dyDescent="0.3">
      <c r="A9750" s="213">
        <v>2015</v>
      </c>
      <c r="B9750" s="213" t="s">
        <v>0</v>
      </c>
      <c r="C9750" s="213" t="s">
        <v>88</v>
      </c>
      <c r="D9750" s="213" t="s">
        <v>146</v>
      </c>
      <c r="E9750" s="292">
        <v>3510</v>
      </c>
      <c r="F9750" s="213" t="s">
        <v>201</v>
      </c>
    </row>
    <row r="9751" spans="1:6" x14ac:dyDescent="0.3">
      <c r="A9751" s="213">
        <v>2015</v>
      </c>
      <c r="B9751" s="213" t="s">
        <v>0</v>
      </c>
      <c r="C9751" s="213" t="s">
        <v>88</v>
      </c>
      <c r="D9751" s="213" t="s">
        <v>147</v>
      </c>
      <c r="E9751" s="292">
        <v>7889</v>
      </c>
      <c r="F9751" s="213" t="s">
        <v>201</v>
      </c>
    </row>
    <row r="9752" spans="1:6" x14ac:dyDescent="0.3">
      <c r="A9752" s="213">
        <v>2015</v>
      </c>
      <c r="B9752" s="213" t="s">
        <v>0</v>
      </c>
      <c r="C9752" s="213" t="s">
        <v>89</v>
      </c>
      <c r="D9752" s="213" t="s">
        <v>79</v>
      </c>
      <c r="E9752" s="213">
        <v>240</v>
      </c>
      <c r="F9752" s="213" t="s">
        <v>201</v>
      </c>
    </row>
    <row r="9753" spans="1:6" x14ac:dyDescent="0.3">
      <c r="A9753" s="213">
        <v>2015</v>
      </c>
      <c r="B9753" s="213" t="s">
        <v>0</v>
      </c>
      <c r="C9753" s="213" t="s">
        <v>89</v>
      </c>
      <c r="D9753" s="213" t="s">
        <v>17</v>
      </c>
      <c r="E9753" s="213">
        <v>158</v>
      </c>
      <c r="F9753" s="213" t="s">
        <v>201</v>
      </c>
    </row>
    <row r="9754" spans="1:6" x14ac:dyDescent="0.3">
      <c r="A9754" s="213">
        <v>2015</v>
      </c>
      <c r="B9754" s="213" t="s">
        <v>0</v>
      </c>
      <c r="C9754" s="213" t="s">
        <v>89</v>
      </c>
      <c r="D9754" s="213" t="s">
        <v>11</v>
      </c>
      <c r="E9754" s="213">
        <v>284</v>
      </c>
      <c r="F9754" s="213" t="s">
        <v>201</v>
      </c>
    </row>
    <row r="9755" spans="1:6" x14ac:dyDescent="0.3">
      <c r="A9755" s="213">
        <v>2015</v>
      </c>
      <c r="B9755" s="213" t="s">
        <v>0</v>
      </c>
      <c r="C9755" s="213" t="s">
        <v>89</v>
      </c>
      <c r="D9755" s="213" t="s">
        <v>56</v>
      </c>
      <c r="E9755" s="213">
        <v>82</v>
      </c>
      <c r="F9755" s="213" t="s">
        <v>201</v>
      </c>
    </row>
    <row r="9756" spans="1:6" x14ac:dyDescent="0.3">
      <c r="A9756" s="213">
        <v>2015</v>
      </c>
      <c r="B9756" s="213" t="s">
        <v>0</v>
      </c>
      <c r="C9756" s="213" t="s">
        <v>89</v>
      </c>
      <c r="D9756" s="213" t="s">
        <v>29</v>
      </c>
      <c r="E9756" s="213">
        <v>62</v>
      </c>
      <c r="F9756" s="213" t="s">
        <v>201</v>
      </c>
    </row>
    <row r="9757" spans="1:6" x14ac:dyDescent="0.3">
      <c r="A9757" s="213">
        <v>2015</v>
      </c>
      <c r="B9757" s="213" t="s">
        <v>0</v>
      </c>
      <c r="C9757" s="213" t="s">
        <v>89</v>
      </c>
      <c r="D9757" s="213" t="s">
        <v>47</v>
      </c>
      <c r="E9757" s="213">
        <v>158</v>
      </c>
      <c r="F9757" s="213" t="s">
        <v>201</v>
      </c>
    </row>
    <row r="9758" spans="1:6" x14ac:dyDescent="0.3">
      <c r="A9758" s="213">
        <v>2015</v>
      </c>
      <c r="B9758" s="213" t="s">
        <v>0</v>
      </c>
      <c r="C9758" s="213" t="s">
        <v>89</v>
      </c>
      <c r="D9758" s="213" t="s">
        <v>57</v>
      </c>
      <c r="E9758" s="213">
        <v>32</v>
      </c>
      <c r="F9758" s="213" t="s">
        <v>201</v>
      </c>
    </row>
    <row r="9759" spans="1:6" x14ac:dyDescent="0.3">
      <c r="A9759" s="213">
        <v>2015</v>
      </c>
      <c r="B9759" s="213" t="s">
        <v>0</v>
      </c>
      <c r="C9759" s="213" t="s">
        <v>89</v>
      </c>
      <c r="D9759" s="213" t="s">
        <v>74</v>
      </c>
      <c r="E9759" s="213">
        <v>181</v>
      </c>
      <c r="F9759" s="213" t="s">
        <v>201</v>
      </c>
    </row>
    <row r="9760" spans="1:6" x14ac:dyDescent="0.3">
      <c r="A9760" s="213">
        <v>2015</v>
      </c>
      <c r="B9760" s="213" t="s">
        <v>0</v>
      </c>
      <c r="C9760" s="213" t="s">
        <v>89</v>
      </c>
      <c r="D9760" s="213" t="s">
        <v>33</v>
      </c>
      <c r="E9760" s="213">
        <v>40</v>
      </c>
      <c r="F9760" s="213" t="s">
        <v>201</v>
      </c>
    </row>
    <row r="9761" spans="1:6" x14ac:dyDescent="0.3">
      <c r="A9761" s="213">
        <v>2015</v>
      </c>
      <c r="B9761" s="213" t="s">
        <v>0</v>
      </c>
      <c r="C9761" s="213" t="s">
        <v>89</v>
      </c>
      <c r="D9761" s="213" t="s">
        <v>60</v>
      </c>
      <c r="E9761" s="213">
        <v>51</v>
      </c>
      <c r="F9761" s="213" t="s">
        <v>201</v>
      </c>
    </row>
    <row r="9762" spans="1:6" x14ac:dyDescent="0.3">
      <c r="A9762" s="213">
        <v>2015</v>
      </c>
      <c r="B9762" s="213" t="s">
        <v>0</v>
      </c>
      <c r="C9762" s="213" t="s">
        <v>89</v>
      </c>
      <c r="D9762" s="213" t="s">
        <v>25</v>
      </c>
      <c r="E9762" s="213">
        <v>175</v>
      </c>
      <c r="F9762" s="213" t="s">
        <v>201</v>
      </c>
    </row>
    <row r="9763" spans="1:6" x14ac:dyDescent="0.3">
      <c r="A9763" s="213">
        <v>2015</v>
      </c>
      <c r="B9763" s="213" t="s">
        <v>0</v>
      </c>
      <c r="C9763" s="213" t="s">
        <v>89</v>
      </c>
      <c r="D9763" s="213" t="s">
        <v>7</v>
      </c>
      <c r="E9763" s="213">
        <v>199</v>
      </c>
      <c r="F9763" s="213" t="s">
        <v>201</v>
      </c>
    </row>
    <row r="9764" spans="1:6" x14ac:dyDescent="0.3">
      <c r="A9764" s="213">
        <v>2015</v>
      </c>
      <c r="B9764" s="213" t="s">
        <v>0</v>
      </c>
      <c r="C9764" s="213" t="s">
        <v>89</v>
      </c>
      <c r="D9764" s="213" t="s">
        <v>36</v>
      </c>
      <c r="E9764" s="213">
        <v>56</v>
      </c>
      <c r="F9764" s="213" t="s">
        <v>201</v>
      </c>
    </row>
    <row r="9765" spans="1:6" x14ac:dyDescent="0.3">
      <c r="A9765" s="213">
        <v>2015</v>
      </c>
      <c r="B9765" s="213" t="s">
        <v>0</v>
      </c>
      <c r="C9765" s="213" t="s">
        <v>89</v>
      </c>
      <c r="D9765" s="213" t="s">
        <v>21</v>
      </c>
      <c r="E9765" s="213">
        <v>57</v>
      </c>
      <c r="F9765" s="213" t="s">
        <v>201</v>
      </c>
    </row>
    <row r="9766" spans="1:6" x14ac:dyDescent="0.3">
      <c r="A9766" s="213">
        <v>2015</v>
      </c>
      <c r="B9766" s="213" t="s">
        <v>0</v>
      </c>
      <c r="C9766" s="213" t="s">
        <v>89</v>
      </c>
      <c r="D9766" s="213" t="s">
        <v>16</v>
      </c>
      <c r="E9766" s="213">
        <v>155</v>
      </c>
      <c r="F9766" s="213" t="s">
        <v>201</v>
      </c>
    </row>
    <row r="9767" spans="1:6" x14ac:dyDescent="0.3">
      <c r="A9767" s="213">
        <v>2015</v>
      </c>
      <c r="B9767" s="213" t="s">
        <v>0</v>
      </c>
      <c r="C9767" s="213" t="s">
        <v>89</v>
      </c>
      <c r="D9767" s="213" t="s">
        <v>2</v>
      </c>
      <c r="E9767" s="213">
        <v>369</v>
      </c>
      <c r="F9767" s="213" t="s">
        <v>201</v>
      </c>
    </row>
    <row r="9768" spans="1:6" x14ac:dyDescent="0.3">
      <c r="A9768" s="213">
        <v>2015</v>
      </c>
      <c r="B9768" s="213" t="s">
        <v>0</v>
      </c>
      <c r="C9768" s="213" t="s">
        <v>89</v>
      </c>
      <c r="D9768" s="213" t="s">
        <v>4</v>
      </c>
      <c r="E9768" s="213">
        <v>377</v>
      </c>
      <c r="F9768" s="213" t="s">
        <v>201</v>
      </c>
    </row>
    <row r="9769" spans="1:6" x14ac:dyDescent="0.3">
      <c r="A9769" s="213">
        <v>2015</v>
      </c>
      <c r="B9769" s="213" t="s">
        <v>0</v>
      </c>
      <c r="C9769" s="213" t="s">
        <v>89</v>
      </c>
      <c r="D9769" s="213" t="s">
        <v>275</v>
      </c>
      <c r="E9769" s="213">
        <v>42</v>
      </c>
      <c r="F9769" s="213" t="s">
        <v>201</v>
      </c>
    </row>
    <row r="9770" spans="1:6" x14ac:dyDescent="0.3">
      <c r="A9770" s="213">
        <v>2015</v>
      </c>
      <c r="B9770" s="213" t="s">
        <v>0</v>
      </c>
      <c r="C9770" s="213" t="s">
        <v>89</v>
      </c>
      <c r="D9770" s="213" t="s">
        <v>8</v>
      </c>
      <c r="E9770" s="213">
        <v>122</v>
      </c>
      <c r="F9770" s="213" t="s">
        <v>201</v>
      </c>
    </row>
    <row r="9771" spans="1:6" x14ac:dyDescent="0.3">
      <c r="A9771" s="213">
        <v>2015</v>
      </c>
      <c r="B9771" s="213" t="s">
        <v>0</v>
      </c>
      <c r="C9771" s="213" t="s">
        <v>89</v>
      </c>
      <c r="D9771" s="213" t="s">
        <v>78</v>
      </c>
      <c r="E9771" s="213">
        <v>160</v>
      </c>
      <c r="F9771" s="213" t="s">
        <v>201</v>
      </c>
    </row>
    <row r="9772" spans="1:6" x14ac:dyDescent="0.3">
      <c r="A9772" s="213">
        <v>2015</v>
      </c>
      <c r="B9772" s="213" t="s">
        <v>0</v>
      </c>
      <c r="C9772" s="213" t="s">
        <v>89</v>
      </c>
      <c r="D9772" s="213" t="s">
        <v>27</v>
      </c>
      <c r="E9772" s="213">
        <v>131</v>
      </c>
      <c r="F9772" s="213" t="s">
        <v>201</v>
      </c>
    </row>
    <row r="9773" spans="1:6" x14ac:dyDescent="0.3">
      <c r="A9773" s="213">
        <v>2015</v>
      </c>
      <c r="B9773" s="213" t="s">
        <v>0</v>
      </c>
      <c r="C9773" s="213" t="s">
        <v>89</v>
      </c>
      <c r="D9773" s="213" t="s">
        <v>13</v>
      </c>
      <c r="E9773" s="213">
        <v>38</v>
      </c>
      <c r="F9773" s="213" t="s">
        <v>201</v>
      </c>
    </row>
    <row r="9774" spans="1:6" x14ac:dyDescent="0.3">
      <c r="A9774" s="213">
        <v>2015</v>
      </c>
      <c r="B9774" s="213" t="s">
        <v>0</v>
      </c>
      <c r="C9774" s="213" t="s">
        <v>89</v>
      </c>
      <c r="D9774" s="213" t="s">
        <v>70</v>
      </c>
      <c r="E9774" s="213">
        <v>157</v>
      </c>
      <c r="F9774" s="213" t="s">
        <v>201</v>
      </c>
    </row>
    <row r="9775" spans="1:6" x14ac:dyDescent="0.3">
      <c r="A9775" s="213">
        <v>2015</v>
      </c>
      <c r="B9775" s="213" t="s">
        <v>0</v>
      </c>
      <c r="C9775" s="213" t="s">
        <v>89</v>
      </c>
      <c r="D9775" s="213" t="s">
        <v>72</v>
      </c>
      <c r="E9775" s="213">
        <v>37</v>
      </c>
      <c r="F9775" s="213" t="s">
        <v>201</v>
      </c>
    </row>
    <row r="9776" spans="1:6" x14ac:dyDescent="0.3">
      <c r="A9776" s="213">
        <v>2015</v>
      </c>
      <c r="B9776" s="213" t="s">
        <v>0</v>
      </c>
      <c r="C9776" s="213" t="s">
        <v>89</v>
      </c>
      <c r="D9776" s="213" t="s">
        <v>6</v>
      </c>
      <c r="E9776" s="213">
        <v>363</v>
      </c>
      <c r="F9776" s="213" t="s">
        <v>201</v>
      </c>
    </row>
    <row r="9777" spans="1:6" x14ac:dyDescent="0.3">
      <c r="A9777" s="213">
        <v>2015</v>
      </c>
      <c r="B9777" s="213" t="s">
        <v>0</v>
      </c>
      <c r="C9777" s="213" t="s">
        <v>89</v>
      </c>
      <c r="D9777" s="213" t="s">
        <v>62</v>
      </c>
      <c r="E9777" s="213">
        <v>108</v>
      </c>
      <c r="F9777" s="213" t="s">
        <v>201</v>
      </c>
    </row>
    <row r="9778" spans="1:6" x14ac:dyDescent="0.3">
      <c r="A9778" s="213">
        <v>2015</v>
      </c>
      <c r="B9778" s="213" t="s">
        <v>0</v>
      </c>
      <c r="C9778" s="213" t="s">
        <v>89</v>
      </c>
      <c r="D9778" s="213" t="s">
        <v>5</v>
      </c>
      <c r="E9778" s="213">
        <v>262</v>
      </c>
      <c r="F9778" s="213" t="s">
        <v>201</v>
      </c>
    </row>
    <row r="9779" spans="1:6" x14ac:dyDescent="0.3">
      <c r="A9779" s="213">
        <v>2015</v>
      </c>
      <c r="B9779" s="213" t="s">
        <v>0</v>
      </c>
      <c r="C9779" s="213" t="s">
        <v>89</v>
      </c>
      <c r="D9779" s="213" t="s">
        <v>76</v>
      </c>
      <c r="E9779" s="213">
        <v>153</v>
      </c>
      <c r="F9779" s="213" t="s">
        <v>201</v>
      </c>
    </row>
    <row r="9780" spans="1:6" x14ac:dyDescent="0.3">
      <c r="A9780" s="213">
        <v>2015</v>
      </c>
      <c r="B9780" s="213" t="s">
        <v>0</v>
      </c>
      <c r="C9780" s="213" t="s">
        <v>89</v>
      </c>
      <c r="D9780" s="213" t="s">
        <v>43</v>
      </c>
      <c r="E9780" s="213">
        <v>31</v>
      </c>
      <c r="F9780" s="213" t="s">
        <v>201</v>
      </c>
    </row>
    <row r="9781" spans="1:6" x14ac:dyDescent="0.3">
      <c r="A9781" s="213">
        <v>2015</v>
      </c>
      <c r="B9781" s="213" t="s">
        <v>0</v>
      </c>
      <c r="C9781" s="213" t="s">
        <v>89</v>
      </c>
      <c r="D9781" s="213" t="s">
        <v>65</v>
      </c>
      <c r="E9781" s="213">
        <v>46</v>
      </c>
      <c r="F9781" s="213" t="s">
        <v>201</v>
      </c>
    </row>
    <row r="9782" spans="1:6" x14ac:dyDescent="0.3">
      <c r="A9782" s="213">
        <v>2015</v>
      </c>
      <c r="B9782" s="213" t="s">
        <v>0</v>
      </c>
      <c r="C9782" s="213" t="s">
        <v>89</v>
      </c>
      <c r="D9782" s="213" t="s">
        <v>22</v>
      </c>
      <c r="E9782" s="213">
        <v>54</v>
      </c>
      <c r="F9782" s="213" t="s">
        <v>201</v>
      </c>
    </row>
    <row r="9783" spans="1:6" x14ac:dyDescent="0.3">
      <c r="A9783" s="213">
        <v>2015</v>
      </c>
      <c r="B9783" s="213" t="s">
        <v>0</v>
      </c>
      <c r="C9783" s="213" t="s">
        <v>89</v>
      </c>
      <c r="D9783" s="213" t="s">
        <v>23</v>
      </c>
      <c r="E9783" s="213">
        <v>66</v>
      </c>
      <c r="F9783" s="213" t="s">
        <v>201</v>
      </c>
    </row>
    <row r="9784" spans="1:6" x14ac:dyDescent="0.3">
      <c r="A9784" s="213">
        <v>2015</v>
      </c>
      <c r="B9784" s="213" t="s">
        <v>0</v>
      </c>
      <c r="C9784" s="213" t="s">
        <v>89</v>
      </c>
      <c r="D9784" s="213" t="s">
        <v>12</v>
      </c>
      <c r="E9784" s="213">
        <v>51</v>
      </c>
      <c r="F9784" s="213" t="s">
        <v>201</v>
      </c>
    </row>
    <row r="9785" spans="1:6" x14ac:dyDescent="0.3">
      <c r="A9785" s="213">
        <v>2015</v>
      </c>
      <c r="B9785" s="213" t="s">
        <v>0</v>
      </c>
      <c r="C9785" s="213" t="s">
        <v>89</v>
      </c>
      <c r="D9785" s="213" t="s">
        <v>278</v>
      </c>
      <c r="E9785" s="213">
        <v>101</v>
      </c>
      <c r="F9785" s="213" t="s">
        <v>201</v>
      </c>
    </row>
    <row r="9786" spans="1:6" x14ac:dyDescent="0.3">
      <c r="A9786" s="213">
        <v>2015</v>
      </c>
      <c r="B9786" s="213" t="s">
        <v>0</v>
      </c>
      <c r="C9786" s="213" t="s">
        <v>89</v>
      </c>
      <c r="D9786" s="213" t="s">
        <v>19</v>
      </c>
      <c r="E9786" s="213">
        <v>65</v>
      </c>
      <c r="F9786" s="213" t="s">
        <v>201</v>
      </c>
    </row>
    <row r="9787" spans="1:6" x14ac:dyDescent="0.3">
      <c r="A9787" s="213">
        <v>2015</v>
      </c>
      <c r="B9787" s="213" t="s">
        <v>0</v>
      </c>
      <c r="C9787" s="213" t="s">
        <v>89</v>
      </c>
      <c r="D9787" s="213" t="s">
        <v>48</v>
      </c>
      <c r="E9787" s="213">
        <v>51</v>
      </c>
      <c r="F9787" s="213" t="s">
        <v>201</v>
      </c>
    </row>
    <row r="9788" spans="1:6" x14ac:dyDescent="0.3">
      <c r="A9788" s="213">
        <v>2015</v>
      </c>
      <c r="B9788" s="213" t="s">
        <v>0</v>
      </c>
      <c r="C9788" s="213" t="s">
        <v>89</v>
      </c>
      <c r="D9788" s="213" t="s">
        <v>34</v>
      </c>
      <c r="E9788" s="213">
        <v>32</v>
      </c>
      <c r="F9788" s="213" t="s">
        <v>201</v>
      </c>
    </row>
    <row r="9789" spans="1:6" x14ac:dyDescent="0.3">
      <c r="A9789" s="213">
        <v>2015</v>
      </c>
      <c r="B9789" s="213" t="s">
        <v>0</v>
      </c>
      <c r="C9789" s="213" t="s">
        <v>89</v>
      </c>
      <c r="D9789" s="213" t="s">
        <v>3</v>
      </c>
      <c r="E9789" s="213">
        <v>336</v>
      </c>
      <c r="F9789" s="213" t="s">
        <v>201</v>
      </c>
    </row>
    <row r="9790" spans="1:6" x14ac:dyDescent="0.3">
      <c r="A9790" s="213">
        <v>2015</v>
      </c>
      <c r="B9790" s="213" t="s">
        <v>0</v>
      </c>
      <c r="C9790" s="213" t="s">
        <v>89</v>
      </c>
      <c r="D9790" s="213" t="s">
        <v>80</v>
      </c>
      <c r="E9790" s="213">
        <v>94</v>
      </c>
      <c r="F9790" s="213" t="s">
        <v>201</v>
      </c>
    </row>
    <row r="9791" spans="1:6" x14ac:dyDescent="0.3">
      <c r="A9791" s="213">
        <v>2015</v>
      </c>
      <c r="B9791" s="213" t="s">
        <v>0</v>
      </c>
      <c r="C9791" s="213" t="s">
        <v>89</v>
      </c>
      <c r="D9791" s="213" t="s">
        <v>39</v>
      </c>
      <c r="E9791" s="213">
        <v>58</v>
      </c>
      <c r="F9791" s="213" t="s">
        <v>201</v>
      </c>
    </row>
    <row r="9792" spans="1:6" x14ac:dyDescent="0.3">
      <c r="A9792" s="213">
        <v>2015</v>
      </c>
      <c r="B9792" s="213" t="s">
        <v>0</v>
      </c>
      <c r="C9792" s="213" t="s">
        <v>89</v>
      </c>
      <c r="D9792" s="213" t="s">
        <v>14</v>
      </c>
      <c r="E9792" s="213">
        <v>207</v>
      </c>
      <c r="F9792" s="213" t="s">
        <v>201</v>
      </c>
    </row>
    <row r="9793" spans="1:6" x14ac:dyDescent="0.3">
      <c r="A9793" s="213">
        <v>2015</v>
      </c>
      <c r="B9793" s="213" t="s">
        <v>0</v>
      </c>
      <c r="C9793" s="213" t="s">
        <v>89</v>
      </c>
      <c r="D9793" s="213" t="s">
        <v>68</v>
      </c>
      <c r="E9793" s="213">
        <v>33</v>
      </c>
      <c r="F9793" s="213" t="s">
        <v>201</v>
      </c>
    </row>
    <row r="9794" spans="1:6" x14ac:dyDescent="0.3">
      <c r="A9794" s="213">
        <v>2015</v>
      </c>
      <c r="B9794" s="213" t="s">
        <v>0</v>
      </c>
      <c r="C9794" s="213" t="s">
        <v>89</v>
      </c>
      <c r="D9794" s="213" t="s">
        <v>69</v>
      </c>
      <c r="E9794" s="213">
        <v>36</v>
      </c>
      <c r="F9794" s="213" t="s">
        <v>201</v>
      </c>
    </row>
    <row r="9795" spans="1:6" x14ac:dyDescent="0.3">
      <c r="A9795" s="213">
        <v>2015</v>
      </c>
      <c r="B9795" s="213" t="s">
        <v>0</v>
      </c>
      <c r="C9795" s="213" t="s">
        <v>89</v>
      </c>
      <c r="D9795" s="213" t="s">
        <v>24</v>
      </c>
      <c r="E9795" s="213">
        <v>232</v>
      </c>
      <c r="F9795" s="213" t="s">
        <v>201</v>
      </c>
    </row>
    <row r="9796" spans="1:6" x14ac:dyDescent="0.3">
      <c r="A9796" s="213">
        <v>2015</v>
      </c>
      <c r="B9796" s="213" t="s">
        <v>0</v>
      </c>
      <c r="C9796" s="213" t="s">
        <v>89</v>
      </c>
      <c r="D9796" s="213" t="s">
        <v>9</v>
      </c>
      <c r="E9796" s="213">
        <v>158</v>
      </c>
      <c r="F9796" s="213" t="s">
        <v>201</v>
      </c>
    </row>
    <row r="9797" spans="1:6" x14ac:dyDescent="0.3">
      <c r="A9797" s="213">
        <v>2015</v>
      </c>
      <c r="B9797" s="213" t="s">
        <v>0</v>
      </c>
      <c r="C9797" s="213" t="s">
        <v>89</v>
      </c>
      <c r="D9797" s="213" t="s">
        <v>67</v>
      </c>
      <c r="E9797" s="213">
        <v>49</v>
      </c>
      <c r="F9797" s="213" t="s">
        <v>201</v>
      </c>
    </row>
    <row r="9798" spans="1:6" x14ac:dyDescent="0.3">
      <c r="A9798" s="213">
        <v>2015</v>
      </c>
      <c r="B9798" s="213" t="s">
        <v>0</v>
      </c>
      <c r="C9798" s="213" t="s">
        <v>89</v>
      </c>
      <c r="D9798" s="213" t="s">
        <v>28</v>
      </c>
      <c r="E9798" s="213">
        <v>100</v>
      </c>
      <c r="F9798" s="213" t="s">
        <v>201</v>
      </c>
    </row>
    <row r="9799" spans="1:6" x14ac:dyDescent="0.3">
      <c r="A9799" s="213">
        <v>2015</v>
      </c>
      <c r="B9799" s="213" t="s">
        <v>0</v>
      </c>
      <c r="C9799" s="213" t="s">
        <v>89</v>
      </c>
      <c r="D9799" s="213" t="s">
        <v>31</v>
      </c>
      <c r="E9799" s="213">
        <v>70</v>
      </c>
      <c r="F9799" s="213" t="s">
        <v>201</v>
      </c>
    </row>
    <row r="9800" spans="1:6" x14ac:dyDescent="0.3">
      <c r="A9800" s="213">
        <v>2015</v>
      </c>
      <c r="B9800" s="213" t="s">
        <v>0</v>
      </c>
      <c r="C9800" s="213" t="s">
        <v>89</v>
      </c>
      <c r="D9800" s="213" t="s">
        <v>64</v>
      </c>
      <c r="E9800" s="213">
        <v>112</v>
      </c>
      <c r="F9800" s="213" t="s">
        <v>201</v>
      </c>
    </row>
    <row r="9801" spans="1:6" x14ac:dyDescent="0.3">
      <c r="A9801" s="213">
        <v>2015</v>
      </c>
      <c r="B9801" s="213" t="s">
        <v>0</v>
      </c>
      <c r="C9801" s="213" t="s">
        <v>89</v>
      </c>
      <c r="D9801" s="213" t="s">
        <v>73</v>
      </c>
      <c r="E9801" s="213">
        <v>159</v>
      </c>
      <c r="F9801" s="213" t="s">
        <v>201</v>
      </c>
    </row>
    <row r="9802" spans="1:6" x14ac:dyDescent="0.3">
      <c r="A9802" s="213">
        <v>2015</v>
      </c>
      <c r="B9802" s="213" t="s">
        <v>0</v>
      </c>
      <c r="C9802" s="213" t="s">
        <v>89</v>
      </c>
      <c r="D9802" s="213" t="s">
        <v>26</v>
      </c>
      <c r="E9802" s="213">
        <v>79</v>
      </c>
      <c r="F9802" s="213" t="s">
        <v>201</v>
      </c>
    </row>
    <row r="9803" spans="1:6" x14ac:dyDescent="0.3">
      <c r="A9803" s="213">
        <v>2015</v>
      </c>
      <c r="B9803" s="213" t="s">
        <v>0</v>
      </c>
      <c r="C9803" s="213" t="s">
        <v>89</v>
      </c>
      <c r="D9803" s="213" t="s">
        <v>32</v>
      </c>
      <c r="E9803" s="213">
        <v>78</v>
      </c>
      <c r="F9803" s="213" t="s">
        <v>201</v>
      </c>
    </row>
    <row r="9804" spans="1:6" x14ac:dyDescent="0.3">
      <c r="A9804" s="213">
        <v>2015</v>
      </c>
      <c r="B9804" s="213" t="s">
        <v>0</v>
      </c>
      <c r="C9804" s="213" t="s">
        <v>89</v>
      </c>
      <c r="D9804" s="213" t="s">
        <v>46</v>
      </c>
      <c r="E9804" s="213">
        <v>157</v>
      </c>
      <c r="F9804" s="213" t="s">
        <v>201</v>
      </c>
    </row>
    <row r="9805" spans="1:6" x14ac:dyDescent="0.3">
      <c r="A9805" s="213">
        <v>2015</v>
      </c>
      <c r="B9805" s="213" t="s">
        <v>0</v>
      </c>
      <c r="C9805" s="213" t="s">
        <v>89</v>
      </c>
      <c r="D9805" s="213" t="s">
        <v>75</v>
      </c>
      <c r="E9805" s="213">
        <v>123</v>
      </c>
      <c r="F9805" s="213" t="s">
        <v>201</v>
      </c>
    </row>
    <row r="9806" spans="1:6" x14ac:dyDescent="0.3">
      <c r="A9806" s="213">
        <v>2015</v>
      </c>
      <c r="B9806" s="213" t="s">
        <v>0</v>
      </c>
      <c r="C9806" s="213" t="s">
        <v>89</v>
      </c>
      <c r="D9806" s="213" t="s">
        <v>10</v>
      </c>
      <c r="E9806" s="213">
        <v>303</v>
      </c>
      <c r="F9806" s="213" t="s">
        <v>201</v>
      </c>
    </row>
    <row r="9807" spans="1:6" x14ac:dyDescent="0.3">
      <c r="A9807" s="213">
        <v>2015</v>
      </c>
      <c r="B9807" s="213" t="s">
        <v>0</v>
      </c>
      <c r="C9807" s="213" t="s">
        <v>89</v>
      </c>
      <c r="D9807" s="213" t="s">
        <v>15</v>
      </c>
      <c r="E9807" s="213">
        <v>243</v>
      </c>
      <c r="F9807" s="213" t="s">
        <v>201</v>
      </c>
    </row>
    <row r="9808" spans="1:6" x14ac:dyDescent="0.3">
      <c r="A9808" s="213">
        <v>2015</v>
      </c>
      <c r="B9808" s="213" t="s">
        <v>0</v>
      </c>
      <c r="C9808" s="213" t="s">
        <v>89</v>
      </c>
      <c r="D9808" s="213" t="s">
        <v>18</v>
      </c>
      <c r="E9808" s="213">
        <v>219</v>
      </c>
      <c r="F9808" s="213" t="s">
        <v>201</v>
      </c>
    </row>
    <row r="9809" spans="1:6" x14ac:dyDescent="0.3">
      <c r="A9809" s="213">
        <v>2015</v>
      </c>
      <c r="B9809" s="213" t="s">
        <v>0</v>
      </c>
      <c r="C9809" s="213" t="s">
        <v>89</v>
      </c>
      <c r="D9809" s="213" t="s">
        <v>77</v>
      </c>
      <c r="E9809" s="213">
        <v>77</v>
      </c>
      <c r="F9809" s="213" t="s">
        <v>201</v>
      </c>
    </row>
    <row r="9810" spans="1:6" x14ac:dyDescent="0.3">
      <c r="A9810" s="213">
        <v>2015</v>
      </c>
      <c r="B9810" s="213" t="s">
        <v>0</v>
      </c>
      <c r="C9810" s="213" t="s">
        <v>89</v>
      </c>
      <c r="D9810" s="213" t="s">
        <v>71</v>
      </c>
      <c r="E9810" s="213">
        <v>79</v>
      </c>
      <c r="F9810" s="213" t="s">
        <v>201</v>
      </c>
    </row>
    <row r="9811" spans="1:6" x14ac:dyDescent="0.3">
      <c r="A9811" s="213">
        <v>2015</v>
      </c>
      <c r="B9811" s="213" t="s">
        <v>0</v>
      </c>
      <c r="C9811" s="213" t="s">
        <v>89</v>
      </c>
      <c r="D9811" s="213" t="s">
        <v>20</v>
      </c>
      <c r="E9811" s="213">
        <v>149</v>
      </c>
      <c r="F9811" s="213" t="s">
        <v>201</v>
      </c>
    </row>
    <row r="9812" spans="1:6" x14ac:dyDescent="0.3">
      <c r="A9812" s="213">
        <v>2015</v>
      </c>
      <c r="B9812" s="213" t="s">
        <v>0</v>
      </c>
      <c r="C9812" s="213" t="s">
        <v>89</v>
      </c>
      <c r="D9812" s="213" t="s">
        <v>95</v>
      </c>
      <c r="E9812" s="213">
        <v>184</v>
      </c>
      <c r="F9812" s="213" t="s">
        <v>201</v>
      </c>
    </row>
    <row r="9813" spans="1:6" x14ac:dyDescent="0.3">
      <c r="A9813" s="213">
        <v>2015</v>
      </c>
      <c r="B9813" s="213" t="s">
        <v>0</v>
      </c>
      <c r="C9813" s="213" t="s">
        <v>89</v>
      </c>
      <c r="D9813" s="213" t="s">
        <v>281</v>
      </c>
      <c r="E9813" s="213">
        <v>523</v>
      </c>
      <c r="F9813" s="213" t="s">
        <v>201</v>
      </c>
    </row>
    <row r="9814" spans="1:6" x14ac:dyDescent="0.3">
      <c r="A9814" s="213">
        <v>2015</v>
      </c>
      <c r="B9814" s="213" t="s">
        <v>0</v>
      </c>
      <c r="C9814" s="213" t="s">
        <v>89</v>
      </c>
      <c r="D9814" s="213" t="s">
        <v>282</v>
      </c>
      <c r="E9814" s="213">
        <v>32</v>
      </c>
      <c r="F9814" s="213" t="s">
        <v>201</v>
      </c>
    </row>
    <row r="9815" spans="1:6" x14ac:dyDescent="0.3">
      <c r="A9815" s="213">
        <v>2015</v>
      </c>
      <c r="B9815" s="213" t="s">
        <v>0</v>
      </c>
      <c r="C9815" s="213" t="s">
        <v>89</v>
      </c>
      <c r="D9815" s="213" t="s">
        <v>145</v>
      </c>
      <c r="E9815" s="292">
        <v>2287</v>
      </c>
      <c r="F9815" s="213" t="s">
        <v>201</v>
      </c>
    </row>
    <row r="9816" spans="1:6" x14ac:dyDescent="0.3">
      <c r="A9816" s="213">
        <v>2015</v>
      </c>
      <c r="B9816" s="213" t="s">
        <v>0</v>
      </c>
      <c r="C9816" s="213" t="s">
        <v>89</v>
      </c>
      <c r="D9816" s="213" t="s">
        <v>146</v>
      </c>
      <c r="E9816" s="292">
        <v>1174</v>
      </c>
      <c r="F9816" s="213" t="s">
        <v>201</v>
      </c>
    </row>
    <row r="9817" spans="1:6" x14ac:dyDescent="0.3">
      <c r="A9817" s="213">
        <v>2015</v>
      </c>
      <c r="B9817" s="213" t="s">
        <v>0</v>
      </c>
      <c r="C9817" s="213" t="s">
        <v>89</v>
      </c>
      <c r="D9817" s="213" t="s">
        <v>147</v>
      </c>
      <c r="E9817" s="292">
        <v>2640</v>
      </c>
      <c r="F9817" s="213" t="s">
        <v>201</v>
      </c>
    </row>
    <row r="9818" spans="1:6" x14ac:dyDescent="0.3">
      <c r="A9818" s="213">
        <v>2015</v>
      </c>
      <c r="B9818" s="213" t="s">
        <v>0</v>
      </c>
      <c r="C9818" s="213" t="s">
        <v>86</v>
      </c>
      <c r="D9818" s="213" t="s">
        <v>35</v>
      </c>
      <c r="E9818" s="213">
        <v>50</v>
      </c>
      <c r="F9818" s="213" t="s">
        <v>201</v>
      </c>
    </row>
    <row r="9819" spans="1:6" x14ac:dyDescent="0.3">
      <c r="A9819" s="213">
        <v>2015</v>
      </c>
      <c r="B9819" s="213" t="s">
        <v>0</v>
      </c>
      <c r="C9819" s="213" t="s">
        <v>86</v>
      </c>
      <c r="D9819" s="213" t="s">
        <v>41</v>
      </c>
      <c r="E9819" s="213">
        <v>121</v>
      </c>
      <c r="F9819" s="213" t="s">
        <v>201</v>
      </c>
    </row>
    <row r="9820" spans="1:6" x14ac:dyDescent="0.3">
      <c r="A9820" s="213">
        <v>2015</v>
      </c>
      <c r="B9820" s="213" t="s">
        <v>0</v>
      </c>
      <c r="C9820" s="213" t="s">
        <v>86</v>
      </c>
      <c r="D9820" s="213" t="s">
        <v>59</v>
      </c>
      <c r="E9820" s="213">
        <v>40</v>
      </c>
      <c r="F9820" s="213" t="s">
        <v>201</v>
      </c>
    </row>
    <row r="9821" spans="1:6" x14ac:dyDescent="0.3">
      <c r="A9821" s="213">
        <v>2015</v>
      </c>
      <c r="B9821" s="213" t="s">
        <v>0</v>
      </c>
      <c r="C9821" s="213" t="s">
        <v>86</v>
      </c>
      <c r="D9821" s="213" t="s">
        <v>79</v>
      </c>
      <c r="E9821" s="213">
        <v>407</v>
      </c>
      <c r="F9821" s="213" t="s">
        <v>201</v>
      </c>
    </row>
    <row r="9822" spans="1:6" x14ac:dyDescent="0.3">
      <c r="A9822" s="213">
        <v>2015</v>
      </c>
      <c r="B9822" s="213" t="s">
        <v>0</v>
      </c>
      <c r="C9822" s="213" t="s">
        <v>86</v>
      </c>
      <c r="D9822" s="213" t="s">
        <v>17</v>
      </c>
      <c r="E9822" s="213">
        <v>215</v>
      </c>
      <c r="F9822" s="213" t="s">
        <v>201</v>
      </c>
    </row>
    <row r="9823" spans="1:6" x14ac:dyDescent="0.3">
      <c r="A9823" s="213">
        <v>2015</v>
      </c>
      <c r="B9823" s="213" t="s">
        <v>0</v>
      </c>
      <c r="C9823" s="213" t="s">
        <v>86</v>
      </c>
      <c r="D9823" s="213" t="s">
        <v>274</v>
      </c>
      <c r="E9823" s="213">
        <v>125</v>
      </c>
      <c r="F9823" s="213" t="s">
        <v>201</v>
      </c>
    </row>
    <row r="9824" spans="1:6" x14ac:dyDescent="0.3">
      <c r="A9824" s="213">
        <v>2015</v>
      </c>
      <c r="B9824" s="213" t="s">
        <v>0</v>
      </c>
      <c r="C9824" s="213" t="s">
        <v>86</v>
      </c>
      <c r="D9824" s="213" t="s">
        <v>66</v>
      </c>
      <c r="E9824" s="213">
        <v>72</v>
      </c>
      <c r="F9824" s="213" t="s">
        <v>201</v>
      </c>
    </row>
    <row r="9825" spans="1:6" x14ac:dyDescent="0.3">
      <c r="A9825" s="213">
        <v>2015</v>
      </c>
      <c r="B9825" s="213" t="s">
        <v>0</v>
      </c>
      <c r="C9825" s="213" t="s">
        <v>86</v>
      </c>
      <c r="D9825" s="213" t="s">
        <v>11</v>
      </c>
      <c r="E9825" s="213">
        <v>374</v>
      </c>
      <c r="F9825" s="213" t="s">
        <v>201</v>
      </c>
    </row>
    <row r="9826" spans="1:6" x14ac:dyDescent="0.3">
      <c r="A9826" s="213">
        <v>2015</v>
      </c>
      <c r="B9826" s="213" t="s">
        <v>0</v>
      </c>
      <c r="C9826" s="213" t="s">
        <v>86</v>
      </c>
      <c r="D9826" s="213" t="s">
        <v>56</v>
      </c>
      <c r="E9826" s="213">
        <v>186</v>
      </c>
      <c r="F9826" s="213" t="s">
        <v>201</v>
      </c>
    </row>
    <row r="9827" spans="1:6" x14ac:dyDescent="0.3">
      <c r="A9827" s="213">
        <v>2015</v>
      </c>
      <c r="B9827" s="213" t="s">
        <v>0</v>
      </c>
      <c r="C9827" s="213" t="s">
        <v>86</v>
      </c>
      <c r="D9827" s="213" t="s">
        <v>29</v>
      </c>
      <c r="E9827" s="213">
        <v>93</v>
      </c>
      <c r="F9827" s="213" t="s">
        <v>201</v>
      </c>
    </row>
    <row r="9828" spans="1:6" x14ac:dyDescent="0.3">
      <c r="A9828" s="213">
        <v>2015</v>
      </c>
      <c r="B9828" s="213" t="s">
        <v>0</v>
      </c>
      <c r="C9828" s="213" t="s">
        <v>86</v>
      </c>
      <c r="D9828" s="213" t="s">
        <v>47</v>
      </c>
      <c r="E9828" s="213">
        <v>399</v>
      </c>
      <c r="F9828" s="213" t="s">
        <v>201</v>
      </c>
    </row>
    <row r="9829" spans="1:6" x14ac:dyDescent="0.3">
      <c r="A9829" s="213">
        <v>2015</v>
      </c>
      <c r="B9829" s="213" t="s">
        <v>0</v>
      </c>
      <c r="C9829" s="213" t="s">
        <v>86</v>
      </c>
      <c r="D9829" s="213" t="s">
        <v>57</v>
      </c>
      <c r="E9829" s="213">
        <v>54</v>
      </c>
      <c r="F9829" s="213" t="s">
        <v>201</v>
      </c>
    </row>
    <row r="9830" spans="1:6" x14ac:dyDescent="0.3">
      <c r="A9830" s="213">
        <v>2015</v>
      </c>
      <c r="B9830" s="213" t="s">
        <v>0</v>
      </c>
      <c r="C9830" s="213" t="s">
        <v>86</v>
      </c>
      <c r="D9830" s="213" t="s">
        <v>74</v>
      </c>
      <c r="E9830" s="213">
        <v>334</v>
      </c>
      <c r="F9830" s="213" t="s">
        <v>201</v>
      </c>
    </row>
    <row r="9831" spans="1:6" x14ac:dyDescent="0.3">
      <c r="A9831" s="213">
        <v>2015</v>
      </c>
      <c r="B9831" s="213" t="s">
        <v>0</v>
      </c>
      <c r="C9831" s="213" t="s">
        <v>86</v>
      </c>
      <c r="D9831" s="213" t="s">
        <v>53</v>
      </c>
      <c r="E9831" s="213">
        <v>43</v>
      </c>
      <c r="F9831" s="213" t="s">
        <v>201</v>
      </c>
    </row>
    <row r="9832" spans="1:6" x14ac:dyDescent="0.3">
      <c r="A9832" s="213">
        <v>2015</v>
      </c>
      <c r="B9832" s="213" t="s">
        <v>0</v>
      </c>
      <c r="C9832" s="213" t="s">
        <v>86</v>
      </c>
      <c r="D9832" s="213" t="s">
        <v>284</v>
      </c>
      <c r="E9832" s="213">
        <v>43</v>
      </c>
      <c r="F9832" s="213" t="s">
        <v>201</v>
      </c>
    </row>
    <row r="9833" spans="1:6" x14ac:dyDescent="0.3">
      <c r="A9833" s="213">
        <v>2015</v>
      </c>
      <c r="B9833" s="213" t="s">
        <v>0</v>
      </c>
      <c r="C9833" s="213" t="s">
        <v>86</v>
      </c>
      <c r="D9833" s="213" t="s">
        <v>33</v>
      </c>
      <c r="E9833" s="213">
        <v>66</v>
      </c>
      <c r="F9833" s="213" t="s">
        <v>201</v>
      </c>
    </row>
    <row r="9834" spans="1:6" x14ac:dyDescent="0.3">
      <c r="A9834" s="213">
        <v>2015</v>
      </c>
      <c r="B9834" s="213" t="s">
        <v>0</v>
      </c>
      <c r="C9834" s="213" t="s">
        <v>86</v>
      </c>
      <c r="D9834" s="213" t="s">
        <v>60</v>
      </c>
      <c r="E9834" s="213">
        <v>96</v>
      </c>
      <c r="F9834" s="213" t="s">
        <v>201</v>
      </c>
    </row>
    <row r="9835" spans="1:6" x14ac:dyDescent="0.3">
      <c r="A9835" s="213">
        <v>2015</v>
      </c>
      <c r="B9835" s="213" t="s">
        <v>0</v>
      </c>
      <c r="C9835" s="213" t="s">
        <v>86</v>
      </c>
      <c r="D9835" s="213" t="s">
        <v>25</v>
      </c>
      <c r="E9835" s="213">
        <v>234</v>
      </c>
      <c r="F9835" s="213" t="s">
        <v>201</v>
      </c>
    </row>
    <row r="9836" spans="1:6" x14ac:dyDescent="0.3">
      <c r="A9836" s="213">
        <v>2015</v>
      </c>
      <c r="B9836" s="213" t="s">
        <v>0</v>
      </c>
      <c r="C9836" s="213" t="s">
        <v>86</v>
      </c>
      <c r="D9836" s="213" t="s">
        <v>7</v>
      </c>
      <c r="E9836" s="213">
        <v>378</v>
      </c>
      <c r="F9836" s="213" t="s">
        <v>201</v>
      </c>
    </row>
    <row r="9837" spans="1:6" x14ac:dyDescent="0.3">
      <c r="A9837" s="213">
        <v>2015</v>
      </c>
      <c r="B9837" s="213" t="s">
        <v>0</v>
      </c>
      <c r="C9837" s="213" t="s">
        <v>86</v>
      </c>
      <c r="D9837" s="213" t="s">
        <v>36</v>
      </c>
      <c r="E9837" s="213">
        <v>137</v>
      </c>
      <c r="F9837" s="213" t="s">
        <v>201</v>
      </c>
    </row>
    <row r="9838" spans="1:6" x14ac:dyDescent="0.3">
      <c r="A9838" s="213">
        <v>2015</v>
      </c>
      <c r="B9838" s="213" t="s">
        <v>0</v>
      </c>
      <c r="C9838" s="213" t="s">
        <v>86</v>
      </c>
      <c r="D9838" s="213" t="s">
        <v>285</v>
      </c>
      <c r="E9838" s="213">
        <v>42</v>
      </c>
      <c r="F9838" s="213" t="s">
        <v>201</v>
      </c>
    </row>
    <row r="9839" spans="1:6" x14ac:dyDescent="0.3">
      <c r="A9839" s="213">
        <v>2015</v>
      </c>
      <c r="B9839" s="213" t="s">
        <v>0</v>
      </c>
      <c r="C9839" s="213" t="s">
        <v>86</v>
      </c>
      <c r="D9839" s="213" t="s">
        <v>21</v>
      </c>
      <c r="E9839" s="213">
        <v>98</v>
      </c>
      <c r="F9839" s="213" t="s">
        <v>201</v>
      </c>
    </row>
    <row r="9840" spans="1:6" x14ac:dyDescent="0.3">
      <c r="A9840" s="213">
        <v>2015</v>
      </c>
      <c r="B9840" s="213" t="s">
        <v>0</v>
      </c>
      <c r="C9840" s="213" t="s">
        <v>86</v>
      </c>
      <c r="D9840" s="213" t="s">
        <v>286</v>
      </c>
      <c r="E9840" s="213">
        <v>34</v>
      </c>
      <c r="F9840" s="213" t="s">
        <v>201</v>
      </c>
    </row>
    <row r="9841" spans="1:6" x14ac:dyDescent="0.3">
      <c r="A9841" s="213">
        <v>2015</v>
      </c>
      <c r="B9841" s="213" t="s">
        <v>0</v>
      </c>
      <c r="C9841" s="213" t="s">
        <v>86</v>
      </c>
      <c r="D9841" s="213" t="s">
        <v>16</v>
      </c>
      <c r="E9841" s="213">
        <v>223</v>
      </c>
      <c r="F9841" s="213" t="s">
        <v>201</v>
      </c>
    </row>
    <row r="9842" spans="1:6" x14ac:dyDescent="0.3">
      <c r="A9842" s="213">
        <v>2015</v>
      </c>
      <c r="B9842" s="213" t="s">
        <v>0</v>
      </c>
      <c r="C9842" s="213" t="s">
        <v>86</v>
      </c>
      <c r="D9842" s="213" t="s">
        <v>2</v>
      </c>
      <c r="E9842" s="213">
        <v>606</v>
      </c>
      <c r="F9842" s="213" t="s">
        <v>201</v>
      </c>
    </row>
    <row r="9843" spans="1:6" x14ac:dyDescent="0.3">
      <c r="A9843" s="213">
        <v>2015</v>
      </c>
      <c r="B9843" s="213" t="s">
        <v>0</v>
      </c>
      <c r="C9843" s="213" t="s">
        <v>86</v>
      </c>
      <c r="D9843" s="213" t="s">
        <v>4</v>
      </c>
      <c r="E9843" s="213">
        <v>578</v>
      </c>
      <c r="F9843" s="213" t="s">
        <v>201</v>
      </c>
    </row>
    <row r="9844" spans="1:6" x14ac:dyDescent="0.3">
      <c r="A9844" s="213">
        <v>2015</v>
      </c>
      <c r="B9844" s="213" t="s">
        <v>0</v>
      </c>
      <c r="C9844" s="213" t="s">
        <v>86</v>
      </c>
      <c r="D9844" s="213" t="s">
        <v>38</v>
      </c>
      <c r="E9844" s="213">
        <v>70</v>
      </c>
      <c r="F9844" s="213" t="s">
        <v>201</v>
      </c>
    </row>
    <row r="9845" spans="1:6" x14ac:dyDescent="0.3">
      <c r="A9845" s="213">
        <v>2015</v>
      </c>
      <c r="B9845" s="213" t="s">
        <v>0</v>
      </c>
      <c r="C9845" s="213" t="s">
        <v>86</v>
      </c>
      <c r="D9845" s="213" t="s">
        <v>275</v>
      </c>
      <c r="E9845" s="213">
        <v>48</v>
      </c>
      <c r="F9845" s="213" t="s">
        <v>201</v>
      </c>
    </row>
    <row r="9846" spans="1:6" x14ac:dyDescent="0.3">
      <c r="A9846" s="213">
        <v>2015</v>
      </c>
      <c r="B9846" s="213" t="s">
        <v>0</v>
      </c>
      <c r="C9846" s="213" t="s">
        <v>86</v>
      </c>
      <c r="D9846" s="213" t="s">
        <v>8</v>
      </c>
      <c r="E9846" s="213">
        <v>166</v>
      </c>
      <c r="F9846" s="213" t="s">
        <v>201</v>
      </c>
    </row>
    <row r="9847" spans="1:6" x14ac:dyDescent="0.3">
      <c r="A9847" s="213">
        <v>2015</v>
      </c>
      <c r="B9847" s="213" t="s">
        <v>0</v>
      </c>
      <c r="C9847" s="213" t="s">
        <v>86</v>
      </c>
      <c r="D9847" s="213" t="s">
        <v>78</v>
      </c>
      <c r="E9847" s="213">
        <v>294</v>
      </c>
      <c r="F9847" s="213" t="s">
        <v>201</v>
      </c>
    </row>
    <row r="9848" spans="1:6" x14ac:dyDescent="0.3">
      <c r="A9848" s="213">
        <v>2015</v>
      </c>
      <c r="B9848" s="213" t="s">
        <v>0</v>
      </c>
      <c r="C9848" s="213" t="s">
        <v>86</v>
      </c>
      <c r="D9848" s="213" t="s">
        <v>27</v>
      </c>
      <c r="E9848" s="213">
        <v>180</v>
      </c>
      <c r="F9848" s="213" t="s">
        <v>201</v>
      </c>
    </row>
    <row r="9849" spans="1:6" x14ac:dyDescent="0.3">
      <c r="A9849" s="213">
        <v>2015</v>
      </c>
      <c r="B9849" s="213" t="s">
        <v>0</v>
      </c>
      <c r="C9849" s="213" t="s">
        <v>86</v>
      </c>
      <c r="D9849" s="213" t="s">
        <v>13</v>
      </c>
      <c r="E9849" s="213">
        <v>88</v>
      </c>
      <c r="F9849" s="213" t="s">
        <v>201</v>
      </c>
    </row>
    <row r="9850" spans="1:6" x14ac:dyDescent="0.3">
      <c r="A9850" s="213">
        <v>2015</v>
      </c>
      <c r="B9850" s="213" t="s">
        <v>0</v>
      </c>
      <c r="C9850" s="213" t="s">
        <v>86</v>
      </c>
      <c r="D9850" s="213" t="s">
        <v>70</v>
      </c>
      <c r="E9850" s="213">
        <v>235</v>
      </c>
      <c r="F9850" s="213" t="s">
        <v>201</v>
      </c>
    </row>
    <row r="9851" spans="1:6" x14ac:dyDescent="0.3">
      <c r="A9851" s="213">
        <v>2015</v>
      </c>
      <c r="B9851" s="213" t="s">
        <v>0</v>
      </c>
      <c r="C9851" s="213" t="s">
        <v>86</v>
      </c>
      <c r="D9851" s="213" t="s">
        <v>72</v>
      </c>
      <c r="E9851" s="213">
        <v>96</v>
      </c>
      <c r="F9851" s="213" t="s">
        <v>201</v>
      </c>
    </row>
    <row r="9852" spans="1:6" x14ac:dyDescent="0.3">
      <c r="A9852" s="213">
        <v>2015</v>
      </c>
      <c r="B9852" s="213" t="s">
        <v>0</v>
      </c>
      <c r="C9852" s="213" t="s">
        <v>86</v>
      </c>
      <c r="D9852" s="213" t="s">
        <v>276</v>
      </c>
      <c r="E9852" s="213">
        <v>52</v>
      </c>
      <c r="F9852" s="213" t="s">
        <v>201</v>
      </c>
    </row>
    <row r="9853" spans="1:6" x14ac:dyDescent="0.3">
      <c r="A9853" s="213">
        <v>2015</v>
      </c>
      <c r="B9853" s="213" t="s">
        <v>0</v>
      </c>
      <c r="C9853" s="213" t="s">
        <v>86</v>
      </c>
      <c r="D9853" s="213" t="s">
        <v>6</v>
      </c>
      <c r="E9853" s="213">
        <v>538</v>
      </c>
      <c r="F9853" s="213" t="s">
        <v>201</v>
      </c>
    </row>
    <row r="9854" spans="1:6" x14ac:dyDescent="0.3">
      <c r="A9854" s="213">
        <v>2015</v>
      </c>
      <c r="B9854" s="213" t="s">
        <v>0</v>
      </c>
      <c r="C9854" s="213" t="s">
        <v>86</v>
      </c>
      <c r="D9854" s="213" t="s">
        <v>62</v>
      </c>
      <c r="E9854" s="213">
        <v>144</v>
      </c>
      <c r="F9854" s="213" t="s">
        <v>201</v>
      </c>
    </row>
    <row r="9855" spans="1:6" x14ac:dyDescent="0.3">
      <c r="A9855" s="213">
        <v>2015</v>
      </c>
      <c r="B9855" s="213" t="s">
        <v>0</v>
      </c>
      <c r="C9855" s="213" t="s">
        <v>86</v>
      </c>
      <c r="D9855" s="213" t="s">
        <v>5</v>
      </c>
      <c r="E9855" s="213">
        <v>462</v>
      </c>
      <c r="F9855" s="213" t="s">
        <v>201</v>
      </c>
    </row>
    <row r="9856" spans="1:6" x14ac:dyDescent="0.3">
      <c r="A9856" s="213">
        <v>2015</v>
      </c>
      <c r="B9856" s="213" t="s">
        <v>0</v>
      </c>
      <c r="C9856" s="213" t="s">
        <v>86</v>
      </c>
      <c r="D9856" s="213" t="s">
        <v>37</v>
      </c>
      <c r="E9856" s="213">
        <v>71</v>
      </c>
      <c r="F9856" s="213" t="s">
        <v>201</v>
      </c>
    </row>
    <row r="9857" spans="1:6" x14ac:dyDescent="0.3">
      <c r="A9857" s="213">
        <v>2015</v>
      </c>
      <c r="B9857" s="213" t="s">
        <v>0</v>
      </c>
      <c r="C9857" s="213" t="s">
        <v>86</v>
      </c>
      <c r="D9857" s="213" t="s">
        <v>76</v>
      </c>
      <c r="E9857" s="213">
        <v>287</v>
      </c>
      <c r="F9857" s="213" t="s">
        <v>201</v>
      </c>
    </row>
    <row r="9858" spans="1:6" x14ac:dyDescent="0.3">
      <c r="A9858" s="213">
        <v>2015</v>
      </c>
      <c r="B9858" s="213" t="s">
        <v>0</v>
      </c>
      <c r="C9858" s="213" t="s">
        <v>86</v>
      </c>
      <c r="D9858" s="213" t="s">
        <v>63</v>
      </c>
      <c r="E9858" s="213">
        <v>51</v>
      </c>
      <c r="F9858" s="213" t="s">
        <v>201</v>
      </c>
    </row>
    <row r="9859" spans="1:6" x14ac:dyDescent="0.3">
      <c r="A9859" s="213">
        <v>2015</v>
      </c>
      <c r="B9859" s="213" t="s">
        <v>0</v>
      </c>
      <c r="C9859" s="213" t="s">
        <v>86</v>
      </c>
      <c r="D9859" s="213" t="s">
        <v>277</v>
      </c>
      <c r="E9859" s="213">
        <v>69</v>
      </c>
      <c r="F9859" s="213" t="s">
        <v>201</v>
      </c>
    </row>
    <row r="9860" spans="1:6" x14ac:dyDescent="0.3">
      <c r="A9860" s="213">
        <v>2015</v>
      </c>
      <c r="B9860" s="213" t="s">
        <v>0</v>
      </c>
      <c r="C9860" s="213" t="s">
        <v>86</v>
      </c>
      <c r="D9860" s="213" t="s">
        <v>43</v>
      </c>
      <c r="E9860" s="213">
        <v>58</v>
      </c>
      <c r="F9860" s="213" t="s">
        <v>201</v>
      </c>
    </row>
    <row r="9861" spans="1:6" x14ac:dyDescent="0.3">
      <c r="A9861" s="213">
        <v>2015</v>
      </c>
      <c r="B9861" s="213" t="s">
        <v>0</v>
      </c>
      <c r="C9861" s="213" t="s">
        <v>86</v>
      </c>
      <c r="D9861" s="213" t="s">
        <v>65</v>
      </c>
      <c r="E9861" s="213">
        <v>77</v>
      </c>
      <c r="F9861" s="213" t="s">
        <v>201</v>
      </c>
    </row>
    <row r="9862" spans="1:6" x14ac:dyDescent="0.3">
      <c r="A9862" s="213">
        <v>2015</v>
      </c>
      <c r="B9862" s="213" t="s">
        <v>0</v>
      </c>
      <c r="C9862" s="213" t="s">
        <v>86</v>
      </c>
      <c r="D9862" s="213" t="s">
        <v>22</v>
      </c>
      <c r="E9862" s="213">
        <v>89</v>
      </c>
      <c r="F9862" s="213" t="s">
        <v>201</v>
      </c>
    </row>
    <row r="9863" spans="1:6" x14ac:dyDescent="0.3">
      <c r="A9863" s="213">
        <v>2015</v>
      </c>
      <c r="B9863" s="213" t="s">
        <v>0</v>
      </c>
      <c r="C9863" s="213" t="s">
        <v>86</v>
      </c>
      <c r="D9863" s="213" t="s">
        <v>61</v>
      </c>
      <c r="E9863" s="213">
        <v>44</v>
      </c>
      <c r="F9863" s="213" t="s">
        <v>201</v>
      </c>
    </row>
    <row r="9864" spans="1:6" x14ac:dyDescent="0.3">
      <c r="A9864" s="213">
        <v>2015</v>
      </c>
      <c r="B9864" s="213" t="s">
        <v>0</v>
      </c>
      <c r="C9864" s="213" t="s">
        <v>86</v>
      </c>
      <c r="D9864" s="213" t="s">
        <v>23</v>
      </c>
      <c r="E9864" s="213">
        <v>108</v>
      </c>
      <c r="F9864" s="213" t="s">
        <v>201</v>
      </c>
    </row>
    <row r="9865" spans="1:6" x14ac:dyDescent="0.3">
      <c r="A9865" s="213">
        <v>2015</v>
      </c>
      <c r="B9865" s="213" t="s">
        <v>0</v>
      </c>
      <c r="C9865" s="213" t="s">
        <v>86</v>
      </c>
      <c r="D9865" s="213" t="s">
        <v>12</v>
      </c>
      <c r="E9865" s="213">
        <v>59</v>
      </c>
      <c r="F9865" s="213" t="s">
        <v>201</v>
      </c>
    </row>
    <row r="9866" spans="1:6" x14ac:dyDescent="0.3">
      <c r="A9866" s="213">
        <v>2015</v>
      </c>
      <c r="B9866" s="213" t="s">
        <v>0</v>
      </c>
      <c r="C9866" s="213" t="s">
        <v>86</v>
      </c>
      <c r="D9866" s="213" t="s">
        <v>278</v>
      </c>
      <c r="E9866" s="213">
        <v>212</v>
      </c>
      <c r="F9866" s="213" t="s">
        <v>201</v>
      </c>
    </row>
    <row r="9867" spans="1:6" x14ac:dyDescent="0.3">
      <c r="A9867" s="213">
        <v>2015</v>
      </c>
      <c r="B9867" s="213" t="s">
        <v>0</v>
      </c>
      <c r="C9867" s="213" t="s">
        <v>86</v>
      </c>
      <c r="D9867" s="213" t="s">
        <v>19</v>
      </c>
      <c r="E9867" s="213">
        <v>112</v>
      </c>
      <c r="F9867" s="213" t="s">
        <v>201</v>
      </c>
    </row>
    <row r="9868" spans="1:6" x14ac:dyDescent="0.3">
      <c r="A9868" s="213">
        <v>2015</v>
      </c>
      <c r="B9868" s="213" t="s">
        <v>0</v>
      </c>
      <c r="C9868" s="213" t="s">
        <v>86</v>
      </c>
      <c r="D9868" s="213" t="s">
        <v>45</v>
      </c>
      <c r="E9868" s="213">
        <v>38</v>
      </c>
      <c r="F9868" s="213" t="s">
        <v>201</v>
      </c>
    </row>
    <row r="9869" spans="1:6" x14ac:dyDescent="0.3">
      <c r="A9869" s="213">
        <v>2015</v>
      </c>
      <c r="B9869" s="213" t="s">
        <v>0</v>
      </c>
      <c r="C9869" s="213" t="s">
        <v>86</v>
      </c>
      <c r="D9869" s="213" t="s">
        <v>48</v>
      </c>
      <c r="E9869" s="213">
        <v>108</v>
      </c>
      <c r="F9869" s="213" t="s">
        <v>201</v>
      </c>
    </row>
    <row r="9870" spans="1:6" x14ac:dyDescent="0.3">
      <c r="A9870" s="213">
        <v>2015</v>
      </c>
      <c r="B9870" s="213" t="s">
        <v>0</v>
      </c>
      <c r="C9870" s="213" t="s">
        <v>86</v>
      </c>
      <c r="D9870" s="213" t="s">
        <v>34</v>
      </c>
      <c r="E9870" s="213">
        <v>49</v>
      </c>
      <c r="F9870" s="213" t="s">
        <v>201</v>
      </c>
    </row>
    <row r="9871" spans="1:6" x14ac:dyDescent="0.3">
      <c r="A9871" s="213">
        <v>2015</v>
      </c>
      <c r="B9871" s="213" t="s">
        <v>0</v>
      </c>
      <c r="C9871" s="213" t="s">
        <v>86</v>
      </c>
      <c r="D9871" s="213" t="s">
        <v>3</v>
      </c>
      <c r="E9871" s="213">
        <v>534</v>
      </c>
      <c r="F9871" s="213" t="s">
        <v>201</v>
      </c>
    </row>
    <row r="9872" spans="1:6" x14ac:dyDescent="0.3">
      <c r="A9872" s="213">
        <v>2015</v>
      </c>
      <c r="B9872" s="213" t="s">
        <v>0</v>
      </c>
      <c r="C9872" s="213" t="s">
        <v>86</v>
      </c>
      <c r="D9872" s="213" t="s">
        <v>80</v>
      </c>
      <c r="E9872" s="213">
        <v>136</v>
      </c>
      <c r="F9872" s="213" t="s">
        <v>201</v>
      </c>
    </row>
    <row r="9873" spans="1:6" x14ac:dyDescent="0.3">
      <c r="A9873" s="213">
        <v>2015</v>
      </c>
      <c r="B9873" s="213" t="s">
        <v>0</v>
      </c>
      <c r="C9873" s="213" t="s">
        <v>86</v>
      </c>
      <c r="D9873" s="213" t="s">
        <v>39</v>
      </c>
      <c r="E9873" s="213">
        <v>166</v>
      </c>
      <c r="F9873" s="213" t="s">
        <v>201</v>
      </c>
    </row>
    <row r="9874" spans="1:6" x14ac:dyDescent="0.3">
      <c r="A9874" s="213">
        <v>2015</v>
      </c>
      <c r="B9874" s="213" t="s">
        <v>0</v>
      </c>
      <c r="C9874" s="213" t="s">
        <v>86</v>
      </c>
      <c r="D9874" s="213" t="s">
        <v>14</v>
      </c>
      <c r="E9874" s="213">
        <v>591</v>
      </c>
      <c r="F9874" s="213" t="s">
        <v>201</v>
      </c>
    </row>
    <row r="9875" spans="1:6" x14ac:dyDescent="0.3">
      <c r="A9875" s="213">
        <v>2015</v>
      </c>
      <c r="B9875" s="213" t="s">
        <v>0</v>
      </c>
      <c r="C9875" s="213" t="s">
        <v>86</v>
      </c>
      <c r="D9875" s="213" t="s">
        <v>68</v>
      </c>
      <c r="E9875" s="213">
        <v>89</v>
      </c>
      <c r="F9875" s="213" t="s">
        <v>201</v>
      </c>
    </row>
    <row r="9876" spans="1:6" x14ac:dyDescent="0.3">
      <c r="A9876" s="213">
        <v>2015</v>
      </c>
      <c r="B9876" s="213" t="s">
        <v>0</v>
      </c>
      <c r="C9876" s="213" t="s">
        <v>86</v>
      </c>
      <c r="D9876" s="213" t="s">
        <v>69</v>
      </c>
      <c r="E9876" s="213">
        <v>57</v>
      </c>
      <c r="F9876" s="213" t="s">
        <v>201</v>
      </c>
    </row>
    <row r="9877" spans="1:6" x14ac:dyDescent="0.3">
      <c r="A9877" s="213">
        <v>2015</v>
      </c>
      <c r="B9877" s="213" t="s">
        <v>0</v>
      </c>
      <c r="C9877" s="213" t="s">
        <v>86</v>
      </c>
      <c r="D9877" s="213" t="s">
        <v>279</v>
      </c>
      <c r="E9877" s="213">
        <v>34</v>
      </c>
      <c r="F9877" s="213" t="s">
        <v>201</v>
      </c>
    </row>
    <row r="9878" spans="1:6" x14ac:dyDescent="0.3">
      <c r="A9878" s="213">
        <v>2015</v>
      </c>
      <c r="B9878" s="213" t="s">
        <v>0</v>
      </c>
      <c r="C9878" s="213" t="s">
        <v>86</v>
      </c>
      <c r="D9878" s="213" t="s">
        <v>24</v>
      </c>
      <c r="E9878" s="213">
        <v>311</v>
      </c>
      <c r="F9878" s="213" t="s">
        <v>201</v>
      </c>
    </row>
    <row r="9879" spans="1:6" x14ac:dyDescent="0.3">
      <c r="A9879" s="213">
        <v>2015</v>
      </c>
      <c r="B9879" s="213" t="s">
        <v>0</v>
      </c>
      <c r="C9879" s="213" t="s">
        <v>86</v>
      </c>
      <c r="D9879" s="213" t="s">
        <v>9</v>
      </c>
      <c r="E9879" s="213">
        <v>216</v>
      </c>
      <c r="F9879" s="213" t="s">
        <v>201</v>
      </c>
    </row>
    <row r="9880" spans="1:6" x14ac:dyDescent="0.3">
      <c r="A9880" s="213">
        <v>2015</v>
      </c>
      <c r="B9880" s="213" t="s">
        <v>0</v>
      </c>
      <c r="C9880" s="213" t="s">
        <v>86</v>
      </c>
      <c r="D9880" s="213" t="s">
        <v>67</v>
      </c>
      <c r="E9880" s="213">
        <v>154</v>
      </c>
      <c r="F9880" s="213" t="s">
        <v>201</v>
      </c>
    </row>
    <row r="9881" spans="1:6" x14ac:dyDescent="0.3">
      <c r="A9881" s="213">
        <v>2015</v>
      </c>
      <c r="B9881" s="213" t="s">
        <v>0</v>
      </c>
      <c r="C9881" s="213" t="s">
        <v>86</v>
      </c>
      <c r="D9881" s="213" t="s">
        <v>28</v>
      </c>
      <c r="E9881" s="213">
        <v>167</v>
      </c>
      <c r="F9881" s="213" t="s">
        <v>201</v>
      </c>
    </row>
    <row r="9882" spans="1:6" x14ac:dyDescent="0.3">
      <c r="A9882" s="213">
        <v>2015</v>
      </c>
      <c r="B9882" s="213" t="s">
        <v>0</v>
      </c>
      <c r="C9882" s="213" t="s">
        <v>86</v>
      </c>
      <c r="D9882" s="213" t="s">
        <v>31</v>
      </c>
      <c r="E9882" s="213">
        <v>129</v>
      </c>
      <c r="F9882" s="213" t="s">
        <v>201</v>
      </c>
    </row>
    <row r="9883" spans="1:6" x14ac:dyDescent="0.3">
      <c r="A9883" s="213">
        <v>2015</v>
      </c>
      <c r="B9883" s="213" t="s">
        <v>0</v>
      </c>
      <c r="C9883" s="213" t="s">
        <v>86</v>
      </c>
      <c r="D9883" s="213" t="s">
        <v>64</v>
      </c>
      <c r="E9883" s="213">
        <v>192</v>
      </c>
      <c r="F9883" s="213" t="s">
        <v>201</v>
      </c>
    </row>
    <row r="9884" spans="1:6" x14ac:dyDescent="0.3">
      <c r="A9884" s="213">
        <v>2015</v>
      </c>
      <c r="B9884" s="213" t="s">
        <v>0</v>
      </c>
      <c r="C9884" s="213" t="s">
        <v>86</v>
      </c>
      <c r="D9884" s="213" t="s">
        <v>280</v>
      </c>
      <c r="E9884" s="213">
        <v>40</v>
      </c>
      <c r="F9884" s="213" t="s">
        <v>201</v>
      </c>
    </row>
    <row r="9885" spans="1:6" x14ac:dyDescent="0.3">
      <c r="A9885" s="213">
        <v>2015</v>
      </c>
      <c r="B9885" s="213" t="s">
        <v>0</v>
      </c>
      <c r="C9885" s="213" t="s">
        <v>86</v>
      </c>
      <c r="D9885" s="213" t="s">
        <v>73</v>
      </c>
      <c r="E9885" s="213">
        <v>405</v>
      </c>
      <c r="F9885" s="213" t="s">
        <v>201</v>
      </c>
    </row>
    <row r="9886" spans="1:6" x14ac:dyDescent="0.3">
      <c r="A9886" s="213">
        <v>2015</v>
      </c>
      <c r="B9886" s="213" t="s">
        <v>0</v>
      </c>
      <c r="C9886" s="213" t="s">
        <v>86</v>
      </c>
      <c r="D9886" s="213" t="s">
        <v>26</v>
      </c>
      <c r="E9886" s="213">
        <v>110</v>
      </c>
      <c r="F9886" s="213" t="s">
        <v>201</v>
      </c>
    </row>
    <row r="9887" spans="1:6" x14ac:dyDescent="0.3">
      <c r="A9887" s="213">
        <v>2015</v>
      </c>
      <c r="B9887" s="213" t="s">
        <v>0</v>
      </c>
      <c r="C9887" s="213" t="s">
        <v>86</v>
      </c>
      <c r="D9887" s="213" t="s">
        <v>32</v>
      </c>
      <c r="E9887" s="213">
        <v>89</v>
      </c>
      <c r="F9887" s="213" t="s">
        <v>201</v>
      </c>
    </row>
    <row r="9888" spans="1:6" x14ac:dyDescent="0.3">
      <c r="A9888" s="213">
        <v>2015</v>
      </c>
      <c r="B9888" s="213" t="s">
        <v>0</v>
      </c>
      <c r="C9888" s="213" t="s">
        <v>86</v>
      </c>
      <c r="D9888" s="213" t="s">
        <v>46</v>
      </c>
      <c r="E9888" s="213">
        <v>228</v>
      </c>
      <c r="F9888" s="213" t="s">
        <v>201</v>
      </c>
    </row>
    <row r="9889" spans="1:6" x14ac:dyDescent="0.3">
      <c r="A9889" s="213">
        <v>2015</v>
      </c>
      <c r="B9889" s="213" t="s">
        <v>0</v>
      </c>
      <c r="C9889" s="213" t="s">
        <v>86</v>
      </c>
      <c r="D9889" s="213" t="s">
        <v>75</v>
      </c>
      <c r="E9889" s="213">
        <v>231</v>
      </c>
      <c r="F9889" s="213" t="s">
        <v>201</v>
      </c>
    </row>
    <row r="9890" spans="1:6" x14ac:dyDescent="0.3">
      <c r="A9890" s="213">
        <v>2015</v>
      </c>
      <c r="B9890" s="213" t="s">
        <v>0</v>
      </c>
      <c r="C9890" s="213" t="s">
        <v>86</v>
      </c>
      <c r="D9890" s="213" t="s">
        <v>10</v>
      </c>
      <c r="E9890" s="213">
        <v>482</v>
      </c>
      <c r="F9890" s="213" t="s">
        <v>201</v>
      </c>
    </row>
    <row r="9891" spans="1:6" x14ac:dyDescent="0.3">
      <c r="A9891" s="213">
        <v>2015</v>
      </c>
      <c r="B9891" s="213" t="s">
        <v>0</v>
      </c>
      <c r="C9891" s="213" t="s">
        <v>86</v>
      </c>
      <c r="D9891" s="213" t="s">
        <v>291</v>
      </c>
      <c r="E9891" s="213">
        <v>35</v>
      </c>
      <c r="F9891" s="213" t="s">
        <v>201</v>
      </c>
    </row>
    <row r="9892" spans="1:6" x14ac:dyDescent="0.3">
      <c r="A9892" s="213">
        <v>2015</v>
      </c>
      <c r="B9892" s="213" t="s">
        <v>0</v>
      </c>
      <c r="C9892" s="213" t="s">
        <v>86</v>
      </c>
      <c r="D9892" s="213" t="s">
        <v>15</v>
      </c>
      <c r="E9892" s="213">
        <v>338</v>
      </c>
      <c r="F9892" s="213" t="s">
        <v>201</v>
      </c>
    </row>
    <row r="9893" spans="1:6" x14ac:dyDescent="0.3">
      <c r="A9893" s="213">
        <v>2015</v>
      </c>
      <c r="B9893" s="213" t="s">
        <v>0</v>
      </c>
      <c r="C9893" s="213" t="s">
        <v>86</v>
      </c>
      <c r="D9893" s="213" t="s">
        <v>18</v>
      </c>
      <c r="E9893" s="213">
        <v>376</v>
      </c>
      <c r="F9893" s="213" t="s">
        <v>201</v>
      </c>
    </row>
    <row r="9894" spans="1:6" x14ac:dyDescent="0.3">
      <c r="A9894" s="213">
        <v>2015</v>
      </c>
      <c r="B9894" s="213" t="s">
        <v>0</v>
      </c>
      <c r="C9894" s="213" t="s">
        <v>86</v>
      </c>
      <c r="D9894" s="213" t="s">
        <v>77</v>
      </c>
      <c r="E9894" s="213">
        <v>145</v>
      </c>
      <c r="F9894" s="213" t="s">
        <v>201</v>
      </c>
    </row>
    <row r="9895" spans="1:6" x14ac:dyDescent="0.3">
      <c r="A9895" s="213">
        <v>2015</v>
      </c>
      <c r="B9895" s="213" t="s">
        <v>0</v>
      </c>
      <c r="C9895" s="213" t="s">
        <v>86</v>
      </c>
      <c r="D9895" s="213" t="s">
        <v>71</v>
      </c>
      <c r="E9895" s="213">
        <v>150</v>
      </c>
      <c r="F9895" s="213" t="s">
        <v>201</v>
      </c>
    </row>
    <row r="9896" spans="1:6" x14ac:dyDescent="0.3">
      <c r="A9896" s="213">
        <v>2015</v>
      </c>
      <c r="B9896" s="213" t="s">
        <v>0</v>
      </c>
      <c r="C9896" s="213" t="s">
        <v>86</v>
      </c>
      <c r="D9896" s="213" t="s">
        <v>52</v>
      </c>
      <c r="E9896" s="213">
        <v>55</v>
      </c>
      <c r="F9896" s="213" t="s">
        <v>201</v>
      </c>
    </row>
    <row r="9897" spans="1:6" x14ac:dyDescent="0.3">
      <c r="A9897" s="213">
        <v>2015</v>
      </c>
      <c r="B9897" s="213" t="s">
        <v>0</v>
      </c>
      <c r="C9897" s="213" t="s">
        <v>86</v>
      </c>
      <c r="D9897" s="213" t="s">
        <v>20</v>
      </c>
      <c r="E9897" s="213">
        <v>215</v>
      </c>
      <c r="F9897" s="213" t="s">
        <v>201</v>
      </c>
    </row>
    <row r="9898" spans="1:6" x14ac:dyDescent="0.3">
      <c r="A9898" s="213">
        <v>2015</v>
      </c>
      <c r="B9898" s="213" t="s">
        <v>0</v>
      </c>
      <c r="C9898" s="213" t="s">
        <v>86</v>
      </c>
      <c r="D9898" s="213" t="s">
        <v>95</v>
      </c>
      <c r="E9898" s="213">
        <v>462</v>
      </c>
      <c r="F9898" s="213" t="s">
        <v>201</v>
      </c>
    </row>
    <row r="9899" spans="1:6" x14ac:dyDescent="0.3">
      <c r="A9899" s="213">
        <v>2015</v>
      </c>
      <c r="B9899" s="213" t="s">
        <v>0</v>
      </c>
      <c r="C9899" s="213" t="s">
        <v>86</v>
      </c>
      <c r="D9899" s="213" t="s">
        <v>30</v>
      </c>
      <c r="E9899" s="213">
        <v>42</v>
      </c>
      <c r="F9899" s="213" t="s">
        <v>201</v>
      </c>
    </row>
    <row r="9900" spans="1:6" x14ac:dyDescent="0.3">
      <c r="A9900" s="213">
        <v>2015</v>
      </c>
      <c r="B9900" s="213" t="s">
        <v>0</v>
      </c>
      <c r="C9900" s="213" t="s">
        <v>86</v>
      </c>
      <c r="D9900" s="213" t="s">
        <v>281</v>
      </c>
      <c r="E9900" s="292">
        <v>1101</v>
      </c>
      <c r="F9900" s="213" t="s">
        <v>201</v>
      </c>
    </row>
    <row r="9901" spans="1:6" x14ac:dyDescent="0.3">
      <c r="A9901" s="213">
        <v>2015</v>
      </c>
      <c r="B9901" s="213" t="s">
        <v>0</v>
      </c>
      <c r="C9901" s="213" t="s">
        <v>86</v>
      </c>
      <c r="D9901" s="213" t="s">
        <v>282</v>
      </c>
      <c r="E9901" s="213">
        <v>85</v>
      </c>
      <c r="F9901" s="213" t="s">
        <v>201</v>
      </c>
    </row>
    <row r="9902" spans="1:6" x14ac:dyDescent="0.3">
      <c r="A9902" s="213">
        <v>2015</v>
      </c>
      <c r="B9902" s="213" t="s">
        <v>0</v>
      </c>
      <c r="C9902" s="213" t="s">
        <v>86</v>
      </c>
      <c r="D9902" s="213" t="s">
        <v>145</v>
      </c>
      <c r="E9902" s="292">
        <v>3612</v>
      </c>
      <c r="F9902" s="213" t="s">
        <v>201</v>
      </c>
    </row>
    <row r="9903" spans="1:6" x14ac:dyDescent="0.3">
      <c r="A9903" s="213">
        <v>2015</v>
      </c>
      <c r="B9903" s="213" t="s">
        <v>0</v>
      </c>
      <c r="C9903" s="213" t="s">
        <v>86</v>
      </c>
      <c r="D9903" s="213" t="s">
        <v>146</v>
      </c>
      <c r="E9903" s="292">
        <v>2435</v>
      </c>
      <c r="F9903" s="213" t="s">
        <v>201</v>
      </c>
    </row>
    <row r="9904" spans="1:6" x14ac:dyDescent="0.3">
      <c r="A9904" s="213">
        <v>2015</v>
      </c>
      <c r="B9904" s="213" t="s">
        <v>0</v>
      </c>
      <c r="C9904" s="213" t="s">
        <v>86</v>
      </c>
      <c r="D9904" s="213" t="s">
        <v>147</v>
      </c>
      <c r="E9904" s="292">
        <v>4608</v>
      </c>
      <c r="F9904" s="213" t="s">
        <v>201</v>
      </c>
    </row>
    <row r="9905" spans="1:6" x14ac:dyDescent="0.3">
      <c r="A9905" s="213">
        <v>2015</v>
      </c>
      <c r="B9905" s="213" t="s">
        <v>0</v>
      </c>
      <c r="C9905" s="213" t="s">
        <v>84</v>
      </c>
      <c r="D9905" s="213" t="s">
        <v>79</v>
      </c>
      <c r="E9905" s="213">
        <v>102</v>
      </c>
      <c r="F9905" s="213" t="s">
        <v>201</v>
      </c>
    </row>
    <row r="9906" spans="1:6" x14ac:dyDescent="0.3">
      <c r="A9906" s="213">
        <v>2015</v>
      </c>
      <c r="B9906" s="213" t="s">
        <v>0</v>
      </c>
      <c r="C9906" s="213" t="s">
        <v>84</v>
      </c>
      <c r="D9906" s="213" t="s">
        <v>17</v>
      </c>
      <c r="E9906" s="213">
        <v>66</v>
      </c>
      <c r="F9906" s="213" t="s">
        <v>201</v>
      </c>
    </row>
    <row r="9907" spans="1:6" x14ac:dyDescent="0.3">
      <c r="A9907" s="213">
        <v>2015</v>
      </c>
      <c r="B9907" s="213" t="s">
        <v>0</v>
      </c>
      <c r="C9907" s="213" t="s">
        <v>84</v>
      </c>
      <c r="D9907" s="213" t="s">
        <v>11</v>
      </c>
      <c r="E9907" s="213">
        <v>131</v>
      </c>
      <c r="F9907" s="213" t="s">
        <v>201</v>
      </c>
    </row>
    <row r="9908" spans="1:6" x14ac:dyDescent="0.3">
      <c r="A9908" s="213">
        <v>2015</v>
      </c>
      <c r="B9908" s="213" t="s">
        <v>0</v>
      </c>
      <c r="C9908" s="213" t="s">
        <v>84</v>
      </c>
      <c r="D9908" s="213" t="s">
        <v>29</v>
      </c>
      <c r="E9908" s="213">
        <v>35</v>
      </c>
      <c r="F9908" s="213" t="s">
        <v>201</v>
      </c>
    </row>
    <row r="9909" spans="1:6" x14ac:dyDescent="0.3">
      <c r="A9909" s="213">
        <v>2015</v>
      </c>
      <c r="B9909" s="213" t="s">
        <v>0</v>
      </c>
      <c r="C9909" s="213" t="s">
        <v>84</v>
      </c>
      <c r="D9909" s="213" t="s">
        <v>47</v>
      </c>
      <c r="E9909" s="213">
        <v>93</v>
      </c>
      <c r="F9909" s="213" t="s">
        <v>201</v>
      </c>
    </row>
    <row r="9910" spans="1:6" x14ac:dyDescent="0.3">
      <c r="A9910" s="213">
        <v>2015</v>
      </c>
      <c r="B9910" s="213" t="s">
        <v>0</v>
      </c>
      <c r="C9910" s="213" t="s">
        <v>84</v>
      </c>
      <c r="D9910" s="213" t="s">
        <v>74</v>
      </c>
      <c r="E9910" s="213">
        <v>86</v>
      </c>
      <c r="F9910" s="213" t="s">
        <v>201</v>
      </c>
    </row>
    <row r="9911" spans="1:6" x14ac:dyDescent="0.3">
      <c r="A9911" s="213">
        <v>2015</v>
      </c>
      <c r="B9911" s="213" t="s">
        <v>0</v>
      </c>
      <c r="C9911" s="213" t="s">
        <v>84</v>
      </c>
      <c r="D9911" s="213" t="s">
        <v>60</v>
      </c>
      <c r="E9911" s="213">
        <v>36</v>
      </c>
      <c r="F9911" s="213" t="s">
        <v>201</v>
      </c>
    </row>
    <row r="9912" spans="1:6" x14ac:dyDescent="0.3">
      <c r="A9912" s="213">
        <v>2015</v>
      </c>
      <c r="B9912" s="213" t="s">
        <v>0</v>
      </c>
      <c r="C9912" s="213" t="s">
        <v>84</v>
      </c>
      <c r="D9912" s="213" t="s">
        <v>25</v>
      </c>
      <c r="E9912" s="213">
        <v>78</v>
      </c>
      <c r="F9912" s="213" t="s">
        <v>201</v>
      </c>
    </row>
    <row r="9913" spans="1:6" x14ac:dyDescent="0.3">
      <c r="A9913" s="213">
        <v>2015</v>
      </c>
      <c r="B9913" s="213" t="s">
        <v>0</v>
      </c>
      <c r="C9913" s="213" t="s">
        <v>84</v>
      </c>
      <c r="D9913" s="213" t="s">
        <v>7</v>
      </c>
      <c r="E9913" s="213">
        <v>116</v>
      </c>
      <c r="F9913" s="213" t="s">
        <v>201</v>
      </c>
    </row>
    <row r="9914" spans="1:6" x14ac:dyDescent="0.3">
      <c r="A9914" s="213">
        <v>2015</v>
      </c>
      <c r="B9914" s="213" t="s">
        <v>0</v>
      </c>
      <c r="C9914" s="213" t="s">
        <v>84</v>
      </c>
      <c r="D9914" s="213" t="s">
        <v>21</v>
      </c>
      <c r="E9914" s="213">
        <v>31</v>
      </c>
      <c r="F9914" s="213" t="s">
        <v>201</v>
      </c>
    </row>
    <row r="9915" spans="1:6" x14ac:dyDescent="0.3">
      <c r="A9915" s="213">
        <v>2015</v>
      </c>
      <c r="B9915" s="213" t="s">
        <v>0</v>
      </c>
      <c r="C9915" s="213" t="s">
        <v>84</v>
      </c>
      <c r="D9915" s="213" t="s">
        <v>16</v>
      </c>
      <c r="E9915" s="213">
        <v>89</v>
      </c>
      <c r="F9915" s="213" t="s">
        <v>201</v>
      </c>
    </row>
    <row r="9916" spans="1:6" x14ac:dyDescent="0.3">
      <c r="A9916" s="213">
        <v>2015</v>
      </c>
      <c r="B9916" s="213" t="s">
        <v>0</v>
      </c>
      <c r="C9916" s="213" t="s">
        <v>84</v>
      </c>
      <c r="D9916" s="213" t="s">
        <v>2</v>
      </c>
      <c r="E9916" s="213">
        <v>188</v>
      </c>
      <c r="F9916" s="213" t="s">
        <v>201</v>
      </c>
    </row>
    <row r="9917" spans="1:6" x14ac:dyDescent="0.3">
      <c r="A9917" s="213">
        <v>2015</v>
      </c>
      <c r="B9917" s="213" t="s">
        <v>0</v>
      </c>
      <c r="C9917" s="213" t="s">
        <v>84</v>
      </c>
      <c r="D9917" s="213" t="s">
        <v>4</v>
      </c>
      <c r="E9917" s="213">
        <v>174</v>
      </c>
      <c r="F9917" s="213" t="s">
        <v>201</v>
      </c>
    </row>
    <row r="9918" spans="1:6" x14ac:dyDescent="0.3">
      <c r="A9918" s="213">
        <v>2015</v>
      </c>
      <c r="B9918" s="213" t="s">
        <v>0</v>
      </c>
      <c r="C9918" s="213" t="s">
        <v>84</v>
      </c>
      <c r="D9918" s="213" t="s">
        <v>8</v>
      </c>
      <c r="E9918" s="213">
        <v>57</v>
      </c>
      <c r="F9918" s="213" t="s">
        <v>201</v>
      </c>
    </row>
    <row r="9919" spans="1:6" x14ac:dyDescent="0.3">
      <c r="A9919" s="213">
        <v>2015</v>
      </c>
      <c r="B9919" s="213" t="s">
        <v>0</v>
      </c>
      <c r="C9919" s="213" t="s">
        <v>84</v>
      </c>
      <c r="D9919" s="213" t="s">
        <v>78</v>
      </c>
      <c r="E9919" s="213">
        <v>73</v>
      </c>
      <c r="F9919" s="213" t="s">
        <v>201</v>
      </c>
    </row>
    <row r="9920" spans="1:6" x14ac:dyDescent="0.3">
      <c r="A9920" s="213">
        <v>2015</v>
      </c>
      <c r="B9920" s="213" t="s">
        <v>0</v>
      </c>
      <c r="C9920" s="213" t="s">
        <v>84</v>
      </c>
      <c r="D9920" s="213" t="s">
        <v>27</v>
      </c>
      <c r="E9920" s="213">
        <v>47</v>
      </c>
      <c r="F9920" s="213" t="s">
        <v>201</v>
      </c>
    </row>
    <row r="9921" spans="1:6" x14ac:dyDescent="0.3">
      <c r="A9921" s="213">
        <v>2015</v>
      </c>
      <c r="B9921" s="213" t="s">
        <v>0</v>
      </c>
      <c r="C9921" s="213" t="s">
        <v>84</v>
      </c>
      <c r="D9921" s="213" t="s">
        <v>13</v>
      </c>
      <c r="E9921" s="213">
        <v>30</v>
      </c>
      <c r="F9921" s="213" t="s">
        <v>201</v>
      </c>
    </row>
    <row r="9922" spans="1:6" x14ac:dyDescent="0.3">
      <c r="A9922" s="213">
        <v>2015</v>
      </c>
      <c r="B9922" s="213" t="s">
        <v>0</v>
      </c>
      <c r="C9922" s="213" t="s">
        <v>84</v>
      </c>
      <c r="D9922" s="213" t="s">
        <v>70</v>
      </c>
      <c r="E9922" s="213">
        <v>59</v>
      </c>
      <c r="F9922" s="213" t="s">
        <v>201</v>
      </c>
    </row>
    <row r="9923" spans="1:6" x14ac:dyDescent="0.3">
      <c r="A9923" s="213">
        <v>2015</v>
      </c>
      <c r="B9923" s="213" t="s">
        <v>0</v>
      </c>
      <c r="C9923" s="213" t="s">
        <v>84</v>
      </c>
      <c r="D9923" s="213" t="s">
        <v>6</v>
      </c>
      <c r="E9923" s="292">
        <v>1015</v>
      </c>
      <c r="F9923" s="213" t="s">
        <v>201</v>
      </c>
    </row>
    <row r="9924" spans="1:6" x14ac:dyDescent="0.3">
      <c r="A9924" s="213">
        <v>2015</v>
      </c>
      <c r="B9924" s="213" t="s">
        <v>0</v>
      </c>
      <c r="C9924" s="213" t="s">
        <v>84</v>
      </c>
      <c r="D9924" s="213" t="s">
        <v>62</v>
      </c>
      <c r="E9924" s="213">
        <v>38</v>
      </c>
      <c r="F9924" s="213" t="s">
        <v>201</v>
      </c>
    </row>
    <row r="9925" spans="1:6" x14ac:dyDescent="0.3">
      <c r="A9925" s="213">
        <v>2015</v>
      </c>
      <c r="B9925" s="213" t="s">
        <v>0</v>
      </c>
      <c r="C9925" s="213" t="s">
        <v>84</v>
      </c>
      <c r="D9925" s="213" t="s">
        <v>5</v>
      </c>
      <c r="E9925" s="213">
        <v>120</v>
      </c>
      <c r="F9925" s="213" t="s">
        <v>201</v>
      </c>
    </row>
    <row r="9926" spans="1:6" x14ac:dyDescent="0.3">
      <c r="A9926" s="213">
        <v>2015</v>
      </c>
      <c r="B9926" s="213" t="s">
        <v>0</v>
      </c>
      <c r="C9926" s="213" t="s">
        <v>84</v>
      </c>
      <c r="D9926" s="213" t="s">
        <v>76</v>
      </c>
      <c r="E9926" s="213">
        <v>64</v>
      </c>
      <c r="F9926" s="213" t="s">
        <v>201</v>
      </c>
    </row>
    <row r="9927" spans="1:6" x14ac:dyDescent="0.3">
      <c r="A9927" s="213">
        <v>2015</v>
      </c>
      <c r="B9927" s="213" t="s">
        <v>0</v>
      </c>
      <c r="C9927" s="213" t="s">
        <v>84</v>
      </c>
      <c r="D9927" s="213" t="s">
        <v>22</v>
      </c>
      <c r="E9927" s="213">
        <v>35</v>
      </c>
      <c r="F9927" s="213" t="s">
        <v>201</v>
      </c>
    </row>
    <row r="9928" spans="1:6" x14ac:dyDescent="0.3">
      <c r="A9928" s="213">
        <v>2015</v>
      </c>
      <c r="B9928" s="213" t="s">
        <v>0</v>
      </c>
      <c r="C9928" s="213" t="s">
        <v>84</v>
      </c>
      <c r="D9928" s="213" t="s">
        <v>23</v>
      </c>
      <c r="E9928" s="213">
        <v>38</v>
      </c>
      <c r="F9928" s="213" t="s">
        <v>201</v>
      </c>
    </row>
    <row r="9929" spans="1:6" x14ac:dyDescent="0.3">
      <c r="A9929" s="213">
        <v>2015</v>
      </c>
      <c r="B9929" s="213" t="s">
        <v>0</v>
      </c>
      <c r="C9929" s="213" t="s">
        <v>84</v>
      </c>
      <c r="D9929" s="213" t="s">
        <v>278</v>
      </c>
      <c r="E9929" s="213">
        <v>49</v>
      </c>
      <c r="F9929" s="213" t="s">
        <v>201</v>
      </c>
    </row>
    <row r="9930" spans="1:6" x14ac:dyDescent="0.3">
      <c r="A9930" s="213">
        <v>2015</v>
      </c>
      <c r="B9930" s="213" t="s">
        <v>0</v>
      </c>
      <c r="C9930" s="213" t="s">
        <v>84</v>
      </c>
      <c r="D9930" s="213" t="s">
        <v>19</v>
      </c>
      <c r="E9930" s="213">
        <v>45</v>
      </c>
      <c r="F9930" s="213" t="s">
        <v>201</v>
      </c>
    </row>
    <row r="9931" spans="1:6" x14ac:dyDescent="0.3">
      <c r="A9931" s="213">
        <v>2015</v>
      </c>
      <c r="B9931" s="213" t="s">
        <v>0</v>
      </c>
      <c r="C9931" s="213" t="s">
        <v>84</v>
      </c>
      <c r="D9931" s="213" t="s">
        <v>3</v>
      </c>
      <c r="E9931" s="213">
        <v>197</v>
      </c>
      <c r="F9931" s="213" t="s">
        <v>201</v>
      </c>
    </row>
    <row r="9932" spans="1:6" x14ac:dyDescent="0.3">
      <c r="A9932" s="213">
        <v>2015</v>
      </c>
      <c r="B9932" s="213" t="s">
        <v>0</v>
      </c>
      <c r="C9932" s="213" t="s">
        <v>84</v>
      </c>
      <c r="D9932" s="213" t="s">
        <v>80</v>
      </c>
      <c r="E9932" s="213">
        <v>47</v>
      </c>
      <c r="F9932" s="213" t="s">
        <v>201</v>
      </c>
    </row>
    <row r="9933" spans="1:6" x14ac:dyDescent="0.3">
      <c r="A9933" s="213">
        <v>2015</v>
      </c>
      <c r="B9933" s="213" t="s">
        <v>0</v>
      </c>
      <c r="C9933" s="213" t="s">
        <v>84</v>
      </c>
      <c r="D9933" s="213" t="s">
        <v>39</v>
      </c>
      <c r="E9933" s="213">
        <v>32</v>
      </c>
      <c r="F9933" s="213" t="s">
        <v>201</v>
      </c>
    </row>
    <row r="9934" spans="1:6" x14ac:dyDescent="0.3">
      <c r="A9934" s="213">
        <v>2015</v>
      </c>
      <c r="B9934" s="213" t="s">
        <v>0</v>
      </c>
      <c r="C9934" s="213" t="s">
        <v>84</v>
      </c>
      <c r="D9934" s="213" t="s">
        <v>14</v>
      </c>
      <c r="E9934" s="213">
        <v>84</v>
      </c>
      <c r="F9934" s="213" t="s">
        <v>201</v>
      </c>
    </row>
    <row r="9935" spans="1:6" x14ac:dyDescent="0.3">
      <c r="A9935" s="213">
        <v>2015</v>
      </c>
      <c r="B9935" s="213" t="s">
        <v>0</v>
      </c>
      <c r="C9935" s="213" t="s">
        <v>84</v>
      </c>
      <c r="D9935" s="213" t="s">
        <v>24</v>
      </c>
      <c r="E9935" s="213">
        <v>123</v>
      </c>
      <c r="F9935" s="213" t="s">
        <v>201</v>
      </c>
    </row>
    <row r="9936" spans="1:6" x14ac:dyDescent="0.3">
      <c r="A9936" s="213">
        <v>2015</v>
      </c>
      <c r="B9936" s="213" t="s">
        <v>0</v>
      </c>
      <c r="C9936" s="213" t="s">
        <v>84</v>
      </c>
      <c r="D9936" s="213" t="s">
        <v>9</v>
      </c>
      <c r="E9936" s="213">
        <v>69</v>
      </c>
      <c r="F9936" s="213" t="s">
        <v>201</v>
      </c>
    </row>
    <row r="9937" spans="1:6" x14ac:dyDescent="0.3">
      <c r="A9937" s="213">
        <v>2015</v>
      </c>
      <c r="B9937" s="213" t="s">
        <v>0</v>
      </c>
      <c r="C9937" s="213" t="s">
        <v>84</v>
      </c>
      <c r="D9937" s="213" t="s">
        <v>67</v>
      </c>
      <c r="E9937" s="213">
        <v>30</v>
      </c>
      <c r="F9937" s="213" t="s">
        <v>201</v>
      </c>
    </row>
    <row r="9938" spans="1:6" x14ac:dyDescent="0.3">
      <c r="A9938" s="213">
        <v>2015</v>
      </c>
      <c r="B9938" s="213" t="s">
        <v>0</v>
      </c>
      <c r="C9938" s="213" t="s">
        <v>84</v>
      </c>
      <c r="D9938" s="213" t="s">
        <v>28</v>
      </c>
      <c r="E9938" s="213">
        <v>49</v>
      </c>
      <c r="F9938" s="213" t="s">
        <v>201</v>
      </c>
    </row>
    <row r="9939" spans="1:6" x14ac:dyDescent="0.3">
      <c r="A9939" s="213">
        <v>2015</v>
      </c>
      <c r="B9939" s="213" t="s">
        <v>0</v>
      </c>
      <c r="C9939" s="213" t="s">
        <v>84</v>
      </c>
      <c r="D9939" s="213" t="s">
        <v>64</v>
      </c>
      <c r="E9939" s="213">
        <v>61</v>
      </c>
      <c r="F9939" s="213" t="s">
        <v>201</v>
      </c>
    </row>
    <row r="9940" spans="1:6" x14ac:dyDescent="0.3">
      <c r="A9940" s="213">
        <v>2015</v>
      </c>
      <c r="B9940" s="213" t="s">
        <v>0</v>
      </c>
      <c r="C9940" s="213" t="s">
        <v>84</v>
      </c>
      <c r="D9940" s="213" t="s">
        <v>73</v>
      </c>
      <c r="E9940" s="213">
        <v>61</v>
      </c>
      <c r="F9940" s="213" t="s">
        <v>201</v>
      </c>
    </row>
    <row r="9941" spans="1:6" x14ac:dyDescent="0.3">
      <c r="A9941" s="213">
        <v>2015</v>
      </c>
      <c r="B9941" s="213" t="s">
        <v>0</v>
      </c>
      <c r="C9941" s="213" t="s">
        <v>84</v>
      </c>
      <c r="D9941" s="213" t="s">
        <v>26</v>
      </c>
      <c r="E9941" s="213">
        <v>35</v>
      </c>
      <c r="F9941" s="213" t="s">
        <v>201</v>
      </c>
    </row>
    <row r="9942" spans="1:6" x14ac:dyDescent="0.3">
      <c r="A9942" s="213">
        <v>2015</v>
      </c>
      <c r="B9942" s="213" t="s">
        <v>0</v>
      </c>
      <c r="C9942" s="213" t="s">
        <v>84</v>
      </c>
      <c r="D9942" s="213" t="s">
        <v>32</v>
      </c>
      <c r="E9942" s="213">
        <v>33</v>
      </c>
      <c r="F9942" s="213" t="s">
        <v>201</v>
      </c>
    </row>
    <row r="9943" spans="1:6" x14ac:dyDescent="0.3">
      <c r="A9943" s="213">
        <v>2015</v>
      </c>
      <c r="B9943" s="213" t="s">
        <v>0</v>
      </c>
      <c r="C9943" s="213" t="s">
        <v>84</v>
      </c>
      <c r="D9943" s="213" t="s">
        <v>46</v>
      </c>
      <c r="E9943" s="213">
        <v>58</v>
      </c>
      <c r="F9943" s="213" t="s">
        <v>201</v>
      </c>
    </row>
    <row r="9944" spans="1:6" x14ac:dyDescent="0.3">
      <c r="A9944" s="213">
        <v>2015</v>
      </c>
      <c r="B9944" s="213" t="s">
        <v>0</v>
      </c>
      <c r="C9944" s="213" t="s">
        <v>84</v>
      </c>
      <c r="D9944" s="213" t="s">
        <v>75</v>
      </c>
      <c r="E9944" s="213">
        <v>39</v>
      </c>
      <c r="F9944" s="213" t="s">
        <v>201</v>
      </c>
    </row>
    <row r="9945" spans="1:6" x14ac:dyDescent="0.3">
      <c r="A9945" s="213">
        <v>2015</v>
      </c>
      <c r="B9945" s="213" t="s">
        <v>0</v>
      </c>
      <c r="C9945" s="213" t="s">
        <v>84</v>
      </c>
      <c r="D9945" s="213" t="s">
        <v>10</v>
      </c>
      <c r="E9945" s="213">
        <v>143</v>
      </c>
      <c r="F9945" s="213" t="s">
        <v>201</v>
      </c>
    </row>
    <row r="9946" spans="1:6" x14ac:dyDescent="0.3">
      <c r="A9946" s="213">
        <v>2015</v>
      </c>
      <c r="B9946" s="213" t="s">
        <v>0</v>
      </c>
      <c r="C9946" s="213" t="s">
        <v>84</v>
      </c>
      <c r="D9946" s="213" t="s">
        <v>15</v>
      </c>
      <c r="E9946" s="213">
        <v>104</v>
      </c>
      <c r="F9946" s="213" t="s">
        <v>201</v>
      </c>
    </row>
    <row r="9947" spans="1:6" x14ac:dyDescent="0.3">
      <c r="A9947" s="213">
        <v>2015</v>
      </c>
      <c r="B9947" s="213" t="s">
        <v>0</v>
      </c>
      <c r="C9947" s="213" t="s">
        <v>84</v>
      </c>
      <c r="D9947" s="213" t="s">
        <v>18</v>
      </c>
      <c r="E9947" s="213">
        <v>90</v>
      </c>
      <c r="F9947" s="213" t="s">
        <v>201</v>
      </c>
    </row>
    <row r="9948" spans="1:6" x14ac:dyDescent="0.3">
      <c r="A9948" s="213">
        <v>2015</v>
      </c>
      <c r="B9948" s="213" t="s">
        <v>0</v>
      </c>
      <c r="C9948" s="213" t="s">
        <v>84</v>
      </c>
      <c r="D9948" s="213" t="s">
        <v>71</v>
      </c>
      <c r="E9948" s="213">
        <v>37</v>
      </c>
      <c r="F9948" s="213" t="s">
        <v>201</v>
      </c>
    </row>
    <row r="9949" spans="1:6" x14ac:dyDescent="0.3">
      <c r="A9949" s="213">
        <v>2015</v>
      </c>
      <c r="B9949" s="213" t="s">
        <v>0</v>
      </c>
      <c r="C9949" s="213" t="s">
        <v>84</v>
      </c>
      <c r="D9949" s="213" t="s">
        <v>20</v>
      </c>
      <c r="E9949" s="213">
        <v>48</v>
      </c>
      <c r="F9949" s="213" t="s">
        <v>201</v>
      </c>
    </row>
    <row r="9950" spans="1:6" x14ac:dyDescent="0.3">
      <c r="A9950" s="213">
        <v>2015</v>
      </c>
      <c r="B9950" s="213" t="s">
        <v>0</v>
      </c>
      <c r="C9950" s="213" t="s">
        <v>84</v>
      </c>
      <c r="D9950" s="213" t="s">
        <v>95</v>
      </c>
      <c r="E9950" s="213">
        <v>74</v>
      </c>
      <c r="F9950" s="213" t="s">
        <v>201</v>
      </c>
    </row>
    <row r="9951" spans="1:6" x14ac:dyDescent="0.3">
      <c r="A9951" s="213">
        <v>2015</v>
      </c>
      <c r="B9951" s="213" t="s">
        <v>0</v>
      </c>
      <c r="C9951" s="213" t="s">
        <v>84</v>
      </c>
      <c r="D9951" s="213" t="s">
        <v>281</v>
      </c>
      <c r="E9951" s="213">
        <v>244</v>
      </c>
      <c r="F9951" s="213" t="s">
        <v>201</v>
      </c>
    </row>
    <row r="9952" spans="1:6" x14ac:dyDescent="0.3">
      <c r="A9952" s="213">
        <v>2015</v>
      </c>
      <c r="B9952" s="213" t="s">
        <v>0</v>
      </c>
      <c r="C9952" s="213" t="s">
        <v>84</v>
      </c>
      <c r="D9952" s="213" t="s">
        <v>145</v>
      </c>
      <c r="E9952" s="292">
        <v>5545</v>
      </c>
      <c r="F9952" s="213" t="s">
        <v>201</v>
      </c>
    </row>
    <row r="9953" spans="1:6" x14ac:dyDescent="0.3">
      <c r="A9953" s="213">
        <v>2015</v>
      </c>
      <c r="B9953" s="213" t="s">
        <v>0</v>
      </c>
      <c r="C9953" s="213" t="s">
        <v>84</v>
      </c>
      <c r="D9953" s="213" t="s">
        <v>146</v>
      </c>
      <c r="E9953" s="213">
        <v>587</v>
      </c>
      <c r="F9953" s="213" t="s">
        <v>201</v>
      </c>
    </row>
    <row r="9954" spans="1:6" x14ac:dyDescent="0.3">
      <c r="A9954" s="213">
        <v>2015</v>
      </c>
      <c r="B9954" s="213" t="s">
        <v>0</v>
      </c>
      <c r="C9954" s="213" t="s">
        <v>84</v>
      </c>
      <c r="D9954" s="213" t="s">
        <v>147</v>
      </c>
      <c r="E9954" s="292">
        <v>5696</v>
      </c>
      <c r="F9954" s="213" t="s">
        <v>201</v>
      </c>
    </row>
    <row r="9955" spans="1:6" x14ac:dyDescent="0.3">
      <c r="A9955" s="213">
        <v>2015</v>
      </c>
      <c r="B9955" s="213" t="s">
        <v>0</v>
      </c>
      <c r="C9955" s="213" t="s">
        <v>293</v>
      </c>
      <c r="D9955" s="213" t="s">
        <v>79</v>
      </c>
      <c r="E9955" s="213">
        <v>104</v>
      </c>
      <c r="F9955" s="213" t="s">
        <v>201</v>
      </c>
    </row>
    <row r="9956" spans="1:6" x14ac:dyDescent="0.3">
      <c r="A9956" s="213">
        <v>2015</v>
      </c>
      <c r="B9956" s="213" t="s">
        <v>0</v>
      </c>
      <c r="C9956" s="213" t="s">
        <v>293</v>
      </c>
      <c r="D9956" s="213" t="s">
        <v>17</v>
      </c>
      <c r="E9956" s="213">
        <v>89</v>
      </c>
      <c r="F9956" s="213" t="s">
        <v>201</v>
      </c>
    </row>
    <row r="9957" spans="1:6" x14ac:dyDescent="0.3">
      <c r="A9957" s="213">
        <v>2015</v>
      </c>
      <c r="B9957" s="213" t="s">
        <v>0</v>
      </c>
      <c r="C9957" s="213" t="s">
        <v>293</v>
      </c>
      <c r="D9957" s="213" t="s">
        <v>11</v>
      </c>
      <c r="E9957" s="213">
        <v>166</v>
      </c>
      <c r="F9957" s="213" t="s">
        <v>201</v>
      </c>
    </row>
    <row r="9958" spans="1:6" x14ac:dyDescent="0.3">
      <c r="A9958" s="213">
        <v>2015</v>
      </c>
      <c r="B9958" s="213" t="s">
        <v>0</v>
      </c>
      <c r="C9958" s="213" t="s">
        <v>293</v>
      </c>
      <c r="D9958" s="213" t="s">
        <v>56</v>
      </c>
      <c r="E9958" s="213">
        <v>76</v>
      </c>
      <c r="F9958" s="213" t="s">
        <v>201</v>
      </c>
    </row>
    <row r="9959" spans="1:6" x14ac:dyDescent="0.3">
      <c r="A9959" s="213">
        <v>2015</v>
      </c>
      <c r="B9959" s="213" t="s">
        <v>0</v>
      </c>
      <c r="C9959" s="213" t="s">
        <v>293</v>
      </c>
      <c r="D9959" s="213" t="s">
        <v>29</v>
      </c>
      <c r="E9959" s="213">
        <v>43</v>
      </c>
      <c r="F9959" s="213" t="s">
        <v>201</v>
      </c>
    </row>
    <row r="9960" spans="1:6" x14ac:dyDescent="0.3">
      <c r="A9960" s="213">
        <v>2015</v>
      </c>
      <c r="B9960" s="213" t="s">
        <v>0</v>
      </c>
      <c r="C9960" s="213" t="s">
        <v>293</v>
      </c>
      <c r="D9960" s="213" t="s">
        <v>47</v>
      </c>
      <c r="E9960" s="213">
        <v>100</v>
      </c>
      <c r="F9960" s="213" t="s">
        <v>201</v>
      </c>
    </row>
    <row r="9961" spans="1:6" x14ac:dyDescent="0.3">
      <c r="A9961" s="213">
        <v>2015</v>
      </c>
      <c r="B9961" s="213" t="s">
        <v>0</v>
      </c>
      <c r="C9961" s="213" t="s">
        <v>293</v>
      </c>
      <c r="D9961" s="213" t="s">
        <v>74</v>
      </c>
      <c r="E9961" s="213">
        <v>112</v>
      </c>
      <c r="F9961" s="213" t="s">
        <v>201</v>
      </c>
    </row>
    <row r="9962" spans="1:6" x14ac:dyDescent="0.3">
      <c r="A9962" s="213">
        <v>2015</v>
      </c>
      <c r="B9962" s="213" t="s">
        <v>0</v>
      </c>
      <c r="C9962" s="213" t="s">
        <v>293</v>
      </c>
      <c r="D9962" s="213" t="s">
        <v>33</v>
      </c>
      <c r="E9962" s="213">
        <v>34</v>
      </c>
      <c r="F9962" s="213" t="s">
        <v>201</v>
      </c>
    </row>
    <row r="9963" spans="1:6" x14ac:dyDescent="0.3">
      <c r="A9963" s="213">
        <v>2015</v>
      </c>
      <c r="B9963" s="213" t="s">
        <v>0</v>
      </c>
      <c r="C9963" s="213" t="s">
        <v>293</v>
      </c>
      <c r="D9963" s="213" t="s">
        <v>60</v>
      </c>
      <c r="E9963" s="213">
        <v>33</v>
      </c>
      <c r="F9963" s="213" t="s">
        <v>201</v>
      </c>
    </row>
    <row r="9964" spans="1:6" x14ac:dyDescent="0.3">
      <c r="A9964" s="213">
        <v>2015</v>
      </c>
      <c r="B9964" s="213" t="s">
        <v>0</v>
      </c>
      <c r="C9964" s="213" t="s">
        <v>293</v>
      </c>
      <c r="D9964" s="213" t="s">
        <v>25</v>
      </c>
      <c r="E9964" s="213">
        <v>88</v>
      </c>
      <c r="F9964" s="213" t="s">
        <v>201</v>
      </c>
    </row>
    <row r="9965" spans="1:6" x14ac:dyDescent="0.3">
      <c r="A9965" s="213">
        <v>2015</v>
      </c>
      <c r="B9965" s="213" t="s">
        <v>0</v>
      </c>
      <c r="C9965" s="213" t="s">
        <v>293</v>
      </c>
      <c r="D9965" s="213" t="s">
        <v>7</v>
      </c>
      <c r="E9965" s="213">
        <v>108</v>
      </c>
      <c r="F9965" s="213" t="s">
        <v>201</v>
      </c>
    </row>
    <row r="9966" spans="1:6" x14ac:dyDescent="0.3">
      <c r="A9966" s="213">
        <v>2015</v>
      </c>
      <c r="B9966" s="213" t="s">
        <v>0</v>
      </c>
      <c r="C9966" s="213" t="s">
        <v>293</v>
      </c>
      <c r="D9966" s="213" t="s">
        <v>36</v>
      </c>
      <c r="E9966" s="213">
        <v>43</v>
      </c>
      <c r="F9966" s="213" t="s">
        <v>201</v>
      </c>
    </row>
    <row r="9967" spans="1:6" x14ac:dyDescent="0.3">
      <c r="A9967" s="213">
        <v>2015</v>
      </c>
      <c r="B9967" s="213" t="s">
        <v>0</v>
      </c>
      <c r="C9967" s="213" t="s">
        <v>293</v>
      </c>
      <c r="D9967" s="213" t="s">
        <v>21</v>
      </c>
      <c r="E9967" s="213">
        <v>35</v>
      </c>
      <c r="F9967" s="213" t="s">
        <v>201</v>
      </c>
    </row>
    <row r="9968" spans="1:6" x14ac:dyDescent="0.3">
      <c r="A9968" s="213">
        <v>2015</v>
      </c>
      <c r="B9968" s="213" t="s">
        <v>0</v>
      </c>
      <c r="C9968" s="213" t="s">
        <v>293</v>
      </c>
      <c r="D9968" s="213" t="s">
        <v>16</v>
      </c>
      <c r="E9968" s="213">
        <v>84</v>
      </c>
      <c r="F9968" s="213" t="s">
        <v>201</v>
      </c>
    </row>
    <row r="9969" spans="1:6" x14ac:dyDescent="0.3">
      <c r="A9969" s="213">
        <v>2015</v>
      </c>
      <c r="B9969" s="213" t="s">
        <v>0</v>
      </c>
      <c r="C9969" s="213" t="s">
        <v>293</v>
      </c>
      <c r="D9969" s="213" t="s">
        <v>2</v>
      </c>
      <c r="E9969" s="213">
        <v>209</v>
      </c>
      <c r="F9969" s="213" t="s">
        <v>201</v>
      </c>
    </row>
    <row r="9970" spans="1:6" x14ac:dyDescent="0.3">
      <c r="A9970" s="213">
        <v>2015</v>
      </c>
      <c r="B9970" s="213" t="s">
        <v>0</v>
      </c>
      <c r="C9970" s="213" t="s">
        <v>293</v>
      </c>
      <c r="D9970" s="213" t="s">
        <v>4</v>
      </c>
      <c r="E9970" s="213">
        <v>219</v>
      </c>
      <c r="F9970" s="213" t="s">
        <v>201</v>
      </c>
    </row>
    <row r="9971" spans="1:6" x14ac:dyDescent="0.3">
      <c r="A9971" s="213">
        <v>2015</v>
      </c>
      <c r="B9971" s="213" t="s">
        <v>0</v>
      </c>
      <c r="C9971" s="213" t="s">
        <v>293</v>
      </c>
      <c r="D9971" s="213" t="s">
        <v>38</v>
      </c>
      <c r="E9971" s="213">
        <v>31</v>
      </c>
      <c r="F9971" s="213" t="s">
        <v>201</v>
      </c>
    </row>
    <row r="9972" spans="1:6" x14ac:dyDescent="0.3">
      <c r="A9972" s="213">
        <v>2015</v>
      </c>
      <c r="B9972" s="213" t="s">
        <v>0</v>
      </c>
      <c r="C9972" s="213" t="s">
        <v>293</v>
      </c>
      <c r="D9972" s="213" t="s">
        <v>8</v>
      </c>
      <c r="E9972" s="213">
        <v>84</v>
      </c>
      <c r="F9972" s="213" t="s">
        <v>201</v>
      </c>
    </row>
    <row r="9973" spans="1:6" x14ac:dyDescent="0.3">
      <c r="A9973" s="213">
        <v>2015</v>
      </c>
      <c r="B9973" s="213" t="s">
        <v>0</v>
      </c>
      <c r="C9973" s="213" t="s">
        <v>293</v>
      </c>
      <c r="D9973" s="213" t="s">
        <v>78</v>
      </c>
      <c r="E9973" s="213">
        <v>128</v>
      </c>
      <c r="F9973" s="213" t="s">
        <v>201</v>
      </c>
    </row>
    <row r="9974" spans="1:6" x14ac:dyDescent="0.3">
      <c r="A9974" s="213">
        <v>2015</v>
      </c>
      <c r="B9974" s="213" t="s">
        <v>0</v>
      </c>
      <c r="C9974" s="213" t="s">
        <v>293</v>
      </c>
      <c r="D9974" s="213" t="s">
        <v>27</v>
      </c>
      <c r="E9974" s="213">
        <v>81</v>
      </c>
      <c r="F9974" s="213" t="s">
        <v>201</v>
      </c>
    </row>
    <row r="9975" spans="1:6" x14ac:dyDescent="0.3">
      <c r="A9975" s="213">
        <v>2015</v>
      </c>
      <c r="B9975" s="213" t="s">
        <v>0</v>
      </c>
      <c r="C9975" s="213" t="s">
        <v>293</v>
      </c>
      <c r="D9975" s="213" t="s">
        <v>13</v>
      </c>
      <c r="E9975" s="213">
        <v>36</v>
      </c>
      <c r="F9975" s="213" t="s">
        <v>201</v>
      </c>
    </row>
    <row r="9976" spans="1:6" x14ac:dyDescent="0.3">
      <c r="A9976" s="213">
        <v>2015</v>
      </c>
      <c r="B9976" s="213" t="s">
        <v>0</v>
      </c>
      <c r="C9976" s="213" t="s">
        <v>293</v>
      </c>
      <c r="D9976" s="213" t="s">
        <v>70</v>
      </c>
      <c r="E9976" s="213">
        <v>187</v>
      </c>
      <c r="F9976" s="213" t="s">
        <v>201</v>
      </c>
    </row>
    <row r="9977" spans="1:6" x14ac:dyDescent="0.3">
      <c r="A9977" s="213">
        <v>2015</v>
      </c>
      <c r="B9977" s="213" t="s">
        <v>0</v>
      </c>
      <c r="C9977" s="213" t="s">
        <v>293</v>
      </c>
      <c r="D9977" s="213" t="s">
        <v>6</v>
      </c>
      <c r="E9977" s="213">
        <v>205</v>
      </c>
      <c r="F9977" s="213" t="s">
        <v>201</v>
      </c>
    </row>
    <row r="9978" spans="1:6" x14ac:dyDescent="0.3">
      <c r="A9978" s="213">
        <v>2015</v>
      </c>
      <c r="B9978" s="213" t="s">
        <v>0</v>
      </c>
      <c r="C9978" s="213" t="s">
        <v>293</v>
      </c>
      <c r="D9978" s="213" t="s">
        <v>62</v>
      </c>
      <c r="E9978" s="213">
        <v>69</v>
      </c>
      <c r="F9978" s="213" t="s">
        <v>201</v>
      </c>
    </row>
    <row r="9979" spans="1:6" x14ac:dyDescent="0.3">
      <c r="A9979" s="213">
        <v>2015</v>
      </c>
      <c r="B9979" s="213" t="s">
        <v>0</v>
      </c>
      <c r="C9979" s="213" t="s">
        <v>293</v>
      </c>
      <c r="D9979" s="213" t="s">
        <v>5</v>
      </c>
      <c r="E9979" s="213">
        <v>165</v>
      </c>
      <c r="F9979" s="213" t="s">
        <v>201</v>
      </c>
    </row>
    <row r="9980" spans="1:6" x14ac:dyDescent="0.3">
      <c r="A9980" s="213">
        <v>2015</v>
      </c>
      <c r="B9980" s="213" t="s">
        <v>0</v>
      </c>
      <c r="C9980" s="213" t="s">
        <v>293</v>
      </c>
      <c r="D9980" s="213" t="s">
        <v>76</v>
      </c>
      <c r="E9980" s="213">
        <v>100</v>
      </c>
      <c r="F9980" s="213" t="s">
        <v>201</v>
      </c>
    </row>
    <row r="9981" spans="1:6" x14ac:dyDescent="0.3">
      <c r="A9981" s="213">
        <v>2015</v>
      </c>
      <c r="B9981" s="213" t="s">
        <v>0</v>
      </c>
      <c r="C9981" s="213" t="s">
        <v>293</v>
      </c>
      <c r="D9981" s="213" t="s">
        <v>61</v>
      </c>
      <c r="E9981" s="213">
        <v>38</v>
      </c>
      <c r="F9981" s="213" t="s">
        <v>201</v>
      </c>
    </row>
    <row r="9982" spans="1:6" x14ac:dyDescent="0.3">
      <c r="A9982" s="213">
        <v>2015</v>
      </c>
      <c r="B9982" s="213" t="s">
        <v>0</v>
      </c>
      <c r="C9982" s="213" t="s">
        <v>293</v>
      </c>
      <c r="D9982" s="213" t="s">
        <v>23</v>
      </c>
      <c r="E9982" s="213">
        <v>38</v>
      </c>
      <c r="F9982" s="213" t="s">
        <v>201</v>
      </c>
    </row>
    <row r="9983" spans="1:6" x14ac:dyDescent="0.3">
      <c r="A9983" s="213">
        <v>2015</v>
      </c>
      <c r="B9983" s="213" t="s">
        <v>0</v>
      </c>
      <c r="C9983" s="213" t="s">
        <v>293</v>
      </c>
      <c r="D9983" s="213" t="s">
        <v>278</v>
      </c>
      <c r="E9983" s="213">
        <v>69</v>
      </c>
      <c r="F9983" s="213" t="s">
        <v>201</v>
      </c>
    </row>
    <row r="9984" spans="1:6" x14ac:dyDescent="0.3">
      <c r="A9984" s="213">
        <v>2015</v>
      </c>
      <c r="B9984" s="213" t="s">
        <v>0</v>
      </c>
      <c r="C9984" s="213" t="s">
        <v>293</v>
      </c>
      <c r="D9984" s="213" t="s">
        <v>19</v>
      </c>
      <c r="E9984" s="213">
        <v>35</v>
      </c>
      <c r="F9984" s="213" t="s">
        <v>201</v>
      </c>
    </row>
    <row r="9985" spans="1:6" x14ac:dyDescent="0.3">
      <c r="A9985" s="213">
        <v>2015</v>
      </c>
      <c r="B9985" s="213" t="s">
        <v>0</v>
      </c>
      <c r="C9985" s="213" t="s">
        <v>293</v>
      </c>
      <c r="D9985" s="213" t="s">
        <v>48</v>
      </c>
      <c r="E9985" s="213">
        <v>37</v>
      </c>
      <c r="F9985" s="213" t="s">
        <v>201</v>
      </c>
    </row>
    <row r="9986" spans="1:6" x14ac:dyDescent="0.3">
      <c r="A9986" s="213">
        <v>2015</v>
      </c>
      <c r="B9986" s="213" t="s">
        <v>0</v>
      </c>
      <c r="C9986" s="213" t="s">
        <v>293</v>
      </c>
      <c r="D9986" s="213" t="s">
        <v>34</v>
      </c>
      <c r="E9986" s="213">
        <v>33</v>
      </c>
      <c r="F9986" s="213" t="s">
        <v>201</v>
      </c>
    </row>
    <row r="9987" spans="1:6" x14ac:dyDescent="0.3">
      <c r="A9987" s="213">
        <v>2015</v>
      </c>
      <c r="B9987" s="213" t="s">
        <v>0</v>
      </c>
      <c r="C9987" s="213" t="s">
        <v>293</v>
      </c>
      <c r="D9987" s="213" t="s">
        <v>3</v>
      </c>
      <c r="E9987" s="213">
        <v>196</v>
      </c>
      <c r="F9987" s="213" t="s">
        <v>201</v>
      </c>
    </row>
    <row r="9988" spans="1:6" x14ac:dyDescent="0.3">
      <c r="A9988" s="213">
        <v>2015</v>
      </c>
      <c r="B9988" s="213" t="s">
        <v>0</v>
      </c>
      <c r="C9988" s="213" t="s">
        <v>293</v>
      </c>
      <c r="D9988" s="213" t="s">
        <v>80</v>
      </c>
      <c r="E9988" s="213">
        <v>54</v>
      </c>
      <c r="F9988" s="213" t="s">
        <v>201</v>
      </c>
    </row>
    <row r="9989" spans="1:6" x14ac:dyDescent="0.3">
      <c r="A9989" s="213">
        <v>2015</v>
      </c>
      <c r="B9989" s="213" t="s">
        <v>0</v>
      </c>
      <c r="C9989" s="213" t="s">
        <v>293</v>
      </c>
      <c r="D9989" s="213" t="s">
        <v>39</v>
      </c>
      <c r="E9989" s="213">
        <v>160</v>
      </c>
      <c r="F9989" s="213" t="s">
        <v>201</v>
      </c>
    </row>
    <row r="9990" spans="1:6" x14ac:dyDescent="0.3">
      <c r="A9990" s="213">
        <v>2015</v>
      </c>
      <c r="B9990" s="213" t="s">
        <v>0</v>
      </c>
      <c r="C9990" s="213" t="s">
        <v>293</v>
      </c>
      <c r="D9990" s="213" t="s">
        <v>14</v>
      </c>
      <c r="E9990" s="213">
        <v>148</v>
      </c>
      <c r="F9990" s="213" t="s">
        <v>201</v>
      </c>
    </row>
    <row r="9991" spans="1:6" x14ac:dyDescent="0.3">
      <c r="A9991" s="213">
        <v>2015</v>
      </c>
      <c r="B9991" s="213" t="s">
        <v>0</v>
      </c>
      <c r="C9991" s="213" t="s">
        <v>293</v>
      </c>
      <c r="D9991" s="213" t="s">
        <v>69</v>
      </c>
      <c r="E9991" s="213">
        <v>32</v>
      </c>
      <c r="F9991" s="213" t="s">
        <v>201</v>
      </c>
    </row>
    <row r="9992" spans="1:6" x14ac:dyDescent="0.3">
      <c r="A9992" s="213">
        <v>2015</v>
      </c>
      <c r="B9992" s="213" t="s">
        <v>0</v>
      </c>
      <c r="C9992" s="213" t="s">
        <v>293</v>
      </c>
      <c r="D9992" s="213" t="s">
        <v>24</v>
      </c>
      <c r="E9992" s="213">
        <v>122</v>
      </c>
      <c r="F9992" s="213" t="s">
        <v>201</v>
      </c>
    </row>
    <row r="9993" spans="1:6" x14ac:dyDescent="0.3">
      <c r="A9993" s="213">
        <v>2015</v>
      </c>
      <c r="B9993" s="213" t="s">
        <v>0</v>
      </c>
      <c r="C9993" s="213" t="s">
        <v>293</v>
      </c>
      <c r="D9993" s="213" t="s">
        <v>9</v>
      </c>
      <c r="E9993" s="213">
        <v>94</v>
      </c>
      <c r="F9993" s="213" t="s">
        <v>201</v>
      </c>
    </row>
    <row r="9994" spans="1:6" x14ac:dyDescent="0.3">
      <c r="A9994" s="213">
        <v>2015</v>
      </c>
      <c r="B9994" s="213" t="s">
        <v>0</v>
      </c>
      <c r="C9994" s="213" t="s">
        <v>293</v>
      </c>
      <c r="D9994" s="213" t="s">
        <v>28</v>
      </c>
      <c r="E9994" s="213">
        <v>59</v>
      </c>
      <c r="F9994" s="213" t="s">
        <v>201</v>
      </c>
    </row>
    <row r="9995" spans="1:6" x14ac:dyDescent="0.3">
      <c r="A9995" s="213">
        <v>2015</v>
      </c>
      <c r="B9995" s="213" t="s">
        <v>0</v>
      </c>
      <c r="C9995" s="213" t="s">
        <v>293</v>
      </c>
      <c r="D9995" s="213" t="s">
        <v>31</v>
      </c>
      <c r="E9995" s="213">
        <v>75</v>
      </c>
      <c r="F9995" s="213" t="s">
        <v>201</v>
      </c>
    </row>
    <row r="9996" spans="1:6" x14ac:dyDescent="0.3">
      <c r="A9996" s="213">
        <v>2015</v>
      </c>
      <c r="B9996" s="213" t="s">
        <v>0</v>
      </c>
      <c r="C9996" s="213" t="s">
        <v>293</v>
      </c>
      <c r="D9996" s="213" t="s">
        <v>64</v>
      </c>
      <c r="E9996" s="213">
        <v>68</v>
      </c>
      <c r="F9996" s="213" t="s">
        <v>201</v>
      </c>
    </row>
    <row r="9997" spans="1:6" x14ac:dyDescent="0.3">
      <c r="A9997" s="213">
        <v>2015</v>
      </c>
      <c r="B9997" s="213" t="s">
        <v>0</v>
      </c>
      <c r="C9997" s="213" t="s">
        <v>293</v>
      </c>
      <c r="D9997" s="213" t="s">
        <v>280</v>
      </c>
      <c r="E9997" s="213">
        <v>32</v>
      </c>
      <c r="F9997" s="213" t="s">
        <v>201</v>
      </c>
    </row>
    <row r="9998" spans="1:6" x14ac:dyDescent="0.3">
      <c r="A9998" s="213">
        <v>2015</v>
      </c>
      <c r="B9998" s="213" t="s">
        <v>0</v>
      </c>
      <c r="C9998" s="213" t="s">
        <v>293</v>
      </c>
      <c r="D9998" s="213" t="s">
        <v>73</v>
      </c>
      <c r="E9998" s="213">
        <v>96</v>
      </c>
      <c r="F9998" s="213" t="s">
        <v>201</v>
      </c>
    </row>
    <row r="9999" spans="1:6" x14ac:dyDescent="0.3">
      <c r="A9999" s="213">
        <v>2015</v>
      </c>
      <c r="B9999" s="213" t="s">
        <v>0</v>
      </c>
      <c r="C9999" s="213" t="s">
        <v>293</v>
      </c>
      <c r="D9999" s="213" t="s">
        <v>26</v>
      </c>
      <c r="E9999" s="213">
        <v>42</v>
      </c>
      <c r="F9999" s="213" t="s">
        <v>201</v>
      </c>
    </row>
    <row r="10000" spans="1:6" x14ac:dyDescent="0.3">
      <c r="A10000" s="213">
        <v>2015</v>
      </c>
      <c r="B10000" s="213" t="s">
        <v>0</v>
      </c>
      <c r="C10000" s="213" t="s">
        <v>293</v>
      </c>
      <c r="D10000" s="213" t="s">
        <v>32</v>
      </c>
      <c r="E10000" s="213">
        <v>45</v>
      </c>
      <c r="F10000" s="213" t="s">
        <v>201</v>
      </c>
    </row>
    <row r="10001" spans="1:6" x14ac:dyDescent="0.3">
      <c r="A10001" s="213">
        <v>2015</v>
      </c>
      <c r="B10001" s="213" t="s">
        <v>0</v>
      </c>
      <c r="C10001" s="213" t="s">
        <v>293</v>
      </c>
      <c r="D10001" s="213" t="s">
        <v>46</v>
      </c>
      <c r="E10001" s="213">
        <v>96</v>
      </c>
      <c r="F10001" s="213" t="s">
        <v>201</v>
      </c>
    </row>
    <row r="10002" spans="1:6" x14ac:dyDescent="0.3">
      <c r="A10002" s="213">
        <v>2015</v>
      </c>
      <c r="B10002" s="213" t="s">
        <v>0</v>
      </c>
      <c r="C10002" s="213" t="s">
        <v>293</v>
      </c>
      <c r="D10002" s="213" t="s">
        <v>75</v>
      </c>
      <c r="E10002" s="213">
        <v>81</v>
      </c>
      <c r="F10002" s="213" t="s">
        <v>201</v>
      </c>
    </row>
    <row r="10003" spans="1:6" x14ac:dyDescent="0.3">
      <c r="A10003" s="213">
        <v>2015</v>
      </c>
      <c r="B10003" s="213" t="s">
        <v>0</v>
      </c>
      <c r="C10003" s="213" t="s">
        <v>293</v>
      </c>
      <c r="D10003" s="213" t="s">
        <v>10</v>
      </c>
      <c r="E10003" s="213">
        <v>170</v>
      </c>
      <c r="F10003" s="213" t="s">
        <v>201</v>
      </c>
    </row>
    <row r="10004" spans="1:6" x14ac:dyDescent="0.3">
      <c r="A10004" s="213">
        <v>2015</v>
      </c>
      <c r="B10004" s="213" t="s">
        <v>0</v>
      </c>
      <c r="C10004" s="213" t="s">
        <v>293</v>
      </c>
      <c r="D10004" s="213" t="s">
        <v>15</v>
      </c>
      <c r="E10004" s="213">
        <v>124</v>
      </c>
      <c r="F10004" s="213" t="s">
        <v>201</v>
      </c>
    </row>
    <row r="10005" spans="1:6" x14ac:dyDescent="0.3">
      <c r="A10005" s="213">
        <v>2015</v>
      </c>
      <c r="B10005" s="213" t="s">
        <v>0</v>
      </c>
      <c r="C10005" s="213" t="s">
        <v>293</v>
      </c>
      <c r="D10005" s="213" t="s">
        <v>18</v>
      </c>
      <c r="E10005" s="213">
        <v>172</v>
      </c>
      <c r="F10005" s="213" t="s">
        <v>201</v>
      </c>
    </row>
    <row r="10006" spans="1:6" x14ac:dyDescent="0.3">
      <c r="A10006" s="213">
        <v>2015</v>
      </c>
      <c r="B10006" s="213" t="s">
        <v>0</v>
      </c>
      <c r="C10006" s="213" t="s">
        <v>293</v>
      </c>
      <c r="D10006" s="213" t="s">
        <v>77</v>
      </c>
      <c r="E10006" s="213">
        <v>52</v>
      </c>
      <c r="F10006" s="213" t="s">
        <v>201</v>
      </c>
    </row>
    <row r="10007" spans="1:6" x14ac:dyDescent="0.3">
      <c r="A10007" s="213">
        <v>2015</v>
      </c>
      <c r="B10007" s="213" t="s">
        <v>0</v>
      </c>
      <c r="C10007" s="213" t="s">
        <v>293</v>
      </c>
      <c r="D10007" s="213" t="s">
        <v>71</v>
      </c>
      <c r="E10007" s="213">
        <v>50</v>
      </c>
      <c r="F10007" s="213" t="s">
        <v>201</v>
      </c>
    </row>
    <row r="10008" spans="1:6" x14ac:dyDescent="0.3">
      <c r="A10008" s="213">
        <v>2015</v>
      </c>
      <c r="B10008" s="213" t="s">
        <v>0</v>
      </c>
      <c r="C10008" s="213" t="s">
        <v>293</v>
      </c>
      <c r="D10008" s="213" t="s">
        <v>20</v>
      </c>
      <c r="E10008" s="213">
        <v>116</v>
      </c>
      <c r="F10008" s="213" t="s">
        <v>201</v>
      </c>
    </row>
    <row r="10009" spans="1:6" x14ac:dyDescent="0.3">
      <c r="A10009" s="213">
        <v>2015</v>
      </c>
      <c r="B10009" s="213" t="s">
        <v>0</v>
      </c>
      <c r="C10009" s="213" t="s">
        <v>293</v>
      </c>
      <c r="D10009" s="213" t="s">
        <v>95</v>
      </c>
      <c r="E10009" s="213">
        <v>122</v>
      </c>
      <c r="F10009" s="213" t="s">
        <v>201</v>
      </c>
    </row>
    <row r="10010" spans="1:6" x14ac:dyDescent="0.3">
      <c r="A10010" s="213">
        <v>2015</v>
      </c>
      <c r="B10010" s="213" t="s">
        <v>0</v>
      </c>
      <c r="C10010" s="213" t="s">
        <v>293</v>
      </c>
      <c r="D10010" s="213" t="s">
        <v>281</v>
      </c>
      <c r="E10010" s="213">
        <v>415</v>
      </c>
      <c r="F10010" s="213" t="s">
        <v>201</v>
      </c>
    </row>
    <row r="10011" spans="1:6" x14ac:dyDescent="0.3">
      <c r="A10011" s="213">
        <v>2015</v>
      </c>
      <c r="B10011" s="213" t="s">
        <v>0</v>
      </c>
      <c r="C10011" s="213" t="s">
        <v>293</v>
      </c>
      <c r="D10011" s="213" t="s">
        <v>145</v>
      </c>
      <c r="E10011" s="213">
        <v>797</v>
      </c>
      <c r="F10011" s="213" t="s">
        <v>201</v>
      </c>
    </row>
    <row r="10012" spans="1:6" x14ac:dyDescent="0.3">
      <c r="A10012" s="213">
        <v>2015</v>
      </c>
      <c r="B10012" s="213" t="s">
        <v>0</v>
      </c>
      <c r="C10012" s="213" t="s">
        <v>293</v>
      </c>
      <c r="D10012" s="213" t="s">
        <v>146</v>
      </c>
      <c r="E10012" s="292">
        <v>1887</v>
      </c>
      <c r="F10012" s="213" t="s">
        <v>201</v>
      </c>
    </row>
    <row r="10013" spans="1:6" x14ac:dyDescent="0.3">
      <c r="A10013" s="213">
        <v>2015</v>
      </c>
      <c r="B10013" s="213" t="s">
        <v>0</v>
      </c>
      <c r="C10013" s="213" t="s">
        <v>293</v>
      </c>
      <c r="D10013" s="213" t="s">
        <v>147</v>
      </c>
      <c r="E10013" s="292">
        <v>2504</v>
      </c>
      <c r="F10013" s="213" t="s">
        <v>201</v>
      </c>
    </row>
    <row r="10014" spans="1:6" x14ac:dyDescent="0.3">
      <c r="A10014" s="213">
        <v>2015</v>
      </c>
      <c r="B10014" s="213" t="s">
        <v>0</v>
      </c>
      <c r="C10014" s="213" t="s">
        <v>140</v>
      </c>
      <c r="D10014" s="213" t="s">
        <v>35</v>
      </c>
      <c r="E10014" s="213">
        <v>482</v>
      </c>
      <c r="F10014" s="213" t="s">
        <v>201</v>
      </c>
    </row>
    <row r="10015" spans="1:6" x14ac:dyDescent="0.3">
      <c r="A10015" s="213">
        <v>2015</v>
      </c>
      <c r="B10015" s="213" t="s">
        <v>0</v>
      </c>
      <c r="C10015" s="213" t="s">
        <v>140</v>
      </c>
      <c r="D10015" s="213" t="s">
        <v>41</v>
      </c>
      <c r="E10015" s="213">
        <v>459</v>
      </c>
      <c r="F10015" s="213" t="s">
        <v>201</v>
      </c>
    </row>
    <row r="10016" spans="1:6" x14ac:dyDescent="0.3">
      <c r="A10016" s="213">
        <v>2015</v>
      </c>
      <c r="B10016" s="213" t="s">
        <v>0</v>
      </c>
      <c r="C10016" s="213" t="s">
        <v>140</v>
      </c>
      <c r="D10016" s="213" t="s">
        <v>59</v>
      </c>
      <c r="E10016" s="213">
        <v>624</v>
      </c>
      <c r="F10016" s="213" t="s">
        <v>201</v>
      </c>
    </row>
    <row r="10017" spans="1:6" x14ac:dyDescent="0.3">
      <c r="A10017" s="213">
        <v>2015</v>
      </c>
      <c r="B10017" s="213" t="s">
        <v>0</v>
      </c>
      <c r="C10017" s="213" t="s">
        <v>140</v>
      </c>
      <c r="D10017" s="213" t="s">
        <v>79</v>
      </c>
      <c r="E10017" s="292">
        <v>7408</v>
      </c>
      <c r="F10017" s="213" t="s">
        <v>201</v>
      </c>
    </row>
    <row r="10018" spans="1:6" x14ac:dyDescent="0.3">
      <c r="A10018" s="213">
        <v>2015</v>
      </c>
      <c r="B10018" s="213" t="s">
        <v>0</v>
      </c>
      <c r="C10018" s="213" t="s">
        <v>140</v>
      </c>
      <c r="D10018" s="213" t="s">
        <v>17</v>
      </c>
      <c r="E10018" s="292">
        <v>4739</v>
      </c>
      <c r="F10018" s="213" t="s">
        <v>201</v>
      </c>
    </row>
    <row r="10019" spans="1:6" x14ac:dyDescent="0.3">
      <c r="A10019" s="213">
        <v>2015</v>
      </c>
      <c r="B10019" s="213" t="s">
        <v>0</v>
      </c>
      <c r="C10019" s="213" t="s">
        <v>140</v>
      </c>
      <c r="D10019" s="213" t="s">
        <v>274</v>
      </c>
      <c r="E10019" s="213">
        <v>808</v>
      </c>
      <c r="F10019" s="213" t="s">
        <v>201</v>
      </c>
    </row>
    <row r="10020" spans="1:6" x14ac:dyDescent="0.3">
      <c r="A10020" s="213">
        <v>2015</v>
      </c>
      <c r="B10020" s="213" t="s">
        <v>0</v>
      </c>
      <c r="C10020" s="213" t="s">
        <v>140</v>
      </c>
      <c r="D10020" s="213" t="s">
        <v>66</v>
      </c>
      <c r="E10020" s="292">
        <v>1350</v>
      </c>
      <c r="F10020" s="213" t="s">
        <v>201</v>
      </c>
    </row>
    <row r="10021" spans="1:6" x14ac:dyDescent="0.3">
      <c r="A10021" s="213">
        <v>2015</v>
      </c>
      <c r="B10021" s="213" t="s">
        <v>0</v>
      </c>
      <c r="C10021" s="213" t="s">
        <v>140</v>
      </c>
      <c r="D10021" s="213" t="s">
        <v>283</v>
      </c>
      <c r="E10021" s="213">
        <v>467</v>
      </c>
      <c r="F10021" s="213" t="s">
        <v>201</v>
      </c>
    </row>
    <row r="10022" spans="1:6" x14ac:dyDescent="0.3">
      <c r="A10022" s="213">
        <v>2015</v>
      </c>
      <c r="B10022" s="213" t="s">
        <v>0</v>
      </c>
      <c r="C10022" s="213" t="s">
        <v>140</v>
      </c>
      <c r="D10022" s="213" t="s">
        <v>11</v>
      </c>
      <c r="E10022" s="292">
        <v>8090</v>
      </c>
      <c r="F10022" s="213" t="s">
        <v>201</v>
      </c>
    </row>
    <row r="10023" spans="1:6" x14ac:dyDescent="0.3">
      <c r="A10023" s="213">
        <v>2015</v>
      </c>
      <c r="B10023" s="213" t="s">
        <v>0</v>
      </c>
      <c r="C10023" s="213" t="s">
        <v>140</v>
      </c>
      <c r="D10023" s="213" t="s">
        <v>56</v>
      </c>
      <c r="E10023" s="292">
        <v>2114</v>
      </c>
      <c r="F10023" s="213" t="s">
        <v>201</v>
      </c>
    </row>
    <row r="10024" spans="1:6" x14ac:dyDescent="0.3">
      <c r="A10024" s="213">
        <v>2015</v>
      </c>
      <c r="B10024" s="213" t="s">
        <v>0</v>
      </c>
      <c r="C10024" s="213" t="s">
        <v>140</v>
      </c>
      <c r="D10024" s="213" t="s">
        <v>29</v>
      </c>
      <c r="E10024" s="292">
        <v>2281</v>
      </c>
      <c r="F10024" s="213" t="s">
        <v>201</v>
      </c>
    </row>
    <row r="10025" spans="1:6" x14ac:dyDescent="0.3">
      <c r="A10025" s="213">
        <v>2015</v>
      </c>
      <c r="B10025" s="213" t="s">
        <v>0</v>
      </c>
      <c r="C10025" s="213" t="s">
        <v>140</v>
      </c>
      <c r="D10025" s="213" t="s">
        <v>40</v>
      </c>
      <c r="E10025" s="213">
        <v>184</v>
      </c>
      <c r="F10025" s="213" t="s">
        <v>201</v>
      </c>
    </row>
    <row r="10026" spans="1:6" x14ac:dyDescent="0.3">
      <c r="A10026" s="213">
        <v>2015</v>
      </c>
      <c r="B10026" s="213" t="s">
        <v>0</v>
      </c>
      <c r="C10026" s="213" t="s">
        <v>140</v>
      </c>
      <c r="D10026" s="213" t="s">
        <v>47</v>
      </c>
      <c r="E10026" s="292">
        <v>5652</v>
      </c>
      <c r="F10026" s="213" t="s">
        <v>201</v>
      </c>
    </row>
    <row r="10027" spans="1:6" x14ac:dyDescent="0.3">
      <c r="A10027" s="213">
        <v>2015</v>
      </c>
      <c r="B10027" s="213" t="s">
        <v>0</v>
      </c>
      <c r="C10027" s="213" t="s">
        <v>140</v>
      </c>
      <c r="D10027" s="213" t="s">
        <v>57</v>
      </c>
      <c r="E10027" s="292">
        <v>1043</v>
      </c>
      <c r="F10027" s="213" t="s">
        <v>201</v>
      </c>
    </row>
    <row r="10028" spans="1:6" x14ac:dyDescent="0.3">
      <c r="A10028" s="213">
        <v>2015</v>
      </c>
      <c r="B10028" s="213" t="s">
        <v>0</v>
      </c>
      <c r="C10028" s="213" t="s">
        <v>140</v>
      </c>
      <c r="D10028" s="213" t="s">
        <v>74</v>
      </c>
      <c r="E10028" s="292">
        <v>5493</v>
      </c>
      <c r="F10028" s="213" t="s">
        <v>201</v>
      </c>
    </row>
    <row r="10029" spans="1:6" x14ac:dyDescent="0.3">
      <c r="A10029" s="213">
        <v>2015</v>
      </c>
      <c r="B10029" s="213" t="s">
        <v>0</v>
      </c>
      <c r="C10029" s="213" t="s">
        <v>140</v>
      </c>
      <c r="D10029" s="213" t="s">
        <v>53</v>
      </c>
      <c r="E10029" s="213">
        <v>705</v>
      </c>
      <c r="F10029" s="213" t="s">
        <v>201</v>
      </c>
    </row>
    <row r="10030" spans="1:6" x14ac:dyDescent="0.3">
      <c r="A10030" s="213">
        <v>2015</v>
      </c>
      <c r="B10030" s="213" t="s">
        <v>0</v>
      </c>
      <c r="C10030" s="213" t="s">
        <v>140</v>
      </c>
      <c r="D10030" s="213" t="s">
        <v>284</v>
      </c>
      <c r="E10030" s="213">
        <v>168</v>
      </c>
      <c r="F10030" s="213" t="s">
        <v>201</v>
      </c>
    </row>
    <row r="10031" spans="1:6" x14ac:dyDescent="0.3">
      <c r="A10031" s="213">
        <v>2015</v>
      </c>
      <c r="B10031" s="213" t="s">
        <v>0</v>
      </c>
      <c r="C10031" s="213" t="s">
        <v>140</v>
      </c>
      <c r="D10031" s="213" t="s">
        <v>49</v>
      </c>
      <c r="E10031" s="213">
        <v>227</v>
      </c>
      <c r="F10031" s="213" t="s">
        <v>201</v>
      </c>
    </row>
    <row r="10032" spans="1:6" x14ac:dyDescent="0.3">
      <c r="A10032" s="213">
        <v>2015</v>
      </c>
      <c r="B10032" s="213" t="s">
        <v>0</v>
      </c>
      <c r="C10032" s="213" t="s">
        <v>140</v>
      </c>
      <c r="D10032" s="213" t="s">
        <v>33</v>
      </c>
      <c r="E10032" s="292">
        <v>1382</v>
      </c>
      <c r="F10032" s="213" t="s">
        <v>201</v>
      </c>
    </row>
    <row r="10033" spans="1:6" x14ac:dyDescent="0.3">
      <c r="A10033" s="213">
        <v>2015</v>
      </c>
      <c r="B10033" s="213" t="s">
        <v>0</v>
      </c>
      <c r="C10033" s="213" t="s">
        <v>140</v>
      </c>
      <c r="D10033" s="213" t="s">
        <v>60</v>
      </c>
      <c r="E10033" s="292">
        <v>2329</v>
      </c>
      <c r="F10033" s="213" t="s">
        <v>201</v>
      </c>
    </row>
    <row r="10034" spans="1:6" x14ac:dyDescent="0.3">
      <c r="A10034" s="213">
        <v>2015</v>
      </c>
      <c r="B10034" s="213" t="s">
        <v>0</v>
      </c>
      <c r="C10034" s="213" t="s">
        <v>140</v>
      </c>
      <c r="D10034" s="213" t="s">
        <v>25</v>
      </c>
      <c r="E10034" s="292">
        <v>5354</v>
      </c>
      <c r="F10034" s="213" t="s">
        <v>201</v>
      </c>
    </row>
    <row r="10035" spans="1:6" x14ac:dyDescent="0.3">
      <c r="A10035" s="213">
        <v>2015</v>
      </c>
      <c r="B10035" s="213" t="s">
        <v>0</v>
      </c>
      <c r="C10035" s="213" t="s">
        <v>140</v>
      </c>
      <c r="D10035" s="213" t="s">
        <v>7</v>
      </c>
      <c r="E10035" s="292">
        <v>6737</v>
      </c>
      <c r="F10035" s="213" t="s">
        <v>201</v>
      </c>
    </row>
    <row r="10036" spans="1:6" x14ac:dyDescent="0.3">
      <c r="A10036" s="213">
        <v>2015</v>
      </c>
      <c r="B10036" s="213" t="s">
        <v>0</v>
      </c>
      <c r="C10036" s="213" t="s">
        <v>140</v>
      </c>
      <c r="D10036" s="213" t="s">
        <v>51</v>
      </c>
      <c r="E10036" s="213">
        <v>240</v>
      </c>
      <c r="F10036" s="213" t="s">
        <v>201</v>
      </c>
    </row>
    <row r="10037" spans="1:6" x14ac:dyDescent="0.3">
      <c r="A10037" s="213">
        <v>2015</v>
      </c>
      <c r="B10037" s="213" t="s">
        <v>0</v>
      </c>
      <c r="C10037" s="213" t="s">
        <v>140</v>
      </c>
      <c r="D10037" s="213" t="s">
        <v>55</v>
      </c>
      <c r="E10037" s="213">
        <v>260</v>
      </c>
      <c r="F10037" s="213" t="s">
        <v>201</v>
      </c>
    </row>
    <row r="10038" spans="1:6" x14ac:dyDescent="0.3">
      <c r="A10038" s="213">
        <v>2015</v>
      </c>
      <c r="B10038" s="213" t="s">
        <v>0</v>
      </c>
      <c r="C10038" s="213" t="s">
        <v>140</v>
      </c>
      <c r="D10038" s="213" t="s">
        <v>36</v>
      </c>
      <c r="E10038" s="292">
        <v>1976</v>
      </c>
      <c r="F10038" s="213" t="s">
        <v>201</v>
      </c>
    </row>
    <row r="10039" spans="1:6" x14ac:dyDescent="0.3">
      <c r="A10039" s="213">
        <v>2015</v>
      </c>
      <c r="B10039" s="213" t="s">
        <v>0</v>
      </c>
      <c r="C10039" s="213" t="s">
        <v>140</v>
      </c>
      <c r="D10039" s="213" t="s">
        <v>285</v>
      </c>
      <c r="E10039" s="213">
        <v>153</v>
      </c>
      <c r="F10039" s="213" t="s">
        <v>201</v>
      </c>
    </row>
    <row r="10040" spans="1:6" x14ac:dyDescent="0.3">
      <c r="A10040" s="213">
        <v>2015</v>
      </c>
      <c r="B10040" s="213" t="s">
        <v>0</v>
      </c>
      <c r="C10040" s="213" t="s">
        <v>140</v>
      </c>
      <c r="D10040" s="213" t="s">
        <v>21</v>
      </c>
      <c r="E10040" s="292">
        <v>2202</v>
      </c>
      <c r="F10040" s="213" t="s">
        <v>201</v>
      </c>
    </row>
    <row r="10041" spans="1:6" x14ac:dyDescent="0.3">
      <c r="A10041" s="213">
        <v>2015</v>
      </c>
      <c r="B10041" s="213" t="s">
        <v>0</v>
      </c>
      <c r="C10041" s="213" t="s">
        <v>140</v>
      </c>
      <c r="D10041" s="213" t="s">
        <v>42</v>
      </c>
      <c r="E10041" s="213">
        <v>234</v>
      </c>
      <c r="F10041" s="213" t="s">
        <v>201</v>
      </c>
    </row>
    <row r="10042" spans="1:6" x14ac:dyDescent="0.3">
      <c r="A10042" s="213">
        <v>2015</v>
      </c>
      <c r="B10042" s="213" t="s">
        <v>0</v>
      </c>
      <c r="C10042" s="213" t="s">
        <v>140</v>
      </c>
      <c r="D10042" s="213" t="s">
        <v>286</v>
      </c>
      <c r="E10042" s="213">
        <v>258</v>
      </c>
      <c r="F10042" s="213" t="s">
        <v>201</v>
      </c>
    </row>
    <row r="10043" spans="1:6" x14ac:dyDescent="0.3">
      <c r="A10043" s="213">
        <v>2015</v>
      </c>
      <c r="B10043" s="213" t="s">
        <v>0</v>
      </c>
      <c r="C10043" s="213" t="s">
        <v>140</v>
      </c>
      <c r="D10043" s="213" t="s">
        <v>16</v>
      </c>
      <c r="E10043" s="292">
        <v>5076</v>
      </c>
      <c r="F10043" s="213" t="s">
        <v>201</v>
      </c>
    </row>
    <row r="10044" spans="1:6" x14ac:dyDescent="0.3">
      <c r="A10044" s="213">
        <v>2015</v>
      </c>
      <c r="B10044" s="213" t="s">
        <v>0</v>
      </c>
      <c r="C10044" s="213" t="s">
        <v>140</v>
      </c>
      <c r="D10044" s="213" t="s">
        <v>2</v>
      </c>
      <c r="E10044" s="292">
        <v>11163</v>
      </c>
      <c r="F10044" s="213" t="s">
        <v>201</v>
      </c>
    </row>
    <row r="10045" spans="1:6" x14ac:dyDescent="0.3">
      <c r="A10045" s="213">
        <v>2015</v>
      </c>
      <c r="B10045" s="213" t="s">
        <v>0</v>
      </c>
      <c r="C10045" s="213" t="s">
        <v>140</v>
      </c>
      <c r="D10045" s="213" t="s">
        <v>287</v>
      </c>
      <c r="E10045" s="213">
        <v>237</v>
      </c>
      <c r="F10045" s="213" t="s">
        <v>201</v>
      </c>
    </row>
    <row r="10046" spans="1:6" x14ac:dyDescent="0.3">
      <c r="A10046" s="213">
        <v>2015</v>
      </c>
      <c r="B10046" s="213" t="s">
        <v>0</v>
      </c>
      <c r="C10046" s="213" t="s">
        <v>140</v>
      </c>
      <c r="D10046" s="213" t="s">
        <v>288</v>
      </c>
      <c r="E10046" s="213">
        <v>269</v>
      </c>
      <c r="F10046" s="213" t="s">
        <v>201</v>
      </c>
    </row>
    <row r="10047" spans="1:6" x14ac:dyDescent="0.3">
      <c r="A10047" s="213">
        <v>2015</v>
      </c>
      <c r="B10047" s="213" t="s">
        <v>0</v>
      </c>
      <c r="C10047" s="213" t="s">
        <v>140</v>
      </c>
      <c r="D10047" s="213" t="s">
        <v>4</v>
      </c>
      <c r="E10047" s="292">
        <v>11709</v>
      </c>
      <c r="F10047" s="213" t="s">
        <v>201</v>
      </c>
    </row>
    <row r="10048" spans="1:6" x14ac:dyDescent="0.3">
      <c r="A10048" s="213">
        <v>2015</v>
      </c>
      <c r="B10048" s="213" t="s">
        <v>0</v>
      </c>
      <c r="C10048" s="213" t="s">
        <v>140</v>
      </c>
      <c r="D10048" s="213" t="s">
        <v>38</v>
      </c>
      <c r="E10048" s="213">
        <v>894</v>
      </c>
      <c r="F10048" s="213" t="s">
        <v>201</v>
      </c>
    </row>
    <row r="10049" spans="1:6" x14ac:dyDescent="0.3">
      <c r="A10049" s="213">
        <v>2015</v>
      </c>
      <c r="B10049" s="213" t="s">
        <v>0</v>
      </c>
      <c r="C10049" s="213" t="s">
        <v>140</v>
      </c>
      <c r="D10049" s="213" t="s">
        <v>275</v>
      </c>
      <c r="E10049" s="292">
        <v>1275</v>
      </c>
      <c r="F10049" s="213" t="s">
        <v>201</v>
      </c>
    </row>
    <row r="10050" spans="1:6" x14ac:dyDescent="0.3">
      <c r="A10050" s="213">
        <v>2015</v>
      </c>
      <c r="B10050" s="213" t="s">
        <v>0</v>
      </c>
      <c r="C10050" s="213" t="s">
        <v>140</v>
      </c>
      <c r="D10050" s="213" t="s">
        <v>8</v>
      </c>
      <c r="E10050" s="292">
        <v>4203</v>
      </c>
      <c r="F10050" s="213" t="s">
        <v>201</v>
      </c>
    </row>
    <row r="10051" spans="1:6" x14ac:dyDescent="0.3">
      <c r="A10051" s="213">
        <v>2015</v>
      </c>
      <c r="B10051" s="213" t="s">
        <v>0</v>
      </c>
      <c r="C10051" s="213" t="s">
        <v>140</v>
      </c>
      <c r="D10051" s="213" t="s">
        <v>289</v>
      </c>
      <c r="E10051" s="213">
        <v>162</v>
      </c>
      <c r="F10051" s="213" t="s">
        <v>201</v>
      </c>
    </row>
    <row r="10052" spans="1:6" x14ac:dyDescent="0.3">
      <c r="A10052" s="213">
        <v>2015</v>
      </c>
      <c r="B10052" s="213" t="s">
        <v>0</v>
      </c>
      <c r="C10052" s="213" t="s">
        <v>140</v>
      </c>
      <c r="D10052" s="213" t="s">
        <v>292</v>
      </c>
      <c r="E10052" s="213">
        <v>76</v>
      </c>
      <c r="F10052" s="213" t="s">
        <v>201</v>
      </c>
    </row>
    <row r="10053" spans="1:6" x14ac:dyDescent="0.3">
      <c r="A10053" s="213">
        <v>2015</v>
      </c>
      <c r="B10053" s="213" t="s">
        <v>0</v>
      </c>
      <c r="C10053" s="213" t="s">
        <v>140</v>
      </c>
      <c r="D10053" s="213" t="s">
        <v>78</v>
      </c>
      <c r="E10053" s="292">
        <v>6270</v>
      </c>
      <c r="F10053" s="213" t="s">
        <v>201</v>
      </c>
    </row>
    <row r="10054" spans="1:6" x14ac:dyDescent="0.3">
      <c r="A10054" s="213">
        <v>2015</v>
      </c>
      <c r="B10054" s="213" t="s">
        <v>0</v>
      </c>
      <c r="C10054" s="213" t="s">
        <v>140</v>
      </c>
      <c r="D10054" s="213" t="s">
        <v>27</v>
      </c>
      <c r="E10054" s="292">
        <v>3983</v>
      </c>
      <c r="F10054" s="213" t="s">
        <v>201</v>
      </c>
    </row>
    <row r="10055" spans="1:6" x14ac:dyDescent="0.3">
      <c r="A10055" s="213">
        <v>2015</v>
      </c>
      <c r="B10055" s="213" t="s">
        <v>0</v>
      </c>
      <c r="C10055" s="213" t="s">
        <v>140</v>
      </c>
      <c r="D10055" s="213" t="s">
        <v>13</v>
      </c>
      <c r="E10055" s="292">
        <v>1641</v>
      </c>
      <c r="F10055" s="213" t="s">
        <v>201</v>
      </c>
    </row>
    <row r="10056" spans="1:6" x14ac:dyDescent="0.3">
      <c r="A10056" s="213">
        <v>2015</v>
      </c>
      <c r="B10056" s="213" t="s">
        <v>0</v>
      </c>
      <c r="C10056" s="213" t="s">
        <v>140</v>
      </c>
      <c r="D10056" s="213" t="s">
        <v>70</v>
      </c>
      <c r="E10056" s="292">
        <v>4927</v>
      </c>
      <c r="F10056" s="213" t="s">
        <v>201</v>
      </c>
    </row>
    <row r="10057" spans="1:6" x14ac:dyDescent="0.3">
      <c r="A10057" s="213">
        <v>2015</v>
      </c>
      <c r="B10057" s="213" t="s">
        <v>0</v>
      </c>
      <c r="C10057" s="213" t="s">
        <v>140</v>
      </c>
      <c r="D10057" s="213" t="s">
        <v>72</v>
      </c>
      <c r="E10057" s="292">
        <v>1268</v>
      </c>
      <c r="F10057" s="213" t="s">
        <v>201</v>
      </c>
    </row>
    <row r="10058" spans="1:6" x14ac:dyDescent="0.3">
      <c r="A10058" s="213">
        <v>2015</v>
      </c>
      <c r="B10058" s="213" t="s">
        <v>0</v>
      </c>
      <c r="C10058" s="213" t="s">
        <v>140</v>
      </c>
      <c r="D10058" s="213" t="s">
        <v>276</v>
      </c>
      <c r="E10058" s="213">
        <v>603</v>
      </c>
      <c r="F10058" s="213" t="s">
        <v>201</v>
      </c>
    </row>
    <row r="10059" spans="1:6" x14ac:dyDescent="0.3">
      <c r="A10059" s="213">
        <v>2015</v>
      </c>
      <c r="B10059" s="213" t="s">
        <v>0</v>
      </c>
      <c r="C10059" s="213" t="s">
        <v>140</v>
      </c>
      <c r="D10059" s="213" t="s">
        <v>6</v>
      </c>
      <c r="E10059" s="292">
        <v>12288</v>
      </c>
      <c r="F10059" s="213" t="s">
        <v>201</v>
      </c>
    </row>
    <row r="10060" spans="1:6" x14ac:dyDescent="0.3">
      <c r="A10060" s="213">
        <v>2015</v>
      </c>
      <c r="B10060" s="213" t="s">
        <v>0</v>
      </c>
      <c r="C10060" s="213" t="s">
        <v>140</v>
      </c>
      <c r="D10060" s="213" t="s">
        <v>62</v>
      </c>
      <c r="E10060" s="292">
        <v>3253</v>
      </c>
      <c r="F10060" s="213" t="s">
        <v>201</v>
      </c>
    </row>
    <row r="10061" spans="1:6" x14ac:dyDescent="0.3">
      <c r="A10061" s="213">
        <v>2015</v>
      </c>
      <c r="B10061" s="213" t="s">
        <v>0</v>
      </c>
      <c r="C10061" s="213" t="s">
        <v>140</v>
      </c>
      <c r="D10061" s="213" t="s">
        <v>5</v>
      </c>
      <c r="E10061" s="292">
        <v>8749</v>
      </c>
      <c r="F10061" s="213" t="s">
        <v>201</v>
      </c>
    </row>
    <row r="10062" spans="1:6" x14ac:dyDescent="0.3">
      <c r="A10062" s="213">
        <v>2015</v>
      </c>
      <c r="B10062" s="213" t="s">
        <v>0</v>
      </c>
      <c r="C10062" s="213" t="s">
        <v>140</v>
      </c>
      <c r="D10062" s="213" t="s">
        <v>37</v>
      </c>
      <c r="E10062" s="213">
        <v>297</v>
      </c>
      <c r="F10062" s="213" t="s">
        <v>201</v>
      </c>
    </row>
    <row r="10063" spans="1:6" x14ac:dyDescent="0.3">
      <c r="A10063" s="213">
        <v>2015</v>
      </c>
      <c r="B10063" s="213" t="s">
        <v>0</v>
      </c>
      <c r="C10063" s="213" t="s">
        <v>140</v>
      </c>
      <c r="D10063" s="213" t="s">
        <v>76</v>
      </c>
      <c r="E10063" s="292">
        <v>5052</v>
      </c>
      <c r="F10063" s="213" t="s">
        <v>201</v>
      </c>
    </row>
    <row r="10064" spans="1:6" x14ac:dyDescent="0.3">
      <c r="A10064" s="213">
        <v>2015</v>
      </c>
      <c r="B10064" s="213" t="s">
        <v>0</v>
      </c>
      <c r="C10064" s="213" t="s">
        <v>140</v>
      </c>
      <c r="D10064" s="213" t="s">
        <v>63</v>
      </c>
      <c r="E10064" s="292">
        <v>1003</v>
      </c>
      <c r="F10064" s="213" t="s">
        <v>201</v>
      </c>
    </row>
    <row r="10065" spans="1:6" x14ac:dyDescent="0.3">
      <c r="A10065" s="213">
        <v>2015</v>
      </c>
      <c r="B10065" s="213" t="s">
        <v>0</v>
      </c>
      <c r="C10065" s="213" t="s">
        <v>140</v>
      </c>
      <c r="D10065" s="213" t="s">
        <v>277</v>
      </c>
      <c r="E10065" s="213">
        <v>564</v>
      </c>
      <c r="F10065" s="213" t="s">
        <v>201</v>
      </c>
    </row>
    <row r="10066" spans="1:6" x14ac:dyDescent="0.3">
      <c r="A10066" s="213">
        <v>2015</v>
      </c>
      <c r="B10066" s="213" t="s">
        <v>0</v>
      </c>
      <c r="C10066" s="213" t="s">
        <v>140</v>
      </c>
      <c r="D10066" s="213" t="s">
        <v>43</v>
      </c>
      <c r="E10066" s="292">
        <v>1337</v>
      </c>
      <c r="F10066" s="213" t="s">
        <v>201</v>
      </c>
    </row>
    <row r="10067" spans="1:6" x14ac:dyDescent="0.3">
      <c r="A10067" s="213">
        <v>2015</v>
      </c>
      <c r="B10067" s="213" t="s">
        <v>0</v>
      </c>
      <c r="C10067" s="213" t="s">
        <v>140</v>
      </c>
      <c r="D10067" s="213" t="s">
        <v>65</v>
      </c>
      <c r="E10067" s="292">
        <v>1653</v>
      </c>
      <c r="F10067" s="213" t="s">
        <v>201</v>
      </c>
    </row>
    <row r="10068" spans="1:6" x14ac:dyDescent="0.3">
      <c r="A10068" s="213">
        <v>2015</v>
      </c>
      <c r="B10068" s="213" t="s">
        <v>0</v>
      </c>
      <c r="C10068" s="213" t="s">
        <v>140</v>
      </c>
      <c r="D10068" s="213" t="s">
        <v>22</v>
      </c>
      <c r="E10068" s="292">
        <v>1996</v>
      </c>
      <c r="F10068" s="213" t="s">
        <v>201</v>
      </c>
    </row>
    <row r="10069" spans="1:6" x14ac:dyDescent="0.3">
      <c r="A10069" s="213">
        <v>2015</v>
      </c>
      <c r="B10069" s="213" t="s">
        <v>0</v>
      </c>
      <c r="C10069" s="213" t="s">
        <v>140</v>
      </c>
      <c r="D10069" s="213" t="s">
        <v>61</v>
      </c>
      <c r="E10069" s="292">
        <v>1026</v>
      </c>
      <c r="F10069" s="213" t="s">
        <v>201</v>
      </c>
    </row>
    <row r="10070" spans="1:6" x14ac:dyDescent="0.3">
      <c r="A10070" s="213">
        <v>2015</v>
      </c>
      <c r="B10070" s="213" t="s">
        <v>0</v>
      </c>
      <c r="C10070" s="213" t="s">
        <v>140</v>
      </c>
      <c r="D10070" s="213" t="s">
        <v>23</v>
      </c>
      <c r="E10070" s="292">
        <v>2394</v>
      </c>
      <c r="F10070" s="213" t="s">
        <v>201</v>
      </c>
    </row>
    <row r="10071" spans="1:6" x14ac:dyDescent="0.3">
      <c r="A10071" s="213">
        <v>2015</v>
      </c>
      <c r="B10071" s="213" t="s">
        <v>0</v>
      </c>
      <c r="C10071" s="213" t="s">
        <v>140</v>
      </c>
      <c r="D10071" s="213" t="s">
        <v>12</v>
      </c>
      <c r="E10071" s="292">
        <v>1509</v>
      </c>
      <c r="F10071" s="213" t="s">
        <v>201</v>
      </c>
    </row>
    <row r="10072" spans="1:6" x14ac:dyDescent="0.3">
      <c r="A10072" s="213">
        <v>2015</v>
      </c>
      <c r="B10072" s="213" t="s">
        <v>0</v>
      </c>
      <c r="C10072" s="213" t="s">
        <v>140</v>
      </c>
      <c r="D10072" s="213" t="s">
        <v>278</v>
      </c>
      <c r="E10072" s="292">
        <v>3206</v>
      </c>
      <c r="F10072" s="213" t="s">
        <v>201</v>
      </c>
    </row>
    <row r="10073" spans="1:6" x14ac:dyDescent="0.3">
      <c r="A10073" s="213">
        <v>2015</v>
      </c>
      <c r="B10073" s="213" t="s">
        <v>0</v>
      </c>
      <c r="C10073" s="213" t="s">
        <v>140</v>
      </c>
      <c r="D10073" s="213" t="s">
        <v>19</v>
      </c>
      <c r="E10073" s="292">
        <v>2766</v>
      </c>
      <c r="F10073" s="213" t="s">
        <v>201</v>
      </c>
    </row>
    <row r="10074" spans="1:6" x14ac:dyDescent="0.3">
      <c r="A10074" s="213">
        <v>2015</v>
      </c>
      <c r="B10074" s="213" t="s">
        <v>0</v>
      </c>
      <c r="C10074" s="213" t="s">
        <v>140</v>
      </c>
      <c r="D10074" s="213" t="s">
        <v>45</v>
      </c>
      <c r="E10074" s="213">
        <v>559</v>
      </c>
      <c r="F10074" s="213" t="s">
        <v>201</v>
      </c>
    </row>
    <row r="10075" spans="1:6" x14ac:dyDescent="0.3">
      <c r="A10075" s="213">
        <v>2015</v>
      </c>
      <c r="B10075" s="213" t="s">
        <v>0</v>
      </c>
      <c r="C10075" s="213" t="s">
        <v>140</v>
      </c>
      <c r="D10075" s="213" t="s">
        <v>48</v>
      </c>
      <c r="E10075" s="292">
        <v>1773</v>
      </c>
      <c r="F10075" s="213" t="s">
        <v>201</v>
      </c>
    </row>
    <row r="10076" spans="1:6" x14ac:dyDescent="0.3">
      <c r="A10076" s="213">
        <v>2015</v>
      </c>
      <c r="B10076" s="213" t="s">
        <v>0</v>
      </c>
      <c r="C10076" s="213" t="s">
        <v>140</v>
      </c>
      <c r="D10076" s="213" t="s">
        <v>34</v>
      </c>
      <c r="E10076" s="213">
        <v>849</v>
      </c>
      <c r="F10076" s="213" t="s">
        <v>201</v>
      </c>
    </row>
    <row r="10077" spans="1:6" x14ac:dyDescent="0.3">
      <c r="A10077" s="213">
        <v>2015</v>
      </c>
      <c r="B10077" s="213" t="s">
        <v>0</v>
      </c>
      <c r="C10077" s="213" t="s">
        <v>140</v>
      </c>
      <c r="D10077" s="213" t="s">
        <v>3</v>
      </c>
      <c r="E10077" s="292">
        <v>10421</v>
      </c>
      <c r="F10077" s="213" t="s">
        <v>201</v>
      </c>
    </row>
    <row r="10078" spans="1:6" x14ac:dyDescent="0.3">
      <c r="A10078" s="213">
        <v>2015</v>
      </c>
      <c r="B10078" s="213" t="s">
        <v>0</v>
      </c>
      <c r="C10078" s="213" t="s">
        <v>140</v>
      </c>
      <c r="D10078" s="213" t="s">
        <v>80</v>
      </c>
      <c r="E10078" s="292">
        <v>3060</v>
      </c>
      <c r="F10078" s="213" t="s">
        <v>201</v>
      </c>
    </row>
    <row r="10079" spans="1:6" x14ac:dyDescent="0.3">
      <c r="A10079" s="213">
        <v>2015</v>
      </c>
      <c r="B10079" s="213" t="s">
        <v>0</v>
      </c>
      <c r="C10079" s="213" t="s">
        <v>140</v>
      </c>
      <c r="D10079" s="213" t="s">
        <v>39</v>
      </c>
      <c r="E10079" s="292">
        <v>2541</v>
      </c>
      <c r="F10079" s="213" t="s">
        <v>201</v>
      </c>
    </row>
    <row r="10080" spans="1:6" x14ac:dyDescent="0.3">
      <c r="A10080" s="213">
        <v>2015</v>
      </c>
      <c r="B10080" s="213" t="s">
        <v>0</v>
      </c>
      <c r="C10080" s="213" t="s">
        <v>140</v>
      </c>
      <c r="D10080" s="213" t="s">
        <v>14</v>
      </c>
      <c r="E10080" s="292">
        <v>6939</v>
      </c>
      <c r="F10080" s="213" t="s">
        <v>201</v>
      </c>
    </row>
    <row r="10081" spans="1:6" x14ac:dyDescent="0.3">
      <c r="A10081" s="213">
        <v>2015</v>
      </c>
      <c r="B10081" s="213" t="s">
        <v>0</v>
      </c>
      <c r="C10081" s="213" t="s">
        <v>140</v>
      </c>
      <c r="D10081" s="213" t="s">
        <v>68</v>
      </c>
      <c r="E10081" s="292">
        <v>1317</v>
      </c>
      <c r="F10081" s="213" t="s">
        <v>201</v>
      </c>
    </row>
    <row r="10082" spans="1:6" x14ac:dyDescent="0.3">
      <c r="A10082" s="213">
        <v>2015</v>
      </c>
      <c r="B10082" s="213" t="s">
        <v>0</v>
      </c>
      <c r="C10082" s="213" t="s">
        <v>140</v>
      </c>
      <c r="D10082" s="213" t="s">
        <v>69</v>
      </c>
      <c r="E10082" s="292">
        <v>1256</v>
      </c>
      <c r="F10082" s="213" t="s">
        <v>201</v>
      </c>
    </row>
    <row r="10083" spans="1:6" x14ac:dyDescent="0.3">
      <c r="A10083" s="213">
        <v>2015</v>
      </c>
      <c r="B10083" s="213" t="s">
        <v>0</v>
      </c>
      <c r="C10083" s="213" t="s">
        <v>140</v>
      </c>
      <c r="D10083" s="213" t="s">
        <v>50</v>
      </c>
      <c r="E10083" s="213">
        <v>273</v>
      </c>
      <c r="F10083" s="213" t="s">
        <v>201</v>
      </c>
    </row>
    <row r="10084" spans="1:6" x14ac:dyDescent="0.3">
      <c r="A10084" s="213">
        <v>2015</v>
      </c>
      <c r="B10084" s="213" t="s">
        <v>0</v>
      </c>
      <c r="C10084" s="213" t="s">
        <v>140</v>
      </c>
      <c r="D10084" s="213" t="s">
        <v>279</v>
      </c>
      <c r="E10084" s="213">
        <v>552</v>
      </c>
      <c r="F10084" s="213" t="s">
        <v>201</v>
      </c>
    </row>
    <row r="10085" spans="1:6" x14ac:dyDescent="0.3">
      <c r="A10085" s="213">
        <v>2015</v>
      </c>
      <c r="B10085" s="213" t="s">
        <v>0</v>
      </c>
      <c r="C10085" s="213" t="s">
        <v>140</v>
      </c>
      <c r="D10085" s="213" t="s">
        <v>24</v>
      </c>
      <c r="E10085" s="292">
        <v>7023</v>
      </c>
      <c r="F10085" s="213" t="s">
        <v>201</v>
      </c>
    </row>
    <row r="10086" spans="1:6" x14ac:dyDescent="0.3">
      <c r="A10086" s="213">
        <v>2015</v>
      </c>
      <c r="B10086" s="213" t="s">
        <v>0</v>
      </c>
      <c r="C10086" s="213" t="s">
        <v>140</v>
      </c>
      <c r="D10086" s="213" t="s">
        <v>9</v>
      </c>
      <c r="E10086" s="292">
        <v>4943</v>
      </c>
      <c r="F10086" s="213" t="s">
        <v>201</v>
      </c>
    </row>
    <row r="10087" spans="1:6" x14ac:dyDescent="0.3">
      <c r="A10087" s="213">
        <v>2015</v>
      </c>
      <c r="B10087" s="213" t="s">
        <v>0</v>
      </c>
      <c r="C10087" s="213" t="s">
        <v>140</v>
      </c>
      <c r="D10087" s="213" t="s">
        <v>67</v>
      </c>
      <c r="E10087" s="292">
        <v>2210</v>
      </c>
      <c r="F10087" s="213" t="s">
        <v>201</v>
      </c>
    </row>
    <row r="10088" spans="1:6" x14ac:dyDescent="0.3">
      <c r="A10088" s="213">
        <v>2015</v>
      </c>
      <c r="B10088" s="213" t="s">
        <v>0</v>
      </c>
      <c r="C10088" s="213" t="s">
        <v>140</v>
      </c>
      <c r="D10088" s="213" t="s">
        <v>28</v>
      </c>
      <c r="E10088" s="292">
        <v>3472</v>
      </c>
      <c r="F10088" s="213" t="s">
        <v>201</v>
      </c>
    </row>
    <row r="10089" spans="1:6" x14ac:dyDescent="0.3">
      <c r="A10089" s="213">
        <v>2015</v>
      </c>
      <c r="B10089" s="213" t="s">
        <v>0</v>
      </c>
      <c r="C10089" s="213" t="s">
        <v>140</v>
      </c>
      <c r="D10089" s="213" t="s">
        <v>31</v>
      </c>
      <c r="E10089" s="292">
        <v>2179</v>
      </c>
      <c r="F10089" s="213" t="s">
        <v>201</v>
      </c>
    </row>
    <row r="10090" spans="1:6" x14ac:dyDescent="0.3">
      <c r="A10090" s="213">
        <v>2015</v>
      </c>
      <c r="B10090" s="213" t="s">
        <v>0</v>
      </c>
      <c r="C10090" s="213" t="s">
        <v>140</v>
      </c>
      <c r="D10090" s="213" t="s">
        <v>64</v>
      </c>
      <c r="E10090" s="292">
        <v>3565</v>
      </c>
      <c r="F10090" s="213" t="s">
        <v>201</v>
      </c>
    </row>
    <row r="10091" spans="1:6" x14ac:dyDescent="0.3">
      <c r="A10091" s="213">
        <v>2015</v>
      </c>
      <c r="B10091" s="213" t="s">
        <v>0</v>
      </c>
      <c r="C10091" s="213" t="s">
        <v>140</v>
      </c>
      <c r="D10091" s="213" t="s">
        <v>290</v>
      </c>
      <c r="E10091" s="213">
        <v>170</v>
      </c>
      <c r="F10091" s="213" t="s">
        <v>201</v>
      </c>
    </row>
    <row r="10092" spans="1:6" x14ac:dyDescent="0.3">
      <c r="A10092" s="213">
        <v>2015</v>
      </c>
      <c r="B10092" s="213" t="s">
        <v>0</v>
      </c>
      <c r="C10092" s="213" t="s">
        <v>140</v>
      </c>
      <c r="D10092" s="213" t="s">
        <v>280</v>
      </c>
      <c r="E10092" s="213">
        <v>862</v>
      </c>
      <c r="F10092" s="213" t="s">
        <v>201</v>
      </c>
    </row>
    <row r="10093" spans="1:6" x14ac:dyDescent="0.3">
      <c r="A10093" s="213">
        <v>2015</v>
      </c>
      <c r="B10093" s="213" t="s">
        <v>0</v>
      </c>
      <c r="C10093" s="213" t="s">
        <v>140</v>
      </c>
      <c r="D10093" s="213" t="s">
        <v>73</v>
      </c>
      <c r="E10093" s="292">
        <v>5423</v>
      </c>
      <c r="F10093" s="213" t="s">
        <v>201</v>
      </c>
    </row>
    <row r="10094" spans="1:6" x14ac:dyDescent="0.3">
      <c r="A10094" s="213">
        <v>2015</v>
      </c>
      <c r="B10094" s="213" t="s">
        <v>0</v>
      </c>
      <c r="C10094" s="213" t="s">
        <v>140</v>
      </c>
      <c r="D10094" s="213" t="s">
        <v>26</v>
      </c>
      <c r="E10094" s="292">
        <v>2570</v>
      </c>
      <c r="F10094" s="213" t="s">
        <v>201</v>
      </c>
    </row>
    <row r="10095" spans="1:6" x14ac:dyDescent="0.3">
      <c r="A10095" s="213">
        <v>2015</v>
      </c>
      <c r="B10095" s="213" t="s">
        <v>0</v>
      </c>
      <c r="C10095" s="213" t="s">
        <v>140</v>
      </c>
      <c r="D10095" s="213" t="s">
        <v>32</v>
      </c>
      <c r="E10095" s="292">
        <v>2406</v>
      </c>
      <c r="F10095" s="213" t="s">
        <v>201</v>
      </c>
    </row>
    <row r="10096" spans="1:6" x14ac:dyDescent="0.3">
      <c r="A10096" s="213">
        <v>2015</v>
      </c>
      <c r="B10096" s="213" t="s">
        <v>0</v>
      </c>
      <c r="C10096" s="213" t="s">
        <v>140</v>
      </c>
      <c r="D10096" s="213" t="s">
        <v>46</v>
      </c>
      <c r="E10096" s="292">
        <v>4949</v>
      </c>
      <c r="F10096" s="213" t="s">
        <v>201</v>
      </c>
    </row>
    <row r="10097" spans="1:6" x14ac:dyDescent="0.3">
      <c r="A10097" s="213">
        <v>2015</v>
      </c>
      <c r="B10097" s="213" t="s">
        <v>0</v>
      </c>
      <c r="C10097" s="213" t="s">
        <v>140</v>
      </c>
      <c r="D10097" s="213" t="s">
        <v>75</v>
      </c>
      <c r="E10097" s="292">
        <v>3583</v>
      </c>
      <c r="F10097" s="213" t="s">
        <v>201</v>
      </c>
    </row>
    <row r="10098" spans="1:6" x14ac:dyDescent="0.3">
      <c r="A10098" s="213">
        <v>2015</v>
      </c>
      <c r="B10098" s="213" t="s">
        <v>0</v>
      </c>
      <c r="C10098" s="213" t="s">
        <v>140</v>
      </c>
      <c r="D10098" s="213" t="s">
        <v>10</v>
      </c>
      <c r="E10098" s="292">
        <v>9045</v>
      </c>
      <c r="F10098" s="213" t="s">
        <v>201</v>
      </c>
    </row>
    <row r="10099" spans="1:6" x14ac:dyDescent="0.3">
      <c r="A10099" s="213">
        <v>2015</v>
      </c>
      <c r="B10099" s="213" t="s">
        <v>0</v>
      </c>
      <c r="C10099" s="213" t="s">
        <v>140</v>
      </c>
      <c r="D10099" s="213" t="s">
        <v>291</v>
      </c>
      <c r="E10099" s="213">
        <v>837</v>
      </c>
      <c r="F10099" s="213" t="s">
        <v>201</v>
      </c>
    </row>
    <row r="10100" spans="1:6" x14ac:dyDescent="0.3">
      <c r="A10100" s="213">
        <v>2015</v>
      </c>
      <c r="B10100" s="213" t="s">
        <v>0</v>
      </c>
      <c r="C10100" s="213" t="s">
        <v>140</v>
      </c>
      <c r="D10100" s="213" t="s">
        <v>15</v>
      </c>
      <c r="E10100" s="292">
        <v>7398</v>
      </c>
      <c r="F10100" s="213" t="s">
        <v>201</v>
      </c>
    </row>
    <row r="10101" spans="1:6" x14ac:dyDescent="0.3">
      <c r="A10101" s="213">
        <v>2015</v>
      </c>
      <c r="B10101" s="213" t="s">
        <v>0</v>
      </c>
      <c r="C10101" s="213" t="s">
        <v>140</v>
      </c>
      <c r="D10101" s="213" t="s">
        <v>18</v>
      </c>
      <c r="E10101" s="292">
        <v>7737</v>
      </c>
      <c r="F10101" s="213" t="s">
        <v>201</v>
      </c>
    </row>
    <row r="10102" spans="1:6" x14ac:dyDescent="0.3">
      <c r="A10102" s="213">
        <v>2015</v>
      </c>
      <c r="B10102" s="213" t="s">
        <v>0</v>
      </c>
      <c r="C10102" s="213" t="s">
        <v>140</v>
      </c>
      <c r="D10102" s="213" t="s">
        <v>77</v>
      </c>
      <c r="E10102" s="292">
        <v>2514</v>
      </c>
      <c r="F10102" s="213" t="s">
        <v>201</v>
      </c>
    </row>
    <row r="10103" spans="1:6" x14ac:dyDescent="0.3">
      <c r="A10103" s="213">
        <v>2015</v>
      </c>
      <c r="B10103" s="213" t="s">
        <v>0</v>
      </c>
      <c r="C10103" s="213" t="s">
        <v>140</v>
      </c>
      <c r="D10103" s="213" t="s">
        <v>44</v>
      </c>
      <c r="E10103" s="213">
        <v>555</v>
      </c>
      <c r="F10103" s="213" t="s">
        <v>201</v>
      </c>
    </row>
    <row r="10104" spans="1:6" x14ac:dyDescent="0.3">
      <c r="A10104" s="213">
        <v>2015</v>
      </c>
      <c r="B10104" s="213" t="s">
        <v>0</v>
      </c>
      <c r="C10104" s="213" t="s">
        <v>140</v>
      </c>
      <c r="D10104" s="213" t="s">
        <v>71</v>
      </c>
      <c r="E10104" s="292">
        <v>2623</v>
      </c>
      <c r="F10104" s="213" t="s">
        <v>201</v>
      </c>
    </row>
    <row r="10105" spans="1:6" x14ac:dyDescent="0.3">
      <c r="A10105" s="213">
        <v>2015</v>
      </c>
      <c r="B10105" s="213" t="s">
        <v>0</v>
      </c>
      <c r="C10105" s="213" t="s">
        <v>140</v>
      </c>
      <c r="D10105" s="213" t="s">
        <v>52</v>
      </c>
      <c r="E10105" s="213">
        <v>636</v>
      </c>
      <c r="F10105" s="213" t="s">
        <v>201</v>
      </c>
    </row>
    <row r="10106" spans="1:6" x14ac:dyDescent="0.3">
      <c r="A10106" s="213">
        <v>2015</v>
      </c>
      <c r="B10106" s="213" t="s">
        <v>0</v>
      </c>
      <c r="C10106" s="213" t="s">
        <v>140</v>
      </c>
      <c r="D10106" s="213" t="s">
        <v>20</v>
      </c>
      <c r="E10106" s="292">
        <v>4513</v>
      </c>
      <c r="F10106" s="213" t="s">
        <v>201</v>
      </c>
    </row>
    <row r="10107" spans="1:6" x14ac:dyDescent="0.3">
      <c r="A10107" s="213">
        <v>2015</v>
      </c>
      <c r="B10107" s="213" t="s">
        <v>0</v>
      </c>
      <c r="C10107" s="213" t="s">
        <v>140</v>
      </c>
      <c r="D10107" s="213" t="s">
        <v>95</v>
      </c>
      <c r="E10107" s="292">
        <v>7541</v>
      </c>
      <c r="F10107" s="213" t="s">
        <v>201</v>
      </c>
    </row>
    <row r="10108" spans="1:6" x14ac:dyDescent="0.3">
      <c r="A10108" s="213">
        <v>2015</v>
      </c>
      <c r="B10108" s="213" t="s">
        <v>0</v>
      </c>
      <c r="C10108" s="213" t="s">
        <v>140</v>
      </c>
      <c r="D10108" s="213" t="s">
        <v>30</v>
      </c>
      <c r="E10108" s="213">
        <v>802</v>
      </c>
      <c r="F10108" s="213" t="s">
        <v>201</v>
      </c>
    </row>
    <row r="10109" spans="1:6" x14ac:dyDescent="0.3">
      <c r="A10109" s="213">
        <v>2015</v>
      </c>
      <c r="B10109" s="213" t="s">
        <v>0</v>
      </c>
      <c r="C10109" s="213" t="s">
        <v>140</v>
      </c>
      <c r="D10109" s="213" t="s">
        <v>58</v>
      </c>
      <c r="E10109" s="213">
        <v>301</v>
      </c>
      <c r="F10109" s="213" t="s">
        <v>201</v>
      </c>
    </row>
    <row r="10110" spans="1:6" x14ac:dyDescent="0.3">
      <c r="A10110" s="213">
        <v>2015</v>
      </c>
      <c r="B10110" s="213" t="s">
        <v>0</v>
      </c>
      <c r="C10110" s="213" t="s">
        <v>140</v>
      </c>
      <c r="D10110" s="213" t="s">
        <v>281</v>
      </c>
      <c r="E10110" s="292">
        <v>19378</v>
      </c>
      <c r="F10110" s="213" t="s">
        <v>201</v>
      </c>
    </row>
    <row r="10111" spans="1:6" x14ac:dyDescent="0.3">
      <c r="A10111" s="213">
        <v>2015</v>
      </c>
      <c r="B10111" s="213" t="s">
        <v>0</v>
      </c>
      <c r="C10111" s="213" t="s">
        <v>140</v>
      </c>
      <c r="D10111" s="213" t="s">
        <v>54</v>
      </c>
      <c r="E10111" s="213">
        <v>178</v>
      </c>
      <c r="F10111" s="213" t="s">
        <v>201</v>
      </c>
    </row>
    <row r="10112" spans="1:6" x14ac:dyDescent="0.3">
      <c r="A10112" s="213">
        <v>2015</v>
      </c>
      <c r="B10112" s="213" t="s">
        <v>0</v>
      </c>
      <c r="C10112" s="213" t="s">
        <v>140</v>
      </c>
      <c r="D10112" s="213" t="s">
        <v>282</v>
      </c>
      <c r="E10112" s="292">
        <v>1163</v>
      </c>
      <c r="F10112" s="213" t="s">
        <v>201</v>
      </c>
    </row>
    <row r="10113" spans="1:6" x14ac:dyDescent="0.3">
      <c r="A10113" s="213">
        <v>2015</v>
      </c>
      <c r="B10113" s="213" t="s">
        <v>0</v>
      </c>
      <c r="C10113" s="213" t="s">
        <v>140</v>
      </c>
      <c r="D10113" s="213" t="s">
        <v>145</v>
      </c>
      <c r="E10113" s="292">
        <v>84261</v>
      </c>
      <c r="F10113" s="213" t="s">
        <v>201</v>
      </c>
    </row>
    <row r="10114" spans="1:6" x14ac:dyDescent="0.3">
      <c r="A10114" s="213">
        <v>2015</v>
      </c>
      <c r="B10114" s="213" t="s">
        <v>0</v>
      </c>
      <c r="C10114" s="213" t="s">
        <v>140</v>
      </c>
      <c r="D10114" s="213" t="s">
        <v>146</v>
      </c>
      <c r="E10114" s="292">
        <v>46044</v>
      </c>
      <c r="F10114" s="213" t="s">
        <v>201</v>
      </c>
    </row>
    <row r="10115" spans="1:6" x14ac:dyDescent="0.3">
      <c r="A10115" s="213">
        <v>2015</v>
      </c>
      <c r="B10115" s="213" t="s">
        <v>0</v>
      </c>
      <c r="C10115" s="213" t="s">
        <v>140</v>
      </c>
      <c r="D10115" s="213" t="s">
        <v>147</v>
      </c>
      <c r="E10115" s="292">
        <v>102401</v>
      </c>
      <c r="F10115" s="213" t="s">
        <v>201</v>
      </c>
    </row>
    <row r="10116" spans="1:6" x14ac:dyDescent="0.3">
      <c r="A10116" s="213">
        <v>2015</v>
      </c>
      <c r="B10116" s="213" t="s">
        <v>92</v>
      </c>
      <c r="C10116" s="213" t="s">
        <v>83</v>
      </c>
      <c r="D10116" s="213" t="s">
        <v>79</v>
      </c>
      <c r="E10116" s="213">
        <v>186</v>
      </c>
      <c r="F10116" s="213" t="s">
        <v>206</v>
      </c>
    </row>
    <row r="10117" spans="1:6" x14ac:dyDescent="0.3">
      <c r="A10117" s="213">
        <v>2015</v>
      </c>
      <c r="B10117" s="213" t="s">
        <v>92</v>
      </c>
      <c r="C10117" s="213" t="s">
        <v>83</v>
      </c>
      <c r="D10117" s="213" t="s">
        <v>17</v>
      </c>
      <c r="E10117" s="213">
        <v>108</v>
      </c>
      <c r="F10117" s="213" t="s">
        <v>206</v>
      </c>
    </row>
    <row r="10118" spans="1:6" x14ac:dyDescent="0.3">
      <c r="A10118" s="213">
        <v>2015</v>
      </c>
      <c r="B10118" s="213" t="s">
        <v>92</v>
      </c>
      <c r="C10118" s="213" t="s">
        <v>83</v>
      </c>
      <c r="D10118" s="213" t="s">
        <v>66</v>
      </c>
      <c r="E10118" s="213">
        <v>39</v>
      </c>
      <c r="F10118" s="213" t="s">
        <v>206</v>
      </c>
    </row>
    <row r="10119" spans="1:6" x14ac:dyDescent="0.3">
      <c r="A10119" s="213">
        <v>2015</v>
      </c>
      <c r="B10119" s="213" t="s">
        <v>92</v>
      </c>
      <c r="C10119" s="213" t="s">
        <v>83</v>
      </c>
      <c r="D10119" s="213" t="s">
        <v>11</v>
      </c>
      <c r="E10119" s="213">
        <v>202</v>
      </c>
      <c r="F10119" s="213" t="s">
        <v>206</v>
      </c>
    </row>
    <row r="10120" spans="1:6" x14ac:dyDescent="0.3">
      <c r="A10120" s="213">
        <v>2015</v>
      </c>
      <c r="B10120" s="213" t="s">
        <v>92</v>
      </c>
      <c r="C10120" s="213" t="s">
        <v>83</v>
      </c>
      <c r="D10120" s="213" t="s">
        <v>56</v>
      </c>
      <c r="E10120" s="213">
        <v>73</v>
      </c>
      <c r="F10120" s="213" t="s">
        <v>206</v>
      </c>
    </row>
    <row r="10121" spans="1:6" x14ac:dyDescent="0.3">
      <c r="A10121" s="213">
        <v>2015</v>
      </c>
      <c r="B10121" s="213" t="s">
        <v>92</v>
      </c>
      <c r="C10121" s="213" t="s">
        <v>83</v>
      </c>
      <c r="D10121" s="213" t="s">
        <v>29</v>
      </c>
      <c r="E10121" s="213">
        <v>46</v>
      </c>
      <c r="F10121" s="213" t="s">
        <v>206</v>
      </c>
    </row>
    <row r="10122" spans="1:6" x14ac:dyDescent="0.3">
      <c r="A10122" s="213">
        <v>2015</v>
      </c>
      <c r="B10122" s="213" t="s">
        <v>92</v>
      </c>
      <c r="C10122" s="213" t="s">
        <v>83</v>
      </c>
      <c r="D10122" s="213" t="s">
        <v>47</v>
      </c>
      <c r="E10122" s="213">
        <v>129</v>
      </c>
      <c r="F10122" s="213" t="s">
        <v>206</v>
      </c>
    </row>
    <row r="10123" spans="1:6" x14ac:dyDescent="0.3">
      <c r="A10123" s="213">
        <v>2015</v>
      </c>
      <c r="B10123" s="213" t="s">
        <v>92</v>
      </c>
      <c r="C10123" s="213" t="s">
        <v>83</v>
      </c>
      <c r="D10123" s="213" t="s">
        <v>74</v>
      </c>
      <c r="E10123" s="213">
        <v>161</v>
      </c>
      <c r="F10123" s="213" t="s">
        <v>206</v>
      </c>
    </row>
    <row r="10124" spans="1:6" x14ac:dyDescent="0.3">
      <c r="A10124" s="213">
        <v>2015</v>
      </c>
      <c r="B10124" s="213" t="s">
        <v>92</v>
      </c>
      <c r="C10124" s="213" t="s">
        <v>83</v>
      </c>
      <c r="D10124" s="213" t="s">
        <v>60</v>
      </c>
      <c r="E10124" s="213">
        <v>40</v>
      </c>
      <c r="F10124" s="213" t="s">
        <v>206</v>
      </c>
    </row>
    <row r="10125" spans="1:6" x14ac:dyDescent="0.3">
      <c r="A10125" s="213">
        <v>2015</v>
      </c>
      <c r="B10125" s="213" t="s">
        <v>92</v>
      </c>
      <c r="C10125" s="213" t="s">
        <v>83</v>
      </c>
      <c r="D10125" s="213" t="s">
        <v>25</v>
      </c>
      <c r="E10125" s="213">
        <v>134</v>
      </c>
      <c r="F10125" s="213" t="s">
        <v>206</v>
      </c>
    </row>
    <row r="10126" spans="1:6" x14ac:dyDescent="0.3">
      <c r="A10126" s="213">
        <v>2015</v>
      </c>
      <c r="B10126" s="213" t="s">
        <v>92</v>
      </c>
      <c r="C10126" s="213" t="s">
        <v>83</v>
      </c>
      <c r="D10126" s="213" t="s">
        <v>7</v>
      </c>
      <c r="E10126" s="213">
        <v>147</v>
      </c>
      <c r="F10126" s="213" t="s">
        <v>206</v>
      </c>
    </row>
    <row r="10127" spans="1:6" x14ac:dyDescent="0.3">
      <c r="A10127" s="213">
        <v>2015</v>
      </c>
      <c r="B10127" s="213" t="s">
        <v>92</v>
      </c>
      <c r="C10127" s="213" t="s">
        <v>83</v>
      </c>
      <c r="D10127" s="213" t="s">
        <v>36</v>
      </c>
      <c r="E10127" s="213">
        <v>60</v>
      </c>
      <c r="F10127" s="213" t="s">
        <v>206</v>
      </c>
    </row>
    <row r="10128" spans="1:6" x14ac:dyDescent="0.3">
      <c r="A10128" s="213">
        <v>2015</v>
      </c>
      <c r="B10128" s="213" t="s">
        <v>92</v>
      </c>
      <c r="C10128" s="213" t="s">
        <v>83</v>
      </c>
      <c r="D10128" s="213" t="s">
        <v>21</v>
      </c>
      <c r="E10128" s="213">
        <v>45</v>
      </c>
      <c r="F10128" s="213" t="s">
        <v>206</v>
      </c>
    </row>
    <row r="10129" spans="1:6" x14ac:dyDescent="0.3">
      <c r="A10129" s="213">
        <v>2015</v>
      </c>
      <c r="B10129" s="213" t="s">
        <v>92</v>
      </c>
      <c r="C10129" s="213" t="s">
        <v>83</v>
      </c>
      <c r="D10129" s="213" t="s">
        <v>16</v>
      </c>
      <c r="E10129" s="213">
        <v>97</v>
      </c>
      <c r="F10129" s="213" t="s">
        <v>206</v>
      </c>
    </row>
    <row r="10130" spans="1:6" x14ac:dyDescent="0.3">
      <c r="A10130" s="213">
        <v>2015</v>
      </c>
      <c r="B10130" s="213" t="s">
        <v>92</v>
      </c>
      <c r="C10130" s="213" t="s">
        <v>83</v>
      </c>
      <c r="D10130" s="213" t="s">
        <v>2</v>
      </c>
      <c r="E10130" s="213">
        <v>282</v>
      </c>
      <c r="F10130" s="213" t="s">
        <v>206</v>
      </c>
    </row>
    <row r="10131" spans="1:6" x14ac:dyDescent="0.3">
      <c r="A10131" s="213">
        <v>2015</v>
      </c>
      <c r="B10131" s="213" t="s">
        <v>92</v>
      </c>
      <c r="C10131" s="213" t="s">
        <v>83</v>
      </c>
      <c r="D10131" s="213" t="s">
        <v>4</v>
      </c>
      <c r="E10131" s="213">
        <v>299</v>
      </c>
      <c r="F10131" s="213" t="s">
        <v>206</v>
      </c>
    </row>
    <row r="10132" spans="1:6" x14ac:dyDescent="0.3">
      <c r="A10132" s="213">
        <v>2015</v>
      </c>
      <c r="B10132" s="213" t="s">
        <v>92</v>
      </c>
      <c r="C10132" s="213" t="s">
        <v>83</v>
      </c>
      <c r="D10132" s="213" t="s">
        <v>275</v>
      </c>
      <c r="E10132" s="213">
        <v>32</v>
      </c>
      <c r="F10132" s="213" t="s">
        <v>206</v>
      </c>
    </row>
    <row r="10133" spans="1:6" x14ac:dyDescent="0.3">
      <c r="A10133" s="213">
        <v>2015</v>
      </c>
      <c r="B10133" s="213" t="s">
        <v>92</v>
      </c>
      <c r="C10133" s="213" t="s">
        <v>83</v>
      </c>
      <c r="D10133" s="213" t="s">
        <v>8</v>
      </c>
      <c r="E10133" s="213">
        <v>84</v>
      </c>
      <c r="F10133" s="213" t="s">
        <v>206</v>
      </c>
    </row>
    <row r="10134" spans="1:6" x14ac:dyDescent="0.3">
      <c r="A10134" s="213">
        <v>2015</v>
      </c>
      <c r="B10134" s="213" t="s">
        <v>92</v>
      </c>
      <c r="C10134" s="213" t="s">
        <v>83</v>
      </c>
      <c r="D10134" s="213" t="s">
        <v>78</v>
      </c>
      <c r="E10134" s="213">
        <v>104</v>
      </c>
      <c r="F10134" s="213" t="s">
        <v>206</v>
      </c>
    </row>
    <row r="10135" spans="1:6" x14ac:dyDescent="0.3">
      <c r="A10135" s="213">
        <v>2015</v>
      </c>
      <c r="B10135" s="213" t="s">
        <v>92</v>
      </c>
      <c r="C10135" s="213" t="s">
        <v>83</v>
      </c>
      <c r="D10135" s="213" t="s">
        <v>27</v>
      </c>
      <c r="E10135" s="213">
        <v>94</v>
      </c>
      <c r="F10135" s="213" t="s">
        <v>206</v>
      </c>
    </row>
    <row r="10136" spans="1:6" x14ac:dyDescent="0.3">
      <c r="A10136" s="213">
        <v>2015</v>
      </c>
      <c r="B10136" s="213" t="s">
        <v>92</v>
      </c>
      <c r="C10136" s="213" t="s">
        <v>83</v>
      </c>
      <c r="D10136" s="213" t="s">
        <v>13</v>
      </c>
      <c r="E10136" s="213">
        <v>33</v>
      </c>
      <c r="F10136" s="213" t="s">
        <v>206</v>
      </c>
    </row>
    <row r="10137" spans="1:6" x14ac:dyDescent="0.3">
      <c r="A10137" s="213">
        <v>2015</v>
      </c>
      <c r="B10137" s="213" t="s">
        <v>92</v>
      </c>
      <c r="C10137" s="213" t="s">
        <v>83</v>
      </c>
      <c r="D10137" s="213" t="s">
        <v>70</v>
      </c>
      <c r="E10137" s="213">
        <v>143</v>
      </c>
      <c r="F10137" s="213" t="s">
        <v>206</v>
      </c>
    </row>
    <row r="10138" spans="1:6" x14ac:dyDescent="0.3">
      <c r="A10138" s="213">
        <v>2015</v>
      </c>
      <c r="B10138" s="213" t="s">
        <v>92</v>
      </c>
      <c r="C10138" s="213" t="s">
        <v>83</v>
      </c>
      <c r="D10138" s="213" t="s">
        <v>72</v>
      </c>
      <c r="E10138" s="213">
        <v>37</v>
      </c>
      <c r="F10138" s="213" t="s">
        <v>206</v>
      </c>
    </row>
    <row r="10139" spans="1:6" x14ac:dyDescent="0.3">
      <c r="A10139" s="213">
        <v>2015</v>
      </c>
      <c r="B10139" s="213" t="s">
        <v>92</v>
      </c>
      <c r="C10139" s="213" t="s">
        <v>83</v>
      </c>
      <c r="D10139" s="213" t="s">
        <v>6</v>
      </c>
      <c r="E10139" s="213">
        <v>266</v>
      </c>
      <c r="F10139" s="213" t="s">
        <v>206</v>
      </c>
    </row>
    <row r="10140" spans="1:6" x14ac:dyDescent="0.3">
      <c r="A10140" s="213">
        <v>2015</v>
      </c>
      <c r="B10140" s="213" t="s">
        <v>92</v>
      </c>
      <c r="C10140" s="213" t="s">
        <v>83</v>
      </c>
      <c r="D10140" s="213" t="s">
        <v>62</v>
      </c>
      <c r="E10140" s="213">
        <v>81</v>
      </c>
      <c r="F10140" s="213" t="s">
        <v>206</v>
      </c>
    </row>
    <row r="10141" spans="1:6" x14ac:dyDescent="0.3">
      <c r="A10141" s="213">
        <v>2015</v>
      </c>
      <c r="B10141" s="213" t="s">
        <v>92</v>
      </c>
      <c r="C10141" s="213" t="s">
        <v>83</v>
      </c>
      <c r="D10141" s="213" t="s">
        <v>5</v>
      </c>
      <c r="E10141" s="213">
        <v>212</v>
      </c>
      <c r="F10141" s="213" t="s">
        <v>206</v>
      </c>
    </row>
    <row r="10142" spans="1:6" x14ac:dyDescent="0.3">
      <c r="A10142" s="213">
        <v>2015</v>
      </c>
      <c r="B10142" s="213" t="s">
        <v>92</v>
      </c>
      <c r="C10142" s="213" t="s">
        <v>83</v>
      </c>
      <c r="D10142" s="213" t="s">
        <v>76</v>
      </c>
      <c r="E10142" s="213">
        <v>108</v>
      </c>
      <c r="F10142" s="213" t="s">
        <v>206</v>
      </c>
    </row>
    <row r="10143" spans="1:6" x14ac:dyDescent="0.3">
      <c r="A10143" s="213">
        <v>2015</v>
      </c>
      <c r="B10143" s="213" t="s">
        <v>92</v>
      </c>
      <c r="C10143" s="213" t="s">
        <v>83</v>
      </c>
      <c r="D10143" s="213" t="s">
        <v>65</v>
      </c>
      <c r="E10143" s="213">
        <v>34</v>
      </c>
      <c r="F10143" s="213" t="s">
        <v>206</v>
      </c>
    </row>
    <row r="10144" spans="1:6" x14ac:dyDescent="0.3">
      <c r="A10144" s="213">
        <v>2015</v>
      </c>
      <c r="B10144" s="213" t="s">
        <v>92</v>
      </c>
      <c r="C10144" s="213" t="s">
        <v>83</v>
      </c>
      <c r="D10144" s="213" t="s">
        <v>23</v>
      </c>
      <c r="E10144" s="213">
        <v>49</v>
      </c>
      <c r="F10144" s="213" t="s">
        <v>206</v>
      </c>
    </row>
    <row r="10145" spans="1:6" x14ac:dyDescent="0.3">
      <c r="A10145" s="213">
        <v>2015</v>
      </c>
      <c r="B10145" s="213" t="s">
        <v>92</v>
      </c>
      <c r="C10145" s="213" t="s">
        <v>83</v>
      </c>
      <c r="D10145" s="213" t="s">
        <v>278</v>
      </c>
      <c r="E10145" s="213">
        <v>90</v>
      </c>
      <c r="F10145" s="213" t="s">
        <v>206</v>
      </c>
    </row>
    <row r="10146" spans="1:6" x14ac:dyDescent="0.3">
      <c r="A10146" s="213">
        <v>2015</v>
      </c>
      <c r="B10146" s="213" t="s">
        <v>92</v>
      </c>
      <c r="C10146" s="213" t="s">
        <v>83</v>
      </c>
      <c r="D10146" s="213" t="s">
        <v>19</v>
      </c>
      <c r="E10146" s="213">
        <v>56</v>
      </c>
      <c r="F10146" s="213" t="s">
        <v>206</v>
      </c>
    </row>
    <row r="10147" spans="1:6" x14ac:dyDescent="0.3">
      <c r="A10147" s="213">
        <v>2015</v>
      </c>
      <c r="B10147" s="213" t="s">
        <v>92</v>
      </c>
      <c r="C10147" s="213" t="s">
        <v>83</v>
      </c>
      <c r="D10147" s="213" t="s">
        <v>48</v>
      </c>
      <c r="E10147" s="213">
        <v>51</v>
      </c>
      <c r="F10147" s="213" t="s">
        <v>206</v>
      </c>
    </row>
    <row r="10148" spans="1:6" x14ac:dyDescent="0.3">
      <c r="A10148" s="213">
        <v>2015</v>
      </c>
      <c r="B10148" s="213" t="s">
        <v>92</v>
      </c>
      <c r="C10148" s="213" t="s">
        <v>83</v>
      </c>
      <c r="D10148" s="213" t="s">
        <v>3</v>
      </c>
      <c r="E10148" s="213">
        <v>268</v>
      </c>
      <c r="F10148" s="213" t="s">
        <v>206</v>
      </c>
    </row>
    <row r="10149" spans="1:6" x14ac:dyDescent="0.3">
      <c r="A10149" s="213">
        <v>2015</v>
      </c>
      <c r="B10149" s="213" t="s">
        <v>92</v>
      </c>
      <c r="C10149" s="213" t="s">
        <v>83</v>
      </c>
      <c r="D10149" s="213" t="s">
        <v>80</v>
      </c>
      <c r="E10149" s="213">
        <v>58</v>
      </c>
      <c r="F10149" s="213" t="s">
        <v>206</v>
      </c>
    </row>
    <row r="10150" spans="1:6" x14ac:dyDescent="0.3">
      <c r="A10150" s="213">
        <v>2015</v>
      </c>
      <c r="B10150" s="213" t="s">
        <v>92</v>
      </c>
      <c r="C10150" s="213" t="s">
        <v>83</v>
      </c>
      <c r="D10150" s="213" t="s">
        <v>39</v>
      </c>
      <c r="E10150" s="213">
        <v>52</v>
      </c>
      <c r="F10150" s="213" t="s">
        <v>206</v>
      </c>
    </row>
    <row r="10151" spans="1:6" x14ac:dyDescent="0.3">
      <c r="A10151" s="213">
        <v>2015</v>
      </c>
      <c r="B10151" s="213" t="s">
        <v>92</v>
      </c>
      <c r="C10151" s="213" t="s">
        <v>83</v>
      </c>
      <c r="D10151" s="213" t="s">
        <v>14</v>
      </c>
      <c r="E10151" s="213">
        <v>198</v>
      </c>
      <c r="F10151" s="213" t="s">
        <v>206</v>
      </c>
    </row>
    <row r="10152" spans="1:6" x14ac:dyDescent="0.3">
      <c r="A10152" s="213">
        <v>2015</v>
      </c>
      <c r="B10152" s="213" t="s">
        <v>92</v>
      </c>
      <c r="C10152" s="213" t="s">
        <v>83</v>
      </c>
      <c r="D10152" s="213" t="s">
        <v>68</v>
      </c>
      <c r="E10152" s="213">
        <v>43</v>
      </c>
      <c r="F10152" s="213" t="s">
        <v>206</v>
      </c>
    </row>
    <row r="10153" spans="1:6" x14ac:dyDescent="0.3">
      <c r="A10153" s="213">
        <v>2015</v>
      </c>
      <c r="B10153" s="213" t="s">
        <v>92</v>
      </c>
      <c r="C10153" s="213" t="s">
        <v>83</v>
      </c>
      <c r="D10153" s="213" t="s">
        <v>24</v>
      </c>
      <c r="E10153" s="213">
        <v>186</v>
      </c>
      <c r="F10153" s="213" t="s">
        <v>206</v>
      </c>
    </row>
    <row r="10154" spans="1:6" x14ac:dyDescent="0.3">
      <c r="A10154" s="213">
        <v>2015</v>
      </c>
      <c r="B10154" s="213" t="s">
        <v>92</v>
      </c>
      <c r="C10154" s="213" t="s">
        <v>83</v>
      </c>
      <c r="D10154" s="213" t="s">
        <v>9</v>
      </c>
      <c r="E10154" s="213">
        <v>98</v>
      </c>
      <c r="F10154" s="213" t="s">
        <v>206</v>
      </c>
    </row>
    <row r="10155" spans="1:6" x14ac:dyDescent="0.3">
      <c r="A10155" s="213">
        <v>2015</v>
      </c>
      <c r="B10155" s="213" t="s">
        <v>92</v>
      </c>
      <c r="C10155" s="213" t="s">
        <v>83</v>
      </c>
      <c r="D10155" s="213" t="s">
        <v>67</v>
      </c>
      <c r="E10155" s="213">
        <v>63</v>
      </c>
      <c r="F10155" s="213" t="s">
        <v>206</v>
      </c>
    </row>
    <row r="10156" spans="1:6" x14ac:dyDescent="0.3">
      <c r="A10156" s="213">
        <v>2015</v>
      </c>
      <c r="B10156" s="213" t="s">
        <v>92</v>
      </c>
      <c r="C10156" s="213" t="s">
        <v>83</v>
      </c>
      <c r="D10156" s="213" t="s">
        <v>28</v>
      </c>
      <c r="E10156" s="213">
        <v>80</v>
      </c>
      <c r="F10156" s="213" t="s">
        <v>206</v>
      </c>
    </row>
    <row r="10157" spans="1:6" x14ac:dyDescent="0.3">
      <c r="A10157" s="213">
        <v>2015</v>
      </c>
      <c r="B10157" s="213" t="s">
        <v>92</v>
      </c>
      <c r="C10157" s="213" t="s">
        <v>83</v>
      </c>
      <c r="D10157" s="213" t="s">
        <v>31</v>
      </c>
      <c r="E10157" s="213">
        <v>60</v>
      </c>
      <c r="F10157" s="213" t="s">
        <v>206</v>
      </c>
    </row>
    <row r="10158" spans="1:6" x14ac:dyDescent="0.3">
      <c r="A10158" s="213">
        <v>2015</v>
      </c>
      <c r="B10158" s="213" t="s">
        <v>92</v>
      </c>
      <c r="C10158" s="213" t="s">
        <v>83</v>
      </c>
      <c r="D10158" s="213" t="s">
        <v>64</v>
      </c>
      <c r="E10158" s="213">
        <v>101</v>
      </c>
      <c r="F10158" s="213" t="s">
        <v>206</v>
      </c>
    </row>
    <row r="10159" spans="1:6" x14ac:dyDescent="0.3">
      <c r="A10159" s="213">
        <v>2015</v>
      </c>
      <c r="B10159" s="213" t="s">
        <v>92</v>
      </c>
      <c r="C10159" s="213" t="s">
        <v>83</v>
      </c>
      <c r="D10159" s="213" t="s">
        <v>73</v>
      </c>
      <c r="E10159" s="213">
        <v>150</v>
      </c>
      <c r="F10159" s="213" t="s">
        <v>206</v>
      </c>
    </row>
    <row r="10160" spans="1:6" x14ac:dyDescent="0.3">
      <c r="A10160" s="213">
        <v>2015</v>
      </c>
      <c r="B10160" s="213" t="s">
        <v>92</v>
      </c>
      <c r="C10160" s="213" t="s">
        <v>83</v>
      </c>
      <c r="D10160" s="213" t="s">
        <v>26</v>
      </c>
      <c r="E10160" s="213">
        <v>58</v>
      </c>
      <c r="F10160" s="213" t="s">
        <v>206</v>
      </c>
    </row>
    <row r="10161" spans="1:6" x14ac:dyDescent="0.3">
      <c r="A10161" s="213">
        <v>2015</v>
      </c>
      <c r="B10161" s="213" t="s">
        <v>92</v>
      </c>
      <c r="C10161" s="213" t="s">
        <v>83</v>
      </c>
      <c r="D10161" s="213" t="s">
        <v>32</v>
      </c>
      <c r="E10161" s="213">
        <v>52</v>
      </c>
      <c r="F10161" s="213" t="s">
        <v>206</v>
      </c>
    </row>
    <row r="10162" spans="1:6" x14ac:dyDescent="0.3">
      <c r="A10162" s="213">
        <v>2015</v>
      </c>
      <c r="B10162" s="213" t="s">
        <v>92</v>
      </c>
      <c r="C10162" s="213" t="s">
        <v>83</v>
      </c>
      <c r="D10162" s="213" t="s">
        <v>46</v>
      </c>
      <c r="E10162" s="213">
        <v>120</v>
      </c>
      <c r="F10162" s="213" t="s">
        <v>206</v>
      </c>
    </row>
    <row r="10163" spans="1:6" x14ac:dyDescent="0.3">
      <c r="A10163" s="213">
        <v>2015</v>
      </c>
      <c r="B10163" s="213" t="s">
        <v>92</v>
      </c>
      <c r="C10163" s="213" t="s">
        <v>83</v>
      </c>
      <c r="D10163" s="213" t="s">
        <v>75</v>
      </c>
      <c r="E10163" s="213">
        <v>101</v>
      </c>
      <c r="F10163" s="213" t="s">
        <v>206</v>
      </c>
    </row>
    <row r="10164" spans="1:6" x14ac:dyDescent="0.3">
      <c r="A10164" s="213">
        <v>2015</v>
      </c>
      <c r="B10164" s="213" t="s">
        <v>92</v>
      </c>
      <c r="C10164" s="213" t="s">
        <v>83</v>
      </c>
      <c r="D10164" s="213" t="s">
        <v>10</v>
      </c>
      <c r="E10164" s="213">
        <v>227</v>
      </c>
      <c r="F10164" s="213" t="s">
        <v>206</v>
      </c>
    </row>
    <row r="10165" spans="1:6" x14ac:dyDescent="0.3">
      <c r="A10165" s="213">
        <v>2015</v>
      </c>
      <c r="B10165" s="213" t="s">
        <v>92</v>
      </c>
      <c r="C10165" s="213" t="s">
        <v>83</v>
      </c>
      <c r="D10165" s="213" t="s">
        <v>15</v>
      </c>
      <c r="E10165" s="213">
        <v>173</v>
      </c>
      <c r="F10165" s="213" t="s">
        <v>206</v>
      </c>
    </row>
    <row r="10166" spans="1:6" x14ac:dyDescent="0.3">
      <c r="A10166" s="213">
        <v>2015</v>
      </c>
      <c r="B10166" s="213" t="s">
        <v>92</v>
      </c>
      <c r="C10166" s="213" t="s">
        <v>83</v>
      </c>
      <c r="D10166" s="213" t="s">
        <v>18</v>
      </c>
      <c r="E10166" s="213">
        <v>157</v>
      </c>
      <c r="F10166" s="213" t="s">
        <v>206</v>
      </c>
    </row>
    <row r="10167" spans="1:6" x14ac:dyDescent="0.3">
      <c r="A10167" s="213">
        <v>2015</v>
      </c>
      <c r="B10167" s="213" t="s">
        <v>92</v>
      </c>
      <c r="C10167" s="213" t="s">
        <v>83</v>
      </c>
      <c r="D10167" s="213" t="s">
        <v>77</v>
      </c>
      <c r="E10167" s="213">
        <v>58</v>
      </c>
      <c r="F10167" s="213" t="s">
        <v>206</v>
      </c>
    </row>
    <row r="10168" spans="1:6" x14ac:dyDescent="0.3">
      <c r="A10168" s="213">
        <v>2015</v>
      </c>
      <c r="B10168" s="213" t="s">
        <v>92</v>
      </c>
      <c r="C10168" s="213" t="s">
        <v>83</v>
      </c>
      <c r="D10168" s="213" t="s">
        <v>71</v>
      </c>
      <c r="E10168" s="213">
        <v>67</v>
      </c>
      <c r="F10168" s="213" t="s">
        <v>206</v>
      </c>
    </row>
    <row r="10169" spans="1:6" x14ac:dyDescent="0.3">
      <c r="A10169" s="213">
        <v>2015</v>
      </c>
      <c r="B10169" s="213" t="s">
        <v>92</v>
      </c>
      <c r="C10169" s="213" t="s">
        <v>83</v>
      </c>
      <c r="D10169" s="213" t="s">
        <v>20</v>
      </c>
      <c r="E10169" s="213">
        <v>115</v>
      </c>
      <c r="F10169" s="213" t="s">
        <v>206</v>
      </c>
    </row>
    <row r="10170" spans="1:6" x14ac:dyDescent="0.3">
      <c r="A10170" s="213">
        <v>2015</v>
      </c>
      <c r="B10170" s="213" t="s">
        <v>92</v>
      </c>
      <c r="C10170" s="213" t="s">
        <v>83</v>
      </c>
      <c r="D10170" s="213" t="s">
        <v>95</v>
      </c>
      <c r="E10170" s="213">
        <v>186</v>
      </c>
      <c r="F10170" s="213" t="s">
        <v>206</v>
      </c>
    </row>
    <row r="10171" spans="1:6" x14ac:dyDescent="0.3">
      <c r="A10171" s="213">
        <v>2015</v>
      </c>
      <c r="B10171" s="213" t="s">
        <v>92</v>
      </c>
      <c r="C10171" s="213" t="s">
        <v>83</v>
      </c>
      <c r="D10171" s="213" t="s">
        <v>281</v>
      </c>
      <c r="E10171" s="213">
        <v>395</v>
      </c>
      <c r="F10171" s="213" t="s">
        <v>206</v>
      </c>
    </row>
    <row r="10172" spans="1:6" x14ac:dyDescent="0.3">
      <c r="A10172" s="213">
        <v>2015</v>
      </c>
      <c r="B10172" s="213" t="s">
        <v>92</v>
      </c>
      <c r="C10172" s="213" t="s">
        <v>83</v>
      </c>
      <c r="D10172" s="213" t="s">
        <v>282</v>
      </c>
      <c r="E10172" s="213">
        <v>38</v>
      </c>
      <c r="F10172" s="213" t="s">
        <v>206</v>
      </c>
    </row>
    <row r="10173" spans="1:6" x14ac:dyDescent="0.3">
      <c r="A10173" s="213">
        <v>2015</v>
      </c>
      <c r="B10173" s="213" t="s">
        <v>92</v>
      </c>
      <c r="C10173" s="213" t="s">
        <v>83</v>
      </c>
      <c r="D10173" s="213" t="s">
        <v>145</v>
      </c>
      <c r="E10173" s="292">
        <v>1638</v>
      </c>
      <c r="F10173" s="213" t="s">
        <v>206</v>
      </c>
    </row>
    <row r="10174" spans="1:6" x14ac:dyDescent="0.3">
      <c r="A10174" s="213">
        <v>2015</v>
      </c>
      <c r="B10174" s="213" t="s">
        <v>92</v>
      </c>
      <c r="C10174" s="213" t="s">
        <v>83</v>
      </c>
      <c r="D10174" s="213" t="s">
        <v>146</v>
      </c>
      <c r="E10174" s="213">
        <v>993</v>
      </c>
      <c r="F10174" s="213" t="s">
        <v>206</v>
      </c>
    </row>
    <row r="10175" spans="1:6" x14ac:dyDescent="0.3">
      <c r="A10175" s="213">
        <v>2015</v>
      </c>
      <c r="B10175" s="213" t="s">
        <v>92</v>
      </c>
      <c r="C10175" s="213" t="s">
        <v>83</v>
      </c>
      <c r="D10175" s="213" t="s">
        <v>147</v>
      </c>
      <c r="E10175" s="292">
        <v>1971</v>
      </c>
      <c r="F10175" s="213" t="s">
        <v>206</v>
      </c>
    </row>
    <row r="10176" spans="1:6" x14ac:dyDescent="0.3">
      <c r="A10176" s="213">
        <v>2015</v>
      </c>
      <c r="B10176" s="213" t="s">
        <v>92</v>
      </c>
      <c r="C10176" s="213" t="s">
        <v>85</v>
      </c>
      <c r="D10176" s="213" t="s">
        <v>35</v>
      </c>
      <c r="E10176" s="213">
        <v>49</v>
      </c>
      <c r="F10176" s="213" t="s">
        <v>206</v>
      </c>
    </row>
    <row r="10177" spans="1:6" x14ac:dyDescent="0.3">
      <c r="A10177" s="213">
        <v>2015</v>
      </c>
      <c r="B10177" s="213" t="s">
        <v>92</v>
      </c>
      <c r="C10177" s="213" t="s">
        <v>85</v>
      </c>
      <c r="D10177" s="213" t="s">
        <v>41</v>
      </c>
      <c r="E10177" s="213">
        <v>36</v>
      </c>
      <c r="F10177" s="213" t="s">
        <v>206</v>
      </c>
    </row>
    <row r="10178" spans="1:6" x14ac:dyDescent="0.3">
      <c r="A10178" s="213">
        <v>2015</v>
      </c>
      <c r="B10178" s="213" t="s">
        <v>92</v>
      </c>
      <c r="C10178" s="213" t="s">
        <v>85</v>
      </c>
      <c r="D10178" s="213" t="s">
        <v>59</v>
      </c>
      <c r="E10178" s="213">
        <v>78</v>
      </c>
      <c r="F10178" s="213" t="s">
        <v>206</v>
      </c>
    </row>
    <row r="10179" spans="1:6" x14ac:dyDescent="0.3">
      <c r="A10179" s="213">
        <v>2015</v>
      </c>
      <c r="B10179" s="213" t="s">
        <v>92</v>
      </c>
      <c r="C10179" s="213" t="s">
        <v>85</v>
      </c>
      <c r="D10179" s="213" t="s">
        <v>79</v>
      </c>
      <c r="E10179" s="213">
        <v>752</v>
      </c>
      <c r="F10179" s="213" t="s">
        <v>206</v>
      </c>
    </row>
    <row r="10180" spans="1:6" x14ac:dyDescent="0.3">
      <c r="A10180" s="213">
        <v>2015</v>
      </c>
      <c r="B10180" s="213" t="s">
        <v>92</v>
      </c>
      <c r="C10180" s="213" t="s">
        <v>85</v>
      </c>
      <c r="D10180" s="213" t="s">
        <v>17</v>
      </c>
      <c r="E10180" s="213">
        <v>497</v>
      </c>
      <c r="F10180" s="213" t="s">
        <v>206</v>
      </c>
    </row>
    <row r="10181" spans="1:6" x14ac:dyDescent="0.3">
      <c r="A10181" s="213">
        <v>2015</v>
      </c>
      <c r="B10181" s="213" t="s">
        <v>92</v>
      </c>
      <c r="C10181" s="213" t="s">
        <v>85</v>
      </c>
      <c r="D10181" s="213" t="s">
        <v>274</v>
      </c>
      <c r="E10181" s="213">
        <v>75</v>
      </c>
      <c r="F10181" s="213" t="s">
        <v>206</v>
      </c>
    </row>
    <row r="10182" spans="1:6" x14ac:dyDescent="0.3">
      <c r="A10182" s="213">
        <v>2015</v>
      </c>
      <c r="B10182" s="213" t="s">
        <v>92</v>
      </c>
      <c r="C10182" s="213" t="s">
        <v>85</v>
      </c>
      <c r="D10182" s="213" t="s">
        <v>66</v>
      </c>
      <c r="E10182" s="213">
        <v>155</v>
      </c>
      <c r="F10182" s="213" t="s">
        <v>206</v>
      </c>
    </row>
    <row r="10183" spans="1:6" x14ac:dyDescent="0.3">
      <c r="A10183" s="213">
        <v>2015</v>
      </c>
      <c r="B10183" s="213" t="s">
        <v>92</v>
      </c>
      <c r="C10183" s="213" t="s">
        <v>85</v>
      </c>
      <c r="D10183" s="213" t="s">
        <v>283</v>
      </c>
      <c r="E10183" s="213">
        <v>57</v>
      </c>
      <c r="F10183" s="213" t="s">
        <v>206</v>
      </c>
    </row>
    <row r="10184" spans="1:6" x14ac:dyDescent="0.3">
      <c r="A10184" s="213">
        <v>2015</v>
      </c>
      <c r="B10184" s="213" t="s">
        <v>92</v>
      </c>
      <c r="C10184" s="213" t="s">
        <v>85</v>
      </c>
      <c r="D10184" s="213" t="s">
        <v>11</v>
      </c>
      <c r="E10184" s="213">
        <v>841</v>
      </c>
      <c r="F10184" s="213" t="s">
        <v>206</v>
      </c>
    </row>
    <row r="10185" spans="1:6" x14ac:dyDescent="0.3">
      <c r="A10185" s="213">
        <v>2015</v>
      </c>
      <c r="B10185" s="213" t="s">
        <v>92</v>
      </c>
      <c r="C10185" s="213" t="s">
        <v>85</v>
      </c>
      <c r="D10185" s="213" t="s">
        <v>56</v>
      </c>
      <c r="E10185" s="213">
        <v>226</v>
      </c>
      <c r="F10185" s="213" t="s">
        <v>206</v>
      </c>
    </row>
    <row r="10186" spans="1:6" x14ac:dyDescent="0.3">
      <c r="A10186" s="213">
        <v>2015</v>
      </c>
      <c r="B10186" s="213" t="s">
        <v>92</v>
      </c>
      <c r="C10186" s="213" t="s">
        <v>85</v>
      </c>
      <c r="D10186" s="213" t="s">
        <v>29</v>
      </c>
      <c r="E10186" s="213">
        <v>259</v>
      </c>
      <c r="F10186" s="213" t="s">
        <v>206</v>
      </c>
    </row>
    <row r="10187" spans="1:6" x14ac:dyDescent="0.3">
      <c r="A10187" s="213">
        <v>2015</v>
      </c>
      <c r="B10187" s="213" t="s">
        <v>92</v>
      </c>
      <c r="C10187" s="213" t="s">
        <v>85</v>
      </c>
      <c r="D10187" s="213" t="s">
        <v>47</v>
      </c>
      <c r="E10187" s="213">
        <v>547</v>
      </c>
      <c r="F10187" s="213" t="s">
        <v>206</v>
      </c>
    </row>
    <row r="10188" spans="1:6" x14ac:dyDescent="0.3">
      <c r="A10188" s="213">
        <v>2015</v>
      </c>
      <c r="B10188" s="213" t="s">
        <v>92</v>
      </c>
      <c r="C10188" s="213" t="s">
        <v>85</v>
      </c>
      <c r="D10188" s="213" t="s">
        <v>57</v>
      </c>
      <c r="E10188" s="213">
        <v>109</v>
      </c>
      <c r="F10188" s="213" t="s">
        <v>206</v>
      </c>
    </row>
    <row r="10189" spans="1:6" x14ac:dyDescent="0.3">
      <c r="A10189" s="213">
        <v>2015</v>
      </c>
      <c r="B10189" s="213" t="s">
        <v>92</v>
      </c>
      <c r="C10189" s="213" t="s">
        <v>85</v>
      </c>
      <c r="D10189" s="213" t="s">
        <v>74</v>
      </c>
      <c r="E10189" s="213">
        <v>644</v>
      </c>
      <c r="F10189" s="213" t="s">
        <v>206</v>
      </c>
    </row>
    <row r="10190" spans="1:6" x14ac:dyDescent="0.3">
      <c r="A10190" s="213">
        <v>2015</v>
      </c>
      <c r="B10190" s="213" t="s">
        <v>92</v>
      </c>
      <c r="C10190" s="213" t="s">
        <v>85</v>
      </c>
      <c r="D10190" s="213" t="s">
        <v>53</v>
      </c>
      <c r="E10190" s="213">
        <v>83</v>
      </c>
      <c r="F10190" s="213" t="s">
        <v>206</v>
      </c>
    </row>
    <row r="10191" spans="1:6" x14ac:dyDescent="0.3">
      <c r="A10191" s="213">
        <v>2015</v>
      </c>
      <c r="B10191" s="213" t="s">
        <v>92</v>
      </c>
      <c r="C10191" s="213" t="s">
        <v>85</v>
      </c>
      <c r="D10191" s="213" t="s">
        <v>49</v>
      </c>
      <c r="E10191" s="213">
        <v>30</v>
      </c>
      <c r="F10191" s="213" t="s">
        <v>206</v>
      </c>
    </row>
    <row r="10192" spans="1:6" x14ac:dyDescent="0.3">
      <c r="A10192" s="213">
        <v>2015</v>
      </c>
      <c r="B10192" s="213" t="s">
        <v>92</v>
      </c>
      <c r="C10192" s="213" t="s">
        <v>85</v>
      </c>
      <c r="D10192" s="213" t="s">
        <v>33</v>
      </c>
      <c r="E10192" s="213">
        <v>171</v>
      </c>
      <c r="F10192" s="213" t="s">
        <v>206</v>
      </c>
    </row>
    <row r="10193" spans="1:6" x14ac:dyDescent="0.3">
      <c r="A10193" s="213">
        <v>2015</v>
      </c>
      <c r="B10193" s="213" t="s">
        <v>92</v>
      </c>
      <c r="C10193" s="213" t="s">
        <v>85</v>
      </c>
      <c r="D10193" s="213" t="s">
        <v>60</v>
      </c>
      <c r="E10193" s="213">
        <v>266</v>
      </c>
      <c r="F10193" s="213" t="s">
        <v>206</v>
      </c>
    </row>
    <row r="10194" spans="1:6" x14ac:dyDescent="0.3">
      <c r="A10194" s="213">
        <v>2015</v>
      </c>
      <c r="B10194" s="213" t="s">
        <v>92</v>
      </c>
      <c r="C10194" s="213" t="s">
        <v>85</v>
      </c>
      <c r="D10194" s="213" t="s">
        <v>25</v>
      </c>
      <c r="E10194" s="213">
        <v>614</v>
      </c>
      <c r="F10194" s="213" t="s">
        <v>206</v>
      </c>
    </row>
    <row r="10195" spans="1:6" x14ac:dyDescent="0.3">
      <c r="A10195" s="213">
        <v>2015</v>
      </c>
      <c r="B10195" s="213" t="s">
        <v>92</v>
      </c>
      <c r="C10195" s="213" t="s">
        <v>85</v>
      </c>
      <c r="D10195" s="213" t="s">
        <v>7</v>
      </c>
      <c r="E10195" s="213">
        <v>743</v>
      </c>
      <c r="F10195" s="213" t="s">
        <v>206</v>
      </c>
    </row>
    <row r="10196" spans="1:6" x14ac:dyDescent="0.3">
      <c r="A10196" s="213">
        <v>2015</v>
      </c>
      <c r="B10196" s="213" t="s">
        <v>92</v>
      </c>
      <c r="C10196" s="213" t="s">
        <v>85</v>
      </c>
      <c r="D10196" s="213" t="s">
        <v>51</v>
      </c>
      <c r="E10196" s="213">
        <v>45</v>
      </c>
      <c r="F10196" s="213" t="s">
        <v>206</v>
      </c>
    </row>
    <row r="10197" spans="1:6" x14ac:dyDescent="0.3">
      <c r="A10197" s="213">
        <v>2015</v>
      </c>
      <c r="B10197" s="213" t="s">
        <v>92</v>
      </c>
      <c r="C10197" s="213" t="s">
        <v>85</v>
      </c>
      <c r="D10197" s="213" t="s">
        <v>36</v>
      </c>
      <c r="E10197" s="213">
        <v>215</v>
      </c>
      <c r="F10197" s="213" t="s">
        <v>206</v>
      </c>
    </row>
    <row r="10198" spans="1:6" x14ac:dyDescent="0.3">
      <c r="A10198" s="213">
        <v>2015</v>
      </c>
      <c r="B10198" s="213" t="s">
        <v>92</v>
      </c>
      <c r="C10198" s="213" t="s">
        <v>85</v>
      </c>
      <c r="D10198" s="213" t="s">
        <v>21</v>
      </c>
      <c r="E10198" s="213">
        <v>248</v>
      </c>
      <c r="F10198" s="213" t="s">
        <v>206</v>
      </c>
    </row>
    <row r="10199" spans="1:6" x14ac:dyDescent="0.3">
      <c r="A10199" s="213">
        <v>2015</v>
      </c>
      <c r="B10199" s="213" t="s">
        <v>92</v>
      </c>
      <c r="C10199" s="213" t="s">
        <v>85</v>
      </c>
      <c r="D10199" s="213" t="s">
        <v>16</v>
      </c>
      <c r="E10199" s="213">
        <v>580</v>
      </c>
      <c r="F10199" s="213" t="s">
        <v>206</v>
      </c>
    </row>
    <row r="10200" spans="1:6" x14ac:dyDescent="0.3">
      <c r="A10200" s="213">
        <v>2015</v>
      </c>
      <c r="B10200" s="213" t="s">
        <v>92</v>
      </c>
      <c r="C10200" s="213" t="s">
        <v>85</v>
      </c>
      <c r="D10200" s="213" t="s">
        <v>2</v>
      </c>
      <c r="E10200" s="292">
        <v>1178</v>
      </c>
      <c r="F10200" s="213" t="s">
        <v>206</v>
      </c>
    </row>
    <row r="10201" spans="1:6" x14ac:dyDescent="0.3">
      <c r="A10201" s="213">
        <v>2015</v>
      </c>
      <c r="B10201" s="213" t="s">
        <v>92</v>
      </c>
      <c r="C10201" s="213" t="s">
        <v>85</v>
      </c>
      <c r="D10201" s="213" t="s">
        <v>287</v>
      </c>
      <c r="E10201" s="213">
        <v>37</v>
      </c>
      <c r="F10201" s="213" t="s">
        <v>206</v>
      </c>
    </row>
    <row r="10202" spans="1:6" x14ac:dyDescent="0.3">
      <c r="A10202" s="213">
        <v>2015</v>
      </c>
      <c r="B10202" s="213" t="s">
        <v>92</v>
      </c>
      <c r="C10202" s="213" t="s">
        <v>85</v>
      </c>
      <c r="D10202" s="213" t="s">
        <v>288</v>
      </c>
      <c r="E10202" s="213">
        <v>32</v>
      </c>
      <c r="F10202" s="213" t="s">
        <v>206</v>
      </c>
    </row>
    <row r="10203" spans="1:6" x14ac:dyDescent="0.3">
      <c r="A10203" s="213">
        <v>2015</v>
      </c>
      <c r="B10203" s="213" t="s">
        <v>92</v>
      </c>
      <c r="C10203" s="213" t="s">
        <v>85</v>
      </c>
      <c r="D10203" s="213" t="s">
        <v>4</v>
      </c>
      <c r="E10203" s="292">
        <v>1241</v>
      </c>
      <c r="F10203" s="213" t="s">
        <v>206</v>
      </c>
    </row>
    <row r="10204" spans="1:6" x14ac:dyDescent="0.3">
      <c r="A10204" s="213">
        <v>2015</v>
      </c>
      <c r="B10204" s="213" t="s">
        <v>92</v>
      </c>
      <c r="C10204" s="213" t="s">
        <v>85</v>
      </c>
      <c r="D10204" s="213" t="s">
        <v>38</v>
      </c>
      <c r="E10204" s="213">
        <v>88</v>
      </c>
      <c r="F10204" s="213" t="s">
        <v>206</v>
      </c>
    </row>
    <row r="10205" spans="1:6" x14ac:dyDescent="0.3">
      <c r="A10205" s="213">
        <v>2015</v>
      </c>
      <c r="B10205" s="213" t="s">
        <v>92</v>
      </c>
      <c r="C10205" s="213" t="s">
        <v>85</v>
      </c>
      <c r="D10205" s="213" t="s">
        <v>275</v>
      </c>
      <c r="E10205" s="213">
        <v>165</v>
      </c>
      <c r="F10205" s="213" t="s">
        <v>206</v>
      </c>
    </row>
    <row r="10206" spans="1:6" x14ac:dyDescent="0.3">
      <c r="A10206" s="213">
        <v>2015</v>
      </c>
      <c r="B10206" s="213" t="s">
        <v>92</v>
      </c>
      <c r="C10206" s="213" t="s">
        <v>85</v>
      </c>
      <c r="D10206" s="213" t="s">
        <v>8</v>
      </c>
      <c r="E10206" s="213">
        <v>450</v>
      </c>
      <c r="F10206" s="213" t="s">
        <v>206</v>
      </c>
    </row>
    <row r="10207" spans="1:6" x14ac:dyDescent="0.3">
      <c r="A10207" s="213">
        <v>2015</v>
      </c>
      <c r="B10207" s="213" t="s">
        <v>92</v>
      </c>
      <c r="C10207" s="213" t="s">
        <v>85</v>
      </c>
      <c r="D10207" s="213" t="s">
        <v>78</v>
      </c>
      <c r="E10207" s="213">
        <v>577</v>
      </c>
      <c r="F10207" s="213" t="s">
        <v>206</v>
      </c>
    </row>
    <row r="10208" spans="1:6" x14ac:dyDescent="0.3">
      <c r="A10208" s="213">
        <v>2015</v>
      </c>
      <c r="B10208" s="213" t="s">
        <v>92</v>
      </c>
      <c r="C10208" s="213" t="s">
        <v>85</v>
      </c>
      <c r="D10208" s="213" t="s">
        <v>27</v>
      </c>
      <c r="E10208" s="213">
        <v>422</v>
      </c>
      <c r="F10208" s="213" t="s">
        <v>206</v>
      </c>
    </row>
    <row r="10209" spans="1:6" x14ac:dyDescent="0.3">
      <c r="A10209" s="213">
        <v>2015</v>
      </c>
      <c r="B10209" s="213" t="s">
        <v>92</v>
      </c>
      <c r="C10209" s="213" t="s">
        <v>85</v>
      </c>
      <c r="D10209" s="213" t="s">
        <v>13</v>
      </c>
      <c r="E10209" s="213">
        <v>207</v>
      </c>
      <c r="F10209" s="213" t="s">
        <v>206</v>
      </c>
    </row>
    <row r="10210" spans="1:6" x14ac:dyDescent="0.3">
      <c r="A10210" s="213">
        <v>2015</v>
      </c>
      <c r="B10210" s="213" t="s">
        <v>92</v>
      </c>
      <c r="C10210" s="213" t="s">
        <v>85</v>
      </c>
      <c r="D10210" s="213" t="s">
        <v>70</v>
      </c>
      <c r="E10210" s="213">
        <v>540</v>
      </c>
      <c r="F10210" s="213" t="s">
        <v>206</v>
      </c>
    </row>
    <row r="10211" spans="1:6" x14ac:dyDescent="0.3">
      <c r="A10211" s="213">
        <v>2015</v>
      </c>
      <c r="B10211" s="213" t="s">
        <v>92</v>
      </c>
      <c r="C10211" s="213" t="s">
        <v>85</v>
      </c>
      <c r="D10211" s="213" t="s">
        <v>72</v>
      </c>
      <c r="E10211" s="213">
        <v>160</v>
      </c>
      <c r="F10211" s="213" t="s">
        <v>206</v>
      </c>
    </row>
    <row r="10212" spans="1:6" x14ac:dyDescent="0.3">
      <c r="A10212" s="213">
        <v>2015</v>
      </c>
      <c r="B10212" s="213" t="s">
        <v>92</v>
      </c>
      <c r="C10212" s="213" t="s">
        <v>85</v>
      </c>
      <c r="D10212" s="213" t="s">
        <v>276</v>
      </c>
      <c r="E10212" s="213">
        <v>50</v>
      </c>
      <c r="F10212" s="213" t="s">
        <v>206</v>
      </c>
    </row>
    <row r="10213" spans="1:6" x14ac:dyDescent="0.3">
      <c r="A10213" s="213">
        <v>2015</v>
      </c>
      <c r="B10213" s="213" t="s">
        <v>92</v>
      </c>
      <c r="C10213" s="213" t="s">
        <v>85</v>
      </c>
      <c r="D10213" s="213" t="s">
        <v>6</v>
      </c>
      <c r="E10213" s="292">
        <v>1385</v>
      </c>
      <c r="F10213" s="213" t="s">
        <v>206</v>
      </c>
    </row>
    <row r="10214" spans="1:6" x14ac:dyDescent="0.3">
      <c r="A10214" s="213">
        <v>2015</v>
      </c>
      <c r="B10214" s="213" t="s">
        <v>92</v>
      </c>
      <c r="C10214" s="213" t="s">
        <v>85</v>
      </c>
      <c r="D10214" s="213" t="s">
        <v>62</v>
      </c>
      <c r="E10214" s="213">
        <v>333</v>
      </c>
      <c r="F10214" s="213" t="s">
        <v>206</v>
      </c>
    </row>
    <row r="10215" spans="1:6" x14ac:dyDescent="0.3">
      <c r="A10215" s="213">
        <v>2015</v>
      </c>
      <c r="B10215" s="213" t="s">
        <v>92</v>
      </c>
      <c r="C10215" s="213" t="s">
        <v>85</v>
      </c>
      <c r="D10215" s="213" t="s">
        <v>5</v>
      </c>
      <c r="E10215" s="213">
        <v>949</v>
      </c>
      <c r="F10215" s="213" t="s">
        <v>206</v>
      </c>
    </row>
    <row r="10216" spans="1:6" x14ac:dyDescent="0.3">
      <c r="A10216" s="213">
        <v>2015</v>
      </c>
      <c r="B10216" s="213" t="s">
        <v>92</v>
      </c>
      <c r="C10216" s="213" t="s">
        <v>85</v>
      </c>
      <c r="D10216" s="213" t="s">
        <v>37</v>
      </c>
      <c r="E10216" s="213">
        <v>36</v>
      </c>
      <c r="F10216" s="213" t="s">
        <v>206</v>
      </c>
    </row>
    <row r="10217" spans="1:6" x14ac:dyDescent="0.3">
      <c r="A10217" s="213">
        <v>2015</v>
      </c>
      <c r="B10217" s="213" t="s">
        <v>92</v>
      </c>
      <c r="C10217" s="213" t="s">
        <v>85</v>
      </c>
      <c r="D10217" s="213" t="s">
        <v>76</v>
      </c>
      <c r="E10217" s="213">
        <v>396</v>
      </c>
      <c r="F10217" s="213" t="s">
        <v>206</v>
      </c>
    </row>
    <row r="10218" spans="1:6" x14ac:dyDescent="0.3">
      <c r="A10218" s="213">
        <v>2015</v>
      </c>
      <c r="B10218" s="213" t="s">
        <v>92</v>
      </c>
      <c r="C10218" s="213" t="s">
        <v>85</v>
      </c>
      <c r="D10218" s="213" t="s">
        <v>63</v>
      </c>
      <c r="E10218" s="213">
        <v>108</v>
      </c>
      <c r="F10218" s="213" t="s">
        <v>206</v>
      </c>
    </row>
    <row r="10219" spans="1:6" x14ac:dyDescent="0.3">
      <c r="A10219" s="213">
        <v>2015</v>
      </c>
      <c r="B10219" s="213" t="s">
        <v>92</v>
      </c>
      <c r="C10219" s="213" t="s">
        <v>85</v>
      </c>
      <c r="D10219" s="213" t="s">
        <v>277</v>
      </c>
      <c r="E10219" s="213">
        <v>61</v>
      </c>
      <c r="F10219" s="213" t="s">
        <v>206</v>
      </c>
    </row>
    <row r="10220" spans="1:6" x14ac:dyDescent="0.3">
      <c r="A10220" s="213">
        <v>2015</v>
      </c>
      <c r="B10220" s="213" t="s">
        <v>92</v>
      </c>
      <c r="C10220" s="213" t="s">
        <v>85</v>
      </c>
      <c r="D10220" s="213" t="s">
        <v>43</v>
      </c>
      <c r="E10220" s="213">
        <v>137</v>
      </c>
      <c r="F10220" s="213" t="s">
        <v>206</v>
      </c>
    </row>
    <row r="10221" spans="1:6" x14ac:dyDescent="0.3">
      <c r="A10221" s="213">
        <v>2015</v>
      </c>
      <c r="B10221" s="213" t="s">
        <v>92</v>
      </c>
      <c r="C10221" s="213" t="s">
        <v>85</v>
      </c>
      <c r="D10221" s="213" t="s">
        <v>65</v>
      </c>
      <c r="E10221" s="213">
        <v>170</v>
      </c>
      <c r="F10221" s="213" t="s">
        <v>206</v>
      </c>
    </row>
    <row r="10222" spans="1:6" x14ac:dyDescent="0.3">
      <c r="A10222" s="213">
        <v>2015</v>
      </c>
      <c r="B10222" s="213" t="s">
        <v>92</v>
      </c>
      <c r="C10222" s="213" t="s">
        <v>85</v>
      </c>
      <c r="D10222" s="213" t="s">
        <v>22</v>
      </c>
      <c r="E10222" s="213">
        <v>226</v>
      </c>
      <c r="F10222" s="213" t="s">
        <v>206</v>
      </c>
    </row>
    <row r="10223" spans="1:6" x14ac:dyDescent="0.3">
      <c r="A10223" s="213">
        <v>2015</v>
      </c>
      <c r="B10223" s="213" t="s">
        <v>92</v>
      </c>
      <c r="C10223" s="213" t="s">
        <v>85</v>
      </c>
      <c r="D10223" s="213" t="s">
        <v>61</v>
      </c>
      <c r="E10223" s="213">
        <v>116</v>
      </c>
      <c r="F10223" s="213" t="s">
        <v>206</v>
      </c>
    </row>
    <row r="10224" spans="1:6" x14ac:dyDescent="0.3">
      <c r="A10224" s="213">
        <v>2015</v>
      </c>
      <c r="B10224" s="213" t="s">
        <v>92</v>
      </c>
      <c r="C10224" s="213" t="s">
        <v>85</v>
      </c>
      <c r="D10224" s="213" t="s">
        <v>23</v>
      </c>
      <c r="E10224" s="213">
        <v>293</v>
      </c>
      <c r="F10224" s="213" t="s">
        <v>206</v>
      </c>
    </row>
    <row r="10225" spans="1:6" x14ac:dyDescent="0.3">
      <c r="A10225" s="213">
        <v>2015</v>
      </c>
      <c r="B10225" s="213" t="s">
        <v>92</v>
      </c>
      <c r="C10225" s="213" t="s">
        <v>85</v>
      </c>
      <c r="D10225" s="213" t="s">
        <v>12</v>
      </c>
      <c r="E10225" s="213">
        <v>150</v>
      </c>
      <c r="F10225" s="213" t="s">
        <v>206</v>
      </c>
    </row>
    <row r="10226" spans="1:6" x14ac:dyDescent="0.3">
      <c r="A10226" s="213">
        <v>2015</v>
      </c>
      <c r="B10226" s="213" t="s">
        <v>92</v>
      </c>
      <c r="C10226" s="213" t="s">
        <v>85</v>
      </c>
      <c r="D10226" s="213" t="s">
        <v>278</v>
      </c>
      <c r="E10226" s="213">
        <v>356</v>
      </c>
      <c r="F10226" s="213" t="s">
        <v>206</v>
      </c>
    </row>
    <row r="10227" spans="1:6" x14ac:dyDescent="0.3">
      <c r="A10227" s="213">
        <v>2015</v>
      </c>
      <c r="B10227" s="213" t="s">
        <v>92</v>
      </c>
      <c r="C10227" s="213" t="s">
        <v>85</v>
      </c>
      <c r="D10227" s="213" t="s">
        <v>19</v>
      </c>
      <c r="E10227" s="213">
        <v>342</v>
      </c>
      <c r="F10227" s="213" t="s">
        <v>206</v>
      </c>
    </row>
    <row r="10228" spans="1:6" x14ac:dyDescent="0.3">
      <c r="A10228" s="213">
        <v>2015</v>
      </c>
      <c r="B10228" s="213" t="s">
        <v>92</v>
      </c>
      <c r="C10228" s="213" t="s">
        <v>85</v>
      </c>
      <c r="D10228" s="213" t="s">
        <v>45</v>
      </c>
      <c r="E10228" s="213">
        <v>64</v>
      </c>
      <c r="F10228" s="213" t="s">
        <v>206</v>
      </c>
    </row>
    <row r="10229" spans="1:6" x14ac:dyDescent="0.3">
      <c r="A10229" s="213">
        <v>2015</v>
      </c>
      <c r="B10229" s="213" t="s">
        <v>92</v>
      </c>
      <c r="C10229" s="213" t="s">
        <v>85</v>
      </c>
      <c r="D10229" s="213" t="s">
        <v>48</v>
      </c>
      <c r="E10229" s="213">
        <v>192</v>
      </c>
      <c r="F10229" s="213" t="s">
        <v>206</v>
      </c>
    </row>
    <row r="10230" spans="1:6" x14ac:dyDescent="0.3">
      <c r="A10230" s="213">
        <v>2015</v>
      </c>
      <c r="B10230" s="213" t="s">
        <v>92</v>
      </c>
      <c r="C10230" s="213" t="s">
        <v>85</v>
      </c>
      <c r="D10230" s="213" t="s">
        <v>34</v>
      </c>
      <c r="E10230" s="213">
        <v>110</v>
      </c>
      <c r="F10230" s="213" t="s">
        <v>206</v>
      </c>
    </row>
    <row r="10231" spans="1:6" x14ac:dyDescent="0.3">
      <c r="A10231" s="213">
        <v>2015</v>
      </c>
      <c r="B10231" s="213" t="s">
        <v>92</v>
      </c>
      <c r="C10231" s="213" t="s">
        <v>85</v>
      </c>
      <c r="D10231" s="213" t="s">
        <v>3</v>
      </c>
      <c r="E10231" s="292">
        <v>1136</v>
      </c>
      <c r="F10231" s="213" t="s">
        <v>206</v>
      </c>
    </row>
    <row r="10232" spans="1:6" x14ac:dyDescent="0.3">
      <c r="A10232" s="213">
        <v>2015</v>
      </c>
      <c r="B10232" s="213" t="s">
        <v>92</v>
      </c>
      <c r="C10232" s="213" t="s">
        <v>85</v>
      </c>
      <c r="D10232" s="213" t="s">
        <v>80</v>
      </c>
      <c r="E10232" s="213">
        <v>311</v>
      </c>
      <c r="F10232" s="213" t="s">
        <v>206</v>
      </c>
    </row>
    <row r="10233" spans="1:6" x14ac:dyDescent="0.3">
      <c r="A10233" s="213">
        <v>2015</v>
      </c>
      <c r="B10233" s="213" t="s">
        <v>92</v>
      </c>
      <c r="C10233" s="213" t="s">
        <v>85</v>
      </c>
      <c r="D10233" s="213" t="s">
        <v>39</v>
      </c>
      <c r="E10233" s="213">
        <v>247</v>
      </c>
      <c r="F10233" s="213" t="s">
        <v>206</v>
      </c>
    </row>
    <row r="10234" spans="1:6" x14ac:dyDescent="0.3">
      <c r="A10234" s="213">
        <v>2015</v>
      </c>
      <c r="B10234" s="213" t="s">
        <v>92</v>
      </c>
      <c r="C10234" s="213" t="s">
        <v>85</v>
      </c>
      <c r="D10234" s="213" t="s">
        <v>14</v>
      </c>
      <c r="E10234" s="213">
        <v>685</v>
      </c>
      <c r="F10234" s="213" t="s">
        <v>206</v>
      </c>
    </row>
    <row r="10235" spans="1:6" x14ac:dyDescent="0.3">
      <c r="A10235" s="213">
        <v>2015</v>
      </c>
      <c r="B10235" s="213" t="s">
        <v>92</v>
      </c>
      <c r="C10235" s="213" t="s">
        <v>85</v>
      </c>
      <c r="D10235" s="213" t="s">
        <v>68</v>
      </c>
      <c r="E10235" s="213">
        <v>162</v>
      </c>
      <c r="F10235" s="213" t="s">
        <v>206</v>
      </c>
    </row>
    <row r="10236" spans="1:6" x14ac:dyDescent="0.3">
      <c r="A10236" s="213">
        <v>2015</v>
      </c>
      <c r="B10236" s="213" t="s">
        <v>92</v>
      </c>
      <c r="C10236" s="213" t="s">
        <v>85</v>
      </c>
      <c r="D10236" s="213" t="s">
        <v>69</v>
      </c>
      <c r="E10236" s="213">
        <v>183</v>
      </c>
      <c r="F10236" s="213" t="s">
        <v>206</v>
      </c>
    </row>
    <row r="10237" spans="1:6" x14ac:dyDescent="0.3">
      <c r="A10237" s="213">
        <v>2015</v>
      </c>
      <c r="B10237" s="213" t="s">
        <v>92</v>
      </c>
      <c r="C10237" s="213" t="s">
        <v>85</v>
      </c>
      <c r="D10237" s="213" t="s">
        <v>279</v>
      </c>
      <c r="E10237" s="213">
        <v>59</v>
      </c>
      <c r="F10237" s="213" t="s">
        <v>206</v>
      </c>
    </row>
    <row r="10238" spans="1:6" x14ac:dyDescent="0.3">
      <c r="A10238" s="213">
        <v>2015</v>
      </c>
      <c r="B10238" s="213" t="s">
        <v>92</v>
      </c>
      <c r="C10238" s="213" t="s">
        <v>85</v>
      </c>
      <c r="D10238" s="213" t="s">
        <v>24</v>
      </c>
      <c r="E10238" s="213">
        <v>833</v>
      </c>
      <c r="F10238" s="213" t="s">
        <v>206</v>
      </c>
    </row>
    <row r="10239" spans="1:6" x14ac:dyDescent="0.3">
      <c r="A10239" s="213">
        <v>2015</v>
      </c>
      <c r="B10239" s="213" t="s">
        <v>92</v>
      </c>
      <c r="C10239" s="213" t="s">
        <v>85</v>
      </c>
      <c r="D10239" s="213" t="s">
        <v>9</v>
      </c>
      <c r="E10239" s="213">
        <v>569</v>
      </c>
      <c r="F10239" s="213" t="s">
        <v>206</v>
      </c>
    </row>
    <row r="10240" spans="1:6" x14ac:dyDescent="0.3">
      <c r="A10240" s="213">
        <v>2015</v>
      </c>
      <c r="B10240" s="213" t="s">
        <v>92</v>
      </c>
      <c r="C10240" s="213" t="s">
        <v>85</v>
      </c>
      <c r="D10240" s="213" t="s">
        <v>67</v>
      </c>
      <c r="E10240" s="213">
        <v>222</v>
      </c>
      <c r="F10240" s="213" t="s">
        <v>206</v>
      </c>
    </row>
    <row r="10241" spans="1:6" x14ac:dyDescent="0.3">
      <c r="A10241" s="213">
        <v>2015</v>
      </c>
      <c r="B10241" s="213" t="s">
        <v>92</v>
      </c>
      <c r="C10241" s="213" t="s">
        <v>85</v>
      </c>
      <c r="D10241" s="213" t="s">
        <v>28</v>
      </c>
      <c r="E10241" s="213">
        <v>369</v>
      </c>
      <c r="F10241" s="213" t="s">
        <v>206</v>
      </c>
    </row>
    <row r="10242" spans="1:6" x14ac:dyDescent="0.3">
      <c r="A10242" s="213">
        <v>2015</v>
      </c>
      <c r="B10242" s="213" t="s">
        <v>92</v>
      </c>
      <c r="C10242" s="213" t="s">
        <v>85</v>
      </c>
      <c r="D10242" s="213" t="s">
        <v>31</v>
      </c>
      <c r="E10242" s="213">
        <v>237</v>
      </c>
      <c r="F10242" s="213" t="s">
        <v>206</v>
      </c>
    </row>
    <row r="10243" spans="1:6" x14ac:dyDescent="0.3">
      <c r="A10243" s="213">
        <v>2015</v>
      </c>
      <c r="B10243" s="213" t="s">
        <v>92</v>
      </c>
      <c r="C10243" s="213" t="s">
        <v>85</v>
      </c>
      <c r="D10243" s="213" t="s">
        <v>64</v>
      </c>
      <c r="E10243" s="213">
        <v>388</v>
      </c>
      <c r="F10243" s="213" t="s">
        <v>206</v>
      </c>
    </row>
    <row r="10244" spans="1:6" x14ac:dyDescent="0.3">
      <c r="A10244" s="213">
        <v>2015</v>
      </c>
      <c r="B10244" s="213" t="s">
        <v>92</v>
      </c>
      <c r="C10244" s="213" t="s">
        <v>85</v>
      </c>
      <c r="D10244" s="213" t="s">
        <v>280</v>
      </c>
      <c r="E10244" s="213">
        <v>105</v>
      </c>
      <c r="F10244" s="213" t="s">
        <v>206</v>
      </c>
    </row>
    <row r="10245" spans="1:6" x14ac:dyDescent="0.3">
      <c r="A10245" s="213">
        <v>2015</v>
      </c>
      <c r="B10245" s="213" t="s">
        <v>92</v>
      </c>
      <c r="C10245" s="213" t="s">
        <v>85</v>
      </c>
      <c r="D10245" s="213" t="s">
        <v>73</v>
      </c>
      <c r="E10245" s="213">
        <v>509</v>
      </c>
      <c r="F10245" s="213" t="s">
        <v>206</v>
      </c>
    </row>
    <row r="10246" spans="1:6" x14ac:dyDescent="0.3">
      <c r="A10246" s="213">
        <v>2015</v>
      </c>
      <c r="B10246" s="213" t="s">
        <v>92</v>
      </c>
      <c r="C10246" s="213" t="s">
        <v>85</v>
      </c>
      <c r="D10246" s="213" t="s">
        <v>26</v>
      </c>
      <c r="E10246" s="213">
        <v>305</v>
      </c>
      <c r="F10246" s="213" t="s">
        <v>206</v>
      </c>
    </row>
    <row r="10247" spans="1:6" x14ac:dyDescent="0.3">
      <c r="A10247" s="213">
        <v>2015</v>
      </c>
      <c r="B10247" s="213" t="s">
        <v>92</v>
      </c>
      <c r="C10247" s="213" t="s">
        <v>85</v>
      </c>
      <c r="D10247" s="213" t="s">
        <v>32</v>
      </c>
      <c r="E10247" s="213">
        <v>260</v>
      </c>
      <c r="F10247" s="213" t="s">
        <v>206</v>
      </c>
    </row>
    <row r="10248" spans="1:6" x14ac:dyDescent="0.3">
      <c r="A10248" s="213">
        <v>2015</v>
      </c>
      <c r="B10248" s="213" t="s">
        <v>92</v>
      </c>
      <c r="C10248" s="213" t="s">
        <v>85</v>
      </c>
      <c r="D10248" s="213" t="s">
        <v>46</v>
      </c>
      <c r="E10248" s="213">
        <v>560</v>
      </c>
      <c r="F10248" s="213" t="s">
        <v>206</v>
      </c>
    </row>
    <row r="10249" spans="1:6" x14ac:dyDescent="0.3">
      <c r="A10249" s="213">
        <v>2015</v>
      </c>
      <c r="B10249" s="213" t="s">
        <v>92</v>
      </c>
      <c r="C10249" s="213" t="s">
        <v>85</v>
      </c>
      <c r="D10249" s="213" t="s">
        <v>75</v>
      </c>
      <c r="E10249" s="213">
        <v>367</v>
      </c>
      <c r="F10249" s="213" t="s">
        <v>206</v>
      </c>
    </row>
    <row r="10250" spans="1:6" x14ac:dyDescent="0.3">
      <c r="A10250" s="213">
        <v>2015</v>
      </c>
      <c r="B10250" s="213" t="s">
        <v>92</v>
      </c>
      <c r="C10250" s="213" t="s">
        <v>85</v>
      </c>
      <c r="D10250" s="213" t="s">
        <v>10</v>
      </c>
      <c r="E10250" s="213">
        <v>997</v>
      </c>
      <c r="F10250" s="213" t="s">
        <v>206</v>
      </c>
    </row>
    <row r="10251" spans="1:6" x14ac:dyDescent="0.3">
      <c r="A10251" s="213">
        <v>2015</v>
      </c>
      <c r="B10251" s="213" t="s">
        <v>92</v>
      </c>
      <c r="C10251" s="213" t="s">
        <v>85</v>
      </c>
      <c r="D10251" s="213" t="s">
        <v>291</v>
      </c>
      <c r="E10251" s="213">
        <v>115</v>
      </c>
      <c r="F10251" s="213" t="s">
        <v>206</v>
      </c>
    </row>
    <row r="10252" spans="1:6" x14ac:dyDescent="0.3">
      <c r="A10252" s="213">
        <v>2015</v>
      </c>
      <c r="B10252" s="213" t="s">
        <v>92</v>
      </c>
      <c r="C10252" s="213" t="s">
        <v>85</v>
      </c>
      <c r="D10252" s="213" t="s">
        <v>15</v>
      </c>
      <c r="E10252" s="213">
        <v>825</v>
      </c>
      <c r="F10252" s="213" t="s">
        <v>206</v>
      </c>
    </row>
    <row r="10253" spans="1:6" x14ac:dyDescent="0.3">
      <c r="A10253" s="213">
        <v>2015</v>
      </c>
      <c r="B10253" s="213" t="s">
        <v>92</v>
      </c>
      <c r="C10253" s="213" t="s">
        <v>85</v>
      </c>
      <c r="D10253" s="213" t="s">
        <v>18</v>
      </c>
      <c r="E10253" s="213">
        <v>690</v>
      </c>
      <c r="F10253" s="213" t="s">
        <v>206</v>
      </c>
    </row>
    <row r="10254" spans="1:6" x14ac:dyDescent="0.3">
      <c r="A10254" s="213">
        <v>2015</v>
      </c>
      <c r="B10254" s="213" t="s">
        <v>92</v>
      </c>
      <c r="C10254" s="213" t="s">
        <v>85</v>
      </c>
      <c r="D10254" s="213" t="s">
        <v>77</v>
      </c>
      <c r="E10254" s="213">
        <v>240</v>
      </c>
      <c r="F10254" s="213" t="s">
        <v>206</v>
      </c>
    </row>
    <row r="10255" spans="1:6" x14ac:dyDescent="0.3">
      <c r="A10255" s="213">
        <v>2015</v>
      </c>
      <c r="B10255" s="213" t="s">
        <v>92</v>
      </c>
      <c r="C10255" s="213" t="s">
        <v>85</v>
      </c>
      <c r="D10255" s="213" t="s">
        <v>44</v>
      </c>
      <c r="E10255" s="213">
        <v>46</v>
      </c>
      <c r="F10255" s="213" t="s">
        <v>206</v>
      </c>
    </row>
    <row r="10256" spans="1:6" x14ac:dyDescent="0.3">
      <c r="A10256" s="213">
        <v>2015</v>
      </c>
      <c r="B10256" s="213" t="s">
        <v>92</v>
      </c>
      <c r="C10256" s="213" t="s">
        <v>85</v>
      </c>
      <c r="D10256" s="213" t="s">
        <v>71</v>
      </c>
      <c r="E10256" s="213">
        <v>294</v>
      </c>
      <c r="F10256" s="213" t="s">
        <v>206</v>
      </c>
    </row>
    <row r="10257" spans="1:6" x14ac:dyDescent="0.3">
      <c r="A10257" s="213">
        <v>2015</v>
      </c>
      <c r="B10257" s="213" t="s">
        <v>92</v>
      </c>
      <c r="C10257" s="213" t="s">
        <v>85</v>
      </c>
      <c r="D10257" s="213" t="s">
        <v>52</v>
      </c>
      <c r="E10257" s="213">
        <v>76</v>
      </c>
      <c r="F10257" s="213" t="s">
        <v>206</v>
      </c>
    </row>
    <row r="10258" spans="1:6" x14ac:dyDescent="0.3">
      <c r="A10258" s="213">
        <v>2015</v>
      </c>
      <c r="B10258" s="213" t="s">
        <v>92</v>
      </c>
      <c r="C10258" s="213" t="s">
        <v>85</v>
      </c>
      <c r="D10258" s="213" t="s">
        <v>20</v>
      </c>
      <c r="E10258" s="213">
        <v>501</v>
      </c>
      <c r="F10258" s="213" t="s">
        <v>206</v>
      </c>
    </row>
    <row r="10259" spans="1:6" x14ac:dyDescent="0.3">
      <c r="A10259" s="213">
        <v>2015</v>
      </c>
      <c r="B10259" s="213" t="s">
        <v>92</v>
      </c>
      <c r="C10259" s="213" t="s">
        <v>85</v>
      </c>
      <c r="D10259" s="213" t="s">
        <v>95</v>
      </c>
      <c r="E10259" s="213">
        <v>764</v>
      </c>
      <c r="F10259" s="213" t="s">
        <v>206</v>
      </c>
    </row>
    <row r="10260" spans="1:6" x14ac:dyDescent="0.3">
      <c r="A10260" s="213">
        <v>2015</v>
      </c>
      <c r="B10260" s="213" t="s">
        <v>92</v>
      </c>
      <c r="C10260" s="213" t="s">
        <v>85</v>
      </c>
      <c r="D10260" s="213" t="s">
        <v>30</v>
      </c>
      <c r="E10260" s="213">
        <v>85</v>
      </c>
      <c r="F10260" s="213" t="s">
        <v>206</v>
      </c>
    </row>
    <row r="10261" spans="1:6" x14ac:dyDescent="0.3">
      <c r="A10261" s="213">
        <v>2015</v>
      </c>
      <c r="B10261" s="213" t="s">
        <v>92</v>
      </c>
      <c r="C10261" s="213" t="s">
        <v>85</v>
      </c>
      <c r="D10261" s="213" t="s">
        <v>58</v>
      </c>
      <c r="E10261" s="213">
        <v>41</v>
      </c>
      <c r="F10261" s="213" t="s">
        <v>206</v>
      </c>
    </row>
    <row r="10262" spans="1:6" x14ac:dyDescent="0.3">
      <c r="A10262" s="213">
        <v>2015</v>
      </c>
      <c r="B10262" s="213" t="s">
        <v>92</v>
      </c>
      <c r="C10262" s="213" t="s">
        <v>85</v>
      </c>
      <c r="D10262" s="213" t="s">
        <v>281</v>
      </c>
      <c r="E10262" s="292">
        <v>1677</v>
      </c>
      <c r="F10262" s="213" t="s">
        <v>206</v>
      </c>
    </row>
    <row r="10263" spans="1:6" x14ac:dyDescent="0.3">
      <c r="A10263" s="213">
        <v>2015</v>
      </c>
      <c r="B10263" s="213" t="s">
        <v>92</v>
      </c>
      <c r="C10263" s="213" t="s">
        <v>85</v>
      </c>
      <c r="D10263" s="213" t="s">
        <v>282</v>
      </c>
      <c r="E10263" s="213">
        <v>149</v>
      </c>
      <c r="F10263" s="213" t="s">
        <v>206</v>
      </c>
    </row>
    <row r="10264" spans="1:6" x14ac:dyDescent="0.3">
      <c r="A10264" s="213">
        <v>2015</v>
      </c>
      <c r="B10264" s="213" t="s">
        <v>92</v>
      </c>
      <c r="C10264" s="213" t="s">
        <v>85</v>
      </c>
      <c r="D10264" s="213" t="s">
        <v>145</v>
      </c>
      <c r="E10264" s="292">
        <v>8105</v>
      </c>
      <c r="F10264" s="213" t="s">
        <v>206</v>
      </c>
    </row>
    <row r="10265" spans="1:6" x14ac:dyDescent="0.3">
      <c r="A10265" s="213">
        <v>2015</v>
      </c>
      <c r="B10265" s="213" t="s">
        <v>92</v>
      </c>
      <c r="C10265" s="213" t="s">
        <v>85</v>
      </c>
      <c r="D10265" s="213" t="s">
        <v>146</v>
      </c>
      <c r="E10265" s="292">
        <v>4251</v>
      </c>
      <c r="F10265" s="213" t="s">
        <v>206</v>
      </c>
    </row>
    <row r="10266" spans="1:6" x14ac:dyDescent="0.3">
      <c r="A10266" s="213">
        <v>2015</v>
      </c>
      <c r="B10266" s="213" t="s">
        <v>92</v>
      </c>
      <c r="C10266" s="213" t="s">
        <v>85</v>
      </c>
      <c r="D10266" s="213" t="s">
        <v>147</v>
      </c>
      <c r="E10266" s="292">
        <v>9509</v>
      </c>
      <c r="F10266" s="213" t="s">
        <v>206</v>
      </c>
    </row>
    <row r="10267" spans="1:6" x14ac:dyDescent="0.3">
      <c r="A10267" s="213">
        <v>2015</v>
      </c>
      <c r="B10267" s="213" t="s">
        <v>92</v>
      </c>
      <c r="C10267" s="213" t="s">
        <v>158</v>
      </c>
      <c r="D10267" s="213" t="s">
        <v>35</v>
      </c>
      <c r="E10267" s="213">
        <v>37</v>
      </c>
      <c r="F10267" s="213" t="s">
        <v>206</v>
      </c>
    </row>
    <row r="10268" spans="1:6" x14ac:dyDescent="0.3">
      <c r="A10268" s="213">
        <v>2015</v>
      </c>
      <c r="B10268" s="213" t="s">
        <v>92</v>
      </c>
      <c r="C10268" s="213" t="s">
        <v>158</v>
      </c>
      <c r="D10268" s="213" t="s">
        <v>59</v>
      </c>
      <c r="E10268" s="213">
        <v>67</v>
      </c>
      <c r="F10268" s="213" t="s">
        <v>206</v>
      </c>
    </row>
    <row r="10269" spans="1:6" x14ac:dyDescent="0.3">
      <c r="A10269" s="213">
        <v>2015</v>
      </c>
      <c r="B10269" s="213" t="s">
        <v>92</v>
      </c>
      <c r="C10269" s="213" t="s">
        <v>158</v>
      </c>
      <c r="D10269" s="213" t="s">
        <v>79</v>
      </c>
      <c r="E10269" s="213">
        <v>647</v>
      </c>
      <c r="F10269" s="213" t="s">
        <v>206</v>
      </c>
    </row>
    <row r="10270" spans="1:6" x14ac:dyDescent="0.3">
      <c r="A10270" s="213">
        <v>2015</v>
      </c>
      <c r="B10270" s="213" t="s">
        <v>92</v>
      </c>
      <c r="C10270" s="213" t="s">
        <v>158</v>
      </c>
      <c r="D10270" s="213" t="s">
        <v>17</v>
      </c>
      <c r="E10270" s="213">
        <v>379</v>
      </c>
      <c r="F10270" s="213" t="s">
        <v>206</v>
      </c>
    </row>
    <row r="10271" spans="1:6" x14ac:dyDescent="0.3">
      <c r="A10271" s="213">
        <v>2015</v>
      </c>
      <c r="B10271" s="213" t="s">
        <v>92</v>
      </c>
      <c r="C10271" s="213" t="s">
        <v>158</v>
      </c>
      <c r="D10271" s="213" t="s">
        <v>274</v>
      </c>
      <c r="E10271" s="213">
        <v>61</v>
      </c>
      <c r="F10271" s="213" t="s">
        <v>206</v>
      </c>
    </row>
    <row r="10272" spans="1:6" x14ac:dyDescent="0.3">
      <c r="A10272" s="213">
        <v>2015</v>
      </c>
      <c r="B10272" s="213" t="s">
        <v>92</v>
      </c>
      <c r="C10272" s="213" t="s">
        <v>158</v>
      </c>
      <c r="D10272" s="213" t="s">
        <v>66</v>
      </c>
      <c r="E10272" s="213">
        <v>101</v>
      </c>
      <c r="F10272" s="213" t="s">
        <v>206</v>
      </c>
    </row>
    <row r="10273" spans="1:6" x14ac:dyDescent="0.3">
      <c r="A10273" s="213">
        <v>2015</v>
      </c>
      <c r="B10273" s="213" t="s">
        <v>92</v>
      </c>
      <c r="C10273" s="213" t="s">
        <v>158</v>
      </c>
      <c r="D10273" s="213" t="s">
        <v>283</v>
      </c>
      <c r="E10273" s="213">
        <v>59</v>
      </c>
      <c r="F10273" s="213" t="s">
        <v>206</v>
      </c>
    </row>
    <row r="10274" spans="1:6" x14ac:dyDescent="0.3">
      <c r="A10274" s="213">
        <v>2015</v>
      </c>
      <c r="B10274" s="213" t="s">
        <v>92</v>
      </c>
      <c r="C10274" s="213" t="s">
        <v>158</v>
      </c>
      <c r="D10274" s="213" t="s">
        <v>11</v>
      </c>
      <c r="E10274" s="213">
        <v>690</v>
      </c>
      <c r="F10274" s="213" t="s">
        <v>206</v>
      </c>
    </row>
    <row r="10275" spans="1:6" x14ac:dyDescent="0.3">
      <c r="A10275" s="213">
        <v>2015</v>
      </c>
      <c r="B10275" s="213" t="s">
        <v>92</v>
      </c>
      <c r="C10275" s="213" t="s">
        <v>158</v>
      </c>
      <c r="D10275" s="213" t="s">
        <v>56</v>
      </c>
      <c r="E10275" s="213">
        <v>175</v>
      </c>
      <c r="F10275" s="213" t="s">
        <v>206</v>
      </c>
    </row>
    <row r="10276" spans="1:6" x14ac:dyDescent="0.3">
      <c r="A10276" s="213">
        <v>2015</v>
      </c>
      <c r="B10276" s="213" t="s">
        <v>92</v>
      </c>
      <c r="C10276" s="213" t="s">
        <v>158</v>
      </c>
      <c r="D10276" s="213" t="s">
        <v>29</v>
      </c>
      <c r="E10276" s="213">
        <v>188</v>
      </c>
      <c r="F10276" s="213" t="s">
        <v>206</v>
      </c>
    </row>
    <row r="10277" spans="1:6" x14ac:dyDescent="0.3">
      <c r="A10277" s="213">
        <v>2015</v>
      </c>
      <c r="B10277" s="213" t="s">
        <v>92</v>
      </c>
      <c r="C10277" s="213" t="s">
        <v>158</v>
      </c>
      <c r="D10277" s="213" t="s">
        <v>47</v>
      </c>
      <c r="E10277" s="213">
        <v>509</v>
      </c>
      <c r="F10277" s="213" t="s">
        <v>206</v>
      </c>
    </row>
    <row r="10278" spans="1:6" x14ac:dyDescent="0.3">
      <c r="A10278" s="213">
        <v>2015</v>
      </c>
      <c r="B10278" s="213" t="s">
        <v>92</v>
      </c>
      <c r="C10278" s="213" t="s">
        <v>158</v>
      </c>
      <c r="D10278" s="213" t="s">
        <v>57</v>
      </c>
      <c r="E10278" s="213">
        <v>97</v>
      </c>
      <c r="F10278" s="213" t="s">
        <v>206</v>
      </c>
    </row>
    <row r="10279" spans="1:6" x14ac:dyDescent="0.3">
      <c r="A10279" s="213">
        <v>2015</v>
      </c>
      <c r="B10279" s="213" t="s">
        <v>92</v>
      </c>
      <c r="C10279" s="213" t="s">
        <v>158</v>
      </c>
      <c r="D10279" s="213" t="s">
        <v>74</v>
      </c>
      <c r="E10279" s="213">
        <v>454</v>
      </c>
      <c r="F10279" s="213" t="s">
        <v>206</v>
      </c>
    </row>
    <row r="10280" spans="1:6" x14ac:dyDescent="0.3">
      <c r="A10280" s="213">
        <v>2015</v>
      </c>
      <c r="B10280" s="213" t="s">
        <v>92</v>
      </c>
      <c r="C10280" s="213" t="s">
        <v>158</v>
      </c>
      <c r="D10280" s="213" t="s">
        <v>53</v>
      </c>
      <c r="E10280" s="213">
        <v>75</v>
      </c>
      <c r="F10280" s="213" t="s">
        <v>206</v>
      </c>
    </row>
    <row r="10281" spans="1:6" x14ac:dyDescent="0.3">
      <c r="A10281" s="213">
        <v>2015</v>
      </c>
      <c r="B10281" s="213" t="s">
        <v>92</v>
      </c>
      <c r="C10281" s="213" t="s">
        <v>158</v>
      </c>
      <c r="D10281" s="213" t="s">
        <v>49</v>
      </c>
      <c r="E10281" s="213">
        <v>30</v>
      </c>
      <c r="F10281" s="213" t="s">
        <v>206</v>
      </c>
    </row>
    <row r="10282" spans="1:6" x14ac:dyDescent="0.3">
      <c r="A10282" s="213">
        <v>2015</v>
      </c>
      <c r="B10282" s="213" t="s">
        <v>92</v>
      </c>
      <c r="C10282" s="213" t="s">
        <v>158</v>
      </c>
      <c r="D10282" s="213" t="s">
        <v>33</v>
      </c>
      <c r="E10282" s="213">
        <v>107</v>
      </c>
      <c r="F10282" s="213" t="s">
        <v>206</v>
      </c>
    </row>
    <row r="10283" spans="1:6" x14ac:dyDescent="0.3">
      <c r="A10283" s="213">
        <v>2015</v>
      </c>
      <c r="B10283" s="213" t="s">
        <v>92</v>
      </c>
      <c r="C10283" s="213" t="s">
        <v>158</v>
      </c>
      <c r="D10283" s="213" t="s">
        <v>60</v>
      </c>
      <c r="E10283" s="213">
        <v>194</v>
      </c>
      <c r="F10283" s="213" t="s">
        <v>206</v>
      </c>
    </row>
    <row r="10284" spans="1:6" x14ac:dyDescent="0.3">
      <c r="A10284" s="213">
        <v>2015</v>
      </c>
      <c r="B10284" s="213" t="s">
        <v>92</v>
      </c>
      <c r="C10284" s="213" t="s">
        <v>158</v>
      </c>
      <c r="D10284" s="213" t="s">
        <v>25</v>
      </c>
      <c r="E10284" s="213">
        <v>434</v>
      </c>
      <c r="F10284" s="213" t="s">
        <v>206</v>
      </c>
    </row>
    <row r="10285" spans="1:6" x14ac:dyDescent="0.3">
      <c r="A10285" s="213">
        <v>2015</v>
      </c>
      <c r="B10285" s="213" t="s">
        <v>92</v>
      </c>
      <c r="C10285" s="213" t="s">
        <v>158</v>
      </c>
      <c r="D10285" s="213" t="s">
        <v>7</v>
      </c>
      <c r="E10285" s="213">
        <v>548</v>
      </c>
      <c r="F10285" s="213" t="s">
        <v>206</v>
      </c>
    </row>
    <row r="10286" spans="1:6" x14ac:dyDescent="0.3">
      <c r="A10286" s="213">
        <v>2015</v>
      </c>
      <c r="B10286" s="213" t="s">
        <v>92</v>
      </c>
      <c r="C10286" s="213" t="s">
        <v>158</v>
      </c>
      <c r="D10286" s="213" t="s">
        <v>36</v>
      </c>
      <c r="E10286" s="213">
        <v>184</v>
      </c>
      <c r="F10286" s="213" t="s">
        <v>206</v>
      </c>
    </row>
    <row r="10287" spans="1:6" x14ac:dyDescent="0.3">
      <c r="A10287" s="213">
        <v>2015</v>
      </c>
      <c r="B10287" s="213" t="s">
        <v>92</v>
      </c>
      <c r="C10287" s="213" t="s">
        <v>158</v>
      </c>
      <c r="D10287" s="213" t="s">
        <v>21</v>
      </c>
      <c r="E10287" s="213">
        <v>188</v>
      </c>
      <c r="F10287" s="213" t="s">
        <v>206</v>
      </c>
    </row>
    <row r="10288" spans="1:6" x14ac:dyDescent="0.3">
      <c r="A10288" s="213">
        <v>2015</v>
      </c>
      <c r="B10288" s="213" t="s">
        <v>92</v>
      </c>
      <c r="C10288" s="213" t="s">
        <v>158</v>
      </c>
      <c r="D10288" s="213" t="s">
        <v>16</v>
      </c>
      <c r="E10288" s="213">
        <v>421</v>
      </c>
      <c r="F10288" s="213" t="s">
        <v>206</v>
      </c>
    </row>
    <row r="10289" spans="1:6" x14ac:dyDescent="0.3">
      <c r="A10289" s="213">
        <v>2015</v>
      </c>
      <c r="B10289" s="213" t="s">
        <v>92</v>
      </c>
      <c r="C10289" s="213" t="s">
        <v>158</v>
      </c>
      <c r="D10289" s="213" t="s">
        <v>2</v>
      </c>
      <c r="E10289" s="213">
        <v>914</v>
      </c>
      <c r="F10289" s="213" t="s">
        <v>206</v>
      </c>
    </row>
    <row r="10290" spans="1:6" x14ac:dyDescent="0.3">
      <c r="A10290" s="213">
        <v>2015</v>
      </c>
      <c r="B10290" s="213" t="s">
        <v>92</v>
      </c>
      <c r="C10290" s="213" t="s">
        <v>158</v>
      </c>
      <c r="D10290" s="213" t="s">
        <v>4</v>
      </c>
      <c r="E10290" s="213">
        <v>959</v>
      </c>
      <c r="F10290" s="213" t="s">
        <v>206</v>
      </c>
    </row>
    <row r="10291" spans="1:6" x14ac:dyDescent="0.3">
      <c r="A10291" s="213">
        <v>2015</v>
      </c>
      <c r="B10291" s="213" t="s">
        <v>92</v>
      </c>
      <c r="C10291" s="213" t="s">
        <v>158</v>
      </c>
      <c r="D10291" s="213" t="s">
        <v>38</v>
      </c>
      <c r="E10291" s="213">
        <v>79</v>
      </c>
      <c r="F10291" s="213" t="s">
        <v>206</v>
      </c>
    </row>
    <row r="10292" spans="1:6" x14ac:dyDescent="0.3">
      <c r="A10292" s="213">
        <v>2015</v>
      </c>
      <c r="B10292" s="213" t="s">
        <v>92</v>
      </c>
      <c r="C10292" s="213" t="s">
        <v>158</v>
      </c>
      <c r="D10292" s="213" t="s">
        <v>275</v>
      </c>
      <c r="E10292" s="213">
        <v>127</v>
      </c>
      <c r="F10292" s="213" t="s">
        <v>206</v>
      </c>
    </row>
    <row r="10293" spans="1:6" x14ac:dyDescent="0.3">
      <c r="A10293" s="213">
        <v>2015</v>
      </c>
      <c r="B10293" s="213" t="s">
        <v>92</v>
      </c>
      <c r="C10293" s="213" t="s">
        <v>158</v>
      </c>
      <c r="D10293" s="213" t="s">
        <v>8</v>
      </c>
      <c r="E10293" s="213">
        <v>320</v>
      </c>
      <c r="F10293" s="213" t="s">
        <v>206</v>
      </c>
    </row>
    <row r="10294" spans="1:6" x14ac:dyDescent="0.3">
      <c r="A10294" s="213">
        <v>2015</v>
      </c>
      <c r="B10294" s="213" t="s">
        <v>92</v>
      </c>
      <c r="C10294" s="213" t="s">
        <v>158</v>
      </c>
      <c r="D10294" s="213" t="s">
        <v>78</v>
      </c>
      <c r="E10294" s="213">
        <v>405</v>
      </c>
      <c r="F10294" s="213" t="s">
        <v>206</v>
      </c>
    </row>
    <row r="10295" spans="1:6" x14ac:dyDescent="0.3">
      <c r="A10295" s="213">
        <v>2015</v>
      </c>
      <c r="B10295" s="213" t="s">
        <v>92</v>
      </c>
      <c r="C10295" s="213" t="s">
        <v>158</v>
      </c>
      <c r="D10295" s="213" t="s">
        <v>27</v>
      </c>
      <c r="E10295" s="213">
        <v>324</v>
      </c>
      <c r="F10295" s="213" t="s">
        <v>206</v>
      </c>
    </row>
    <row r="10296" spans="1:6" x14ac:dyDescent="0.3">
      <c r="A10296" s="213">
        <v>2015</v>
      </c>
      <c r="B10296" s="213" t="s">
        <v>92</v>
      </c>
      <c r="C10296" s="213" t="s">
        <v>158</v>
      </c>
      <c r="D10296" s="213" t="s">
        <v>13</v>
      </c>
      <c r="E10296" s="213">
        <v>160</v>
      </c>
      <c r="F10296" s="213" t="s">
        <v>206</v>
      </c>
    </row>
    <row r="10297" spans="1:6" x14ac:dyDescent="0.3">
      <c r="A10297" s="213">
        <v>2015</v>
      </c>
      <c r="B10297" s="213" t="s">
        <v>92</v>
      </c>
      <c r="C10297" s="213" t="s">
        <v>158</v>
      </c>
      <c r="D10297" s="213" t="s">
        <v>70</v>
      </c>
      <c r="E10297" s="213">
        <v>443</v>
      </c>
      <c r="F10297" s="213" t="s">
        <v>206</v>
      </c>
    </row>
    <row r="10298" spans="1:6" x14ac:dyDescent="0.3">
      <c r="A10298" s="213">
        <v>2015</v>
      </c>
      <c r="B10298" s="213" t="s">
        <v>92</v>
      </c>
      <c r="C10298" s="213" t="s">
        <v>158</v>
      </c>
      <c r="D10298" s="213" t="s">
        <v>72</v>
      </c>
      <c r="E10298" s="213">
        <v>140</v>
      </c>
      <c r="F10298" s="213" t="s">
        <v>206</v>
      </c>
    </row>
    <row r="10299" spans="1:6" x14ac:dyDescent="0.3">
      <c r="A10299" s="213">
        <v>2015</v>
      </c>
      <c r="B10299" s="213" t="s">
        <v>92</v>
      </c>
      <c r="C10299" s="213" t="s">
        <v>158</v>
      </c>
      <c r="D10299" s="213" t="s">
        <v>276</v>
      </c>
      <c r="E10299" s="213">
        <v>45</v>
      </c>
      <c r="F10299" s="213" t="s">
        <v>206</v>
      </c>
    </row>
    <row r="10300" spans="1:6" x14ac:dyDescent="0.3">
      <c r="A10300" s="213">
        <v>2015</v>
      </c>
      <c r="B10300" s="213" t="s">
        <v>92</v>
      </c>
      <c r="C10300" s="213" t="s">
        <v>158</v>
      </c>
      <c r="D10300" s="213" t="s">
        <v>6</v>
      </c>
      <c r="E10300" s="292">
        <v>1048</v>
      </c>
      <c r="F10300" s="213" t="s">
        <v>206</v>
      </c>
    </row>
    <row r="10301" spans="1:6" x14ac:dyDescent="0.3">
      <c r="A10301" s="213">
        <v>2015</v>
      </c>
      <c r="B10301" s="213" t="s">
        <v>92</v>
      </c>
      <c r="C10301" s="213" t="s">
        <v>158</v>
      </c>
      <c r="D10301" s="213" t="s">
        <v>62</v>
      </c>
      <c r="E10301" s="213">
        <v>273</v>
      </c>
      <c r="F10301" s="213" t="s">
        <v>206</v>
      </c>
    </row>
    <row r="10302" spans="1:6" x14ac:dyDescent="0.3">
      <c r="A10302" s="213">
        <v>2015</v>
      </c>
      <c r="B10302" s="213" t="s">
        <v>92</v>
      </c>
      <c r="C10302" s="213" t="s">
        <v>158</v>
      </c>
      <c r="D10302" s="213" t="s">
        <v>5</v>
      </c>
      <c r="E10302" s="213">
        <v>735</v>
      </c>
      <c r="F10302" s="213" t="s">
        <v>206</v>
      </c>
    </row>
    <row r="10303" spans="1:6" x14ac:dyDescent="0.3">
      <c r="A10303" s="213">
        <v>2015</v>
      </c>
      <c r="B10303" s="213" t="s">
        <v>92</v>
      </c>
      <c r="C10303" s="213" t="s">
        <v>158</v>
      </c>
      <c r="D10303" s="213" t="s">
        <v>76</v>
      </c>
      <c r="E10303" s="213">
        <v>336</v>
      </c>
      <c r="F10303" s="213" t="s">
        <v>206</v>
      </c>
    </row>
    <row r="10304" spans="1:6" x14ac:dyDescent="0.3">
      <c r="A10304" s="213">
        <v>2015</v>
      </c>
      <c r="B10304" s="213" t="s">
        <v>92</v>
      </c>
      <c r="C10304" s="213" t="s">
        <v>158</v>
      </c>
      <c r="D10304" s="213" t="s">
        <v>63</v>
      </c>
      <c r="E10304" s="213">
        <v>78</v>
      </c>
      <c r="F10304" s="213" t="s">
        <v>206</v>
      </c>
    </row>
    <row r="10305" spans="1:6" x14ac:dyDescent="0.3">
      <c r="A10305" s="213">
        <v>2015</v>
      </c>
      <c r="B10305" s="213" t="s">
        <v>92</v>
      </c>
      <c r="C10305" s="213" t="s">
        <v>158</v>
      </c>
      <c r="D10305" s="213" t="s">
        <v>277</v>
      </c>
      <c r="E10305" s="213">
        <v>41</v>
      </c>
      <c r="F10305" s="213" t="s">
        <v>206</v>
      </c>
    </row>
    <row r="10306" spans="1:6" x14ac:dyDescent="0.3">
      <c r="A10306" s="213">
        <v>2015</v>
      </c>
      <c r="B10306" s="213" t="s">
        <v>92</v>
      </c>
      <c r="C10306" s="213" t="s">
        <v>158</v>
      </c>
      <c r="D10306" s="213" t="s">
        <v>43</v>
      </c>
      <c r="E10306" s="213">
        <v>104</v>
      </c>
      <c r="F10306" s="213" t="s">
        <v>206</v>
      </c>
    </row>
    <row r="10307" spans="1:6" x14ac:dyDescent="0.3">
      <c r="A10307" s="213">
        <v>2015</v>
      </c>
      <c r="B10307" s="213" t="s">
        <v>92</v>
      </c>
      <c r="C10307" s="213" t="s">
        <v>158</v>
      </c>
      <c r="D10307" s="213" t="s">
        <v>65</v>
      </c>
      <c r="E10307" s="213">
        <v>133</v>
      </c>
      <c r="F10307" s="213" t="s">
        <v>206</v>
      </c>
    </row>
    <row r="10308" spans="1:6" x14ac:dyDescent="0.3">
      <c r="A10308" s="213">
        <v>2015</v>
      </c>
      <c r="B10308" s="213" t="s">
        <v>92</v>
      </c>
      <c r="C10308" s="213" t="s">
        <v>158</v>
      </c>
      <c r="D10308" s="213" t="s">
        <v>22</v>
      </c>
      <c r="E10308" s="213">
        <v>163</v>
      </c>
      <c r="F10308" s="213" t="s">
        <v>206</v>
      </c>
    </row>
    <row r="10309" spans="1:6" x14ac:dyDescent="0.3">
      <c r="A10309" s="213">
        <v>2015</v>
      </c>
      <c r="B10309" s="213" t="s">
        <v>92</v>
      </c>
      <c r="C10309" s="213" t="s">
        <v>158</v>
      </c>
      <c r="D10309" s="213" t="s">
        <v>61</v>
      </c>
      <c r="E10309" s="213">
        <v>84</v>
      </c>
      <c r="F10309" s="213" t="s">
        <v>206</v>
      </c>
    </row>
    <row r="10310" spans="1:6" x14ac:dyDescent="0.3">
      <c r="A10310" s="213">
        <v>2015</v>
      </c>
      <c r="B10310" s="213" t="s">
        <v>92</v>
      </c>
      <c r="C10310" s="213" t="s">
        <v>158</v>
      </c>
      <c r="D10310" s="213" t="s">
        <v>23</v>
      </c>
      <c r="E10310" s="213">
        <v>229</v>
      </c>
      <c r="F10310" s="213" t="s">
        <v>206</v>
      </c>
    </row>
    <row r="10311" spans="1:6" x14ac:dyDescent="0.3">
      <c r="A10311" s="213">
        <v>2015</v>
      </c>
      <c r="B10311" s="213" t="s">
        <v>92</v>
      </c>
      <c r="C10311" s="213" t="s">
        <v>158</v>
      </c>
      <c r="D10311" s="213" t="s">
        <v>12</v>
      </c>
      <c r="E10311" s="213">
        <v>88</v>
      </c>
      <c r="F10311" s="213" t="s">
        <v>206</v>
      </c>
    </row>
    <row r="10312" spans="1:6" x14ac:dyDescent="0.3">
      <c r="A10312" s="213">
        <v>2015</v>
      </c>
      <c r="B10312" s="213" t="s">
        <v>92</v>
      </c>
      <c r="C10312" s="213" t="s">
        <v>158</v>
      </c>
      <c r="D10312" s="213" t="s">
        <v>278</v>
      </c>
      <c r="E10312" s="213">
        <v>270</v>
      </c>
      <c r="F10312" s="213" t="s">
        <v>206</v>
      </c>
    </row>
    <row r="10313" spans="1:6" x14ac:dyDescent="0.3">
      <c r="A10313" s="213">
        <v>2015</v>
      </c>
      <c r="B10313" s="213" t="s">
        <v>92</v>
      </c>
      <c r="C10313" s="213" t="s">
        <v>158</v>
      </c>
      <c r="D10313" s="213" t="s">
        <v>19</v>
      </c>
      <c r="E10313" s="213">
        <v>225</v>
      </c>
      <c r="F10313" s="213" t="s">
        <v>206</v>
      </c>
    </row>
    <row r="10314" spans="1:6" x14ac:dyDescent="0.3">
      <c r="A10314" s="213">
        <v>2015</v>
      </c>
      <c r="B10314" s="213" t="s">
        <v>92</v>
      </c>
      <c r="C10314" s="213" t="s">
        <v>158</v>
      </c>
      <c r="D10314" s="213" t="s">
        <v>45</v>
      </c>
      <c r="E10314" s="213">
        <v>59</v>
      </c>
      <c r="F10314" s="213" t="s">
        <v>206</v>
      </c>
    </row>
    <row r="10315" spans="1:6" x14ac:dyDescent="0.3">
      <c r="A10315" s="213">
        <v>2015</v>
      </c>
      <c r="B10315" s="213" t="s">
        <v>92</v>
      </c>
      <c r="C10315" s="213" t="s">
        <v>158</v>
      </c>
      <c r="D10315" s="213" t="s">
        <v>48</v>
      </c>
      <c r="E10315" s="213">
        <v>180</v>
      </c>
      <c r="F10315" s="213" t="s">
        <v>206</v>
      </c>
    </row>
    <row r="10316" spans="1:6" x14ac:dyDescent="0.3">
      <c r="A10316" s="213">
        <v>2015</v>
      </c>
      <c r="B10316" s="213" t="s">
        <v>92</v>
      </c>
      <c r="C10316" s="213" t="s">
        <v>158</v>
      </c>
      <c r="D10316" s="213" t="s">
        <v>34</v>
      </c>
      <c r="E10316" s="213">
        <v>75</v>
      </c>
      <c r="F10316" s="213" t="s">
        <v>206</v>
      </c>
    </row>
    <row r="10317" spans="1:6" x14ac:dyDescent="0.3">
      <c r="A10317" s="213">
        <v>2015</v>
      </c>
      <c r="B10317" s="213" t="s">
        <v>92</v>
      </c>
      <c r="C10317" s="213" t="s">
        <v>158</v>
      </c>
      <c r="D10317" s="213" t="s">
        <v>3</v>
      </c>
      <c r="E10317" s="213">
        <v>878</v>
      </c>
      <c r="F10317" s="213" t="s">
        <v>206</v>
      </c>
    </row>
    <row r="10318" spans="1:6" x14ac:dyDescent="0.3">
      <c r="A10318" s="213">
        <v>2015</v>
      </c>
      <c r="B10318" s="213" t="s">
        <v>92</v>
      </c>
      <c r="C10318" s="213" t="s">
        <v>158</v>
      </c>
      <c r="D10318" s="213" t="s">
        <v>80</v>
      </c>
      <c r="E10318" s="213">
        <v>321</v>
      </c>
      <c r="F10318" s="213" t="s">
        <v>206</v>
      </c>
    </row>
    <row r="10319" spans="1:6" x14ac:dyDescent="0.3">
      <c r="A10319" s="213">
        <v>2015</v>
      </c>
      <c r="B10319" s="213" t="s">
        <v>92</v>
      </c>
      <c r="C10319" s="213" t="s">
        <v>158</v>
      </c>
      <c r="D10319" s="213" t="s">
        <v>39</v>
      </c>
      <c r="E10319" s="213">
        <v>183</v>
      </c>
      <c r="F10319" s="213" t="s">
        <v>206</v>
      </c>
    </row>
    <row r="10320" spans="1:6" x14ac:dyDescent="0.3">
      <c r="A10320" s="213">
        <v>2015</v>
      </c>
      <c r="B10320" s="213" t="s">
        <v>92</v>
      </c>
      <c r="C10320" s="213" t="s">
        <v>158</v>
      </c>
      <c r="D10320" s="213" t="s">
        <v>14</v>
      </c>
      <c r="E10320" s="213">
        <v>576</v>
      </c>
      <c r="F10320" s="213" t="s">
        <v>206</v>
      </c>
    </row>
    <row r="10321" spans="1:6" x14ac:dyDescent="0.3">
      <c r="A10321" s="213">
        <v>2015</v>
      </c>
      <c r="B10321" s="213" t="s">
        <v>92</v>
      </c>
      <c r="C10321" s="213" t="s">
        <v>158</v>
      </c>
      <c r="D10321" s="213" t="s">
        <v>68</v>
      </c>
      <c r="E10321" s="213">
        <v>132</v>
      </c>
      <c r="F10321" s="213" t="s">
        <v>206</v>
      </c>
    </row>
    <row r="10322" spans="1:6" x14ac:dyDescent="0.3">
      <c r="A10322" s="213">
        <v>2015</v>
      </c>
      <c r="B10322" s="213" t="s">
        <v>92</v>
      </c>
      <c r="C10322" s="213" t="s">
        <v>158</v>
      </c>
      <c r="D10322" s="213" t="s">
        <v>69</v>
      </c>
      <c r="E10322" s="213">
        <v>124</v>
      </c>
      <c r="F10322" s="213" t="s">
        <v>206</v>
      </c>
    </row>
    <row r="10323" spans="1:6" x14ac:dyDescent="0.3">
      <c r="A10323" s="213">
        <v>2015</v>
      </c>
      <c r="B10323" s="213" t="s">
        <v>92</v>
      </c>
      <c r="C10323" s="213" t="s">
        <v>158</v>
      </c>
      <c r="D10323" s="213" t="s">
        <v>279</v>
      </c>
      <c r="E10323" s="213">
        <v>47</v>
      </c>
      <c r="F10323" s="213" t="s">
        <v>206</v>
      </c>
    </row>
    <row r="10324" spans="1:6" x14ac:dyDescent="0.3">
      <c r="A10324" s="213">
        <v>2015</v>
      </c>
      <c r="B10324" s="213" t="s">
        <v>92</v>
      </c>
      <c r="C10324" s="213" t="s">
        <v>158</v>
      </c>
      <c r="D10324" s="213" t="s">
        <v>24</v>
      </c>
      <c r="E10324" s="213">
        <v>585</v>
      </c>
      <c r="F10324" s="213" t="s">
        <v>206</v>
      </c>
    </row>
    <row r="10325" spans="1:6" x14ac:dyDescent="0.3">
      <c r="A10325" s="213">
        <v>2015</v>
      </c>
      <c r="B10325" s="213" t="s">
        <v>92</v>
      </c>
      <c r="C10325" s="213" t="s">
        <v>158</v>
      </c>
      <c r="D10325" s="213" t="s">
        <v>9</v>
      </c>
      <c r="E10325" s="213">
        <v>417</v>
      </c>
      <c r="F10325" s="213" t="s">
        <v>206</v>
      </c>
    </row>
    <row r="10326" spans="1:6" x14ac:dyDescent="0.3">
      <c r="A10326" s="213">
        <v>2015</v>
      </c>
      <c r="B10326" s="213" t="s">
        <v>92</v>
      </c>
      <c r="C10326" s="213" t="s">
        <v>158</v>
      </c>
      <c r="D10326" s="213" t="s">
        <v>67</v>
      </c>
      <c r="E10326" s="213">
        <v>175</v>
      </c>
      <c r="F10326" s="213" t="s">
        <v>206</v>
      </c>
    </row>
    <row r="10327" spans="1:6" x14ac:dyDescent="0.3">
      <c r="A10327" s="213">
        <v>2015</v>
      </c>
      <c r="B10327" s="213" t="s">
        <v>92</v>
      </c>
      <c r="C10327" s="213" t="s">
        <v>158</v>
      </c>
      <c r="D10327" s="213" t="s">
        <v>28</v>
      </c>
      <c r="E10327" s="213">
        <v>302</v>
      </c>
      <c r="F10327" s="213" t="s">
        <v>206</v>
      </c>
    </row>
    <row r="10328" spans="1:6" x14ac:dyDescent="0.3">
      <c r="A10328" s="213">
        <v>2015</v>
      </c>
      <c r="B10328" s="213" t="s">
        <v>92</v>
      </c>
      <c r="C10328" s="213" t="s">
        <v>158</v>
      </c>
      <c r="D10328" s="213" t="s">
        <v>31</v>
      </c>
      <c r="E10328" s="213">
        <v>187</v>
      </c>
      <c r="F10328" s="213" t="s">
        <v>206</v>
      </c>
    </row>
    <row r="10329" spans="1:6" x14ac:dyDescent="0.3">
      <c r="A10329" s="213">
        <v>2015</v>
      </c>
      <c r="B10329" s="213" t="s">
        <v>92</v>
      </c>
      <c r="C10329" s="213" t="s">
        <v>158</v>
      </c>
      <c r="D10329" s="213" t="s">
        <v>64</v>
      </c>
      <c r="E10329" s="213">
        <v>323</v>
      </c>
      <c r="F10329" s="213" t="s">
        <v>206</v>
      </c>
    </row>
    <row r="10330" spans="1:6" x14ac:dyDescent="0.3">
      <c r="A10330" s="213">
        <v>2015</v>
      </c>
      <c r="B10330" s="213" t="s">
        <v>92</v>
      </c>
      <c r="C10330" s="213" t="s">
        <v>158</v>
      </c>
      <c r="D10330" s="213" t="s">
        <v>280</v>
      </c>
      <c r="E10330" s="213">
        <v>75</v>
      </c>
      <c r="F10330" s="213" t="s">
        <v>206</v>
      </c>
    </row>
    <row r="10331" spans="1:6" x14ac:dyDescent="0.3">
      <c r="A10331" s="213">
        <v>2015</v>
      </c>
      <c r="B10331" s="213" t="s">
        <v>92</v>
      </c>
      <c r="C10331" s="213" t="s">
        <v>158</v>
      </c>
      <c r="D10331" s="213" t="s">
        <v>73</v>
      </c>
      <c r="E10331" s="213">
        <v>444</v>
      </c>
      <c r="F10331" s="213" t="s">
        <v>206</v>
      </c>
    </row>
    <row r="10332" spans="1:6" x14ac:dyDescent="0.3">
      <c r="A10332" s="213">
        <v>2015</v>
      </c>
      <c r="B10332" s="213" t="s">
        <v>92</v>
      </c>
      <c r="C10332" s="213" t="s">
        <v>158</v>
      </c>
      <c r="D10332" s="213" t="s">
        <v>26</v>
      </c>
      <c r="E10332" s="213">
        <v>199</v>
      </c>
      <c r="F10332" s="213" t="s">
        <v>206</v>
      </c>
    </row>
    <row r="10333" spans="1:6" x14ac:dyDescent="0.3">
      <c r="A10333" s="213">
        <v>2015</v>
      </c>
      <c r="B10333" s="213" t="s">
        <v>92</v>
      </c>
      <c r="C10333" s="213" t="s">
        <v>158</v>
      </c>
      <c r="D10333" s="213" t="s">
        <v>32</v>
      </c>
      <c r="E10333" s="213">
        <v>182</v>
      </c>
      <c r="F10333" s="213" t="s">
        <v>206</v>
      </c>
    </row>
    <row r="10334" spans="1:6" x14ac:dyDescent="0.3">
      <c r="A10334" s="213">
        <v>2015</v>
      </c>
      <c r="B10334" s="213" t="s">
        <v>92</v>
      </c>
      <c r="C10334" s="213" t="s">
        <v>158</v>
      </c>
      <c r="D10334" s="213" t="s">
        <v>46</v>
      </c>
      <c r="E10334" s="213">
        <v>415</v>
      </c>
      <c r="F10334" s="213" t="s">
        <v>206</v>
      </c>
    </row>
    <row r="10335" spans="1:6" x14ac:dyDescent="0.3">
      <c r="A10335" s="213">
        <v>2015</v>
      </c>
      <c r="B10335" s="213" t="s">
        <v>92</v>
      </c>
      <c r="C10335" s="213" t="s">
        <v>158</v>
      </c>
      <c r="D10335" s="213" t="s">
        <v>75</v>
      </c>
      <c r="E10335" s="213">
        <v>304</v>
      </c>
      <c r="F10335" s="213" t="s">
        <v>206</v>
      </c>
    </row>
    <row r="10336" spans="1:6" x14ac:dyDescent="0.3">
      <c r="A10336" s="213">
        <v>2015</v>
      </c>
      <c r="B10336" s="213" t="s">
        <v>92</v>
      </c>
      <c r="C10336" s="213" t="s">
        <v>158</v>
      </c>
      <c r="D10336" s="213" t="s">
        <v>10</v>
      </c>
      <c r="E10336" s="213">
        <v>739</v>
      </c>
      <c r="F10336" s="213" t="s">
        <v>206</v>
      </c>
    </row>
    <row r="10337" spans="1:6" x14ac:dyDescent="0.3">
      <c r="A10337" s="213">
        <v>2015</v>
      </c>
      <c r="B10337" s="213" t="s">
        <v>92</v>
      </c>
      <c r="C10337" s="213" t="s">
        <v>158</v>
      </c>
      <c r="D10337" s="213" t="s">
        <v>291</v>
      </c>
      <c r="E10337" s="213">
        <v>78</v>
      </c>
      <c r="F10337" s="213" t="s">
        <v>206</v>
      </c>
    </row>
    <row r="10338" spans="1:6" x14ac:dyDescent="0.3">
      <c r="A10338" s="213">
        <v>2015</v>
      </c>
      <c r="B10338" s="213" t="s">
        <v>92</v>
      </c>
      <c r="C10338" s="213" t="s">
        <v>158</v>
      </c>
      <c r="D10338" s="213" t="s">
        <v>15</v>
      </c>
      <c r="E10338" s="213">
        <v>626</v>
      </c>
      <c r="F10338" s="213" t="s">
        <v>206</v>
      </c>
    </row>
    <row r="10339" spans="1:6" x14ac:dyDescent="0.3">
      <c r="A10339" s="213">
        <v>2015</v>
      </c>
      <c r="B10339" s="213" t="s">
        <v>92</v>
      </c>
      <c r="C10339" s="213" t="s">
        <v>158</v>
      </c>
      <c r="D10339" s="213" t="s">
        <v>18</v>
      </c>
      <c r="E10339" s="213">
        <v>506</v>
      </c>
      <c r="F10339" s="213" t="s">
        <v>206</v>
      </c>
    </row>
    <row r="10340" spans="1:6" x14ac:dyDescent="0.3">
      <c r="A10340" s="213">
        <v>2015</v>
      </c>
      <c r="B10340" s="213" t="s">
        <v>92</v>
      </c>
      <c r="C10340" s="213" t="s">
        <v>158</v>
      </c>
      <c r="D10340" s="213" t="s">
        <v>77</v>
      </c>
      <c r="E10340" s="213">
        <v>211</v>
      </c>
      <c r="F10340" s="213" t="s">
        <v>206</v>
      </c>
    </row>
    <row r="10341" spans="1:6" x14ac:dyDescent="0.3">
      <c r="A10341" s="213">
        <v>2015</v>
      </c>
      <c r="B10341" s="213" t="s">
        <v>92</v>
      </c>
      <c r="C10341" s="213" t="s">
        <v>158</v>
      </c>
      <c r="D10341" s="213" t="s">
        <v>44</v>
      </c>
      <c r="E10341" s="213">
        <v>43</v>
      </c>
      <c r="F10341" s="213" t="s">
        <v>206</v>
      </c>
    </row>
    <row r="10342" spans="1:6" x14ac:dyDescent="0.3">
      <c r="A10342" s="213">
        <v>2015</v>
      </c>
      <c r="B10342" s="213" t="s">
        <v>92</v>
      </c>
      <c r="C10342" s="213" t="s">
        <v>158</v>
      </c>
      <c r="D10342" s="213" t="s">
        <v>71</v>
      </c>
      <c r="E10342" s="213">
        <v>228</v>
      </c>
      <c r="F10342" s="213" t="s">
        <v>206</v>
      </c>
    </row>
    <row r="10343" spans="1:6" x14ac:dyDescent="0.3">
      <c r="A10343" s="213">
        <v>2015</v>
      </c>
      <c r="B10343" s="213" t="s">
        <v>92</v>
      </c>
      <c r="C10343" s="213" t="s">
        <v>158</v>
      </c>
      <c r="D10343" s="213" t="s">
        <v>52</v>
      </c>
      <c r="E10343" s="213">
        <v>68</v>
      </c>
      <c r="F10343" s="213" t="s">
        <v>206</v>
      </c>
    </row>
    <row r="10344" spans="1:6" x14ac:dyDescent="0.3">
      <c r="A10344" s="213">
        <v>2015</v>
      </c>
      <c r="B10344" s="213" t="s">
        <v>92</v>
      </c>
      <c r="C10344" s="213" t="s">
        <v>158</v>
      </c>
      <c r="D10344" s="213" t="s">
        <v>20</v>
      </c>
      <c r="E10344" s="213">
        <v>380</v>
      </c>
      <c r="F10344" s="213" t="s">
        <v>206</v>
      </c>
    </row>
    <row r="10345" spans="1:6" x14ac:dyDescent="0.3">
      <c r="A10345" s="213">
        <v>2015</v>
      </c>
      <c r="B10345" s="213" t="s">
        <v>92</v>
      </c>
      <c r="C10345" s="213" t="s">
        <v>158</v>
      </c>
      <c r="D10345" s="213" t="s">
        <v>95</v>
      </c>
      <c r="E10345" s="213">
        <v>621</v>
      </c>
      <c r="F10345" s="213" t="s">
        <v>206</v>
      </c>
    </row>
    <row r="10346" spans="1:6" x14ac:dyDescent="0.3">
      <c r="A10346" s="213">
        <v>2015</v>
      </c>
      <c r="B10346" s="213" t="s">
        <v>92</v>
      </c>
      <c r="C10346" s="213" t="s">
        <v>158</v>
      </c>
      <c r="D10346" s="213" t="s">
        <v>30</v>
      </c>
      <c r="E10346" s="213">
        <v>70</v>
      </c>
      <c r="F10346" s="213" t="s">
        <v>206</v>
      </c>
    </row>
    <row r="10347" spans="1:6" x14ac:dyDescent="0.3">
      <c r="A10347" s="213">
        <v>2015</v>
      </c>
      <c r="B10347" s="213" t="s">
        <v>92</v>
      </c>
      <c r="C10347" s="213" t="s">
        <v>158</v>
      </c>
      <c r="D10347" s="213" t="s">
        <v>58</v>
      </c>
      <c r="E10347" s="213">
        <v>33</v>
      </c>
      <c r="F10347" s="213" t="s">
        <v>206</v>
      </c>
    </row>
    <row r="10348" spans="1:6" x14ac:dyDescent="0.3">
      <c r="A10348" s="213">
        <v>2015</v>
      </c>
      <c r="B10348" s="213" t="s">
        <v>92</v>
      </c>
      <c r="C10348" s="213" t="s">
        <v>158</v>
      </c>
      <c r="D10348" s="213" t="s">
        <v>281</v>
      </c>
      <c r="E10348" s="292">
        <v>1310</v>
      </c>
      <c r="F10348" s="213" t="s">
        <v>206</v>
      </c>
    </row>
    <row r="10349" spans="1:6" x14ac:dyDescent="0.3">
      <c r="A10349" s="213">
        <v>2015</v>
      </c>
      <c r="B10349" s="213" t="s">
        <v>92</v>
      </c>
      <c r="C10349" s="213" t="s">
        <v>158</v>
      </c>
      <c r="D10349" s="213" t="s">
        <v>282</v>
      </c>
      <c r="E10349" s="213">
        <v>115</v>
      </c>
      <c r="F10349" s="213" t="s">
        <v>206</v>
      </c>
    </row>
    <row r="10350" spans="1:6" x14ac:dyDescent="0.3">
      <c r="A10350" s="213">
        <v>2015</v>
      </c>
      <c r="B10350" s="213" t="s">
        <v>92</v>
      </c>
      <c r="C10350" s="213" t="s">
        <v>158</v>
      </c>
      <c r="D10350" s="213" t="s">
        <v>145</v>
      </c>
      <c r="E10350" s="292">
        <v>6121</v>
      </c>
      <c r="F10350" s="213" t="s">
        <v>206</v>
      </c>
    </row>
    <row r="10351" spans="1:6" x14ac:dyDescent="0.3">
      <c r="A10351" s="213">
        <v>2015</v>
      </c>
      <c r="B10351" s="213" t="s">
        <v>92</v>
      </c>
      <c r="C10351" s="213" t="s">
        <v>158</v>
      </c>
      <c r="D10351" s="213" t="s">
        <v>146</v>
      </c>
      <c r="E10351" s="292">
        <v>3336</v>
      </c>
      <c r="F10351" s="213" t="s">
        <v>206</v>
      </c>
    </row>
    <row r="10352" spans="1:6" x14ac:dyDescent="0.3">
      <c r="A10352" s="213">
        <v>2015</v>
      </c>
      <c r="B10352" s="213" t="s">
        <v>92</v>
      </c>
      <c r="C10352" s="213" t="s">
        <v>158</v>
      </c>
      <c r="D10352" s="213" t="s">
        <v>147</v>
      </c>
      <c r="E10352" s="292">
        <v>7103</v>
      </c>
      <c r="F10352" s="213" t="s">
        <v>206</v>
      </c>
    </row>
    <row r="10353" spans="1:6" x14ac:dyDescent="0.3">
      <c r="A10353" s="213">
        <v>2015</v>
      </c>
      <c r="B10353" s="213" t="s">
        <v>92</v>
      </c>
      <c r="C10353" s="213" t="s">
        <v>81</v>
      </c>
      <c r="D10353" s="213" t="s">
        <v>35</v>
      </c>
      <c r="E10353" s="213">
        <v>32</v>
      </c>
      <c r="F10353" s="213" t="s">
        <v>206</v>
      </c>
    </row>
    <row r="10354" spans="1:6" x14ac:dyDescent="0.3">
      <c r="A10354" s="213">
        <v>2015</v>
      </c>
      <c r="B10354" s="213" t="s">
        <v>92</v>
      </c>
      <c r="C10354" s="213" t="s">
        <v>81</v>
      </c>
      <c r="D10354" s="213" t="s">
        <v>59</v>
      </c>
      <c r="E10354" s="213">
        <v>50</v>
      </c>
      <c r="F10354" s="213" t="s">
        <v>206</v>
      </c>
    </row>
    <row r="10355" spans="1:6" x14ac:dyDescent="0.3">
      <c r="A10355" s="213">
        <v>2015</v>
      </c>
      <c r="B10355" s="213" t="s">
        <v>92</v>
      </c>
      <c r="C10355" s="213" t="s">
        <v>81</v>
      </c>
      <c r="D10355" s="213" t="s">
        <v>79</v>
      </c>
      <c r="E10355" s="213">
        <v>637</v>
      </c>
      <c r="F10355" s="213" t="s">
        <v>206</v>
      </c>
    </row>
    <row r="10356" spans="1:6" x14ac:dyDescent="0.3">
      <c r="A10356" s="213">
        <v>2015</v>
      </c>
      <c r="B10356" s="213" t="s">
        <v>92</v>
      </c>
      <c r="C10356" s="213" t="s">
        <v>81</v>
      </c>
      <c r="D10356" s="213" t="s">
        <v>17</v>
      </c>
      <c r="E10356" s="213">
        <v>387</v>
      </c>
      <c r="F10356" s="213" t="s">
        <v>206</v>
      </c>
    </row>
    <row r="10357" spans="1:6" x14ac:dyDescent="0.3">
      <c r="A10357" s="213">
        <v>2015</v>
      </c>
      <c r="B10357" s="213" t="s">
        <v>92</v>
      </c>
      <c r="C10357" s="213" t="s">
        <v>81</v>
      </c>
      <c r="D10357" s="213" t="s">
        <v>274</v>
      </c>
      <c r="E10357" s="213">
        <v>42</v>
      </c>
      <c r="F10357" s="213" t="s">
        <v>206</v>
      </c>
    </row>
    <row r="10358" spans="1:6" x14ac:dyDescent="0.3">
      <c r="A10358" s="213">
        <v>2015</v>
      </c>
      <c r="B10358" s="213" t="s">
        <v>92</v>
      </c>
      <c r="C10358" s="213" t="s">
        <v>81</v>
      </c>
      <c r="D10358" s="213" t="s">
        <v>66</v>
      </c>
      <c r="E10358" s="213">
        <v>107</v>
      </c>
      <c r="F10358" s="213" t="s">
        <v>206</v>
      </c>
    </row>
    <row r="10359" spans="1:6" x14ac:dyDescent="0.3">
      <c r="A10359" s="213">
        <v>2015</v>
      </c>
      <c r="B10359" s="213" t="s">
        <v>92</v>
      </c>
      <c r="C10359" s="213" t="s">
        <v>81</v>
      </c>
      <c r="D10359" s="213" t="s">
        <v>283</v>
      </c>
      <c r="E10359" s="213">
        <v>46</v>
      </c>
      <c r="F10359" s="213" t="s">
        <v>206</v>
      </c>
    </row>
    <row r="10360" spans="1:6" x14ac:dyDescent="0.3">
      <c r="A10360" s="213">
        <v>2015</v>
      </c>
      <c r="B10360" s="213" t="s">
        <v>92</v>
      </c>
      <c r="C10360" s="213" t="s">
        <v>81</v>
      </c>
      <c r="D10360" s="213" t="s">
        <v>11</v>
      </c>
      <c r="E10360" s="213">
        <v>661</v>
      </c>
      <c r="F10360" s="213" t="s">
        <v>206</v>
      </c>
    </row>
    <row r="10361" spans="1:6" x14ac:dyDescent="0.3">
      <c r="A10361" s="213">
        <v>2015</v>
      </c>
      <c r="B10361" s="213" t="s">
        <v>92</v>
      </c>
      <c r="C10361" s="213" t="s">
        <v>81</v>
      </c>
      <c r="D10361" s="213" t="s">
        <v>56</v>
      </c>
      <c r="E10361" s="213">
        <v>145</v>
      </c>
      <c r="F10361" s="213" t="s">
        <v>206</v>
      </c>
    </row>
    <row r="10362" spans="1:6" x14ac:dyDescent="0.3">
      <c r="A10362" s="213">
        <v>2015</v>
      </c>
      <c r="B10362" s="213" t="s">
        <v>92</v>
      </c>
      <c r="C10362" s="213" t="s">
        <v>81</v>
      </c>
      <c r="D10362" s="213" t="s">
        <v>29</v>
      </c>
      <c r="E10362" s="213">
        <v>183</v>
      </c>
      <c r="F10362" s="213" t="s">
        <v>206</v>
      </c>
    </row>
    <row r="10363" spans="1:6" x14ac:dyDescent="0.3">
      <c r="A10363" s="213">
        <v>2015</v>
      </c>
      <c r="B10363" s="213" t="s">
        <v>92</v>
      </c>
      <c r="C10363" s="213" t="s">
        <v>81</v>
      </c>
      <c r="D10363" s="213" t="s">
        <v>47</v>
      </c>
      <c r="E10363" s="213">
        <v>498</v>
      </c>
      <c r="F10363" s="213" t="s">
        <v>206</v>
      </c>
    </row>
    <row r="10364" spans="1:6" x14ac:dyDescent="0.3">
      <c r="A10364" s="213">
        <v>2015</v>
      </c>
      <c r="B10364" s="213" t="s">
        <v>92</v>
      </c>
      <c r="C10364" s="213" t="s">
        <v>81</v>
      </c>
      <c r="D10364" s="213" t="s">
        <v>57</v>
      </c>
      <c r="E10364" s="213">
        <v>86</v>
      </c>
      <c r="F10364" s="213" t="s">
        <v>206</v>
      </c>
    </row>
    <row r="10365" spans="1:6" x14ac:dyDescent="0.3">
      <c r="A10365" s="213">
        <v>2015</v>
      </c>
      <c r="B10365" s="213" t="s">
        <v>92</v>
      </c>
      <c r="C10365" s="213" t="s">
        <v>81</v>
      </c>
      <c r="D10365" s="213" t="s">
        <v>74</v>
      </c>
      <c r="E10365" s="213">
        <v>466</v>
      </c>
      <c r="F10365" s="213" t="s">
        <v>206</v>
      </c>
    </row>
    <row r="10366" spans="1:6" x14ac:dyDescent="0.3">
      <c r="A10366" s="213">
        <v>2015</v>
      </c>
      <c r="B10366" s="213" t="s">
        <v>92</v>
      </c>
      <c r="C10366" s="213" t="s">
        <v>81</v>
      </c>
      <c r="D10366" s="213" t="s">
        <v>53</v>
      </c>
      <c r="E10366" s="213">
        <v>55</v>
      </c>
      <c r="F10366" s="213" t="s">
        <v>206</v>
      </c>
    </row>
    <row r="10367" spans="1:6" x14ac:dyDescent="0.3">
      <c r="A10367" s="213">
        <v>2015</v>
      </c>
      <c r="B10367" s="213" t="s">
        <v>92</v>
      </c>
      <c r="C10367" s="213" t="s">
        <v>81</v>
      </c>
      <c r="D10367" s="213" t="s">
        <v>33</v>
      </c>
      <c r="E10367" s="213">
        <v>99</v>
      </c>
      <c r="F10367" s="213" t="s">
        <v>206</v>
      </c>
    </row>
    <row r="10368" spans="1:6" x14ac:dyDescent="0.3">
      <c r="A10368" s="213">
        <v>2015</v>
      </c>
      <c r="B10368" s="213" t="s">
        <v>92</v>
      </c>
      <c r="C10368" s="213" t="s">
        <v>81</v>
      </c>
      <c r="D10368" s="213" t="s">
        <v>60</v>
      </c>
      <c r="E10368" s="213">
        <v>180</v>
      </c>
      <c r="F10368" s="213" t="s">
        <v>206</v>
      </c>
    </row>
    <row r="10369" spans="1:6" x14ac:dyDescent="0.3">
      <c r="A10369" s="213">
        <v>2015</v>
      </c>
      <c r="B10369" s="213" t="s">
        <v>92</v>
      </c>
      <c r="C10369" s="213" t="s">
        <v>81</v>
      </c>
      <c r="D10369" s="213" t="s">
        <v>25</v>
      </c>
      <c r="E10369" s="213">
        <v>447</v>
      </c>
      <c r="F10369" s="213" t="s">
        <v>206</v>
      </c>
    </row>
    <row r="10370" spans="1:6" x14ac:dyDescent="0.3">
      <c r="A10370" s="213">
        <v>2015</v>
      </c>
      <c r="B10370" s="213" t="s">
        <v>92</v>
      </c>
      <c r="C10370" s="213" t="s">
        <v>81</v>
      </c>
      <c r="D10370" s="213" t="s">
        <v>7</v>
      </c>
      <c r="E10370" s="213">
        <v>534</v>
      </c>
      <c r="F10370" s="213" t="s">
        <v>206</v>
      </c>
    </row>
    <row r="10371" spans="1:6" x14ac:dyDescent="0.3">
      <c r="A10371" s="213">
        <v>2015</v>
      </c>
      <c r="B10371" s="213" t="s">
        <v>92</v>
      </c>
      <c r="C10371" s="213" t="s">
        <v>81</v>
      </c>
      <c r="D10371" s="213" t="s">
        <v>36</v>
      </c>
      <c r="E10371" s="213">
        <v>162</v>
      </c>
      <c r="F10371" s="213" t="s">
        <v>206</v>
      </c>
    </row>
    <row r="10372" spans="1:6" x14ac:dyDescent="0.3">
      <c r="A10372" s="213">
        <v>2015</v>
      </c>
      <c r="B10372" s="213" t="s">
        <v>92</v>
      </c>
      <c r="C10372" s="213" t="s">
        <v>81</v>
      </c>
      <c r="D10372" s="213" t="s">
        <v>21</v>
      </c>
      <c r="E10372" s="213">
        <v>172</v>
      </c>
      <c r="F10372" s="213" t="s">
        <v>206</v>
      </c>
    </row>
    <row r="10373" spans="1:6" x14ac:dyDescent="0.3">
      <c r="A10373" s="213">
        <v>2015</v>
      </c>
      <c r="B10373" s="213" t="s">
        <v>92</v>
      </c>
      <c r="C10373" s="213" t="s">
        <v>81</v>
      </c>
      <c r="D10373" s="213" t="s">
        <v>16</v>
      </c>
      <c r="E10373" s="213">
        <v>400</v>
      </c>
      <c r="F10373" s="213" t="s">
        <v>206</v>
      </c>
    </row>
    <row r="10374" spans="1:6" x14ac:dyDescent="0.3">
      <c r="A10374" s="213">
        <v>2015</v>
      </c>
      <c r="B10374" s="213" t="s">
        <v>92</v>
      </c>
      <c r="C10374" s="213" t="s">
        <v>81</v>
      </c>
      <c r="D10374" s="213" t="s">
        <v>2</v>
      </c>
      <c r="E10374" s="213">
        <v>885</v>
      </c>
      <c r="F10374" s="213" t="s">
        <v>206</v>
      </c>
    </row>
    <row r="10375" spans="1:6" x14ac:dyDescent="0.3">
      <c r="A10375" s="213">
        <v>2015</v>
      </c>
      <c r="B10375" s="213" t="s">
        <v>92</v>
      </c>
      <c r="C10375" s="213" t="s">
        <v>81</v>
      </c>
      <c r="D10375" s="213" t="s">
        <v>287</v>
      </c>
      <c r="E10375" s="213">
        <v>31</v>
      </c>
      <c r="F10375" s="213" t="s">
        <v>206</v>
      </c>
    </row>
    <row r="10376" spans="1:6" x14ac:dyDescent="0.3">
      <c r="A10376" s="213">
        <v>2015</v>
      </c>
      <c r="B10376" s="213" t="s">
        <v>92</v>
      </c>
      <c r="C10376" s="213" t="s">
        <v>81</v>
      </c>
      <c r="D10376" s="213" t="s">
        <v>4</v>
      </c>
      <c r="E10376" s="213">
        <v>978</v>
      </c>
      <c r="F10376" s="213" t="s">
        <v>206</v>
      </c>
    </row>
    <row r="10377" spans="1:6" x14ac:dyDescent="0.3">
      <c r="A10377" s="213">
        <v>2015</v>
      </c>
      <c r="B10377" s="213" t="s">
        <v>92</v>
      </c>
      <c r="C10377" s="213" t="s">
        <v>81</v>
      </c>
      <c r="D10377" s="213" t="s">
        <v>38</v>
      </c>
      <c r="E10377" s="213">
        <v>81</v>
      </c>
      <c r="F10377" s="213" t="s">
        <v>206</v>
      </c>
    </row>
    <row r="10378" spans="1:6" x14ac:dyDescent="0.3">
      <c r="A10378" s="213">
        <v>2015</v>
      </c>
      <c r="B10378" s="213" t="s">
        <v>92</v>
      </c>
      <c r="C10378" s="213" t="s">
        <v>81</v>
      </c>
      <c r="D10378" s="213" t="s">
        <v>275</v>
      </c>
      <c r="E10378" s="213">
        <v>103</v>
      </c>
      <c r="F10378" s="213" t="s">
        <v>206</v>
      </c>
    </row>
    <row r="10379" spans="1:6" x14ac:dyDescent="0.3">
      <c r="A10379" s="213">
        <v>2015</v>
      </c>
      <c r="B10379" s="213" t="s">
        <v>92</v>
      </c>
      <c r="C10379" s="213" t="s">
        <v>81</v>
      </c>
      <c r="D10379" s="213" t="s">
        <v>8</v>
      </c>
      <c r="E10379" s="213">
        <v>345</v>
      </c>
      <c r="F10379" s="213" t="s">
        <v>206</v>
      </c>
    </row>
    <row r="10380" spans="1:6" x14ac:dyDescent="0.3">
      <c r="A10380" s="213">
        <v>2015</v>
      </c>
      <c r="B10380" s="213" t="s">
        <v>92</v>
      </c>
      <c r="C10380" s="213" t="s">
        <v>81</v>
      </c>
      <c r="D10380" s="213" t="s">
        <v>78</v>
      </c>
      <c r="E10380" s="213">
        <v>423</v>
      </c>
      <c r="F10380" s="213" t="s">
        <v>206</v>
      </c>
    </row>
    <row r="10381" spans="1:6" x14ac:dyDescent="0.3">
      <c r="A10381" s="213">
        <v>2015</v>
      </c>
      <c r="B10381" s="213" t="s">
        <v>92</v>
      </c>
      <c r="C10381" s="213" t="s">
        <v>81</v>
      </c>
      <c r="D10381" s="213" t="s">
        <v>27</v>
      </c>
      <c r="E10381" s="213">
        <v>323</v>
      </c>
      <c r="F10381" s="213" t="s">
        <v>206</v>
      </c>
    </row>
    <row r="10382" spans="1:6" x14ac:dyDescent="0.3">
      <c r="A10382" s="213">
        <v>2015</v>
      </c>
      <c r="B10382" s="213" t="s">
        <v>92</v>
      </c>
      <c r="C10382" s="213" t="s">
        <v>81</v>
      </c>
      <c r="D10382" s="213" t="s">
        <v>13</v>
      </c>
      <c r="E10382" s="213">
        <v>167</v>
      </c>
      <c r="F10382" s="213" t="s">
        <v>206</v>
      </c>
    </row>
    <row r="10383" spans="1:6" x14ac:dyDescent="0.3">
      <c r="A10383" s="213">
        <v>2015</v>
      </c>
      <c r="B10383" s="213" t="s">
        <v>92</v>
      </c>
      <c r="C10383" s="213" t="s">
        <v>81</v>
      </c>
      <c r="D10383" s="213" t="s">
        <v>70</v>
      </c>
      <c r="E10383" s="213">
        <v>408</v>
      </c>
      <c r="F10383" s="213" t="s">
        <v>206</v>
      </c>
    </row>
    <row r="10384" spans="1:6" x14ac:dyDescent="0.3">
      <c r="A10384" s="213">
        <v>2015</v>
      </c>
      <c r="B10384" s="213" t="s">
        <v>92</v>
      </c>
      <c r="C10384" s="213" t="s">
        <v>81</v>
      </c>
      <c r="D10384" s="213" t="s">
        <v>72</v>
      </c>
      <c r="E10384" s="213">
        <v>99</v>
      </c>
      <c r="F10384" s="213" t="s">
        <v>206</v>
      </c>
    </row>
    <row r="10385" spans="1:6" x14ac:dyDescent="0.3">
      <c r="A10385" s="213">
        <v>2015</v>
      </c>
      <c r="B10385" s="213" t="s">
        <v>92</v>
      </c>
      <c r="C10385" s="213" t="s">
        <v>81</v>
      </c>
      <c r="D10385" s="213" t="s">
        <v>276</v>
      </c>
      <c r="E10385" s="213">
        <v>40</v>
      </c>
      <c r="F10385" s="213" t="s">
        <v>206</v>
      </c>
    </row>
    <row r="10386" spans="1:6" x14ac:dyDescent="0.3">
      <c r="A10386" s="213">
        <v>2015</v>
      </c>
      <c r="B10386" s="213" t="s">
        <v>92</v>
      </c>
      <c r="C10386" s="213" t="s">
        <v>81</v>
      </c>
      <c r="D10386" s="213" t="s">
        <v>6</v>
      </c>
      <c r="E10386" s="292">
        <v>1016</v>
      </c>
      <c r="F10386" s="213" t="s">
        <v>206</v>
      </c>
    </row>
    <row r="10387" spans="1:6" x14ac:dyDescent="0.3">
      <c r="A10387" s="213">
        <v>2015</v>
      </c>
      <c r="B10387" s="213" t="s">
        <v>92</v>
      </c>
      <c r="C10387" s="213" t="s">
        <v>81</v>
      </c>
      <c r="D10387" s="213" t="s">
        <v>62</v>
      </c>
      <c r="E10387" s="213">
        <v>256</v>
      </c>
      <c r="F10387" s="213" t="s">
        <v>206</v>
      </c>
    </row>
    <row r="10388" spans="1:6" x14ac:dyDescent="0.3">
      <c r="A10388" s="213">
        <v>2015</v>
      </c>
      <c r="B10388" s="213" t="s">
        <v>92</v>
      </c>
      <c r="C10388" s="213" t="s">
        <v>81</v>
      </c>
      <c r="D10388" s="213" t="s">
        <v>5</v>
      </c>
      <c r="E10388" s="213">
        <v>683</v>
      </c>
      <c r="F10388" s="213" t="s">
        <v>206</v>
      </c>
    </row>
    <row r="10389" spans="1:6" x14ac:dyDescent="0.3">
      <c r="A10389" s="213">
        <v>2015</v>
      </c>
      <c r="B10389" s="213" t="s">
        <v>92</v>
      </c>
      <c r="C10389" s="213" t="s">
        <v>81</v>
      </c>
      <c r="D10389" s="213" t="s">
        <v>76</v>
      </c>
      <c r="E10389" s="213">
        <v>370</v>
      </c>
      <c r="F10389" s="213" t="s">
        <v>206</v>
      </c>
    </row>
    <row r="10390" spans="1:6" x14ac:dyDescent="0.3">
      <c r="A10390" s="213">
        <v>2015</v>
      </c>
      <c r="B10390" s="213" t="s">
        <v>92</v>
      </c>
      <c r="C10390" s="213" t="s">
        <v>81</v>
      </c>
      <c r="D10390" s="213" t="s">
        <v>63</v>
      </c>
      <c r="E10390" s="213">
        <v>93</v>
      </c>
      <c r="F10390" s="213" t="s">
        <v>206</v>
      </c>
    </row>
    <row r="10391" spans="1:6" x14ac:dyDescent="0.3">
      <c r="A10391" s="213">
        <v>2015</v>
      </c>
      <c r="B10391" s="213" t="s">
        <v>92</v>
      </c>
      <c r="C10391" s="213" t="s">
        <v>81</v>
      </c>
      <c r="D10391" s="213" t="s">
        <v>277</v>
      </c>
      <c r="E10391" s="213">
        <v>44</v>
      </c>
      <c r="F10391" s="213" t="s">
        <v>206</v>
      </c>
    </row>
    <row r="10392" spans="1:6" x14ac:dyDescent="0.3">
      <c r="A10392" s="213">
        <v>2015</v>
      </c>
      <c r="B10392" s="213" t="s">
        <v>92</v>
      </c>
      <c r="C10392" s="213" t="s">
        <v>81</v>
      </c>
      <c r="D10392" s="213" t="s">
        <v>43</v>
      </c>
      <c r="E10392" s="213">
        <v>127</v>
      </c>
      <c r="F10392" s="213" t="s">
        <v>206</v>
      </c>
    </row>
    <row r="10393" spans="1:6" x14ac:dyDescent="0.3">
      <c r="A10393" s="213">
        <v>2015</v>
      </c>
      <c r="B10393" s="213" t="s">
        <v>92</v>
      </c>
      <c r="C10393" s="213" t="s">
        <v>81</v>
      </c>
      <c r="D10393" s="213" t="s">
        <v>65</v>
      </c>
      <c r="E10393" s="213">
        <v>113</v>
      </c>
      <c r="F10393" s="213" t="s">
        <v>206</v>
      </c>
    </row>
    <row r="10394" spans="1:6" x14ac:dyDescent="0.3">
      <c r="A10394" s="213">
        <v>2015</v>
      </c>
      <c r="B10394" s="213" t="s">
        <v>92</v>
      </c>
      <c r="C10394" s="213" t="s">
        <v>81</v>
      </c>
      <c r="D10394" s="213" t="s">
        <v>22</v>
      </c>
      <c r="E10394" s="213">
        <v>145</v>
      </c>
      <c r="F10394" s="213" t="s">
        <v>206</v>
      </c>
    </row>
    <row r="10395" spans="1:6" x14ac:dyDescent="0.3">
      <c r="A10395" s="213">
        <v>2015</v>
      </c>
      <c r="B10395" s="213" t="s">
        <v>92</v>
      </c>
      <c r="C10395" s="213" t="s">
        <v>81</v>
      </c>
      <c r="D10395" s="213" t="s">
        <v>61</v>
      </c>
      <c r="E10395" s="213">
        <v>89</v>
      </c>
      <c r="F10395" s="213" t="s">
        <v>206</v>
      </c>
    </row>
    <row r="10396" spans="1:6" x14ac:dyDescent="0.3">
      <c r="A10396" s="213">
        <v>2015</v>
      </c>
      <c r="B10396" s="213" t="s">
        <v>92</v>
      </c>
      <c r="C10396" s="213" t="s">
        <v>81</v>
      </c>
      <c r="D10396" s="213" t="s">
        <v>23</v>
      </c>
      <c r="E10396" s="213">
        <v>192</v>
      </c>
      <c r="F10396" s="213" t="s">
        <v>206</v>
      </c>
    </row>
    <row r="10397" spans="1:6" x14ac:dyDescent="0.3">
      <c r="A10397" s="213">
        <v>2015</v>
      </c>
      <c r="B10397" s="213" t="s">
        <v>92</v>
      </c>
      <c r="C10397" s="213" t="s">
        <v>81</v>
      </c>
      <c r="D10397" s="213" t="s">
        <v>12</v>
      </c>
      <c r="E10397" s="213">
        <v>102</v>
      </c>
      <c r="F10397" s="213" t="s">
        <v>206</v>
      </c>
    </row>
    <row r="10398" spans="1:6" x14ac:dyDescent="0.3">
      <c r="A10398" s="213">
        <v>2015</v>
      </c>
      <c r="B10398" s="213" t="s">
        <v>92</v>
      </c>
      <c r="C10398" s="213" t="s">
        <v>81</v>
      </c>
      <c r="D10398" s="213" t="s">
        <v>278</v>
      </c>
      <c r="E10398" s="213">
        <v>243</v>
      </c>
      <c r="F10398" s="213" t="s">
        <v>206</v>
      </c>
    </row>
    <row r="10399" spans="1:6" x14ac:dyDescent="0.3">
      <c r="A10399" s="213">
        <v>2015</v>
      </c>
      <c r="B10399" s="213" t="s">
        <v>92</v>
      </c>
      <c r="C10399" s="213" t="s">
        <v>81</v>
      </c>
      <c r="D10399" s="213" t="s">
        <v>19</v>
      </c>
      <c r="E10399" s="213">
        <v>241</v>
      </c>
      <c r="F10399" s="213" t="s">
        <v>206</v>
      </c>
    </row>
    <row r="10400" spans="1:6" x14ac:dyDescent="0.3">
      <c r="A10400" s="213">
        <v>2015</v>
      </c>
      <c r="B10400" s="213" t="s">
        <v>92</v>
      </c>
      <c r="C10400" s="213" t="s">
        <v>81</v>
      </c>
      <c r="D10400" s="213" t="s">
        <v>45</v>
      </c>
      <c r="E10400" s="213">
        <v>48</v>
      </c>
      <c r="F10400" s="213" t="s">
        <v>206</v>
      </c>
    </row>
    <row r="10401" spans="1:6" x14ac:dyDescent="0.3">
      <c r="A10401" s="213">
        <v>2015</v>
      </c>
      <c r="B10401" s="213" t="s">
        <v>92</v>
      </c>
      <c r="C10401" s="213" t="s">
        <v>81</v>
      </c>
      <c r="D10401" s="213" t="s">
        <v>48</v>
      </c>
      <c r="E10401" s="213">
        <v>153</v>
      </c>
      <c r="F10401" s="213" t="s">
        <v>206</v>
      </c>
    </row>
    <row r="10402" spans="1:6" x14ac:dyDescent="0.3">
      <c r="A10402" s="213">
        <v>2015</v>
      </c>
      <c r="B10402" s="213" t="s">
        <v>92</v>
      </c>
      <c r="C10402" s="213" t="s">
        <v>81</v>
      </c>
      <c r="D10402" s="213" t="s">
        <v>34</v>
      </c>
      <c r="E10402" s="213">
        <v>79</v>
      </c>
      <c r="F10402" s="213" t="s">
        <v>206</v>
      </c>
    </row>
    <row r="10403" spans="1:6" x14ac:dyDescent="0.3">
      <c r="A10403" s="213">
        <v>2015</v>
      </c>
      <c r="B10403" s="213" t="s">
        <v>92</v>
      </c>
      <c r="C10403" s="213" t="s">
        <v>81</v>
      </c>
      <c r="D10403" s="213" t="s">
        <v>3</v>
      </c>
      <c r="E10403" s="213">
        <v>841</v>
      </c>
      <c r="F10403" s="213" t="s">
        <v>206</v>
      </c>
    </row>
    <row r="10404" spans="1:6" x14ac:dyDescent="0.3">
      <c r="A10404" s="213">
        <v>2015</v>
      </c>
      <c r="B10404" s="213" t="s">
        <v>92</v>
      </c>
      <c r="C10404" s="213" t="s">
        <v>81</v>
      </c>
      <c r="D10404" s="213" t="s">
        <v>80</v>
      </c>
      <c r="E10404" s="213">
        <v>288</v>
      </c>
      <c r="F10404" s="213" t="s">
        <v>206</v>
      </c>
    </row>
    <row r="10405" spans="1:6" x14ac:dyDescent="0.3">
      <c r="A10405" s="213">
        <v>2015</v>
      </c>
      <c r="B10405" s="213" t="s">
        <v>92</v>
      </c>
      <c r="C10405" s="213" t="s">
        <v>81</v>
      </c>
      <c r="D10405" s="213" t="s">
        <v>39</v>
      </c>
      <c r="E10405" s="213">
        <v>153</v>
      </c>
      <c r="F10405" s="213" t="s">
        <v>206</v>
      </c>
    </row>
    <row r="10406" spans="1:6" x14ac:dyDescent="0.3">
      <c r="A10406" s="213">
        <v>2015</v>
      </c>
      <c r="B10406" s="213" t="s">
        <v>92</v>
      </c>
      <c r="C10406" s="213" t="s">
        <v>81</v>
      </c>
      <c r="D10406" s="213" t="s">
        <v>14</v>
      </c>
      <c r="E10406" s="213">
        <v>563</v>
      </c>
      <c r="F10406" s="213" t="s">
        <v>206</v>
      </c>
    </row>
    <row r="10407" spans="1:6" x14ac:dyDescent="0.3">
      <c r="A10407" s="213">
        <v>2015</v>
      </c>
      <c r="B10407" s="213" t="s">
        <v>92</v>
      </c>
      <c r="C10407" s="213" t="s">
        <v>81</v>
      </c>
      <c r="D10407" s="213" t="s">
        <v>68</v>
      </c>
      <c r="E10407" s="213">
        <v>116</v>
      </c>
      <c r="F10407" s="213" t="s">
        <v>206</v>
      </c>
    </row>
    <row r="10408" spans="1:6" x14ac:dyDescent="0.3">
      <c r="A10408" s="213">
        <v>2015</v>
      </c>
      <c r="B10408" s="213" t="s">
        <v>92</v>
      </c>
      <c r="C10408" s="213" t="s">
        <v>81</v>
      </c>
      <c r="D10408" s="213" t="s">
        <v>69</v>
      </c>
      <c r="E10408" s="213">
        <v>117</v>
      </c>
      <c r="F10408" s="213" t="s">
        <v>206</v>
      </c>
    </row>
    <row r="10409" spans="1:6" x14ac:dyDescent="0.3">
      <c r="A10409" s="213">
        <v>2015</v>
      </c>
      <c r="B10409" s="213" t="s">
        <v>92</v>
      </c>
      <c r="C10409" s="213" t="s">
        <v>81</v>
      </c>
      <c r="D10409" s="213" t="s">
        <v>279</v>
      </c>
      <c r="E10409" s="213">
        <v>44</v>
      </c>
      <c r="F10409" s="213" t="s">
        <v>206</v>
      </c>
    </row>
    <row r="10410" spans="1:6" x14ac:dyDescent="0.3">
      <c r="A10410" s="213">
        <v>2015</v>
      </c>
      <c r="B10410" s="213" t="s">
        <v>92</v>
      </c>
      <c r="C10410" s="213" t="s">
        <v>81</v>
      </c>
      <c r="D10410" s="213" t="s">
        <v>24</v>
      </c>
      <c r="E10410" s="213">
        <v>595</v>
      </c>
      <c r="F10410" s="213" t="s">
        <v>206</v>
      </c>
    </row>
    <row r="10411" spans="1:6" x14ac:dyDescent="0.3">
      <c r="A10411" s="213">
        <v>2015</v>
      </c>
      <c r="B10411" s="213" t="s">
        <v>92</v>
      </c>
      <c r="C10411" s="213" t="s">
        <v>81</v>
      </c>
      <c r="D10411" s="213" t="s">
        <v>9</v>
      </c>
      <c r="E10411" s="213">
        <v>396</v>
      </c>
      <c r="F10411" s="213" t="s">
        <v>206</v>
      </c>
    </row>
    <row r="10412" spans="1:6" x14ac:dyDescent="0.3">
      <c r="A10412" s="213">
        <v>2015</v>
      </c>
      <c r="B10412" s="213" t="s">
        <v>92</v>
      </c>
      <c r="C10412" s="213" t="s">
        <v>81</v>
      </c>
      <c r="D10412" s="213" t="s">
        <v>67</v>
      </c>
      <c r="E10412" s="213">
        <v>165</v>
      </c>
      <c r="F10412" s="213" t="s">
        <v>206</v>
      </c>
    </row>
    <row r="10413" spans="1:6" x14ac:dyDescent="0.3">
      <c r="A10413" s="213">
        <v>2015</v>
      </c>
      <c r="B10413" s="213" t="s">
        <v>92</v>
      </c>
      <c r="C10413" s="213" t="s">
        <v>81</v>
      </c>
      <c r="D10413" s="213" t="s">
        <v>28</v>
      </c>
      <c r="E10413" s="213">
        <v>294</v>
      </c>
      <c r="F10413" s="213" t="s">
        <v>206</v>
      </c>
    </row>
    <row r="10414" spans="1:6" x14ac:dyDescent="0.3">
      <c r="A10414" s="213">
        <v>2015</v>
      </c>
      <c r="B10414" s="213" t="s">
        <v>92</v>
      </c>
      <c r="C10414" s="213" t="s">
        <v>81</v>
      </c>
      <c r="D10414" s="213" t="s">
        <v>31</v>
      </c>
      <c r="E10414" s="213">
        <v>175</v>
      </c>
      <c r="F10414" s="213" t="s">
        <v>206</v>
      </c>
    </row>
    <row r="10415" spans="1:6" x14ac:dyDescent="0.3">
      <c r="A10415" s="213">
        <v>2015</v>
      </c>
      <c r="B10415" s="213" t="s">
        <v>92</v>
      </c>
      <c r="C10415" s="213" t="s">
        <v>81</v>
      </c>
      <c r="D10415" s="213" t="s">
        <v>64</v>
      </c>
      <c r="E10415" s="213">
        <v>271</v>
      </c>
      <c r="F10415" s="213" t="s">
        <v>206</v>
      </c>
    </row>
    <row r="10416" spans="1:6" x14ac:dyDescent="0.3">
      <c r="A10416" s="213">
        <v>2015</v>
      </c>
      <c r="B10416" s="213" t="s">
        <v>92</v>
      </c>
      <c r="C10416" s="213" t="s">
        <v>81</v>
      </c>
      <c r="D10416" s="213" t="s">
        <v>280</v>
      </c>
      <c r="E10416" s="213">
        <v>60</v>
      </c>
      <c r="F10416" s="213" t="s">
        <v>206</v>
      </c>
    </row>
    <row r="10417" spans="1:6" x14ac:dyDescent="0.3">
      <c r="A10417" s="213">
        <v>2015</v>
      </c>
      <c r="B10417" s="213" t="s">
        <v>92</v>
      </c>
      <c r="C10417" s="213" t="s">
        <v>81</v>
      </c>
      <c r="D10417" s="213" t="s">
        <v>73</v>
      </c>
      <c r="E10417" s="213">
        <v>386</v>
      </c>
      <c r="F10417" s="213" t="s">
        <v>206</v>
      </c>
    </row>
    <row r="10418" spans="1:6" x14ac:dyDescent="0.3">
      <c r="A10418" s="213">
        <v>2015</v>
      </c>
      <c r="B10418" s="213" t="s">
        <v>92</v>
      </c>
      <c r="C10418" s="213" t="s">
        <v>81</v>
      </c>
      <c r="D10418" s="213" t="s">
        <v>26</v>
      </c>
      <c r="E10418" s="213">
        <v>215</v>
      </c>
      <c r="F10418" s="213" t="s">
        <v>206</v>
      </c>
    </row>
    <row r="10419" spans="1:6" x14ac:dyDescent="0.3">
      <c r="A10419" s="213">
        <v>2015</v>
      </c>
      <c r="B10419" s="213" t="s">
        <v>92</v>
      </c>
      <c r="C10419" s="213" t="s">
        <v>81</v>
      </c>
      <c r="D10419" s="213" t="s">
        <v>32</v>
      </c>
      <c r="E10419" s="213">
        <v>174</v>
      </c>
      <c r="F10419" s="213" t="s">
        <v>206</v>
      </c>
    </row>
    <row r="10420" spans="1:6" x14ac:dyDescent="0.3">
      <c r="A10420" s="213">
        <v>2015</v>
      </c>
      <c r="B10420" s="213" t="s">
        <v>92</v>
      </c>
      <c r="C10420" s="213" t="s">
        <v>81</v>
      </c>
      <c r="D10420" s="213" t="s">
        <v>46</v>
      </c>
      <c r="E10420" s="213">
        <v>423</v>
      </c>
      <c r="F10420" s="213" t="s">
        <v>206</v>
      </c>
    </row>
    <row r="10421" spans="1:6" x14ac:dyDescent="0.3">
      <c r="A10421" s="213">
        <v>2015</v>
      </c>
      <c r="B10421" s="213" t="s">
        <v>92</v>
      </c>
      <c r="C10421" s="213" t="s">
        <v>81</v>
      </c>
      <c r="D10421" s="213" t="s">
        <v>75</v>
      </c>
      <c r="E10421" s="213">
        <v>253</v>
      </c>
      <c r="F10421" s="213" t="s">
        <v>206</v>
      </c>
    </row>
    <row r="10422" spans="1:6" x14ac:dyDescent="0.3">
      <c r="A10422" s="213">
        <v>2015</v>
      </c>
      <c r="B10422" s="213" t="s">
        <v>92</v>
      </c>
      <c r="C10422" s="213" t="s">
        <v>81</v>
      </c>
      <c r="D10422" s="213" t="s">
        <v>10</v>
      </c>
      <c r="E10422" s="213">
        <v>734</v>
      </c>
      <c r="F10422" s="213" t="s">
        <v>206</v>
      </c>
    </row>
    <row r="10423" spans="1:6" x14ac:dyDescent="0.3">
      <c r="A10423" s="213">
        <v>2015</v>
      </c>
      <c r="B10423" s="213" t="s">
        <v>92</v>
      </c>
      <c r="C10423" s="213" t="s">
        <v>81</v>
      </c>
      <c r="D10423" s="213" t="s">
        <v>291</v>
      </c>
      <c r="E10423" s="213">
        <v>76</v>
      </c>
      <c r="F10423" s="213" t="s">
        <v>206</v>
      </c>
    </row>
    <row r="10424" spans="1:6" x14ac:dyDescent="0.3">
      <c r="A10424" s="213">
        <v>2015</v>
      </c>
      <c r="B10424" s="213" t="s">
        <v>92</v>
      </c>
      <c r="C10424" s="213" t="s">
        <v>81</v>
      </c>
      <c r="D10424" s="213" t="s">
        <v>15</v>
      </c>
      <c r="E10424" s="213">
        <v>604</v>
      </c>
      <c r="F10424" s="213" t="s">
        <v>206</v>
      </c>
    </row>
    <row r="10425" spans="1:6" x14ac:dyDescent="0.3">
      <c r="A10425" s="213">
        <v>2015</v>
      </c>
      <c r="B10425" s="213" t="s">
        <v>92</v>
      </c>
      <c r="C10425" s="213" t="s">
        <v>81</v>
      </c>
      <c r="D10425" s="213" t="s">
        <v>18</v>
      </c>
      <c r="E10425" s="213">
        <v>574</v>
      </c>
      <c r="F10425" s="213" t="s">
        <v>206</v>
      </c>
    </row>
    <row r="10426" spans="1:6" x14ac:dyDescent="0.3">
      <c r="A10426" s="213">
        <v>2015</v>
      </c>
      <c r="B10426" s="213" t="s">
        <v>92</v>
      </c>
      <c r="C10426" s="213" t="s">
        <v>81</v>
      </c>
      <c r="D10426" s="213" t="s">
        <v>77</v>
      </c>
      <c r="E10426" s="213">
        <v>184</v>
      </c>
      <c r="F10426" s="213" t="s">
        <v>206</v>
      </c>
    </row>
    <row r="10427" spans="1:6" x14ac:dyDescent="0.3">
      <c r="A10427" s="213">
        <v>2015</v>
      </c>
      <c r="B10427" s="213" t="s">
        <v>92</v>
      </c>
      <c r="C10427" s="213" t="s">
        <v>81</v>
      </c>
      <c r="D10427" s="213" t="s">
        <v>44</v>
      </c>
      <c r="E10427" s="213">
        <v>45</v>
      </c>
      <c r="F10427" s="213" t="s">
        <v>206</v>
      </c>
    </row>
    <row r="10428" spans="1:6" x14ac:dyDescent="0.3">
      <c r="A10428" s="213">
        <v>2015</v>
      </c>
      <c r="B10428" s="213" t="s">
        <v>92</v>
      </c>
      <c r="C10428" s="213" t="s">
        <v>81</v>
      </c>
      <c r="D10428" s="213" t="s">
        <v>71</v>
      </c>
      <c r="E10428" s="213">
        <v>226</v>
      </c>
      <c r="F10428" s="213" t="s">
        <v>206</v>
      </c>
    </row>
    <row r="10429" spans="1:6" x14ac:dyDescent="0.3">
      <c r="A10429" s="213">
        <v>2015</v>
      </c>
      <c r="B10429" s="213" t="s">
        <v>92</v>
      </c>
      <c r="C10429" s="213" t="s">
        <v>81</v>
      </c>
      <c r="D10429" s="213" t="s">
        <v>52</v>
      </c>
      <c r="E10429" s="213">
        <v>51</v>
      </c>
      <c r="F10429" s="213" t="s">
        <v>206</v>
      </c>
    </row>
    <row r="10430" spans="1:6" x14ac:dyDescent="0.3">
      <c r="A10430" s="213">
        <v>2015</v>
      </c>
      <c r="B10430" s="213" t="s">
        <v>92</v>
      </c>
      <c r="C10430" s="213" t="s">
        <v>81</v>
      </c>
      <c r="D10430" s="213" t="s">
        <v>20</v>
      </c>
      <c r="E10430" s="213">
        <v>370</v>
      </c>
      <c r="F10430" s="213" t="s">
        <v>206</v>
      </c>
    </row>
    <row r="10431" spans="1:6" x14ac:dyDescent="0.3">
      <c r="A10431" s="213">
        <v>2015</v>
      </c>
      <c r="B10431" s="213" t="s">
        <v>92</v>
      </c>
      <c r="C10431" s="213" t="s">
        <v>81</v>
      </c>
      <c r="D10431" s="213" t="s">
        <v>95</v>
      </c>
      <c r="E10431" s="213">
        <v>594</v>
      </c>
      <c r="F10431" s="213" t="s">
        <v>206</v>
      </c>
    </row>
    <row r="10432" spans="1:6" x14ac:dyDescent="0.3">
      <c r="A10432" s="213">
        <v>2015</v>
      </c>
      <c r="B10432" s="213" t="s">
        <v>92</v>
      </c>
      <c r="C10432" s="213" t="s">
        <v>81</v>
      </c>
      <c r="D10432" s="213" t="s">
        <v>30</v>
      </c>
      <c r="E10432" s="213">
        <v>62</v>
      </c>
      <c r="F10432" s="213" t="s">
        <v>206</v>
      </c>
    </row>
    <row r="10433" spans="1:6" x14ac:dyDescent="0.3">
      <c r="A10433" s="213">
        <v>2015</v>
      </c>
      <c r="B10433" s="213" t="s">
        <v>92</v>
      </c>
      <c r="C10433" s="213" t="s">
        <v>81</v>
      </c>
      <c r="D10433" s="213" t="s">
        <v>281</v>
      </c>
      <c r="E10433" s="292">
        <v>1440</v>
      </c>
      <c r="F10433" s="213" t="s">
        <v>206</v>
      </c>
    </row>
    <row r="10434" spans="1:6" x14ac:dyDescent="0.3">
      <c r="A10434" s="213">
        <v>2015</v>
      </c>
      <c r="B10434" s="213" t="s">
        <v>92</v>
      </c>
      <c r="C10434" s="213" t="s">
        <v>81</v>
      </c>
      <c r="D10434" s="213" t="s">
        <v>282</v>
      </c>
      <c r="E10434" s="213">
        <v>99</v>
      </c>
      <c r="F10434" s="213" t="s">
        <v>206</v>
      </c>
    </row>
    <row r="10435" spans="1:6" x14ac:dyDescent="0.3">
      <c r="A10435" s="213">
        <v>2015</v>
      </c>
      <c r="B10435" s="213" t="s">
        <v>92</v>
      </c>
      <c r="C10435" s="213" t="s">
        <v>81</v>
      </c>
      <c r="D10435" s="213" t="s">
        <v>145</v>
      </c>
      <c r="E10435" s="292">
        <v>6725</v>
      </c>
      <c r="F10435" s="213" t="s">
        <v>206</v>
      </c>
    </row>
    <row r="10436" spans="1:6" x14ac:dyDescent="0.3">
      <c r="A10436" s="213">
        <v>2015</v>
      </c>
      <c r="B10436" s="213" t="s">
        <v>92</v>
      </c>
      <c r="C10436" s="213" t="s">
        <v>81</v>
      </c>
      <c r="D10436" s="213" t="s">
        <v>146</v>
      </c>
      <c r="E10436" s="292">
        <v>3600</v>
      </c>
      <c r="F10436" s="213" t="s">
        <v>206</v>
      </c>
    </row>
    <row r="10437" spans="1:6" x14ac:dyDescent="0.3">
      <c r="A10437" s="213">
        <v>2015</v>
      </c>
      <c r="B10437" s="213" t="s">
        <v>92</v>
      </c>
      <c r="C10437" s="213" t="s">
        <v>81</v>
      </c>
      <c r="D10437" s="213" t="s">
        <v>147</v>
      </c>
      <c r="E10437" s="292">
        <v>7808</v>
      </c>
      <c r="F10437" s="213" t="s">
        <v>206</v>
      </c>
    </row>
    <row r="10438" spans="1:6" x14ac:dyDescent="0.3">
      <c r="A10438" s="213">
        <v>2015</v>
      </c>
      <c r="B10438" s="213" t="s">
        <v>92</v>
      </c>
      <c r="C10438" s="213" t="s">
        <v>90</v>
      </c>
      <c r="D10438" s="213" t="s">
        <v>35</v>
      </c>
      <c r="E10438" s="213">
        <v>36</v>
      </c>
      <c r="F10438" s="213" t="s">
        <v>206</v>
      </c>
    </row>
    <row r="10439" spans="1:6" x14ac:dyDescent="0.3">
      <c r="A10439" s="213">
        <v>2015</v>
      </c>
      <c r="B10439" s="213" t="s">
        <v>92</v>
      </c>
      <c r="C10439" s="213" t="s">
        <v>90</v>
      </c>
      <c r="D10439" s="213" t="s">
        <v>41</v>
      </c>
      <c r="E10439" s="213">
        <v>36</v>
      </c>
      <c r="F10439" s="213" t="s">
        <v>206</v>
      </c>
    </row>
    <row r="10440" spans="1:6" x14ac:dyDescent="0.3">
      <c r="A10440" s="213">
        <v>2015</v>
      </c>
      <c r="B10440" s="213" t="s">
        <v>92</v>
      </c>
      <c r="C10440" s="213" t="s">
        <v>90</v>
      </c>
      <c r="D10440" s="213" t="s">
        <v>59</v>
      </c>
      <c r="E10440" s="213">
        <v>59</v>
      </c>
      <c r="F10440" s="213" t="s">
        <v>206</v>
      </c>
    </row>
    <row r="10441" spans="1:6" x14ac:dyDescent="0.3">
      <c r="A10441" s="213">
        <v>2015</v>
      </c>
      <c r="B10441" s="213" t="s">
        <v>92</v>
      </c>
      <c r="C10441" s="213" t="s">
        <v>90</v>
      </c>
      <c r="D10441" s="213" t="s">
        <v>79</v>
      </c>
      <c r="E10441" s="213">
        <v>782</v>
      </c>
      <c r="F10441" s="213" t="s">
        <v>206</v>
      </c>
    </row>
    <row r="10442" spans="1:6" x14ac:dyDescent="0.3">
      <c r="A10442" s="213">
        <v>2015</v>
      </c>
      <c r="B10442" s="213" t="s">
        <v>92</v>
      </c>
      <c r="C10442" s="213" t="s">
        <v>90</v>
      </c>
      <c r="D10442" s="213" t="s">
        <v>17</v>
      </c>
      <c r="E10442" s="213">
        <v>461</v>
      </c>
      <c r="F10442" s="213" t="s">
        <v>206</v>
      </c>
    </row>
    <row r="10443" spans="1:6" x14ac:dyDescent="0.3">
      <c r="A10443" s="213">
        <v>2015</v>
      </c>
      <c r="B10443" s="213" t="s">
        <v>92</v>
      </c>
      <c r="C10443" s="213" t="s">
        <v>90</v>
      </c>
      <c r="D10443" s="213" t="s">
        <v>274</v>
      </c>
      <c r="E10443" s="213">
        <v>59</v>
      </c>
      <c r="F10443" s="213" t="s">
        <v>206</v>
      </c>
    </row>
    <row r="10444" spans="1:6" x14ac:dyDescent="0.3">
      <c r="A10444" s="213">
        <v>2015</v>
      </c>
      <c r="B10444" s="213" t="s">
        <v>92</v>
      </c>
      <c r="C10444" s="213" t="s">
        <v>90</v>
      </c>
      <c r="D10444" s="213" t="s">
        <v>66</v>
      </c>
      <c r="E10444" s="213">
        <v>128</v>
      </c>
      <c r="F10444" s="213" t="s">
        <v>206</v>
      </c>
    </row>
    <row r="10445" spans="1:6" x14ac:dyDescent="0.3">
      <c r="A10445" s="213">
        <v>2015</v>
      </c>
      <c r="B10445" s="213" t="s">
        <v>92</v>
      </c>
      <c r="C10445" s="213" t="s">
        <v>90</v>
      </c>
      <c r="D10445" s="213" t="s">
        <v>283</v>
      </c>
      <c r="E10445" s="213">
        <v>42</v>
      </c>
      <c r="F10445" s="213" t="s">
        <v>206</v>
      </c>
    </row>
    <row r="10446" spans="1:6" x14ac:dyDescent="0.3">
      <c r="A10446" s="213">
        <v>2015</v>
      </c>
      <c r="B10446" s="213" t="s">
        <v>92</v>
      </c>
      <c r="C10446" s="213" t="s">
        <v>90</v>
      </c>
      <c r="D10446" s="213" t="s">
        <v>11</v>
      </c>
      <c r="E10446" s="213">
        <v>836</v>
      </c>
      <c r="F10446" s="213" t="s">
        <v>206</v>
      </c>
    </row>
    <row r="10447" spans="1:6" x14ac:dyDescent="0.3">
      <c r="A10447" s="213">
        <v>2015</v>
      </c>
      <c r="B10447" s="213" t="s">
        <v>92</v>
      </c>
      <c r="C10447" s="213" t="s">
        <v>90</v>
      </c>
      <c r="D10447" s="213" t="s">
        <v>56</v>
      </c>
      <c r="E10447" s="213">
        <v>208</v>
      </c>
      <c r="F10447" s="213" t="s">
        <v>206</v>
      </c>
    </row>
    <row r="10448" spans="1:6" x14ac:dyDescent="0.3">
      <c r="A10448" s="213">
        <v>2015</v>
      </c>
      <c r="B10448" s="213" t="s">
        <v>92</v>
      </c>
      <c r="C10448" s="213" t="s">
        <v>90</v>
      </c>
      <c r="D10448" s="213" t="s">
        <v>29</v>
      </c>
      <c r="E10448" s="213">
        <v>189</v>
      </c>
      <c r="F10448" s="213" t="s">
        <v>206</v>
      </c>
    </row>
    <row r="10449" spans="1:6" x14ac:dyDescent="0.3">
      <c r="A10449" s="213">
        <v>2015</v>
      </c>
      <c r="B10449" s="213" t="s">
        <v>92</v>
      </c>
      <c r="C10449" s="213" t="s">
        <v>90</v>
      </c>
      <c r="D10449" s="213" t="s">
        <v>47</v>
      </c>
      <c r="E10449" s="213">
        <v>553</v>
      </c>
      <c r="F10449" s="213" t="s">
        <v>206</v>
      </c>
    </row>
    <row r="10450" spans="1:6" x14ac:dyDescent="0.3">
      <c r="A10450" s="213">
        <v>2015</v>
      </c>
      <c r="B10450" s="213" t="s">
        <v>92</v>
      </c>
      <c r="C10450" s="213" t="s">
        <v>90</v>
      </c>
      <c r="D10450" s="213" t="s">
        <v>57</v>
      </c>
      <c r="E10450" s="213">
        <v>108</v>
      </c>
      <c r="F10450" s="213" t="s">
        <v>206</v>
      </c>
    </row>
    <row r="10451" spans="1:6" x14ac:dyDescent="0.3">
      <c r="A10451" s="213">
        <v>2015</v>
      </c>
      <c r="B10451" s="213" t="s">
        <v>92</v>
      </c>
      <c r="C10451" s="213" t="s">
        <v>90</v>
      </c>
      <c r="D10451" s="213" t="s">
        <v>74</v>
      </c>
      <c r="E10451" s="213">
        <v>596</v>
      </c>
      <c r="F10451" s="213" t="s">
        <v>206</v>
      </c>
    </row>
    <row r="10452" spans="1:6" x14ac:dyDescent="0.3">
      <c r="A10452" s="213">
        <v>2015</v>
      </c>
      <c r="B10452" s="213" t="s">
        <v>92</v>
      </c>
      <c r="C10452" s="213" t="s">
        <v>90</v>
      </c>
      <c r="D10452" s="213" t="s">
        <v>53</v>
      </c>
      <c r="E10452" s="213">
        <v>62</v>
      </c>
      <c r="F10452" s="213" t="s">
        <v>206</v>
      </c>
    </row>
    <row r="10453" spans="1:6" x14ac:dyDescent="0.3">
      <c r="A10453" s="213">
        <v>2015</v>
      </c>
      <c r="B10453" s="213" t="s">
        <v>92</v>
      </c>
      <c r="C10453" s="213" t="s">
        <v>90</v>
      </c>
      <c r="D10453" s="213" t="s">
        <v>33</v>
      </c>
      <c r="E10453" s="213">
        <v>115</v>
      </c>
      <c r="F10453" s="213" t="s">
        <v>206</v>
      </c>
    </row>
    <row r="10454" spans="1:6" x14ac:dyDescent="0.3">
      <c r="A10454" s="213">
        <v>2015</v>
      </c>
      <c r="B10454" s="213" t="s">
        <v>92</v>
      </c>
      <c r="C10454" s="213" t="s">
        <v>90</v>
      </c>
      <c r="D10454" s="213" t="s">
        <v>60</v>
      </c>
      <c r="E10454" s="213">
        <v>209</v>
      </c>
      <c r="F10454" s="213" t="s">
        <v>206</v>
      </c>
    </row>
    <row r="10455" spans="1:6" x14ac:dyDescent="0.3">
      <c r="A10455" s="213">
        <v>2015</v>
      </c>
      <c r="B10455" s="213" t="s">
        <v>92</v>
      </c>
      <c r="C10455" s="213" t="s">
        <v>90</v>
      </c>
      <c r="D10455" s="213" t="s">
        <v>25</v>
      </c>
      <c r="E10455" s="213">
        <v>605</v>
      </c>
      <c r="F10455" s="213" t="s">
        <v>206</v>
      </c>
    </row>
    <row r="10456" spans="1:6" x14ac:dyDescent="0.3">
      <c r="A10456" s="213">
        <v>2015</v>
      </c>
      <c r="B10456" s="213" t="s">
        <v>92</v>
      </c>
      <c r="C10456" s="213" t="s">
        <v>90</v>
      </c>
      <c r="D10456" s="213" t="s">
        <v>7</v>
      </c>
      <c r="E10456" s="213">
        <v>663</v>
      </c>
      <c r="F10456" s="213" t="s">
        <v>206</v>
      </c>
    </row>
    <row r="10457" spans="1:6" x14ac:dyDescent="0.3">
      <c r="A10457" s="213">
        <v>2015</v>
      </c>
      <c r="B10457" s="213" t="s">
        <v>92</v>
      </c>
      <c r="C10457" s="213" t="s">
        <v>90</v>
      </c>
      <c r="D10457" s="213" t="s">
        <v>36</v>
      </c>
      <c r="E10457" s="213">
        <v>200</v>
      </c>
      <c r="F10457" s="213" t="s">
        <v>206</v>
      </c>
    </row>
    <row r="10458" spans="1:6" x14ac:dyDescent="0.3">
      <c r="A10458" s="213">
        <v>2015</v>
      </c>
      <c r="B10458" s="213" t="s">
        <v>92</v>
      </c>
      <c r="C10458" s="213" t="s">
        <v>90</v>
      </c>
      <c r="D10458" s="213" t="s">
        <v>21</v>
      </c>
      <c r="E10458" s="213">
        <v>198</v>
      </c>
      <c r="F10458" s="213" t="s">
        <v>206</v>
      </c>
    </row>
    <row r="10459" spans="1:6" x14ac:dyDescent="0.3">
      <c r="A10459" s="213">
        <v>2015</v>
      </c>
      <c r="B10459" s="213" t="s">
        <v>92</v>
      </c>
      <c r="C10459" s="213" t="s">
        <v>90</v>
      </c>
      <c r="D10459" s="213" t="s">
        <v>16</v>
      </c>
      <c r="E10459" s="213">
        <v>491</v>
      </c>
      <c r="F10459" s="213" t="s">
        <v>206</v>
      </c>
    </row>
    <row r="10460" spans="1:6" x14ac:dyDescent="0.3">
      <c r="A10460" s="213">
        <v>2015</v>
      </c>
      <c r="B10460" s="213" t="s">
        <v>92</v>
      </c>
      <c r="C10460" s="213" t="s">
        <v>90</v>
      </c>
      <c r="D10460" s="213" t="s">
        <v>2</v>
      </c>
      <c r="E10460" s="292">
        <v>1131</v>
      </c>
      <c r="F10460" s="213" t="s">
        <v>206</v>
      </c>
    </row>
    <row r="10461" spans="1:6" x14ac:dyDescent="0.3">
      <c r="A10461" s="213">
        <v>2015</v>
      </c>
      <c r="B10461" s="213" t="s">
        <v>92</v>
      </c>
      <c r="C10461" s="213" t="s">
        <v>90</v>
      </c>
      <c r="D10461" s="213" t="s">
        <v>4</v>
      </c>
      <c r="E10461" s="292">
        <v>1273</v>
      </c>
      <c r="F10461" s="213" t="s">
        <v>206</v>
      </c>
    </row>
    <row r="10462" spans="1:6" x14ac:dyDescent="0.3">
      <c r="A10462" s="213">
        <v>2015</v>
      </c>
      <c r="B10462" s="213" t="s">
        <v>92</v>
      </c>
      <c r="C10462" s="213" t="s">
        <v>90</v>
      </c>
      <c r="D10462" s="213" t="s">
        <v>38</v>
      </c>
      <c r="E10462" s="213">
        <v>74</v>
      </c>
      <c r="F10462" s="213" t="s">
        <v>206</v>
      </c>
    </row>
    <row r="10463" spans="1:6" x14ac:dyDescent="0.3">
      <c r="A10463" s="213">
        <v>2015</v>
      </c>
      <c r="B10463" s="213" t="s">
        <v>92</v>
      </c>
      <c r="C10463" s="213" t="s">
        <v>90</v>
      </c>
      <c r="D10463" s="213" t="s">
        <v>275</v>
      </c>
      <c r="E10463" s="213">
        <v>129</v>
      </c>
      <c r="F10463" s="213" t="s">
        <v>206</v>
      </c>
    </row>
    <row r="10464" spans="1:6" x14ac:dyDescent="0.3">
      <c r="A10464" s="213">
        <v>2015</v>
      </c>
      <c r="B10464" s="213" t="s">
        <v>92</v>
      </c>
      <c r="C10464" s="213" t="s">
        <v>90</v>
      </c>
      <c r="D10464" s="213" t="s">
        <v>8</v>
      </c>
      <c r="E10464" s="213">
        <v>368</v>
      </c>
      <c r="F10464" s="213" t="s">
        <v>206</v>
      </c>
    </row>
    <row r="10465" spans="1:6" x14ac:dyDescent="0.3">
      <c r="A10465" s="213">
        <v>2015</v>
      </c>
      <c r="B10465" s="213" t="s">
        <v>92</v>
      </c>
      <c r="C10465" s="213" t="s">
        <v>90</v>
      </c>
      <c r="D10465" s="213" t="s">
        <v>78</v>
      </c>
      <c r="E10465" s="213">
        <v>505</v>
      </c>
      <c r="F10465" s="213" t="s">
        <v>206</v>
      </c>
    </row>
    <row r="10466" spans="1:6" x14ac:dyDescent="0.3">
      <c r="A10466" s="213">
        <v>2015</v>
      </c>
      <c r="B10466" s="213" t="s">
        <v>92</v>
      </c>
      <c r="C10466" s="213" t="s">
        <v>90</v>
      </c>
      <c r="D10466" s="213" t="s">
        <v>27</v>
      </c>
      <c r="E10466" s="213">
        <v>420</v>
      </c>
      <c r="F10466" s="213" t="s">
        <v>206</v>
      </c>
    </row>
    <row r="10467" spans="1:6" x14ac:dyDescent="0.3">
      <c r="A10467" s="213">
        <v>2015</v>
      </c>
      <c r="B10467" s="213" t="s">
        <v>92</v>
      </c>
      <c r="C10467" s="213" t="s">
        <v>90</v>
      </c>
      <c r="D10467" s="213" t="s">
        <v>13</v>
      </c>
      <c r="E10467" s="213">
        <v>165</v>
      </c>
      <c r="F10467" s="213" t="s">
        <v>206</v>
      </c>
    </row>
    <row r="10468" spans="1:6" x14ac:dyDescent="0.3">
      <c r="A10468" s="213">
        <v>2015</v>
      </c>
      <c r="B10468" s="213" t="s">
        <v>92</v>
      </c>
      <c r="C10468" s="213" t="s">
        <v>90</v>
      </c>
      <c r="D10468" s="213" t="s">
        <v>70</v>
      </c>
      <c r="E10468" s="213">
        <v>548</v>
      </c>
      <c r="F10468" s="213" t="s">
        <v>206</v>
      </c>
    </row>
    <row r="10469" spans="1:6" x14ac:dyDescent="0.3">
      <c r="A10469" s="213">
        <v>2015</v>
      </c>
      <c r="B10469" s="213" t="s">
        <v>92</v>
      </c>
      <c r="C10469" s="213" t="s">
        <v>90</v>
      </c>
      <c r="D10469" s="213" t="s">
        <v>72</v>
      </c>
      <c r="E10469" s="213">
        <v>125</v>
      </c>
      <c r="F10469" s="213" t="s">
        <v>206</v>
      </c>
    </row>
    <row r="10470" spans="1:6" x14ac:dyDescent="0.3">
      <c r="A10470" s="213">
        <v>2015</v>
      </c>
      <c r="B10470" s="213" t="s">
        <v>92</v>
      </c>
      <c r="C10470" s="213" t="s">
        <v>90</v>
      </c>
      <c r="D10470" s="213" t="s">
        <v>276</v>
      </c>
      <c r="E10470" s="213">
        <v>54</v>
      </c>
      <c r="F10470" s="213" t="s">
        <v>206</v>
      </c>
    </row>
    <row r="10471" spans="1:6" x14ac:dyDescent="0.3">
      <c r="A10471" s="213">
        <v>2015</v>
      </c>
      <c r="B10471" s="213" t="s">
        <v>92</v>
      </c>
      <c r="C10471" s="213" t="s">
        <v>90</v>
      </c>
      <c r="D10471" s="213" t="s">
        <v>6</v>
      </c>
      <c r="E10471" s="292">
        <v>1235</v>
      </c>
      <c r="F10471" s="213" t="s">
        <v>206</v>
      </c>
    </row>
    <row r="10472" spans="1:6" x14ac:dyDescent="0.3">
      <c r="A10472" s="213">
        <v>2015</v>
      </c>
      <c r="B10472" s="213" t="s">
        <v>92</v>
      </c>
      <c r="C10472" s="213" t="s">
        <v>90</v>
      </c>
      <c r="D10472" s="213" t="s">
        <v>62</v>
      </c>
      <c r="E10472" s="213">
        <v>317</v>
      </c>
      <c r="F10472" s="213" t="s">
        <v>206</v>
      </c>
    </row>
    <row r="10473" spans="1:6" x14ac:dyDescent="0.3">
      <c r="A10473" s="213">
        <v>2015</v>
      </c>
      <c r="B10473" s="213" t="s">
        <v>92</v>
      </c>
      <c r="C10473" s="213" t="s">
        <v>90</v>
      </c>
      <c r="D10473" s="213" t="s">
        <v>5</v>
      </c>
      <c r="E10473" s="213">
        <v>872</v>
      </c>
      <c r="F10473" s="213" t="s">
        <v>206</v>
      </c>
    </row>
    <row r="10474" spans="1:6" x14ac:dyDescent="0.3">
      <c r="A10474" s="213">
        <v>2015</v>
      </c>
      <c r="B10474" s="213" t="s">
        <v>92</v>
      </c>
      <c r="C10474" s="213" t="s">
        <v>90</v>
      </c>
      <c r="D10474" s="213" t="s">
        <v>76</v>
      </c>
      <c r="E10474" s="213">
        <v>403</v>
      </c>
      <c r="F10474" s="213" t="s">
        <v>206</v>
      </c>
    </row>
    <row r="10475" spans="1:6" x14ac:dyDescent="0.3">
      <c r="A10475" s="213">
        <v>2015</v>
      </c>
      <c r="B10475" s="213" t="s">
        <v>92</v>
      </c>
      <c r="C10475" s="213" t="s">
        <v>90</v>
      </c>
      <c r="D10475" s="213" t="s">
        <v>63</v>
      </c>
      <c r="E10475" s="213">
        <v>100</v>
      </c>
      <c r="F10475" s="213" t="s">
        <v>206</v>
      </c>
    </row>
    <row r="10476" spans="1:6" x14ac:dyDescent="0.3">
      <c r="A10476" s="213">
        <v>2015</v>
      </c>
      <c r="B10476" s="213" t="s">
        <v>92</v>
      </c>
      <c r="C10476" s="213" t="s">
        <v>90</v>
      </c>
      <c r="D10476" s="213" t="s">
        <v>277</v>
      </c>
      <c r="E10476" s="213">
        <v>43</v>
      </c>
      <c r="F10476" s="213" t="s">
        <v>206</v>
      </c>
    </row>
    <row r="10477" spans="1:6" x14ac:dyDescent="0.3">
      <c r="A10477" s="213">
        <v>2015</v>
      </c>
      <c r="B10477" s="213" t="s">
        <v>92</v>
      </c>
      <c r="C10477" s="213" t="s">
        <v>90</v>
      </c>
      <c r="D10477" s="213" t="s">
        <v>43</v>
      </c>
      <c r="E10477" s="213">
        <v>127</v>
      </c>
      <c r="F10477" s="213" t="s">
        <v>206</v>
      </c>
    </row>
    <row r="10478" spans="1:6" x14ac:dyDescent="0.3">
      <c r="A10478" s="213">
        <v>2015</v>
      </c>
      <c r="B10478" s="213" t="s">
        <v>92</v>
      </c>
      <c r="C10478" s="213" t="s">
        <v>90</v>
      </c>
      <c r="D10478" s="213" t="s">
        <v>65</v>
      </c>
      <c r="E10478" s="213">
        <v>138</v>
      </c>
      <c r="F10478" s="213" t="s">
        <v>206</v>
      </c>
    </row>
    <row r="10479" spans="1:6" x14ac:dyDescent="0.3">
      <c r="A10479" s="213">
        <v>2015</v>
      </c>
      <c r="B10479" s="213" t="s">
        <v>92</v>
      </c>
      <c r="C10479" s="213" t="s">
        <v>90</v>
      </c>
      <c r="D10479" s="213" t="s">
        <v>22</v>
      </c>
      <c r="E10479" s="213">
        <v>169</v>
      </c>
      <c r="F10479" s="213" t="s">
        <v>206</v>
      </c>
    </row>
    <row r="10480" spans="1:6" x14ac:dyDescent="0.3">
      <c r="A10480" s="213">
        <v>2015</v>
      </c>
      <c r="B10480" s="213" t="s">
        <v>92</v>
      </c>
      <c r="C10480" s="213" t="s">
        <v>90</v>
      </c>
      <c r="D10480" s="213" t="s">
        <v>61</v>
      </c>
      <c r="E10480" s="213">
        <v>102</v>
      </c>
      <c r="F10480" s="213" t="s">
        <v>206</v>
      </c>
    </row>
    <row r="10481" spans="1:6" x14ac:dyDescent="0.3">
      <c r="A10481" s="213">
        <v>2015</v>
      </c>
      <c r="B10481" s="213" t="s">
        <v>92</v>
      </c>
      <c r="C10481" s="213" t="s">
        <v>90</v>
      </c>
      <c r="D10481" s="213" t="s">
        <v>23</v>
      </c>
      <c r="E10481" s="213">
        <v>215</v>
      </c>
      <c r="F10481" s="213" t="s">
        <v>206</v>
      </c>
    </row>
    <row r="10482" spans="1:6" x14ac:dyDescent="0.3">
      <c r="A10482" s="213">
        <v>2015</v>
      </c>
      <c r="B10482" s="213" t="s">
        <v>92</v>
      </c>
      <c r="C10482" s="213" t="s">
        <v>90</v>
      </c>
      <c r="D10482" s="213" t="s">
        <v>12</v>
      </c>
      <c r="E10482" s="213">
        <v>135</v>
      </c>
      <c r="F10482" s="213" t="s">
        <v>206</v>
      </c>
    </row>
    <row r="10483" spans="1:6" x14ac:dyDescent="0.3">
      <c r="A10483" s="213">
        <v>2015</v>
      </c>
      <c r="B10483" s="213" t="s">
        <v>92</v>
      </c>
      <c r="C10483" s="213" t="s">
        <v>90</v>
      </c>
      <c r="D10483" s="213" t="s">
        <v>278</v>
      </c>
      <c r="E10483" s="213">
        <v>287</v>
      </c>
      <c r="F10483" s="213" t="s">
        <v>206</v>
      </c>
    </row>
    <row r="10484" spans="1:6" x14ac:dyDescent="0.3">
      <c r="A10484" s="213">
        <v>2015</v>
      </c>
      <c r="B10484" s="213" t="s">
        <v>92</v>
      </c>
      <c r="C10484" s="213" t="s">
        <v>90</v>
      </c>
      <c r="D10484" s="213" t="s">
        <v>19</v>
      </c>
      <c r="E10484" s="213">
        <v>250</v>
      </c>
      <c r="F10484" s="213" t="s">
        <v>206</v>
      </c>
    </row>
    <row r="10485" spans="1:6" x14ac:dyDescent="0.3">
      <c r="A10485" s="213">
        <v>2015</v>
      </c>
      <c r="B10485" s="213" t="s">
        <v>92</v>
      </c>
      <c r="C10485" s="213" t="s">
        <v>90</v>
      </c>
      <c r="D10485" s="213" t="s">
        <v>45</v>
      </c>
      <c r="E10485" s="213">
        <v>59</v>
      </c>
      <c r="F10485" s="213" t="s">
        <v>206</v>
      </c>
    </row>
    <row r="10486" spans="1:6" x14ac:dyDescent="0.3">
      <c r="A10486" s="213">
        <v>2015</v>
      </c>
      <c r="B10486" s="213" t="s">
        <v>92</v>
      </c>
      <c r="C10486" s="213" t="s">
        <v>90</v>
      </c>
      <c r="D10486" s="213" t="s">
        <v>48</v>
      </c>
      <c r="E10486" s="213">
        <v>208</v>
      </c>
      <c r="F10486" s="213" t="s">
        <v>206</v>
      </c>
    </row>
    <row r="10487" spans="1:6" x14ac:dyDescent="0.3">
      <c r="A10487" s="213">
        <v>2015</v>
      </c>
      <c r="B10487" s="213" t="s">
        <v>92</v>
      </c>
      <c r="C10487" s="213" t="s">
        <v>90</v>
      </c>
      <c r="D10487" s="213" t="s">
        <v>34</v>
      </c>
      <c r="E10487" s="213">
        <v>59</v>
      </c>
      <c r="F10487" s="213" t="s">
        <v>206</v>
      </c>
    </row>
    <row r="10488" spans="1:6" x14ac:dyDescent="0.3">
      <c r="A10488" s="213">
        <v>2015</v>
      </c>
      <c r="B10488" s="213" t="s">
        <v>92</v>
      </c>
      <c r="C10488" s="213" t="s">
        <v>90</v>
      </c>
      <c r="D10488" s="213" t="s">
        <v>3</v>
      </c>
      <c r="E10488" s="292">
        <v>1034</v>
      </c>
      <c r="F10488" s="213" t="s">
        <v>206</v>
      </c>
    </row>
    <row r="10489" spans="1:6" x14ac:dyDescent="0.3">
      <c r="A10489" s="213">
        <v>2015</v>
      </c>
      <c r="B10489" s="213" t="s">
        <v>92</v>
      </c>
      <c r="C10489" s="213" t="s">
        <v>90</v>
      </c>
      <c r="D10489" s="213" t="s">
        <v>80</v>
      </c>
      <c r="E10489" s="213">
        <v>336</v>
      </c>
      <c r="F10489" s="213" t="s">
        <v>206</v>
      </c>
    </row>
    <row r="10490" spans="1:6" x14ac:dyDescent="0.3">
      <c r="A10490" s="213">
        <v>2015</v>
      </c>
      <c r="B10490" s="213" t="s">
        <v>92</v>
      </c>
      <c r="C10490" s="213" t="s">
        <v>90</v>
      </c>
      <c r="D10490" s="213" t="s">
        <v>39</v>
      </c>
      <c r="E10490" s="213">
        <v>181</v>
      </c>
      <c r="F10490" s="213" t="s">
        <v>206</v>
      </c>
    </row>
    <row r="10491" spans="1:6" x14ac:dyDescent="0.3">
      <c r="A10491" s="213">
        <v>2015</v>
      </c>
      <c r="B10491" s="213" t="s">
        <v>92</v>
      </c>
      <c r="C10491" s="213" t="s">
        <v>90</v>
      </c>
      <c r="D10491" s="213" t="s">
        <v>14</v>
      </c>
      <c r="E10491" s="213">
        <v>658</v>
      </c>
      <c r="F10491" s="213" t="s">
        <v>206</v>
      </c>
    </row>
    <row r="10492" spans="1:6" x14ac:dyDescent="0.3">
      <c r="A10492" s="213">
        <v>2015</v>
      </c>
      <c r="B10492" s="213" t="s">
        <v>92</v>
      </c>
      <c r="C10492" s="213" t="s">
        <v>90</v>
      </c>
      <c r="D10492" s="213" t="s">
        <v>68</v>
      </c>
      <c r="E10492" s="213">
        <v>143</v>
      </c>
      <c r="F10492" s="213" t="s">
        <v>206</v>
      </c>
    </row>
    <row r="10493" spans="1:6" x14ac:dyDescent="0.3">
      <c r="A10493" s="213">
        <v>2015</v>
      </c>
      <c r="B10493" s="213" t="s">
        <v>92</v>
      </c>
      <c r="C10493" s="213" t="s">
        <v>90</v>
      </c>
      <c r="D10493" s="213" t="s">
        <v>69</v>
      </c>
      <c r="E10493" s="213">
        <v>132</v>
      </c>
      <c r="F10493" s="213" t="s">
        <v>206</v>
      </c>
    </row>
    <row r="10494" spans="1:6" x14ac:dyDescent="0.3">
      <c r="A10494" s="213">
        <v>2015</v>
      </c>
      <c r="B10494" s="213" t="s">
        <v>92</v>
      </c>
      <c r="C10494" s="213" t="s">
        <v>90</v>
      </c>
      <c r="D10494" s="213" t="s">
        <v>279</v>
      </c>
      <c r="E10494" s="213">
        <v>54</v>
      </c>
      <c r="F10494" s="213" t="s">
        <v>206</v>
      </c>
    </row>
    <row r="10495" spans="1:6" x14ac:dyDescent="0.3">
      <c r="A10495" s="213">
        <v>2015</v>
      </c>
      <c r="B10495" s="213" t="s">
        <v>92</v>
      </c>
      <c r="C10495" s="213" t="s">
        <v>90</v>
      </c>
      <c r="D10495" s="213" t="s">
        <v>24</v>
      </c>
      <c r="E10495" s="213">
        <v>765</v>
      </c>
      <c r="F10495" s="213" t="s">
        <v>206</v>
      </c>
    </row>
    <row r="10496" spans="1:6" x14ac:dyDescent="0.3">
      <c r="A10496" s="213">
        <v>2015</v>
      </c>
      <c r="B10496" s="213" t="s">
        <v>92</v>
      </c>
      <c r="C10496" s="213" t="s">
        <v>90</v>
      </c>
      <c r="D10496" s="213" t="s">
        <v>9</v>
      </c>
      <c r="E10496" s="213">
        <v>488</v>
      </c>
      <c r="F10496" s="213" t="s">
        <v>206</v>
      </c>
    </row>
    <row r="10497" spans="1:6" x14ac:dyDescent="0.3">
      <c r="A10497" s="213">
        <v>2015</v>
      </c>
      <c r="B10497" s="213" t="s">
        <v>92</v>
      </c>
      <c r="C10497" s="213" t="s">
        <v>90</v>
      </c>
      <c r="D10497" s="213" t="s">
        <v>67</v>
      </c>
      <c r="E10497" s="213">
        <v>218</v>
      </c>
      <c r="F10497" s="213" t="s">
        <v>206</v>
      </c>
    </row>
    <row r="10498" spans="1:6" x14ac:dyDescent="0.3">
      <c r="A10498" s="213">
        <v>2015</v>
      </c>
      <c r="B10498" s="213" t="s">
        <v>92</v>
      </c>
      <c r="C10498" s="213" t="s">
        <v>90</v>
      </c>
      <c r="D10498" s="213" t="s">
        <v>28</v>
      </c>
      <c r="E10498" s="213">
        <v>365</v>
      </c>
      <c r="F10498" s="213" t="s">
        <v>206</v>
      </c>
    </row>
    <row r="10499" spans="1:6" x14ac:dyDescent="0.3">
      <c r="A10499" s="213">
        <v>2015</v>
      </c>
      <c r="B10499" s="213" t="s">
        <v>92</v>
      </c>
      <c r="C10499" s="213" t="s">
        <v>90</v>
      </c>
      <c r="D10499" s="213" t="s">
        <v>31</v>
      </c>
      <c r="E10499" s="213">
        <v>210</v>
      </c>
      <c r="F10499" s="213" t="s">
        <v>206</v>
      </c>
    </row>
    <row r="10500" spans="1:6" x14ac:dyDescent="0.3">
      <c r="A10500" s="213">
        <v>2015</v>
      </c>
      <c r="B10500" s="213" t="s">
        <v>92</v>
      </c>
      <c r="C10500" s="213" t="s">
        <v>90</v>
      </c>
      <c r="D10500" s="213" t="s">
        <v>64</v>
      </c>
      <c r="E10500" s="213">
        <v>358</v>
      </c>
      <c r="F10500" s="213" t="s">
        <v>206</v>
      </c>
    </row>
    <row r="10501" spans="1:6" x14ac:dyDescent="0.3">
      <c r="A10501" s="213">
        <v>2015</v>
      </c>
      <c r="B10501" s="213" t="s">
        <v>92</v>
      </c>
      <c r="C10501" s="213" t="s">
        <v>90</v>
      </c>
      <c r="D10501" s="213" t="s">
        <v>280</v>
      </c>
      <c r="E10501" s="213">
        <v>75</v>
      </c>
      <c r="F10501" s="213" t="s">
        <v>206</v>
      </c>
    </row>
    <row r="10502" spans="1:6" x14ac:dyDescent="0.3">
      <c r="A10502" s="213">
        <v>2015</v>
      </c>
      <c r="B10502" s="213" t="s">
        <v>92</v>
      </c>
      <c r="C10502" s="213" t="s">
        <v>90</v>
      </c>
      <c r="D10502" s="213" t="s">
        <v>73</v>
      </c>
      <c r="E10502" s="213">
        <v>452</v>
      </c>
      <c r="F10502" s="213" t="s">
        <v>206</v>
      </c>
    </row>
    <row r="10503" spans="1:6" x14ac:dyDescent="0.3">
      <c r="A10503" s="213">
        <v>2015</v>
      </c>
      <c r="B10503" s="213" t="s">
        <v>92</v>
      </c>
      <c r="C10503" s="213" t="s">
        <v>90</v>
      </c>
      <c r="D10503" s="213" t="s">
        <v>26</v>
      </c>
      <c r="E10503" s="213">
        <v>276</v>
      </c>
      <c r="F10503" s="213" t="s">
        <v>206</v>
      </c>
    </row>
    <row r="10504" spans="1:6" x14ac:dyDescent="0.3">
      <c r="A10504" s="213">
        <v>2015</v>
      </c>
      <c r="B10504" s="213" t="s">
        <v>92</v>
      </c>
      <c r="C10504" s="213" t="s">
        <v>90</v>
      </c>
      <c r="D10504" s="213" t="s">
        <v>32</v>
      </c>
      <c r="E10504" s="213">
        <v>224</v>
      </c>
      <c r="F10504" s="213" t="s">
        <v>206</v>
      </c>
    </row>
    <row r="10505" spans="1:6" x14ac:dyDescent="0.3">
      <c r="A10505" s="213">
        <v>2015</v>
      </c>
      <c r="B10505" s="213" t="s">
        <v>92</v>
      </c>
      <c r="C10505" s="213" t="s">
        <v>90</v>
      </c>
      <c r="D10505" s="213" t="s">
        <v>46</v>
      </c>
      <c r="E10505" s="213">
        <v>535</v>
      </c>
      <c r="F10505" s="213" t="s">
        <v>206</v>
      </c>
    </row>
    <row r="10506" spans="1:6" x14ac:dyDescent="0.3">
      <c r="A10506" s="213">
        <v>2015</v>
      </c>
      <c r="B10506" s="213" t="s">
        <v>92</v>
      </c>
      <c r="C10506" s="213" t="s">
        <v>90</v>
      </c>
      <c r="D10506" s="213" t="s">
        <v>75</v>
      </c>
      <c r="E10506" s="213">
        <v>321</v>
      </c>
      <c r="F10506" s="213" t="s">
        <v>206</v>
      </c>
    </row>
    <row r="10507" spans="1:6" x14ac:dyDescent="0.3">
      <c r="A10507" s="213">
        <v>2015</v>
      </c>
      <c r="B10507" s="213" t="s">
        <v>92</v>
      </c>
      <c r="C10507" s="213" t="s">
        <v>90</v>
      </c>
      <c r="D10507" s="213" t="s">
        <v>10</v>
      </c>
      <c r="E10507" s="213">
        <v>901</v>
      </c>
      <c r="F10507" s="213" t="s">
        <v>206</v>
      </c>
    </row>
    <row r="10508" spans="1:6" x14ac:dyDescent="0.3">
      <c r="A10508" s="213">
        <v>2015</v>
      </c>
      <c r="B10508" s="213" t="s">
        <v>92</v>
      </c>
      <c r="C10508" s="213" t="s">
        <v>90</v>
      </c>
      <c r="D10508" s="213" t="s">
        <v>291</v>
      </c>
      <c r="E10508" s="213">
        <v>70</v>
      </c>
      <c r="F10508" s="213" t="s">
        <v>206</v>
      </c>
    </row>
    <row r="10509" spans="1:6" x14ac:dyDescent="0.3">
      <c r="A10509" s="213">
        <v>2015</v>
      </c>
      <c r="B10509" s="213" t="s">
        <v>92</v>
      </c>
      <c r="C10509" s="213" t="s">
        <v>90</v>
      </c>
      <c r="D10509" s="213" t="s">
        <v>15</v>
      </c>
      <c r="E10509" s="213">
        <v>775</v>
      </c>
      <c r="F10509" s="213" t="s">
        <v>206</v>
      </c>
    </row>
    <row r="10510" spans="1:6" x14ac:dyDescent="0.3">
      <c r="A10510" s="213">
        <v>2015</v>
      </c>
      <c r="B10510" s="213" t="s">
        <v>92</v>
      </c>
      <c r="C10510" s="213" t="s">
        <v>90</v>
      </c>
      <c r="D10510" s="213" t="s">
        <v>18</v>
      </c>
      <c r="E10510" s="213">
        <v>657</v>
      </c>
      <c r="F10510" s="213" t="s">
        <v>206</v>
      </c>
    </row>
    <row r="10511" spans="1:6" x14ac:dyDescent="0.3">
      <c r="A10511" s="213">
        <v>2015</v>
      </c>
      <c r="B10511" s="213" t="s">
        <v>92</v>
      </c>
      <c r="C10511" s="213" t="s">
        <v>90</v>
      </c>
      <c r="D10511" s="213" t="s">
        <v>77</v>
      </c>
      <c r="E10511" s="213">
        <v>216</v>
      </c>
      <c r="F10511" s="213" t="s">
        <v>206</v>
      </c>
    </row>
    <row r="10512" spans="1:6" x14ac:dyDescent="0.3">
      <c r="A10512" s="213">
        <v>2015</v>
      </c>
      <c r="B10512" s="213" t="s">
        <v>92</v>
      </c>
      <c r="C10512" s="213" t="s">
        <v>90</v>
      </c>
      <c r="D10512" s="213" t="s">
        <v>44</v>
      </c>
      <c r="E10512" s="213">
        <v>51</v>
      </c>
      <c r="F10512" s="213" t="s">
        <v>206</v>
      </c>
    </row>
    <row r="10513" spans="1:6" x14ac:dyDescent="0.3">
      <c r="A10513" s="213">
        <v>2015</v>
      </c>
      <c r="B10513" s="213" t="s">
        <v>92</v>
      </c>
      <c r="C10513" s="213" t="s">
        <v>90</v>
      </c>
      <c r="D10513" s="213" t="s">
        <v>71</v>
      </c>
      <c r="E10513" s="213">
        <v>265</v>
      </c>
      <c r="F10513" s="213" t="s">
        <v>206</v>
      </c>
    </row>
    <row r="10514" spans="1:6" x14ac:dyDescent="0.3">
      <c r="A10514" s="213">
        <v>2015</v>
      </c>
      <c r="B10514" s="213" t="s">
        <v>92</v>
      </c>
      <c r="C10514" s="213" t="s">
        <v>90</v>
      </c>
      <c r="D10514" s="213" t="s">
        <v>52</v>
      </c>
      <c r="E10514" s="213">
        <v>84</v>
      </c>
      <c r="F10514" s="213" t="s">
        <v>206</v>
      </c>
    </row>
    <row r="10515" spans="1:6" x14ac:dyDescent="0.3">
      <c r="A10515" s="213">
        <v>2015</v>
      </c>
      <c r="B10515" s="213" t="s">
        <v>92</v>
      </c>
      <c r="C10515" s="213" t="s">
        <v>90</v>
      </c>
      <c r="D10515" s="213" t="s">
        <v>20</v>
      </c>
      <c r="E10515" s="213">
        <v>485</v>
      </c>
      <c r="F10515" s="213" t="s">
        <v>206</v>
      </c>
    </row>
    <row r="10516" spans="1:6" x14ac:dyDescent="0.3">
      <c r="A10516" s="213">
        <v>2015</v>
      </c>
      <c r="B10516" s="213" t="s">
        <v>92</v>
      </c>
      <c r="C10516" s="213" t="s">
        <v>90</v>
      </c>
      <c r="D10516" s="213" t="s">
        <v>95</v>
      </c>
      <c r="E10516" s="213">
        <v>726</v>
      </c>
      <c r="F10516" s="213" t="s">
        <v>206</v>
      </c>
    </row>
    <row r="10517" spans="1:6" x14ac:dyDescent="0.3">
      <c r="A10517" s="213">
        <v>2015</v>
      </c>
      <c r="B10517" s="213" t="s">
        <v>92</v>
      </c>
      <c r="C10517" s="213" t="s">
        <v>90</v>
      </c>
      <c r="D10517" s="213" t="s">
        <v>30</v>
      </c>
      <c r="E10517" s="213">
        <v>61</v>
      </c>
      <c r="F10517" s="213" t="s">
        <v>206</v>
      </c>
    </row>
    <row r="10518" spans="1:6" x14ac:dyDescent="0.3">
      <c r="A10518" s="213">
        <v>2015</v>
      </c>
      <c r="B10518" s="213" t="s">
        <v>92</v>
      </c>
      <c r="C10518" s="213" t="s">
        <v>90</v>
      </c>
      <c r="D10518" s="213" t="s">
        <v>281</v>
      </c>
      <c r="E10518" s="292">
        <v>1772</v>
      </c>
      <c r="F10518" s="213" t="s">
        <v>206</v>
      </c>
    </row>
    <row r="10519" spans="1:6" x14ac:dyDescent="0.3">
      <c r="A10519" s="213">
        <v>2015</v>
      </c>
      <c r="B10519" s="213" t="s">
        <v>92</v>
      </c>
      <c r="C10519" s="213" t="s">
        <v>90</v>
      </c>
      <c r="D10519" s="213" t="s">
        <v>282</v>
      </c>
      <c r="E10519" s="213">
        <v>114</v>
      </c>
      <c r="F10519" s="213" t="s">
        <v>206</v>
      </c>
    </row>
    <row r="10520" spans="1:6" x14ac:dyDescent="0.3">
      <c r="A10520" s="213">
        <v>2015</v>
      </c>
      <c r="B10520" s="213" t="s">
        <v>92</v>
      </c>
      <c r="C10520" s="213" t="s">
        <v>90</v>
      </c>
      <c r="D10520" s="213" t="s">
        <v>145</v>
      </c>
      <c r="E10520" s="292">
        <v>8034</v>
      </c>
      <c r="F10520" s="213" t="s">
        <v>206</v>
      </c>
    </row>
    <row r="10521" spans="1:6" x14ac:dyDescent="0.3">
      <c r="A10521" s="213">
        <v>2015</v>
      </c>
      <c r="B10521" s="213" t="s">
        <v>92</v>
      </c>
      <c r="C10521" s="213" t="s">
        <v>90</v>
      </c>
      <c r="D10521" s="213" t="s">
        <v>146</v>
      </c>
      <c r="E10521" s="292">
        <v>4321</v>
      </c>
      <c r="F10521" s="213" t="s">
        <v>206</v>
      </c>
    </row>
    <row r="10522" spans="1:6" x14ac:dyDescent="0.3">
      <c r="A10522" s="213">
        <v>2015</v>
      </c>
      <c r="B10522" s="213" t="s">
        <v>92</v>
      </c>
      <c r="C10522" s="213" t="s">
        <v>90</v>
      </c>
      <c r="D10522" s="213" t="s">
        <v>147</v>
      </c>
      <c r="E10522" s="292">
        <v>9299</v>
      </c>
      <c r="F10522" s="213" t="s">
        <v>206</v>
      </c>
    </row>
    <row r="10523" spans="1:6" x14ac:dyDescent="0.3">
      <c r="A10523" s="213">
        <v>2015</v>
      </c>
      <c r="B10523" s="213" t="s">
        <v>92</v>
      </c>
      <c r="C10523" s="213" t="s">
        <v>1</v>
      </c>
      <c r="D10523" s="213" t="s">
        <v>35</v>
      </c>
      <c r="E10523" s="213">
        <v>50</v>
      </c>
      <c r="F10523" s="213" t="s">
        <v>206</v>
      </c>
    </row>
    <row r="10524" spans="1:6" x14ac:dyDescent="0.3">
      <c r="A10524" s="213">
        <v>2015</v>
      </c>
      <c r="B10524" s="213" t="s">
        <v>92</v>
      </c>
      <c r="C10524" s="213" t="s">
        <v>1</v>
      </c>
      <c r="D10524" s="213" t="s">
        <v>41</v>
      </c>
      <c r="E10524" s="213">
        <v>33</v>
      </c>
      <c r="F10524" s="213" t="s">
        <v>206</v>
      </c>
    </row>
    <row r="10525" spans="1:6" x14ac:dyDescent="0.3">
      <c r="A10525" s="213">
        <v>2015</v>
      </c>
      <c r="B10525" s="213" t="s">
        <v>92</v>
      </c>
      <c r="C10525" s="213" t="s">
        <v>1</v>
      </c>
      <c r="D10525" s="213" t="s">
        <v>59</v>
      </c>
      <c r="E10525" s="213">
        <v>81</v>
      </c>
      <c r="F10525" s="213" t="s">
        <v>206</v>
      </c>
    </row>
    <row r="10526" spans="1:6" x14ac:dyDescent="0.3">
      <c r="A10526" s="213">
        <v>2015</v>
      </c>
      <c r="B10526" s="213" t="s">
        <v>92</v>
      </c>
      <c r="C10526" s="213" t="s">
        <v>1</v>
      </c>
      <c r="D10526" s="213" t="s">
        <v>79</v>
      </c>
      <c r="E10526" s="213">
        <v>860</v>
      </c>
      <c r="F10526" s="213" t="s">
        <v>206</v>
      </c>
    </row>
    <row r="10527" spans="1:6" x14ac:dyDescent="0.3">
      <c r="A10527" s="213">
        <v>2015</v>
      </c>
      <c r="B10527" s="213" t="s">
        <v>92</v>
      </c>
      <c r="C10527" s="213" t="s">
        <v>1</v>
      </c>
      <c r="D10527" s="213" t="s">
        <v>17</v>
      </c>
      <c r="E10527" s="213">
        <v>543</v>
      </c>
      <c r="F10527" s="213" t="s">
        <v>206</v>
      </c>
    </row>
    <row r="10528" spans="1:6" x14ac:dyDescent="0.3">
      <c r="A10528" s="213">
        <v>2015</v>
      </c>
      <c r="B10528" s="213" t="s">
        <v>92</v>
      </c>
      <c r="C10528" s="213" t="s">
        <v>1</v>
      </c>
      <c r="D10528" s="213" t="s">
        <v>274</v>
      </c>
      <c r="E10528" s="213">
        <v>74</v>
      </c>
      <c r="F10528" s="213" t="s">
        <v>206</v>
      </c>
    </row>
    <row r="10529" spans="1:6" x14ac:dyDescent="0.3">
      <c r="A10529" s="213">
        <v>2015</v>
      </c>
      <c r="B10529" s="213" t="s">
        <v>92</v>
      </c>
      <c r="C10529" s="213" t="s">
        <v>1</v>
      </c>
      <c r="D10529" s="213" t="s">
        <v>66</v>
      </c>
      <c r="E10529" s="213">
        <v>147</v>
      </c>
      <c r="F10529" s="213" t="s">
        <v>206</v>
      </c>
    </row>
    <row r="10530" spans="1:6" x14ac:dyDescent="0.3">
      <c r="A10530" s="213">
        <v>2015</v>
      </c>
      <c r="B10530" s="213" t="s">
        <v>92</v>
      </c>
      <c r="C10530" s="213" t="s">
        <v>1</v>
      </c>
      <c r="D10530" s="213" t="s">
        <v>283</v>
      </c>
      <c r="E10530" s="213">
        <v>49</v>
      </c>
      <c r="F10530" s="213" t="s">
        <v>206</v>
      </c>
    </row>
    <row r="10531" spans="1:6" x14ac:dyDescent="0.3">
      <c r="A10531" s="213">
        <v>2015</v>
      </c>
      <c r="B10531" s="213" t="s">
        <v>92</v>
      </c>
      <c r="C10531" s="213" t="s">
        <v>1</v>
      </c>
      <c r="D10531" s="213" t="s">
        <v>11</v>
      </c>
      <c r="E10531" s="213">
        <v>907</v>
      </c>
      <c r="F10531" s="213" t="s">
        <v>206</v>
      </c>
    </row>
    <row r="10532" spans="1:6" x14ac:dyDescent="0.3">
      <c r="A10532" s="213">
        <v>2015</v>
      </c>
      <c r="B10532" s="213" t="s">
        <v>92</v>
      </c>
      <c r="C10532" s="213" t="s">
        <v>1</v>
      </c>
      <c r="D10532" s="213" t="s">
        <v>56</v>
      </c>
      <c r="E10532" s="213">
        <v>213</v>
      </c>
      <c r="F10532" s="213" t="s">
        <v>206</v>
      </c>
    </row>
    <row r="10533" spans="1:6" x14ac:dyDescent="0.3">
      <c r="A10533" s="213">
        <v>2015</v>
      </c>
      <c r="B10533" s="213" t="s">
        <v>92</v>
      </c>
      <c r="C10533" s="213" t="s">
        <v>1</v>
      </c>
      <c r="D10533" s="213" t="s">
        <v>29</v>
      </c>
      <c r="E10533" s="213">
        <v>274</v>
      </c>
      <c r="F10533" s="213" t="s">
        <v>206</v>
      </c>
    </row>
    <row r="10534" spans="1:6" x14ac:dyDescent="0.3">
      <c r="A10534" s="213">
        <v>2015</v>
      </c>
      <c r="B10534" s="213" t="s">
        <v>92</v>
      </c>
      <c r="C10534" s="213" t="s">
        <v>1</v>
      </c>
      <c r="D10534" s="213" t="s">
        <v>47</v>
      </c>
      <c r="E10534" s="213">
        <v>637</v>
      </c>
      <c r="F10534" s="213" t="s">
        <v>206</v>
      </c>
    </row>
    <row r="10535" spans="1:6" x14ac:dyDescent="0.3">
      <c r="A10535" s="213">
        <v>2015</v>
      </c>
      <c r="B10535" s="213" t="s">
        <v>92</v>
      </c>
      <c r="C10535" s="213" t="s">
        <v>1</v>
      </c>
      <c r="D10535" s="213" t="s">
        <v>57</v>
      </c>
      <c r="E10535" s="213">
        <v>124</v>
      </c>
      <c r="F10535" s="213" t="s">
        <v>206</v>
      </c>
    </row>
    <row r="10536" spans="1:6" x14ac:dyDescent="0.3">
      <c r="A10536" s="213">
        <v>2015</v>
      </c>
      <c r="B10536" s="213" t="s">
        <v>92</v>
      </c>
      <c r="C10536" s="213" t="s">
        <v>1</v>
      </c>
      <c r="D10536" s="213" t="s">
        <v>74</v>
      </c>
      <c r="E10536" s="213">
        <v>664</v>
      </c>
      <c r="F10536" s="213" t="s">
        <v>206</v>
      </c>
    </row>
    <row r="10537" spans="1:6" x14ac:dyDescent="0.3">
      <c r="A10537" s="213">
        <v>2015</v>
      </c>
      <c r="B10537" s="213" t="s">
        <v>92</v>
      </c>
      <c r="C10537" s="213" t="s">
        <v>1</v>
      </c>
      <c r="D10537" s="213" t="s">
        <v>53</v>
      </c>
      <c r="E10537" s="213">
        <v>75</v>
      </c>
      <c r="F10537" s="213" t="s">
        <v>206</v>
      </c>
    </row>
    <row r="10538" spans="1:6" x14ac:dyDescent="0.3">
      <c r="A10538" s="213">
        <v>2015</v>
      </c>
      <c r="B10538" s="213" t="s">
        <v>92</v>
      </c>
      <c r="C10538" s="213" t="s">
        <v>1</v>
      </c>
      <c r="D10538" s="213" t="s">
        <v>49</v>
      </c>
      <c r="E10538" s="213">
        <v>45</v>
      </c>
      <c r="F10538" s="213" t="s">
        <v>206</v>
      </c>
    </row>
    <row r="10539" spans="1:6" x14ac:dyDescent="0.3">
      <c r="A10539" s="213">
        <v>2015</v>
      </c>
      <c r="B10539" s="213" t="s">
        <v>92</v>
      </c>
      <c r="C10539" s="213" t="s">
        <v>1</v>
      </c>
      <c r="D10539" s="213" t="s">
        <v>33</v>
      </c>
      <c r="E10539" s="213">
        <v>175</v>
      </c>
      <c r="F10539" s="213" t="s">
        <v>206</v>
      </c>
    </row>
    <row r="10540" spans="1:6" x14ac:dyDescent="0.3">
      <c r="A10540" s="213">
        <v>2015</v>
      </c>
      <c r="B10540" s="213" t="s">
        <v>92</v>
      </c>
      <c r="C10540" s="213" t="s">
        <v>1</v>
      </c>
      <c r="D10540" s="213" t="s">
        <v>60</v>
      </c>
      <c r="E10540" s="213">
        <v>276</v>
      </c>
      <c r="F10540" s="213" t="s">
        <v>206</v>
      </c>
    </row>
    <row r="10541" spans="1:6" x14ac:dyDescent="0.3">
      <c r="A10541" s="213">
        <v>2015</v>
      </c>
      <c r="B10541" s="213" t="s">
        <v>92</v>
      </c>
      <c r="C10541" s="213" t="s">
        <v>1</v>
      </c>
      <c r="D10541" s="213" t="s">
        <v>25</v>
      </c>
      <c r="E10541" s="213">
        <v>639</v>
      </c>
      <c r="F10541" s="213" t="s">
        <v>206</v>
      </c>
    </row>
    <row r="10542" spans="1:6" x14ac:dyDescent="0.3">
      <c r="A10542" s="213">
        <v>2015</v>
      </c>
      <c r="B10542" s="213" t="s">
        <v>92</v>
      </c>
      <c r="C10542" s="213" t="s">
        <v>1</v>
      </c>
      <c r="D10542" s="213" t="s">
        <v>7</v>
      </c>
      <c r="E10542" s="213">
        <v>725</v>
      </c>
      <c r="F10542" s="213" t="s">
        <v>206</v>
      </c>
    </row>
    <row r="10543" spans="1:6" x14ac:dyDescent="0.3">
      <c r="A10543" s="213">
        <v>2015</v>
      </c>
      <c r="B10543" s="213" t="s">
        <v>92</v>
      </c>
      <c r="C10543" s="213" t="s">
        <v>1</v>
      </c>
      <c r="D10543" s="213" t="s">
        <v>55</v>
      </c>
      <c r="E10543" s="213">
        <v>37</v>
      </c>
      <c r="F10543" s="213" t="s">
        <v>206</v>
      </c>
    </row>
    <row r="10544" spans="1:6" x14ac:dyDescent="0.3">
      <c r="A10544" s="213">
        <v>2015</v>
      </c>
      <c r="B10544" s="213" t="s">
        <v>92</v>
      </c>
      <c r="C10544" s="213" t="s">
        <v>1</v>
      </c>
      <c r="D10544" s="213" t="s">
        <v>36</v>
      </c>
      <c r="E10544" s="213">
        <v>242</v>
      </c>
      <c r="F10544" s="213" t="s">
        <v>206</v>
      </c>
    </row>
    <row r="10545" spans="1:6" x14ac:dyDescent="0.3">
      <c r="A10545" s="213">
        <v>2015</v>
      </c>
      <c r="B10545" s="213" t="s">
        <v>92</v>
      </c>
      <c r="C10545" s="213" t="s">
        <v>1</v>
      </c>
      <c r="D10545" s="213" t="s">
        <v>21</v>
      </c>
      <c r="E10545" s="213">
        <v>252</v>
      </c>
      <c r="F10545" s="213" t="s">
        <v>206</v>
      </c>
    </row>
    <row r="10546" spans="1:6" x14ac:dyDescent="0.3">
      <c r="A10546" s="213">
        <v>2015</v>
      </c>
      <c r="B10546" s="213" t="s">
        <v>92</v>
      </c>
      <c r="C10546" s="213" t="s">
        <v>1</v>
      </c>
      <c r="D10546" s="213" t="s">
        <v>42</v>
      </c>
      <c r="E10546" s="213">
        <v>33</v>
      </c>
      <c r="F10546" s="213" t="s">
        <v>206</v>
      </c>
    </row>
    <row r="10547" spans="1:6" x14ac:dyDescent="0.3">
      <c r="A10547" s="213">
        <v>2015</v>
      </c>
      <c r="B10547" s="213" t="s">
        <v>92</v>
      </c>
      <c r="C10547" s="213" t="s">
        <v>1</v>
      </c>
      <c r="D10547" s="213" t="s">
        <v>16</v>
      </c>
      <c r="E10547" s="213">
        <v>590</v>
      </c>
      <c r="F10547" s="213" t="s">
        <v>206</v>
      </c>
    </row>
    <row r="10548" spans="1:6" x14ac:dyDescent="0.3">
      <c r="A10548" s="213">
        <v>2015</v>
      </c>
      <c r="B10548" s="213" t="s">
        <v>92</v>
      </c>
      <c r="C10548" s="213" t="s">
        <v>1</v>
      </c>
      <c r="D10548" s="213" t="s">
        <v>2</v>
      </c>
      <c r="E10548" s="292">
        <v>1190</v>
      </c>
      <c r="F10548" s="213" t="s">
        <v>206</v>
      </c>
    </row>
    <row r="10549" spans="1:6" x14ac:dyDescent="0.3">
      <c r="A10549" s="213">
        <v>2015</v>
      </c>
      <c r="B10549" s="213" t="s">
        <v>92</v>
      </c>
      <c r="C10549" s="213" t="s">
        <v>1</v>
      </c>
      <c r="D10549" s="213" t="s">
        <v>288</v>
      </c>
      <c r="E10549" s="213">
        <v>33</v>
      </c>
      <c r="F10549" s="213" t="s">
        <v>206</v>
      </c>
    </row>
    <row r="10550" spans="1:6" x14ac:dyDescent="0.3">
      <c r="A10550" s="213">
        <v>2015</v>
      </c>
      <c r="B10550" s="213" t="s">
        <v>92</v>
      </c>
      <c r="C10550" s="213" t="s">
        <v>1</v>
      </c>
      <c r="D10550" s="213" t="s">
        <v>4</v>
      </c>
      <c r="E10550" s="292">
        <v>1305</v>
      </c>
      <c r="F10550" s="213" t="s">
        <v>206</v>
      </c>
    </row>
    <row r="10551" spans="1:6" x14ac:dyDescent="0.3">
      <c r="A10551" s="213">
        <v>2015</v>
      </c>
      <c r="B10551" s="213" t="s">
        <v>92</v>
      </c>
      <c r="C10551" s="213" t="s">
        <v>1</v>
      </c>
      <c r="D10551" s="213" t="s">
        <v>38</v>
      </c>
      <c r="E10551" s="213">
        <v>106</v>
      </c>
      <c r="F10551" s="213" t="s">
        <v>206</v>
      </c>
    </row>
    <row r="10552" spans="1:6" x14ac:dyDescent="0.3">
      <c r="A10552" s="213">
        <v>2015</v>
      </c>
      <c r="B10552" s="213" t="s">
        <v>92</v>
      </c>
      <c r="C10552" s="213" t="s">
        <v>1</v>
      </c>
      <c r="D10552" s="213" t="s">
        <v>275</v>
      </c>
      <c r="E10552" s="213">
        <v>148</v>
      </c>
      <c r="F10552" s="213" t="s">
        <v>206</v>
      </c>
    </row>
    <row r="10553" spans="1:6" x14ac:dyDescent="0.3">
      <c r="A10553" s="213">
        <v>2015</v>
      </c>
      <c r="B10553" s="213" t="s">
        <v>92</v>
      </c>
      <c r="C10553" s="213" t="s">
        <v>1</v>
      </c>
      <c r="D10553" s="213" t="s">
        <v>8</v>
      </c>
      <c r="E10553" s="213">
        <v>494</v>
      </c>
      <c r="F10553" s="213" t="s">
        <v>206</v>
      </c>
    </row>
    <row r="10554" spans="1:6" x14ac:dyDescent="0.3">
      <c r="A10554" s="213">
        <v>2015</v>
      </c>
      <c r="B10554" s="213" t="s">
        <v>92</v>
      </c>
      <c r="C10554" s="213" t="s">
        <v>1</v>
      </c>
      <c r="D10554" s="213" t="s">
        <v>78</v>
      </c>
      <c r="E10554" s="213">
        <v>704</v>
      </c>
      <c r="F10554" s="213" t="s">
        <v>206</v>
      </c>
    </row>
    <row r="10555" spans="1:6" x14ac:dyDescent="0.3">
      <c r="A10555" s="213">
        <v>2015</v>
      </c>
      <c r="B10555" s="213" t="s">
        <v>92</v>
      </c>
      <c r="C10555" s="213" t="s">
        <v>1</v>
      </c>
      <c r="D10555" s="213" t="s">
        <v>27</v>
      </c>
      <c r="E10555" s="213">
        <v>465</v>
      </c>
      <c r="F10555" s="213" t="s">
        <v>206</v>
      </c>
    </row>
    <row r="10556" spans="1:6" x14ac:dyDescent="0.3">
      <c r="A10556" s="213">
        <v>2015</v>
      </c>
      <c r="B10556" s="213" t="s">
        <v>92</v>
      </c>
      <c r="C10556" s="213" t="s">
        <v>1</v>
      </c>
      <c r="D10556" s="213" t="s">
        <v>13</v>
      </c>
      <c r="E10556" s="213">
        <v>196</v>
      </c>
      <c r="F10556" s="213" t="s">
        <v>206</v>
      </c>
    </row>
    <row r="10557" spans="1:6" x14ac:dyDescent="0.3">
      <c r="A10557" s="213">
        <v>2015</v>
      </c>
      <c r="B10557" s="213" t="s">
        <v>92</v>
      </c>
      <c r="C10557" s="213" t="s">
        <v>1</v>
      </c>
      <c r="D10557" s="213" t="s">
        <v>70</v>
      </c>
      <c r="E10557" s="213">
        <v>576</v>
      </c>
      <c r="F10557" s="213" t="s">
        <v>206</v>
      </c>
    </row>
    <row r="10558" spans="1:6" x14ac:dyDescent="0.3">
      <c r="A10558" s="213">
        <v>2015</v>
      </c>
      <c r="B10558" s="213" t="s">
        <v>92</v>
      </c>
      <c r="C10558" s="213" t="s">
        <v>1</v>
      </c>
      <c r="D10558" s="213" t="s">
        <v>72</v>
      </c>
      <c r="E10558" s="213">
        <v>142</v>
      </c>
      <c r="F10558" s="213" t="s">
        <v>206</v>
      </c>
    </row>
    <row r="10559" spans="1:6" x14ac:dyDescent="0.3">
      <c r="A10559" s="213">
        <v>2015</v>
      </c>
      <c r="B10559" s="213" t="s">
        <v>92</v>
      </c>
      <c r="C10559" s="213" t="s">
        <v>1</v>
      </c>
      <c r="D10559" s="213" t="s">
        <v>276</v>
      </c>
      <c r="E10559" s="213">
        <v>66</v>
      </c>
      <c r="F10559" s="213" t="s">
        <v>206</v>
      </c>
    </row>
    <row r="10560" spans="1:6" x14ac:dyDescent="0.3">
      <c r="A10560" s="213">
        <v>2015</v>
      </c>
      <c r="B10560" s="213" t="s">
        <v>92</v>
      </c>
      <c r="C10560" s="213" t="s">
        <v>1</v>
      </c>
      <c r="D10560" s="213" t="s">
        <v>6</v>
      </c>
      <c r="E10560" s="292">
        <v>1270</v>
      </c>
      <c r="F10560" s="213" t="s">
        <v>206</v>
      </c>
    </row>
    <row r="10561" spans="1:6" x14ac:dyDescent="0.3">
      <c r="A10561" s="213">
        <v>2015</v>
      </c>
      <c r="B10561" s="213" t="s">
        <v>92</v>
      </c>
      <c r="C10561" s="213" t="s">
        <v>1</v>
      </c>
      <c r="D10561" s="213" t="s">
        <v>62</v>
      </c>
      <c r="E10561" s="213">
        <v>409</v>
      </c>
      <c r="F10561" s="213" t="s">
        <v>206</v>
      </c>
    </row>
    <row r="10562" spans="1:6" x14ac:dyDescent="0.3">
      <c r="A10562" s="213">
        <v>2015</v>
      </c>
      <c r="B10562" s="213" t="s">
        <v>92</v>
      </c>
      <c r="C10562" s="213" t="s">
        <v>1</v>
      </c>
      <c r="D10562" s="213" t="s">
        <v>5</v>
      </c>
      <c r="E10562" s="213">
        <v>996</v>
      </c>
      <c r="F10562" s="213" t="s">
        <v>206</v>
      </c>
    </row>
    <row r="10563" spans="1:6" x14ac:dyDescent="0.3">
      <c r="A10563" s="213">
        <v>2015</v>
      </c>
      <c r="B10563" s="213" t="s">
        <v>92</v>
      </c>
      <c r="C10563" s="213" t="s">
        <v>1</v>
      </c>
      <c r="D10563" s="213" t="s">
        <v>76</v>
      </c>
      <c r="E10563" s="213">
        <v>558</v>
      </c>
      <c r="F10563" s="213" t="s">
        <v>206</v>
      </c>
    </row>
    <row r="10564" spans="1:6" x14ac:dyDescent="0.3">
      <c r="A10564" s="213">
        <v>2015</v>
      </c>
      <c r="B10564" s="213" t="s">
        <v>92</v>
      </c>
      <c r="C10564" s="213" t="s">
        <v>1</v>
      </c>
      <c r="D10564" s="213" t="s">
        <v>63</v>
      </c>
      <c r="E10564" s="213">
        <v>145</v>
      </c>
      <c r="F10564" s="213" t="s">
        <v>206</v>
      </c>
    </row>
    <row r="10565" spans="1:6" x14ac:dyDescent="0.3">
      <c r="A10565" s="213">
        <v>2015</v>
      </c>
      <c r="B10565" s="213" t="s">
        <v>92</v>
      </c>
      <c r="C10565" s="213" t="s">
        <v>1</v>
      </c>
      <c r="D10565" s="213" t="s">
        <v>277</v>
      </c>
      <c r="E10565" s="213">
        <v>74</v>
      </c>
      <c r="F10565" s="213" t="s">
        <v>206</v>
      </c>
    </row>
    <row r="10566" spans="1:6" x14ac:dyDescent="0.3">
      <c r="A10566" s="213">
        <v>2015</v>
      </c>
      <c r="B10566" s="213" t="s">
        <v>92</v>
      </c>
      <c r="C10566" s="213" t="s">
        <v>1</v>
      </c>
      <c r="D10566" s="213" t="s">
        <v>43</v>
      </c>
      <c r="E10566" s="213">
        <v>174</v>
      </c>
      <c r="F10566" s="213" t="s">
        <v>206</v>
      </c>
    </row>
    <row r="10567" spans="1:6" x14ac:dyDescent="0.3">
      <c r="A10567" s="213">
        <v>2015</v>
      </c>
      <c r="B10567" s="213" t="s">
        <v>92</v>
      </c>
      <c r="C10567" s="213" t="s">
        <v>1</v>
      </c>
      <c r="D10567" s="213" t="s">
        <v>65</v>
      </c>
      <c r="E10567" s="213">
        <v>181</v>
      </c>
      <c r="F10567" s="213" t="s">
        <v>206</v>
      </c>
    </row>
    <row r="10568" spans="1:6" x14ac:dyDescent="0.3">
      <c r="A10568" s="213">
        <v>2015</v>
      </c>
      <c r="B10568" s="213" t="s">
        <v>92</v>
      </c>
      <c r="C10568" s="213" t="s">
        <v>1</v>
      </c>
      <c r="D10568" s="213" t="s">
        <v>22</v>
      </c>
      <c r="E10568" s="213">
        <v>254</v>
      </c>
      <c r="F10568" s="213" t="s">
        <v>206</v>
      </c>
    </row>
    <row r="10569" spans="1:6" x14ac:dyDescent="0.3">
      <c r="A10569" s="213">
        <v>2015</v>
      </c>
      <c r="B10569" s="213" t="s">
        <v>92</v>
      </c>
      <c r="C10569" s="213" t="s">
        <v>1</v>
      </c>
      <c r="D10569" s="213" t="s">
        <v>61</v>
      </c>
      <c r="E10569" s="213">
        <v>121</v>
      </c>
      <c r="F10569" s="213" t="s">
        <v>206</v>
      </c>
    </row>
    <row r="10570" spans="1:6" x14ac:dyDescent="0.3">
      <c r="A10570" s="213">
        <v>2015</v>
      </c>
      <c r="B10570" s="213" t="s">
        <v>92</v>
      </c>
      <c r="C10570" s="213" t="s">
        <v>1</v>
      </c>
      <c r="D10570" s="213" t="s">
        <v>23</v>
      </c>
      <c r="E10570" s="213">
        <v>323</v>
      </c>
      <c r="F10570" s="213" t="s">
        <v>206</v>
      </c>
    </row>
    <row r="10571" spans="1:6" x14ac:dyDescent="0.3">
      <c r="A10571" s="213">
        <v>2015</v>
      </c>
      <c r="B10571" s="213" t="s">
        <v>92</v>
      </c>
      <c r="C10571" s="213" t="s">
        <v>1</v>
      </c>
      <c r="D10571" s="213" t="s">
        <v>12</v>
      </c>
      <c r="E10571" s="213">
        <v>161</v>
      </c>
      <c r="F10571" s="213" t="s">
        <v>206</v>
      </c>
    </row>
    <row r="10572" spans="1:6" x14ac:dyDescent="0.3">
      <c r="A10572" s="213">
        <v>2015</v>
      </c>
      <c r="B10572" s="213" t="s">
        <v>92</v>
      </c>
      <c r="C10572" s="213" t="s">
        <v>1</v>
      </c>
      <c r="D10572" s="213" t="s">
        <v>278</v>
      </c>
      <c r="E10572" s="213">
        <v>368</v>
      </c>
      <c r="F10572" s="213" t="s">
        <v>206</v>
      </c>
    </row>
    <row r="10573" spans="1:6" x14ac:dyDescent="0.3">
      <c r="A10573" s="213">
        <v>2015</v>
      </c>
      <c r="B10573" s="213" t="s">
        <v>92</v>
      </c>
      <c r="C10573" s="213" t="s">
        <v>1</v>
      </c>
      <c r="D10573" s="213" t="s">
        <v>19</v>
      </c>
      <c r="E10573" s="213">
        <v>333</v>
      </c>
      <c r="F10573" s="213" t="s">
        <v>206</v>
      </c>
    </row>
    <row r="10574" spans="1:6" x14ac:dyDescent="0.3">
      <c r="A10574" s="213">
        <v>2015</v>
      </c>
      <c r="B10574" s="213" t="s">
        <v>92</v>
      </c>
      <c r="C10574" s="213" t="s">
        <v>1</v>
      </c>
      <c r="D10574" s="213" t="s">
        <v>45</v>
      </c>
      <c r="E10574" s="213">
        <v>69</v>
      </c>
      <c r="F10574" s="213" t="s">
        <v>206</v>
      </c>
    </row>
    <row r="10575" spans="1:6" x14ac:dyDescent="0.3">
      <c r="A10575" s="213">
        <v>2015</v>
      </c>
      <c r="B10575" s="213" t="s">
        <v>92</v>
      </c>
      <c r="C10575" s="213" t="s">
        <v>1</v>
      </c>
      <c r="D10575" s="213" t="s">
        <v>48</v>
      </c>
      <c r="E10575" s="213">
        <v>209</v>
      </c>
      <c r="F10575" s="213" t="s">
        <v>206</v>
      </c>
    </row>
    <row r="10576" spans="1:6" x14ac:dyDescent="0.3">
      <c r="A10576" s="213">
        <v>2015</v>
      </c>
      <c r="B10576" s="213" t="s">
        <v>92</v>
      </c>
      <c r="C10576" s="213" t="s">
        <v>1</v>
      </c>
      <c r="D10576" s="213" t="s">
        <v>34</v>
      </c>
      <c r="E10576" s="213">
        <v>104</v>
      </c>
      <c r="F10576" s="213" t="s">
        <v>206</v>
      </c>
    </row>
    <row r="10577" spans="1:6" x14ac:dyDescent="0.3">
      <c r="A10577" s="213">
        <v>2015</v>
      </c>
      <c r="B10577" s="213" t="s">
        <v>92</v>
      </c>
      <c r="C10577" s="213" t="s">
        <v>1</v>
      </c>
      <c r="D10577" s="213" t="s">
        <v>3</v>
      </c>
      <c r="E10577" s="292">
        <v>1166</v>
      </c>
      <c r="F10577" s="213" t="s">
        <v>206</v>
      </c>
    </row>
    <row r="10578" spans="1:6" x14ac:dyDescent="0.3">
      <c r="A10578" s="213">
        <v>2015</v>
      </c>
      <c r="B10578" s="213" t="s">
        <v>92</v>
      </c>
      <c r="C10578" s="213" t="s">
        <v>1</v>
      </c>
      <c r="D10578" s="213" t="s">
        <v>80</v>
      </c>
      <c r="E10578" s="213">
        <v>353</v>
      </c>
      <c r="F10578" s="213" t="s">
        <v>206</v>
      </c>
    </row>
    <row r="10579" spans="1:6" x14ac:dyDescent="0.3">
      <c r="A10579" s="213">
        <v>2015</v>
      </c>
      <c r="B10579" s="213" t="s">
        <v>92</v>
      </c>
      <c r="C10579" s="213" t="s">
        <v>1</v>
      </c>
      <c r="D10579" s="213" t="s">
        <v>39</v>
      </c>
      <c r="E10579" s="213">
        <v>259</v>
      </c>
      <c r="F10579" s="213" t="s">
        <v>206</v>
      </c>
    </row>
    <row r="10580" spans="1:6" x14ac:dyDescent="0.3">
      <c r="A10580" s="213">
        <v>2015</v>
      </c>
      <c r="B10580" s="213" t="s">
        <v>92</v>
      </c>
      <c r="C10580" s="213" t="s">
        <v>1</v>
      </c>
      <c r="D10580" s="213" t="s">
        <v>14</v>
      </c>
      <c r="E10580" s="213">
        <v>761</v>
      </c>
      <c r="F10580" s="213" t="s">
        <v>206</v>
      </c>
    </row>
    <row r="10581" spans="1:6" x14ac:dyDescent="0.3">
      <c r="A10581" s="213">
        <v>2015</v>
      </c>
      <c r="B10581" s="213" t="s">
        <v>92</v>
      </c>
      <c r="C10581" s="213" t="s">
        <v>1</v>
      </c>
      <c r="D10581" s="213" t="s">
        <v>68</v>
      </c>
      <c r="E10581" s="213">
        <v>152</v>
      </c>
      <c r="F10581" s="213" t="s">
        <v>206</v>
      </c>
    </row>
    <row r="10582" spans="1:6" x14ac:dyDescent="0.3">
      <c r="A10582" s="213">
        <v>2015</v>
      </c>
      <c r="B10582" s="213" t="s">
        <v>92</v>
      </c>
      <c r="C10582" s="213" t="s">
        <v>1</v>
      </c>
      <c r="D10582" s="213" t="s">
        <v>69</v>
      </c>
      <c r="E10582" s="213">
        <v>150</v>
      </c>
      <c r="F10582" s="213" t="s">
        <v>206</v>
      </c>
    </row>
    <row r="10583" spans="1:6" x14ac:dyDescent="0.3">
      <c r="A10583" s="213">
        <v>2015</v>
      </c>
      <c r="B10583" s="213" t="s">
        <v>92</v>
      </c>
      <c r="C10583" s="213" t="s">
        <v>1</v>
      </c>
      <c r="D10583" s="213" t="s">
        <v>279</v>
      </c>
      <c r="E10583" s="213">
        <v>55</v>
      </c>
      <c r="F10583" s="213" t="s">
        <v>206</v>
      </c>
    </row>
    <row r="10584" spans="1:6" x14ac:dyDescent="0.3">
      <c r="A10584" s="213">
        <v>2015</v>
      </c>
      <c r="B10584" s="213" t="s">
        <v>92</v>
      </c>
      <c r="C10584" s="213" t="s">
        <v>1</v>
      </c>
      <c r="D10584" s="213" t="s">
        <v>24</v>
      </c>
      <c r="E10584" s="213">
        <v>813</v>
      </c>
      <c r="F10584" s="213" t="s">
        <v>206</v>
      </c>
    </row>
    <row r="10585" spans="1:6" x14ac:dyDescent="0.3">
      <c r="A10585" s="213">
        <v>2015</v>
      </c>
      <c r="B10585" s="213" t="s">
        <v>92</v>
      </c>
      <c r="C10585" s="213" t="s">
        <v>1</v>
      </c>
      <c r="D10585" s="213" t="s">
        <v>9</v>
      </c>
      <c r="E10585" s="213">
        <v>571</v>
      </c>
      <c r="F10585" s="213" t="s">
        <v>206</v>
      </c>
    </row>
    <row r="10586" spans="1:6" x14ac:dyDescent="0.3">
      <c r="A10586" s="213">
        <v>2015</v>
      </c>
      <c r="B10586" s="213" t="s">
        <v>92</v>
      </c>
      <c r="C10586" s="213" t="s">
        <v>1</v>
      </c>
      <c r="D10586" s="213" t="s">
        <v>67</v>
      </c>
      <c r="E10586" s="213">
        <v>243</v>
      </c>
      <c r="F10586" s="213" t="s">
        <v>206</v>
      </c>
    </row>
    <row r="10587" spans="1:6" x14ac:dyDescent="0.3">
      <c r="A10587" s="213">
        <v>2015</v>
      </c>
      <c r="B10587" s="213" t="s">
        <v>92</v>
      </c>
      <c r="C10587" s="213" t="s">
        <v>1</v>
      </c>
      <c r="D10587" s="213" t="s">
        <v>28</v>
      </c>
      <c r="E10587" s="213">
        <v>410</v>
      </c>
      <c r="F10587" s="213" t="s">
        <v>206</v>
      </c>
    </row>
    <row r="10588" spans="1:6" x14ac:dyDescent="0.3">
      <c r="A10588" s="213">
        <v>2015</v>
      </c>
      <c r="B10588" s="213" t="s">
        <v>92</v>
      </c>
      <c r="C10588" s="213" t="s">
        <v>1</v>
      </c>
      <c r="D10588" s="213" t="s">
        <v>31</v>
      </c>
      <c r="E10588" s="213">
        <v>260</v>
      </c>
      <c r="F10588" s="213" t="s">
        <v>206</v>
      </c>
    </row>
    <row r="10589" spans="1:6" x14ac:dyDescent="0.3">
      <c r="A10589" s="213">
        <v>2015</v>
      </c>
      <c r="B10589" s="213" t="s">
        <v>92</v>
      </c>
      <c r="C10589" s="213" t="s">
        <v>1</v>
      </c>
      <c r="D10589" s="213" t="s">
        <v>64</v>
      </c>
      <c r="E10589" s="213">
        <v>409</v>
      </c>
      <c r="F10589" s="213" t="s">
        <v>206</v>
      </c>
    </row>
    <row r="10590" spans="1:6" x14ac:dyDescent="0.3">
      <c r="A10590" s="213">
        <v>2015</v>
      </c>
      <c r="B10590" s="213" t="s">
        <v>92</v>
      </c>
      <c r="C10590" s="213" t="s">
        <v>1</v>
      </c>
      <c r="D10590" s="213" t="s">
        <v>280</v>
      </c>
      <c r="E10590" s="213">
        <v>118</v>
      </c>
      <c r="F10590" s="213" t="s">
        <v>206</v>
      </c>
    </row>
    <row r="10591" spans="1:6" x14ac:dyDescent="0.3">
      <c r="A10591" s="213">
        <v>2015</v>
      </c>
      <c r="B10591" s="213" t="s">
        <v>92</v>
      </c>
      <c r="C10591" s="213" t="s">
        <v>1</v>
      </c>
      <c r="D10591" s="213" t="s">
        <v>73</v>
      </c>
      <c r="E10591" s="213">
        <v>605</v>
      </c>
      <c r="F10591" s="213" t="s">
        <v>206</v>
      </c>
    </row>
    <row r="10592" spans="1:6" x14ac:dyDescent="0.3">
      <c r="A10592" s="213">
        <v>2015</v>
      </c>
      <c r="B10592" s="213" t="s">
        <v>92</v>
      </c>
      <c r="C10592" s="213" t="s">
        <v>1</v>
      </c>
      <c r="D10592" s="213" t="s">
        <v>26</v>
      </c>
      <c r="E10592" s="213">
        <v>304</v>
      </c>
      <c r="F10592" s="213" t="s">
        <v>206</v>
      </c>
    </row>
    <row r="10593" spans="1:6" x14ac:dyDescent="0.3">
      <c r="A10593" s="213">
        <v>2015</v>
      </c>
      <c r="B10593" s="213" t="s">
        <v>92</v>
      </c>
      <c r="C10593" s="213" t="s">
        <v>1</v>
      </c>
      <c r="D10593" s="213" t="s">
        <v>32</v>
      </c>
      <c r="E10593" s="213">
        <v>278</v>
      </c>
      <c r="F10593" s="213" t="s">
        <v>206</v>
      </c>
    </row>
    <row r="10594" spans="1:6" x14ac:dyDescent="0.3">
      <c r="A10594" s="213">
        <v>2015</v>
      </c>
      <c r="B10594" s="213" t="s">
        <v>92</v>
      </c>
      <c r="C10594" s="213" t="s">
        <v>1</v>
      </c>
      <c r="D10594" s="213" t="s">
        <v>46</v>
      </c>
      <c r="E10594" s="213">
        <v>549</v>
      </c>
      <c r="F10594" s="213" t="s">
        <v>206</v>
      </c>
    </row>
    <row r="10595" spans="1:6" x14ac:dyDescent="0.3">
      <c r="A10595" s="213">
        <v>2015</v>
      </c>
      <c r="B10595" s="213" t="s">
        <v>92</v>
      </c>
      <c r="C10595" s="213" t="s">
        <v>1</v>
      </c>
      <c r="D10595" s="213" t="s">
        <v>75</v>
      </c>
      <c r="E10595" s="213">
        <v>416</v>
      </c>
      <c r="F10595" s="213" t="s">
        <v>206</v>
      </c>
    </row>
    <row r="10596" spans="1:6" x14ac:dyDescent="0.3">
      <c r="A10596" s="213">
        <v>2015</v>
      </c>
      <c r="B10596" s="213" t="s">
        <v>92</v>
      </c>
      <c r="C10596" s="213" t="s">
        <v>1</v>
      </c>
      <c r="D10596" s="213" t="s">
        <v>10</v>
      </c>
      <c r="E10596" s="292">
        <v>1016</v>
      </c>
      <c r="F10596" s="213" t="s">
        <v>206</v>
      </c>
    </row>
    <row r="10597" spans="1:6" x14ac:dyDescent="0.3">
      <c r="A10597" s="213">
        <v>2015</v>
      </c>
      <c r="B10597" s="213" t="s">
        <v>92</v>
      </c>
      <c r="C10597" s="213" t="s">
        <v>1</v>
      </c>
      <c r="D10597" s="213" t="s">
        <v>291</v>
      </c>
      <c r="E10597" s="213">
        <v>91</v>
      </c>
      <c r="F10597" s="213" t="s">
        <v>206</v>
      </c>
    </row>
    <row r="10598" spans="1:6" x14ac:dyDescent="0.3">
      <c r="A10598" s="213">
        <v>2015</v>
      </c>
      <c r="B10598" s="213" t="s">
        <v>92</v>
      </c>
      <c r="C10598" s="213" t="s">
        <v>1</v>
      </c>
      <c r="D10598" s="213" t="s">
        <v>15</v>
      </c>
      <c r="E10598" s="213">
        <v>835</v>
      </c>
      <c r="F10598" s="213" t="s">
        <v>206</v>
      </c>
    </row>
    <row r="10599" spans="1:6" x14ac:dyDescent="0.3">
      <c r="A10599" s="213">
        <v>2015</v>
      </c>
      <c r="B10599" s="213" t="s">
        <v>92</v>
      </c>
      <c r="C10599" s="213" t="s">
        <v>1</v>
      </c>
      <c r="D10599" s="213" t="s">
        <v>18</v>
      </c>
      <c r="E10599" s="213">
        <v>883</v>
      </c>
      <c r="F10599" s="213" t="s">
        <v>206</v>
      </c>
    </row>
    <row r="10600" spans="1:6" x14ac:dyDescent="0.3">
      <c r="A10600" s="213">
        <v>2015</v>
      </c>
      <c r="B10600" s="213" t="s">
        <v>92</v>
      </c>
      <c r="C10600" s="213" t="s">
        <v>1</v>
      </c>
      <c r="D10600" s="213" t="s">
        <v>77</v>
      </c>
      <c r="E10600" s="213">
        <v>312</v>
      </c>
      <c r="F10600" s="213" t="s">
        <v>206</v>
      </c>
    </row>
    <row r="10601" spans="1:6" x14ac:dyDescent="0.3">
      <c r="A10601" s="213">
        <v>2015</v>
      </c>
      <c r="B10601" s="213" t="s">
        <v>92</v>
      </c>
      <c r="C10601" s="213" t="s">
        <v>1</v>
      </c>
      <c r="D10601" s="213" t="s">
        <v>44</v>
      </c>
      <c r="E10601" s="213">
        <v>72</v>
      </c>
      <c r="F10601" s="213" t="s">
        <v>206</v>
      </c>
    </row>
    <row r="10602" spans="1:6" x14ac:dyDescent="0.3">
      <c r="A10602" s="213">
        <v>2015</v>
      </c>
      <c r="B10602" s="213" t="s">
        <v>92</v>
      </c>
      <c r="C10602" s="213" t="s">
        <v>1</v>
      </c>
      <c r="D10602" s="213" t="s">
        <v>71</v>
      </c>
      <c r="E10602" s="213">
        <v>304</v>
      </c>
      <c r="F10602" s="213" t="s">
        <v>206</v>
      </c>
    </row>
    <row r="10603" spans="1:6" x14ac:dyDescent="0.3">
      <c r="A10603" s="213">
        <v>2015</v>
      </c>
      <c r="B10603" s="213" t="s">
        <v>92</v>
      </c>
      <c r="C10603" s="213" t="s">
        <v>1</v>
      </c>
      <c r="D10603" s="213" t="s">
        <v>52</v>
      </c>
      <c r="E10603" s="213">
        <v>72</v>
      </c>
      <c r="F10603" s="213" t="s">
        <v>206</v>
      </c>
    </row>
    <row r="10604" spans="1:6" x14ac:dyDescent="0.3">
      <c r="A10604" s="213">
        <v>2015</v>
      </c>
      <c r="B10604" s="213" t="s">
        <v>92</v>
      </c>
      <c r="C10604" s="213" t="s">
        <v>1</v>
      </c>
      <c r="D10604" s="213" t="s">
        <v>20</v>
      </c>
      <c r="E10604" s="213">
        <v>513</v>
      </c>
      <c r="F10604" s="213" t="s">
        <v>206</v>
      </c>
    </row>
    <row r="10605" spans="1:6" x14ac:dyDescent="0.3">
      <c r="A10605" s="213">
        <v>2015</v>
      </c>
      <c r="B10605" s="213" t="s">
        <v>92</v>
      </c>
      <c r="C10605" s="213" t="s">
        <v>1</v>
      </c>
      <c r="D10605" s="213" t="s">
        <v>95</v>
      </c>
      <c r="E10605" s="213">
        <v>791</v>
      </c>
      <c r="F10605" s="213" t="s">
        <v>206</v>
      </c>
    </row>
    <row r="10606" spans="1:6" x14ac:dyDescent="0.3">
      <c r="A10606" s="213">
        <v>2015</v>
      </c>
      <c r="B10606" s="213" t="s">
        <v>92</v>
      </c>
      <c r="C10606" s="213" t="s">
        <v>1</v>
      </c>
      <c r="D10606" s="213" t="s">
        <v>30</v>
      </c>
      <c r="E10606" s="213">
        <v>100</v>
      </c>
      <c r="F10606" s="213" t="s">
        <v>206</v>
      </c>
    </row>
    <row r="10607" spans="1:6" x14ac:dyDescent="0.3">
      <c r="A10607" s="213">
        <v>2015</v>
      </c>
      <c r="B10607" s="213" t="s">
        <v>92</v>
      </c>
      <c r="C10607" s="213" t="s">
        <v>1</v>
      </c>
      <c r="D10607" s="213" t="s">
        <v>58</v>
      </c>
      <c r="E10607" s="213">
        <v>37</v>
      </c>
      <c r="F10607" s="213" t="s">
        <v>206</v>
      </c>
    </row>
    <row r="10608" spans="1:6" x14ac:dyDescent="0.3">
      <c r="A10608" s="213">
        <v>2015</v>
      </c>
      <c r="B10608" s="213" t="s">
        <v>92</v>
      </c>
      <c r="C10608" s="213" t="s">
        <v>1</v>
      </c>
      <c r="D10608" s="213" t="s">
        <v>281</v>
      </c>
      <c r="E10608" s="292">
        <v>2213</v>
      </c>
      <c r="F10608" s="213" t="s">
        <v>206</v>
      </c>
    </row>
    <row r="10609" spans="1:6" x14ac:dyDescent="0.3">
      <c r="A10609" s="213">
        <v>2015</v>
      </c>
      <c r="B10609" s="213" t="s">
        <v>92</v>
      </c>
      <c r="C10609" s="213" t="s">
        <v>1</v>
      </c>
      <c r="D10609" s="213" t="s">
        <v>282</v>
      </c>
      <c r="E10609" s="213">
        <v>141</v>
      </c>
      <c r="F10609" s="213" t="s">
        <v>206</v>
      </c>
    </row>
    <row r="10610" spans="1:6" x14ac:dyDescent="0.3">
      <c r="A10610" s="213">
        <v>2015</v>
      </c>
      <c r="B10610" s="213" t="s">
        <v>92</v>
      </c>
      <c r="C10610" s="213" t="s">
        <v>1</v>
      </c>
      <c r="D10610" s="213" t="s">
        <v>145</v>
      </c>
      <c r="E10610" s="292">
        <v>9074</v>
      </c>
      <c r="F10610" s="213" t="s">
        <v>206</v>
      </c>
    </row>
    <row r="10611" spans="1:6" x14ac:dyDescent="0.3">
      <c r="A10611" s="213">
        <v>2015</v>
      </c>
      <c r="B10611" s="213" t="s">
        <v>92</v>
      </c>
      <c r="C10611" s="213" t="s">
        <v>1</v>
      </c>
      <c r="D10611" s="213" t="s">
        <v>146</v>
      </c>
      <c r="E10611" s="292">
        <v>4915</v>
      </c>
      <c r="F10611" s="213" t="s">
        <v>206</v>
      </c>
    </row>
    <row r="10612" spans="1:6" x14ac:dyDescent="0.3">
      <c r="A10612" s="213">
        <v>2015</v>
      </c>
      <c r="B10612" s="213" t="s">
        <v>92</v>
      </c>
      <c r="C10612" s="213" t="s">
        <v>1</v>
      </c>
      <c r="D10612" s="213" t="s">
        <v>147</v>
      </c>
      <c r="E10612" s="292">
        <v>10687</v>
      </c>
      <c r="F10612" s="213" t="s">
        <v>206</v>
      </c>
    </row>
    <row r="10613" spans="1:6" x14ac:dyDescent="0.3">
      <c r="A10613" s="213">
        <v>2015</v>
      </c>
      <c r="B10613" s="213" t="s">
        <v>92</v>
      </c>
      <c r="C10613" s="213" t="s">
        <v>82</v>
      </c>
      <c r="D10613" s="213" t="s">
        <v>35</v>
      </c>
      <c r="E10613" s="213">
        <v>69</v>
      </c>
      <c r="F10613" s="213" t="s">
        <v>206</v>
      </c>
    </row>
    <row r="10614" spans="1:6" x14ac:dyDescent="0.3">
      <c r="A10614" s="213">
        <v>2015</v>
      </c>
      <c r="B10614" s="213" t="s">
        <v>92</v>
      </c>
      <c r="C10614" s="213" t="s">
        <v>82</v>
      </c>
      <c r="D10614" s="213" t="s">
        <v>41</v>
      </c>
      <c r="E10614" s="213">
        <v>31</v>
      </c>
      <c r="F10614" s="213" t="s">
        <v>206</v>
      </c>
    </row>
    <row r="10615" spans="1:6" x14ac:dyDescent="0.3">
      <c r="A10615" s="213">
        <v>2015</v>
      </c>
      <c r="B10615" s="213" t="s">
        <v>92</v>
      </c>
      <c r="C10615" s="213" t="s">
        <v>82</v>
      </c>
      <c r="D10615" s="213" t="s">
        <v>59</v>
      </c>
      <c r="E10615" s="213">
        <v>48</v>
      </c>
      <c r="F10615" s="213" t="s">
        <v>206</v>
      </c>
    </row>
    <row r="10616" spans="1:6" x14ac:dyDescent="0.3">
      <c r="A10616" s="213">
        <v>2015</v>
      </c>
      <c r="B10616" s="213" t="s">
        <v>92</v>
      </c>
      <c r="C10616" s="213" t="s">
        <v>82</v>
      </c>
      <c r="D10616" s="213" t="s">
        <v>79</v>
      </c>
      <c r="E10616" s="292">
        <v>1042</v>
      </c>
      <c r="F10616" s="213" t="s">
        <v>206</v>
      </c>
    </row>
    <row r="10617" spans="1:6" x14ac:dyDescent="0.3">
      <c r="A10617" s="213">
        <v>2015</v>
      </c>
      <c r="B10617" s="213" t="s">
        <v>92</v>
      </c>
      <c r="C10617" s="213" t="s">
        <v>82</v>
      </c>
      <c r="D10617" s="213" t="s">
        <v>17</v>
      </c>
      <c r="E10617" s="213">
        <v>620</v>
      </c>
      <c r="F10617" s="213" t="s">
        <v>206</v>
      </c>
    </row>
    <row r="10618" spans="1:6" x14ac:dyDescent="0.3">
      <c r="A10618" s="213">
        <v>2015</v>
      </c>
      <c r="B10618" s="213" t="s">
        <v>92</v>
      </c>
      <c r="C10618" s="213" t="s">
        <v>82</v>
      </c>
      <c r="D10618" s="213" t="s">
        <v>274</v>
      </c>
      <c r="E10618" s="213">
        <v>114</v>
      </c>
      <c r="F10618" s="213" t="s">
        <v>206</v>
      </c>
    </row>
    <row r="10619" spans="1:6" x14ac:dyDescent="0.3">
      <c r="A10619" s="213">
        <v>2015</v>
      </c>
      <c r="B10619" s="213" t="s">
        <v>92</v>
      </c>
      <c r="C10619" s="213" t="s">
        <v>82</v>
      </c>
      <c r="D10619" s="213" t="s">
        <v>66</v>
      </c>
      <c r="E10619" s="213">
        <v>232</v>
      </c>
      <c r="F10619" s="213" t="s">
        <v>206</v>
      </c>
    </row>
    <row r="10620" spans="1:6" x14ac:dyDescent="0.3">
      <c r="A10620" s="213">
        <v>2015</v>
      </c>
      <c r="B10620" s="213" t="s">
        <v>92</v>
      </c>
      <c r="C10620" s="213" t="s">
        <v>82</v>
      </c>
      <c r="D10620" s="213" t="s">
        <v>283</v>
      </c>
      <c r="E10620" s="213">
        <v>48</v>
      </c>
      <c r="F10620" s="213" t="s">
        <v>206</v>
      </c>
    </row>
    <row r="10621" spans="1:6" x14ac:dyDescent="0.3">
      <c r="A10621" s="213">
        <v>2015</v>
      </c>
      <c r="B10621" s="213" t="s">
        <v>92</v>
      </c>
      <c r="C10621" s="213" t="s">
        <v>82</v>
      </c>
      <c r="D10621" s="213" t="s">
        <v>11</v>
      </c>
      <c r="E10621" s="213">
        <v>957</v>
      </c>
      <c r="F10621" s="213" t="s">
        <v>206</v>
      </c>
    </row>
    <row r="10622" spans="1:6" x14ac:dyDescent="0.3">
      <c r="A10622" s="213">
        <v>2015</v>
      </c>
      <c r="B10622" s="213" t="s">
        <v>92</v>
      </c>
      <c r="C10622" s="213" t="s">
        <v>82</v>
      </c>
      <c r="D10622" s="213" t="s">
        <v>56</v>
      </c>
      <c r="E10622" s="213">
        <v>176</v>
      </c>
      <c r="F10622" s="213" t="s">
        <v>206</v>
      </c>
    </row>
    <row r="10623" spans="1:6" x14ac:dyDescent="0.3">
      <c r="A10623" s="213">
        <v>2015</v>
      </c>
      <c r="B10623" s="213" t="s">
        <v>92</v>
      </c>
      <c r="C10623" s="213" t="s">
        <v>82</v>
      </c>
      <c r="D10623" s="213" t="s">
        <v>29</v>
      </c>
      <c r="E10623" s="213">
        <v>295</v>
      </c>
      <c r="F10623" s="213" t="s">
        <v>206</v>
      </c>
    </row>
    <row r="10624" spans="1:6" x14ac:dyDescent="0.3">
      <c r="A10624" s="213">
        <v>2015</v>
      </c>
      <c r="B10624" s="213" t="s">
        <v>92</v>
      </c>
      <c r="C10624" s="213" t="s">
        <v>82</v>
      </c>
      <c r="D10624" s="213" t="s">
        <v>47</v>
      </c>
      <c r="E10624" s="213">
        <v>807</v>
      </c>
      <c r="F10624" s="213" t="s">
        <v>206</v>
      </c>
    </row>
    <row r="10625" spans="1:6" x14ac:dyDescent="0.3">
      <c r="A10625" s="213">
        <v>2015</v>
      </c>
      <c r="B10625" s="213" t="s">
        <v>92</v>
      </c>
      <c r="C10625" s="213" t="s">
        <v>82</v>
      </c>
      <c r="D10625" s="213" t="s">
        <v>57</v>
      </c>
      <c r="E10625" s="213">
        <v>108</v>
      </c>
      <c r="F10625" s="213" t="s">
        <v>206</v>
      </c>
    </row>
    <row r="10626" spans="1:6" x14ac:dyDescent="0.3">
      <c r="A10626" s="213">
        <v>2015</v>
      </c>
      <c r="B10626" s="213" t="s">
        <v>92</v>
      </c>
      <c r="C10626" s="213" t="s">
        <v>82</v>
      </c>
      <c r="D10626" s="213" t="s">
        <v>74</v>
      </c>
      <c r="E10626" s="213">
        <v>638</v>
      </c>
      <c r="F10626" s="213" t="s">
        <v>206</v>
      </c>
    </row>
    <row r="10627" spans="1:6" x14ac:dyDescent="0.3">
      <c r="A10627" s="213">
        <v>2015</v>
      </c>
      <c r="B10627" s="213" t="s">
        <v>92</v>
      </c>
      <c r="C10627" s="213" t="s">
        <v>82</v>
      </c>
      <c r="D10627" s="213" t="s">
        <v>53</v>
      </c>
      <c r="E10627" s="213">
        <v>75</v>
      </c>
      <c r="F10627" s="213" t="s">
        <v>206</v>
      </c>
    </row>
    <row r="10628" spans="1:6" x14ac:dyDescent="0.3">
      <c r="A10628" s="213">
        <v>2015</v>
      </c>
      <c r="B10628" s="213" t="s">
        <v>92</v>
      </c>
      <c r="C10628" s="213" t="s">
        <v>82</v>
      </c>
      <c r="D10628" s="213" t="s">
        <v>49</v>
      </c>
      <c r="E10628" s="213">
        <v>31</v>
      </c>
      <c r="F10628" s="213" t="s">
        <v>206</v>
      </c>
    </row>
    <row r="10629" spans="1:6" x14ac:dyDescent="0.3">
      <c r="A10629" s="213">
        <v>2015</v>
      </c>
      <c r="B10629" s="213" t="s">
        <v>92</v>
      </c>
      <c r="C10629" s="213" t="s">
        <v>82</v>
      </c>
      <c r="D10629" s="213" t="s">
        <v>33</v>
      </c>
      <c r="E10629" s="213">
        <v>162</v>
      </c>
      <c r="F10629" s="213" t="s">
        <v>206</v>
      </c>
    </row>
    <row r="10630" spans="1:6" x14ac:dyDescent="0.3">
      <c r="A10630" s="213">
        <v>2015</v>
      </c>
      <c r="B10630" s="213" t="s">
        <v>92</v>
      </c>
      <c r="C10630" s="213" t="s">
        <v>82</v>
      </c>
      <c r="D10630" s="213" t="s">
        <v>60</v>
      </c>
      <c r="E10630" s="213">
        <v>375</v>
      </c>
      <c r="F10630" s="213" t="s">
        <v>206</v>
      </c>
    </row>
    <row r="10631" spans="1:6" x14ac:dyDescent="0.3">
      <c r="A10631" s="213">
        <v>2015</v>
      </c>
      <c r="B10631" s="213" t="s">
        <v>92</v>
      </c>
      <c r="C10631" s="213" t="s">
        <v>82</v>
      </c>
      <c r="D10631" s="213" t="s">
        <v>25</v>
      </c>
      <c r="E10631" s="213">
        <v>597</v>
      </c>
      <c r="F10631" s="213" t="s">
        <v>206</v>
      </c>
    </row>
    <row r="10632" spans="1:6" x14ac:dyDescent="0.3">
      <c r="A10632" s="213">
        <v>2015</v>
      </c>
      <c r="B10632" s="213" t="s">
        <v>92</v>
      </c>
      <c r="C10632" s="213" t="s">
        <v>82</v>
      </c>
      <c r="D10632" s="213" t="s">
        <v>7</v>
      </c>
      <c r="E10632" s="213">
        <v>787</v>
      </c>
      <c r="F10632" s="213" t="s">
        <v>206</v>
      </c>
    </row>
    <row r="10633" spans="1:6" x14ac:dyDescent="0.3">
      <c r="A10633" s="213">
        <v>2015</v>
      </c>
      <c r="B10633" s="213" t="s">
        <v>92</v>
      </c>
      <c r="C10633" s="213" t="s">
        <v>82</v>
      </c>
      <c r="D10633" s="213" t="s">
        <v>36</v>
      </c>
      <c r="E10633" s="213">
        <v>240</v>
      </c>
      <c r="F10633" s="213" t="s">
        <v>206</v>
      </c>
    </row>
    <row r="10634" spans="1:6" x14ac:dyDescent="0.3">
      <c r="A10634" s="213">
        <v>2015</v>
      </c>
      <c r="B10634" s="213" t="s">
        <v>92</v>
      </c>
      <c r="C10634" s="213" t="s">
        <v>82</v>
      </c>
      <c r="D10634" s="213" t="s">
        <v>21</v>
      </c>
      <c r="E10634" s="213">
        <v>281</v>
      </c>
      <c r="F10634" s="213" t="s">
        <v>206</v>
      </c>
    </row>
    <row r="10635" spans="1:6" x14ac:dyDescent="0.3">
      <c r="A10635" s="213">
        <v>2015</v>
      </c>
      <c r="B10635" s="213" t="s">
        <v>92</v>
      </c>
      <c r="C10635" s="213" t="s">
        <v>82</v>
      </c>
      <c r="D10635" s="213" t="s">
        <v>42</v>
      </c>
      <c r="E10635" s="213">
        <v>42</v>
      </c>
      <c r="F10635" s="213" t="s">
        <v>206</v>
      </c>
    </row>
    <row r="10636" spans="1:6" x14ac:dyDescent="0.3">
      <c r="A10636" s="213">
        <v>2015</v>
      </c>
      <c r="B10636" s="213" t="s">
        <v>92</v>
      </c>
      <c r="C10636" s="213" t="s">
        <v>82</v>
      </c>
      <c r="D10636" s="213" t="s">
        <v>16</v>
      </c>
      <c r="E10636" s="213">
        <v>579</v>
      </c>
      <c r="F10636" s="213" t="s">
        <v>206</v>
      </c>
    </row>
    <row r="10637" spans="1:6" x14ac:dyDescent="0.3">
      <c r="A10637" s="213">
        <v>2015</v>
      </c>
      <c r="B10637" s="213" t="s">
        <v>92</v>
      </c>
      <c r="C10637" s="213" t="s">
        <v>82</v>
      </c>
      <c r="D10637" s="213" t="s">
        <v>2</v>
      </c>
      <c r="E10637" s="292">
        <v>1302</v>
      </c>
      <c r="F10637" s="213" t="s">
        <v>206</v>
      </c>
    </row>
    <row r="10638" spans="1:6" x14ac:dyDescent="0.3">
      <c r="A10638" s="213">
        <v>2015</v>
      </c>
      <c r="B10638" s="213" t="s">
        <v>92</v>
      </c>
      <c r="C10638" s="213" t="s">
        <v>82</v>
      </c>
      <c r="D10638" s="213" t="s">
        <v>288</v>
      </c>
      <c r="E10638" s="213">
        <v>51</v>
      </c>
      <c r="F10638" s="213" t="s">
        <v>206</v>
      </c>
    </row>
    <row r="10639" spans="1:6" x14ac:dyDescent="0.3">
      <c r="A10639" s="213">
        <v>2015</v>
      </c>
      <c r="B10639" s="213" t="s">
        <v>92</v>
      </c>
      <c r="C10639" s="213" t="s">
        <v>82</v>
      </c>
      <c r="D10639" s="213" t="s">
        <v>4</v>
      </c>
      <c r="E10639" s="292">
        <v>1385</v>
      </c>
      <c r="F10639" s="213" t="s">
        <v>206</v>
      </c>
    </row>
    <row r="10640" spans="1:6" x14ac:dyDescent="0.3">
      <c r="A10640" s="213">
        <v>2015</v>
      </c>
      <c r="B10640" s="213" t="s">
        <v>92</v>
      </c>
      <c r="C10640" s="213" t="s">
        <v>82</v>
      </c>
      <c r="D10640" s="213" t="s">
        <v>38</v>
      </c>
      <c r="E10640" s="213">
        <v>147</v>
      </c>
      <c r="F10640" s="213" t="s">
        <v>206</v>
      </c>
    </row>
    <row r="10641" spans="1:6" x14ac:dyDescent="0.3">
      <c r="A10641" s="213">
        <v>2015</v>
      </c>
      <c r="B10641" s="213" t="s">
        <v>92</v>
      </c>
      <c r="C10641" s="213" t="s">
        <v>82</v>
      </c>
      <c r="D10641" s="213" t="s">
        <v>275</v>
      </c>
      <c r="E10641" s="213">
        <v>217</v>
      </c>
      <c r="F10641" s="213" t="s">
        <v>206</v>
      </c>
    </row>
    <row r="10642" spans="1:6" x14ac:dyDescent="0.3">
      <c r="A10642" s="213">
        <v>2015</v>
      </c>
      <c r="B10642" s="213" t="s">
        <v>92</v>
      </c>
      <c r="C10642" s="213" t="s">
        <v>82</v>
      </c>
      <c r="D10642" s="213" t="s">
        <v>8</v>
      </c>
      <c r="E10642" s="213">
        <v>626</v>
      </c>
      <c r="F10642" s="213" t="s">
        <v>206</v>
      </c>
    </row>
    <row r="10643" spans="1:6" x14ac:dyDescent="0.3">
      <c r="A10643" s="213">
        <v>2015</v>
      </c>
      <c r="B10643" s="213" t="s">
        <v>92</v>
      </c>
      <c r="C10643" s="213" t="s">
        <v>82</v>
      </c>
      <c r="D10643" s="213" t="s">
        <v>78</v>
      </c>
      <c r="E10643" s="292">
        <v>1372</v>
      </c>
      <c r="F10643" s="213" t="s">
        <v>206</v>
      </c>
    </row>
    <row r="10644" spans="1:6" x14ac:dyDescent="0.3">
      <c r="A10644" s="213">
        <v>2015</v>
      </c>
      <c r="B10644" s="213" t="s">
        <v>92</v>
      </c>
      <c r="C10644" s="213" t="s">
        <v>82</v>
      </c>
      <c r="D10644" s="213" t="s">
        <v>27</v>
      </c>
      <c r="E10644" s="213">
        <v>429</v>
      </c>
      <c r="F10644" s="213" t="s">
        <v>206</v>
      </c>
    </row>
    <row r="10645" spans="1:6" x14ac:dyDescent="0.3">
      <c r="A10645" s="213">
        <v>2015</v>
      </c>
      <c r="B10645" s="213" t="s">
        <v>92</v>
      </c>
      <c r="C10645" s="213" t="s">
        <v>82</v>
      </c>
      <c r="D10645" s="213" t="s">
        <v>13</v>
      </c>
      <c r="E10645" s="213">
        <v>221</v>
      </c>
      <c r="F10645" s="213" t="s">
        <v>206</v>
      </c>
    </row>
    <row r="10646" spans="1:6" x14ac:dyDescent="0.3">
      <c r="A10646" s="213">
        <v>2015</v>
      </c>
      <c r="B10646" s="213" t="s">
        <v>92</v>
      </c>
      <c r="C10646" s="213" t="s">
        <v>82</v>
      </c>
      <c r="D10646" s="213" t="s">
        <v>70</v>
      </c>
      <c r="E10646" s="213">
        <v>560</v>
      </c>
      <c r="F10646" s="213" t="s">
        <v>206</v>
      </c>
    </row>
    <row r="10647" spans="1:6" x14ac:dyDescent="0.3">
      <c r="A10647" s="213">
        <v>2015</v>
      </c>
      <c r="B10647" s="213" t="s">
        <v>92</v>
      </c>
      <c r="C10647" s="213" t="s">
        <v>82</v>
      </c>
      <c r="D10647" s="213" t="s">
        <v>72</v>
      </c>
      <c r="E10647" s="213">
        <v>119</v>
      </c>
      <c r="F10647" s="213" t="s">
        <v>206</v>
      </c>
    </row>
    <row r="10648" spans="1:6" x14ac:dyDescent="0.3">
      <c r="A10648" s="213">
        <v>2015</v>
      </c>
      <c r="B10648" s="213" t="s">
        <v>92</v>
      </c>
      <c r="C10648" s="213" t="s">
        <v>82</v>
      </c>
      <c r="D10648" s="213" t="s">
        <v>276</v>
      </c>
      <c r="E10648" s="213">
        <v>61</v>
      </c>
      <c r="F10648" s="213" t="s">
        <v>206</v>
      </c>
    </row>
    <row r="10649" spans="1:6" x14ac:dyDescent="0.3">
      <c r="A10649" s="213">
        <v>2015</v>
      </c>
      <c r="B10649" s="213" t="s">
        <v>92</v>
      </c>
      <c r="C10649" s="213" t="s">
        <v>82</v>
      </c>
      <c r="D10649" s="213" t="s">
        <v>6</v>
      </c>
      <c r="E10649" s="292">
        <v>1310</v>
      </c>
      <c r="F10649" s="213" t="s">
        <v>206</v>
      </c>
    </row>
    <row r="10650" spans="1:6" x14ac:dyDescent="0.3">
      <c r="A10650" s="213">
        <v>2015</v>
      </c>
      <c r="B10650" s="213" t="s">
        <v>92</v>
      </c>
      <c r="C10650" s="213" t="s">
        <v>82</v>
      </c>
      <c r="D10650" s="213" t="s">
        <v>62</v>
      </c>
      <c r="E10650" s="213">
        <v>412</v>
      </c>
      <c r="F10650" s="213" t="s">
        <v>206</v>
      </c>
    </row>
    <row r="10651" spans="1:6" x14ac:dyDescent="0.3">
      <c r="A10651" s="213">
        <v>2015</v>
      </c>
      <c r="B10651" s="213" t="s">
        <v>92</v>
      </c>
      <c r="C10651" s="213" t="s">
        <v>82</v>
      </c>
      <c r="D10651" s="213" t="s">
        <v>5</v>
      </c>
      <c r="E10651" s="292">
        <v>1111</v>
      </c>
      <c r="F10651" s="213" t="s">
        <v>206</v>
      </c>
    </row>
    <row r="10652" spans="1:6" x14ac:dyDescent="0.3">
      <c r="A10652" s="213">
        <v>2015</v>
      </c>
      <c r="B10652" s="213" t="s">
        <v>92</v>
      </c>
      <c r="C10652" s="213" t="s">
        <v>82</v>
      </c>
      <c r="D10652" s="213" t="s">
        <v>76</v>
      </c>
      <c r="E10652" s="213">
        <v>870</v>
      </c>
      <c r="F10652" s="213" t="s">
        <v>206</v>
      </c>
    </row>
    <row r="10653" spans="1:6" x14ac:dyDescent="0.3">
      <c r="A10653" s="213">
        <v>2015</v>
      </c>
      <c r="B10653" s="213" t="s">
        <v>92</v>
      </c>
      <c r="C10653" s="213" t="s">
        <v>82</v>
      </c>
      <c r="D10653" s="213" t="s">
        <v>63</v>
      </c>
      <c r="E10653" s="213">
        <v>137</v>
      </c>
      <c r="F10653" s="213" t="s">
        <v>206</v>
      </c>
    </row>
    <row r="10654" spans="1:6" x14ac:dyDescent="0.3">
      <c r="A10654" s="213">
        <v>2015</v>
      </c>
      <c r="B10654" s="213" t="s">
        <v>92</v>
      </c>
      <c r="C10654" s="213" t="s">
        <v>82</v>
      </c>
      <c r="D10654" s="213" t="s">
        <v>277</v>
      </c>
      <c r="E10654" s="213">
        <v>85</v>
      </c>
      <c r="F10654" s="213" t="s">
        <v>206</v>
      </c>
    </row>
    <row r="10655" spans="1:6" x14ac:dyDescent="0.3">
      <c r="A10655" s="213">
        <v>2015</v>
      </c>
      <c r="B10655" s="213" t="s">
        <v>92</v>
      </c>
      <c r="C10655" s="213" t="s">
        <v>82</v>
      </c>
      <c r="D10655" s="213" t="s">
        <v>43</v>
      </c>
      <c r="E10655" s="213">
        <v>239</v>
      </c>
      <c r="F10655" s="213" t="s">
        <v>206</v>
      </c>
    </row>
    <row r="10656" spans="1:6" x14ac:dyDescent="0.3">
      <c r="A10656" s="213">
        <v>2015</v>
      </c>
      <c r="B10656" s="213" t="s">
        <v>92</v>
      </c>
      <c r="C10656" s="213" t="s">
        <v>82</v>
      </c>
      <c r="D10656" s="213" t="s">
        <v>65</v>
      </c>
      <c r="E10656" s="213">
        <v>304</v>
      </c>
      <c r="F10656" s="213" t="s">
        <v>206</v>
      </c>
    </row>
    <row r="10657" spans="1:6" x14ac:dyDescent="0.3">
      <c r="A10657" s="213">
        <v>2015</v>
      </c>
      <c r="B10657" s="213" t="s">
        <v>92</v>
      </c>
      <c r="C10657" s="213" t="s">
        <v>82</v>
      </c>
      <c r="D10657" s="213" t="s">
        <v>22</v>
      </c>
      <c r="E10657" s="213">
        <v>272</v>
      </c>
      <c r="F10657" s="213" t="s">
        <v>206</v>
      </c>
    </row>
    <row r="10658" spans="1:6" x14ac:dyDescent="0.3">
      <c r="A10658" s="213">
        <v>2015</v>
      </c>
      <c r="B10658" s="213" t="s">
        <v>92</v>
      </c>
      <c r="C10658" s="213" t="s">
        <v>82</v>
      </c>
      <c r="D10658" s="213" t="s">
        <v>61</v>
      </c>
      <c r="E10658" s="213">
        <v>198</v>
      </c>
      <c r="F10658" s="213" t="s">
        <v>206</v>
      </c>
    </row>
    <row r="10659" spans="1:6" x14ac:dyDescent="0.3">
      <c r="A10659" s="213">
        <v>2015</v>
      </c>
      <c r="B10659" s="213" t="s">
        <v>92</v>
      </c>
      <c r="C10659" s="213" t="s">
        <v>82</v>
      </c>
      <c r="D10659" s="213" t="s">
        <v>23</v>
      </c>
      <c r="E10659" s="213">
        <v>307</v>
      </c>
      <c r="F10659" s="213" t="s">
        <v>206</v>
      </c>
    </row>
    <row r="10660" spans="1:6" x14ac:dyDescent="0.3">
      <c r="A10660" s="213">
        <v>2015</v>
      </c>
      <c r="B10660" s="213" t="s">
        <v>92</v>
      </c>
      <c r="C10660" s="213" t="s">
        <v>82</v>
      </c>
      <c r="D10660" s="213" t="s">
        <v>12</v>
      </c>
      <c r="E10660" s="213">
        <v>258</v>
      </c>
      <c r="F10660" s="213" t="s">
        <v>206</v>
      </c>
    </row>
    <row r="10661" spans="1:6" x14ac:dyDescent="0.3">
      <c r="A10661" s="213">
        <v>2015</v>
      </c>
      <c r="B10661" s="213" t="s">
        <v>92</v>
      </c>
      <c r="C10661" s="213" t="s">
        <v>82</v>
      </c>
      <c r="D10661" s="213" t="s">
        <v>278</v>
      </c>
      <c r="E10661" s="213">
        <v>338</v>
      </c>
      <c r="F10661" s="213" t="s">
        <v>206</v>
      </c>
    </row>
    <row r="10662" spans="1:6" x14ac:dyDescent="0.3">
      <c r="A10662" s="213">
        <v>2015</v>
      </c>
      <c r="B10662" s="213" t="s">
        <v>92</v>
      </c>
      <c r="C10662" s="213" t="s">
        <v>82</v>
      </c>
      <c r="D10662" s="213" t="s">
        <v>19</v>
      </c>
      <c r="E10662" s="213">
        <v>380</v>
      </c>
      <c r="F10662" s="213" t="s">
        <v>206</v>
      </c>
    </row>
    <row r="10663" spans="1:6" x14ac:dyDescent="0.3">
      <c r="A10663" s="213">
        <v>2015</v>
      </c>
      <c r="B10663" s="213" t="s">
        <v>92</v>
      </c>
      <c r="C10663" s="213" t="s">
        <v>82</v>
      </c>
      <c r="D10663" s="213" t="s">
        <v>45</v>
      </c>
      <c r="E10663" s="213">
        <v>83</v>
      </c>
      <c r="F10663" s="213" t="s">
        <v>206</v>
      </c>
    </row>
    <row r="10664" spans="1:6" x14ac:dyDescent="0.3">
      <c r="A10664" s="213">
        <v>2015</v>
      </c>
      <c r="B10664" s="213" t="s">
        <v>92</v>
      </c>
      <c r="C10664" s="213" t="s">
        <v>82</v>
      </c>
      <c r="D10664" s="213" t="s">
        <v>48</v>
      </c>
      <c r="E10664" s="213">
        <v>191</v>
      </c>
      <c r="F10664" s="213" t="s">
        <v>206</v>
      </c>
    </row>
    <row r="10665" spans="1:6" x14ac:dyDescent="0.3">
      <c r="A10665" s="213">
        <v>2015</v>
      </c>
      <c r="B10665" s="213" t="s">
        <v>92</v>
      </c>
      <c r="C10665" s="213" t="s">
        <v>82</v>
      </c>
      <c r="D10665" s="213" t="s">
        <v>34</v>
      </c>
      <c r="E10665" s="213">
        <v>105</v>
      </c>
      <c r="F10665" s="213" t="s">
        <v>206</v>
      </c>
    </row>
    <row r="10666" spans="1:6" x14ac:dyDescent="0.3">
      <c r="A10666" s="213">
        <v>2015</v>
      </c>
      <c r="B10666" s="213" t="s">
        <v>92</v>
      </c>
      <c r="C10666" s="213" t="s">
        <v>82</v>
      </c>
      <c r="D10666" s="213" t="s">
        <v>3</v>
      </c>
      <c r="E10666" s="292">
        <v>1196</v>
      </c>
      <c r="F10666" s="213" t="s">
        <v>206</v>
      </c>
    </row>
    <row r="10667" spans="1:6" x14ac:dyDescent="0.3">
      <c r="A10667" s="213">
        <v>2015</v>
      </c>
      <c r="B10667" s="213" t="s">
        <v>92</v>
      </c>
      <c r="C10667" s="213" t="s">
        <v>82</v>
      </c>
      <c r="D10667" s="213" t="s">
        <v>80</v>
      </c>
      <c r="E10667" s="213">
        <v>360</v>
      </c>
      <c r="F10667" s="213" t="s">
        <v>206</v>
      </c>
    </row>
    <row r="10668" spans="1:6" x14ac:dyDescent="0.3">
      <c r="A10668" s="213">
        <v>2015</v>
      </c>
      <c r="B10668" s="213" t="s">
        <v>92</v>
      </c>
      <c r="C10668" s="213" t="s">
        <v>82</v>
      </c>
      <c r="D10668" s="213" t="s">
        <v>39</v>
      </c>
      <c r="E10668" s="213">
        <v>428</v>
      </c>
      <c r="F10668" s="213" t="s">
        <v>206</v>
      </c>
    </row>
    <row r="10669" spans="1:6" x14ac:dyDescent="0.3">
      <c r="A10669" s="213">
        <v>2015</v>
      </c>
      <c r="B10669" s="213" t="s">
        <v>92</v>
      </c>
      <c r="C10669" s="213" t="s">
        <v>82</v>
      </c>
      <c r="D10669" s="213" t="s">
        <v>14</v>
      </c>
      <c r="E10669" s="213">
        <v>779</v>
      </c>
      <c r="F10669" s="213" t="s">
        <v>206</v>
      </c>
    </row>
    <row r="10670" spans="1:6" x14ac:dyDescent="0.3">
      <c r="A10670" s="213">
        <v>2015</v>
      </c>
      <c r="B10670" s="213" t="s">
        <v>92</v>
      </c>
      <c r="C10670" s="213" t="s">
        <v>82</v>
      </c>
      <c r="D10670" s="213" t="s">
        <v>68</v>
      </c>
      <c r="E10670" s="213">
        <v>131</v>
      </c>
      <c r="F10670" s="213" t="s">
        <v>206</v>
      </c>
    </row>
    <row r="10671" spans="1:6" x14ac:dyDescent="0.3">
      <c r="A10671" s="213">
        <v>2015</v>
      </c>
      <c r="B10671" s="213" t="s">
        <v>92</v>
      </c>
      <c r="C10671" s="213" t="s">
        <v>82</v>
      </c>
      <c r="D10671" s="213" t="s">
        <v>69</v>
      </c>
      <c r="E10671" s="213">
        <v>169</v>
      </c>
      <c r="F10671" s="213" t="s">
        <v>206</v>
      </c>
    </row>
    <row r="10672" spans="1:6" x14ac:dyDescent="0.3">
      <c r="A10672" s="213">
        <v>2015</v>
      </c>
      <c r="B10672" s="213" t="s">
        <v>92</v>
      </c>
      <c r="C10672" s="213" t="s">
        <v>82</v>
      </c>
      <c r="D10672" s="213" t="s">
        <v>50</v>
      </c>
      <c r="E10672" s="213">
        <v>43</v>
      </c>
      <c r="F10672" s="213" t="s">
        <v>206</v>
      </c>
    </row>
    <row r="10673" spans="1:6" x14ac:dyDescent="0.3">
      <c r="A10673" s="213">
        <v>2015</v>
      </c>
      <c r="B10673" s="213" t="s">
        <v>92</v>
      </c>
      <c r="C10673" s="213" t="s">
        <v>82</v>
      </c>
      <c r="D10673" s="213" t="s">
        <v>279</v>
      </c>
      <c r="E10673" s="213">
        <v>54</v>
      </c>
      <c r="F10673" s="213" t="s">
        <v>206</v>
      </c>
    </row>
    <row r="10674" spans="1:6" x14ac:dyDescent="0.3">
      <c r="A10674" s="213">
        <v>2015</v>
      </c>
      <c r="B10674" s="213" t="s">
        <v>92</v>
      </c>
      <c r="C10674" s="213" t="s">
        <v>82</v>
      </c>
      <c r="D10674" s="213" t="s">
        <v>24</v>
      </c>
      <c r="E10674" s="213">
        <v>768</v>
      </c>
      <c r="F10674" s="213" t="s">
        <v>206</v>
      </c>
    </row>
    <row r="10675" spans="1:6" x14ac:dyDescent="0.3">
      <c r="A10675" s="213">
        <v>2015</v>
      </c>
      <c r="B10675" s="213" t="s">
        <v>92</v>
      </c>
      <c r="C10675" s="213" t="s">
        <v>82</v>
      </c>
      <c r="D10675" s="213" t="s">
        <v>9</v>
      </c>
      <c r="E10675" s="213">
        <v>614</v>
      </c>
      <c r="F10675" s="213" t="s">
        <v>206</v>
      </c>
    </row>
    <row r="10676" spans="1:6" x14ac:dyDescent="0.3">
      <c r="A10676" s="213">
        <v>2015</v>
      </c>
      <c r="B10676" s="213" t="s">
        <v>92</v>
      </c>
      <c r="C10676" s="213" t="s">
        <v>82</v>
      </c>
      <c r="D10676" s="213" t="s">
        <v>67</v>
      </c>
      <c r="E10676" s="213">
        <v>379</v>
      </c>
      <c r="F10676" s="213" t="s">
        <v>206</v>
      </c>
    </row>
    <row r="10677" spans="1:6" x14ac:dyDescent="0.3">
      <c r="A10677" s="213">
        <v>2015</v>
      </c>
      <c r="B10677" s="213" t="s">
        <v>92</v>
      </c>
      <c r="C10677" s="213" t="s">
        <v>82</v>
      </c>
      <c r="D10677" s="213" t="s">
        <v>28</v>
      </c>
      <c r="E10677" s="213">
        <v>426</v>
      </c>
      <c r="F10677" s="213" t="s">
        <v>206</v>
      </c>
    </row>
    <row r="10678" spans="1:6" x14ac:dyDescent="0.3">
      <c r="A10678" s="213">
        <v>2015</v>
      </c>
      <c r="B10678" s="213" t="s">
        <v>92</v>
      </c>
      <c r="C10678" s="213" t="s">
        <v>82</v>
      </c>
      <c r="D10678" s="213" t="s">
        <v>31</v>
      </c>
      <c r="E10678" s="213">
        <v>345</v>
      </c>
      <c r="F10678" s="213" t="s">
        <v>206</v>
      </c>
    </row>
    <row r="10679" spans="1:6" x14ac:dyDescent="0.3">
      <c r="A10679" s="213">
        <v>2015</v>
      </c>
      <c r="B10679" s="213" t="s">
        <v>92</v>
      </c>
      <c r="C10679" s="213" t="s">
        <v>82</v>
      </c>
      <c r="D10679" s="213" t="s">
        <v>64</v>
      </c>
      <c r="E10679" s="213">
        <v>560</v>
      </c>
      <c r="F10679" s="213" t="s">
        <v>206</v>
      </c>
    </row>
    <row r="10680" spans="1:6" x14ac:dyDescent="0.3">
      <c r="A10680" s="213">
        <v>2015</v>
      </c>
      <c r="B10680" s="213" t="s">
        <v>92</v>
      </c>
      <c r="C10680" s="213" t="s">
        <v>82</v>
      </c>
      <c r="D10680" s="213" t="s">
        <v>280</v>
      </c>
      <c r="E10680" s="213">
        <v>110</v>
      </c>
      <c r="F10680" s="213" t="s">
        <v>206</v>
      </c>
    </row>
    <row r="10681" spans="1:6" x14ac:dyDescent="0.3">
      <c r="A10681" s="213">
        <v>2015</v>
      </c>
      <c r="B10681" s="213" t="s">
        <v>92</v>
      </c>
      <c r="C10681" s="213" t="s">
        <v>82</v>
      </c>
      <c r="D10681" s="213" t="s">
        <v>73</v>
      </c>
      <c r="E10681" s="213">
        <v>804</v>
      </c>
      <c r="F10681" s="213" t="s">
        <v>206</v>
      </c>
    </row>
    <row r="10682" spans="1:6" x14ac:dyDescent="0.3">
      <c r="A10682" s="213">
        <v>2015</v>
      </c>
      <c r="B10682" s="213" t="s">
        <v>92</v>
      </c>
      <c r="C10682" s="213" t="s">
        <v>82</v>
      </c>
      <c r="D10682" s="213" t="s">
        <v>26</v>
      </c>
      <c r="E10682" s="213">
        <v>310</v>
      </c>
      <c r="F10682" s="213" t="s">
        <v>206</v>
      </c>
    </row>
    <row r="10683" spans="1:6" x14ac:dyDescent="0.3">
      <c r="A10683" s="213">
        <v>2015</v>
      </c>
      <c r="B10683" s="213" t="s">
        <v>92</v>
      </c>
      <c r="C10683" s="213" t="s">
        <v>82</v>
      </c>
      <c r="D10683" s="213" t="s">
        <v>32</v>
      </c>
      <c r="E10683" s="213">
        <v>297</v>
      </c>
      <c r="F10683" s="213" t="s">
        <v>206</v>
      </c>
    </row>
    <row r="10684" spans="1:6" x14ac:dyDescent="0.3">
      <c r="A10684" s="213">
        <v>2015</v>
      </c>
      <c r="B10684" s="213" t="s">
        <v>92</v>
      </c>
      <c r="C10684" s="213" t="s">
        <v>82</v>
      </c>
      <c r="D10684" s="213" t="s">
        <v>46</v>
      </c>
      <c r="E10684" s="213">
        <v>590</v>
      </c>
      <c r="F10684" s="213" t="s">
        <v>206</v>
      </c>
    </row>
    <row r="10685" spans="1:6" x14ac:dyDescent="0.3">
      <c r="A10685" s="213">
        <v>2015</v>
      </c>
      <c r="B10685" s="213" t="s">
        <v>92</v>
      </c>
      <c r="C10685" s="213" t="s">
        <v>82</v>
      </c>
      <c r="D10685" s="213" t="s">
        <v>75</v>
      </c>
      <c r="E10685" s="213">
        <v>537</v>
      </c>
      <c r="F10685" s="213" t="s">
        <v>206</v>
      </c>
    </row>
    <row r="10686" spans="1:6" x14ac:dyDescent="0.3">
      <c r="A10686" s="213">
        <v>2015</v>
      </c>
      <c r="B10686" s="213" t="s">
        <v>92</v>
      </c>
      <c r="C10686" s="213" t="s">
        <v>82</v>
      </c>
      <c r="D10686" s="213" t="s">
        <v>10</v>
      </c>
      <c r="E10686" s="292">
        <v>1104</v>
      </c>
      <c r="F10686" s="213" t="s">
        <v>206</v>
      </c>
    </row>
    <row r="10687" spans="1:6" x14ac:dyDescent="0.3">
      <c r="A10687" s="213">
        <v>2015</v>
      </c>
      <c r="B10687" s="213" t="s">
        <v>92</v>
      </c>
      <c r="C10687" s="213" t="s">
        <v>82</v>
      </c>
      <c r="D10687" s="213" t="s">
        <v>291</v>
      </c>
      <c r="E10687" s="213">
        <v>95</v>
      </c>
      <c r="F10687" s="213" t="s">
        <v>206</v>
      </c>
    </row>
    <row r="10688" spans="1:6" x14ac:dyDescent="0.3">
      <c r="A10688" s="213">
        <v>2015</v>
      </c>
      <c r="B10688" s="213" t="s">
        <v>92</v>
      </c>
      <c r="C10688" s="213" t="s">
        <v>82</v>
      </c>
      <c r="D10688" s="213" t="s">
        <v>15</v>
      </c>
      <c r="E10688" s="213">
        <v>877</v>
      </c>
      <c r="F10688" s="213" t="s">
        <v>206</v>
      </c>
    </row>
    <row r="10689" spans="1:6" x14ac:dyDescent="0.3">
      <c r="A10689" s="213">
        <v>2015</v>
      </c>
      <c r="B10689" s="213" t="s">
        <v>92</v>
      </c>
      <c r="C10689" s="213" t="s">
        <v>82</v>
      </c>
      <c r="D10689" s="213" t="s">
        <v>18</v>
      </c>
      <c r="E10689" s="292">
        <v>1531</v>
      </c>
      <c r="F10689" s="213" t="s">
        <v>206</v>
      </c>
    </row>
    <row r="10690" spans="1:6" x14ac:dyDescent="0.3">
      <c r="A10690" s="213">
        <v>2015</v>
      </c>
      <c r="B10690" s="213" t="s">
        <v>92</v>
      </c>
      <c r="C10690" s="213" t="s">
        <v>82</v>
      </c>
      <c r="D10690" s="213" t="s">
        <v>77</v>
      </c>
      <c r="E10690" s="213">
        <v>352</v>
      </c>
      <c r="F10690" s="213" t="s">
        <v>206</v>
      </c>
    </row>
    <row r="10691" spans="1:6" x14ac:dyDescent="0.3">
      <c r="A10691" s="213">
        <v>2015</v>
      </c>
      <c r="B10691" s="213" t="s">
        <v>92</v>
      </c>
      <c r="C10691" s="213" t="s">
        <v>82</v>
      </c>
      <c r="D10691" s="213" t="s">
        <v>44</v>
      </c>
      <c r="E10691" s="213">
        <v>107</v>
      </c>
      <c r="F10691" s="213" t="s">
        <v>206</v>
      </c>
    </row>
    <row r="10692" spans="1:6" x14ac:dyDescent="0.3">
      <c r="A10692" s="213">
        <v>2015</v>
      </c>
      <c r="B10692" s="213" t="s">
        <v>92</v>
      </c>
      <c r="C10692" s="213" t="s">
        <v>82</v>
      </c>
      <c r="D10692" s="213" t="s">
        <v>71</v>
      </c>
      <c r="E10692" s="213">
        <v>294</v>
      </c>
      <c r="F10692" s="213" t="s">
        <v>206</v>
      </c>
    </row>
    <row r="10693" spans="1:6" x14ac:dyDescent="0.3">
      <c r="A10693" s="213">
        <v>2015</v>
      </c>
      <c r="B10693" s="213" t="s">
        <v>92</v>
      </c>
      <c r="C10693" s="213" t="s">
        <v>82</v>
      </c>
      <c r="D10693" s="213" t="s">
        <v>52</v>
      </c>
      <c r="E10693" s="213">
        <v>87</v>
      </c>
      <c r="F10693" s="213" t="s">
        <v>206</v>
      </c>
    </row>
    <row r="10694" spans="1:6" x14ac:dyDescent="0.3">
      <c r="A10694" s="213">
        <v>2015</v>
      </c>
      <c r="B10694" s="213" t="s">
        <v>92</v>
      </c>
      <c r="C10694" s="213" t="s">
        <v>82</v>
      </c>
      <c r="D10694" s="213" t="s">
        <v>20</v>
      </c>
      <c r="E10694" s="213">
        <v>568</v>
      </c>
      <c r="F10694" s="213" t="s">
        <v>206</v>
      </c>
    </row>
    <row r="10695" spans="1:6" x14ac:dyDescent="0.3">
      <c r="A10695" s="213">
        <v>2015</v>
      </c>
      <c r="B10695" s="213" t="s">
        <v>92</v>
      </c>
      <c r="C10695" s="213" t="s">
        <v>82</v>
      </c>
      <c r="D10695" s="213" t="s">
        <v>95</v>
      </c>
      <c r="E10695" s="292">
        <v>1239</v>
      </c>
      <c r="F10695" s="213" t="s">
        <v>206</v>
      </c>
    </row>
    <row r="10696" spans="1:6" x14ac:dyDescent="0.3">
      <c r="A10696" s="213">
        <v>2015</v>
      </c>
      <c r="B10696" s="213" t="s">
        <v>92</v>
      </c>
      <c r="C10696" s="213" t="s">
        <v>82</v>
      </c>
      <c r="D10696" s="213" t="s">
        <v>30</v>
      </c>
      <c r="E10696" s="213">
        <v>121</v>
      </c>
      <c r="F10696" s="213" t="s">
        <v>206</v>
      </c>
    </row>
    <row r="10697" spans="1:6" x14ac:dyDescent="0.3">
      <c r="A10697" s="213">
        <v>2015</v>
      </c>
      <c r="B10697" s="213" t="s">
        <v>92</v>
      </c>
      <c r="C10697" s="213" t="s">
        <v>82</v>
      </c>
      <c r="D10697" s="213" t="s">
        <v>58</v>
      </c>
      <c r="E10697" s="213">
        <v>37</v>
      </c>
      <c r="F10697" s="213" t="s">
        <v>206</v>
      </c>
    </row>
    <row r="10698" spans="1:6" x14ac:dyDescent="0.3">
      <c r="A10698" s="213">
        <v>2015</v>
      </c>
      <c r="B10698" s="213" t="s">
        <v>92</v>
      </c>
      <c r="C10698" s="213" t="s">
        <v>82</v>
      </c>
      <c r="D10698" s="213" t="s">
        <v>281</v>
      </c>
      <c r="E10698" s="292">
        <v>3544</v>
      </c>
      <c r="F10698" s="213" t="s">
        <v>206</v>
      </c>
    </row>
    <row r="10699" spans="1:6" x14ac:dyDescent="0.3">
      <c r="A10699" s="213">
        <v>2015</v>
      </c>
      <c r="B10699" s="213" t="s">
        <v>92</v>
      </c>
      <c r="C10699" s="213" t="s">
        <v>82</v>
      </c>
      <c r="D10699" s="213" t="s">
        <v>282</v>
      </c>
      <c r="E10699" s="213">
        <v>108</v>
      </c>
      <c r="F10699" s="213" t="s">
        <v>206</v>
      </c>
    </row>
    <row r="10700" spans="1:6" x14ac:dyDescent="0.3">
      <c r="A10700" s="213">
        <v>2015</v>
      </c>
      <c r="B10700" s="213" t="s">
        <v>92</v>
      </c>
      <c r="C10700" s="213" t="s">
        <v>82</v>
      </c>
      <c r="D10700" s="213" t="s">
        <v>145</v>
      </c>
      <c r="E10700" s="292">
        <v>12494</v>
      </c>
      <c r="F10700" s="213" t="s">
        <v>206</v>
      </c>
    </row>
    <row r="10701" spans="1:6" x14ac:dyDescent="0.3">
      <c r="A10701" s="213">
        <v>2015</v>
      </c>
      <c r="B10701" s="213" t="s">
        <v>92</v>
      </c>
      <c r="C10701" s="213" t="s">
        <v>82</v>
      </c>
      <c r="D10701" s="213" t="s">
        <v>146</v>
      </c>
      <c r="E10701" s="292">
        <v>8335</v>
      </c>
      <c r="F10701" s="213" t="s">
        <v>206</v>
      </c>
    </row>
    <row r="10702" spans="1:6" x14ac:dyDescent="0.3">
      <c r="A10702" s="213">
        <v>2015</v>
      </c>
      <c r="B10702" s="213" t="s">
        <v>92</v>
      </c>
      <c r="C10702" s="213" t="s">
        <v>82</v>
      </c>
      <c r="D10702" s="213" t="s">
        <v>147</v>
      </c>
      <c r="E10702" s="292">
        <v>17127</v>
      </c>
      <c r="F10702" s="213" t="s">
        <v>206</v>
      </c>
    </row>
    <row r="10703" spans="1:6" x14ac:dyDescent="0.3">
      <c r="A10703" s="213">
        <v>2015</v>
      </c>
      <c r="B10703" s="213" t="s">
        <v>92</v>
      </c>
      <c r="C10703" s="213" t="s">
        <v>87</v>
      </c>
      <c r="D10703" s="213" t="s">
        <v>35</v>
      </c>
      <c r="E10703" s="213">
        <v>76</v>
      </c>
      <c r="F10703" s="213" t="s">
        <v>206</v>
      </c>
    </row>
    <row r="10704" spans="1:6" x14ac:dyDescent="0.3">
      <c r="A10704" s="213">
        <v>2015</v>
      </c>
      <c r="B10704" s="213" t="s">
        <v>92</v>
      </c>
      <c r="C10704" s="213" t="s">
        <v>87</v>
      </c>
      <c r="D10704" s="213" t="s">
        <v>41</v>
      </c>
      <c r="E10704" s="213">
        <v>61</v>
      </c>
      <c r="F10704" s="213" t="s">
        <v>206</v>
      </c>
    </row>
    <row r="10705" spans="1:6" x14ac:dyDescent="0.3">
      <c r="A10705" s="213">
        <v>2015</v>
      </c>
      <c r="B10705" s="213" t="s">
        <v>92</v>
      </c>
      <c r="C10705" s="213" t="s">
        <v>87</v>
      </c>
      <c r="D10705" s="213" t="s">
        <v>59</v>
      </c>
      <c r="E10705" s="213">
        <v>119</v>
      </c>
      <c r="F10705" s="213" t="s">
        <v>206</v>
      </c>
    </row>
    <row r="10706" spans="1:6" x14ac:dyDescent="0.3">
      <c r="A10706" s="213">
        <v>2015</v>
      </c>
      <c r="B10706" s="213" t="s">
        <v>92</v>
      </c>
      <c r="C10706" s="213" t="s">
        <v>87</v>
      </c>
      <c r="D10706" s="213" t="s">
        <v>79</v>
      </c>
      <c r="E10706" s="292">
        <v>1341</v>
      </c>
      <c r="F10706" s="213" t="s">
        <v>206</v>
      </c>
    </row>
    <row r="10707" spans="1:6" x14ac:dyDescent="0.3">
      <c r="A10707" s="213">
        <v>2015</v>
      </c>
      <c r="B10707" s="213" t="s">
        <v>92</v>
      </c>
      <c r="C10707" s="213" t="s">
        <v>87</v>
      </c>
      <c r="D10707" s="213" t="s">
        <v>17</v>
      </c>
      <c r="E10707" s="213">
        <v>842</v>
      </c>
      <c r="F10707" s="213" t="s">
        <v>206</v>
      </c>
    </row>
    <row r="10708" spans="1:6" x14ac:dyDescent="0.3">
      <c r="A10708" s="213">
        <v>2015</v>
      </c>
      <c r="B10708" s="213" t="s">
        <v>92</v>
      </c>
      <c r="C10708" s="213" t="s">
        <v>87</v>
      </c>
      <c r="D10708" s="213" t="s">
        <v>274</v>
      </c>
      <c r="E10708" s="213">
        <v>99</v>
      </c>
      <c r="F10708" s="213" t="s">
        <v>206</v>
      </c>
    </row>
    <row r="10709" spans="1:6" x14ac:dyDescent="0.3">
      <c r="A10709" s="213">
        <v>2015</v>
      </c>
      <c r="B10709" s="213" t="s">
        <v>92</v>
      </c>
      <c r="C10709" s="213" t="s">
        <v>87</v>
      </c>
      <c r="D10709" s="213" t="s">
        <v>66</v>
      </c>
      <c r="E10709" s="213">
        <v>240</v>
      </c>
      <c r="F10709" s="213" t="s">
        <v>206</v>
      </c>
    </row>
    <row r="10710" spans="1:6" x14ac:dyDescent="0.3">
      <c r="A10710" s="213">
        <v>2015</v>
      </c>
      <c r="B10710" s="213" t="s">
        <v>92</v>
      </c>
      <c r="C10710" s="213" t="s">
        <v>87</v>
      </c>
      <c r="D10710" s="213" t="s">
        <v>283</v>
      </c>
      <c r="E10710" s="213">
        <v>76</v>
      </c>
      <c r="F10710" s="213" t="s">
        <v>206</v>
      </c>
    </row>
    <row r="10711" spans="1:6" x14ac:dyDescent="0.3">
      <c r="A10711" s="213">
        <v>2015</v>
      </c>
      <c r="B10711" s="213" t="s">
        <v>92</v>
      </c>
      <c r="C10711" s="213" t="s">
        <v>87</v>
      </c>
      <c r="D10711" s="213" t="s">
        <v>11</v>
      </c>
      <c r="E10711" s="292">
        <v>1395</v>
      </c>
      <c r="F10711" s="213" t="s">
        <v>206</v>
      </c>
    </row>
    <row r="10712" spans="1:6" x14ac:dyDescent="0.3">
      <c r="A10712" s="213">
        <v>2015</v>
      </c>
      <c r="B10712" s="213" t="s">
        <v>92</v>
      </c>
      <c r="C10712" s="213" t="s">
        <v>87</v>
      </c>
      <c r="D10712" s="213" t="s">
        <v>56</v>
      </c>
      <c r="E10712" s="213">
        <v>351</v>
      </c>
      <c r="F10712" s="213" t="s">
        <v>206</v>
      </c>
    </row>
    <row r="10713" spans="1:6" x14ac:dyDescent="0.3">
      <c r="A10713" s="213">
        <v>2015</v>
      </c>
      <c r="B10713" s="213" t="s">
        <v>92</v>
      </c>
      <c r="C10713" s="213" t="s">
        <v>87</v>
      </c>
      <c r="D10713" s="213" t="s">
        <v>29</v>
      </c>
      <c r="E10713" s="213">
        <v>424</v>
      </c>
      <c r="F10713" s="213" t="s">
        <v>206</v>
      </c>
    </row>
    <row r="10714" spans="1:6" x14ac:dyDescent="0.3">
      <c r="A10714" s="213">
        <v>2015</v>
      </c>
      <c r="B10714" s="213" t="s">
        <v>92</v>
      </c>
      <c r="C10714" s="213" t="s">
        <v>87</v>
      </c>
      <c r="D10714" s="213" t="s">
        <v>40</v>
      </c>
      <c r="E10714" s="213">
        <v>31</v>
      </c>
      <c r="F10714" s="213" t="s">
        <v>206</v>
      </c>
    </row>
    <row r="10715" spans="1:6" x14ac:dyDescent="0.3">
      <c r="A10715" s="213">
        <v>2015</v>
      </c>
      <c r="B10715" s="213" t="s">
        <v>92</v>
      </c>
      <c r="C10715" s="213" t="s">
        <v>87</v>
      </c>
      <c r="D10715" s="213" t="s">
        <v>47</v>
      </c>
      <c r="E10715" s="292">
        <v>1011</v>
      </c>
      <c r="F10715" s="213" t="s">
        <v>206</v>
      </c>
    </row>
    <row r="10716" spans="1:6" x14ac:dyDescent="0.3">
      <c r="A10716" s="213">
        <v>2015</v>
      </c>
      <c r="B10716" s="213" t="s">
        <v>92</v>
      </c>
      <c r="C10716" s="213" t="s">
        <v>87</v>
      </c>
      <c r="D10716" s="213" t="s">
        <v>57</v>
      </c>
      <c r="E10716" s="213">
        <v>190</v>
      </c>
      <c r="F10716" s="213" t="s">
        <v>206</v>
      </c>
    </row>
    <row r="10717" spans="1:6" x14ac:dyDescent="0.3">
      <c r="A10717" s="213">
        <v>2015</v>
      </c>
      <c r="B10717" s="213" t="s">
        <v>92</v>
      </c>
      <c r="C10717" s="213" t="s">
        <v>87</v>
      </c>
      <c r="D10717" s="213" t="s">
        <v>74</v>
      </c>
      <c r="E10717" s="213">
        <v>969</v>
      </c>
      <c r="F10717" s="213" t="s">
        <v>206</v>
      </c>
    </row>
    <row r="10718" spans="1:6" x14ac:dyDescent="0.3">
      <c r="A10718" s="213">
        <v>2015</v>
      </c>
      <c r="B10718" s="213" t="s">
        <v>92</v>
      </c>
      <c r="C10718" s="213" t="s">
        <v>87</v>
      </c>
      <c r="D10718" s="213" t="s">
        <v>53</v>
      </c>
      <c r="E10718" s="213">
        <v>134</v>
      </c>
      <c r="F10718" s="213" t="s">
        <v>206</v>
      </c>
    </row>
    <row r="10719" spans="1:6" x14ac:dyDescent="0.3">
      <c r="A10719" s="213">
        <v>2015</v>
      </c>
      <c r="B10719" s="213" t="s">
        <v>92</v>
      </c>
      <c r="C10719" s="213" t="s">
        <v>87</v>
      </c>
      <c r="D10719" s="213" t="s">
        <v>49</v>
      </c>
      <c r="E10719" s="213">
        <v>54</v>
      </c>
      <c r="F10719" s="213" t="s">
        <v>206</v>
      </c>
    </row>
    <row r="10720" spans="1:6" x14ac:dyDescent="0.3">
      <c r="A10720" s="213">
        <v>2015</v>
      </c>
      <c r="B10720" s="213" t="s">
        <v>92</v>
      </c>
      <c r="C10720" s="213" t="s">
        <v>87</v>
      </c>
      <c r="D10720" s="213" t="s">
        <v>33</v>
      </c>
      <c r="E10720" s="213">
        <v>266</v>
      </c>
      <c r="F10720" s="213" t="s">
        <v>206</v>
      </c>
    </row>
    <row r="10721" spans="1:6" x14ac:dyDescent="0.3">
      <c r="A10721" s="213">
        <v>2015</v>
      </c>
      <c r="B10721" s="213" t="s">
        <v>92</v>
      </c>
      <c r="C10721" s="213" t="s">
        <v>87</v>
      </c>
      <c r="D10721" s="213" t="s">
        <v>60</v>
      </c>
      <c r="E10721" s="213">
        <v>389</v>
      </c>
      <c r="F10721" s="213" t="s">
        <v>206</v>
      </c>
    </row>
    <row r="10722" spans="1:6" x14ac:dyDescent="0.3">
      <c r="A10722" s="213">
        <v>2015</v>
      </c>
      <c r="B10722" s="213" t="s">
        <v>92</v>
      </c>
      <c r="C10722" s="213" t="s">
        <v>87</v>
      </c>
      <c r="D10722" s="213" t="s">
        <v>25</v>
      </c>
      <c r="E10722" s="213">
        <v>944</v>
      </c>
      <c r="F10722" s="213" t="s">
        <v>206</v>
      </c>
    </row>
    <row r="10723" spans="1:6" x14ac:dyDescent="0.3">
      <c r="A10723" s="213">
        <v>2015</v>
      </c>
      <c r="B10723" s="213" t="s">
        <v>92</v>
      </c>
      <c r="C10723" s="213" t="s">
        <v>87</v>
      </c>
      <c r="D10723" s="213" t="s">
        <v>7</v>
      </c>
      <c r="E10723" s="292">
        <v>1091</v>
      </c>
      <c r="F10723" s="213" t="s">
        <v>206</v>
      </c>
    </row>
    <row r="10724" spans="1:6" x14ac:dyDescent="0.3">
      <c r="A10724" s="213">
        <v>2015</v>
      </c>
      <c r="B10724" s="213" t="s">
        <v>92</v>
      </c>
      <c r="C10724" s="213" t="s">
        <v>87</v>
      </c>
      <c r="D10724" s="213" t="s">
        <v>51</v>
      </c>
      <c r="E10724" s="213">
        <v>35</v>
      </c>
      <c r="F10724" s="213" t="s">
        <v>206</v>
      </c>
    </row>
    <row r="10725" spans="1:6" x14ac:dyDescent="0.3">
      <c r="A10725" s="213">
        <v>2015</v>
      </c>
      <c r="B10725" s="213" t="s">
        <v>92</v>
      </c>
      <c r="C10725" s="213" t="s">
        <v>87</v>
      </c>
      <c r="D10725" s="213" t="s">
        <v>55</v>
      </c>
      <c r="E10725" s="213">
        <v>50</v>
      </c>
      <c r="F10725" s="213" t="s">
        <v>206</v>
      </c>
    </row>
    <row r="10726" spans="1:6" x14ac:dyDescent="0.3">
      <c r="A10726" s="213">
        <v>2015</v>
      </c>
      <c r="B10726" s="213" t="s">
        <v>92</v>
      </c>
      <c r="C10726" s="213" t="s">
        <v>87</v>
      </c>
      <c r="D10726" s="213" t="s">
        <v>36</v>
      </c>
      <c r="E10726" s="213">
        <v>364</v>
      </c>
      <c r="F10726" s="213" t="s">
        <v>206</v>
      </c>
    </row>
    <row r="10727" spans="1:6" x14ac:dyDescent="0.3">
      <c r="A10727" s="213">
        <v>2015</v>
      </c>
      <c r="B10727" s="213" t="s">
        <v>92</v>
      </c>
      <c r="C10727" s="213" t="s">
        <v>87</v>
      </c>
      <c r="D10727" s="213" t="s">
        <v>21</v>
      </c>
      <c r="E10727" s="213">
        <v>405</v>
      </c>
      <c r="F10727" s="213" t="s">
        <v>206</v>
      </c>
    </row>
    <row r="10728" spans="1:6" x14ac:dyDescent="0.3">
      <c r="A10728" s="213">
        <v>2015</v>
      </c>
      <c r="B10728" s="213" t="s">
        <v>92</v>
      </c>
      <c r="C10728" s="213" t="s">
        <v>87</v>
      </c>
      <c r="D10728" s="213" t="s">
        <v>42</v>
      </c>
      <c r="E10728" s="213">
        <v>48</v>
      </c>
      <c r="F10728" s="213" t="s">
        <v>206</v>
      </c>
    </row>
    <row r="10729" spans="1:6" x14ac:dyDescent="0.3">
      <c r="A10729" s="213">
        <v>2015</v>
      </c>
      <c r="B10729" s="213" t="s">
        <v>92</v>
      </c>
      <c r="C10729" s="213" t="s">
        <v>87</v>
      </c>
      <c r="D10729" s="213" t="s">
        <v>286</v>
      </c>
      <c r="E10729" s="213">
        <v>50</v>
      </c>
      <c r="F10729" s="213" t="s">
        <v>206</v>
      </c>
    </row>
    <row r="10730" spans="1:6" x14ac:dyDescent="0.3">
      <c r="A10730" s="213">
        <v>2015</v>
      </c>
      <c r="B10730" s="213" t="s">
        <v>92</v>
      </c>
      <c r="C10730" s="213" t="s">
        <v>87</v>
      </c>
      <c r="D10730" s="213" t="s">
        <v>16</v>
      </c>
      <c r="E10730" s="213">
        <v>898</v>
      </c>
      <c r="F10730" s="213" t="s">
        <v>206</v>
      </c>
    </row>
    <row r="10731" spans="1:6" x14ac:dyDescent="0.3">
      <c r="A10731" s="213">
        <v>2015</v>
      </c>
      <c r="B10731" s="213" t="s">
        <v>92</v>
      </c>
      <c r="C10731" s="213" t="s">
        <v>87</v>
      </c>
      <c r="D10731" s="213" t="s">
        <v>2</v>
      </c>
      <c r="E10731" s="292">
        <v>1875</v>
      </c>
      <c r="F10731" s="213" t="s">
        <v>206</v>
      </c>
    </row>
    <row r="10732" spans="1:6" x14ac:dyDescent="0.3">
      <c r="A10732" s="213">
        <v>2015</v>
      </c>
      <c r="B10732" s="213" t="s">
        <v>92</v>
      </c>
      <c r="C10732" s="213" t="s">
        <v>87</v>
      </c>
      <c r="D10732" s="213" t="s">
        <v>287</v>
      </c>
      <c r="E10732" s="213">
        <v>45</v>
      </c>
      <c r="F10732" s="213" t="s">
        <v>206</v>
      </c>
    </row>
    <row r="10733" spans="1:6" x14ac:dyDescent="0.3">
      <c r="A10733" s="213">
        <v>2015</v>
      </c>
      <c r="B10733" s="213" t="s">
        <v>92</v>
      </c>
      <c r="C10733" s="213" t="s">
        <v>87</v>
      </c>
      <c r="D10733" s="213" t="s">
        <v>288</v>
      </c>
      <c r="E10733" s="213">
        <v>54</v>
      </c>
      <c r="F10733" s="213" t="s">
        <v>206</v>
      </c>
    </row>
    <row r="10734" spans="1:6" x14ac:dyDescent="0.3">
      <c r="A10734" s="213">
        <v>2015</v>
      </c>
      <c r="B10734" s="213" t="s">
        <v>92</v>
      </c>
      <c r="C10734" s="213" t="s">
        <v>87</v>
      </c>
      <c r="D10734" s="213" t="s">
        <v>4</v>
      </c>
      <c r="E10734" s="292">
        <v>1999</v>
      </c>
      <c r="F10734" s="213" t="s">
        <v>206</v>
      </c>
    </row>
    <row r="10735" spans="1:6" x14ac:dyDescent="0.3">
      <c r="A10735" s="213">
        <v>2015</v>
      </c>
      <c r="B10735" s="213" t="s">
        <v>92</v>
      </c>
      <c r="C10735" s="213" t="s">
        <v>87</v>
      </c>
      <c r="D10735" s="213" t="s">
        <v>38</v>
      </c>
      <c r="E10735" s="213">
        <v>118</v>
      </c>
      <c r="F10735" s="213" t="s">
        <v>206</v>
      </c>
    </row>
    <row r="10736" spans="1:6" x14ac:dyDescent="0.3">
      <c r="A10736" s="213">
        <v>2015</v>
      </c>
      <c r="B10736" s="213" t="s">
        <v>92</v>
      </c>
      <c r="C10736" s="213" t="s">
        <v>87</v>
      </c>
      <c r="D10736" s="213" t="s">
        <v>275</v>
      </c>
      <c r="E10736" s="213">
        <v>236</v>
      </c>
      <c r="F10736" s="213" t="s">
        <v>206</v>
      </c>
    </row>
    <row r="10737" spans="1:6" x14ac:dyDescent="0.3">
      <c r="A10737" s="213">
        <v>2015</v>
      </c>
      <c r="B10737" s="213" t="s">
        <v>92</v>
      </c>
      <c r="C10737" s="213" t="s">
        <v>87</v>
      </c>
      <c r="D10737" s="213" t="s">
        <v>8</v>
      </c>
      <c r="E10737" s="213">
        <v>756</v>
      </c>
      <c r="F10737" s="213" t="s">
        <v>206</v>
      </c>
    </row>
    <row r="10738" spans="1:6" x14ac:dyDescent="0.3">
      <c r="A10738" s="213">
        <v>2015</v>
      </c>
      <c r="B10738" s="213" t="s">
        <v>92</v>
      </c>
      <c r="C10738" s="213" t="s">
        <v>87</v>
      </c>
      <c r="D10738" s="213" t="s">
        <v>289</v>
      </c>
      <c r="E10738" s="213">
        <v>30</v>
      </c>
      <c r="F10738" s="213" t="s">
        <v>206</v>
      </c>
    </row>
    <row r="10739" spans="1:6" x14ac:dyDescent="0.3">
      <c r="A10739" s="213">
        <v>2015</v>
      </c>
      <c r="B10739" s="213" t="s">
        <v>92</v>
      </c>
      <c r="C10739" s="213" t="s">
        <v>87</v>
      </c>
      <c r="D10739" s="213" t="s">
        <v>78</v>
      </c>
      <c r="E10739" s="292">
        <v>1084</v>
      </c>
      <c r="F10739" s="213" t="s">
        <v>206</v>
      </c>
    </row>
    <row r="10740" spans="1:6" x14ac:dyDescent="0.3">
      <c r="A10740" s="213">
        <v>2015</v>
      </c>
      <c r="B10740" s="213" t="s">
        <v>92</v>
      </c>
      <c r="C10740" s="213" t="s">
        <v>87</v>
      </c>
      <c r="D10740" s="213" t="s">
        <v>27</v>
      </c>
      <c r="E10740" s="213">
        <v>751</v>
      </c>
      <c r="F10740" s="213" t="s">
        <v>206</v>
      </c>
    </row>
    <row r="10741" spans="1:6" x14ac:dyDescent="0.3">
      <c r="A10741" s="213">
        <v>2015</v>
      </c>
      <c r="B10741" s="213" t="s">
        <v>92</v>
      </c>
      <c r="C10741" s="213" t="s">
        <v>87</v>
      </c>
      <c r="D10741" s="213" t="s">
        <v>13</v>
      </c>
      <c r="E10741" s="213">
        <v>319</v>
      </c>
      <c r="F10741" s="213" t="s">
        <v>206</v>
      </c>
    </row>
    <row r="10742" spans="1:6" x14ac:dyDescent="0.3">
      <c r="A10742" s="213">
        <v>2015</v>
      </c>
      <c r="B10742" s="213" t="s">
        <v>92</v>
      </c>
      <c r="C10742" s="213" t="s">
        <v>87</v>
      </c>
      <c r="D10742" s="213" t="s">
        <v>70</v>
      </c>
      <c r="E10742" s="213">
        <v>836</v>
      </c>
      <c r="F10742" s="213" t="s">
        <v>206</v>
      </c>
    </row>
    <row r="10743" spans="1:6" x14ac:dyDescent="0.3">
      <c r="A10743" s="213">
        <v>2015</v>
      </c>
      <c r="B10743" s="213" t="s">
        <v>92</v>
      </c>
      <c r="C10743" s="213" t="s">
        <v>87</v>
      </c>
      <c r="D10743" s="213" t="s">
        <v>72</v>
      </c>
      <c r="E10743" s="213">
        <v>203</v>
      </c>
      <c r="F10743" s="213" t="s">
        <v>206</v>
      </c>
    </row>
    <row r="10744" spans="1:6" x14ac:dyDescent="0.3">
      <c r="A10744" s="213">
        <v>2015</v>
      </c>
      <c r="B10744" s="213" t="s">
        <v>92</v>
      </c>
      <c r="C10744" s="213" t="s">
        <v>87</v>
      </c>
      <c r="D10744" s="213" t="s">
        <v>276</v>
      </c>
      <c r="E10744" s="213">
        <v>82</v>
      </c>
      <c r="F10744" s="213" t="s">
        <v>206</v>
      </c>
    </row>
    <row r="10745" spans="1:6" x14ac:dyDescent="0.3">
      <c r="A10745" s="213">
        <v>2015</v>
      </c>
      <c r="B10745" s="213" t="s">
        <v>92</v>
      </c>
      <c r="C10745" s="213" t="s">
        <v>87</v>
      </c>
      <c r="D10745" s="213" t="s">
        <v>6</v>
      </c>
      <c r="E10745" s="292">
        <v>1863</v>
      </c>
      <c r="F10745" s="213" t="s">
        <v>206</v>
      </c>
    </row>
    <row r="10746" spans="1:6" x14ac:dyDescent="0.3">
      <c r="A10746" s="213">
        <v>2015</v>
      </c>
      <c r="B10746" s="213" t="s">
        <v>92</v>
      </c>
      <c r="C10746" s="213" t="s">
        <v>87</v>
      </c>
      <c r="D10746" s="213" t="s">
        <v>62</v>
      </c>
      <c r="E10746" s="213">
        <v>619</v>
      </c>
      <c r="F10746" s="213" t="s">
        <v>206</v>
      </c>
    </row>
    <row r="10747" spans="1:6" x14ac:dyDescent="0.3">
      <c r="A10747" s="213">
        <v>2015</v>
      </c>
      <c r="B10747" s="213" t="s">
        <v>92</v>
      </c>
      <c r="C10747" s="213" t="s">
        <v>87</v>
      </c>
      <c r="D10747" s="213" t="s">
        <v>5</v>
      </c>
      <c r="E10747" s="292">
        <v>1483</v>
      </c>
      <c r="F10747" s="213" t="s">
        <v>206</v>
      </c>
    </row>
    <row r="10748" spans="1:6" x14ac:dyDescent="0.3">
      <c r="A10748" s="213">
        <v>2015</v>
      </c>
      <c r="B10748" s="213" t="s">
        <v>92</v>
      </c>
      <c r="C10748" s="213" t="s">
        <v>87</v>
      </c>
      <c r="D10748" s="213" t="s">
        <v>37</v>
      </c>
      <c r="E10748" s="213">
        <v>42</v>
      </c>
      <c r="F10748" s="213" t="s">
        <v>206</v>
      </c>
    </row>
    <row r="10749" spans="1:6" x14ac:dyDescent="0.3">
      <c r="A10749" s="213">
        <v>2015</v>
      </c>
      <c r="B10749" s="213" t="s">
        <v>92</v>
      </c>
      <c r="C10749" s="213" t="s">
        <v>87</v>
      </c>
      <c r="D10749" s="213" t="s">
        <v>76</v>
      </c>
      <c r="E10749" s="213">
        <v>871</v>
      </c>
      <c r="F10749" s="213" t="s">
        <v>206</v>
      </c>
    </row>
    <row r="10750" spans="1:6" x14ac:dyDescent="0.3">
      <c r="A10750" s="213">
        <v>2015</v>
      </c>
      <c r="B10750" s="213" t="s">
        <v>92</v>
      </c>
      <c r="C10750" s="213" t="s">
        <v>87</v>
      </c>
      <c r="D10750" s="213" t="s">
        <v>63</v>
      </c>
      <c r="E10750" s="213">
        <v>221</v>
      </c>
      <c r="F10750" s="213" t="s">
        <v>206</v>
      </c>
    </row>
    <row r="10751" spans="1:6" x14ac:dyDescent="0.3">
      <c r="A10751" s="213">
        <v>2015</v>
      </c>
      <c r="B10751" s="213" t="s">
        <v>92</v>
      </c>
      <c r="C10751" s="213" t="s">
        <v>87</v>
      </c>
      <c r="D10751" s="213" t="s">
        <v>277</v>
      </c>
      <c r="E10751" s="213">
        <v>124</v>
      </c>
      <c r="F10751" s="213" t="s">
        <v>206</v>
      </c>
    </row>
    <row r="10752" spans="1:6" x14ac:dyDescent="0.3">
      <c r="A10752" s="213">
        <v>2015</v>
      </c>
      <c r="B10752" s="213" t="s">
        <v>92</v>
      </c>
      <c r="C10752" s="213" t="s">
        <v>87</v>
      </c>
      <c r="D10752" s="213" t="s">
        <v>43</v>
      </c>
      <c r="E10752" s="213">
        <v>233</v>
      </c>
      <c r="F10752" s="213" t="s">
        <v>206</v>
      </c>
    </row>
    <row r="10753" spans="1:6" x14ac:dyDescent="0.3">
      <c r="A10753" s="213">
        <v>2015</v>
      </c>
      <c r="B10753" s="213" t="s">
        <v>92</v>
      </c>
      <c r="C10753" s="213" t="s">
        <v>87</v>
      </c>
      <c r="D10753" s="213" t="s">
        <v>65</v>
      </c>
      <c r="E10753" s="213">
        <v>286</v>
      </c>
      <c r="F10753" s="213" t="s">
        <v>206</v>
      </c>
    </row>
    <row r="10754" spans="1:6" x14ac:dyDescent="0.3">
      <c r="A10754" s="213">
        <v>2015</v>
      </c>
      <c r="B10754" s="213" t="s">
        <v>92</v>
      </c>
      <c r="C10754" s="213" t="s">
        <v>87</v>
      </c>
      <c r="D10754" s="213" t="s">
        <v>22</v>
      </c>
      <c r="E10754" s="213">
        <v>368</v>
      </c>
      <c r="F10754" s="213" t="s">
        <v>206</v>
      </c>
    </row>
    <row r="10755" spans="1:6" x14ac:dyDescent="0.3">
      <c r="A10755" s="213">
        <v>2015</v>
      </c>
      <c r="B10755" s="213" t="s">
        <v>92</v>
      </c>
      <c r="C10755" s="213" t="s">
        <v>87</v>
      </c>
      <c r="D10755" s="213" t="s">
        <v>61</v>
      </c>
      <c r="E10755" s="213">
        <v>186</v>
      </c>
      <c r="F10755" s="213" t="s">
        <v>206</v>
      </c>
    </row>
    <row r="10756" spans="1:6" x14ac:dyDescent="0.3">
      <c r="A10756" s="213">
        <v>2015</v>
      </c>
      <c r="B10756" s="213" t="s">
        <v>92</v>
      </c>
      <c r="C10756" s="213" t="s">
        <v>87</v>
      </c>
      <c r="D10756" s="213" t="s">
        <v>23</v>
      </c>
      <c r="E10756" s="213">
        <v>456</v>
      </c>
      <c r="F10756" s="213" t="s">
        <v>206</v>
      </c>
    </row>
    <row r="10757" spans="1:6" x14ac:dyDescent="0.3">
      <c r="A10757" s="213">
        <v>2015</v>
      </c>
      <c r="B10757" s="213" t="s">
        <v>92</v>
      </c>
      <c r="C10757" s="213" t="s">
        <v>87</v>
      </c>
      <c r="D10757" s="213" t="s">
        <v>12</v>
      </c>
      <c r="E10757" s="213">
        <v>268</v>
      </c>
      <c r="F10757" s="213" t="s">
        <v>206</v>
      </c>
    </row>
    <row r="10758" spans="1:6" x14ac:dyDescent="0.3">
      <c r="A10758" s="213">
        <v>2015</v>
      </c>
      <c r="B10758" s="213" t="s">
        <v>92</v>
      </c>
      <c r="C10758" s="213" t="s">
        <v>87</v>
      </c>
      <c r="D10758" s="213" t="s">
        <v>278</v>
      </c>
      <c r="E10758" s="213">
        <v>571</v>
      </c>
      <c r="F10758" s="213" t="s">
        <v>206</v>
      </c>
    </row>
    <row r="10759" spans="1:6" x14ac:dyDescent="0.3">
      <c r="A10759" s="213">
        <v>2015</v>
      </c>
      <c r="B10759" s="213" t="s">
        <v>92</v>
      </c>
      <c r="C10759" s="213" t="s">
        <v>87</v>
      </c>
      <c r="D10759" s="213" t="s">
        <v>19</v>
      </c>
      <c r="E10759" s="213">
        <v>501</v>
      </c>
      <c r="F10759" s="213" t="s">
        <v>206</v>
      </c>
    </row>
    <row r="10760" spans="1:6" x14ac:dyDescent="0.3">
      <c r="A10760" s="213">
        <v>2015</v>
      </c>
      <c r="B10760" s="213" t="s">
        <v>92</v>
      </c>
      <c r="C10760" s="213" t="s">
        <v>87</v>
      </c>
      <c r="D10760" s="213" t="s">
        <v>45</v>
      </c>
      <c r="E10760" s="213">
        <v>104</v>
      </c>
      <c r="F10760" s="213" t="s">
        <v>206</v>
      </c>
    </row>
    <row r="10761" spans="1:6" x14ac:dyDescent="0.3">
      <c r="A10761" s="213">
        <v>2015</v>
      </c>
      <c r="B10761" s="213" t="s">
        <v>92</v>
      </c>
      <c r="C10761" s="213" t="s">
        <v>87</v>
      </c>
      <c r="D10761" s="213" t="s">
        <v>48</v>
      </c>
      <c r="E10761" s="213">
        <v>286</v>
      </c>
      <c r="F10761" s="213" t="s">
        <v>206</v>
      </c>
    </row>
    <row r="10762" spans="1:6" x14ac:dyDescent="0.3">
      <c r="A10762" s="213">
        <v>2015</v>
      </c>
      <c r="B10762" s="213" t="s">
        <v>92</v>
      </c>
      <c r="C10762" s="213" t="s">
        <v>87</v>
      </c>
      <c r="D10762" s="213" t="s">
        <v>34</v>
      </c>
      <c r="E10762" s="213">
        <v>153</v>
      </c>
      <c r="F10762" s="213" t="s">
        <v>206</v>
      </c>
    </row>
    <row r="10763" spans="1:6" x14ac:dyDescent="0.3">
      <c r="A10763" s="213">
        <v>2015</v>
      </c>
      <c r="B10763" s="213" t="s">
        <v>92</v>
      </c>
      <c r="C10763" s="213" t="s">
        <v>87</v>
      </c>
      <c r="D10763" s="213" t="s">
        <v>3</v>
      </c>
      <c r="E10763" s="292">
        <v>1768</v>
      </c>
      <c r="F10763" s="213" t="s">
        <v>206</v>
      </c>
    </row>
    <row r="10764" spans="1:6" x14ac:dyDescent="0.3">
      <c r="A10764" s="213">
        <v>2015</v>
      </c>
      <c r="B10764" s="213" t="s">
        <v>92</v>
      </c>
      <c r="C10764" s="213" t="s">
        <v>87</v>
      </c>
      <c r="D10764" s="213" t="s">
        <v>80</v>
      </c>
      <c r="E10764" s="213">
        <v>562</v>
      </c>
      <c r="F10764" s="213" t="s">
        <v>206</v>
      </c>
    </row>
    <row r="10765" spans="1:6" x14ac:dyDescent="0.3">
      <c r="A10765" s="213">
        <v>2015</v>
      </c>
      <c r="B10765" s="213" t="s">
        <v>92</v>
      </c>
      <c r="C10765" s="213" t="s">
        <v>87</v>
      </c>
      <c r="D10765" s="213" t="s">
        <v>39</v>
      </c>
      <c r="E10765" s="213">
        <v>400</v>
      </c>
      <c r="F10765" s="213" t="s">
        <v>206</v>
      </c>
    </row>
    <row r="10766" spans="1:6" x14ac:dyDescent="0.3">
      <c r="A10766" s="213">
        <v>2015</v>
      </c>
      <c r="B10766" s="213" t="s">
        <v>92</v>
      </c>
      <c r="C10766" s="213" t="s">
        <v>87</v>
      </c>
      <c r="D10766" s="213" t="s">
        <v>14</v>
      </c>
      <c r="E10766" s="292">
        <v>1181</v>
      </c>
      <c r="F10766" s="213" t="s">
        <v>206</v>
      </c>
    </row>
    <row r="10767" spans="1:6" x14ac:dyDescent="0.3">
      <c r="A10767" s="213">
        <v>2015</v>
      </c>
      <c r="B10767" s="213" t="s">
        <v>92</v>
      </c>
      <c r="C10767" s="213" t="s">
        <v>87</v>
      </c>
      <c r="D10767" s="213" t="s">
        <v>68</v>
      </c>
      <c r="E10767" s="213">
        <v>253</v>
      </c>
      <c r="F10767" s="213" t="s">
        <v>206</v>
      </c>
    </row>
    <row r="10768" spans="1:6" x14ac:dyDescent="0.3">
      <c r="A10768" s="213">
        <v>2015</v>
      </c>
      <c r="B10768" s="213" t="s">
        <v>92</v>
      </c>
      <c r="C10768" s="213" t="s">
        <v>87</v>
      </c>
      <c r="D10768" s="213" t="s">
        <v>69</v>
      </c>
      <c r="E10768" s="213">
        <v>220</v>
      </c>
      <c r="F10768" s="213" t="s">
        <v>206</v>
      </c>
    </row>
    <row r="10769" spans="1:6" x14ac:dyDescent="0.3">
      <c r="A10769" s="213">
        <v>2015</v>
      </c>
      <c r="B10769" s="213" t="s">
        <v>92</v>
      </c>
      <c r="C10769" s="213" t="s">
        <v>87</v>
      </c>
      <c r="D10769" s="213" t="s">
        <v>50</v>
      </c>
      <c r="E10769" s="213">
        <v>51</v>
      </c>
      <c r="F10769" s="213" t="s">
        <v>206</v>
      </c>
    </row>
    <row r="10770" spans="1:6" x14ac:dyDescent="0.3">
      <c r="A10770" s="213">
        <v>2015</v>
      </c>
      <c r="B10770" s="213" t="s">
        <v>92</v>
      </c>
      <c r="C10770" s="213" t="s">
        <v>87</v>
      </c>
      <c r="D10770" s="213" t="s">
        <v>279</v>
      </c>
      <c r="E10770" s="213">
        <v>94</v>
      </c>
      <c r="F10770" s="213" t="s">
        <v>206</v>
      </c>
    </row>
    <row r="10771" spans="1:6" x14ac:dyDescent="0.3">
      <c r="A10771" s="213">
        <v>2015</v>
      </c>
      <c r="B10771" s="213" t="s">
        <v>92</v>
      </c>
      <c r="C10771" s="213" t="s">
        <v>87</v>
      </c>
      <c r="D10771" s="213" t="s">
        <v>24</v>
      </c>
      <c r="E10771" s="292">
        <v>1153</v>
      </c>
      <c r="F10771" s="213" t="s">
        <v>206</v>
      </c>
    </row>
    <row r="10772" spans="1:6" x14ac:dyDescent="0.3">
      <c r="A10772" s="213">
        <v>2015</v>
      </c>
      <c r="B10772" s="213" t="s">
        <v>92</v>
      </c>
      <c r="C10772" s="213" t="s">
        <v>87</v>
      </c>
      <c r="D10772" s="213" t="s">
        <v>9</v>
      </c>
      <c r="E10772" s="213">
        <v>880</v>
      </c>
      <c r="F10772" s="213" t="s">
        <v>206</v>
      </c>
    </row>
    <row r="10773" spans="1:6" x14ac:dyDescent="0.3">
      <c r="A10773" s="213">
        <v>2015</v>
      </c>
      <c r="B10773" s="213" t="s">
        <v>92</v>
      </c>
      <c r="C10773" s="213" t="s">
        <v>87</v>
      </c>
      <c r="D10773" s="213" t="s">
        <v>67</v>
      </c>
      <c r="E10773" s="213">
        <v>386</v>
      </c>
      <c r="F10773" s="213" t="s">
        <v>206</v>
      </c>
    </row>
    <row r="10774" spans="1:6" x14ac:dyDescent="0.3">
      <c r="A10774" s="213">
        <v>2015</v>
      </c>
      <c r="B10774" s="213" t="s">
        <v>92</v>
      </c>
      <c r="C10774" s="213" t="s">
        <v>87</v>
      </c>
      <c r="D10774" s="213" t="s">
        <v>28</v>
      </c>
      <c r="E10774" s="213">
        <v>608</v>
      </c>
      <c r="F10774" s="213" t="s">
        <v>206</v>
      </c>
    </row>
    <row r="10775" spans="1:6" x14ac:dyDescent="0.3">
      <c r="A10775" s="213">
        <v>2015</v>
      </c>
      <c r="B10775" s="213" t="s">
        <v>92</v>
      </c>
      <c r="C10775" s="213" t="s">
        <v>87</v>
      </c>
      <c r="D10775" s="213" t="s">
        <v>31</v>
      </c>
      <c r="E10775" s="213">
        <v>420</v>
      </c>
      <c r="F10775" s="213" t="s">
        <v>206</v>
      </c>
    </row>
    <row r="10776" spans="1:6" x14ac:dyDescent="0.3">
      <c r="A10776" s="213">
        <v>2015</v>
      </c>
      <c r="B10776" s="213" t="s">
        <v>92</v>
      </c>
      <c r="C10776" s="213" t="s">
        <v>87</v>
      </c>
      <c r="D10776" s="213" t="s">
        <v>64</v>
      </c>
      <c r="E10776" s="213">
        <v>630</v>
      </c>
      <c r="F10776" s="213" t="s">
        <v>206</v>
      </c>
    </row>
    <row r="10777" spans="1:6" x14ac:dyDescent="0.3">
      <c r="A10777" s="213">
        <v>2015</v>
      </c>
      <c r="B10777" s="213" t="s">
        <v>92</v>
      </c>
      <c r="C10777" s="213" t="s">
        <v>87</v>
      </c>
      <c r="D10777" s="213" t="s">
        <v>290</v>
      </c>
      <c r="E10777" s="213">
        <v>44</v>
      </c>
      <c r="F10777" s="213" t="s">
        <v>206</v>
      </c>
    </row>
    <row r="10778" spans="1:6" x14ac:dyDescent="0.3">
      <c r="A10778" s="213">
        <v>2015</v>
      </c>
      <c r="B10778" s="213" t="s">
        <v>92</v>
      </c>
      <c r="C10778" s="213" t="s">
        <v>87</v>
      </c>
      <c r="D10778" s="213" t="s">
        <v>280</v>
      </c>
      <c r="E10778" s="213">
        <v>171</v>
      </c>
      <c r="F10778" s="213" t="s">
        <v>206</v>
      </c>
    </row>
    <row r="10779" spans="1:6" x14ac:dyDescent="0.3">
      <c r="A10779" s="213">
        <v>2015</v>
      </c>
      <c r="B10779" s="213" t="s">
        <v>92</v>
      </c>
      <c r="C10779" s="213" t="s">
        <v>87</v>
      </c>
      <c r="D10779" s="213" t="s">
        <v>73</v>
      </c>
      <c r="E10779" s="292">
        <v>1048</v>
      </c>
      <c r="F10779" s="213" t="s">
        <v>206</v>
      </c>
    </row>
    <row r="10780" spans="1:6" x14ac:dyDescent="0.3">
      <c r="A10780" s="213">
        <v>2015</v>
      </c>
      <c r="B10780" s="213" t="s">
        <v>92</v>
      </c>
      <c r="C10780" s="213" t="s">
        <v>87</v>
      </c>
      <c r="D10780" s="213" t="s">
        <v>26</v>
      </c>
      <c r="E10780" s="213">
        <v>458</v>
      </c>
      <c r="F10780" s="213" t="s">
        <v>206</v>
      </c>
    </row>
    <row r="10781" spans="1:6" x14ac:dyDescent="0.3">
      <c r="A10781" s="213">
        <v>2015</v>
      </c>
      <c r="B10781" s="213" t="s">
        <v>92</v>
      </c>
      <c r="C10781" s="213" t="s">
        <v>87</v>
      </c>
      <c r="D10781" s="213" t="s">
        <v>32</v>
      </c>
      <c r="E10781" s="213">
        <v>448</v>
      </c>
      <c r="F10781" s="213" t="s">
        <v>206</v>
      </c>
    </row>
    <row r="10782" spans="1:6" x14ac:dyDescent="0.3">
      <c r="A10782" s="213">
        <v>2015</v>
      </c>
      <c r="B10782" s="213" t="s">
        <v>92</v>
      </c>
      <c r="C10782" s="213" t="s">
        <v>87</v>
      </c>
      <c r="D10782" s="213" t="s">
        <v>46</v>
      </c>
      <c r="E10782" s="213">
        <v>995</v>
      </c>
      <c r="F10782" s="213" t="s">
        <v>206</v>
      </c>
    </row>
    <row r="10783" spans="1:6" x14ac:dyDescent="0.3">
      <c r="A10783" s="213">
        <v>2015</v>
      </c>
      <c r="B10783" s="213" t="s">
        <v>92</v>
      </c>
      <c r="C10783" s="213" t="s">
        <v>87</v>
      </c>
      <c r="D10783" s="213" t="s">
        <v>75</v>
      </c>
      <c r="E10783" s="213">
        <v>637</v>
      </c>
      <c r="F10783" s="213" t="s">
        <v>206</v>
      </c>
    </row>
    <row r="10784" spans="1:6" x14ac:dyDescent="0.3">
      <c r="A10784" s="213">
        <v>2015</v>
      </c>
      <c r="B10784" s="213" t="s">
        <v>92</v>
      </c>
      <c r="C10784" s="213" t="s">
        <v>87</v>
      </c>
      <c r="D10784" s="213" t="s">
        <v>10</v>
      </c>
      <c r="E10784" s="292">
        <v>1525</v>
      </c>
      <c r="F10784" s="213" t="s">
        <v>206</v>
      </c>
    </row>
    <row r="10785" spans="1:6" x14ac:dyDescent="0.3">
      <c r="A10785" s="213">
        <v>2015</v>
      </c>
      <c r="B10785" s="213" t="s">
        <v>92</v>
      </c>
      <c r="C10785" s="213" t="s">
        <v>87</v>
      </c>
      <c r="D10785" s="213" t="s">
        <v>291</v>
      </c>
      <c r="E10785" s="213">
        <v>148</v>
      </c>
      <c r="F10785" s="213" t="s">
        <v>206</v>
      </c>
    </row>
    <row r="10786" spans="1:6" x14ac:dyDescent="0.3">
      <c r="A10786" s="213">
        <v>2015</v>
      </c>
      <c r="B10786" s="213" t="s">
        <v>92</v>
      </c>
      <c r="C10786" s="213" t="s">
        <v>87</v>
      </c>
      <c r="D10786" s="213" t="s">
        <v>15</v>
      </c>
      <c r="E10786" s="292">
        <v>1280</v>
      </c>
      <c r="F10786" s="213" t="s">
        <v>206</v>
      </c>
    </row>
    <row r="10787" spans="1:6" x14ac:dyDescent="0.3">
      <c r="A10787" s="213">
        <v>2015</v>
      </c>
      <c r="B10787" s="213" t="s">
        <v>92</v>
      </c>
      <c r="C10787" s="213" t="s">
        <v>87</v>
      </c>
      <c r="D10787" s="213" t="s">
        <v>18</v>
      </c>
      <c r="E10787" s="292">
        <v>1453</v>
      </c>
      <c r="F10787" s="213" t="s">
        <v>206</v>
      </c>
    </row>
    <row r="10788" spans="1:6" x14ac:dyDescent="0.3">
      <c r="A10788" s="213">
        <v>2015</v>
      </c>
      <c r="B10788" s="213" t="s">
        <v>92</v>
      </c>
      <c r="C10788" s="213" t="s">
        <v>87</v>
      </c>
      <c r="D10788" s="213" t="s">
        <v>77</v>
      </c>
      <c r="E10788" s="213">
        <v>480</v>
      </c>
      <c r="F10788" s="213" t="s">
        <v>206</v>
      </c>
    </row>
    <row r="10789" spans="1:6" x14ac:dyDescent="0.3">
      <c r="A10789" s="213">
        <v>2015</v>
      </c>
      <c r="B10789" s="213" t="s">
        <v>92</v>
      </c>
      <c r="C10789" s="213" t="s">
        <v>87</v>
      </c>
      <c r="D10789" s="213" t="s">
        <v>44</v>
      </c>
      <c r="E10789" s="213">
        <v>85</v>
      </c>
      <c r="F10789" s="213" t="s">
        <v>206</v>
      </c>
    </row>
    <row r="10790" spans="1:6" x14ac:dyDescent="0.3">
      <c r="A10790" s="213">
        <v>2015</v>
      </c>
      <c r="B10790" s="213" t="s">
        <v>92</v>
      </c>
      <c r="C10790" s="213" t="s">
        <v>87</v>
      </c>
      <c r="D10790" s="213" t="s">
        <v>71</v>
      </c>
      <c r="E10790" s="213">
        <v>464</v>
      </c>
      <c r="F10790" s="213" t="s">
        <v>206</v>
      </c>
    </row>
    <row r="10791" spans="1:6" x14ac:dyDescent="0.3">
      <c r="A10791" s="213">
        <v>2015</v>
      </c>
      <c r="B10791" s="213" t="s">
        <v>92</v>
      </c>
      <c r="C10791" s="213" t="s">
        <v>87</v>
      </c>
      <c r="D10791" s="213" t="s">
        <v>52</v>
      </c>
      <c r="E10791" s="213">
        <v>96</v>
      </c>
      <c r="F10791" s="213" t="s">
        <v>206</v>
      </c>
    </row>
    <row r="10792" spans="1:6" x14ac:dyDescent="0.3">
      <c r="A10792" s="213">
        <v>2015</v>
      </c>
      <c r="B10792" s="213" t="s">
        <v>92</v>
      </c>
      <c r="C10792" s="213" t="s">
        <v>87</v>
      </c>
      <c r="D10792" s="213" t="s">
        <v>20</v>
      </c>
      <c r="E10792" s="213">
        <v>816</v>
      </c>
      <c r="F10792" s="213" t="s">
        <v>206</v>
      </c>
    </row>
    <row r="10793" spans="1:6" x14ac:dyDescent="0.3">
      <c r="A10793" s="213">
        <v>2015</v>
      </c>
      <c r="B10793" s="213" t="s">
        <v>92</v>
      </c>
      <c r="C10793" s="213" t="s">
        <v>87</v>
      </c>
      <c r="D10793" s="213" t="s">
        <v>95</v>
      </c>
      <c r="E10793" s="292">
        <v>1250</v>
      </c>
      <c r="F10793" s="213" t="s">
        <v>206</v>
      </c>
    </row>
    <row r="10794" spans="1:6" x14ac:dyDescent="0.3">
      <c r="A10794" s="213">
        <v>2015</v>
      </c>
      <c r="B10794" s="213" t="s">
        <v>92</v>
      </c>
      <c r="C10794" s="213" t="s">
        <v>87</v>
      </c>
      <c r="D10794" s="213" t="s">
        <v>30</v>
      </c>
      <c r="E10794" s="213">
        <v>156</v>
      </c>
      <c r="F10794" s="213" t="s">
        <v>206</v>
      </c>
    </row>
    <row r="10795" spans="1:6" x14ac:dyDescent="0.3">
      <c r="A10795" s="213">
        <v>2015</v>
      </c>
      <c r="B10795" s="213" t="s">
        <v>92</v>
      </c>
      <c r="C10795" s="213" t="s">
        <v>87</v>
      </c>
      <c r="D10795" s="213" t="s">
        <v>58</v>
      </c>
      <c r="E10795" s="213">
        <v>54</v>
      </c>
      <c r="F10795" s="213" t="s">
        <v>206</v>
      </c>
    </row>
    <row r="10796" spans="1:6" x14ac:dyDescent="0.3">
      <c r="A10796" s="213">
        <v>2015</v>
      </c>
      <c r="B10796" s="213" t="s">
        <v>92</v>
      </c>
      <c r="C10796" s="213" t="s">
        <v>87</v>
      </c>
      <c r="D10796" s="213" t="s">
        <v>281</v>
      </c>
      <c r="E10796" s="292">
        <v>3516</v>
      </c>
      <c r="F10796" s="213" t="s">
        <v>206</v>
      </c>
    </row>
    <row r="10797" spans="1:6" x14ac:dyDescent="0.3">
      <c r="A10797" s="213">
        <v>2015</v>
      </c>
      <c r="B10797" s="213" t="s">
        <v>92</v>
      </c>
      <c r="C10797" s="213" t="s">
        <v>87</v>
      </c>
      <c r="D10797" s="213" t="s">
        <v>54</v>
      </c>
      <c r="E10797" s="213">
        <v>32</v>
      </c>
      <c r="F10797" s="213" t="s">
        <v>206</v>
      </c>
    </row>
    <row r="10798" spans="1:6" x14ac:dyDescent="0.3">
      <c r="A10798" s="213">
        <v>2015</v>
      </c>
      <c r="B10798" s="213" t="s">
        <v>92</v>
      </c>
      <c r="C10798" s="213" t="s">
        <v>87</v>
      </c>
      <c r="D10798" s="213" t="s">
        <v>282</v>
      </c>
      <c r="E10798" s="213">
        <v>206</v>
      </c>
      <c r="F10798" s="213" t="s">
        <v>206</v>
      </c>
    </row>
    <row r="10799" spans="1:6" x14ac:dyDescent="0.3">
      <c r="A10799" s="213">
        <v>2015</v>
      </c>
      <c r="B10799" s="213" t="s">
        <v>92</v>
      </c>
      <c r="C10799" s="213" t="s">
        <v>87</v>
      </c>
      <c r="D10799" s="213" t="s">
        <v>145</v>
      </c>
      <c r="E10799" s="292">
        <v>14055</v>
      </c>
      <c r="F10799" s="213" t="s">
        <v>206</v>
      </c>
    </row>
    <row r="10800" spans="1:6" x14ac:dyDescent="0.3">
      <c r="A10800" s="213">
        <v>2015</v>
      </c>
      <c r="B10800" s="213" t="s">
        <v>92</v>
      </c>
      <c r="C10800" s="213" t="s">
        <v>87</v>
      </c>
      <c r="D10800" s="213" t="s">
        <v>146</v>
      </c>
      <c r="E10800" s="292">
        <v>7735</v>
      </c>
      <c r="F10800" s="213" t="s">
        <v>206</v>
      </c>
    </row>
    <row r="10801" spans="1:6" x14ac:dyDescent="0.3">
      <c r="A10801" s="213">
        <v>2015</v>
      </c>
      <c r="B10801" s="213" t="s">
        <v>92</v>
      </c>
      <c r="C10801" s="213" t="s">
        <v>87</v>
      </c>
      <c r="D10801" s="213" t="s">
        <v>147</v>
      </c>
      <c r="E10801" s="292">
        <v>16894</v>
      </c>
      <c r="F10801" s="213" t="s">
        <v>206</v>
      </c>
    </row>
    <row r="10802" spans="1:6" x14ac:dyDescent="0.3">
      <c r="A10802" s="213">
        <v>2015</v>
      </c>
      <c r="B10802" s="213" t="s">
        <v>92</v>
      </c>
      <c r="C10802" s="213" t="s">
        <v>88</v>
      </c>
      <c r="D10802" s="213" t="s">
        <v>59</v>
      </c>
      <c r="E10802" s="213">
        <v>52</v>
      </c>
      <c r="F10802" s="213" t="s">
        <v>206</v>
      </c>
    </row>
    <row r="10803" spans="1:6" x14ac:dyDescent="0.3">
      <c r="A10803" s="213">
        <v>2015</v>
      </c>
      <c r="B10803" s="213" t="s">
        <v>92</v>
      </c>
      <c r="C10803" s="213" t="s">
        <v>88</v>
      </c>
      <c r="D10803" s="213" t="s">
        <v>79</v>
      </c>
      <c r="E10803" s="213">
        <v>708</v>
      </c>
      <c r="F10803" s="213" t="s">
        <v>206</v>
      </c>
    </row>
    <row r="10804" spans="1:6" x14ac:dyDescent="0.3">
      <c r="A10804" s="213">
        <v>2015</v>
      </c>
      <c r="B10804" s="213" t="s">
        <v>92</v>
      </c>
      <c r="C10804" s="213" t="s">
        <v>88</v>
      </c>
      <c r="D10804" s="213" t="s">
        <v>17</v>
      </c>
      <c r="E10804" s="213">
        <v>379</v>
      </c>
      <c r="F10804" s="213" t="s">
        <v>206</v>
      </c>
    </row>
    <row r="10805" spans="1:6" x14ac:dyDescent="0.3">
      <c r="A10805" s="213">
        <v>2015</v>
      </c>
      <c r="B10805" s="213" t="s">
        <v>92</v>
      </c>
      <c r="C10805" s="213" t="s">
        <v>88</v>
      </c>
      <c r="D10805" s="213" t="s">
        <v>274</v>
      </c>
      <c r="E10805" s="213">
        <v>43</v>
      </c>
      <c r="F10805" s="213" t="s">
        <v>206</v>
      </c>
    </row>
    <row r="10806" spans="1:6" x14ac:dyDescent="0.3">
      <c r="A10806" s="213">
        <v>2015</v>
      </c>
      <c r="B10806" s="213" t="s">
        <v>92</v>
      </c>
      <c r="C10806" s="213" t="s">
        <v>88</v>
      </c>
      <c r="D10806" s="213" t="s">
        <v>66</v>
      </c>
      <c r="E10806" s="213">
        <v>102</v>
      </c>
      <c r="F10806" s="213" t="s">
        <v>206</v>
      </c>
    </row>
    <row r="10807" spans="1:6" x14ac:dyDescent="0.3">
      <c r="A10807" s="213">
        <v>2015</v>
      </c>
      <c r="B10807" s="213" t="s">
        <v>92</v>
      </c>
      <c r="C10807" s="213" t="s">
        <v>88</v>
      </c>
      <c r="D10807" s="213" t="s">
        <v>11</v>
      </c>
      <c r="E10807" s="213">
        <v>614</v>
      </c>
      <c r="F10807" s="213" t="s">
        <v>206</v>
      </c>
    </row>
    <row r="10808" spans="1:6" x14ac:dyDescent="0.3">
      <c r="A10808" s="213">
        <v>2015</v>
      </c>
      <c r="B10808" s="213" t="s">
        <v>92</v>
      </c>
      <c r="C10808" s="213" t="s">
        <v>88</v>
      </c>
      <c r="D10808" s="213" t="s">
        <v>56</v>
      </c>
      <c r="E10808" s="213">
        <v>153</v>
      </c>
      <c r="F10808" s="213" t="s">
        <v>206</v>
      </c>
    </row>
    <row r="10809" spans="1:6" x14ac:dyDescent="0.3">
      <c r="A10809" s="213">
        <v>2015</v>
      </c>
      <c r="B10809" s="213" t="s">
        <v>92</v>
      </c>
      <c r="C10809" s="213" t="s">
        <v>88</v>
      </c>
      <c r="D10809" s="213" t="s">
        <v>29</v>
      </c>
      <c r="E10809" s="213">
        <v>193</v>
      </c>
      <c r="F10809" s="213" t="s">
        <v>206</v>
      </c>
    </row>
    <row r="10810" spans="1:6" x14ac:dyDescent="0.3">
      <c r="A10810" s="213">
        <v>2015</v>
      </c>
      <c r="B10810" s="213" t="s">
        <v>92</v>
      </c>
      <c r="C10810" s="213" t="s">
        <v>88</v>
      </c>
      <c r="D10810" s="213" t="s">
        <v>47</v>
      </c>
      <c r="E10810" s="213">
        <v>512</v>
      </c>
      <c r="F10810" s="213" t="s">
        <v>206</v>
      </c>
    </row>
    <row r="10811" spans="1:6" x14ac:dyDescent="0.3">
      <c r="A10811" s="213">
        <v>2015</v>
      </c>
      <c r="B10811" s="213" t="s">
        <v>92</v>
      </c>
      <c r="C10811" s="213" t="s">
        <v>88</v>
      </c>
      <c r="D10811" s="213" t="s">
        <v>57</v>
      </c>
      <c r="E10811" s="213">
        <v>89</v>
      </c>
      <c r="F10811" s="213" t="s">
        <v>206</v>
      </c>
    </row>
    <row r="10812" spans="1:6" x14ac:dyDescent="0.3">
      <c r="A10812" s="213">
        <v>2015</v>
      </c>
      <c r="B10812" s="213" t="s">
        <v>92</v>
      </c>
      <c r="C10812" s="213" t="s">
        <v>88</v>
      </c>
      <c r="D10812" s="213" t="s">
        <v>74</v>
      </c>
      <c r="E10812" s="213">
        <v>453</v>
      </c>
      <c r="F10812" s="213" t="s">
        <v>206</v>
      </c>
    </row>
    <row r="10813" spans="1:6" x14ac:dyDescent="0.3">
      <c r="A10813" s="213">
        <v>2015</v>
      </c>
      <c r="B10813" s="213" t="s">
        <v>92</v>
      </c>
      <c r="C10813" s="213" t="s">
        <v>88</v>
      </c>
      <c r="D10813" s="213" t="s">
        <v>53</v>
      </c>
      <c r="E10813" s="213">
        <v>44</v>
      </c>
      <c r="F10813" s="213" t="s">
        <v>206</v>
      </c>
    </row>
    <row r="10814" spans="1:6" x14ac:dyDescent="0.3">
      <c r="A10814" s="213">
        <v>2015</v>
      </c>
      <c r="B10814" s="213" t="s">
        <v>92</v>
      </c>
      <c r="C10814" s="213" t="s">
        <v>88</v>
      </c>
      <c r="D10814" s="213" t="s">
        <v>33</v>
      </c>
      <c r="E10814" s="213">
        <v>123</v>
      </c>
      <c r="F10814" s="213" t="s">
        <v>206</v>
      </c>
    </row>
    <row r="10815" spans="1:6" x14ac:dyDescent="0.3">
      <c r="A10815" s="213">
        <v>2015</v>
      </c>
      <c r="B10815" s="213" t="s">
        <v>92</v>
      </c>
      <c r="C10815" s="213" t="s">
        <v>88</v>
      </c>
      <c r="D10815" s="213" t="s">
        <v>60</v>
      </c>
      <c r="E10815" s="213">
        <v>195</v>
      </c>
      <c r="F10815" s="213" t="s">
        <v>206</v>
      </c>
    </row>
    <row r="10816" spans="1:6" x14ac:dyDescent="0.3">
      <c r="A10816" s="213">
        <v>2015</v>
      </c>
      <c r="B10816" s="213" t="s">
        <v>92</v>
      </c>
      <c r="C10816" s="213" t="s">
        <v>88</v>
      </c>
      <c r="D10816" s="213" t="s">
        <v>25</v>
      </c>
      <c r="E10816" s="213">
        <v>461</v>
      </c>
      <c r="F10816" s="213" t="s">
        <v>206</v>
      </c>
    </row>
    <row r="10817" spans="1:6" x14ac:dyDescent="0.3">
      <c r="A10817" s="213">
        <v>2015</v>
      </c>
      <c r="B10817" s="213" t="s">
        <v>92</v>
      </c>
      <c r="C10817" s="213" t="s">
        <v>88</v>
      </c>
      <c r="D10817" s="213" t="s">
        <v>7</v>
      </c>
      <c r="E10817" s="213">
        <v>536</v>
      </c>
      <c r="F10817" s="213" t="s">
        <v>206</v>
      </c>
    </row>
    <row r="10818" spans="1:6" x14ac:dyDescent="0.3">
      <c r="A10818" s="213">
        <v>2015</v>
      </c>
      <c r="B10818" s="213" t="s">
        <v>92</v>
      </c>
      <c r="C10818" s="213" t="s">
        <v>88</v>
      </c>
      <c r="D10818" s="213" t="s">
        <v>36</v>
      </c>
      <c r="E10818" s="213">
        <v>141</v>
      </c>
      <c r="F10818" s="213" t="s">
        <v>206</v>
      </c>
    </row>
    <row r="10819" spans="1:6" x14ac:dyDescent="0.3">
      <c r="A10819" s="213">
        <v>2015</v>
      </c>
      <c r="B10819" s="213" t="s">
        <v>92</v>
      </c>
      <c r="C10819" s="213" t="s">
        <v>88</v>
      </c>
      <c r="D10819" s="213" t="s">
        <v>21</v>
      </c>
      <c r="E10819" s="213">
        <v>199</v>
      </c>
      <c r="F10819" s="213" t="s">
        <v>206</v>
      </c>
    </row>
    <row r="10820" spans="1:6" x14ac:dyDescent="0.3">
      <c r="A10820" s="213">
        <v>2015</v>
      </c>
      <c r="B10820" s="213" t="s">
        <v>92</v>
      </c>
      <c r="C10820" s="213" t="s">
        <v>88</v>
      </c>
      <c r="D10820" s="213" t="s">
        <v>16</v>
      </c>
      <c r="E10820" s="213">
        <v>411</v>
      </c>
      <c r="F10820" s="213" t="s">
        <v>206</v>
      </c>
    </row>
    <row r="10821" spans="1:6" x14ac:dyDescent="0.3">
      <c r="A10821" s="213">
        <v>2015</v>
      </c>
      <c r="B10821" s="213" t="s">
        <v>92</v>
      </c>
      <c r="C10821" s="213" t="s">
        <v>88</v>
      </c>
      <c r="D10821" s="213" t="s">
        <v>2</v>
      </c>
      <c r="E10821" s="213">
        <v>880</v>
      </c>
      <c r="F10821" s="213" t="s">
        <v>206</v>
      </c>
    </row>
    <row r="10822" spans="1:6" x14ac:dyDescent="0.3">
      <c r="A10822" s="213">
        <v>2015</v>
      </c>
      <c r="B10822" s="213" t="s">
        <v>92</v>
      </c>
      <c r="C10822" s="213" t="s">
        <v>88</v>
      </c>
      <c r="D10822" s="213" t="s">
        <v>4</v>
      </c>
      <c r="E10822" s="213">
        <v>898</v>
      </c>
      <c r="F10822" s="213" t="s">
        <v>206</v>
      </c>
    </row>
    <row r="10823" spans="1:6" x14ac:dyDescent="0.3">
      <c r="A10823" s="213">
        <v>2015</v>
      </c>
      <c r="B10823" s="213" t="s">
        <v>92</v>
      </c>
      <c r="C10823" s="213" t="s">
        <v>88</v>
      </c>
      <c r="D10823" s="213" t="s">
        <v>38</v>
      </c>
      <c r="E10823" s="213">
        <v>48</v>
      </c>
      <c r="F10823" s="213" t="s">
        <v>206</v>
      </c>
    </row>
    <row r="10824" spans="1:6" x14ac:dyDescent="0.3">
      <c r="A10824" s="213">
        <v>2015</v>
      </c>
      <c r="B10824" s="213" t="s">
        <v>92</v>
      </c>
      <c r="C10824" s="213" t="s">
        <v>88</v>
      </c>
      <c r="D10824" s="213" t="s">
        <v>275</v>
      </c>
      <c r="E10824" s="213">
        <v>96</v>
      </c>
      <c r="F10824" s="213" t="s">
        <v>206</v>
      </c>
    </row>
    <row r="10825" spans="1:6" x14ac:dyDescent="0.3">
      <c r="A10825" s="213">
        <v>2015</v>
      </c>
      <c r="B10825" s="213" t="s">
        <v>92</v>
      </c>
      <c r="C10825" s="213" t="s">
        <v>88</v>
      </c>
      <c r="D10825" s="213" t="s">
        <v>8</v>
      </c>
      <c r="E10825" s="213">
        <v>342</v>
      </c>
      <c r="F10825" s="213" t="s">
        <v>206</v>
      </c>
    </row>
    <row r="10826" spans="1:6" x14ac:dyDescent="0.3">
      <c r="A10826" s="213">
        <v>2015</v>
      </c>
      <c r="B10826" s="213" t="s">
        <v>92</v>
      </c>
      <c r="C10826" s="213" t="s">
        <v>88</v>
      </c>
      <c r="D10826" s="213" t="s">
        <v>78</v>
      </c>
      <c r="E10826" s="213">
        <v>490</v>
      </c>
      <c r="F10826" s="213" t="s">
        <v>206</v>
      </c>
    </row>
    <row r="10827" spans="1:6" x14ac:dyDescent="0.3">
      <c r="A10827" s="213">
        <v>2015</v>
      </c>
      <c r="B10827" s="213" t="s">
        <v>92</v>
      </c>
      <c r="C10827" s="213" t="s">
        <v>88</v>
      </c>
      <c r="D10827" s="213" t="s">
        <v>27</v>
      </c>
      <c r="E10827" s="213">
        <v>350</v>
      </c>
      <c r="F10827" s="213" t="s">
        <v>206</v>
      </c>
    </row>
    <row r="10828" spans="1:6" x14ac:dyDescent="0.3">
      <c r="A10828" s="213">
        <v>2015</v>
      </c>
      <c r="B10828" s="213" t="s">
        <v>92</v>
      </c>
      <c r="C10828" s="213" t="s">
        <v>88</v>
      </c>
      <c r="D10828" s="213" t="s">
        <v>13</v>
      </c>
      <c r="E10828" s="213">
        <v>147</v>
      </c>
      <c r="F10828" s="213" t="s">
        <v>206</v>
      </c>
    </row>
    <row r="10829" spans="1:6" x14ac:dyDescent="0.3">
      <c r="A10829" s="213">
        <v>2015</v>
      </c>
      <c r="B10829" s="213" t="s">
        <v>92</v>
      </c>
      <c r="C10829" s="213" t="s">
        <v>88</v>
      </c>
      <c r="D10829" s="213" t="s">
        <v>70</v>
      </c>
      <c r="E10829" s="213">
        <v>373</v>
      </c>
      <c r="F10829" s="213" t="s">
        <v>206</v>
      </c>
    </row>
    <row r="10830" spans="1:6" x14ac:dyDescent="0.3">
      <c r="A10830" s="213">
        <v>2015</v>
      </c>
      <c r="B10830" s="213" t="s">
        <v>92</v>
      </c>
      <c r="C10830" s="213" t="s">
        <v>88</v>
      </c>
      <c r="D10830" s="213" t="s">
        <v>72</v>
      </c>
      <c r="E10830" s="213">
        <v>104</v>
      </c>
      <c r="F10830" s="213" t="s">
        <v>206</v>
      </c>
    </row>
    <row r="10831" spans="1:6" x14ac:dyDescent="0.3">
      <c r="A10831" s="213">
        <v>2015</v>
      </c>
      <c r="B10831" s="213" t="s">
        <v>92</v>
      </c>
      <c r="C10831" s="213" t="s">
        <v>88</v>
      </c>
      <c r="D10831" s="213" t="s">
        <v>276</v>
      </c>
      <c r="E10831" s="213">
        <v>33</v>
      </c>
      <c r="F10831" s="213" t="s">
        <v>206</v>
      </c>
    </row>
    <row r="10832" spans="1:6" x14ac:dyDescent="0.3">
      <c r="A10832" s="213">
        <v>2015</v>
      </c>
      <c r="B10832" s="213" t="s">
        <v>92</v>
      </c>
      <c r="C10832" s="213" t="s">
        <v>88</v>
      </c>
      <c r="D10832" s="213" t="s">
        <v>6</v>
      </c>
      <c r="E10832" s="213">
        <v>839</v>
      </c>
      <c r="F10832" s="213" t="s">
        <v>206</v>
      </c>
    </row>
    <row r="10833" spans="1:6" x14ac:dyDescent="0.3">
      <c r="A10833" s="213">
        <v>2015</v>
      </c>
      <c r="B10833" s="213" t="s">
        <v>92</v>
      </c>
      <c r="C10833" s="213" t="s">
        <v>88</v>
      </c>
      <c r="D10833" s="213" t="s">
        <v>62</v>
      </c>
      <c r="E10833" s="213">
        <v>241</v>
      </c>
      <c r="F10833" s="213" t="s">
        <v>206</v>
      </c>
    </row>
    <row r="10834" spans="1:6" x14ac:dyDescent="0.3">
      <c r="A10834" s="213">
        <v>2015</v>
      </c>
      <c r="B10834" s="213" t="s">
        <v>92</v>
      </c>
      <c r="C10834" s="213" t="s">
        <v>88</v>
      </c>
      <c r="D10834" s="213" t="s">
        <v>5</v>
      </c>
      <c r="E10834" s="213">
        <v>688</v>
      </c>
      <c r="F10834" s="213" t="s">
        <v>206</v>
      </c>
    </row>
    <row r="10835" spans="1:6" x14ac:dyDescent="0.3">
      <c r="A10835" s="213">
        <v>2015</v>
      </c>
      <c r="B10835" s="213" t="s">
        <v>92</v>
      </c>
      <c r="C10835" s="213" t="s">
        <v>88</v>
      </c>
      <c r="D10835" s="213" t="s">
        <v>76</v>
      </c>
      <c r="E10835" s="213">
        <v>399</v>
      </c>
      <c r="F10835" s="213" t="s">
        <v>206</v>
      </c>
    </row>
    <row r="10836" spans="1:6" x14ac:dyDescent="0.3">
      <c r="A10836" s="213">
        <v>2015</v>
      </c>
      <c r="B10836" s="213" t="s">
        <v>92</v>
      </c>
      <c r="C10836" s="213" t="s">
        <v>88</v>
      </c>
      <c r="D10836" s="213" t="s">
        <v>63</v>
      </c>
      <c r="E10836" s="213">
        <v>89</v>
      </c>
      <c r="F10836" s="213" t="s">
        <v>206</v>
      </c>
    </row>
    <row r="10837" spans="1:6" x14ac:dyDescent="0.3">
      <c r="A10837" s="213">
        <v>2015</v>
      </c>
      <c r="B10837" s="213" t="s">
        <v>92</v>
      </c>
      <c r="C10837" s="213" t="s">
        <v>88</v>
      </c>
      <c r="D10837" s="213" t="s">
        <v>277</v>
      </c>
      <c r="E10837" s="213">
        <v>41</v>
      </c>
      <c r="F10837" s="213" t="s">
        <v>206</v>
      </c>
    </row>
    <row r="10838" spans="1:6" x14ac:dyDescent="0.3">
      <c r="A10838" s="213">
        <v>2015</v>
      </c>
      <c r="B10838" s="213" t="s">
        <v>92</v>
      </c>
      <c r="C10838" s="213" t="s">
        <v>88</v>
      </c>
      <c r="D10838" s="213" t="s">
        <v>43</v>
      </c>
      <c r="E10838" s="213">
        <v>83</v>
      </c>
      <c r="F10838" s="213" t="s">
        <v>206</v>
      </c>
    </row>
    <row r="10839" spans="1:6" x14ac:dyDescent="0.3">
      <c r="A10839" s="213">
        <v>2015</v>
      </c>
      <c r="B10839" s="213" t="s">
        <v>92</v>
      </c>
      <c r="C10839" s="213" t="s">
        <v>88</v>
      </c>
      <c r="D10839" s="213" t="s">
        <v>65</v>
      </c>
      <c r="E10839" s="213">
        <v>114</v>
      </c>
      <c r="F10839" s="213" t="s">
        <v>206</v>
      </c>
    </row>
    <row r="10840" spans="1:6" x14ac:dyDescent="0.3">
      <c r="A10840" s="213">
        <v>2015</v>
      </c>
      <c r="B10840" s="213" t="s">
        <v>92</v>
      </c>
      <c r="C10840" s="213" t="s">
        <v>88</v>
      </c>
      <c r="D10840" s="213" t="s">
        <v>22</v>
      </c>
      <c r="E10840" s="213">
        <v>163</v>
      </c>
      <c r="F10840" s="213" t="s">
        <v>206</v>
      </c>
    </row>
    <row r="10841" spans="1:6" x14ac:dyDescent="0.3">
      <c r="A10841" s="213">
        <v>2015</v>
      </c>
      <c r="B10841" s="213" t="s">
        <v>92</v>
      </c>
      <c r="C10841" s="213" t="s">
        <v>88</v>
      </c>
      <c r="D10841" s="213" t="s">
        <v>61</v>
      </c>
      <c r="E10841" s="213">
        <v>86</v>
      </c>
      <c r="F10841" s="213" t="s">
        <v>206</v>
      </c>
    </row>
    <row r="10842" spans="1:6" x14ac:dyDescent="0.3">
      <c r="A10842" s="213">
        <v>2015</v>
      </c>
      <c r="B10842" s="213" t="s">
        <v>92</v>
      </c>
      <c r="C10842" s="213" t="s">
        <v>88</v>
      </c>
      <c r="D10842" s="213" t="s">
        <v>23</v>
      </c>
      <c r="E10842" s="213">
        <v>196</v>
      </c>
      <c r="F10842" s="213" t="s">
        <v>206</v>
      </c>
    </row>
    <row r="10843" spans="1:6" x14ac:dyDescent="0.3">
      <c r="A10843" s="213">
        <v>2015</v>
      </c>
      <c r="B10843" s="213" t="s">
        <v>92</v>
      </c>
      <c r="C10843" s="213" t="s">
        <v>88</v>
      </c>
      <c r="D10843" s="213" t="s">
        <v>12</v>
      </c>
      <c r="E10843" s="213">
        <v>128</v>
      </c>
      <c r="F10843" s="213" t="s">
        <v>206</v>
      </c>
    </row>
    <row r="10844" spans="1:6" x14ac:dyDescent="0.3">
      <c r="A10844" s="213">
        <v>2015</v>
      </c>
      <c r="B10844" s="213" t="s">
        <v>92</v>
      </c>
      <c r="C10844" s="213" t="s">
        <v>88</v>
      </c>
      <c r="D10844" s="213" t="s">
        <v>278</v>
      </c>
      <c r="E10844" s="213">
        <v>269</v>
      </c>
      <c r="F10844" s="213" t="s">
        <v>206</v>
      </c>
    </row>
    <row r="10845" spans="1:6" x14ac:dyDescent="0.3">
      <c r="A10845" s="213">
        <v>2015</v>
      </c>
      <c r="B10845" s="213" t="s">
        <v>92</v>
      </c>
      <c r="C10845" s="213" t="s">
        <v>88</v>
      </c>
      <c r="D10845" s="213" t="s">
        <v>19</v>
      </c>
      <c r="E10845" s="213">
        <v>233</v>
      </c>
      <c r="F10845" s="213" t="s">
        <v>206</v>
      </c>
    </row>
    <row r="10846" spans="1:6" x14ac:dyDescent="0.3">
      <c r="A10846" s="213">
        <v>2015</v>
      </c>
      <c r="B10846" s="213" t="s">
        <v>92</v>
      </c>
      <c r="C10846" s="213" t="s">
        <v>88</v>
      </c>
      <c r="D10846" s="213" t="s">
        <v>45</v>
      </c>
      <c r="E10846" s="213">
        <v>43</v>
      </c>
      <c r="F10846" s="213" t="s">
        <v>206</v>
      </c>
    </row>
    <row r="10847" spans="1:6" x14ac:dyDescent="0.3">
      <c r="A10847" s="213">
        <v>2015</v>
      </c>
      <c r="B10847" s="213" t="s">
        <v>92</v>
      </c>
      <c r="C10847" s="213" t="s">
        <v>88</v>
      </c>
      <c r="D10847" s="213" t="s">
        <v>48</v>
      </c>
      <c r="E10847" s="213">
        <v>150</v>
      </c>
      <c r="F10847" s="213" t="s">
        <v>206</v>
      </c>
    </row>
    <row r="10848" spans="1:6" x14ac:dyDescent="0.3">
      <c r="A10848" s="213">
        <v>2015</v>
      </c>
      <c r="B10848" s="213" t="s">
        <v>92</v>
      </c>
      <c r="C10848" s="213" t="s">
        <v>88</v>
      </c>
      <c r="D10848" s="213" t="s">
        <v>34</v>
      </c>
      <c r="E10848" s="213">
        <v>52</v>
      </c>
      <c r="F10848" s="213" t="s">
        <v>206</v>
      </c>
    </row>
    <row r="10849" spans="1:6" x14ac:dyDescent="0.3">
      <c r="A10849" s="213">
        <v>2015</v>
      </c>
      <c r="B10849" s="213" t="s">
        <v>92</v>
      </c>
      <c r="C10849" s="213" t="s">
        <v>88</v>
      </c>
      <c r="D10849" s="213" t="s">
        <v>3</v>
      </c>
      <c r="E10849" s="213">
        <v>788</v>
      </c>
      <c r="F10849" s="213" t="s">
        <v>206</v>
      </c>
    </row>
    <row r="10850" spans="1:6" x14ac:dyDescent="0.3">
      <c r="A10850" s="213">
        <v>2015</v>
      </c>
      <c r="B10850" s="213" t="s">
        <v>92</v>
      </c>
      <c r="C10850" s="213" t="s">
        <v>88</v>
      </c>
      <c r="D10850" s="213" t="s">
        <v>80</v>
      </c>
      <c r="E10850" s="213">
        <v>304</v>
      </c>
      <c r="F10850" s="213" t="s">
        <v>206</v>
      </c>
    </row>
    <row r="10851" spans="1:6" x14ac:dyDescent="0.3">
      <c r="A10851" s="213">
        <v>2015</v>
      </c>
      <c r="B10851" s="213" t="s">
        <v>92</v>
      </c>
      <c r="C10851" s="213" t="s">
        <v>88</v>
      </c>
      <c r="D10851" s="213" t="s">
        <v>39</v>
      </c>
      <c r="E10851" s="213">
        <v>140</v>
      </c>
      <c r="F10851" s="213" t="s">
        <v>206</v>
      </c>
    </row>
    <row r="10852" spans="1:6" x14ac:dyDescent="0.3">
      <c r="A10852" s="213">
        <v>2015</v>
      </c>
      <c r="B10852" s="213" t="s">
        <v>92</v>
      </c>
      <c r="C10852" s="213" t="s">
        <v>88</v>
      </c>
      <c r="D10852" s="213" t="s">
        <v>14</v>
      </c>
      <c r="E10852" s="213">
        <v>567</v>
      </c>
      <c r="F10852" s="213" t="s">
        <v>206</v>
      </c>
    </row>
    <row r="10853" spans="1:6" x14ac:dyDescent="0.3">
      <c r="A10853" s="213">
        <v>2015</v>
      </c>
      <c r="B10853" s="213" t="s">
        <v>92</v>
      </c>
      <c r="C10853" s="213" t="s">
        <v>88</v>
      </c>
      <c r="D10853" s="213" t="s">
        <v>68</v>
      </c>
      <c r="E10853" s="213">
        <v>97</v>
      </c>
      <c r="F10853" s="213" t="s">
        <v>206</v>
      </c>
    </row>
    <row r="10854" spans="1:6" x14ac:dyDescent="0.3">
      <c r="A10854" s="213">
        <v>2015</v>
      </c>
      <c r="B10854" s="213" t="s">
        <v>92</v>
      </c>
      <c r="C10854" s="213" t="s">
        <v>88</v>
      </c>
      <c r="D10854" s="213" t="s">
        <v>69</v>
      </c>
      <c r="E10854" s="213">
        <v>88</v>
      </c>
      <c r="F10854" s="213" t="s">
        <v>206</v>
      </c>
    </row>
    <row r="10855" spans="1:6" x14ac:dyDescent="0.3">
      <c r="A10855" s="213">
        <v>2015</v>
      </c>
      <c r="B10855" s="213" t="s">
        <v>92</v>
      </c>
      <c r="C10855" s="213" t="s">
        <v>88</v>
      </c>
      <c r="D10855" s="213" t="s">
        <v>279</v>
      </c>
      <c r="E10855" s="213">
        <v>46</v>
      </c>
      <c r="F10855" s="213" t="s">
        <v>206</v>
      </c>
    </row>
    <row r="10856" spans="1:6" x14ac:dyDescent="0.3">
      <c r="A10856" s="213">
        <v>2015</v>
      </c>
      <c r="B10856" s="213" t="s">
        <v>92</v>
      </c>
      <c r="C10856" s="213" t="s">
        <v>88</v>
      </c>
      <c r="D10856" s="213" t="s">
        <v>24</v>
      </c>
      <c r="E10856" s="213">
        <v>556</v>
      </c>
      <c r="F10856" s="213" t="s">
        <v>206</v>
      </c>
    </row>
    <row r="10857" spans="1:6" x14ac:dyDescent="0.3">
      <c r="A10857" s="213">
        <v>2015</v>
      </c>
      <c r="B10857" s="213" t="s">
        <v>92</v>
      </c>
      <c r="C10857" s="213" t="s">
        <v>88</v>
      </c>
      <c r="D10857" s="213" t="s">
        <v>9</v>
      </c>
      <c r="E10857" s="213">
        <v>413</v>
      </c>
      <c r="F10857" s="213" t="s">
        <v>206</v>
      </c>
    </row>
    <row r="10858" spans="1:6" x14ac:dyDescent="0.3">
      <c r="A10858" s="213">
        <v>2015</v>
      </c>
      <c r="B10858" s="213" t="s">
        <v>92</v>
      </c>
      <c r="C10858" s="213" t="s">
        <v>88</v>
      </c>
      <c r="D10858" s="213" t="s">
        <v>67</v>
      </c>
      <c r="E10858" s="213">
        <v>158</v>
      </c>
      <c r="F10858" s="213" t="s">
        <v>206</v>
      </c>
    </row>
    <row r="10859" spans="1:6" x14ac:dyDescent="0.3">
      <c r="A10859" s="213">
        <v>2015</v>
      </c>
      <c r="B10859" s="213" t="s">
        <v>92</v>
      </c>
      <c r="C10859" s="213" t="s">
        <v>88</v>
      </c>
      <c r="D10859" s="213" t="s">
        <v>28</v>
      </c>
      <c r="E10859" s="213">
        <v>288</v>
      </c>
      <c r="F10859" s="213" t="s">
        <v>206</v>
      </c>
    </row>
    <row r="10860" spans="1:6" x14ac:dyDescent="0.3">
      <c r="A10860" s="213">
        <v>2015</v>
      </c>
      <c r="B10860" s="213" t="s">
        <v>92</v>
      </c>
      <c r="C10860" s="213" t="s">
        <v>88</v>
      </c>
      <c r="D10860" s="213" t="s">
        <v>31</v>
      </c>
      <c r="E10860" s="213">
        <v>174</v>
      </c>
      <c r="F10860" s="213" t="s">
        <v>206</v>
      </c>
    </row>
    <row r="10861" spans="1:6" x14ac:dyDescent="0.3">
      <c r="A10861" s="213">
        <v>2015</v>
      </c>
      <c r="B10861" s="213" t="s">
        <v>92</v>
      </c>
      <c r="C10861" s="213" t="s">
        <v>88</v>
      </c>
      <c r="D10861" s="213" t="s">
        <v>64</v>
      </c>
      <c r="E10861" s="213">
        <v>270</v>
      </c>
      <c r="F10861" s="213" t="s">
        <v>206</v>
      </c>
    </row>
    <row r="10862" spans="1:6" x14ac:dyDescent="0.3">
      <c r="A10862" s="213">
        <v>2015</v>
      </c>
      <c r="B10862" s="213" t="s">
        <v>92</v>
      </c>
      <c r="C10862" s="213" t="s">
        <v>88</v>
      </c>
      <c r="D10862" s="213" t="s">
        <v>280</v>
      </c>
      <c r="E10862" s="213">
        <v>70</v>
      </c>
      <c r="F10862" s="213" t="s">
        <v>206</v>
      </c>
    </row>
    <row r="10863" spans="1:6" x14ac:dyDescent="0.3">
      <c r="A10863" s="213">
        <v>2015</v>
      </c>
      <c r="B10863" s="213" t="s">
        <v>92</v>
      </c>
      <c r="C10863" s="213" t="s">
        <v>88</v>
      </c>
      <c r="D10863" s="213" t="s">
        <v>73</v>
      </c>
      <c r="E10863" s="213">
        <v>463</v>
      </c>
      <c r="F10863" s="213" t="s">
        <v>206</v>
      </c>
    </row>
    <row r="10864" spans="1:6" x14ac:dyDescent="0.3">
      <c r="A10864" s="213">
        <v>2015</v>
      </c>
      <c r="B10864" s="213" t="s">
        <v>92</v>
      </c>
      <c r="C10864" s="213" t="s">
        <v>88</v>
      </c>
      <c r="D10864" s="213" t="s">
        <v>26</v>
      </c>
      <c r="E10864" s="213">
        <v>210</v>
      </c>
      <c r="F10864" s="213" t="s">
        <v>206</v>
      </c>
    </row>
    <row r="10865" spans="1:6" x14ac:dyDescent="0.3">
      <c r="A10865" s="213">
        <v>2015</v>
      </c>
      <c r="B10865" s="213" t="s">
        <v>92</v>
      </c>
      <c r="C10865" s="213" t="s">
        <v>88</v>
      </c>
      <c r="D10865" s="213" t="s">
        <v>32</v>
      </c>
      <c r="E10865" s="213">
        <v>223</v>
      </c>
      <c r="F10865" s="213" t="s">
        <v>206</v>
      </c>
    </row>
    <row r="10866" spans="1:6" x14ac:dyDescent="0.3">
      <c r="A10866" s="213">
        <v>2015</v>
      </c>
      <c r="B10866" s="213" t="s">
        <v>92</v>
      </c>
      <c r="C10866" s="213" t="s">
        <v>88</v>
      </c>
      <c r="D10866" s="213" t="s">
        <v>46</v>
      </c>
      <c r="E10866" s="213">
        <v>395</v>
      </c>
      <c r="F10866" s="213" t="s">
        <v>206</v>
      </c>
    </row>
    <row r="10867" spans="1:6" x14ac:dyDescent="0.3">
      <c r="A10867" s="213">
        <v>2015</v>
      </c>
      <c r="B10867" s="213" t="s">
        <v>92</v>
      </c>
      <c r="C10867" s="213" t="s">
        <v>88</v>
      </c>
      <c r="D10867" s="213" t="s">
        <v>75</v>
      </c>
      <c r="E10867" s="213">
        <v>300</v>
      </c>
      <c r="F10867" s="213" t="s">
        <v>206</v>
      </c>
    </row>
    <row r="10868" spans="1:6" x14ac:dyDescent="0.3">
      <c r="A10868" s="213">
        <v>2015</v>
      </c>
      <c r="B10868" s="213" t="s">
        <v>92</v>
      </c>
      <c r="C10868" s="213" t="s">
        <v>88</v>
      </c>
      <c r="D10868" s="213" t="s">
        <v>10</v>
      </c>
      <c r="E10868" s="213">
        <v>762</v>
      </c>
      <c r="F10868" s="213" t="s">
        <v>206</v>
      </c>
    </row>
    <row r="10869" spans="1:6" x14ac:dyDescent="0.3">
      <c r="A10869" s="213">
        <v>2015</v>
      </c>
      <c r="B10869" s="213" t="s">
        <v>92</v>
      </c>
      <c r="C10869" s="213" t="s">
        <v>88</v>
      </c>
      <c r="D10869" s="213" t="s">
        <v>291</v>
      </c>
      <c r="E10869" s="213">
        <v>68</v>
      </c>
      <c r="F10869" s="213" t="s">
        <v>206</v>
      </c>
    </row>
    <row r="10870" spans="1:6" x14ac:dyDescent="0.3">
      <c r="A10870" s="213">
        <v>2015</v>
      </c>
      <c r="B10870" s="213" t="s">
        <v>92</v>
      </c>
      <c r="C10870" s="213" t="s">
        <v>88</v>
      </c>
      <c r="D10870" s="213" t="s">
        <v>15</v>
      </c>
      <c r="E10870" s="213">
        <v>590</v>
      </c>
      <c r="F10870" s="213" t="s">
        <v>206</v>
      </c>
    </row>
    <row r="10871" spans="1:6" x14ac:dyDescent="0.3">
      <c r="A10871" s="213">
        <v>2015</v>
      </c>
      <c r="B10871" s="213" t="s">
        <v>92</v>
      </c>
      <c r="C10871" s="213" t="s">
        <v>88</v>
      </c>
      <c r="D10871" s="213" t="s">
        <v>18</v>
      </c>
      <c r="E10871" s="213">
        <v>602</v>
      </c>
      <c r="F10871" s="213" t="s">
        <v>206</v>
      </c>
    </row>
    <row r="10872" spans="1:6" x14ac:dyDescent="0.3">
      <c r="A10872" s="213">
        <v>2015</v>
      </c>
      <c r="B10872" s="213" t="s">
        <v>92</v>
      </c>
      <c r="C10872" s="213" t="s">
        <v>88</v>
      </c>
      <c r="D10872" s="213" t="s">
        <v>77</v>
      </c>
      <c r="E10872" s="213">
        <v>209</v>
      </c>
      <c r="F10872" s="213" t="s">
        <v>206</v>
      </c>
    </row>
    <row r="10873" spans="1:6" x14ac:dyDescent="0.3">
      <c r="A10873" s="213">
        <v>2015</v>
      </c>
      <c r="B10873" s="213" t="s">
        <v>92</v>
      </c>
      <c r="C10873" s="213" t="s">
        <v>88</v>
      </c>
      <c r="D10873" s="213" t="s">
        <v>44</v>
      </c>
      <c r="E10873" s="213">
        <v>32</v>
      </c>
      <c r="F10873" s="213" t="s">
        <v>206</v>
      </c>
    </row>
    <row r="10874" spans="1:6" x14ac:dyDescent="0.3">
      <c r="A10874" s="213">
        <v>2015</v>
      </c>
      <c r="B10874" s="213" t="s">
        <v>92</v>
      </c>
      <c r="C10874" s="213" t="s">
        <v>88</v>
      </c>
      <c r="D10874" s="213" t="s">
        <v>71</v>
      </c>
      <c r="E10874" s="213">
        <v>223</v>
      </c>
      <c r="F10874" s="213" t="s">
        <v>206</v>
      </c>
    </row>
    <row r="10875" spans="1:6" x14ac:dyDescent="0.3">
      <c r="A10875" s="213">
        <v>2015</v>
      </c>
      <c r="B10875" s="213" t="s">
        <v>92</v>
      </c>
      <c r="C10875" s="213" t="s">
        <v>88</v>
      </c>
      <c r="D10875" s="213" t="s">
        <v>52</v>
      </c>
      <c r="E10875" s="213">
        <v>39</v>
      </c>
      <c r="F10875" s="213" t="s">
        <v>206</v>
      </c>
    </row>
    <row r="10876" spans="1:6" x14ac:dyDescent="0.3">
      <c r="A10876" s="213">
        <v>2015</v>
      </c>
      <c r="B10876" s="213" t="s">
        <v>92</v>
      </c>
      <c r="C10876" s="213" t="s">
        <v>88</v>
      </c>
      <c r="D10876" s="213" t="s">
        <v>20</v>
      </c>
      <c r="E10876" s="213">
        <v>341</v>
      </c>
      <c r="F10876" s="213" t="s">
        <v>206</v>
      </c>
    </row>
    <row r="10877" spans="1:6" x14ac:dyDescent="0.3">
      <c r="A10877" s="213">
        <v>2015</v>
      </c>
      <c r="B10877" s="213" t="s">
        <v>92</v>
      </c>
      <c r="C10877" s="213" t="s">
        <v>88</v>
      </c>
      <c r="D10877" s="213" t="s">
        <v>95</v>
      </c>
      <c r="E10877" s="213">
        <v>539</v>
      </c>
      <c r="F10877" s="213" t="s">
        <v>206</v>
      </c>
    </row>
    <row r="10878" spans="1:6" x14ac:dyDescent="0.3">
      <c r="A10878" s="213">
        <v>2015</v>
      </c>
      <c r="B10878" s="213" t="s">
        <v>92</v>
      </c>
      <c r="C10878" s="213" t="s">
        <v>88</v>
      </c>
      <c r="D10878" s="213" t="s">
        <v>30</v>
      </c>
      <c r="E10878" s="213">
        <v>69</v>
      </c>
      <c r="F10878" s="213" t="s">
        <v>206</v>
      </c>
    </row>
    <row r="10879" spans="1:6" x14ac:dyDescent="0.3">
      <c r="A10879" s="213">
        <v>2015</v>
      </c>
      <c r="B10879" s="213" t="s">
        <v>92</v>
      </c>
      <c r="C10879" s="213" t="s">
        <v>88</v>
      </c>
      <c r="D10879" s="213" t="s">
        <v>281</v>
      </c>
      <c r="E10879" s="292">
        <v>1723</v>
      </c>
      <c r="F10879" s="213" t="s">
        <v>206</v>
      </c>
    </row>
    <row r="10880" spans="1:6" x14ac:dyDescent="0.3">
      <c r="A10880" s="213">
        <v>2015</v>
      </c>
      <c r="B10880" s="213" t="s">
        <v>92</v>
      </c>
      <c r="C10880" s="213" t="s">
        <v>88</v>
      </c>
      <c r="D10880" s="213" t="s">
        <v>282</v>
      </c>
      <c r="E10880" s="213">
        <v>104</v>
      </c>
      <c r="F10880" s="213" t="s">
        <v>206</v>
      </c>
    </row>
    <row r="10881" spans="1:6" x14ac:dyDescent="0.3">
      <c r="A10881" s="213">
        <v>2015</v>
      </c>
      <c r="B10881" s="213" t="s">
        <v>92</v>
      </c>
      <c r="C10881" s="213" t="s">
        <v>88</v>
      </c>
      <c r="D10881" s="213" t="s">
        <v>145</v>
      </c>
      <c r="E10881" s="292">
        <v>6787</v>
      </c>
      <c r="F10881" s="213" t="s">
        <v>206</v>
      </c>
    </row>
    <row r="10882" spans="1:6" x14ac:dyDescent="0.3">
      <c r="A10882" s="213">
        <v>2015</v>
      </c>
      <c r="B10882" s="213" t="s">
        <v>92</v>
      </c>
      <c r="C10882" s="213" t="s">
        <v>88</v>
      </c>
      <c r="D10882" s="213" t="s">
        <v>146</v>
      </c>
      <c r="E10882" s="292">
        <v>3576</v>
      </c>
      <c r="F10882" s="213" t="s">
        <v>206</v>
      </c>
    </row>
    <row r="10883" spans="1:6" x14ac:dyDescent="0.3">
      <c r="A10883" s="213">
        <v>2015</v>
      </c>
      <c r="B10883" s="213" t="s">
        <v>92</v>
      </c>
      <c r="C10883" s="213" t="s">
        <v>88</v>
      </c>
      <c r="D10883" s="213" t="s">
        <v>147</v>
      </c>
      <c r="E10883" s="292">
        <v>8005</v>
      </c>
      <c r="F10883" s="213" t="s">
        <v>206</v>
      </c>
    </row>
    <row r="10884" spans="1:6" x14ac:dyDescent="0.3">
      <c r="A10884" s="213">
        <v>2015</v>
      </c>
      <c r="B10884" s="213" t="s">
        <v>92</v>
      </c>
      <c r="C10884" s="213" t="s">
        <v>89</v>
      </c>
      <c r="D10884" s="213" t="s">
        <v>79</v>
      </c>
      <c r="E10884" s="213">
        <v>248</v>
      </c>
      <c r="F10884" s="213" t="s">
        <v>206</v>
      </c>
    </row>
    <row r="10885" spans="1:6" x14ac:dyDescent="0.3">
      <c r="A10885" s="213">
        <v>2015</v>
      </c>
      <c r="B10885" s="213" t="s">
        <v>92</v>
      </c>
      <c r="C10885" s="213" t="s">
        <v>89</v>
      </c>
      <c r="D10885" s="213" t="s">
        <v>17</v>
      </c>
      <c r="E10885" s="213">
        <v>154</v>
      </c>
      <c r="F10885" s="213" t="s">
        <v>206</v>
      </c>
    </row>
    <row r="10886" spans="1:6" x14ac:dyDescent="0.3">
      <c r="A10886" s="213">
        <v>2015</v>
      </c>
      <c r="B10886" s="213" t="s">
        <v>92</v>
      </c>
      <c r="C10886" s="213" t="s">
        <v>89</v>
      </c>
      <c r="D10886" s="213" t="s">
        <v>66</v>
      </c>
      <c r="E10886" s="213">
        <v>32</v>
      </c>
      <c r="F10886" s="213" t="s">
        <v>206</v>
      </c>
    </row>
    <row r="10887" spans="1:6" x14ac:dyDescent="0.3">
      <c r="A10887" s="213">
        <v>2015</v>
      </c>
      <c r="B10887" s="213" t="s">
        <v>92</v>
      </c>
      <c r="C10887" s="213" t="s">
        <v>89</v>
      </c>
      <c r="D10887" s="213" t="s">
        <v>11</v>
      </c>
      <c r="E10887" s="213">
        <v>282</v>
      </c>
      <c r="F10887" s="213" t="s">
        <v>206</v>
      </c>
    </row>
    <row r="10888" spans="1:6" x14ac:dyDescent="0.3">
      <c r="A10888" s="213">
        <v>2015</v>
      </c>
      <c r="B10888" s="213" t="s">
        <v>92</v>
      </c>
      <c r="C10888" s="213" t="s">
        <v>89</v>
      </c>
      <c r="D10888" s="213" t="s">
        <v>56</v>
      </c>
      <c r="E10888" s="213">
        <v>71</v>
      </c>
      <c r="F10888" s="213" t="s">
        <v>206</v>
      </c>
    </row>
    <row r="10889" spans="1:6" x14ac:dyDescent="0.3">
      <c r="A10889" s="213">
        <v>2015</v>
      </c>
      <c r="B10889" s="213" t="s">
        <v>92</v>
      </c>
      <c r="C10889" s="213" t="s">
        <v>89</v>
      </c>
      <c r="D10889" s="213" t="s">
        <v>29</v>
      </c>
      <c r="E10889" s="213">
        <v>64</v>
      </c>
      <c r="F10889" s="213" t="s">
        <v>206</v>
      </c>
    </row>
    <row r="10890" spans="1:6" x14ac:dyDescent="0.3">
      <c r="A10890" s="213">
        <v>2015</v>
      </c>
      <c r="B10890" s="213" t="s">
        <v>92</v>
      </c>
      <c r="C10890" s="213" t="s">
        <v>89</v>
      </c>
      <c r="D10890" s="213" t="s">
        <v>47</v>
      </c>
      <c r="E10890" s="213">
        <v>169</v>
      </c>
      <c r="F10890" s="213" t="s">
        <v>206</v>
      </c>
    </row>
    <row r="10891" spans="1:6" x14ac:dyDescent="0.3">
      <c r="A10891" s="213">
        <v>2015</v>
      </c>
      <c r="B10891" s="213" t="s">
        <v>92</v>
      </c>
      <c r="C10891" s="213" t="s">
        <v>89</v>
      </c>
      <c r="D10891" s="213" t="s">
        <v>57</v>
      </c>
      <c r="E10891" s="213">
        <v>34</v>
      </c>
      <c r="F10891" s="213" t="s">
        <v>206</v>
      </c>
    </row>
    <row r="10892" spans="1:6" x14ac:dyDescent="0.3">
      <c r="A10892" s="213">
        <v>2015</v>
      </c>
      <c r="B10892" s="213" t="s">
        <v>92</v>
      </c>
      <c r="C10892" s="213" t="s">
        <v>89</v>
      </c>
      <c r="D10892" s="213" t="s">
        <v>74</v>
      </c>
      <c r="E10892" s="213">
        <v>189</v>
      </c>
      <c r="F10892" s="213" t="s">
        <v>206</v>
      </c>
    </row>
    <row r="10893" spans="1:6" x14ac:dyDescent="0.3">
      <c r="A10893" s="213">
        <v>2015</v>
      </c>
      <c r="B10893" s="213" t="s">
        <v>92</v>
      </c>
      <c r="C10893" s="213" t="s">
        <v>89</v>
      </c>
      <c r="D10893" s="213" t="s">
        <v>33</v>
      </c>
      <c r="E10893" s="213">
        <v>42</v>
      </c>
      <c r="F10893" s="213" t="s">
        <v>206</v>
      </c>
    </row>
    <row r="10894" spans="1:6" x14ac:dyDescent="0.3">
      <c r="A10894" s="213">
        <v>2015</v>
      </c>
      <c r="B10894" s="213" t="s">
        <v>92</v>
      </c>
      <c r="C10894" s="213" t="s">
        <v>89</v>
      </c>
      <c r="D10894" s="213" t="s">
        <v>60</v>
      </c>
      <c r="E10894" s="213">
        <v>52</v>
      </c>
      <c r="F10894" s="213" t="s">
        <v>206</v>
      </c>
    </row>
    <row r="10895" spans="1:6" x14ac:dyDescent="0.3">
      <c r="A10895" s="213">
        <v>2015</v>
      </c>
      <c r="B10895" s="213" t="s">
        <v>92</v>
      </c>
      <c r="C10895" s="213" t="s">
        <v>89</v>
      </c>
      <c r="D10895" s="213" t="s">
        <v>25</v>
      </c>
      <c r="E10895" s="213">
        <v>172</v>
      </c>
      <c r="F10895" s="213" t="s">
        <v>206</v>
      </c>
    </row>
    <row r="10896" spans="1:6" x14ac:dyDescent="0.3">
      <c r="A10896" s="213">
        <v>2015</v>
      </c>
      <c r="B10896" s="213" t="s">
        <v>92</v>
      </c>
      <c r="C10896" s="213" t="s">
        <v>89</v>
      </c>
      <c r="D10896" s="213" t="s">
        <v>7</v>
      </c>
      <c r="E10896" s="213">
        <v>200</v>
      </c>
      <c r="F10896" s="213" t="s">
        <v>206</v>
      </c>
    </row>
    <row r="10897" spans="1:6" x14ac:dyDescent="0.3">
      <c r="A10897" s="213">
        <v>2015</v>
      </c>
      <c r="B10897" s="213" t="s">
        <v>92</v>
      </c>
      <c r="C10897" s="213" t="s">
        <v>89</v>
      </c>
      <c r="D10897" s="213" t="s">
        <v>36</v>
      </c>
      <c r="E10897" s="213">
        <v>51</v>
      </c>
      <c r="F10897" s="213" t="s">
        <v>206</v>
      </c>
    </row>
    <row r="10898" spans="1:6" x14ac:dyDescent="0.3">
      <c r="A10898" s="213">
        <v>2015</v>
      </c>
      <c r="B10898" s="213" t="s">
        <v>92</v>
      </c>
      <c r="C10898" s="213" t="s">
        <v>89</v>
      </c>
      <c r="D10898" s="213" t="s">
        <v>21</v>
      </c>
      <c r="E10898" s="213">
        <v>52</v>
      </c>
      <c r="F10898" s="213" t="s">
        <v>206</v>
      </c>
    </row>
    <row r="10899" spans="1:6" x14ac:dyDescent="0.3">
      <c r="A10899" s="213">
        <v>2015</v>
      </c>
      <c r="B10899" s="213" t="s">
        <v>92</v>
      </c>
      <c r="C10899" s="213" t="s">
        <v>89</v>
      </c>
      <c r="D10899" s="213" t="s">
        <v>16</v>
      </c>
      <c r="E10899" s="213">
        <v>163</v>
      </c>
      <c r="F10899" s="213" t="s">
        <v>206</v>
      </c>
    </row>
    <row r="10900" spans="1:6" x14ac:dyDescent="0.3">
      <c r="A10900" s="213">
        <v>2015</v>
      </c>
      <c r="B10900" s="213" t="s">
        <v>92</v>
      </c>
      <c r="C10900" s="213" t="s">
        <v>89</v>
      </c>
      <c r="D10900" s="213" t="s">
        <v>2</v>
      </c>
      <c r="E10900" s="213">
        <v>369</v>
      </c>
      <c r="F10900" s="213" t="s">
        <v>206</v>
      </c>
    </row>
    <row r="10901" spans="1:6" x14ac:dyDescent="0.3">
      <c r="A10901" s="213">
        <v>2015</v>
      </c>
      <c r="B10901" s="213" t="s">
        <v>92</v>
      </c>
      <c r="C10901" s="213" t="s">
        <v>89</v>
      </c>
      <c r="D10901" s="213" t="s">
        <v>4</v>
      </c>
      <c r="E10901" s="213">
        <v>382</v>
      </c>
      <c r="F10901" s="213" t="s">
        <v>206</v>
      </c>
    </row>
    <row r="10902" spans="1:6" x14ac:dyDescent="0.3">
      <c r="A10902" s="213">
        <v>2015</v>
      </c>
      <c r="B10902" s="213" t="s">
        <v>92</v>
      </c>
      <c r="C10902" s="213" t="s">
        <v>89</v>
      </c>
      <c r="D10902" s="213" t="s">
        <v>275</v>
      </c>
      <c r="E10902" s="213">
        <v>48</v>
      </c>
      <c r="F10902" s="213" t="s">
        <v>206</v>
      </c>
    </row>
    <row r="10903" spans="1:6" x14ac:dyDescent="0.3">
      <c r="A10903" s="213">
        <v>2015</v>
      </c>
      <c r="B10903" s="213" t="s">
        <v>92</v>
      </c>
      <c r="C10903" s="213" t="s">
        <v>89</v>
      </c>
      <c r="D10903" s="213" t="s">
        <v>8</v>
      </c>
      <c r="E10903" s="213">
        <v>124</v>
      </c>
      <c r="F10903" s="213" t="s">
        <v>206</v>
      </c>
    </row>
    <row r="10904" spans="1:6" x14ac:dyDescent="0.3">
      <c r="A10904" s="213">
        <v>2015</v>
      </c>
      <c r="B10904" s="213" t="s">
        <v>92</v>
      </c>
      <c r="C10904" s="213" t="s">
        <v>89</v>
      </c>
      <c r="D10904" s="213" t="s">
        <v>78</v>
      </c>
      <c r="E10904" s="213">
        <v>152</v>
      </c>
      <c r="F10904" s="213" t="s">
        <v>206</v>
      </c>
    </row>
    <row r="10905" spans="1:6" x14ac:dyDescent="0.3">
      <c r="A10905" s="213">
        <v>2015</v>
      </c>
      <c r="B10905" s="213" t="s">
        <v>92</v>
      </c>
      <c r="C10905" s="213" t="s">
        <v>89</v>
      </c>
      <c r="D10905" s="213" t="s">
        <v>27</v>
      </c>
      <c r="E10905" s="213">
        <v>120</v>
      </c>
      <c r="F10905" s="213" t="s">
        <v>206</v>
      </c>
    </row>
    <row r="10906" spans="1:6" x14ac:dyDescent="0.3">
      <c r="A10906" s="213">
        <v>2015</v>
      </c>
      <c r="B10906" s="213" t="s">
        <v>92</v>
      </c>
      <c r="C10906" s="213" t="s">
        <v>89</v>
      </c>
      <c r="D10906" s="213" t="s">
        <v>13</v>
      </c>
      <c r="E10906" s="213">
        <v>49</v>
      </c>
      <c r="F10906" s="213" t="s">
        <v>206</v>
      </c>
    </row>
    <row r="10907" spans="1:6" x14ac:dyDescent="0.3">
      <c r="A10907" s="213">
        <v>2015</v>
      </c>
      <c r="B10907" s="213" t="s">
        <v>92</v>
      </c>
      <c r="C10907" s="213" t="s">
        <v>89</v>
      </c>
      <c r="D10907" s="213" t="s">
        <v>70</v>
      </c>
      <c r="E10907" s="213">
        <v>151</v>
      </c>
      <c r="F10907" s="213" t="s">
        <v>206</v>
      </c>
    </row>
    <row r="10908" spans="1:6" x14ac:dyDescent="0.3">
      <c r="A10908" s="213">
        <v>2015</v>
      </c>
      <c r="B10908" s="213" t="s">
        <v>92</v>
      </c>
      <c r="C10908" s="213" t="s">
        <v>89</v>
      </c>
      <c r="D10908" s="213" t="s">
        <v>72</v>
      </c>
      <c r="E10908" s="213">
        <v>46</v>
      </c>
      <c r="F10908" s="213" t="s">
        <v>206</v>
      </c>
    </row>
    <row r="10909" spans="1:6" x14ac:dyDescent="0.3">
      <c r="A10909" s="213">
        <v>2015</v>
      </c>
      <c r="B10909" s="213" t="s">
        <v>92</v>
      </c>
      <c r="C10909" s="213" t="s">
        <v>89</v>
      </c>
      <c r="D10909" s="213" t="s">
        <v>6</v>
      </c>
      <c r="E10909" s="213">
        <v>363</v>
      </c>
      <c r="F10909" s="213" t="s">
        <v>206</v>
      </c>
    </row>
    <row r="10910" spans="1:6" x14ac:dyDescent="0.3">
      <c r="A10910" s="213">
        <v>2015</v>
      </c>
      <c r="B10910" s="213" t="s">
        <v>92</v>
      </c>
      <c r="C10910" s="213" t="s">
        <v>89</v>
      </c>
      <c r="D10910" s="213" t="s">
        <v>62</v>
      </c>
      <c r="E10910" s="213">
        <v>116</v>
      </c>
      <c r="F10910" s="213" t="s">
        <v>206</v>
      </c>
    </row>
    <row r="10911" spans="1:6" x14ac:dyDescent="0.3">
      <c r="A10911" s="213">
        <v>2015</v>
      </c>
      <c r="B10911" s="213" t="s">
        <v>92</v>
      </c>
      <c r="C10911" s="213" t="s">
        <v>89</v>
      </c>
      <c r="D10911" s="213" t="s">
        <v>5</v>
      </c>
      <c r="E10911" s="213">
        <v>264</v>
      </c>
      <c r="F10911" s="213" t="s">
        <v>206</v>
      </c>
    </row>
    <row r="10912" spans="1:6" x14ac:dyDescent="0.3">
      <c r="A10912" s="213">
        <v>2015</v>
      </c>
      <c r="B10912" s="213" t="s">
        <v>92</v>
      </c>
      <c r="C10912" s="213" t="s">
        <v>89</v>
      </c>
      <c r="D10912" s="213" t="s">
        <v>76</v>
      </c>
      <c r="E10912" s="213">
        <v>151</v>
      </c>
      <c r="F10912" s="213" t="s">
        <v>206</v>
      </c>
    </row>
    <row r="10913" spans="1:6" x14ac:dyDescent="0.3">
      <c r="A10913" s="213">
        <v>2015</v>
      </c>
      <c r="B10913" s="213" t="s">
        <v>92</v>
      </c>
      <c r="C10913" s="213" t="s">
        <v>89</v>
      </c>
      <c r="D10913" s="213" t="s">
        <v>43</v>
      </c>
      <c r="E10913" s="213">
        <v>34</v>
      </c>
      <c r="F10913" s="213" t="s">
        <v>206</v>
      </c>
    </row>
    <row r="10914" spans="1:6" x14ac:dyDescent="0.3">
      <c r="A10914" s="213">
        <v>2015</v>
      </c>
      <c r="B10914" s="213" t="s">
        <v>92</v>
      </c>
      <c r="C10914" s="213" t="s">
        <v>89</v>
      </c>
      <c r="D10914" s="213" t="s">
        <v>65</v>
      </c>
      <c r="E10914" s="213">
        <v>39</v>
      </c>
      <c r="F10914" s="213" t="s">
        <v>206</v>
      </c>
    </row>
    <row r="10915" spans="1:6" x14ac:dyDescent="0.3">
      <c r="A10915" s="213">
        <v>2015</v>
      </c>
      <c r="B10915" s="213" t="s">
        <v>92</v>
      </c>
      <c r="C10915" s="213" t="s">
        <v>89</v>
      </c>
      <c r="D10915" s="213" t="s">
        <v>22</v>
      </c>
      <c r="E10915" s="213">
        <v>56</v>
      </c>
      <c r="F10915" s="213" t="s">
        <v>206</v>
      </c>
    </row>
    <row r="10916" spans="1:6" x14ac:dyDescent="0.3">
      <c r="A10916" s="213">
        <v>2015</v>
      </c>
      <c r="B10916" s="213" t="s">
        <v>92</v>
      </c>
      <c r="C10916" s="213" t="s">
        <v>89</v>
      </c>
      <c r="D10916" s="213" t="s">
        <v>23</v>
      </c>
      <c r="E10916" s="213">
        <v>67</v>
      </c>
      <c r="F10916" s="213" t="s">
        <v>206</v>
      </c>
    </row>
    <row r="10917" spans="1:6" x14ac:dyDescent="0.3">
      <c r="A10917" s="213">
        <v>2015</v>
      </c>
      <c r="B10917" s="213" t="s">
        <v>92</v>
      </c>
      <c r="C10917" s="213" t="s">
        <v>89</v>
      </c>
      <c r="D10917" s="213" t="s">
        <v>12</v>
      </c>
      <c r="E10917" s="213">
        <v>48</v>
      </c>
      <c r="F10917" s="213" t="s">
        <v>206</v>
      </c>
    </row>
    <row r="10918" spans="1:6" x14ac:dyDescent="0.3">
      <c r="A10918" s="213">
        <v>2015</v>
      </c>
      <c r="B10918" s="213" t="s">
        <v>92</v>
      </c>
      <c r="C10918" s="213" t="s">
        <v>89</v>
      </c>
      <c r="D10918" s="213" t="s">
        <v>278</v>
      </c>
      <c r="E10918" s="213">
        <v>100</v>
      </c>
      <c r="F10918" s="213" t="s">
        <v>206</v>
      </c>
    </row>
    <row r="10919" spans="1:6" x14ac:dyDescent="0.3">
      <c r="A10919" s="213">
        <v>2015</v>
      </c>
      <c r="B10919" s="213" t="s">
        <v>92</v>
      </c>
      <c r="C10919" s="213" t="s">
        <v>89</v>
      </c>
      <c r="D10919" s="213" t="s">
        <v>19</v>
      </c>
      <c r="E10919" s="213">
        <v>73</v>
      </c>
      <c r="F10919" s="213" t="s">
        <v>206</v>
      </c>
    </row>
    <row r="10920" spans="1:6" x14ac:dyDescent="0.3">
      <c r="A10920" s="213">
        <v>2015</v>
      </c>
      <c r="B10920" s="213" t="s">
        <v>92</v>
      </c>
      <c r="C10920" s="213" t="s">
        <v>89</v>
      </c>
      <c r="D10920" s="213" t="s">
        <v>48</v>
      </c>
      <c r="E10920" s="213">
        <v>46</v>
      </c>
      <c r="F10920" s="213" t="s">
        <v>206</v>
      </c>
    </row>
    <row r="10921" spans="1:6" x14ac:dyDescent="0.3">
      <c r="A10921" s="213">
        <v>2015</v>
      </c>
      <c r="B10921" s="213" t="s">
        <v>92</v>
      </c>
      <c r="C10921" s="213" t="s">
        <v>89</v>
      </c>
      <c r="D10921" s="213" t="s">
        <v>3</v>
      </c>
      <c r="E10921" s="213">
        <v>335</v>
      </c>
      <c r="F10921" s="213" t="s">
        <v>206</v>
      </c>
    </row>
    <row r="10922" spans="1:6" x14ac:dyDescent="0.3">
      <c r="A10922" s="213">
        <v>2015</v>
      </c>
      <c r="B10922" s="213" t="s">
        <v>92</v>
      </c>
      <c r="C10922" s="213" t="s">
        <v>89</v>
      </c>
      <c r="D10922" s="213" t="s">
        <v>80</v>
      </c>
      <c r="E10922" s="213">
        <v>108</v>
      </c>
      <c r="F10922" s="213" t="s">
        <v>206</v>
      </c>
    </row>
    <row r="10923" spans="1:6" x14ac:dyDescent="0.3">
      <c r="A10923" s="213">
        <v>2015</v>
      </c>
      <c r="B10923" s="213" t="s">
        <v>92</v>
      </c>
      <c r="C10923" s="213" t="s">
        <v>89</v>
      </c>
      <c r="D10923" s="213" t="s">
        <v>39</v>
      </c>
      <c r="E10923" s="213">
        <v>55</v>
      </c>
      <c r="F10923" s="213" t="s">
        <v>206</v>
      </c>
    </row>
    <row r="10924" spans="1:6" x14ac:dyDescent="0.3">
      <c r="A10924" s="213">
        <v>2015</v>
      </c>
      <c r="B10924" s="213" t="s">
        <v>92</v>
      </c>
      <c r="C10924" s="213" t="s">
        <v>89</v>
      </c>
      <c r="D10924" s="213" t="s">
        <v>14</v>
      </c>
      <c r="E10924" s="213">
        <v>206</v>
      </c>
      <c r="F10924" s="213" t="s">
        <v>206</v>
      </c>
    </row>
    <row r="10925" spans="1:6" x14ac:dyDescent="0.3">
      <c r="A10925" s="213">
        <v>2015</v>
      </c>
      <c r="B10925" s="213" t="s">
        <v>92</v>
      </c>
      <c r="C10925" s="213" t="s">
        <v>89</v>
      </c>
      <c r="D10925" s="213" t="s">
        <v>68</v>
      </c>
      <c r="E10925" s="213">
        <v>36</v>
      </c>
      <c r="F10925" s="213" t="s">
        <v>206</v>
      </c>
    </row>
    <row r="10926" spans="1:6" x14ac:dyDescent="0.3">
      <c r="A10926" s="213">
        <v>2015</v>
      </c>
      <c r="B10926" s="213" t="s">
        <v>92</v>
      </c>
      <c r="C10926" s="213" t="s">
        <v>89</v>
      </c>
      <c r="D10926" s="213" t="s">
        <v>69</v>
      </c>
      <c r="E10926" s="213">
        <v>32</v>
      </c>
      <c r="F10926" s="213" t="s">
        <v>206</v>
      </c>
    </row>
    <row r="10927" spans="1:6" x14ac:dyDescent="0.3">
      <c r="A10927" s="213">
        <v>2015</v>
      </c>
      <c r="B10927" s="213" t="s">
        <v>92</v>
      </c>
      <c r="C10927" s="213" t="s">
        <v>89</v>
      </c>
      <c r="D10927" s="213" t="s">
        <v>24</v>
      </c>
      <c r="E10927" s="213">
        <v>232</v>
      </c>
      <c r="F10927" s="213" t="s">
        <v>206</v>
      </c>
    </row>
    <row r="10928" spans="1:6" x14ac:dyDescent="0.3">
      <c r="A10928" s="213">
        <v>2015</v>
      </c>
      <c r="B10928" s="213" t="s">
        <v>92</v>
      </c>
      <c r="C10928" s="213" t="s">
        <v>89</v>
      </c>
      <c r="D10928" s="213" t="s">
        <v>9</v>
      </c>
      <c r="E10928" s="213">
        <v>160</v>
      </c>
      <c r="F10928" s="213" t="s">
        <v>206</v>
      </c>
    </row>
    <row r="10929" spans="1:6" x14ac:dyDescent="0.3">
      <c r="A10929" s="213">
        <v>2015</v>
      </c>
      <c r="B10929" s="213" t="s">
        <v>92</v>
      </c>
      <c r="C10929" s="213" t="s">
        <v>89</v>
      </c>
      <c r="D10929" s="213" t="s">
        <v>67</v>
      </c>
      <c r="E10929" s="213">
        <v>60</v>
      </c>
      <c r="F10929" s="213" t="s">
        <v>206</v>
      </c>
    </row>
    <row r="10930" spans="1:6" x14ac:dyDescent="0.3">
      <c r="A10930" s="213">
        <v>2015</v>
      </c>
      <c r="B10930" s="213" t="s">
        <v>92</v>
      </c>
      <c r="C10930" s="213" t="s">
        <v>89</v>
      </c>
      <c r="D10930" s="213" t="s">
        <v>28</v>
      </c>
      <c r="E10930" s="213">
        <v>104</v>
      </c>
      <c r="F10930" s="213" t="s">
        <v>206</v>
      </c>
    </row>
    <row r="10931" spans="1:6" x14ac:dyDescent="0.3">
      <c r="A10931" s="213">
        <v>2015</v>
      </c>
      <c r="B10931" s="213" t="s">
        <v>92</v>
      </c>
      <c r="C10931" s="213" t="s">
        <v>89</v>
      </c>
      <c r="D10931" s="213" t="s">
        <v>31</v>
      </c>
      <c r="E10931" s="213">
        <v>77</v>
      </c>
      <c r="F10931" s="213" t="s">
        <v>206</v>
      </c>
    </row>
    <row r="10932" spans="1:6" x14ac:dyDescent="0.3">
      <c r="A10932" s="213">
        <v>2015</v>
      </c>
      <c r="B10932" s="213" t="s">
        <v>92</v>
      </c>
      <c r="C10932" s="213" t="s">
        <v>89</v>
      </c>
      <c r="D10932" s="213" t="s">
        <v>64</v>
      </c>
      <c r="E10932" s="213">
        <v>98</v>
      </c>
      <c r="F10932" s="213" t="s">
        <v>206</v>
      </c>
    </row>
    <row r="10933" spans="1:6" x14ac:dyDescent="0.3">
      <c r="A10933" s="213">
        <v>2015</v>
      </c>
      <c r="B10933" s="213" t="s">
        <v>92</v>
      </c>
      <c r="C10933" s="213" t="s">
        <v>89</v>
      </c>
      <c r="D10933" s="213" t="s">
        <v>73</v>
      </c>
      <c r="E10933" s="213">
        <v>179</v>
      </c>
      <c r="F10933" s="213" t="s">
        <v>206</v>
      </c>
    </row>
    <row r="10934" spans="1:6" x14ac:dyDescent="0.3">
      <c r="A10934" s="213">
        <v>2015</v>
      </c>
      <c r="B10934" s="213" t="s">
        <v>92</v>
      </c>
      <c r="C10934" s="213" t="s">
        <v>89</v>
      </c>
      <c r="D10934" s="213" t="s">
        <v>26</v>
      </c>
      <c r="E10934" s="213">
        <v>75</v>
      </c>
      <c r="F10934" s="213" t="s">
        <v>206</v>
      </c>
    </row>
    <row r="10935" spans="1:6" x14ac:dyDescent="0.3">
      <c r="A10935" s="213">
        <v>2015</v>
      </c>
      <c r="B10935" s="213" t="s">
        <v>92</v>
      </c>
      <c r="C10935" s="213" t="s">
        <v>89</v>
      </c>
      <c r="D10935" s="213" t="s">
        <v>32</v>
      </c>
      <c r="E10935" s="213">
        <v>78</v>
      </c>
      <c r="F10935" s="213" t="s">
        <v>206</v>
      </c>
    </row>
    <row r="10936" spans="1:6" x14ac:dyDescent="0.3">
      <c r="A10936" s="213">
        <v>2015</v>
      </c>
      <c r="B10936" s="213" t="s">
        <v>92</v>
      </c>
      <c r="C10936" s="213" t="s">
        <v>89</v>
      </c>
      <c r="D10936" s="213" t="s">
        <v>46</v>
      </c>
      <c r="E10936" s="213">
        <v>152</v>
      </c>
      <c r="F10936" s="213" t="s">
        <v>206</v>
      </c>
    </row>
    <row r="10937" spans="1:6" x14ac:dyDescent="0.3">
      <c r="A10937" s="213">
        <v>2015</v>
      </c>
      <c r="B10937" s="213" t="s">
        <v>92</v>
      </c>
      <c r="C10937" s="213" t="s">
        <v>89</v>
      </c>
      <c r="D10937" s="213" t="s">
        <v>75</v>
      </c>
      <c r="E10937" s="213">
        <v>124</v>
      </c>
      <c r="F10937" s="213" t="s">
        <v>206</v>
      </c>
    </row>
    <row r="10938" spans="1:6" x14ac:dyDescent="0.3">
      <c r="A10938" s="213">
        <v>2015</v>
      </c>
      <c r="B10938" s="213" t="s">
        <v>92</v>
      </c>
      <c r="C10938" s="213" t="s">
        <v>89</v>
      </c>
      <c r="D10938" s="213" t="s">
        <v>10</v>
      </c>
      <c r="E10938" s="213">
        <v>297</v>
      </c>
      <c r="F10938" s="213" t="s">
        <v>206</v>
      </c>
    </row>
    <row r="10939" spans="1:6" x14ac:dyDescent="0.3">
      <c r="A10939" s="213">
        <v>2015</v>
      </c>
      <c r="B10939" s="213" t="s">
        <v>92</v>
      </c>
      <c r="C10939" s="213" t="s">
        <v>89</v>
      </c>
      <c r="D10939" s="213" t="s">
        <v>15</v>
      </c>
      <c r="E10939" s="213">
        <v>237</v>
      </c>
      <c r="F10939" s="213" t="s">
        <v>206</v>
      </c>
    </row>
    <row r="10940" spans="1:6" x14ac:dyDescent="0.3">
      <c r="A10940" s="213">
        <v>2015</v>
      </c>
      <c r="B10940" s="213" t="s">
        <v>92</v>
      </c>
      <c r="C10940" s="213" t="s">
        <v>89</v>
      </c>
      <c r="D10940" s="213" t="s">
        <v>18</v>
      </c>
      <c r="E10940" s="213">
        <v>226</v>
      </c>
      <c r="F10940" s="213" t="s">
        <v>206</v>
      </c>
    </row>
    <row r="10941" spans="1:6" x14ac:dyDescent="0.3">
      <c r="A10941" s="213">
        <v>2015</v>
      </c>
      <c r="B10941" s="213" t="s">
        <v>92</v>
      </c>
      <c r="C10941" s="213" t="s">
        <v>89</v>
      </c>
      <c r="D10941" s="213" t="s">
        <v>77</v>
      </c>
      <c r="E10941" s="213">
        <v>82</v>
      </c>
      <c r="F10941" s="213" t="s">
        <v>206</v>
      </c>
    </row>
    <row r="10942" spans="1:6" x14ac:dyDescent="0.3">
      <c r="A10942" s="213">
        <v>2015</v>
      </c>
      <c r="B10942" s="213" t="s">
        <v>92</v>
      </c>
      <c r="C10942" s="213" t="s">
        <v>89</v>
      </c>
      <c r="D10942" s="213" t="s">
        <v>71</v>
      </c>
      <c r="E10942" s="213">
        <v>94</v>
      </c>
      <c r="F10942" s="213" t="s">
        <v>206</v>
      </c>
    </row>
    <row r="10943" spans="1:6" x14ac:dyDescent="0.3">
      <c r="A10943" s="213">
        <v>2015</v>
      </c>
      <c r="B10943" s="213" t="s">
        <v>92</v>
      </c>
      <c r="C10943" s="213" t="s">
        <v>89</v>
      </c>
      <c r="D10943" s="213" t="s">
        <v>20</v>
      </c>
      <c r="E10943" s="213">
        <v>165</v>
      </c>
      <c r="F10943" s="213" t="s">
        <v>206</v>
      </c>
    </row>
    <row r="10944" spans="1:6" x14ac:dyDescent="0.3">
      <c r="A10944" s="213">
        <v>2015</v>
      </c>
      <c r="B10944" s="213" t="s">
        <v>92</v>
      </c>
      <c r="C10944" s="213" t="s">
        <v>89</v>
      </c>
      <c r="D10944" s="213" t="s">
        <v>95</v>
      </c>
      <c r="E10944" s="213">
        <v>182</v>
      </c>
      <c r="F10944" s="213" t="s">
        <v>206</v>
      </c>
    </row>
    <row r="10945" spans="1:6" x14ac:dyDescent="0.3">
      <c r="A10945" s="213">
        <v>2015</v>
      </c>
      <c r="B10945" s="213" t="s">
        <v>92</v>
      </c>
      <c r="C10945" s="213" t="s">
        <v>89</v>
      </c>
      <c r="D10945" s="213" t="s">
        <v>281</v>
      </c>
      <c r="E10945" s="213">
        <v>543</v>
      </c>
      <c r="F10945" s="213" t="s">
        <v>206</v>
      </c>
    </row>
    <row r="10946" spans="1:6" x14ac:dyDescent="0.3">
      <c r="A10946" s="213">
        <v>2015</v>
      </c>
      <c r="B10946" s="213" t="s">
        <v>92</v>
      </c>
      <c r="C10946" s="213" t="s">
        <v>89</v>
      </c>
      <c r="D10946" s="213" t="s">
        <v>282</v>
      </c>
      <c r="E10946" s="213">
        <v>37</v>
      </c>
      <c r="F10946" s="213" t="s">
        <v>206</v>
      </c>
    </row>
    <row r="10947" spans="1:6" x14ac:dyDescent="0.3">
      <c r="A10947" s="213">
        <v>2015</v>
      </c>
      <c r="B10947" s="213" t="s">
        <v>92</v>
      </c>
      <c r="C10947" s="213" t="s">
        <v>89</v>
      </c>
      <c r="D10947" s="213" t="s">
        <v>145</v>
      </c>
      <c r="E10947" s="292">
        <v>2314</v>
      </c>
      <c r="F10947" s="213" t="s">
        <v>206</v>
      </c>
    </row>
    <row r="10948" spans="1:6" x14ac:dyDescent="0.3">
      <c r="A10948" s="213">
        <v>2015</v>
      </c>
      <c r="B10948" s="213" t="s">
        <v>92</v>
      </c>
      <c r="C10948" s="213" t="s">
        <v>89</v>
      </c>
      <c r="D10948" s="213" t="s">
        <v>146</v>
      </c>
      <c r="E10948" s="292">
        <v>1203</v>
      </c>
      <c r="F10948" s="213" t="s">
        <v>206</v>
      </c>
    </row>
    <row r="10949" spans="1:6" x14ac:dyDescent="0.3">
      <c r="A10949" s="213">
        <v>2015</v>
      </c>
      <c r="B10949" s="213" t="s">
        <v>92</v>
      </c>
      <c r="C10949" s="213" t="s">
        <v>89</v>
      </c>
      <c r="D10949" s="213" t="s">
        <v>147</v>
      </c>
      <c r="E10949" s="292">
        <v>2683</v>
      </c>
      <c r="F10949" s="213" t="s">
        <v>206</v>
      </c>
    </row>
    <row r="10950" spans="1:6" x14ac:dyDescent="0.3">
      <c r="A10950" s="213">
        <v>2015</v>
      </c>
      <c r="B10950" s="213" t="s">
        <v>92</v>
      </c>
      <c r="C10950" s="213" t="s">
        <v>86</v>
      </c>
      <c r="D10950" s="213" t="s">
        <v>35</v>
      </c>
      <c r="E10950" s="213">
        <v>48</v>
      </c>
      <c r="F10950" s="213" t="s">
        <v>206</v>
      </c>
    </row>
    <row r="10951" spans="1:6" x14ac:dyDescent="0.3">
      <c r="A10951" s="213">
        <v>2015</v>
      </c>
      <c r="B10951" s="213" t="s">
        <v>92</v>
      </c>
      <c r="C10951" s="213" t="s">
        <v>86</v>
      </c>
      <c r="D10951" s="213" t="s">
        <v>41</v>
      </c>
      <c r="E10951" s="213">
        <v>110</v>
      </c>
      <c r="F10951" s="213" t="s">
        <v>206</v>
      </c>
    </row>
    <row r="10952" spans="1:6" x14ac:dyDescent="0.3">
      <c r="A10952" s="213">
        <v>2015</v>
      </c>
      <c r="B10952" s="213" t="s">
        <v>92</v>
      </c>
      <c r="C10952" s="213" t="s">
        <v>86</v>
      </c>
      <c r="D10952" s="213" t="s">
        <v>59</v>
      </c>
      <c r="E10952" s="213">
        <v>45</v>
      </c>
      <c r="F10952" s="213" t="s">
        <v>206</v>
      </c>
    </row>
    <row r="10953" spans="1:6" x14ac:dyDescent="0.3">
      <c r="A10953" s="213">
        <v>2015</v>
      </c>
      <c r="B10953" s="213" t="s">
        <v>92</v>
      </c>
      <c r="C10953" s="213" t="s">
        <v>86</v>
      </c>
      <c r="D10953" s="213" t="s">
        <v>79</v>
      </c>
      <c r="E10953" s="213">
        <v>456</v>
      </c>
      <c r="F10953" s="213" t="s">
        <v>206</v>
      </c>
    </row>
    <row r="10954" spans="1:6" x14ac:dyDescent="0.3">
      <c r="A10954" s="213">
        <v>2015</v>
      </c>
      <c r="B10954" s="213" t="s">
        <v>92</v>
      </c>
      <c r="C10954" s="213" t="s">
        <v>86</v>
      </c>
      <c r="D10954" s="213" t="s">
        <v>17</v>
      </c>
      <c r="E10954" s="213">
        <v>220</v>
      </c>
      <c r="F10954" s="213" t="s">
        <v>206</v>
      </c>
    </row>
    <row r="10955" spans="1:6" x14ac:dyDescent="0.3">
      <c r="A10955" s="213">
        <v>2015</v>
      </c>
      <c r="B10955" s="213" t="s">
        <v>92</v>
      </c>
      <c r="C10955" s="213" t="s">
        <v>86</v>
      </c>
      <c r="D10955" s="213" t="s">
        <v>274</v>
      </c>
      <c r="E10955" s="213">
        <v>137</v>
      </c>
      <c r="F10955" s="213" t="s">
        <v>206</v>
      </c>
    </row>
    <row r="10956" spans="1:6" x14ac:dyDescent="0.3">
      <c r="A10956" s="213">
        <v>2015</v>
      </c>
      <c r="B10956" s="213" t="s">
        <v>92</v>
      </c>
      <c r="C10956" s="213" t="s">
        <v>86</v>
      </c>
      <c r="D10956" s="213" t="s">
        <v>66</v>
      </c>
      <c r="E10956" s="213">
        <v>62</v>
      </c>
      <c r="F10956" s="213" t="s">
        <v>206</v>
      </c>
    </row>
    <row r="10957" spans="1:6" x14ac:dyDescent="0.3">
      <c r="A10957" s="213">
        <v>2015</v>
      </c>
      <c r="B10957" s="213" t="s">
        <v>92</v>
      </c>
      <c r="C10957" s="213" t="s">
        <v>86</v>
      </c>
      <c r="D10957" s="213" t="s">
        <v>11</v>
      </c>
      <c r="E10957" s="213">
        <v>370</v>
      </c>
      <c r="F10957" s="213" t="s">
        <v>206</v>
      </c>
    </row>
    <row r="10958" spans="1:6" x14ac:dyDescent="0.3">
      <c r="A10958" s="213">
        <v>2015</v>
      </c>
      <c r="B10958" s="213" t="s">
        <v>92</v>
      </c>
      <c r="C10958" s="213" t="s">
        <v>86</v>
      </c>
      <c r="D10958" s="213" t="s">
        <v>56</v>
      </c>
      <c r="E10958" s="213">
        <v>175</v>
      </c>
      <c r="F10958" s="213" t="s">
        <v>206</v>
      </c>
    </row>
    <row r="10959" spans="1:6" x14ac:dyDescent="0.3">
      <c r="A10959" s="213">
        <v>2015</v>
      </c>
      <c r="B10959" s="213" t="s">
        <v>92</v>
      </c>
      <c r="C10959" s="213" t="s">
        <v>86</v>
      </c>
      <c r="D10959" s="213" t="s">
        <v>29</v>
      </c>
      <c r="E10959" s="213">
        <v>103</v>
      </c>
      <c r="F10959" s="213" t="s">
        <v>206</v>
      </c>
    </row>
    <row r="10960" spans="1:6" x14ac:dyDescent="0.3">
      <c r="A10960" s="213">
        <v>2015</v>
      </c>
      <c r="B10960" s="213" t="s">
        <v>92</v>
      </c>
      <c r="C10960" s="213" t="s">
        <v>86</v>
      </c>
      <c r="D10960" s="213" t="s">
        <v>47</v>
      </c>
      <c r="E10960" s="213">
        <v>405</v>
      </c>
      <c r="F10960" s="213" t="s">
        <v>206</v>
      </c>
    </row>
    <row r="10961" spans="1:6" x14ac:dyDescent="0.3">
      <c r="A10961" s="213">
        <v>2015</v>
      </c>
      <c r="B10961" s="213" t="s">
        <v>92</v>
      </c>
      <c r="C10961" s="213" t="s">
        <v>86</v>
      </c>
      <c r="D10961" s="213" t="s">
        <v>57</v>
      </c>
      <c r="E10961" s="213">
        <v>53</v>
      </c>
      <c r="F10961" s="213" t="s">
        <v>206</v>
      </c>
    </row>
    <row r="10962" spans="1:6" x14ac:dyDescent="0.3">
      <c r="A10962" s="213">
        <v>2015</v>
      </c>
      <c r="B10962" s="213" t="s">
        <v>92</v>
      </c>
      <c r="C10962" s="213" t="s">
        <v>86</v>
      </c>
      <c r="D10962" s="213" t="s">
        <v>74</v>
      </c>
      <c r="E10962" s="213">
        <v>332</v>
      </c>
      <c r="F10962" s="213" t="s">
        <v>206</v>
      </c>
    </row>
    <row r="10963" spans="1:6" x14ac:dyDescent="0.3">
      <c r="A10963" s="213">
        <v>2015</v>
      </c>
      <c r="B10963" s="213" t="s">
        <v>92</v>
      </c>
      <c r="C10963" s="213" t="s">
        <v>86</v>
      </c>
      <c r="D10963" s="213" t="s">
        <v>53</v>
      </c>
      <c r="E10963" s="213">
        <v>38</v>
      </c>
      <c r="F10963" s="213" t="s">
        <v>206</v>
      </c>
    </row>
    <row r="10964" spans="1:6" x14ac:dyDescent="0.3">
      <c r="A10964" s="213">
        <v>2015</v>
      </c>
      <c r="B10964" s="213" t="s">
        <v>92</v>
      </c>
      <c r="C10964" s="213" t="s">
        <v>86</v>
      </c>
      <c r="D10964" s="213" t="s">
        <v>284</v>
      </c>
      <c r="E10964" s="213">
        <v>54</v>
      </c>
      <c r="F10964" s="213" t="s">
        <v>206</v>
      </c>
    </row>
    <row r="10965" spans="1:6" x14ac:dyDescent="0.3">
      <c r="A10965" s="213">
        <v>2015</v>
      </c>
      <c r="B10965" s="213" t="s">
        <v>92</v>
      </c>
      <c r="C10965" s="213" t="s">
        <v>86</v>
      </c>
      <c r="D10965" s="213" t="s">
        <v>33</v>
      </c>
      <c r="E10965" s="213">
        <v>60</v>
      </c>
      <c r="F10965" s="213" t="s">
        <v>206</v>
      </c>
    </row>
    <row r="10966" spans="1:6" x14ac:dyDescent="0.3">
      <c r="A10966" s="213">
        <v>2015</v>
      </c>
      <c r="B10966" s="213" t="s">
        <v>92</v>
      </c>
      <c r="C10966" s="213" t="s">
        <v>86</v>
      </c>
      <c r="D10966" s="213" t="s">
        <v>60</v>
      </c>
      <c r="E10966" s="213">
        <v>99</v>
      </c>
      <c r="F10966" s="213" t="s">
        <v>206</v>
      </c>
    </row>
    <row r="10967" spans="1:6" x14ac:dyDescent="0.3">
      <c r="A10967" s="213">
        <v>2015</v>
      </c>
      <c r="B10967" s="213" t="s">
        <v>92</v>
      </c>
      <c r="C10967" s="213" t="s">
        <v>86</v>
      </c>
      <c r="D10967" s="213" t="s">
        <v>25</v>
      </c>
      <c r="E10967" s="213">
        <v>227</v>
      </c>
      <c r="F10967" s="213" t="s">
        <v>206</v>
      </c>
    </row>
    <row r="10968" spans="1:6" x14ac:dyDescent="0.3">
      <c r="A10968" s="213">
        <v>2015</v>
      </c>
      <c r="B10968" s="213" t="s">
        <v>92</v>
      </c>
      <c r="C10968" s="213" t="s">
        <v>86</v>
      </c>
      <c r="D10968" s="213" t="s">
        <v>7</v>
      </c>
      <c r="E10968" s="213">
        <v>353</v>
      </c>
      <c r="F10968" s="213" t="s">
        <v>206</v>
      </c>
    </row>
    <row r="10969" spans="1:6" x14ac:dyDescent="0.3">
      <c r="A10969" s="213">
        <v>2015</v>
      </c>
      <c r="B10969" s="213" t="s">
        <v>92</v>
      </c>
      <c r="C10969" s="213" t="s">
        <v>86</v>
      </c>
      <c r="D10969" s="213" t="s">
        <v>36</v>
      </c>
      <c r="E10969" s="213">
        <v>151</v>
      </c>
      <c r="F10969" s="213" t="s">
        <v>206</v>
      </c>
    </row>
    <row r="10970" spans="1:6" x14ac:dyDescent="0.3">
      <c r="A10970" s="213">
        <v>2015</v>
      </c>
      <c r="B10970" s="213" t="s">
        <v>92</v>
      </c>
      <c r="C10970" s="213" t="s">
        <v>86</v>
      </c>
      <c r="D10970" s="213" t="s">
        <v>285</v>
      </c>
      <c r="E10970" s="213">
        <v>32</v>
      </c>
      <c r="F10970" s="213" t="s">
        <v>206</v>
      </c>
    </row>
    <row r="10971" spans="1:6" x14ac:dyDescent="0.3">
      <c r="A10971" s="213">
        <v>2015</v>
      </c>
      <c r="B10971" s="213" t="s">
        <v>92</v>
      </c>
      <c r="C10971" s="213" t="s">
        <v>86</v>
      </c>
      <c r="D10971" s="213" t="s">
        <v>21</v>
      </c>
      <c r="E10971" s="213">
        <v>99</v>
      </c>
      <c r="F10971" s="213" t="s">
        <v>206</v>
      </c>
    </row>
    <row r="10972" spans="1:6" x14ac:dyDescent="0.3">
      <c r="A10972" s="213">
        <v>2015</v>
      </c>
      <c r="B10972" s="213" t="s">
        <v>92</v>
      </c>
      <c r="C10972" s="213" t="s">
        <v>86</v>
      </c>
      <c r="D10972" s="213" t="s">
        <v>286</v>
      </c>
      <c r="E10972" s="213">
        <v>38</v>
      </c>
      <c r="F10972" s="213" t="s">
        <v>206</v>
      </c>
    </row>
    <row r="10973" spans="1:6" x14ac:dyDescent="0.3">
      <c r="A10973" s="213">
        <v>2015</v>
      </c>
      <c r="B10973" s="213" t="s">
        <v>92</v>
      </c>
      <c r="C10973" s="213" t="s">
        <v>86</v>
      </c>
      <c r="D10973" s="213" t="s">
        <v>16</v>
      </c>
      <c r="E10973" s="213">
        <v>229</v>
      </c>
      <c r="F10973" s="213" t="s">
        <v>206</v>
      </c>
    </row>
    <row r="10974" spans="1:6" x14ac:dyDescent="0.3">
      <c r="A10974" s="213">
        <v>2015</v>
      </c>
      <c r="B10974" s="213" t="s">
        <v>92</v>
      </c>
      <c r="C10974" s="213" t="s">
        <v>86</v>
      </c>
      <c r="D10974" s="213" t="s">
        <v>2</v>
      </c>
      <c r="E10974" s="213">
        <v>588</v>
      </c>
      <c r="F10974" s="213" t="s">
        <v>206</v>
      </c>
    </row>
    <row r="10975" spans="1:6" x14ac:dyDescent="0.3">
      <c r="A10975" s="213">
        <v>2015</v>
      </c>
      <c r="B10975" s="213" t="s">
        <v>92</v>
      </c>
      <c r="C10975" s="213" t="s">
        <v>86</v>
      </c>
      <c r="D10975" s="213" t="s">
        <v>4</v>
      </c>
      <c r="E10975" s="213">
        <v>579</v>
      </c>
      <c r="F10975" s="213" t="s">
        <v>206</v>
      </c>
    </row>
    <row r="10976" spans="1:6" x14ac:dyDescent="0.3">
      <c r="A10976" s="213">
        <v>2015</v>
      </c>
      <c r="B10976" s="213" t="s">
        <v>92</v>
      </c>
      <c r="C10976" s="213" t="s">
        <v>86</v>
      </c>
      <c r="D10976" s="213" t="s">
        <v>38</v>
      </c>
      <c r="E10976" s="213">
        <v>69</v>
      </c>
      <c r="F10976" s="213" t="s">
        <v>206</v>
      </c>
    </row>
    <row r="10977" spans="1:6" x14ac:dyDescent="0.3">
      <c r="A10977" s="213">
        <v>2015</v>
      </c>
      <c r="B10977" s="213" t="s">
        <v>92</v>
      </c>
      <c r="C10977" s="213" t="s">
        <v>86</v>
      </c>
      <c r="D10977" s="213" t="s">
        <v>275</v>
      </c>
      <c r="E10977" s="213">
        <v>47</v>
      </c>
      <c r="F10977" s="213" t="s">
        <v>206</v>
      </c>
    </row>
    <row r="10978" spans="1:6" x14ac:dyDescent="0.3">
      <c r="A10978" s="213">
        <v>2015</v>
      </c>
      <c r="B10978" s="213" t="s">
        <v>92</v>
      </c>
      <c r="C10978" s="213" t="s">
        <v>86</v>
      </c>
      <c r="D10978" s="213" t="s">
        <v>8</v>
      </c>
      <c r="E10978" s="213">
        <v>183</v>
      </c>
      <c r="F10978" s="213" t="s">
        <v>206</v>
      </c>
    </row>
    <row r="10979" spans="1:6" x14ac:dyDescent="0.3">
      <c r="A10979" s="213">
        <v>2015</v>
      </c>
      <c r="B10979" s="213" t="s">
        <v>92</v>
      </c>
      <c r="C10979" s="213" t="s">
        <v>86</v>
      </c>
      <c r="D10979" s="213" t="s">
        <v>78</v>
      </c>
      <c r="E10979" s="213">
        <v>295</v>
      </c>
      <c r="F10979" s="213" t="s">
        <v>206</v>
      </c>
    </row>
    <row r="10980" spans="1:6" x14ac:dyDescent="0.3">
      <c r="A10980" s="213">
        <v>2015</v>
      </c>
      <c r="B10980" s="213" t="s">
        <v>92</v>
      </c>
      <c r="C10980" s="213" t="s">
        <v>86</v>
      </c>
      <c r="D10980" s="213" t="s">
        <v>27</v>
      </c>
      <c r="E10980" s="213">
        <v>188</v>
      </c>
      <c r="F10980" s="213" t="s">
        <v>206</v>
      </c>
    </row>
    <row r="10981" spans="1:6" x14ac:dyDescent="0.3">
      <c r="A10981" s="213">
        <v>2015</v>
      </c>
      <c r="B10981" s="213" t="s">
        <v>92</v>
      </c>
      <c r="C10981" s="213" t="s">
        <v>86</v>
      </c>
      <c r="D10981" s="213" t="s">
        <v>13</v>
      </c>
      <c r="E10981" s="213">
        <v>95</v>
      </c>
      <c r="F10981" s="213" t="s">
        <v>206</v>
      </c>
    </row>
    <row r="10982" spans="1:6" x14ac:dyDescent="0.3">
      <c r="A10982" s="213">
        <v>2015</v>
      </c>
      <c r="B10982" s="213" t="s">
        <v>92</v>
      </c>
      <c r="C10982" s="213" t="s">
        <v>86</v>
      </c>
      <c r="D10982" s="213" t="s">
        <v>70</v>
      </c>
      <c r="E10982" s="213">
        <v>236</v>
      </c>
      <c r="F10982" s="213" t="s">
        <v>206</v>
      </c>
    </row>
    <row r="10983" spans="1:6" x14ac:dyDescent="0.3">
      <c r="A10983" s="213">
        <v>2015</v>
      </c>
      <c r="B10983" s="213" t="s">
        <v>92</v>
      </c>
      <c r="C10983" s="213" t="s">
        <v>86</v>
      </c>
      <c r="D10983" s="213" t="s">
        <v>72</v>
      </c>
      <c r="E10983" s="213">
        <v>70</v>
      </c>
      <c r="F10983" s="213" t="s">
        <v>206</v>
      </c>
    </row>
    <row r="10984" spans="1:6" x14ac:dyDescent="0.3">
      <c r="A10984" s="213">
        <v>2015</v>
      </c>
      <c r="B10984" s="213" t="s">
        <v>92</v>
      </c>
      <c r="C10984" s="213" t="s">
        <v>86</v>
      </c>
      <c r="D10984" s="213" t="s">
        <v>276</v>
      </c>
      <c r="E10984" s="213">
        <v>54</v>
      </c>
      <c r="F10984" s="213" t="s">
        <v>206</v>
      </c>
    </row>
    <row r="10985" spans="1:6" x14ac:dyDescent="0.3">
      <c r="A10985" s="213">
        <v>2015</v>
      </c>
      <c r="B10985" s="213" t="s">
        <v>92</v>
      </c>
      <c r="C10985" s="213" t="s">
        <v>86</v>
      </c>
      <c r="D10985" s="213" t="s">
        <v>6</v>
      </c>
      <c r="E10985" s="213">
        <v>547</v>
      </c>
      <c r="F10985" s="213" t="s">
        <v>206</v>
      </c>
    </row>
    <row r="10986" spans="1:6" x14ac:dyDescent="0.3">
      <c r="A10986" s="213">
        <v>2015</v>
      </c>
      <c r="B10986" s="213" t="s">
        <v>92</v>
      </c>
      <c r="C10986" s="213" t="s">
        <v>86</v>
      </c>
      <c r="D10986" s="213" t="s">
        <v>62</v>
      </c>
      <c r="E10986" s="213">
        <v>141</v>
      </c>
      <c r="F10986" s="213" t="s">
        <v>206</v>
      </c>
    </row>
    <row r="10987" spans="1:6" x14ac:dyDescent="0.3">
      <c r="A10987" s="213">
        <v>2015</v>
      </c>
      <c r="B10987" s="213" t="s">
        <v>92</v>
      </c>
      <c r="C10987" s="213" t="s">
        <v>86</v>
      </c>
      <c r="D10987" s="213" t="s">
        <v>5</v>
      </c>
      <c r="E10987" s="213">
        <v>450</v>
      </c>
      <c r="F10987" s="213" t="s">
        <v>206</v>
      </c>
    </row>
    <row r="10988" spans="1:6" x14ac:dyDescent="0.3">
      <c r="A10988" s="213">
        <v>2015</v>
      </c>
      <c r="B10988" s="213" t="s">
        <v>92</v>
      </c>
      <c r="C10988" s="213" t="s">
        <v>86</v>
      </c>
      <c r="D10988" s="213" t="s">
        <v>37</v>
      </c>
      <c r="E10988" s="213">
        <v>47</v>
      </c>
      <c r="F10988" s="213" t="s">
        <v>206</v>
      </c>
    </row>
    <row r="10989" spans="1:6" x14ac:dyDescent="0.3">
      <c r="A10989" s="213">
        <v>2015</v>
      </c>
      <c r="B10989" s="213" t="s">
        <v>92</v>
      </c>
      <c r="C10989" s="213" t="s">
        <v>86</v>
      </c>
      <c r="D10989" s="213" t="s">
        <v>76</v>
      </c>
      <c r="E10989" s="213">
        <v>285</v>
      </c>
      <c r="F10989" s="213" t="s">
        <v>206</v>
      </c>
    </row>
    <row r="10990" spans="1:6" x14ac:dyDescent="0.3">
      <c r="A10990" s="213">
        <v>2015</v>
      </c>
      <c r="B10990" s="213" t="s">
        <v>92</v>
      </c>
      <c r="C10990" s="213" t="s">
        <v>86</v>
      </c>
      <c r="D10990" s="213" t="s">
        <v>63</v>
      </c>
      <c r="E10990" s="213">
        <v>46</v>
      </c>
      <c r="F10990" s="213" t="s">
        <v>206</v>
      </c>
    </row>
    <row r="10991" spans="1:6" x14ac:dyDescent="0.3">
      <c r="A10991" s="213">
        <v>2015</v>
      </c>
      <c r="B10991" s="213" t="s">
        <v>92</v>
      </c>
      <c r="C10991" s="213" t="s">
        <v>86</v>
      </c>
      <c r="D10991" s="213" t="s">
        <v>277</v>
      </c>
      <c r="E10991" s="213">
        <v>76</v>
      </c>
      <c r="F10991" s="213" t="s">
        <v>206</v>
      </c>
    </row>
    <row r="10992" spans="1:6" x14ac:dyDescent="0.3">
      <c r="A10992" s="213">
        <v>2015</v>
      </c>
      <c r="B10992" s="213" t="s">
        <v>92</v>
      </c>
      <c r="C10992" s="213" t="s">
        <v>86</v>
      </c>
      <c r="D10992" s="213" t="s">
        <v>43</v>
      </c>
      <c r="E10992" s="213">
        <v>59</v>
      </c>
      <c r="F10992" s="213" t="s">
        <v>206</v>
      </c>
    </row>
    <row r="10993" spans="1:6" x14ac:dyDescent="0.3">
      <c r="A10993" s="213">
        <v>2015</v>
      </c>
      <c r="B10993" s="213" t="s">
        <v>92</v>
      </c>
      <c r="C10993" s="213" t="s">
        <v>86</v>
      </c>
      <c r="D10993" s="213" t="s">
        <v>65</v>
      </c>
      <c r="E10993" s="213">
        <v>73</v>
      </c>
      <c r="F10993" s="213" t="s">
        <v>206</v>
      </c>
    </row>
    <row r="10994" spans="1:6" x14ac:dyDescent="0.3">
      <c r="A10994" s="213">
        <v>2015</v>
      </c>
      <c r="B10994" s="213" t="s">
        <v>92</v>
      </c>
      <c r="C10994" s="213" t="s">
        <v>86</v>
      </c>
      <c r="D10994" s="213" t="s">
        <v>22</v>
      </c>
      <c r="E10994" s="213">
        <v>93</v>
      </c>
      <c r="F10994" s="213" t="s">
        <v>206</v>
      </c>
    </row>
    <row r="10995" spans="1:6" x14ac:dyDescent="0.3">
      <c r="A10995" s="213">
        <v>2015</v>
      </c>
      <c r="B10995" s="213" t="s">
        <v>92</v>
      </c>
      <c r="C10995" s="213" t="s">
        <v>86</v>
      </c>
      <c r="D10995" s="213" t="s">
        <v>61</v>
      </c>
      <c r="E10995" s="213">
        <v>52</v>
      </c>
      <c r="F10995" s="213" t="s">
        <v>206</v>
      </c>
    </row>
    <row r="10996" spans="1:6" x14ac:dyDescent="0.3">
      <c r="A10996" s="213">
        <v>2015</v>
      </c>
      <c r="B10996" s="213" t="s">
        <v>92</v>
      </c>
      <c r="C10996" s="213" t="s">
        <v>86</v>
      </c>
      <c r="D10996" s="213" t="s">
        <v>23</v>
      </c>
      <c r="E10996" s="213">
        <v>107</v>
      </c>
      <c r="F10996" s="213" t="s">
        <v>206</v>
      </c>
    </row>
    <row r="10997" spans="1:6" x14ac:dyDescent="0.3">
      <c r="A10997" s="213">
        <v>2015</v>
      </c>
      <c r="B10997" s="213" t="s">
        <v>92</v>
      </c>
      <c r="C10997" s="213" t="s">
        <v>86</v>
      </c>
      <c r="D10997" s="213" t="s">
        <v>12</v>
      </c>
      <c r="E10997" s="213">
        <v>66</v>
      </c>
      <c r="F10997" s="213" t="s">
        <v>206</v>
      </c>
    </row>
    <row r="10998" spans="1:6" x14ac:dyDescent="0.3">
      <c r="A10998" s="213">
        <v>2015</v>
      </c>
      <c r="B10998" s="213" t="s">
        <v>92</v>
      </c>
      <c r="C10998" s="213" t="s">
        <v>86</v>
      </c>
      <c r="D10998" s="213" t="s">
        <v>278</v>
      </c>
      <c r="E10998" s="213">
        <v>229</v>
      </c>
      <c r="F10998" s="213" t="s">
        <v>206</v>
      </c>
    </row>
    <row r="10999" spans="1:6" x14ac:dyDescent="0.3">
      <c r="A10999" s="213">
        <v>2015</v>
      </c>
      <c r="B10999" s="213" t="s">
        <v>92</v>
      </c>
      <c r="C10999" s="213" t="s">
        <v>86</v>
      </c>
      <c r="D10999" s="213" t="s">
        <v>19</v>
      </c>
      <c r="E10999" s="213">
        <v>98</v>
      </c>
      <c r="F10999" s="213" t="s">
        <v>206</v>
      </c>
    </row>
    <row r="11000" spans="1:6" x14ac:dyDescent="0.3">
      <c r="A11000" s="213">
        <v>2015</v>
      </c>
      <c r="B11000" s="213" t="s">
        <v>92</v>
      </c>
      <c r="C11000" s="213" t="s">
        <v>86</v>
      </c>
      <c r="D11000" s="213" t="s">
        <v>45</v>
      </c>
      <c r="E11000" s="213">
        <v>41</v>
      </c>
      <c r="F11000" s="213" t="s">
        <v>206</v>
      </c>
    </row>
    <row r="11001" spans="1:6" x14ac:dyDescent="0.3">
      <c r="A11001" s="213">
        <v>2015</v>
      </c>
      <c r="B11001" s="213" t="s">
        <v>92</v>
      </c>
      <c r="C11001" s="213" t="s">
        <v>86</v>
      </c>
      <c r="D11001" s="213" t="s">
        <v>48</v>
      </c>
      <c r="E11001" s="213">
        <v>101</v>
      </c>
      <c r="F11001" s="213" t="s">
        <v>206</v>
      </c>
    </row>
    <row r="11002" spans="1:6" x14ac:dyDescent="0.3">
      <c r="A11002" s="213">
        <v>2015</v>
      </c>
      <c r="B11002" s="213" t="s">
        <v>92</v>
      </c>
      <c r="C11002" s="213" t="s">
        <v>86</v>
      </c>
      <c r="D11002" s="213" t="s">
        <v>34</v>
      </c>
      <c r="E11002" s="213">
        <v>43</v>
      </c>
      <c r="F11002" s="213" t="s">
        <v>206</v>
      </c>
    </row>
    <row r="11003" spans="1:6" x14ac:dyDescent="0.3">
      <c r="A11003" s="213">
        <v>2015</v>
      </c>
      <c r="B11003" s="213" t="s">
        <v>92</v>
      </c>
      <c r="C11003" s="213" t="s">
        <v>86</v>
      </c>
      <c r="D11003" s="213" t="s">
        <v>3</v>
      </c>
      <c r="E11003" s="213">
        <v>543</v>
      </c>
      <c r="F11003" s="213" t="s">
        <v>206</v>
      </c>
    </row>
    <row r="11004" spans="1:6" x14ac:dyDescent="0.3">
      <c r="A11004" s="213">
        <v>2015</v>
      </c>
      <c r="B11004" s="213" t="s">
        <v>92</v>
      </c>
      <c r="C11004" s="213" t="s">
        <v>86</v>
      </c>
      <c r="D11004" s="213" t="s">
        <v>80</v>
      </c>
      <c r="E11004" s="213">
        <v>153</v>
      </c>
      <c r="F11004" s="213" t="s">
        <v>206</v>
      </c>
    </row>
    <row r="11005" spans="1:6" x14ac:dyDescent="0.3">
      <c r="A11005" s="213">
        <v>2015</v>
      </c>
      <c r="B11005" s="213" t="s">
        <v>92</v>
      </c>
      <c r="C11005" s="213" t="s">
        <v>86</v>
      </c>
      <c r="D11005" s="213" t="s">
        <v>39</v>
      </c>
      <c r="E11005" s="213">
        <v>173</v>
      </c>
      <c r="F11005" s="213" t="s">
        <v>206</v>
      </c>
    </row>
    <row r="11006" spans="1:6" x14ac:dyDescent="0.3">
      <c r="A11006" s="213">
        <v>2015</v>
      </c>
      <c r="B11006" s="213" t="s">
        <v>92</v>
      </c>
      <c r="C11006" s="213" t="s">
        <v>86</v>
      </c>
      <c r="D11006" s="213" t="s">
        <v>14</v>
      </c>
      <c r="E11006" s="213">
        <v>602</v>
      </c>
      <c r="F11006" s="213" t="s">
        <v>206</v>
      </c>
    </row>
    <row r="11007" spans="1:6" x14ac:dyDescent="0.3">
      <c r="A11007" s="213">
        <v>2015</v>
      </c>
      <c r="B11007" s="213" t="s">
        <v>92</v>
      </c>
      <c r="C11007" s="213" t="s">
        <v>86</v>
      </c>
      <c r="D11007" s="213" t="s">
        <v>68</v>
      </c>
      <c r="E11007" s="213">
        <v>90</v>
      </c>
      <c r="F11007" s="213" t="s">
        <v>206</v>
      </c>
    </row>
    <row r="11008" spans="1:6" x14ac:dyDescent="0.3">
      <c r="A11008" s="213">
        <v>2015</v>
      </c>
      <c r="B11008" s="213" t="s">
        <v>92</v>
      </c>
      <c r="C11008" s="213" t="s">
        <v>86</v>
      </c>
      <c r="D11008" s="213" t="s">
        <v>69</v>
      </c>
      <c r="E11008" s="213">
        <v>59</v>
      </c>
      <c r="F11008" s="213" t="s">
        <v>206</v>
      </c>
    </row>
    <row r="11009" spans="1:6" x14ac:dyDescent="0.3">
      <c r="A11009" s="213">
        <v>2015</v>
      </c>
      <c r="B11009" s="213" t="s">
        <v>92</v>
      </c>
      <c r="C11009" s="213" t="s">
        <v>86</v>
      </c>
      <c r="D11009" s="213" t="s">
        <v>279</v>
      </c>
      <c r="E11009" s="213">
        <v>30</v>
      </c>
      <c r="F11009" s="213" t="s">
        <v>206</v>
      </c>
    </row>
    <row r="11010" spans="1:6" x14ac:dyDescent="0.3">
      <c r="A11010" s="213">
        <v>2015</v>
      </c>
      <c r="B11010" s="213" t="s">
        <v>92</v>
      </c>
      <c r="C11010" s="213" t="s">
        <v>86</v>
      </c>
      <c r="D11010" s="213" t="s">
        <v>24</v>
      </c>
      <c r="E11010" s="213">
        <v>320</v>
      </c>
      <c r="F11010" s="213" t="s">
        <v>206</v>
      </c>
    </row>
    <row r="11011" spans="1:6" x14ac:dyDescent="0.3">
      <c r="A11011" s="213">
        <v>2015</v>
      </c>
      <c r="B11011" s="213" t="s">
        <v>92</v>
      </c>
      <c r="C11011" s="213" t="s">
        <v>86</v>
      </c>
      <c r="D11011" s="213" t="s">
        <v>9</v>
      </c>
      <c r="E11011" s="213">
        <v>212</v>
      </c>
      <c r="F11011" s="213" t="s">
        <v>206</v>
      </c>
    </row>
    <row r="11012" spans="1:6" x14ac:dyDescent="0.3">
      <c r="A11012" s="213">
        <v>2015</v>
      </c>
      <c r="B11012" s="213" t="s">
        <v>92</v>
      </c>
      <c r="C11012" s="213" t="s">
        <v>86</v>
      </c>
      <c r="D11012" s="213" t="s">
        <v>67</v>
      </c>
      <c r="E11012" s="213">
        <v>140</v>
      </c>
      <c r="F11012" s="213" t="s">
        <v>206</v>
      </c>
    </row>
    <row r="11013" spans="1:6" x14ac:dyDescent="0.3">
      <c r="A11013" s="213">
        <v>2015</v>
      </c>
      <c r="B11013" s="213" t="s">
        <v>92</v>
      </c>
      <c r="C11013" s="213" t="s">
        <v>86</v>
      </c>
      <c r="D11013" s="213" t="s">
        <v>28</v>
      </c>
      <c r="E11013" s="213">
        <v>173</v>
      </c>
      <c r="F11013" s="213" t="s">
        <v>206</v>
      </c>
    </row>
    <row r="11014" spans="1:6" x14ac:dyDescent="0.3">
      <c r="A11014" s="213">
        <v>2015</v>
      </c>
      <c r="B11014" s="213" t="s">
        <v>92</v>
      </c>
      <c r="C11014" s="213" t="s">
        <v>86</v>
      </c>
      <c r="D11014" s="213" t="s">
        <v>31</v>
      </c>
      <c r="E11014" s="213">
        <v>145</v>
      </c>
      <c r="F11014" s="213" t="s">
        <v>206</v>
      </c>
    </row>
    <row r="11015" spans="1:6" x14ac:dyDescent="0.3">
      <c r="A11015" s="213">
        <v>2015</v>
      </c>
      <c r="B11015" s="213" t="s">
        <v>92</v>
      </c>
      <c r="C11015" s="213" t="s">
        <v>86</v>
      </c>
      <c r="D11015" s="213" t="s">
        <v>64</v>
      </c>
      <c r="E11015" s="213">
        <v>202</v>
      </c>
      <c r="F11015" s="213" t="s">
        <v>206</v>
      </c>
    </row>
    <row r="11016" spans="1:6" x14ac:dyDescent="0.3">
      <c r="A11016" s="213">
        <v>2015</v>
      </c>
      <c r="B11016" s="213" t="s">
        <v>92</v>
      </c>
      <c r="C11016" s="213" t="s">
        <v>86</v>
      </c>
      <c r="D11016" s="213" t="s">
        <v>280</v>
      </c>
      <c r="E11016" s="213">
        <v>44</v>
      </c>
      <c r="F11016" s="213" t="s">
        <v>206</v>
      </c>
    </row>
    <row r="11017" spans="1:6" x14ac:dyDescent="0.3">
      <c r="A11017" s="213">
        <v>2015</v>
      </c>
      <c r="B11017" s="213" t="s">
        <v>92</v>
      </c>
      <c r="C11017" s="213" t="s">
        <v>86</v>
      </c>
      <c r="D11017" s="213" t="s">
        <v>73</v>
      </c>
      <c r="E11017" s="213">
        <v>402</v>
      </c>
      <c r="F11017" s="213" t="s">
        <v>206</v>
      </c>
    </row>
    <row r="11018" spans="1:6" x14ac:dyDescent="0.3">
      <c r="A11018" s="213">
        <v>2015</v>
      </c>
      <c r="B11018" s="213" t="s">
        <v>92</v>
      </c>
      <c r="C11018" s="213" t="s">
        <v>86</v>
      </c>
      <c r="D11018" s="213" t="s">
        <v>26</v>
      </c>
      <c r="E11018" s="213">
        <v>104</v>
      </c>
      <c r="F11018" s="213" t="s">
        <v>206</v>
      </c>
    </row>
    <row r="11019" spans="1:6" x14ac:dyDescent="0.3">
      <c r="A11019" s="213">
        <v>2015</v>
      </c>
      <c r="B11019" s="213" t="s">
        <v>92</v>
      </c>
      <c r="C11019" s="213" t="s">
        <v>86</v>
      </c>
      <c r="D11019" s="213" t="s">
        <v>32</v>
      </c>
      <c r="E11019" s="213">
        <v>97</v>
      </c>
      <c r="F11019" s="213" t="s">
        <v>206</v>
      </c>
    </row>
    <row r="11020" spans="1:6" x14ac:dyDescent="0.3">
      <c r="A11020" s="213">
        <v>2015</v>
      </c>
      <c r="B11020" s="213" t="s">
        <v>92</v>
      </c>
      <c r="C11020" s="213" t="s">
        <v>86</v>
      </c>
      <c r="D11020" s="213" t="s">
        <v>46</v>
      </c>
      <c r="E11020" s="213">
        <v>238</v>
      </c>
      <c r="F11020" s="213" t="s">
        <v>206</v>
      </c>
    </row>
    <row r="11021" spans="1:6" x14ac:dyDescent="0.3">
      <c r="A11021" s="213">
        <v>2015</v>
      </c>
      <c r="B11021" s="213" t="s">
        <v>92</v>
      </c>
      <c r="C11021" s="213" t="s">
        <v>86</v>
      </c>
      <c r="D11021" s="213" t="s">
        <v>75</v>
      </c>
      <c r="E11021" s="213">
        <v>229</v>
      </c>
      <c r="F11021" s="213" t="s">
        <v>206</v>
      </c>
    </row>
    <row r="11022" spans="1:6" x14ac:dyDescent="0.3">
      <c r="A11022" s="213">
        <v>2015</v>
      </c>
      <c r="B11022" s="213" t="s">
        <v>92</v>
      </c>
      <c r="C11022" s="213" t="s">
        <v>86</v>
      </c>
      <c r="D11022" s="213" t="s">
        <v>10</v>
      </c>
      <c r="E11022" s="213">
        <v>454</v>
      </c>
      <c r="F11022" s="213" t="s">
        <v>206</v>
      </c>
    </row>
    <row r="11023" spans="1:6" x14ac:dyDescent="0.3">
      <c r="A11023" s="213">
        <v>2015</v>
      </c>
      <c r="B11023" s="213" t="s">
        <v>92</v>
      </c>
      <c r="C11023" s="213" t="s">
        <v>86</v>
      </c>
      <c r="D11023" s="213" t="s">
        <v>291</v>
      </c>
      <c r="E11023" s="213">
        <v>35</v>
      </c>
      <c r="F11023" s="213" t="s">
        <v>206</v>
      </c>
    </row>
    <row r="11024" spans="1:6" x14ac:dyDescent="0.3">
      <c r="A11024" s="213">
        <v>2015</v>
      </c>
      <c r="B11024" s="213" t="s">
        <v>92</v>
      </c>
      <c r="C11024" s="213" t="s">
        <v>86</v>
      </c>
      <c r="D11024" s="213" t="s">
        <v>15</v>
      </c>
      <c r="E11024" s="213">
        <v>339</v>
      </c>
      <c r="F11024" s="213" t="s">
        <v>206</v>
      </c>
    </row>
    <row r="11025" spans="1:6" x14ac:dyDescent="0.3">
      <c r="A11025" s="213">
        <v>2015</v>
      </c>
      <c r="B11025" s="213" t="s">
        <v>92</v>
      </c>
      <c r="C11025" s="213" t="s">
        <v>86</v>
      </c>
      <c r="D11025" s="213" t="s">
        <v>18</v>
      </c>
      <c r="E11025" s="213">
        <v>334</v>
      </c>
      <c r="F11025" s="213" t="s">
        <v>206</v>
      </c>
    </row>
    <row r="11026" spans="1:6" x14ac:dyDescent="0.3">
      <c r="A11026" s="213">
        <v>2015</v>
      </c>
      <c r="B11026" s="213" t="s">
        <v>92</v>
      </c>
      <c r="C11026" s="213" t="s">
        <v>86</v>
      </c>
      <c r="D11026" s="213" t="s">
        <v>77</v>
      </c>
      <c r="E11026" s="213">
        <v>154</v>
      </c>
      <c r="F11026" s="213" t="s">
        <v>206</v>
      </c>
    </row>
    <row r="11027" spans="1:6" x14ac:dyDescent="0.3">
      <c r="A11027" s="213">
        <v>2015</v>
      </c>
      <c r="B11027" s="213" t="s">
        <v>92</v>
      </c>
      <c r="C11027" s="213" t="s">
        <v>86</v>
      </c>
      <c r="D11027" s="213" t="s">
        <v>71</v>
      </c>
      <c r="E11027" s="213">
        <v>141</v>
      </c>
      <c r="F11027" s="213" t="s">
        <v>206</v>
      </c>
    </row>
    <row r="11028" spans="1:6" x14ac:dyDescent="0.3">
      <c r="A11028" s="213">
        <v>2015</v>
      </c>
      <c r="B11028" s="213" t="s">
        <v>92</v>
      </c>
      <c r="C11028" s="213" t="s">
        <v>86</v>
      </c>
      <c r="D11028" s="213" t="s">
        <v>52</v>
      </c>
      <c r="E11028" s="213">
        <v>56</v>
      </c>
      <c r="F11028" s="213" t="s">
        <v>206</v>
      </c>
    </row>
    <row r="11029" spans="1:6" x14ac:dyDescent="0.3">
      <c r="A11029" s="213">
        <v>2015</v>
      </c>
      <c r="B11029" s="213" t="s">
        <v>92</v>
      </c>
      <c r="C11029" s="213" t="s">
        <v>86</v>
      </c>
      <c r="D11029" s="213" t="s">
        <v>20</v>
      </c>
      <c r="E11029" s="213">
        <v>217</v>
      </c>
      <c r="F11029" s="213" t="s">
        <v>206</v>
      </c>
    </row>
    <row r="11030" spans="1:6" x14ac:dyDescent="0.3">
      <c r="A11030" s="213">
        <v>2015</v>
      </c>
      <c r="B11030" s="213" t="s">
        <v>92</v>
      </c>
      <c r="C11030" s="213" t="s">
        <v>86</v>
      </c>
      <c r="D11030" s="213" t="s">
        <v>95</v>
      </c>
      <c r="E11030" s="213">
        <v>454</v>
      </c>
      <c r="F11030" s="213" t="s">
        <v>206</v>
      </c>
    </row>
    <row r="11031" spans="1:6" x14ac:dyDescent="0.3">
      <c r="A11031" s="213">
        <v>2015</v>
      </c>
      <c r="B11031" s="213" t="s">
        <v>92</v>
      </c>
      <c r="C11031" s="213" t="s">
        <v>86</v>
      </c>
      <c r="D11031" s="213" t="s">
        <v>30</v>
      </c>
      <c r="E11031" s="213">
        <v>43</v>
      </c>
      <c r="F11031" s="213" t="s">
        <v>206</v>
      </c>
    </row>
    <row r="11032" spans="1:6" x14ac:dyDescent="0.3">
      <c r="A11032" s="213">
        <v>2015</v>
      </c>
      <c r="B11032" s="213" t="s">
        <v>92</v>
      </c>
      <c r="C11032" s="213" t="s">
        <v>86</v>
      </c>
      <c r="D11032" s="213" t="s">
        <v>281</v>
      </c>
      <c r="E11032" s="292">
        <v>1103</v>
      </c>
      <c r="F11032" s="213" t="s">
        <v>206</v>
      </c>
    </row>
    <row r="11033" spans="1:6" x14ac:dyDescent="0.3">
      <c r="A11033" s="213">
        <v>2015</v>
      </c>
      <c r="B11033" s="213" t="s">
        <v>92</v>
      </c>
      <c r="C11033" s="213" t="s">
        <v>86</v>
      </c>
      <c r="D11033" s="213" t="s">
        <v>282</v>
      </c>
      <c r="E11033" s="213">
        <v>88</v>
      </c>
      <c r="F11033" s="213" t="s">
        <v>206</v>
      </c>
    </row>
    <row r="11034" spans="1:6" x14ac:dyDescent="0.3">
      <c r="A11034" s="213">
        <v>2015</v>
      </c>
      <c r="B11034" s="213" t="s">
        <v>92</v>
      </c>
      <c r="C11034" s="213" t="s">
        <v>86</v>
      </c>
      <c r="D11034" s="213" t="s">
        <v>145</v>
      </c>
      <c r="E11034" s="292">
        <v>3635</v>
      </c>
      <c r="F11034" s="213" t="s">
        <v>206</v>
      </c>
    </row>
    <row r="11035" spans="1:6" x14ac:dyDescent="0.3">
      <c r="A11035" s="213">
        <v>2015</v>
      </c>
      <c r="B11035" s="213" t="s">
        <v>92</v>
      </c>
      <c r="C11035" s="213" t="s">
        <v>86</v>
      </c>
      <c r="D11035" s="213" t="s">
        <v>146</v>
      </c>
      <c r="E11035" s="292">
        <v>2445</v>
      </c>
      <c r="F11035" s="213" t="s">
        <v>206</v>
      </c>
    </row>
    <row r="11036" spans="1:6" x14ac:dyDescent="0.3">
      <c r="A11036" s="213">
        <v>2015</v>
      </c>
      <c r="B11036" s="213" t="s">
        <v>92</v>
      </c>
      <c r="C11036" s="213" t="s">
        <v>86</v>
      </c>
      <c r="D11036" s="213" t="s">
        <v>147</v>
      </c>
      <c r="E11036" s="292">
        <v>4640</v>
      </c>
      <c r="F11036" s="213" t="s">
        <v>206</v>
      </c>
    </row>
    <row r="11037" spans="1:6" x14ac:dyDescent="0.3">
      <c r="A11037" s="213">
        <v>2015</v>
      </c>
      <c r="B11037" s="213" t="s">
        <v>92</v>
      </c>
      <c r="C11037" s="213" t="s">
        <v>84</v>
      </c>
      <c r="D11037" s="213" t="s">
        <v>79</v>
      </c>
      <c r="E11037" s="213">
        <v>97</v>
      </c>
      <c r="F11037" s="213" t="s">
        <v>206</v>
      </c>
    </row>
    <row r="11038" spans="1:6" x14ac:dyDescent="0.3">
      <c r="A11038" s="213">
        <v>2015</v>
      </c>
      <c r="B11038" s="213" t="s">
        <v>92</v>
      </c>
      <c r="C11038" s="213" t="s">
        <v>84</v>
      </c>
      <c r="D11038" s="213" t="s">
        <v>17</v>
      </c>
      <c r="E11038" s="213">
        <v>75</v>
      </c>
      <c r="F11038" s="213" t="s">
        <v>206</v>
      </c>
    </row>
    <row r="11039" spans="1:6" x14ac:dyDescent="0.3">
      <c r="A11039" s="213">
        <v>2015</v>
      </c>
      <c r="B11039" s="213" t="s">
        <v>92</v>
      </c>
      <c r="C11039" s="213" t="s">
        <v>84</v>
      </c>
      <c r="D11039" s="213" t="s">
        <v>11</v>
      </c>
      <c r="E11039" s="213">
        <v>133</v>
      </c>
      <c r="F11039" s="213" t="s">
        <v>206</v>
      </c>
    </row>
    <row r="11040" spans="1:6" x14ac:dyDescent="0.3">
      <c r="A11040" s="213">
        <v>2015</v>
      </c>
      <c r="B11040" s="213" t="s">
        <v>92</v>
      </c>
      <c r="C11040" s="213" t="s">
        <v>84</v>
      </c>
      <c r="D11040" s="213" t="s">
        <v>56</v>
      </c>
      <c r="E11040" s="213">
        <v>31</v>
      </c>
      <c r="F11040" s="213" t="s">
        <v>206</v>
      </c>
    </row>
    <row r="11041" spans="1:6" x14ac:dyDescent="0.3">
      <c r="A11041" s="213">
        <v>2015</v>
      </c>
      <c r="B11041" s="213" t="s">
        <v>92</v>
      </c>
      <c r="C11041" s="213" t="s">
        <v>84</v>
      </c>
      <c r="D11041" s="213" t="s">
        <v>29</v>
      </c>
      <c r="E11041" s="213">
        <v>37</v>
      </c>
      <c r="F11041" s="213" t="s">
        <v>206</v>
      </c>
    </row>
    <row r="11042" spans="1:6" x14ac:dyDescent="0.3">
      <c r="A11042" s="213">
        <v>2015</v>
      </c>
      <c r="B11042" s="213" t="s">
        <v>92</v>
      </c>
      <c r="C11042" s="213" t="s">
        <v>84</v>
      </c>
      <c r="D11042" s="213" t="s">
        <v>47</v>
      </c>
      <c r="E11042" s="213">
        <v>88</v>
      </c>
      <c r="F11042" s="213" t="s">
        <v>206</v>
      </c>
    </row>
    <row r="11043" spans="1:6" x14ac:dyDescent="0.3">
      <c r="A11043" s="213">
        <v>2015</v>
      </c>
      <c r="B11043" s="213" t="s">
        <v>92</v>
      </c>
      <c r="C11043" s="213" t="s">
        <v>84</v>
      </c>
      <c r="D11043" s="213" t="s">
        <v>74</v>
      </c>
      <c r="E11043" s="213">
        <v>83</v>
      </c>
      <c r="F11043" s="213" t="s">
        <v>206</v>
      </c>
    </row>
    <row r="11044" spans="1:6" x14ac:dyDescent="0.3">
      <c r="A11044" s="213">
        <v>2015</v>
      </c>
      <c r="B11044" s="213" t="s">
        <v>92</v>
      </c>
      <c r="C11044" s="213" t="s">
        <v>84</v>
      </c>
      <c r="D11044" s="213" t="s">
        <v>60</v>
      </c>
      <c r="E11044" s="213">
        <v>32</v>
      </c>
      <c r="F11044" s="213" t="s">
        <v>206</v>
      </c>
    </row>
    <row r="11045" spans="1:6" x14ac:dyDescent="0.3">
      <c r="A11045" s="213">
        <v>2015</v>
      </c>
      <c r="B11045" s="213" t="s">
        <v>92</v>
      </c>
      <c r="C11045" s="213" t="s">
        <v>84</v>
      </c>
      <c r="D11045" s="213" t="s">
        <v>25</v>
      </c>
      <c r="E11045" s="213">
        <v>71</v>
      </c>
      <c r="F11045" s="213" t="s">
        <v>206</v>
      </c>
    </row>
    <row r="11046" spans="1:6" x14ac:dyDescent="0.3">
      <c r="A11046" s="213">
        <v>2015</v>
      </c>
      <c r="B11046" s="213" t="s">
        <v>92</v>
      </c>
      <c r="C11046" s="213" t="s">
        <v>84</v>
      </c>
      <c r="D11046" s="213" t="s">
        <v>7</v>
      </c>
      <c r="E11046" s="213">
        <v>118</v>
      </c>
      <c r="F11046" s="213" t="s">
        <v>206</v>
      </c>
    </row>
    <row r="11047" spans="1:6" x14ac:dyDescent="0.3">
      <c r="A11047" s="213">
        <v>2015</v>
      </c>
      <c r="B11047" s="213" t="s">
        <v>92</v>
      </c>
      <c r="C11047" s="213" t="s">
        <v>84</v>
      </c>
      <c r="D11047" s="213" t="s">
        <v>21</v>
      </c>
      <c r="E11047" s="213">
        <v>37</v>
      </c>
      <c r="F11047" s="213" t="s">
        <v>206</v>
      </c>
    </row>
    <row r="11048" spans="1:6" x14ac:dyDescent="0.3">
      <c r="A11048" s="213">
        <v>2015</v>
      </c>
      <c r="B11048" s="213" t="s">
        <v>92</v>
      </c>
      <c r="C11048" s="213" t="s">
        <v>84</v>
      </c>
      <c r="D11048" s="213" t="s">
        <v>16</v>
      </c>
      <c r="E11048" s="213">
        <v>77</v>
      </c>
      <c r="F11048" s="213" t="s">
        <v>206</v>
      </c>
    </row>
    <row r="11049" spans="1:6" x14ac:dyDescent="0.3">
      <c r="A11049" s="213">
        <v>2015</v>
      </c>
      <c r="B11049" s="213" t="s">
        <v>92</v>
      </c>
      <c r="C11049" s="213" t="s">
        <v>84</v>
      </c>
      <c r="D11049" s="213" t="s">
        <v>2</v>
      </c>
      <c r="E11049" s="213">
        <v>182</v>
      </c>
      <c r="F11049" s="213" t="s">
        <v>206</v>
      </c>
    </row>
    <row r="11050" spans="1:6" x14ac:dyDescent="0.3">
      <c r="A11050" s="213">
        <v>2015</v>
      </c>
      <c r="B11050" s="213" t="s">
        <v>92</v>
      </c>
      <c r="C11050" s="213" t="s">
        <v>84</v>
      </c>
      <c r="D11050" s="213" t="s">
        <v>4</v>
      </c>
      <c r="E11050" s="213">
        <v>173</v>
      </c>
      <c r="F11050" s="213" t="s">
        <v>206</v>
      </c>
    </row>
    <row r="11051" spans="1:6" x14ac:dyDescent="0.3">
      <c r="A11051" s="213">
        <v>2015</v>
      </c>
      <c r="B11051" s="213" t="s">
        <v>92</v>
      </c>
      <c r="C11051" s="213" t="s">
        <v>84</v>
      </c>
      <c r="D11051" s="213" t="s">
        <v>8</v>
      </c>
      <c r="E11051" s="213">
        <v>49</v>
      </c>
      <c r="F11051" s="213" t="s">
        <v>206</v>
      </c>
    </row>
    <row r="11052" spans="1:6" x14ac:dyDescent="0.3">
      <c r="A11052" s="213">
        <v>2015</v>
      </c>
      <c r="B11052" s="213" t="s">
        <v>92</v>
      </c>
      <c r="C11052" s="213" t="s">
        <v>84</v>
      </c>
      <c r="D11052" s="213" t="s">
        <v>78</v>
      </c>
      <c r="E11052" s="213">
        <v>61</v>
      </c>
      <c r="F11052" s="213" t="s">
        <v>206</v>
      </c>
    </row>
    <row r="11053" spans="1:6" x14ac:dyDescent="0.3">
      <c r="A11053" s="213">
        <v>2015</v>
      </c>
      <c r="B11053" s="213" t="s">
        <v>92</v>
      </c>
      <c r="C11053" s="213" t="s">
        <v>84</v>
      </c>
      <c r="D11053" s="213" t="s">
        <v>27</v>
      </c>
      <c r="E11053" s="213">
        <v>46</v>
      </c>
      <c r="F11053" s="213" t="s">
        <v>206</v>
      </c>
    </row>
    <row r="11054" spans="1:6" x14ac:dyDescent="0.3">
      <c r="A11054" s="213">
        <v>2015</v>
      </c>
      <c r="B11054" s="213" t="s">
        <v>92</v>
      </c>
      <c r="C11054" s="213" t="s">
        <v>84</v>
      </c>
      <c r="D11054" s="213" t="s">
        <v>70</v>
      </c>
      <c r="E11054" s="213">
        <v>63</v>
      </c>
      <c r="F11054" s="213" t="s">
        <v>206</v>
      </c>
    </row>
    <row r="11055" spans="1:6" x14ac:dyDescent="0.3">
      <c r="A11055" s="213">
        <v>2015</v>
      </c>
      <c r="B11055" s="213" t="s">
        <v>92</v>
      </c>
      <c r="C11055" s="213" t="s">
        <v>84</v>
      </c>
      <c r="D11055" s="213" t="s">
        <v>6</v>
      </c>
      <c r="E11055" s="292">
        <v>1017</v>
      </c>
      <c r="F11055" s="213" t="s">
        <v>206</v>
      </c>
    </row>
    <row r="11056" spans="1:6" x14ac:dyDescent="0.3">
      <c r="A11056" s="213">
        <v>2015</v>
      </c>
      <c r="B11056" s="213" t="s">
        <v>92</v>
      </c>
      <c r="C11056" s="213" t="s">
        <v>84</v>
      </c>
      <c r="D11056" s="213" t="s">
        <v>62</v>
      </c>
      <c r="E11056" s="213">
        <v>46</v>
      </c>
      <c r="F11056" s="213" t="s">
        <v>206</v>
      </c>
    </row>
    <row r="11057" spans="1:6" x14ac:dyDescent="0.3">
      <c r="A11057" s="213">
        <v>2015</v>
      </c>
      <c r="B11057" s="213" t="s">
        <v>92</v>
      </c>
      <c r="C11057" s="213" t="s">
        <v>84</v>
      </c>
      <c r="D11057" s="213" t="s">
        <v>5</v>
      </c>
      <c r="E11057" s="213">
        <v>107</v>
      </c>
      <c r="F11057" s="213" t="s">
        <v>206</v>
      </c>
    </row>
    <row r="11058" spans="1:6" x14ac:dyDescent="0.3">
      <c r="A11058" s="213">
        <v>2015</v>
      </c>
      <c r="B11058" s="213" t="s">
        <v>92</v>
      </c>
      <c r="C11058" s="213" t="s">
        <v>84</v>
      </c>
      <c r="D11058" s="213" t="s">
        <v>76</v>
      </c>
      <c r="E11058" s="213">
        <v>67</v>
      </c>
      <c r="F11058" s="213" t="s">
        <v>206</v>
      </c>
    </row>
    <row r="11059" spans="1:6" x14ac:dyDescent="0.3">
      <c r="A11059" s="213">
        <v>2015</v>
      </c>
      <c r="B11059" s="213" t="s">
        <v>92</v>
      </c>
      <c r="C11059" s="213" t="s">
        <v>84</v>
      </c>
      <c r="D11059" s="213" t="s">
        <v>22</v>
      </c>
      <c r="E11059" s="213">
        <v>33</v>
      </c>
      <c r="F11059" s="213" t="s">
        <v>206</v>
      </c>
    </row>
    <row r="11060" spans="1:6" x14ac:dyDescent="0.3">
      <c r="A11060" s="213">
        <v>2015</v>
      </c>
      <c r="B11060" s="213" t="s">
        <v>92</v>
      </c>
      <c r="C11060" s="213" t="s">
        <v>84</v>
      </c>
      <c r="D11060" s="213" t="s">
        <v>23</v>
      </c>
      <c r="E11060" s="213">
        <v>42</v>
      </c>
      <c r="F11060" s="213" t="s">
        <v>206</v>
      </c>
    </row>
    <row r="11061" spans="1:6" x14ac:dyDescent="0.3">
      <c r="A11061" s="213">
        <v>2015</v>
      </c>
      <c r="B11061" s="213" t="s">
        <v>92</v>
      </c>
      <c r="C11061" s="213" t="s">
        <v>84</v>
      </c>
      <c r="D11061" s="213" t="s">
        <v>278</v>
      </c>
      <c r="E11061" s="213">
        <v>57</v>
      </c>
      <c r="F11061" s="213" t="s">
        <v>206</v>
      </c>
    </row>
    <row r="11062" spans="1:6" x14ac:dyDescent="0.3">
      <c r="A11062" s="213">
        <v>2015</v>
      </c>
      <c r="B11062" s="213" t="s">
        <v>92</v>
      </c>
      <c r="C11062" s="213" t="s">
        <v>84</v>
      </c>
      <c r="D11062" s="213" t="s">
        <v>19</v>
      </c>
      <c r="E11062" s="213">
        <v>41</v>
      </c>
      <c r="F11062" s="213" t="s">
        <v>206</v>
      </c>
    </row>
    <row r="11063" spans="1:6" x14ac:dyDescent="0.3">
      <c r="A11063" s="213">
        <v>2015</v>
      </c>
      <c r="B11063" s="213" t="s">
        <v>92</v>
      </c>
      <c r="C11063" s="213" t="s">
        <v>84</v>
      </c>
      <c r="D11063" s="213" t="s">
        <v>3</v>
      </c>
      <c r="E11063" s="213">
        <v>199</v>
      </c>
      <c r="F11063" s="213" t="s">
        <v>206</v>
      </c>
    </row>
    <row r="11064" spans="1:6" x14ac:dyDescent="0.3">
      <c r="A11064" s="213">
        <v>2015</v>
      </c>
      <c r="B11064" s="213" t="s">
        <v>92</v>
      </c>
      <c r="C11064" s="213" t="s">
        <v>84</v>
      </c>
      <c r="D11064" s="213" t="s">
        <v>80</v>
      </c>
      <c r="E11064" s="213">
        <v>55</v>
      </c>
      <c r="F11064" s="213" t="s">
        <v>206</v>
      </c>
    </row>
    <row r="11065" spans="1:6" x14ac:dyDescent="0.3">
      <c r="A11065" s="213">
        <v>2015</v>
      </c>
      <c r="B11065" s="213" t="s">
        <v>92</v>
      </c>
      <c r="C11065" s="213" t="s">
        <v>84</v>
      </c>
      <c r="D11065" s="213" t="s">
        <v>39</v>
      </c>
      <c r="E11065" s="213">
        <v>30</v>
      </c>
      <c r="F11065" s="213" t="s">
        <v>206</v>
      </c>
    </row>
    <row r="11066" spans="1:6" x14ac:dyDescent="0.3">
      <c r="A11066" s="213">
        <v>2015</v>
      </c>
      <c r="B11066" s="213" t="s">
        <v>92</v>
      </c>
      <c r="C11066" s="213" t="s">
        <v>84</v>
      </c>
      <c r="D11066" s="213" t="s">
        <v>14</v>
      </c>
      <c r="E11066" s="213">
        <v>93</v>
      </c>
      <c r="F11066" s="213" t="s">
        <v>206</v>
      </c>
    </row>
    <row r="11067" spans="1:6" x14ac:dyDescent="0.3">
      <c r="A11067" s="213">
        <v>2015</v>
      </c>
      <c r="B11067" s="213" t="s">
        <v>92</v>
      </c>
      <c r="C11067" s="213" t="s">
        <v>84</v>
      </c>
      <c r="D11067" s="213" t="s">
        <v>24</v>
      </c>
      <c r="E11067" s="213">
        <v>112</v>
      </c>
      <c r="F11067" s="213" t="s">
        <v>206</v>
      </c>
    </row>
    <row r="11068" spans="1:6" x14ac:dyDescent="0.3">
      <c r="A11068" s="213">
        <v>2015</v>
      </c>
      <c r="B11068" s="213" t="s">
        <v>92</v>
      </c>
      <c r="C11068" s="213" t="s">
        <v>84</v>
      </c>
      <c r="D11068" s="213" t="s">
        <v>9</v>
      </c>
      <c r="E11068" s="213">
        <v>78</v>
      </c>
      <c r="F11068" s="213" t="s">
        <v>206</v>
      </c>
    </row>
    <row r="11069" spans="1:6" x14ac:dyDescent="0.3">
      <c r="A11069" s="213">
        <v>2015</v>
      </c>
      <c r="B11069" s="213" t="s">
        <v>92</v>
      </c>
      <c r="C11069" s="213" t="s">
        <v>84</v>
      </c>
      <c r="D11069" s="213" t="s">
        <v>28</v>
      </c>
      <c r="E11069" s="213">
        <v>48</v>
      </c>
      <c r="F11069" s="213" t="s">
        <v>206</v>
      </c>
    </row>
    <row r="11070" spans="1:6" x14ac:dyDescent="0.3">
      <c r="A11070" s="213">
        <v>2015</v>
      </c>
      <c r="B11070" s="213" t="s">
        <v>92</v>
      </c>
      <c r="C11070" s="213" t="s">
        <v>84</v>
      </c>
      <c r="D11070" s="213" t="s">
        <v>31</v>
      </c>
      <c r="E11070" s="213">
        <v>30</v>
      </c>
      <c r="F11070" s="213" t="s">
        <v>206</v>
      </c>
    </row>
    <row r="11071" spans="1:6" x14ac:dyDescent="0.3">
      <c r="A11071" s="213">
        <v>2015</v>
      </c>
      <c r="B11071" s="213" t="s">
        <v>92</v>
      </c>
      <c r="C11071" s="213" t="s">
        <v>84</v>
      </c>
      <c r="D11071" s="213" t="s">
        <v>64</v>
      </c>
      <c r="E11071" s="213">
        <v>50</v>
      </c>
      <c r="F11071" s="213" t="s">
        <v>206</v>
      </c>
    </row>
    <row r="11072" spans="1:6" x14ac:dyDescent="0.3">
      <c r="A11072" s="213">
        <v>2015</v>
      </c>
      <c r="B11072" s="213" t="s">
        <v>92</v>
      </c>
      <c r="C11072" s="213" t="s">
        <v>84</v>
      </c>
      <c r="D11072" s="213" t="s">
        <v>73</v>
      </c>
      <c r="E11072" s="213">
        <v>58</v>
      </c>
      <c r="F11072" s="213" t="s">
        <v>206</v>
      </c>
    </row>
    <row r="11073" spans="1:6" x14ac:dyDescent="0.3">
      <c r="A11073" s="213">
        <v>2015</v>
      </c>
      <c r="B11073" s="213" t="s">
        <v>92</v>
      </c>
      <c r="C11073" s="213" t="s">
        <v>84</v>
      </c>
      <c r="D11073" s="213" t="s">
        <v>26</v>
      </c>
      <c r="E11073" s="213">
        <v>35</v>
      </c>
      <c r="F11073" s="213" t="s">
        <v>206</v>
      </c>
    </row>
    <row r="11074" spans="1:6" x14ac:dyDescent="0.3">
      <c r="A11074" s="213">
        <v>2015</v>
      </c>
      <c r="B11074" s="213" t="s">
        <v>92</v>
      </c>
      <c r="C11074" s="213" t="s">
        <v>84</v>
      </c>
      <c r="D11074" s="213" t="s">
        <v>32</v>
      </c>
      <c r="E11074" s="213">
        <v>30</v>
      </c>
      <c r="F11074" s="213" t="s">
        <v>206</v>
      </c>
    </row>
    <row r="11075" spans="1:6" x14ac:dyDescent="0.3">
      <c r="A11075" s="213">
        <v>2015</v>
      </c>
      <c r="B11075" s="213" t="s">
        <v>92</v>
      </c>
      <c r="C11075" s="213" t="s">
        <v>84</v>
      </c>
      <c r="D11075" s="213" t="s">
        <v>46</v>
      </c>
      <c r="E11075" s="213">
        <v>65</v>
      </c>
      <c r="F11075" s="213" t="s">
        <v>206</v>
      </c>
    </row>
    <row r="11076" spans="1:6" x14ac:dyDescent="0.3">
      <c r="A11076" s="213">
        <v>2015</v>
      </c>
      <c r="B11076" s="213" t="s">
        <v>92</v>
      </c>
      <c r="C11076" s="213" t="s">
        <v>84</v>
      </c>
      <c r="D11076" s="213" t="s">
        <v>75</v>
      </c>
      <c r="E11076" s="213">
        <v>42</v>
      </c>
      <c r="F11076" s="213" t="s">
        <v>206</v>
      </c>
    </row>
    <row r="11077" spans="1:6" x14ac:dyDescent="0.3">
      <c r="A11077" s="213">
        <v>2015</v>
      </c>
      <c r="B11077" s="213" t="s">
        <v>92</v>
      </c>
      <c r="C11077" s="213" t="s">
        <v>84</v>
      </c>
      <c r="D11077" s="213" t="s">
        <v>10</v>
      </c>
      <c r="E11077" s="213">
        <v>139</v>
      </c>
      <c r="F11077" s="213" t="s">
        <v>206</v>
      </c>
    </row>
    <row r="11078" spans="1:6" x14ac:dyDescent="0.3">
      <c r="A11078" s="213">
        <v>2015</v>
      </c>
      <c r="B11078" s="213" t="s">
        <v>92</v>
      </c>
      <c r="C11078" s="213" t="s">
        <v>84</v>
      </c>
      <c r="D11078" s="213" t="s">
        <v>15</v>
      </c>
      <c r="E11078" s="213">
        <v>111</v>
      </c>
      <c r="F11078" s="213" t="s">
        <v>206</v>
      </c>
    </row>
    <row r="11079" spans="1:6" x14ac:dyDescent="0.3">
      <c r="A11079" s="213">
        <v>2015</v>
      </c>
      <c r="B11079" s="213" t="s">
        <v>92</v>
      </c>
      <c r="C11079" s="213" t="s">
        <v>84</v>
      </c>
      <c r="D11079" s="213" t="s">
        <v>18</v>
      </c>
      <c r="E11079" s="213">
        <v>85</v>
      </c>
      <c r="F11079" s="213" t="s">
        <v>206</v>
      </c>
    </row>
    <row r="11080" spans="1:6" x14ac:dyDescent="0.3">
      <c r="A11080" s="213">
        <v>2015</v>
      </c>
      <c r="B11080" s="213" t="s">
        <v>92</v>
      </c>
      <c r="C11080" s="213" t="s">
        <v>84</v>
      </c>
      <c r="D11080" s="213" t="s">
        <v>77</v>
      </c>
      <c r="E11080" s="213">
        <v>33</v>
      </c>
      <c r="F11080" s="213" t="s">
        <v>206</v>
      </c>
    </row>
    <row r="11081" spans="1:6" x14ac:dyDescent="0.3">
      <c r="A11081" s="213">
        <v>2015</v>
      </c>
      <c r="B11081" s="213" t="s">
        <v>92</v>
      </c>
      <c r="C11081" s="213" t="s">
        <v>84</v>
      </c>
      <c r="D11081" s="213" t="s">
        <v>71</v>
      </c>
      <c r="E11081" s="213">
        <v>34</v>
      </c>
      <c r="F11081" s="213" t="s">
        <v>206</v>
      </c>
    </row>
    <row r="11082" spans="1:6" x14ac:dyDescent="0.3">
      <c r="A11082" s="213">
        <v>2015</v>
      </c>
      <c r="B11082" s="213" t="s">
        <v>92</v>
      </c>
      <c r="C11082" s="213" t="s">
        <v>84</v>
      </c>
      <c r="D11082" s="213" t="s">
        <v>20</v>
      </c>
      <c r="E11082" s="213">
        <v>50</v>
      </c>
      <c r="F11082" s="213" t="s">
        <v>206</v>
      </c>
    </row>
    <row r="11083" spans="1:6" x14ac:dyDescent="0.3">
      <c r="A11083" s="213">
        <v>2015</v>
      </c>
      <c r="B11083" s="213" t="s">
        <v>92</v>
      </c>
      <c r="C11083" s="213" t="s">
        <v>84</v>
      </c>
      <c r="D11083" s="213" t="s">
        <v>95</v>
      </c>
      <c r="E11083" s="213">
        <v>76</v>
      </c>
      <c r="F11083" s="213" t="s">
        <v>206</v>
      </c>
    </row>
    <row r="11084" spans="1:6" x14ac:dyDescent="0.3">
      <c r="A11084" s="213">
        <v>2015</v>
      </c>
      <c r="B11084" s="213" t="s">
        <v>92</v>
      </c>
      <c r="C11084" s="213" t="s">
        <v>84</v>
      </c>
      <c r="D11084" s="213" t="s">
        <v>281</v>
      </c>
      <c r="E11084" s="213">
        <v>259</v>
      </c>
      <c r="F11084" s="213" t="s">
        <v>206</v>
      </c>
    </row>
    <row r="11085" spans="1:6" x14ac:dyDescent="0.3">
      <c r="A11085" s="213">
        <v>2015</v>
      </c>
      <c r="B11085" s="213" t="s">
        <v>92</v>
      </c>
      <c r="C11085" s="213" t="s">
        <v>84</v>
      </c>
      <c r="D11085" s="213" t="s">
        <v>145</v>
      </c>
      <c r="E11085" s="292">
        <v>5653</v>
      </c>
      <c r="F11085" s="213" t="s">
        <v>206</v>
      </c>
    </row>
    <row r="11086" spans="1:6" x14ac:dyDescent="0.3">
      <c r="A11086" s="213">
        <v>2015</v>
      </c>
      <c r="B11086" s="213" t="s">
        <v>92</v>
      </c>
      <c r="C11086" s="213" t="s">
        <v>84</v>
      </c>
      <c r="D11086" s="213" t="s">
        <v>146</v>
      </c>
      <c r="E11086" s="213">
        <v>597</v>
      </c>
      <c r="F11086" s="213" t="s">
        <v>206</v>
      </c>
    </row>
    <row r="11087" spans="1:6" x14ac:dyDescent="0.3">
      <c r="A11087" s="213">
        <v>2015</v>
      </c>
      <c r="B11087" s="213" t="s">
        <v>92</v>
      </c>
      <c r="C11087" s="213" t="s">
        <v>84</v>
      </c>
      <c r="D11087" s="213" t="s">
        <v>147</v>
      </c>
      <c r="E11087" s="292">
        <v>5786</v>
      </c>
      <c r="F11087" s="213" t="s">
        <v>206</v>
      </c>
    </row>
    <row r="11088" spans="1:6" x14ac:dyDescent="0.3">
      <c r="A11088" s="213">
        <v>2015</v>
      </c>
      <c r="B11088" s="213" t="s">
        <v>92</v>
      </c>
      <c r="C11088" s="213" t="s">
        <v>293</v>
      </c>
      <c r="D11088" s="213" t="s">
        <v>35</v>
      </c>
      <c r="E11088" s="213">
        <v>32</v>
      </c>
      <c r="F11088" s="213" t="s">
        <v>206</v>
      </c>
    </row>
    <row r="11089" spans="1:6" x14ac:dyDescent="0.3">
      <c r="A11089" s="213">
        <v>2015</v>
      </c>
      <c r="B11089" s="213" t="s">
        <v>92</v>
      </c>
      <c r="C11089" s="213" t="s">
        <v>293</v>
      </c>
      <c r="D11089" s="213" t="s">
        <v>79</v>
      </c>
      <c r="E11089" s="213">
        <v>119</v>
      </c>
      <c r="F11089" s="213" t="s">
        <v>206</v>
      </c>
    </row>
    <row r="11090" spans="1:6" x14ac:dyDescent="0.3">
      <c r="A11090" s="213">
        <v>2015</v>
      </c>
      <c r="B11090" s="213" t="s">
        <v>92</v>
      </c>
      <c r="C11090" s="213" t="s">
        <v>293</v>
      </c>
      <c r="D11090" s="213" t="s">
        <v>17</v>
      </c>
      <c r="E11090" s="213">
        <v>92</v>
      </c>
      <c r="F11090" s="213" t="s">
        <v>206</v>
      </c>
    </row>
    <row r="11091" spans="1:6" x14ac:dyDescent="0.3">
      <c r="A11091" s="213">
        <v>2015</v>
      </c>
      <c r="B11091" s="213" t="s">
        <v>92</v>
      </c>
      <c r="C11091" s="213" t="s">
        <v>293</v>
      </c>
      <c r="D11091" s="213" t="s">
        <v>11</v>
      </c>
      <c r="E11091" s="213">
        <v>167</v>
      </c>
      <c r="F11091" s="213" t="s">
        <v>206</v>
      </c>
    </row>
    <row r="11092" spans="1:6" x14ac:dyDescent="0.3">
      <c r="A11092" s="213">
        <v>2015</v>
      </c>
      <c r="B11092" s="213" t="s">
        <v>92</v>
      </c>
      <c r="C11092" s="213" t="s">
        <v>293</v>
      </c>
      <c r="D11092" s="213" t="s">
        <v>56</v>
      </c>
      <c r="E11092" s="213">
        <v>66</v>
      </c>
      <c r="F11092" s="213" t="s">
        <v>206</v>
      </c>
    </row>
    <row r="11093" spans="1:6" x14ac:dyDescent="0.3">
      <c r="A11093" s="213">
        <v>2015</v>
      </c>
      <c r="B11093" s="213" t="s">
        <v>92</v>
      </c>
      <c r="C11093" s="213" t="s">
        <v>293</v>
      </c>
      <c r="D11093" s="213" t="s">
        <v>29</v>
      </c>
      <c r="E11093" s="213">
        <v>43</v>
      </c>
      <c r="F11093" s="213" t="s">
        <v>206</v>
      </c>
    </row>
    <row r="11094" spans="1:6" x14ac:dyDescent="0.3">
      <c r="A11094" s="213">
        <v>2015</v>
      </c>
      <c r="B11094" s="213" t="s">
        <v>92</v>
      </c>
      <c r="C11094" s="213" t="s">
        <v>293</v>
      </c>
      <c r="D11094" s="213" t="s">
        <v>47</v>
      </c>
      <c r="E11094" s="213">
        <v>101</v>
      </c>
      <c r="F11094" s="213" t="s">
        <v>206</v>
      </c>
    </row>
    <row r="11095" spans="1:6" x14ac:dyDescent="0.3">
      <c r="A11095" s="213">
        <v>2015</v>
      </c>
      <c r="B11095" s="213" t="s">
        <v>92</v>
      </c>
      <c r="C11095" s="213" t="s">
        <v>293</v>
      </c>
      <c r="D11095" s="213" t="s">
        <v>74</v>
      </c>
      <c r="E11095" s="213">
        <v>109</v>
      </c>
      <c r="F11095" s="213" t="s">
        <v>206</v>
      </c>
    </row>
    <row r="11096" spans="1:6" x14ac:dyDescent="0.3">
      <c r="A11096" s="213">
        <v>2015</v>
      </c>
      <c r="B11096" s="213" t="s">
        <v>92</v>
      </c>
      <c r="C11096" s="213" t="s">
        <v>293</v>
      </c>
      <c r="D11096" s="213" t="s">
        <v>33</v>
      </c>
      <c r="E11096" s="213">
        <v>34</v>
      </c>
      <c r="F11096" s="213" t="s">
        <v>206</v>
      </c>
    </row>
    <row r="11097" spans="1:6" x14ac:dyDescent="0.3">
      <c r="A11097" s="213">
        <v>2015</v>
      </c>
      <c r="B11097" s="213" t="s">
        <v>92</v>
      </c>
      <c r="C11097" s="213" t="s">
        <v>293</v>
      </c>
      <c r="D11097" s="213" t="s">
        <v>60</v>
      </c>
      <c r="E11097" s="213">
        <v>38</v>
      </c>
      <c r="F11097" s="213" t="s">
        <v>206</v>
      </c>
    </row>
    <row r="11098" spans="1:6" x14ac:dyDescent="0.3">
      <c r="A11098" s="213">
        <v>2015</v>
      </c>
      <c r="B11098" s="213" t="s">
        <v>92</v>
      </c>
      <c r="C11098" s="213" t="s">
        <v>293</v>
      </c>
      <c r="D11098" s="213" t="s">
        <v>25</v>
      </c>
      <c r="E11098" s="213">
        <v>96</v>
      </c>
      <c r="F11098" s="213" t="s">
        <v>206</v>
      </c>
    </row>
    <row r="11099" spans="1:6" x14ac:dyDescent="0.3">
      <c r="A11099" s="213">
        <v>2015</v>
      </c>
      <c r="B11099" s="213" t="s">
        <v>92</v>
      </c>
      <c r="C11099" s="213" t="s">
        <v>293</v>
      </c>
      <c r="D11099" s="213" t="s">
        <v>7</v>
      </c>
      <c r="E11099" s="213">
        <v>109</v>
      </c>
      <c r="F11099" s="213" t="s">
        <v>206</v>
      </c>
    </row>
    <row r="11100" spans="1:6" x14ac:dyDescent="0.3">
      <c r="A11100" s="213">
        <v>2015</v>
      </c>
      <c r="B11100" s="213" t="s">
        <v>92</v>
      </c>
      <c r="C11100" s="213" t="s">
        <v>293</v>
      </c>
      <c r="D11100" s="213" t="s">
        <v>36</v>
      </c>
      <c r="E11100" s="213">
        <v>39</v>
      </c>
      <c r="F11100" s="213" t="s">
        <v>206</v>
      </c>
    </row>
    <row r="11101" spans="1:6" x14ac:dyDescent="0.3">
      <c r="A11101" s="213">
        <v>2015</v>
      </c>
      <c r="B11101" s="213" t="s">
        <v>92</v>
      </c>
      <c r="C11101" s="213" t="s">
        <v>293</v>
      </c>
      <c r="D11101" s="213" t="s">
        <v>21</v>
      </c>
      <c r="E11101" s="213">
        <v>37</v>
      </c>
      <c r="F11101" s="213" t="s">
        <v>206</v>
      </c>
    </row>
    <row r="11102" spans="1:6" x14ac:dyDescent="0.3">
      <c r="A11102" s="213">
        <v>2015</v>
      </c>
      <c r="B11102" s="213" t="s">
        <v>92</v>
      </c>
      <c r="C11102" s="213" t="s">
        <v>293</v>
      </c>
      <c r="D11102" s="213" t="s">
        <v>16</v>
      </c>
      <c r="E11102" s="213">
        <v>74</v>
      </c>
      <c r="F11102" s="213" t="s">
        <v>206</v>
      </c>
    </row>
    <row r="11103" spans="1:6" x14ac:dyDescent="0.3">
      <c r="A11103" s="213">
        <v>2015</v>
      </c>
      <c r="B11103" s="213" t="s">
        <v>92</v>
      </c>
      <c r="C11103" s="213" t="s">
        <v>293</v>
      </c>
      <c r="D11103" s="213" t="s">
        <v>2</v>
      </c>
      <c r="E11103" s="213">
        <v>205</v>
      </c>
      <c r="F11103" s="213" t="s">
        <v>206</v>
      </c>
    </row>
    <row r="11104" spans="1:6" x14ac:dyDescent="0.3">
      <c r="A11104" s="213">
        <v>2015</v>
      </c>
      <c r="B11104" s="213" t="s">
        <v>92</v>
      </c>
      <c r="C11104" s="213" t="s">
        <v>293</v>
      </c>
      <c r="D11104" s="213" t="s">
        <v>4</v>
      </c>
      <c r="E11104" s="213">
        <v>222</v>
      </c>
      <c r="F11104" s="213" t="s">
        <v>206</v>
      </c>
    </row>
    <row r="11105" spans="1:6" x14ac:dyDescent="0.3">
      <c r="A11105" s="213">
        <v>2015</v>
      </c>
      <c r="B11105" s="213" t="s">
        <v>92</v>
      </c>
      <c r="C11105" s="213" t="s">
        <v>293</v>
      </c>
      <c r="D11105" s="213" t="s">
        <v>8</v>
      </c>
      <c r="E11105" s="213">
        <v>78</v>
      </c>
      <c r="F11105" s="213" t="s">
        <v>206</v>
      </c>
    </row>
    <row r="11106" spans="1:6" x14ac:dyDescent="0.3">
      <c r="A11106" s="213">
        <v>2015</v>
      </c>
      <c r="B11106" s="213" t="s">
        <v>92</v>
      </c>
      <c r="C11106" s="213" t="s">
        <v>293</v>
      </c>
      <c r="D11106" s="213" t="s">
        <v>78</v>
      </c>
      <c r="E11106" s="213">
        <v>123</v>
      </c>
      <c r="F11106" s="213" t="s">
        <v>206</v>
      </c>
    </row>
    <row r="11107" spans="1:6" x14ac:dyDescent="0.3">
      <c r="A11107" s="213">
        <v>2015</v>
      </c>
      <c r="B11107" s="213" t="s">
        <v>92</v>
      </c>
      <c r="C11107" s="213" t="s">
        <v>293</v>
      </c>
      <c r="D11107" s="213" t="s">
        <v>27</v>
      </c>
      <c r="E11107" s="213">
        <v>82</v>
      </c>
      <c r="F11107" s="213" t="s">
        <v>206</v>
      </c>
    </row>
    <row r="11108" spans="1:6" x14ac:dyDescent="0.3">
      <c r="A11108" s="213">
        <v>2015</v>
      </c>
      <c r="B11108" s="213" t="s">
        <v>92</v>
      </c>
      <c r="C11108" s="213" t="s">
        <v>293</v>
      </c>
      <c r="D11108" s="213" t="s">
        <v>13</v>
      </c>
      <c r="E11108" s="213">
        <v>38</v>
      </c>
      <c r="F11108" s="213" t="s">
        <v>206</v>
      </c>
    </row>
    <row r="11109" spans="1:6" x14ac:dyDescent="0.3">
      <c r="A11109" s="213">
        <v>2015</v>
      </c>
      <c r="B11109" s="213" t="s">
        <v>92</v>
      </c>
      <c r="C11109" s="213" t="s">
        <v>293</v>
      </c>
      <c r="D11109" s="213" t="s">
        <v>70</v>
      </c>
      <c r="E11109" s="213">
        <v>184</v>
      </c>
      <c r="F11109" s="213" t="s">
        <v>206</v>
      </c>
    </row>
    <row r="11110" spans="1:6" x14ac:dyDescent="0.3">
      <c r="A11110" s="213">
        <v>2015</v>
      </c>
      <c r="B11110" s="213" t="s">
        <v>92</v>
      </c>
      <c r="C11110" s="213" t="s">
        <v>293</v>
      </c>
      <c r="D11110" s="213" t="s">
        <v>72</v>
      </c>
      <c r="E11110" s="213">
        <v>40</v>
      </c>
      <c r="F11110" s="213" t="s">
        <v>206</v>
      </c>
    </row>
    <row r="11111" spans="1:6" x14ac:dyDescent="0.3">
      <c r="A11111" s="213">
        <v>2015</v>
      </c>
      <c r="B11111" s="213" t="s">
        <v>92</v>
      </c>
      <c r="C11111" s="213" t="s">
        <v>293</v>
      </c>
      <c r="D11111" s="213" t="s">
        <v>6</v>
      </c>
      <c r="E11111" s="213">
        <v>207</v>
      </c>
      <c r="F11111" s="213" t="s">
        <v>206</v>
      </c>
    </row>
    <row r="11112" spans="1:6" x14ac:dyDescent="0.3">
      <c r="A11112" s="213">
        <v>2015</v>
      </c>
      <c r="B11112" s="213" t="s">
        <v>92</v>
      </c>
      <c r="C11112" s="213" t="s">
        <v>293</v>
      </c>
      <c r="D11112" s="213" t="s">
        <v>62</v>
      </c>
      <c r="E11112" s="213">
        <v>79</v>
      </c>
      <c r="F11112" s="213" t="s">
        <v>206</v>
      </c>
    </row>
    <row r="11113" spans="1:6" x14ac:dyDescent="0.3">
      <c r="A11113" s="213">
        <v>2015</v>
      </c>
      <c r="B11113" s="213" t="s">
        <v>92</v>
      </c>
      <c r="C11113" s="213" t="s">
        <v>293</v>
      </c>
      <c r="D11113" s="213" t="s">
        <v>5</v>
      </c>
      <c r="E11113" s="213">
        <v>165</v>
      </c>
      <c r="F11113" s="213" t="s">
        <v>206</v>
      </c>
    </row>
    <row r="11114" spans="1:6" x14ac:dyDescent="0.3">
      <c r="A11114" s="213">
        <v>2015</v>
      </c>
      <c r="B11114" s="213" t="s">
        <v>92</v>
      </c>
      <c r="C11114" s="213" t="s">
        <v>293</v>
      </c>
      <c r="D11114" s="213" t="s">
        <v>76</v>
      </c>
      <c r="E11114" s="213">
        <v>95</v>
      </c>
      <c r="F11114" s="213" t="s">
        <v>206</v>
      </c>
    </row>
    <row r="11115" spans="1:6" x14ac:dyDescent="0.3">
      <c r="A11115" s="213">
        <v>2015</v>
      </c>
      <c r="B11115" s="213" t="s">
        <v>92</v>
      </c>
      <c r="C11115" s="213" t="s">
        <v>293</v>
      </c>
      <c r="D11115" s="213" t="s">
        <v>61</v>
      </c>
      <c r="E11115" s="213">
        <v>30</v>
      </c>
      <c r="F11115" s="213" t="s">
        <v>206</v>
      </c>
    </row>
    <row r="11116" spans="1:6" x14ac:dyDescent="0.3">
      <c r="A11116" s="213">
        <v>2015</v>
      </c>
      <c r="B11116" s="213" t="s">
        <v>92</v>
      </c>
      <c r="C11116" s="213" t="s">
        <v>293</v>
      </c>
      <c r="D11116" s="213" t="s">
        <v>23</v>
      </c>
      <c r="E11116" s="213">
        <v>39</v>
      </c>
      <c r="F11116" s="213" t="s">
        <v>206</v>
      </c>
    </row>
    <row r="11117" spans="1:6" x14ac:dyDescent="0.3">
      <c r="A11117" s="213">
        <v>2015</v>
      </c>
      <c r="B11117" s="213" t="s">
        <v>92</v>
      </c>
      <c r="C11117" s="213" t="s">
        <v>293</v>
      </c>
      <c r="D11117" s="213" t="s">
        <v>12</v>
      </c>
      <c r="E11117" s="213">
        <v>30</v>
      </c>
      <c r="F11117" s="213" t="s">
        <v>206</v>
      </c>
    </row>
    <row r="11118" spans="1:6" x14ac:dyDescent="0.3">
      <c r="A11118" s="213">
        <v>2015</v>
      </c>
      <c r="B11118" s="213" t="s">
        <v>92</v>
      </c>
      <c r="C11118" s="213" t="s">
        <v>293</v>
      </c>
      <c r="D11118" s="213" t="s">
        <v>278</v>
      </c>
      <c r="E11118" s="213">
        <v>62</v>
      </c>
      <c r="F11118" s="213" t="s">
        <v>206</v>
      </c>
    </row>
    <row r="11119" spans="1:6" x14ac:dyDescent="0.3">
      <c r="A11119" s="213">
        <v>2015</v>
      </c>
      <c r="B11119" s="213" t="s">
        <v>92</v>
      </c>
      <c r="C11119" s="213" t="s">
        <v>293</v>
      </c>
      <c r="D11119" s="213" t="s">
        <v>19</v>
      </c>
      <c r="E11119" s="213">
        <v>31</v>
      </c>
      <c r="F11119" s="213" t="s">
        <v>206</v>
      </c>
    </row>
    <row r="11120" spans="1:6" x14ac:dyDescent="0.3">
      <c r="A11120" s="213">
        <v>2015</v>
      </c>
      <c r="B11120" s="213" t="s">
        <v>92</v>
      </c>
      <c r="C11120" s="213" t="s">
        <v>293</v>
      </c>
      <c r="D11120" s="213" t="s">
        <v>48</v>
      </c>
      <c r="E11120" s="213">
        <v>38</v>
      </c>
      <c r="F11120" s="213" t="s">
        <v>206</v>
      </c>
    </row>
    <row r="11121" spans="1:6" x14ac:dyDescent="0.3">
      <c r="A11121" s="213">
        <v>2015</v>
      </c>
      <c r="B11121" s="213" t="s">
        <v>92</v>
      </c>
      <c r="C11121" s="213" t="s">
        <v>293</v>
      </c>
      <c r="D11121" s="213" t="s">
        <v>3</v>
      </c>
      <c r="E11121" s="213">
        <v>195</v>
      </c>
      <c r="F11121" s="213" t="s">
        <v>206</v>
      </c>
    </row>
    <row r="11122" spans="1:6" x14ac:dyDescent="0.3">
      <c r="A11122" s="213">
        <v>2015</v>
      </c>
      <c r="B11122" s="213" t="s">
        <v>92</v>
      </c>
      <c r="C11122" s="213" t="s">
        <v>293</v>
      </c>
      <c r="D11122" s="213" t="s">
        <v>80</v>
      </c>
      <c r="E11122" s="213">
        <v>57</v>
      </c>
      <c r="F11122" s="213" t="s">
        <v>206</v>
      </c>
    </row>
    <row r="11123" spans="1:6" x14ac:dyDescent="0.3">
      <c r="A11123" s="213">
        <v>2015</v>
      </c>
      <c r="B11123" s="213" t="s">
        <v>92</v>
      </c>
      <c r="C11123" s="213" t="s">
        <v>293</v>
      </c>
      <c r="D11123" s="213" t="s">
        <v>39</v>
      </c>
      <c r="E11123" s="213">
        <v>141</v>
      </c>
      <c r="F11123" s="213" t="s">
        <v>206</v>
      </c>
    </row>
    <row r="11124" spans="1:6" x14ac:dyDescent="0.3">
      <c r="A11124" s="213">
        <v>2015</v>
      </c>
      <c r="B11124" s="213" t="s">
        <v>92</v>
      </c>
      <c r="C11124" s="213" t="s">
        <v>293</v>
      </c>
      <c r="D11124" s="213" t="s">
        <v>14</v>
      </c>
      <c r="E11124" s="213">
        <v>137</v>
      </c>
      <c r="F11124" s="213" t="s">
        <v>206</v>
      </c>
    </row>
    <row r="11125" spans="1:6" x14ac:dyDescent="0.3">
      <c r="A11125" s="213">
        <v>2015</v>
      </c>
      <c r="B11125" s="213" t="s">
        <v>92</v>
      </c>
      <c r="C11125" s="213" t="s">
        <v>293</v>
      </c>
      <c r="D11125" s="213" t="s">
        <v>69</v>
      </c>
      <c r="E11125" s="213">
        <v>37</v>
      </c>
      <c r="F11125" s="213" t="s">
        <v>206</v>
      </c>
    </row>
    <row r="11126" spans="1:6" x14ac:dyDescent="0.3">
      <c r="A11126" s="213">
        <v>2015</v>
      </c>
      <c r="B11126" s="213" t="s">
        <v>92</v>
      </c>
      <c r="C11126" s="213" t="s">
        <v>293</v>
      </c>
      <c r="D11126" s="213" t="s">
        <v>24</v>
      </c>
      <c r="E11126" s="213">
        <v>121</v>
      </c>
      <c r="F11126" s="213" t="s">
        <v>206</v>
      </c>
    </row>
    <row r="11127" spans="1:6" x14ac:dyDescent="0.3">
      <c r="A11127" s="213">
        <v>2015</v>
      </c>
      <c r="B11127" s="213" t="s">
        <v>92</v>
      </c>
      <c r="C11127" s="213" t="s">
        <v>293</v>
      </c>
      <c r="D11127" s="213" t="s">
        <v>9</v>
      </c>
      <c r="E11127" s="213">
        <v>104</v>
      </c>
      <c r="F11127" s="213" t="s">
        <v>206</v>
      </c>
    </row>
    <row r="11128" spans="1:6" x14ac:dyDescent="0.3">
      <c r="A11128" s="213">
        <v>2015</v>
      </c>
      <c r="B11128" s="213" t="s">
        <v>92</v>
      </c>
      <c r="C11128" s="213" t="s">
        <v>293</v>
      </c>
      <c r="D11128" s="213" t="s">
        <v>67</v>
      </c>
      <c r="E11128" s="213">
        <v>30</v>
      </c>
      <c r="F11128" s="213" t="s">
        <v>206</v>
      </c>
    </row>
    <row r="11129" spans="1:6" x14ac:dyDescent="0.3">
      <c r="A11129" s="213">
        <v>2015</v>
      </c>
      <c r="B11129" s="213" t="s">
        <v>92</v>
      </c>
      <c r="C11129" s="213" t="s">
        <v>293</v>
      </c>
      <c r="D11129" s="213" t="s">
        <v>28</v>
      </c>
      <c r="E11129" s="213">
        <v>59</v>
      </c>
      <c r="F11129" s="213" t="s">
        <v>206</v>
      </c>
    </row>
    <row r="11130" spans="1:6" x14ac:dyDescent="0.3">
      <c r="A11130" s="213">
        <v>2015</v>
      </c>
      <c r="B11130" s="213" t="s">
        <v>92</v>
      </c>
      <c r="C11130" s="213" t="s">
        <v>293</v>
      </c>
      <c r="D11130" s="213" t="s">
        <v>31</v>
      </c>
      <c r="E11130" s="213">
        <v>89</v>
      </c>
      <c r="F11130" s="213" t="s">
        <v>206</v>
      </c>
    </row>
    <row r="11131" spans="1:6" x14ac:dyDescent="0.3">
      <c r="A11131" s="213">
        <v>2015</v>
      </c>
      <c r="B11131" s="213" t="s">
        <v>92</v>
      </c>
      <c r="C11131" s="213" t="s">
        <v>293</v>
      </c>
      <c r="D11131" s="213" t="s">
        <v>64</v>
      </c>
      <c r="E11131" s="213">
        <v>75</v>
      </c>
      <c r="F11131" s="213" t="s">
        <v>206</v>
      </c>
    </row>
    <row r="11132" spans="1:6" x14ac:dyDescent="0.3">
      <c r="A11132" s="213">
        <v>2015</v>
      </c>
      <c r="B11132" s="213" t="s">
        <v>92</v>
      </c>
      <c r="C11132" s="213" t="s">
        <v>293</v>
      </c>
      <c r="D11132" s="213" t="s">
        <v>280</v>
      </c>
      <c r="E11132" s="213">
        <v>33</v>
      </c>
      <c r="F11132" s="213" t="s">
        <v>206</v>
      </c>
    </row>
    <row r="11133" spans="1:6" x14ac:dyDescent="0.3">
      <c r="A11133" s="213">
        <v>2015</v>
      </c>
      <c r="B11133" s="213" t="s">
        <v>92</v>
      </c>
      <c r="C11133" s="213" t="s">
        <v>293</v>
      </c>
      <c r="D11133" s="213" t="s">
        <v>73</v>
      </c>
      <c r="E11133" s="213">
        <v>89</v>
      </c>
      <c r="F11133" s="213" t="s">
        <v>206</v>
      </c>
    </row>
    <row r="11134" spans="1:6" x14ac:dyDescent="0.3">
      <c r="A11134" s="213">
        <v>2015</v>
      </c>
      <c r="B11134" s="213" t="s">
        <v>92</v>
      </c>
      <c r="C11134" s="213" t="s">
        <v>293</v>
      </c>
      <c r="D11134" s="213" t="s">
        <v>26</v>
      </c>
      <c r="E11134" s="213">
        <v>50</v>
      </c>
      <c r="F11134" s="213" t="s">
        <v>206</v>
      </c>
    </row>
    <row r="11135" spans="1:6" x14ac:dyDescent="0.3">
      <c r="A11135" s="213">
        <v>2015</v>
      </c>
      <c r="B11135" s="213" t="s">
        <v>92</v>
      </c>
      <c r="C11135" s="213" t="s">
        <v>293</v>
      </c>
      <c r="D11135" s="213" t="s">
        <v>32</v>
      </c>
      <c r="E11135" s="213">
        <v>41</v>
      </c>
      <c r="F11135" s="213" t="s">
        <v>206</v>
      </c>
    </row>
    <row r="11136" spans="1:6" x14ac:dyDescent="0.3">
      <c r="A11136" s="213">
        <v>2015</v>
      </c>
      <c r="B11136" s="213" t="s">
        <v>92</v>
      </c>
      <c r="C11136" s="213" t="s">
        <v>293</v>
      </c>
      <c r="D11136" s="213" t="s">
        <v>46</v>
      </c>
      <c r="E11136" s="213">
        <v>172</v>
      </c>
      <c r="F11136" s="213" t="s">
        <v>206</v>
      </c>
    </row>
    <row r="11137" spans="1:6" x14ac:dyDescent="0.3">
      <c r="A11137" s="213">
        <v>2015</v>
      </c>
      <c r="B11137" s="213" t="s">
        <v>92</v>
      </c>
      <c r="C11137" s="213" t="s">
        <v>293</v>
      </c>
      <c r="D11137" s="213" t="s">
        <v>75</v>
      </c>
      <c r="E11137" s="213">
        <v>85</v>
      </c>
      <c r="F11137" s="213" t="s">
        <v>206</v>
      </c>
    </row>
    <row r="11138" spans="1:6" x14ac:dyDescent="0.3">
      <c r="A11138" s="213">
        <v>2015</v>
      </c>
      <c r="B11138" s="213" t="s">
        <v>92</v>
      </c>
      <c r="C11138" s="213" t="s">
        <v>293</v>
      </c>
      <c r="D11138" s="213" t="s">
        <v>10</v>
      </c>
      <c r="E11138" s="213">
        <v>164</v>
      </c>
      <c r="F11138" s="213" t="s">
        <v>206</v>
      </c>
    </row>
    <row r="11139" spans="1:6" x14ac:dyDescent="0.3">
      <c r="A11139" s="213">
        <v>2015</v>
      </c>
      <c r="B11139" s="213" t="s">
        <v>92</v>
      </c>
      <c r="C11139" s="213" t="s">
        <v>293</v>
      </c>
      <c r="D11139" s="213" t="s">
        <v>15</v>
      </c>
      <c r="E11139" s="213">
        <v>122</v>
      </c>
      <c r="F11139" s="213" t="s">
        <v>206</v>
      </c>
    </row>
    <row r="11140" spans="1:6" x14ac:dyDescent="0.3">
      <c r="A11140" s="213">
        <v>2015</v>
      </c>
      <c r="B11140" s="213" t="s">
        <v>92</v>
      </c>
      <c r="C11140" s="213" t="s">
        <v>293</v>
      </c>
      <c r="D11140" s="213" t="s">
        <v>18</v>
      </c>
      <c r="E11140" s="213">
        <v>213</v>
      </c>
      <c r="F11140" s="213" t="s">
        <v>206</v>
      </c>
    </row>
    <row r="11141" spans="1:6" x14ac:dyDescent="0.3">
      <c r="A11141" s="213">
        <v>2015</v>
      </c>
      <c r="B11141" s="213" t="s">
        <v>92</v>
      </c>
      <c r="C11141" s="213" t="s">
        <v>293</v>
      </c>
      <c r="D11141" s="213" t="s">
        <v>77</v>
      </c>
      <c r="E11141" s="213">
        <v>63</v>
      </c>
      <c r="F11141" s="213" t="s">
        <v>206</v>
      </c>
    </row>
    <row r="11142" spans="1:6" x14ac:dyDescent="0.3">
      <c r="A11142" s="213">
        <v>2015</v>
      </c>
      <c r="B11142" s="213" t="s">
        <v>92</v>
      </c>
      <c r="C11142" s="213" t="s">
        <v>293</v>
      </c>
      <c r="D11142" s="213" t="s">
        <v>71</v>
      </c>
      <c r="E11142" s="213">
        <v>51</v>
      </c>
      <c r="F11142" s="213" t="s">
        <v>206</v>
      </c>
    </row>
    <row r="11143" spans="1:6" x14ac:dyDescent="0.3">
      <c r="A11143" s="213">
        <v>2015</v>
      </c>
      <c r="B11143" s="213" t="s">
        <v>92</v>
      </c>
      <c r="C11143" s="213" t="s">
        <v>293</v>
      </c>
      <c r="D11143" s="213" t="s">
        <v>20</v>
      </c>
      <c r="E11143" s="213">
        <v>106</v>
      </c>
      <c r="F11143" s="213" t="s">
        <v>206</v>
      </c>
    </row>
    <row r="11144" spans="1:6" x14ac:dyDescent="0.3">
      <c r="A11144" s="213">
        <v>2015</v>
      </c>
      <c r="B11144" s="213" t="s">
        <v>92</v>
      </c>
      <c r="C11144" s="213" t="s">
        <v>293</v>
      </c>
      <c r="D11144" s="213" t="s">
        <v>95</v>
      </c>
      <c r="E11144" s="213">
        <v>116</v>
      </c>
      <c r="F11144" s="213" t="s">
        <v>206</v>
      </c>
    </row>
    <row r="11145" spans="1:6" x14ac:dyDescent="0.3">
      <c r="A11145" s="213">
        <v>2015</v>
      </c>
      <c r="B11145" s="213" t="s">
        <v>92</v>
      </c>
      <c r="C11145" s="213" t="s">
        <v>293</v>
      </c>
      <c r="D11145" s="213" t="s">
        <v>30</v>
      </c>
      <c r="E11145" s="213">
        <v>33</v>
      </c>
      <c r="F11145" s="213" t="s">
        <v>206</v>
      </c>
    </row>
    <row r="11146" spans="1:6" x14ac:dyDescent="0.3">
      <c r="A11146" s="213">
        <v>2015</v>
      </c>
      <c r="B11146" s="213" t="s">
        <v>92</v>
      </c>
      <c r="C11146" s="213" t="s">
        <v>293</v>
      </c>
      <c r="D11146" s="213" t="s">
        <v>281</v>
      </c>
      <c r="E11146" s="213">
        <v>452</v>
      </c>
      <c r="F11146" s="213" t="s">
        <v>206</v>
      </c>
    </row>
    <row r="11147" spans="1:6" x14ac:dyDescent="0.3">
      <c r="A11147" s="213">
        <v>2015</v>
      </c>
      <c r="B11147" s="213" t="s">
        <v>92</v>
      </c>
      <c r="C11147" s="213" t="s">
        <v>293</v>
      </c>
      <c r="D11147" s="213" t="s">
        <v>145</v>
      </c>
      <c r="E11147" s="213">
        <v>843</v>
      </c>
      <c r="F11147" s="213" t="s">
        <v>206</v>
      </c>
    </row>
    <row r="11148" spans="1:6" x14ac:dyDescent="0.3">
      <c r="A11148" s="213">
        <v>2015</v>
      </c>
      <c r="B11148" s="213" t="s">
        <v>92</v>
      </c>
      <c r="C11148" s="213" t="s">
        <v>293</v>
      </c>
      <c r="D11148" s="213" t="s">
        <v>146</v>
      </c>
      <c r="E11148" s="292">
        <v>1984</v>
      </c>
      <c r="F11148" s="213" t="s">
        <v>206</v>
      </c>
    </row>
    <row r="11149" spans="1:6" x14ac:dyDescent="0.3">
      <c r="A11149" s="213">
        <v>2015</v>
      </c>
      <c r="B11149" s="213" t="s">
        <v>92</v>
      </c>
      <c r="C11149" s="213" t="s">
        <v>293</v>
      </c>
      <c r="D11149" s="213" t="s">
        <v>147</v>
      </c>
      <c r="E11149" s="292">
        <v>2643</v>
      </c>
      <c r="F11149" s="213" t="s">
        <v>206</v>
      </c>
    </row>
    <row r="11150" spans="1:6" x14ac:dyDescent="0.3">
      <c r="A11150" s="213">
        <v>2015</v>
      </c>
      <c r="B11150" s="213" t="s">
        <v>92</v>
      </c>
      <c r="C11150" s="213" t="s">
        <v>140</v>
      </c>
      <c r="D11150" s="213" t="s">
        <v>35</v>
      </c>
      <c r="E11150" s="213">
        <v>493</v>
      </c>
      <c r="F11150" s="213" t="s">
        <v>206</v>
      </c>
    </row>
    <row r="11151" spans="1:6" x14ac:dyDescent="0.3">
      <c r="A11151" s="213">
        <v>2015</v>
      </c>
      <c r="B11151" s="213" t="s">
        <v>92</v>
      </c>
      <c r="C11151" s="213" t="s">
        <v>140</v>
      </c>
      <c r="D11151" s="213" t="s">
        <v>41</v>
      </c>
      <c r="E11151" s="213">
        <v>426</v>
      </c>
      <c r="F11151" s="213" t="s">
        <v>206</v>
      </c>
    </row>
    <row r="11152" spans="1:6" x14ac:dyDescent="0.3">
      <c r="A11152" s="213">
        <v>2015</v>
      </c>
      <c r="B11152" s="213" t="s">
        <v>92</v>
      </c>
      <c r="C11152" s="213" t="s">
        <v>140</v>
      </c>
      <c r="D11152" s="213" t="s">
        <v>59</v>
      </c>
      <c r="E11152" s="213">
        <v>675</v>
      </c>
      <c r="F11152" s="213" t="s">
        <v>206</v>
      </c>
    </row>
    <row r="11153" spans="1:6" x14ac:dyDescent="0.3">
      <c r="A11153" s="213">
        <v>2015</v>
      </c>
      <c r="B11153" s="213" t="s">
        <v>92</v>
      </c>
      <c r="C11153" s="213" t="s">
        <v>140</v>
      </c>
      <c r="D11153" s="213" t="s">
        <v>79</v>
      </c>
      <c r="E11153" s="292">
        <v>7875</v>
      </c>
      <c r="F11153" s="213" t="s">
        <v>206</v>
      </c>
    </row>
    <row r="11154" spans="1:6" x14ac:dyDescent="0.3">
      <c r="A11154" s="213">
        <v>2015</v>
      </c>
      <c r="B11154" s="213" t="s">
        <v>92</v>
      </c>
      <c r="C11154" s="213" t="s">
        <v>140</v>
      </c>
      <c r="D11154" s="213" t="s">
        <v>17</v>
      </c>
      <c r="E11154" s="292">
        <v>4757</v>
      </c>
      <c r="F11154" s="213" t="s">
        <v>206</v>
      </c>
    </row>
    <row r="11155" spans="1:6" x14ac:dyDescent="0.3">
      <c r="A11155" s="213">
        <v>2015</v>
      </c>
      <c r="B11155" s="213" t="s">
        <v>92</v>
      </c>
      <c r="C11155" s="213" t="s">
        <v>140</v>
      </c>
      <c r="D11155" s="213" t="s">
        <v>274</v>
      </c>
      <c r="E11155" s="213">
        <v>768</v>
      </c>
      <c r="F11155" s="213" t="s">
        <v>206</v>
      </c>
    </row>
    <row r="11156" spans="1:6" x14ac:dyDescent="0.3">
      <c r="A11156" s="213">
        <v>2015</v>
      </c>
      <c r="B11156" s="213" t="s">
        <v>92</v>
      </c>
      <c r="C11156" s="213" t="s">
        <v>140</v>
      </c>
      <c r="D11156" s="213" t="s">
        <v>66</v>
      </c>
      <c r="E11156" s="292">
        <v>1379</v>
      </c>
      <c r="F11156" s="213" t="s">
        <v>206</v>
      </c>
    </row>
    <row r="11157" spans="1:6" x14ac:dyDescent="0.3">
      <c r="A11157" s="213">
        <v>2015</v>
      </c>
      <c r="B11157" s="213" t="s">
        <v>92</v>
      </c>
      <c r="C11157" s="213" t="s">
        <v>140</v>
      </c>
      <c r="D11157" s="213" t="s">
        <v>283</v>
      </c>
      <c r="E11157" s="213">
        <v>470</v>
      </c>
      <c r="F11157" s="213" t="s">
        <v>206</v>
      </c>
    </row>
    <row r="11158" spans="1:6" x14ac:dyDescent="0.3">
      <c r="A11158" s="213">
        <v>2015</v>
      </c>
      <c r="B11158" s="213" t="s">
        <v>92</v>
      </c>
      <c r="C11158" s="213" t="s">
        <v>140</v>
      </c>
      <c r="D11158" s="213" t="s">
        <v>11</v>
      </c>
      <c r="E11158" s="292">
        <v>8056</v>
      </c>
      <c r="F11158" s="213" t="s">
        <v>206</v>
      </c>
    </row>
    <row r="11159" spans="1:6" x14ac:dyDescent="0.3">
      <c r="A11159" s="213">
        <v>2015</v>
      </c>
      <c r="B11159" s="213" t="s">
        <v>92</v>
      </c>
      <c r="C11159" s="213" t="s">
        <v>140</v>
      </c>
      <c r="D11159" s="213" t="s">
        <v>56</v>
      </c>
      <c r="E11159" s="292">
        <v>2065</v>
      </c>
      <c r="F11159" s="213" t="s">
        <v>206</v>
      </c>
    </row>
    <row r="11160" spans="1:6" x14ac:dyDescent="0.3">
      <c r="A11160" s="213">
        <v>2015</v>
      </c>
      <c r="B11160" s="213" t="s">
        <v>92</v>
      </c>
      <c r="C11160" s="213" t="s">
        <v>140</v>
      </c>
      <c r="D11160" s="213" t="s">
        <v>29</v>
      </c>
      <c r="E11160" s="292">
        <v>2299</v>
      </c>
      <c r="F11160" s="213" t="s">
        <v>206</v>
      </c>
    </row>
    <row r="11161" spans="1:6" x14ac:dyDescent="0.3">
      <c r="A11161" s="213">
        <v>2015</v>
      </c>
      <c r="B11161" s="213" t="s">
        <v>92</v>
      </c>
      <c r="C11161" s="213" t="s">
        <v>140</v>
      </c>
      <c r="D11161" s="213" t="s">
        <v>40</v>
      </c>
      <c r="E11161" s="213">
        <v>192</v>
      </c>
      <c r="F11161" s="213" t="s">
        <v>206</v>
      </c>
    </row>
    <row r="11162" spans="1:6" x14ac:dyDescent="0.3">
      <c r="A11162" s="213">
        <v>2015</v>
      </c>
      <c r="B11162" s="213" t="s">
        <v>92</v>
      </c>
      <c r="C11162" s="213" t="s">
        <v>140</v>
      </c>
      <c r="D11162" s="213" t="s">
        <v>47</v>
      </c>
      <c r="E11162" s="292">
        <v>5966</v>
      </c>
      <c r="F11162" s="213" t="s">
        <v>206</v>
      </c>
    </row>
    <row r="11163" spans="1:6" x14ac:dyDescent="0.3">
      <c r="A11163" s="213">
        <v>2015</v>
      </c>
      <c r="B11163" s="213" t="s">
        <v>92</v>
      </c>
      <c r="C11163" s="213" t="s">
        <v>140</v>
      </c>
      <c r="D11163" s="213" t="s">
        <v>57</v>
      </c>
      <c r="E11163" s="292">
        <v>1068</v>
      </c>
      <c r="F11163" s="213" t="s">
        <v>206</v>
      </c>
    </row>
    <row r="11164" spans="1:6" x14ac:dyDescent="0.3">
      <c r="A11164" s="213">
        <v>2015</v>
      </c>
      <c r="B11164" s="213" t="s">
        <v>92</v>
      </c>
      <c r="C11164" s="213" t="s">
        <v>140</v>
      </c>
      <c r="D11164" s="213" t="s">
        <v>74</v>
      </c>
      <c r="E11164" s="292">
        <v>5757</v>
      </c>
      <c r="F11164" s="213" t="s">
        <v>206</v>
      </c>
    </row>
    <row r="11165" spans="1:6" x14ac:dyDescent="0.3">
      <c r="A11165" s="213">
        <v>2015</v>
      </c>
      <c r="B11165" s="213" t="s">
        <v>92</v>
      </c>
      <c r="C11165" s="213" t="s">
        <v>140</v>
      </c>
      <c r="D11165" s="213" t="s">
        <v>53</v>
      </c>
      <c r="E11165" s="213">
        <v>720</v>
      </c>
      <c r="F11165" s="213" t="s">
        <v>206</v>
      </c>
    </row>
    <row r="11166" spans="1:6" x14ac:dyDescent="0.3">
      <c r="A11166" s="213">
        <v>2015</v>
      </c>
      <c r="B11166" s="213" t="s">
        <v>92</v>
      </c>
      <c r="C11166" s="213" t="s">
        <v>140</v>
      </c>
      <c r="D11166" s="213" t="s">
        <v>284</v>
      </c>
      <c r="E11166" s="213">
        <v>195</v>
      </c>
      <c r="F11166" s="213" t="s">
        <v>206</v>
      </c>
    </row>
    <row r="11167" spans="1:6" x14ac:dyDescent="0.3">
      <c r="A11167" s="213">
        <v>2015</v>
      </c>
      <c r="B11167" s="213" t="s">
        <v>92</v>
      </c>
      <c r="C11167" s="213" t="s">
        <v>140</v>
      </c>
      <c r="D11167" s="213" t="s">
        <v>49</v>
      </c>
      <c r="E11167" s="213">
        <v>286</v>
      </c>
      <c r="F11167" s="213" t="s">
        <v>206</v>
      </c>
    </row>
    <row r="11168" spans="1:6" x14ac:dyDescent="0.3">
      <c r="A11168" s="213">
        <v>2015</v>
      </c>
      <c r="B11168" s="213" t="s">
        <v>92</v>
      </c>
      <c r="C11168" s="213" t="s">
        <v>140</v>
      </c>
      <c r="D11168" s="213" t="s">
        <v>33</v>
      </c>
      <c r="E11168" s="292">
        <v>1396</v>
      </c>
      <c r="F11168" s="213" t="s">
        <v>206</v>
      </c>
    </row>
    <row r="11169" spans="1:6" x14ac:dyDescent="0.3">
      <c r="A11169" s="213">
        <v>2015</v>
      </c>
      <c r="B11169" s="213" t="s">
        <v>92</v>
      </c>
      <c r="C11169" s="213" t="s">
        <v>140</v>
      </c>
      <c r="D11169" s="213" t="s">
        <v>60</v>
      </c>
      <c r="E11169" s="292">
        <v>2347</v>
      </c>
      <c r="F11169" s="213" t="s">
        <v>206</v>
      </c>
    </row>
    <row r="11170" spans="1:6" x14ac:dyDescent="0.3">
      <c r="A11170" s="213">
        <v>2015</v>
      </c>
      <c r="B11170" s="213" t="s">
        <v>92</v>
      </c>
      <c r="C11170" s="213" t="s">
        <v>140</v>
      </c>
      <c r="D11170" s="213" t="s">
        <v>25</v>
      </c>
      <c r="E11170" s="292">
        <v>5442</v>
      </c>
      <c r="F11170" s="213" t="s">
        <v>206</v>
      </c>
    </row>
    <row r="11171" spans="1:6" x14ac:dyDescent="0.3">
      <c r="A11171" s="213">
        <v>2015</v>
      </c>
      <c r="B11171" s="213" t="s">
        <v>92</v>
      </c>
      <c r="C11171" s="213" t="s">
        <v>140</v>
      </c>
      <c r="D11171" s="213" t="s">
        <v>7</v>
      </c>
      <c r="E11171" s="292">
        <v>6555</v>
      </c>
      <c r="F11171" s="213" t="s">
        <v>206</v>
      </c>
    </row>
    <row r="11172" spans="1:6" x14ac:dyDescent="0.3">
      <c r="A11172" s="213">
        <v>2015</v>
      </c>
      <c r="B11172" s="213" t="s">
        <v>92</v>
      </c>
      <c r="C11172" s="213" t="s">
        <v>140</v>
      </c>
      <c r="D11172" s="213" t="s">
        <v>51</v>
      </c>
      <c r="E11172" s="213">
        <v>229</v>
      </c>
      <c r="F11172" s="213" t="s">
        <v>206</v>
      </c>
    </row>
    <row r="11173" spans="1:6" x14ac:dyDescent="0.3">
      <c r="A11173" s="213">
        <v>2015</v>
      </c>
      <c r="B11173" s="213" t="s">
        <v>92</v>
      </c>
      <c r="C11173" s="213" t="s">
        <v>140</v>
      </c>
      <c r="D11173" s="213" t="s">
        <v>55</v>
      </c>
      <c r="E11173" s="213">
        <v>260</v>
      </c>
      <c r="F11173" s="213" t="s">
        <v>206</v>
      </c>
    </row>
    <row r="11174" spans="1:6" x14ac:dyDescent="0.3">
      <c r="A11174" s="213">
        <v>2015</v>
      </c>
      <c r="B11174" s="213" t="s">
        <v>92</v>
      </c>
      <c r="C11174" s="213" t="s">
        <v>140</v>
      </c>
      <c r="D11174" s="213" t="s">
        <v>36</v>
      </c>
      <c r="E11174" s="292">
        <v>2072</v>
      </c>
      <c r="F11174" s="213" t="s">
        <v>206</v>
      </c>
    </row>
    <row r="11175" spans="1:6" x14ac:dyDescent="0.3">
      <c r="A11175" s="213">
        <v>2015</v>
      </c>
      <c r="B11175" s="213" t="s">
        <v>92</v>
      </c>
      <c r="C11175" s="213" t="s">
        <v>140</v>
      </c>
      <c r="D11175" s="213" t="s">
        <v>285</v>
      </c>
      <c r="E11175" s="213">
        <v>138</v>
      </c>
      <c r="F11175" s="213" t="s">
        <v>206</v>
      </c>
    </row>
    <row r="11176" spans="1:6" x14ac:dyDescent="0.3">
      <c r="A11176" s="213">
        <v>2015</v>
      </c>
      <c r="B11176" s="213" t="s">
        <v>92</v>
      </c>
      <c r="C11176" s="213" t="s">
        <v>140</v>
      </c>
      <c r="D11176" s="213" t="s">
        <v>21</v>
      </c>
      <c r="E11176" s="292">
        <v>2214</v>
      </c>
      <c r="F11176" s="213" t="s">
        <v>206</v>
      </c>
    </row>
    <row r="11177" spans="1:6" x14ac:dyDescent="0.3">
      <c r="A11177" s="213">
        <v>2015</v>
      </c>
      <c r="B11177" s="213" t="s">
        <v>92</v>
      </c>
      <c r="C11177" s="213" t="s">
        <v>140</v>
      </c>
      <c r="D11177" s="213" t="s">
        <v>42</v>
      </c>
      <c r="E11177" s="213">
        <v>257</v>
      </c>
      <c r="F11177" s="213" t="s">
        <v>206</v>
      </c>
    </row>
    <row r="11178" spans="1:6" x14ac:dyDescent="0.3">
      <c r="A11178" s="213">
        <v>2015</v>
      </c>
      <c r="B11178" s="213" t="s">
        <v>92</v>
      </c>
      <c r="C11178" s="213" t="s">
        <v>140</v>
      </c>
      <c r="D11178" s="213" t="s">
        <v>286</v>
      </c>
      <c r="E11178" s="213">
        <v>255</v>
      </c>
      <c r="F11178" s="213" t="s">
        <v>206</v>
      </c>
    </row>
    <row r="11179" spans="1:6" x14ac:dyDescent="0.3">
      <c r="A11179" s="213">
        <v>2015</v>
      </c>
      <c r="B11179" s="213" t="s">
        <v>92</v>
      </c>
      <c r="C11179" s="213" t="s">
        <v>140</v>
      </c>
      <c r="D11179" s="213" t="s">
        <v>16</v>
      </c>
      <c r="E11179" s="292">
        <v>5010</v>
      </c>
      <c r="F11179" s="213" t="s">
        <v>206</v>
      </c>
    </row>
    <row r="11180" spans="1:6" x14ac:dyDescent="0.3">
      <c r="A11180" s="213">
        <v>2015</v>
      </c>
      <c r="B11180" s="213" t="s">
        <v>92</v>
      </c>
      <c r="C11180" s="213" t="s">
        <v>140</v>
      </c>
      <c r="D11180" s="213" t="s">
        <v>2</v>
      </c>
      <c r="E11180" s="292">
        <v>10979</v>
      </c>
      <c r="F11180" s="213" t="s">
        <v>206</v>
      </c>
    </row>
    <row r="11181" spans="1:6" x14ac:dyDescent="0.3">
      <c r="A11181" s="213">
        <v>2015</v>
      </c>
      <c r="B11181" s="213" t="s">
        <v>92</v>
      </c>
      <c r="C11181" s="213" t="s">
        <v>140</v>
      </c>
      <c r="D11181" s="213" t="s">
        <v>287</v>
      </c>
      <c r="E11181" s="213">
        <v>252</v>
      </c>
      <c r="F11181" s="213" t="s">
        <v>206</v>
      </c>
    </row>
    <row r="11182" spans="1:6" x14ac:dyDescent="0.3">
      <c r="A11182" s="213">
        <v>2015</v>
      </c>
      <c r="B11182" s="213" t="s">
        <v>92</v>
      </c>
      <c r="C11182" s="213" t="s">
        <v>140</v>
      </c>
      <c r="D11182" s="213" t="s">
        <v>288</v>
      </c>
      <c r="E11182" s="213">
        <v>281</v>
      </c>
      <c r="F11182" s="213" t="s">
        <v>206</v>
      </c>
    </row>
    <row r="11183" spans="1:6" x14ac:dyDescent="0.3">
      <c r="A11183" s="213">
        <v>2015</v>
      </c>
      <c r="B11183" s="213" t="s">
        <v>92</v>
      </c>
      <c r="C11183" s="213" t="s">
        <v>140</v>
      </c>
      <c r="D11183" s="213" t="s">
        <v>4</v>
      </c>
      <c r="E11183" s="292">
        <v>11694</v>
      </c>
      <c r="F11183" s="213" t="s">
        <v>206</v>
      </c>
    </row>
    <row r="11184" spans="1:6" x14ac:dyDescent="0.3">
      <c r="A11184" s="213">
        <v>2015</v>
      </c>
      <c r="B11184" s="213" t="s">
        <v>92</v>
      </c>
      <c r="C11184" s="213" t="s">
        <v>140</v>
      </c>
      <c r="D11184" s="213" t="s">
        <v>38</v>
      </c>
      <c r="E11184" s="213">
        <v>893</v>
      </c>
      <c r="F11184" s="213" t="s">
        <v>206</v>
      </c>
    </row>
    <row r="11185" spans="1:6" x14ac:dyDescent="0.3">
      <c r="A11185" s="213">
        <v>2015</v>
      </c>
      <c r="B11185" s="213" t="s">
        <v>92</v>
      </c>
      <c r="C11185" s="213" t="s">
        <v>140</v>
      </c>
      <c r="D11185" s="213" t="s">
        <v>275</v>
      </c>
      <c r="E11185" s="292">
        <v>1381</v>
      </c>
      <c r="F11185" s="213" t="s">
        <v>206</v>
      </c>
    </row>
    <row r="11186" spans="1:6" x14ac:dyDescent="0.3">
      <c r="A11186" s="213">
        <v>2015</v>
      </c>
      <c r="B11186" s="213" t="s">
        <v>92</v>
      </c>
      <c r="C11186" s="213" t="s">
        <v>140</v>
      </c>
      <c r="D11186" s="213" t="s">
        <v>8</v>
      </c>
      <c r="E11186" s="292">
        <v>4218</v>
      </c>
      <c r="F11186" s="213" t="s">
        <v>206</v>
      </c>
    </row>
    <row r="11187" spans="1:6" x14ac:dyDescent="0.3">
      <c r="A11187" s="213">
        <v>2015</v>
      </c>
      <c r="B11187" s="213" t="s">
        <v>92</v>
      </c>
      <c r="C11187" s="213" t="s">
        <v>140</v>
      </c>
      <c r="D11187" s="213" t="s">
        <v>289</v>
      </c>
      <c r="E11187" s="213">
        <v>173</v>
      </c>
      <c r="F11187" s="213" t="s">
        <v>206</v>
      </c>
    </row>
    <row r="11188" spans="1:6" x14ac:dyDescent="0.3">
      <c r="A11188" s="213">
        <v>2015</v>
      </c>
      <c r="B11188" s="213" t="s">
        <v>92</v>
      </c>
      <c r="C11188" s="213" t="s">
        <v>140</v>
      </c>
      <c r="D11188" s="213" t="s">
        <v>292</v>
      </c>
      <c r="E11188" s="213">
        <v>79</v>
      </c>
      <c r="F11188" s="213" t="s">
        <v>206</v>
      </c>
    </row>
    <row r="11189" spans="1:6" x14ac:dyDescent="0.3">
      <c r="A11189" s="213">
        <v>2015</v>
      </c>
      <c r="B11189" s="213" t="s">
        <v>92</v>
      </c>
      <c r="C11189" s="213" t="s">
        <v>140</v>
      </c>
      <c r="D11189" s="213" t="s">
        <v>78</v>
      </c>
      <c r="E11189" s="292">
        <v>6296</v>
      </c>
      <c r="F11189" s="213" t="s">
        <v>206</v>
      </c>
    </row>
    <row r="11190" spans="1:6" x14ac:dyDescent="0.3">
      <c r="A11190" s="213">
        <v>2015</v>
      </c>
      <c r="B11190" s="213" t="s">
        <v>92</v>
      </c>
      <c r="C11190" s="213" t="s">
        <v>140</v>
      </c>
      <c r="D11190" s="213" t="s">
        <v>27</v>
      </c>
      <c r="E11190" s="292">
        <v>4014</v>
      </c>
      <c r="F11190" s="213" t="s">
        <v>206</v>
      </c>
    </row>
    <row r="11191" spans="1:6" x14ac:dyDescent="0.3">
      <c r="A11191" s="213">
        <v>2015</v>
      </c>
      <c r="B11191" s="213" t="s">
        <v>92</v>
      </c>
      <c r="C11191" s="213" t="s">
        <v>140</v>
      </c>
      <c r="D11191" s="213" t="s">
        <v>13</v>
      </c>
      <c r="E11191" s="292">
        <v>1825</v>
      </c>
      <c r="F11191" s="213" t="s">
        <v>206</v>
      </c>
    </row>
    <row r="11192" spans="1:6" x14ac:dyDescent="0.3">
      <c r="A11192" s="213">
        <v>2015</v>
      </c>
      <c r="B11192" s="213" t="s">
        <v>92</v>
      </c>
      <c r="C11192" s="213" t="s">
        <v>140</v>
      </c>
      <c r="D11192" s="213" t="s">
        <v>70</v>
      </c>
      <c r="E11192" s="292">
        <v>5061</v>
      </c>
      <c r="F11192" s="213" t="s">
        <v>206</v>
      </c>
    </row>
    <row r="11193" spans="1:6" x14ac:dyDescent="0.3">
      <c r="A11193" s="213">
        <v>2015</v>
      </c>
      <c r="B11193" s="213" t="s">
        <v>92</v>
      </c>
      <c r="C11193" s="213" t="s">
        <v>140</v>
      </c>
      <c r="D11193" s="213" t="s">
        <v>72</v>
      </c>
      <c r="E11193" s="292">
        <v>1308</v>
      </c>
      <c r="F11193" s="213" t="s">
        <v>206</v>
      </c>
    </row>
    <row r="11194" spans="1:6" x14ac:dyDescent="0.3">
      <c r="A11194" s="213">
        <v>2015</v>
      </c>
      <c r="B11194" s="213" t="s">
        <v>92</v>
      </c>
      <c r="C11194" s="213" t="s">
        <v>140</v>
      </c>
      <c r="D11194" s="213" t="s">
        <v>276</v>
      </c>
      <c r="E11194" s="213">
        <v>529</v>
      </c>
      <c r="F11194" s="213" t="s">
        <v>206</v>
      </c>
    </row>
    <row r="11195" spans="1:6" x14ac:dyDescent="0.3">
      <c r="A11195" s="213">
        <v>2015</v>
      </c>
      <c r="B11195" s="213" t="s">
        <v>92</v>
      </c>
      <c r="C11195" s="213" t="s">
        <v>140</v>
      </c>
      <c r="D11195" s="213" t="s">
        <v>6</v>
      </c>
      <c r="E11195" s="292">
        <v>12365</v>
      </c>
      <c r="F11195" s="213" t="s">
        <v>206</v>
      </c>
    </row>
    <row r="11196" spans="1:6" x14ac:dyDescent="0.3">
      <c r="A11196" s="213">
        <v>2015</v>
      </c>
      <c r="B11196" s="213" t="s">
        <v>92</v>
      </c>
      <c r="C11196" s="213" t="s">
        <v>140</v>
      </c>
      <c r="D11196" s="213" t="s">
        <v>62</v>
      </c>
      <c r="E11196" s="292">
        <v>3323</v>
      </c>
      <c r="F11196" s="213" t="s">
        <v>206</v>
      </c>
    </row>
    <row r="11197" spans="1:6" x14ac:dyDescent="0.3">
      <c r="A11197" s="213">
        <v>2015</v>
      </c>
      <c r="B11197" s="213" t="s">
        <v>92</v>
      </c>
      <c r="C11197" s="213" t="s">
        <v>140</v>
      </c>
      <c r="D11197" s="213" t="s">
        <v>5</v>
      </c>
      <c r="E11197" s="292">
        <v>8714</v>
      </c>
      <c r="F11197" s="213" t="s">
        <v>206</v>
      </c>
    </row>
    <row r="11198" spans="1:6" x14ac:dyDescent="0.3">
      <c r="A11198" s="213">
        <v>2015</v>
      </c>
      <c r="B11198" s="213" t="s">
        <v>92</v>
      </c>
      <c r="C11198" s="213" t="s">
        <v>140</v>
      </c>
      <c r="D11198" s="213" t="s">
        <v>37</v>
      </c>
      <c r="E11198" s="213">
        <v>280</v>
      </c>
      <c r="F11198" s="213" t="s">
        <v>206</v>
      </c>
    </row>
    <row r="11199" spans="1:6" x14ac:dyDescent="0.3">
      <c r="A11199" s="213">
        <v>2015</v>
      </c>
      <c r="B11199" s="213" t="s">
        <v>92</v>
      </c>
      <c r="C11199" s="213" t="s">
        <v>140</v>
      </c>
      <c r="D11199" s="213" t="s">
        <v>76</v>
      </c>
      <c r="E11199" s="292">
        <v>4909</v>
      </c>
      <c r="F11199" s="213" t="s">
        <v>206</v>
      </c>
    </row>
    <row r="11200" spans="1:6" x14ac:dyDescent="0.3">
      <c r="A11200" s="213">
        <v>2015</v>
      </c>
      <c r="B11200" s="213" t="s">
        <v>92</v>
      </c>
      <c r="C11200" s="213" t="s">
        <v>140</v>
      </c>
      <c r="D11200" s="213" t="s">
        <v>63</v>
      </c>
      <c r="E11200" s="292">
        <v>1100</v>
      </c>
      <c r="F11200" s="213" t="s">
        <v>206</v>
      </c>
    </row>
    <row r="11201" spans="1:6" x14ac:dyDescent="0.3">
      <c r="A11201" s="213">
        <v>2015</v>
      </c>
      <c r="B11201" s="213" t="s">
        <v>92</v>
      </c>
      <c r="C11201" s="213" t="s">
        <v>140</v>
      </c>
      <c r="D11201" s="213" t="s">
        <v>277</v>
      </c>
      <c r="E11201" s="213">
        <v>640</v>
      </c>
      <c r="F11201" s="213" t="s">
        <v>206</v>
      </c>
    </row>
    <row r="11202" spans="1:6" x14ac:dyDescent="0.3">
      <c r="A11202" s="213">
        <v>2015</v>
      </c>
      <c r="B11202" s="213" t="s">
        <v>92</v>
      </c>
      <c r="C11202" s="213" t="s">
        <v>140</v>
      </c>
      <c r="D11202" s="213" t="s">
        <v>43</v>
      </c>
      <c r="E11202" s="292">
        <v>1391</v>
      </c>
      <c r="F11202" s="213" t="s">
        <v>206</v>
      </c>
    </row>
    <row r="11203" spans="1:6" x14ac:dyDescent="0.3">
      <c r="A11203" s="213">
        <v>2015</v>
      </c>
      <c r="B11203" s="213" t="s">
        <v>92</v>
      </c>
      <c r="C11203" s="213" t="s">
        <v>140</v>
      </c>
      <c r="D11203" s="213" t="s">
        <v>65</v>
      </c>
      <c r="E11203" s="292">
        <v>1627</v>
      </c>
      <c r="F11203" s="213" t="s">
        <v>206</v>
      </c>
    </row>
    <row r="11204" spans="1:6" x14ac:dyDescent="0.3">
      <c r="A11204" s="213">
        <v>2015</v>
      </c>
      <c r="B11204" s="213" t="s">
        <v>92</v>
      </c>
      <c r="C11204" s="213" t="s">
        <v>140</v>
      </c>
      <c r="D11204" s="213" t="s">
        <v>22</v>
      </c>
      <c r="E11204" s="292">
        <v>1993</v>
      </c>
      <c r="F11204" s="213" t="s">
        <v>206</v>
      </c>
    </row>
    <row r="11205" spans="1:6" x14ac:dyDescent="0.3">
      <c r="A11205" s="213">
        <v>2015</v>
      </c>
      <c r="B11205" s="213" t="s">
        <v>92</v>
      </c>
      <c r="C11205" s="213" t="s">
        <v>140</v>
      </c>
      <c r="D11205" s="213" t="s">
        <v>61</v>
      </c>
      <c r="E11205" s="292">
        <v>1143</v>
      </c>
      <c r="F11205" s="213" t="s">
        <v>206</v>
      </c>
    </row>
    <row r="11206" spans="1:6" x14ac:dyDescent="0.3">
      <c r="A11206" s="213">
        <v>2015</v>
      </c>
      <c r="B11206" s="213" t="s">
        <v>92</v>
      </c>
      <c r="C11206" s="213" t="s">
        <v>140</v>
      </c>
      <c r="D11206" s="213" t="s">
        <v>23</v>
      </c>
      <c r="E11206" s="292">
        <v>2516</v>
      </c>
      <c r="F11206" s="213" t="s">
        <v>206</v>
      </c>
    </row>
    <row r="11207" spans="1:6" x14ac:dyDescent="0.3">
      <c r="A11207" s="213">
        <v>2015</v>
      </c>
      <c r="B11207" s="213" t="s">
        <v>92</v>
      </c>
      <c r="C11207" s="213" t="s">
        <v>140</v>
      </c>
      <c r="D11207" s="213" t="s">
        <v>12</v>
      </c>
      <c r="E11207" s="292">
        <v>1481</v>
      </c>
      <c r="F11207" s="213" t="s">
        <v>206</v>
      </c>
    </row>
    <row r="11208" spans="1:6" x14ac:dyDescent="0.3">
      <c r="A11208" s="213">
        <v>2015</v>
      </c>
      <c r="B11208" s="213" t="s">
        <v>92</v>
      </c>
      <c r="C11208" s="213" t="s">
        <v>140</v>
      </c>
      <c r="D11208" s="213" t="s">
        <v>278</v>
      </c>
      <c r="E11208" s="292">
        <v>3240</v>
      </c>
      <c r="F11208" s="213" t="s">
        <v>206</v>
      </c>
    </row>
    <row r="11209" spans="1:6" x14ac:dyDescent="0.3">
      <c r="A11209" s="213">
        <v>2015</v>
      </c>
      <c r="B11209" s="213" t="s">
        <v>92</v>
      </c>
      <c r="C11209" s="213" t="s">
        <v>140</v>
      </c>
      <c r="D11209" s="213" t="s">
        <v>19</v>
      </c>
      <c r="E11209" s="292">
        <v>2803</v>
      </c>
      <c r="F11209" s="213" t="s">
        <v>206</v>
      </c>
    </row>
    <row r="11210" spans="1:6" x14ac:dyDescent="0.3">
      <c r="A11210" s="213">
        <v>2015</v>
      </c>
      <c r="B11210" s="213" t="s">
        <v>92</v>
      </c>
      <c r="C11210" s="213" t="s">
        <v>140</v>
      </c>
      <c r="D11210" s="213" t="s">
        <v>45</v>
      </c>
      <c r="E11210" s="213">
        <v>617</v>
      </c>
      <c r="F11210" s="213" t="s">
        <v>206</v>
      </c>
    </row>
    <row r="11211" spans="1:6" x14ac:dyDescent="0.3">
      <c r="A11211" s="213">
        <v>2015</v>
      </c>
      <c r="B11211" s="213" t="s">
        <v>92</v>
      </c>
      <c r="C11211" s="213" t="s">
        <v>140</v>
      </c>
      <c r="D11211" s="213" t="s">
        <v>48</v>
      </c>
      <c r="E11211" s="292">
        <v>1830</v>
      </c>
      <c r="F11211" s="213" t="s">
        <v>206</v>
      </c>
    </row>
    <row r="11212" spans="1:6" x14ac:dyDescent="0.3">
      <c r="A11212" s="213">
        <v>2015</v>
      </c>
      <c r="B11212" s="213" t="s">
        <v>92</v>
      </c>
      <c r="C11212" s="213" t="s">
        <v>140</v>
      </c>
      <c r="D11212" s="213" t="s">
        <v>34</v>
      </c>
      <c r="E11212" s="213">
        <v>874</v>
      </c>
      <c r="F11212" s="213" t="s">
        <v>206</v>
      </c>
    </row>
    <row r="11213" spans="1:6" x14ac:dyDescent="0.3">
      <c r="A11213" s="213">
        <v>2015</v>
      </c>
      <c r="B11213" s="213" t="s">
        <v>92</v>
      </c>
      <c r="C11213" s="213" t="s">
        <v>140</v>
      </c>
      <c r="D11213" s="213" t="s">
        <v>3</v>
      </c>
      <c r="E11213" s="292">
        <v>10347</v>
      </c>
      <c r="F11213" s="213" t="s">
        <v>206</v>
      </c>
    </row>
    <row r="11214" spans="1:6" x14ac:dyDescent="0.3">
      <c r="A11214" s="213">
        <v>2015</v>
      </c>
      <c r="B11214" s="213" t="s">
        <v>92</v>
      </c>
      <c r="C11214" s="213" t="s">
        <v>140</v>
      </c>
      <c r="D11214" s="213" t="s">
        <v>80</v>
      </c>
      <c r="E11214" s="292">
        <v>3267</v>
      </c>
      <c r="F11214" s="213" t="s">
        <v>206</v>
      </c>
    </row>
    <row r="11215" spans="1:6" x14ac:dyDescent="0.3">
      <c r="A11215" s="213">
        <v>2015</v>
      </c>
      <c r="B11215" s="213" t="s">
        <v>92</v>
      </c>
      <c r="C11215" s="213" t="s">
        <v>140</v>
      </c>
      <c r="D11215" s="213" t="s">
        <v>39</v>
      </c>
      <c r="E11215" s="292">
        <v>2442</v>
      </c>
      <c r="F11215" s="213" t="s">
        <v>206</v>
      </c>
    </row>
    <row r="11216" spans="1:6" x14ac:dyDescent="0.3">
      <c r="A11216" s="213">
        <v>2015</v>
      </c>
      <c r="B11216" s="213" t="s">
        <v>92</v>
      </c>
      <c r="C11216" s="213" t="s">
        <v>140</v>
      </c>
      <c r="D11216" s="213" t="s">
        <v>14</v>
      </c>
      <c r="E11216" s="292">
        <v>7008</v>
      </c>
      <c r="F11216" s="213" t="s">
        <v>206</v>
      </c>
    </row>
    <row r="11217" spans="1:6" x14ac:dyDescent="0.3">
      <c r="A11217" s="213">
        <v>2015</v>
      </c>
      <c r="B11217" s="213" t="s">
        <v>92</v>
      </c>
      <c r="C11217" s="213" t="s">
        <v>140</v>
      </c>
      <c r="D11217" s="213" t="s">
        <v>68</v>
      </c>
      <c r="E11217" s="292">
        <v>1398</v>
      </c>
      <c r="F11217" s="213" t="s">
        <v>206</v>
      </c>
    </row>
    <row r="11218" spans="1:6" x14ac:dyDescent="0.3">
      <c r="A11218" s="213">
        <v>2015</v>
      </c>
      <c r="B11218" s="213" t="s">
        <v>92</v>
      </c>
      <c r="C11218" s="213" t="s">
        <v>140</v>
      </c>
      <c r="D11218" s="213" t="s">
        <v>69</v>
      </c>
      <c r="E11218" s="292">
        <v>1360</v>
      </c>
      <c r="F11218" s="213" t="s">
        <v>206</v>
      </c>
    </row>
    <row r="11219" spans="1:6" x14ac:dyDescent="0.3">
      <c r="A11219" s="213">
        <v>2015</v>
      </c>
      <c r="B11219" s="213" t="s">
        <v>92</v>
      </c>
      <c r="C11219" s="213" t="s">
        <v>140</v>
      </c>
      <c r="D11219" s="213" t="s">
        <v>50</v>
      </c>
      <c r="E11219" s="213">
        <v>258</v>
      </c>
      <c r="F11219" s="213" t="s">
        <v>206</v>
      </c>
    </row>
    <row r="11220" spans="1:6" x14ac:dyDescent="0.3">
      <c r="A11220" s="213">
        <v>2015</v>
      </c>
      <c r="B11220" s="213" t="s">
        <v>92</v>
      </c>
      <c r="C11220" s="213" t="s">
        <v>140</v>
      </c>
      <c r="D11220" s="213" t="s">
        <v>279</v>
      </c>
      <c r="E11220" s="213">
        <v>544</v>
      </c>
      <c r="F11220" s="213" t="s">
        <v>206</v>
      </c>
    </row>
    <row r="11221" spans="1:6" x14ac:dyDescent="0.3">
      <c r="A11221" s="213">
        <v>2015</v>
      </c>
      <c r="B11221" s="213" t="s">
        <v>92</v>
      </c>
      <c r="C11221" s="213" t="s">
        <v>140</v>
      </c>
      <c r="D11221" s="213" t="s">
        <v>24</v>
      </c>
      <c r="E11221" s="292">
        <v>7039</v>
      </c>
      <c r="F11221" s="213" t="s">
        <v>206</v>
      </c>
    </row>
    <row r="11222" spans="1:6" x14ac:dyDescent="0.3">
      <c r="A11222" s="213">
        <v>2015</v>
      </c>
      <c r="B11222" s="213" t="s">
        <v>92</v>
      </c>
      <c r="C11222" s="213" t="s">
        <v>140</v>
      </c>
      <c r="D11222" s="213" t="s">
        <v>9</v>
      </c>
      <c r="E11222" s="292">
        <v>5002</v>
      </c>
      <c r="F11222" s="213" t="s">
        <v>206</v>
      </c>
    </row>
    <row r="11223" spans="1:6" x14ac:dyDescent="0.3">
      <c r="A11223" s="213">
        <v>2015</v>
      </c>
      <c r="B11223" s="213" t="s">
        <v>92</v>
      </c>
      <c r="C11223" s="213" t="s">
        <v>140</v>
      </c>
      <c r="D11223" s="213" t="s">
        <v>67</v>
      </c>
      <c r="E11223" s="292">
        <v>2267</v>
      </c>
      <c r="F11223" s="213" t="s">
        <v>206</v>
      </c>
    </row>
    <row r="11224" spans="1:6" x14ac:dyDescent="0.3">
      <c r="A11224" s="213">
        <v>2015</v>
      </c>
      <c r="B11224" s="213" t="s">
        <v>92</v>
      </c>
      <c r="C11224" s="213" t="s">
        <v>140</v>
      </c>
      <c r="D11224" s="213" t="s">
        <v>28</v>
      </c>
      <c r="E11224" s="292">
        <v>3526</v>
      </c>
      <c r="F11224" s="213" t="s">
        <v>206</v>
      </c>
    </row>
    <row r="11225" spans="1:6" x14ac:dyDescent="0.3">
      <c r="A11225" s="213">
        <v>2015</v>
      </c>
      <c r="B11225" s="213" t="s">
        <v>92</v>
      </c>
      <c r="C11225" s="213" t="s">
        <v>140</v>
      </c>
      <c r="D11225" s="213" t="s">
        <v>31</v>
      </c>
      <c r="E11225" s="292">
        <v>2409</v>
      </c>
      <c r="F11225" s="213" t="s">
        <v>206</v>
      </c>
    </row>
    <row r="11226" spans="1:6" x14ac:dyDescent="0.3">
      <c r="A11226" s="213">
        <v>2015</v>
      </c>
      <c r="B11226" s="213" t="s">
        <v>92</v>
      </c>
      <c r="C11226" s="213" t="s">
        <v>140</v>
      </c>
      <c r="D11226" s="213" t="s">
        <v>64</v>
      </c>
      <c r="E11226" s="292">
        <v>3736</v>
      </c>
      <c r="F11226" s="213" t="s">
        <v>206</v>
      </c>
    </row>
    <row r="11227" spans="1:6" x14ac:dyDescent="0.3">
      <c r="A11227" s="213">
        <v>2015</v>
      </c>
      <c r="B11227" s="213" t="s">
        <v>92</v>
      </c>
      <c r="C11227" s="213" t="s">
        <v>140</v>
      </c>
      <c r="D11227" s="213" t="s">
        <v>290</v>
      </c>
      <c r="E11227" s="213">
        <v>171</v>
      </c>
      <c r="F11227" s="213" t="s">
        <v>206</v>
      </c>
    </row>
    <row r="11228" spans="1:6" x14ac:dyDescent="0.3">
      <c r="A11228" s="213">
        <v>2015</v>
      </c>
      <c r="B11228" s="213" t="s">
        <v>92</v>
      </c>
      <c r="C11228" s="213" t="s">
        <v>140</v>
      </c>
      <c r="D11228" s="213" t="s">
        <v>280</v>
      </c>
      <c r="E11228" s="213">
        <v>914</v>
      </c>
      <c r="F11228" s="213" t="s">
        <v>206</v>
      </c>
    </row>
    <row r="11229" spans="1:6" x14ac:dyDescent="0.3">
      <c r="A11229" s="213">
        <v>2015</v>
      </c>
      <c r="B11229" s="213" t="s">
        <v>92</v>
      </c>
      <c r="C11229" s="213" t="s">
        <v>140</v>
      </c>
      <c r="D11229" s="213" t="s">
        <v>73</v>
      </c>
      <c r="E11229" s="292">
        <v>5591</v>
      </c>
      <c r="F11229" s="213" t="s">
        <v>206</v>
      </c>
    </row>
    <row r="11230" spans="1:6" x14ac:dyDescent="0.3">
      <c r="A11230" s="213">
        <v>2015</v>
      </c>
      <c r="B11230" s="213" t="s">
        <v>92</v>
      </c>
      <c r="C11230" s="213" t="s">
        <v>140</v>
      </c>
      <c r="D11230" s="213" t="s">
        <v>26</v>
      </c>
      <c r="E11230" s="292">
        <v>2599</v>
      </c>
      <c r="F11230" s="213" t="s">
        <v>206</v>
      </c>
    </row>
    <row r="11231" spans="1:6" x14ac:dyDescent="0.3">
      <c r="A11231" s="213">
        <v>2015</v>
      </c>
      <c r="B11231" s="213" t="s">
        <v>92</v>
      </c>
      <c r="C11231" s="213" t="s">
        <v>140</v>
      </c>
      <c r="D11231" s="213" t="s">
        <v>32</v>
      </c>
      <c r="E11231" s="292">
        <v>2384</v>
      </c>
      <c r="F11231" s="213" t="s">
        <v>206</v>
      </c>
    </row>
    <row r="11232" spans="1:6" x14ac:dyDescent="0.3">
      <c r="A11232" s="213">
        <v>2015</v>
      </c>
      <c r="B11232" s="213" t="s">
        <v>92</v>
      </c>
      <c r="C11232" s="213" t="s">
        <v>140</v>
      </c>
      <c r="D11232" s="213" t="s">
        <v>46</v>
      </c>
      <c r="E11232" s="292">
        <v>5209</v>
      </c>
      <c r="F11232" s="213" t="s">
        <v>206</v>
      </c>
    </row>
    <row r="11233" spans="1:6" x14ac:dyDescent="0.3">
      <c r="A11233" s="213">
        <v>2015</v>
      </c>
      <c r="B11233" s="213" t="s">
        <v>92</v>
      </c>
      <c r="C11233" s="213" t="s">
        <v>140</v>
      </c>
      <c r="D11233" s="213" t="s">
        <v>75</v>
      </c>
      <c r="E11233" s="292">
        <v>3716</v>
      </c>
      <c r="F11233" s="213" t="s">
        <v>206</v>
      </c>
    </row>
    <row r="11234" spans="1:6" x14ac:dyDescent="0.3">
      <c r="A11234" s="213">
        <v>2015</v>
      </c>
      <c r="B11234" s="213" t="s">
        <v>92</v>
      </c>
      <c r="C11234" s="213" t="s">
        <v>140</v>
      </c>
      <c r="D11234" s="213" t="s">
        <v>10</v>
      </c>
      <c r="E11234" s="292">
        <v>9061</v>
      </c>
      <c r="F11234" s="213" t="s">
        <v>206</v>
      </c>
    </row>
    <row r="11235" spans="1:6" x14ac:dyDescent="0.3">
      <c r="A11235" s="213">
        <v>2015</v>
      </c>
      <c r="B11235" s="213" t="s">
        <v>92</v>
      </c>
      <c r="C11235" s="213" t="s">
        <v>140</v>
      </c>
      <c r="D11235" s="213" t="s">
        <v>291</v>
      </c>
      <c r="E11235" s="213">
        <v>835</v>
      </c>
      <c r="F11235" s="213" t="s">
        <v>206</v>
      </c>
    </row>
    <row r="11236" spans="1:6" x14ac:dyDescent="0.3">
      <c r="A11236" s="213">
        <v>2015</v>
      </c>
      <c r="B11236" s="213" t="s">
        <v>92</v>
      </c>
      <c r="C11236" s="213" t="s">
        <v>140</v>
      </c>
      <c r="D11236" s="213" t="s">
        <v>15</v>
      </c>
      <c r="E11236" s="292">
        <v>7393</v>
      </c>
      <c r="F11236" s="213" t="s">
        <v>206</v>
      </c>
    </row>
    <row r="11237" spans="1:6" x14ac:dyDescent="0.3">
      <c r="A11237" s="213">
        <v>2015</v>
      </c>
      <c r="B11237" s="213" t="s">
        <v>92</v>
      </c>
      <c r="C11237" s="213" t="s">
        <v>140</v>
      </c>
      <c r="D11237" s="213" t="s">
        <v>18</v>
      </c>
      <c r="E11237" s="292">
        <v>7910</v>
      </c>
      <c r="F11237" s="213" t="s">
        <v>206</v>
      </c>
    </row>
    <row r="11238" spans="1:6" x14ac:dyDescent="0.3">
      <c r="A11238" s="213">
        <v>2015</v>
      </c>
      <c r="B11238" s="213" t="s">
        <v>92</v>
      </c>
      <c r="C11238" s="213" t="s">
        <v>140</v>
      </c>
      <c r="D11238" s="213" t="s">
        <v>77</v>
      </c>
      <c r="E11238" s="292">
        <v>2594</v>
      </c>
      <c r="F11238" s="213" t="s">
        <v>206</v>
      </c>
    </row>
    <row r="11239" spans="1:6" x14ac:dyDescent="0.3">
      <c r="A11239" s="213">
        <v>2015</v>
      </c>
      <c r="B11239" s="213" t="s">
        <v>92</v>
      </c>
      <c r="C11239" s="213" t="s">
        <v>140</v>
      </c>
      <c r="D11239" s="213" t="s">
        <v>44</v>
      </c>
      <c r="E11239" s="213">
        <v>564</v>
      </c>
      <c r="F11239" s="213" t="s">
        <v>206</v>
      </c>
    </row>
    <row r="11240" spans="1:6" x14ac:dyDescent="0.3">
      <c r="A11240" s="213">
        <v>2015</v>
      </c>
      <c r="B11240" s="213" t="s">
        <v>92</v>
      </c>
      <c r="C11240" s="213" t="s">
        <v>140</v>
      </c>
      <c r="D11240" s="213" t="s">
        <v>71</v>
      </c>
      <c r="E11240" s="292">
        <v>2683</v>
      </c>
      <c r="F11240" s="213" t="s">
        <v>206</v>
      </c>
    </row>
    <row r="11241" spans="1:6" x14ac:dyDescent="0.3">
      <c r="A11241" s="213">
        <v>2015</v>
      </c>
      <c r="B11241" s="213" t="s">
        <v>92</v>
      </c>
      <c r="C11241" s="213" t="s">
        <v>140</v>
      </c>
      <c r="D11241" s="213" t="s">
        <v>52</v>
      </c>
      <c r="E11241" s="213">
        <v>703</v>
      </c>
      <c r="F11241" s="213" t="s">
        <v>206</v>
      </c>
    </row>
    <row r="11242" spans="1:6" x14ac:dyDescent="0.3">
      <c r="A11242" s="213">
        <v>2015</v>
      </c>
      <c r="B11242" s="213" t="s">
        <v>92</v>
      </c>
      <c r="C11242" s="213" t="s">
        <v>140</v>
      </c>
      <c r="D11242" s="213" t="s">
        <v>20</v>
      </c>
      <c r="E11242" s="292">
        <v>4628</v>
      </c>
      <c r="F11242" s="213" t="s">
        <v>206</v>
      </c>
    </row>
    <row r="11243" spans="1:6" x14ac:dyDescent="0.3">
      <c r="A11243" s="213">
        <v>2015</v>
      </c>
      <c r="B11243" s="213" t="s">
        <v>92</v>
      </c>
      <c r="C11243" s="213" t="s">
        <v>140</v>
      </c>
      <c r="D11243" s="213" t="s">
        <v>95</v>
      </c>
      <c r="E11243" s="292">
        <v>7538</v>
      </c>
      <c r="F11243" s="213" t="s">
        <v>206</v>
      </c>
    </row>
    <row r="11244" spans="1:6" x14ac:dyDescent="0.3">
      <c r="A11244" s="213">
        <v>2015</v>
      </c>
      <c r="B11244" s="213" t="s">
        <v>92</v>
      </c>
      <c r="C11244" s="213" t="s">
        <v>140</v>
      </c>
      <c r="D11244" s="213" t="s">
        <v>30</v>
      </c>
      <c r="E11244" s="213">
        <v>870</v>
      </c>
      <c r="F11244" s="213" t="s">
        <v>206</v>
      </c>
    </row>
    <row r="11245" spans="1:6" x14ac:dyDescent="0.3">
      <c r="A11245" s="213">
        <v>2015</v>
      </c>
      <c r="B11245" s="213" t="s">
        <v>92</v>
      </c>
      <c r="C11245" s="213" t="s">
        <v>140</v>
      </c>
      <c r="D11245" s="213" t="s">
        <v>58</v>
      </c>
      <c r="E11245" s="213">
        <v>334</v>
      </c>
      <c r="F11245" s="213" t="s">
        <v>206</v>
      </c>
    </row>
    <row r="11246" spans="1:6" x14ac:dyDescent="0.3">
      <c r="A11246" s="213">
        <v>2015</v>
      </c>
      <c r="B11246" s="213" t="s">
        <v>92</v>
      </c>
      <c r="C11246" s="213" t="s">
        <v>140</v>
      </c>
      <c r="D11246" s="213" t="s">
        <v>281</v>
      </c>
      <c r="E11246" s="292">
        <v>19946</v>
      </c>
      <c r="F11246" s="213" t="s">
        <v>206</v>
      </c>
    </row>
    <row r="11247" spans="1:6" x14ac:dyDescent="0.3">
      <c r="A11247" s="213">
        <v>2015</v>
      </c>
      <c r="B11247" s="213" t="s">
        <v>92</v>
      </c>
      <c r="C11247" s="213" t="s">
        <v>140</v>
      </c>
      <c r="D11247" s="213" t="s">
        <v>54</v>
      </c>
      <c r="E11247" s="213">
        <v>180</v>
      </c>
      <c r="F11247" s="213" t="s">
        <v>206</v>
      </c>
    </row>
    <row r="11248" spans="1:6" x14ac:dyDescent="0.3">
      <c r="A11248" s="213">
        <v>2015</v>
      </c>
      <c r="B11248" s="213" t="s">
        <v>92</v>
      </c>
      <c r="C11248" s="213" t="s">
        <v>140</v>
      </c>
      <c r="D11248" s="213" t="s">
        <v>282</v>
      </c>
      <c r="E11248" s="292">
        <v>1244</v>
      </c>
      <c r="F11248" s="213" t="s">
        <v>206</v>
      </c>
    </row>
    <row r="11249" spans="1:6" x14ac:dyDescent="0.3">
      <c r="A11249" s="213">
        <v>2015</v>
      </c>
      <c r="B11249" s="213" t="s">
        <v>92</v>
      </c>
      <c r="C11249" s="213" t="s">
        <v>140</v>
      </c>
      <c r="D11249" s="213" t="s">
        <v>145</v>
      </c>
      <c r="E11249" s="292">
        <v>85477</v>
      </c>
      <c r="F11249" s="213" t="s">
        <v>206</v>
      </c>
    </row>
    <row r="11250" spans="1:6" x14ac:dyDescent="0.3">
      <c r="A11250" s="213">
        <v>2015</v>
      </c>
      <c r="B11250" s="213" t="s">
        <v>92</v>
      </c>
      <c r="C11250" s="213" t="s">
        <v>140</v>
      </c>
      <c r="D11250" s="213" t="s">
        <v>146</v>
      </c>
      <c r="E11250" s="292">
        <v>47290</v>
      </c>
      <c r="F11250" s="213" t="s">
        <v>206</v>
      </c>
    </row>
    <row r="11251" spans="1:6" x14ac:dyDescent="0.3">
      <c r="A11251" s="213">
        <v>2015</v>
      </c>
      <c r="B11251" s="213" t="s">
        <v>92</v>
      </c>
      <c r="C11251" s="213" t="s">
        <v>140</v>
      </c>
      <c r="D11251" s="213" t="s">
        <v>147</v>
      </c>
      <c r="E11251" s="292">
        <v>104155</v>
      </c>
      <c r="F11251" s="213" t="s">
        <v>206</v>
      </c>
    </row>
    <row r="11252" spans="1:6" x14ac:dyDescent="0.3">
      <c r="A11252" s="213">
        <v>2015</v>
      </c>
      <c r="B11252" s="213" t="s">
        <v>93</v>
      </c>
      <c r="C11252" s="213" t="s">
        <v>83</v>
      </c>
      <c r="D11252" s="213" t="s">
        <v>79</v>
      </c>
      <c r="E11252" s="213">
        <v>184</v>
      </c>
      <c r="F11252" s="213" t="s">
        <v>211</v>
      </c>
    </row>
    <row r="11253" spans="1:6" x14ac:dyDescent="0.3">
      <c r="A11253" s="213">
        <v>2015</v>
      </c>
      <c r="B11253" s="213" t="s">
        <v>93</v>
      </c>
      <c r="C11253" s="213" t="s">
        <v>83</v>
      </c>
      <c r="D11253" s="213" t="s">
        <v>17</v>
      </c>
      <c r="E11253" s="213">
        <v>112</v>
      </c>
      <c r="F11253" s="213" t="s">
        <v>211</v>
      </c>
    </row>
    <row r="11254" spans="1:6" x14ac:dyDescent="0.3">
      <c r="A11254" s="213">
        <v>2015</v>
      </c>
      <c r="B11254" s="213" t="s">
        <v>93</v>
      </c>
      <c r="C11254" s="213" t="s">
        <v>83</v>
      </c>
      <c r="D11254" s="213" t="s">
        <v>66</v>
      </c>
      <c r="E11254" s="213">
        <v>32</v>
      </c>
      <c r="F11254" s="213" t="s">
        <v>211</v>
      </c>
    </row>
    <row r="11255" spans="1:6" x14ac:dyDescent="0.3">
      <c r="A11255" s="213">
        <v>2015</v>
      </c>
      <c r="B11255" s="213" t="s">
        <v>93</v>
      </c>
      <c r="C11255" s="213" t="s">
        <v>83</v>
      </c>
      <c r="D11255" s="213" t="s">
        <v>11</v>
      </c>
      <c r="E11255" s="213">
        <v>202</v>
      </c>
      <c r="F11255" s="213" t="s">
        <v>211</v>
      </c>
    </row>
    <row r="11256" spans="1:6" x14ac:dyDescent="0.3">
      <c r="A11256" s="213">
        <v>2015</v>
      </c>
      <c r="B11256" s="213" t="s">
        <v>93</v>
      </c>
      <c r="C11256" s="213" t="s">
        <v>83</v>
      </c>
      <c r="D11256" s="213" t="s">
        <v>56</v>
      </c>
      <c r="E11256" s="213">
        <v>66</v>
      </c>
      <c r="F11256" s="213" t="s">
        <v>211</v>
      </c>
    </row>
    <row r="11257" spans="1:6" x14ac:dyDescent="0.3">
      <c r="A11257" s="213">
        <v>2015</v>
      </c>
      <c r="B11257" s="213" t="s">
        <v>93</v>
      </c>
      <c r="C11257" s="213" t="s">
        <v>83</v>
      </c>
      <c r="D11257" s="213" t="s">
        <v>29</v>
      </c>
      <c r="E11257" s="213">
        <v>47</v>
      </c>
      <c r="F11257" s="213" t="s">
        <v>211</v>
      </c>
    </row>
    <row r="11258" spans="1:6" x14ac:dyDescent="0.3">
      <c r="A11258" s="213">
        <v>2015</v>
      </c>
      <c r="B11258" s="213" t="s">
        <v>93</v>
      </c>
      <c r="C11258" s="213" t="s">
        <v>83</v>
      </c>
      <c r="D11258" s="213" t="s">
        <v>47</v>
      </c>
      <c r="E11258" s="213">
        <v>117</v>
      </c>
      <c r="F11258" s="213" t="s">
        <v>211</v>
      </c>
    </row>
    <row r="11259" spans="1:6" x14ac:dyDescent="0.3">
      <c r="A11259" s="213">
        <v>2015</v>
      </c>
      <c r="B11259" s="213" t="s">
        <v>93</v>
      </c>
      <c r="C11259" s="213" t="s">
        <v>83</v>
      </c>
      <c r="D11259" s="213" t="s">
        <v>74</v>
      </c>
      <c r="E11259" s="213">
        <v>166</v>
      </c>
      <c r="F11259" s="213" t="s">
        <v>211</v>
      </c>
    </row>
    <row r="11260" spans="1:6" x14ac:dyDescent="0.3">
      <c r="A11260" s="213">
        <v>2015</v>
      </c>
      <c r="B11260" s="213" t="s">
        <v>93</v>
      </c>
      <c r="C11260" s="213" t="s">
        <v>83</v>
      </c>
      <c r="D11260" s="213" t="s">
        <v>60</v>
      </c>
      <c r="E11260" s="213">
        <v>39</v>
      </c>
      <c r="F11260" s="213" t="s">
        <v>211</v>
      </c>
    </row>
    <row r="11261" spans="1:6" x14ac:dyDescent="0.3">
      <c r="A11261" s="213">
        <v>2015</v>
      </c>
      <c r="B11261" s="213" t="s">
        <v>93</v>
      </c>
      <c r="C11261" s="213" t="s">
        <v>83</v>
      </c>
      <c r="D11261" s="213" t="s">
        <v>25</v>
      </c>
      <c r="E11261" s="213">
        <v>126</v>
      </c>
      <c r="F11261" s="213" t="s">
        <v>211</v>
      </c>
    </row>
    <row r="11262" spans="1:6" x14ac:dyDescent="0.3">
      <c r="A11262" s="213">
        <v>2015</v>
      </c>
      <c r="B11262" s="213" t="s">
        <v>93</v>
      </c>
      <c r="C11262" s="213" t="s">
        <v>83</v>
      </c>
      <c r="D11262" s="213" t="s">
        <v>7</v>
      </c>
      <c r="E11262" s="213">
        <v>147</v>
      </c>
      <c r="F11262" s="213" t="s">
        <v>211</v>
      </c>
    </row>
    <row r="11263" spans="1:6" x14ac:dyDescent="0.3">
      <c r="A11263" s="213">
        <v>2015</v>
      </c>
      <c r="B11263" s="213" t="s">
        <v>93</v>
      </c>
      <c r="C11263" s="213" t="s">
        <v>83</v>
      </c>
      <c r="D11263" s="213" t="s">
        <v>36</v>
      </c>
      <c r="E11263" s="213">
        <v>43</v>
      </c>
      <c r="F11263" s="213" t="s">
        <v>211</v>
      </c>
    </row>
    <row r="11264" spans="1:6" x14ac:dyDescent="0.3">
      <c r="A11264" s="213">
        <v>2015</v>
      </c>
      <c r="B11264" s="213" t="s">
        <v>93</v>
      </c>
      <c r="C11264" s="213" t="s">
        <v>83</v>
      </c>
      <c r="D11264" s="213" t="s">
        <v>21</v>
      </c>
      <c r="E11264" s="213">
        <v>38</v>
      </c>
      <c r="F11264" s="213" t="s">
        <v>211</v>
      </c>
    </row>
    <row r="11265" spans="1:6" x14ac:dyDescent="0.3">
      <c r="A11265" s="213">
        <v>2015</v>
      </c>
      <c r="B11265" s="213" t="s">
        <v>93</v>
      </c>
      <c r="C11265" s="213" t="s">
        <v>83</v>
      </c>
      <c r="D11265" s="213" t="s">
        <v>16</v>
      </c>
      <c r="E11265" s="213">
        <v>93</v>
      </c>
      <c r="F11265" s="213" t="s">
        <v>211</v>
      </c>
    </row>
    <row r="11266" spans="1:6" x14ac:dyDescent="0.3">
      <c r="A11266" s="213">
        <v>2015</v>
      </c>
      <c r="B11266" s="213" t="s">
        <v>93</v>
      </c>
      <c r="C11266" s="213" t="s">
        <v>83</v>
      </c>
      <c r="D11266" s="213" t="s">
        <v>2</v>
      </c>
      <c r="E11266" s="213">
        <v>278</v>
      </c>
      <c r="F11266" s="213" t="s">
        <v>211</v>
      </c>
    </row>
    <row r="11267" spans="1:6" x14ac:dyDescent="0.3">
      <c r="A11267" s="213">
        <v>2015</v>
      </c>
      <c r="B11267" s="213" t="s">
        <v>93</v>
      </c>
      <c r="C11267" s="213" t="s">
        <v>83</v>
      </c>
      <c r="D11267" s="213" t="s">
        <v>4</v>
      </c>
      <c r="E11267" s="213">
        <v>296</v>
      </c>
      <c r="F11267" s="213" t="s">
        <v>211</v>
      </c>
    </row>
    <row r="11268" spans="1:6" x14ac:dyDescent="0.3">
      <c r="A11268" s="213">
        <v>2015</v>
      </c>
      <c r="B11268" s="213" t="s">
        <v>93</v>
      </c>
      <c r="C11268" s="213" t="s">
        <v>83</v>
      </c>
      <c r="D11268" s="213" t="s">
        <v>8</v>
      </c>
      <c r="E11268" s="213">
        <v>76</v>
      </c>
      <c r="F11268" s="213" t="s">
        <v>211</v>
      </c>
    </row>
    <row r="11269" spans="1:6" x14ac:dyDescent="0.3">
      <c r="A11269" s="213">
        <v>2015</v>
      </c>
      <c r="B11269" s="213" t="s">
        <v>93</v>
      </c>
      <c r="C11269" s="213" t="s">
        <v>83</v>
      </c>
      <c r="D11269" s="213" t="s">
        <v>78</v>
      </c>
      <c r="E11269" s="213">
        <v>123</v>
      </c>
      <c r="F11269" s="213" t="s">
        <v>211</v>
      </c>
    </row>
    <row r="11270" spans="1:6" x14ac:dyDescent="0.3">
      <c r="A11270" s="213">
        <v>2015</v>
      </c>
      <c r="B11270" s="213" t="s">
        <v>93</v>
      </c>
      <c r="C11270" s="213" t="s">
        <v>83</v>
      </c>
      <c r="D11270" s="213" t="s">
        <v>27</v>
      </c>
      <c r="E11270" s="213">
        <v>87</v>
      </c>
      <c r="F11270" s="213" t="s">
        <v>211</v>
      </c>
    </row>
    <row r="11271" spans="1:6" x14ac:dyDescent="0.3">
      <c r="A11271" s="213">
        <v>2015</v>
      </c>
      <c r="B11271" s="213" t="s">
        <v>93</v>
      </c>
      <c r="C11271" s="213" t="s">
        <v>83</v>
      </c>
      <c r="D11271" s="213" t="s">
        <v>13</v>
      </c>
      <c r="E11271" s="213">
        <v>33</v>
      </c>
      <c r="F11271" s="213" t="s">
        <v>211</v>
      </c>
    </row>
    <row r="11272" spans="1:6" x14ac:dyDescent="0.3">
      <c r="A11272" s="213">
        <v>2015</v>
      </c>
      <c r="B11272" s="213" t="s">
        <v>93</v>
      </c>
      <c r="C11272" s="213" t="s">
        <v>83</v>
      </c>
      <c r="D11272" s="213" t="s">
        <v>70</v>
      </c>
      <c r="E11272" s="213">
        <v>148</v>
      </c>
      <c r="F11272" s="213" t="s">
        <v>211</v>
      </c>
    </row>
    <row r="11273" spans="1:6" x14ac:dyDescent="0.3">
      <c r="A11273" s="213">
        <v>2015</v>
      </c>
      <c r="B11273" s="213" t="s">
        <v>93</v>
      </c>
      <c r="C11273" s="213" t="s">
        <v>83</v>
      </c>
      <c r="D11273" s="213" t="s">
        <v>72</v>
      </c>
      <c r="E11273" s="213">
        <v>44</v>
      </c>
      <c r="F11273" s="213" t="s">
        <v>211</v>
      </c>
    </row>
    <row r="11274" spans="1:6" x14ac:dyDescent="0.3">
      <c r="A11274" s="213">
        <v>2015</v>
      </c>
      <c r="B11274" s="213" t="s">
        <v>93</v>
      </c>
      <c r="C11274" s="213" t="s">
        <v>83</v>
      </c>
      <c r="D11274" s="213" t="s">
        <v>6</v>
      </c>
      <c r="E11274" s="213">
        <v>264</v>
      </c>
      <c r="F11274" s="213" t="s">
        <v>211</v>
      </c>
    </row>
    <row r="11275" spans="1:6" x14ac:dyDescent="0.3">
      <c r="A11275" s="213">
        <v>2015</v>
      </c>
      <c r="B11275" s="213" t="s">
        <v>93</v>
      </c>
      <c r="C11275" s="213" t="s">
        <v>83</v>
      </c>
      <c r="D11275" s="213" t="s">
        <v>62</v>
      </c>
      <c r="E11275" s="213">
        <v>76</v>
      </c>
      <c r="F11275" s="213" t="s">
        <v>211</v>
      </c>
    </row>
    <row r="11276" spans="1:6" x14ac:dyDescent="0.3">
      <c r="A11276" s="213">
        <v>2015</v>
      </c>
      <c r="B11276" s="213" t="s">
        <v>93</v>
      </c>
      <c r="C11276" s="213" t="s">
        <v>83</v>
      </c>
      <c r="D11276" s="213" t="s">
        <v>5</v>
      </c>
      <c r="E11276" s="213">
        <v>192</v>
      </c>
      <c r="F11276" s="213" t="s">
        <v>211</v>
      </c>
    </row>
    <row r="11277" spans="1:6" x14ac:dyDescent="0.3">
      <c r="A11277" s="213">
        <v>2015</v>
      </c>
      <c r="B11277" s="213" t="s">
        <v>93</v>
      </c>
      <c r="C11277" s="213" t="s">
        <v>83</v>
      </c>
      <c r="D11277" s="213" t="s">
        <v>76</v>
      </c>
      <c r="E11277" s="213">
        <v>113</v>
      </c>
      <c r="F11277" s="213" t="s">
        <v>211</v>
      </c>
    </row>
    <row r="11278" spans="1:6" x14ac:dyDescent="0.3">
      <c r="A11278" s="213">
        <v>2015</v>
      </c>
      <c r="B11278" s="213" t="s">
        <v>93</v>
      </c>
      <c r="C11278" s="213" t="s">
        <v>83</v>
      </c>
      <c r="D11278" s="213" t="s">
        <v>65</v>
      </c>
      <c r="E11278" s="213">
        <v>32</v>
      </c>
      <c r="F11278" s="213" t="s">
        <v>211</v>
      </c>
    </row>
    <row r="11279" spans="1:6" x14ac:dyDescent="0.3">
      <c r="A11279" s="213">
        <v>2015</v>
      </c>
      <c r="B11279" s="213" t="s">
        <v>93</v>
      </c>
      <c r="C11279" s="213" t="s">
        <v>83</v>
      </c>
      <c r="D11279" s="213" t="s">
        <v>22</v>
      </c>
      <c r="E11279" s="213">
        <v>36</v>
      </c>
      <c r="F11279" s="213" t="s">
        <v>211</v>
      </c>
    </row>
    <row r="11280" spans="1:6" x14ac:dyDescent="0.3">
      <c r="A11280" s="213">
        <v>2015</v>
      </c>
      <c r="B11280" s="213" t="s">
        <v>93</v>
      </c>
      <c r="C11280" s="213" t="s">
        <v>83</v>
      </c>
      <c r="D11280" s="213" t="s">
        <v>23</v>
      </c>
      <c r="E11280" s="213">
        <v>48</v>
      </c>
      <c r="F11280" s="213" t="s">
        <v>211</v>
      </c>
    </row>
    <row r="11281" spans="1:6" x14ac:dyDescent="0.3">
      <c r="A11281" s="213">
        <v>2015</v>
      </c>
      <c r="B11281" s="213" t="s">
        <v>93</v>
      </c>
      <c r="C11281" s="213" t="s">
        <v>83</v>
      </c>
      <c r="D11281" s="213" t="s">
        <v>12</v>
      </c>
      <c r="E11281" s="213">
        <v>31</v>
      </c>
      <c r="F11281" s="213" t="s">
        <v>211</v>
      </c>
    </row>
    <row r="11282" spans="1:6" x14ac:dyDescent="0.3">
      <c r="A11282" s="213">
        <v>2015</v>
      </c>
      <c r="B11282" s="213" t="s">
        <v>93</v>
      </c>
      <c r="C11282" s="213" t="s">
        <v>83</v>
      </c>
      <c r="D11282" s="213" t="s">
        <v>278</v>
      </c>
      <c r="E11282" s="213">
        <v>87</v>
      </c>
      <c r="F11282" s="213" t="s">
        <v>211</v>
      </c>
    </row>
    <row r="11283" spans="1:6" x14ac:dyDescent="0.3">
      <c r="A11283" s="213">
        <v>2015</v>
      </c>
      <c r="B11283" s="213" t="s">
        <v>93</v>
      </c>
      <c r="C11283" s="213" t="s">
        <v>83</v>
      </c>
      <c r="D11283" s="213" t="s">
        <v>19</v>
      </c>
      <c r="E11283" s="213">
        <v>54</v>
      </c>
      <c r="F11283" s="213" t="s">
        <v>211</v>
      </c>
    </row>
    <row r="11284" spans="1:6" x14ac:dyDescent="0.3">
      <c r="A11284" s="213">
        <v>2015</v>
      </c>
      <c r="B11284" s="213" t="s">
        <v>93</v>
      </c>
      <c r="C11284" s="213" t="s">
        <v>83</v>
      </c>
      <c r="D11284" s="213" t="s">
        <v>48</v>
      </c>
      <c r="E11284" s="213">
        <v>53</v>
      </c>
      <c r="F11284" s="213" t="s">
        <v>211</v>
      </c>
    </row>
    <row r="11285" spans="1:6" x14ac:dyDescent="0.3">
      <c r="A11285" s="213">
        <v>2015</v>
      </c>
      <c r="B11285" s="213" t="s">
        <v>93</v>
      </c>
      <c r="C11285" s="213" t="s">
        <v>83</v>
      </c>
      <c r="D11285" s="213" t="s">
        <v>3</v>
      </c>
      <c r="E11285" s="213">
        <v>253</v>
      </c>
      <c r="F11285" s="213" t="s">
        <v>211</v>
      </c>
    </row>
    <row r="11286" spans="1:6" x14ac:dyDescent="0.3">
      <c r="A11286" s="213">
        <v>2015</v>
      </c>
      <c r="B11286" s="213" t="s">
        <v>93</v>
      </c>
      <c r="C11286" s="213" t="s">
        <v>83</v>
      </c>
      <c r="D11286" s="213" t="s">
        <v>80</v>
      </c>
      <c r="E11286" s="213">
        <v>68</v>
      </c>
      <c r="F11286" s="213" t="s">
        <v>211</v>
      </c>
    </row>
    <row r="11287" spans="1:6" x14ac:dyDescent="0.3">
      <c r="A11287" s="213">
        <v>2015</v>
      </c>
      <c r="B11287" s="213" t="s">
        <v>93</v>
      </c>
      <c r="C11287" s="213" t="s">
        <v>83</v>
      </c>
      <c r="D11287" s="213" t="s">
        <v>39</v>
      </c>
      <c r="E11287" s="213">
        <v>55</v>
      </c>
      <c r="F11287" s="213" t="s">
        <v>211</v>
      </c>
    </row>
    <row r="11288" spans="1:6" x14ac:dyDescent="0.3">
      <c r="A11288" s="213">
        <v>2015</v>
      </c>
      <c r="B11288" s="213" t="s">
        <v>93</v>
      </c>
      <c r="C11288" s="213" t="s">
        <v>83</v>
      </c>
      <c r="D11288" s="213" t="s">
        <v>14</v>
      </c>
      <c r="E11288" s="213">
        <v>182</v>
      </c>
      <c r="F11288" s="213" t="s">
        <v>211</v>
      </c>
    </row>
    <row r="11289" spans="1:6" x14ac:dyDescent="0.3">
      <c r="A11289" s="213">
        <v>2015</v>
      </c>
      <c r="B11289" s="213" t="s">
        <v>93</v>
      </c>
      <c r="C11289" s="213" t="s">
        <v>83</v>
      </c>
      <c r="D11289" s="213" t="s">
        <v>68</v>
      </c>
      <c r="E11289" s="213">
        <v>38</v>
      </c>
      <c r="F11289" s="213" t="s">
        <v>211</v>
      </c>
    </row>
    <row r="11290" spans="1:6" x14ac:dyDescent="0.3">
      <c r="A11290" s="213">
        <v>2015</v>
      </c>
      <c r="B11290" s="213" t="s">
        <v>93</v>
      </c>
      <c r="C11290" s="213" t="s">
        <v>83</v>
      </c>
      <c r="D11290" s="213" t="s">
        <v>24</v>
      </c>
      <c r="E11290" s="213">
        <v>181</v>
      </c>
      <c r="F11290" s="213" t="s">
        <v>211</v>
      </c>
    </row>
    <row r="11291" spans="1:6" x14ac:dyDescent="0.3">
      <c r="A11291" s="213">
        <v>2015</v>
      </c>
      <c r="B11291" s="213" t="s">
        <v>93</v>
      </c>
      <c r="C11291" s="213" t="s">
        <v>83</v>
      </c>
      <c r="D11291" s="213" t="s">
        <v>9</v>
      </c>
      <c r="E11291" s="213">
        <v>101</v>
      </c>
      <c r="F11291" s="213" t="s">
        <v>211</v>
      </c>
    </row>
    <row r="11292" spans="1:6" x14ac:dyDescent="0.3">
      <c r="A11292" s="213">
        <v>2015</v>
      </c>
      <c r="B11292" s="213" t="s">
        <v>93</v>
      </c>
      <c r="C11292" s="213" t="s">
        <v>83</v>
      </c>
      <c r="D11292" s="213" t="s">
        <v>67</v>
      </c>
      <c r="E11292" s="213">
        <v>62</v>
      </c>
      <c r="F11292" s="213" t="s">
        <v>211</v>
      </c>
    </row>
    <row r="11293" spans="1:6" x14ac:dyDescent="0.3">
      <c r="A11293" s="213">
        <v>2015</v>
      </c>
      <c r="B11293" s="213" t="s">
        <v>93</v>
      </c>
      <c r="C11293" s="213" t="s">
        <v>83</v>
      </c>
      <c r="D11293" s="213" t="s">
        <v>28</v>
      </c>
      <c r="E11293" s="213">
        <v>84</v>
      </c>
      <c r="F11293" s="213" t="s">
        <v>211</v>
      </c>
    </row>
    <row r="11294" spans="1:6" x14ac:dyDescent="0.3">
      <c r="A11294" s="213">
        <v>2015</v>
      </c>
      <c r="B11294" s="213" t="s">
        <v>93</v>
      </c>
      <c r="C11294" s="213" t="s">
        <v>83</v>
      </c>
      <c r="D11294" s="213" t="s">
        <v>31</v>
      </c>
      <c r="E11294" s="213">
        <v>58</v>
      </c>
      <c r="F11294" s="213" t="s">
        <v>211</v>
      </c>
    </row>
    <row r="11295" spans="1:6" x14ac:dyDescent="0.3">
      <c r="A11295" s="213">
        <v>2015</v>
      </c>
      <c r="B11295" s="213" t="s">
        <v>93</v>
      </c>
      <c r="C11295" s="213" t="s">
        <v>83</v>
      </c>
      <c r="D11295" s="213" t="s">
        <v>64</v>
      </c>
      <c r="E11295" s="213">
        <v>84</v>
      </c>
      <c r="F11295" s="213" t="s">
        <v>211</v>
      </c>
    </row>
    <row r="11296" spans="1:6" x14ac:dyDescent="0.3">
      <c r="A11296" s="213">
        <v>2015</v>
      </c>
      <c r="B11296" s="213" t="s">
        <v>93</v>
      </c>
      <c r="C11296" s="213" t="s">
        <v>83</v>
      </c>
      <c r="D11296" s="213" t="s">
        <v>73</v>
      </c>
      <c r="E11296" s="213">
        <v>153</v>
      </c>
      <c r="F11296" s="213" t="s">
        <v>211</v>
      </c>
    </row>
    <row r="11297" spans="1:6" x14ac:dyDescent="0.3">
      <c r="A11297" s="213">
        <v>2015</v>
      </c>
      <c r="B11297" s="213" t="s">
        <v>93</v>
      </c>
      <c r="C11297" s="213" t="s">
        <v>83</v>
      </c>
      <c r="D11297" s="213" t="s">
        <v>26</v>
      </c>
      <c r="E11297" s="213">
        <v>53</v>
      </c>
      <c r="F11297" s="213" t="s">
        <v>211</v>
      </c>
    </row>
    <row r="11298" spans="1:6" x14ac:dyDescent="0.3">
      <c r="A11298" s="213">
        <v>2015</v>
      </c>
      <c r="B11298" s="213" t="s">
        <v>93</v>
      </c>
      <c r="C11298" s="213" t="s">
        <v>83</v>
      </c>
      <c r="D11298" s="213" t="s">
        <v>32</v>
      </c>
      <c r="E11298" s="213">
        <v>47</v>
      </c>
      <c r="F11298" s="213" t="s">
        <v>211</v>
      </c>
    </row>
    <row r="11299" spans="1:6" x14ac:dyDescent="0.3">
      <c r="A11299" s="213">
        <v>2015</v>
      </c>
      <c r="B11299" s="213" t="s">
        <v>93</v>
      </c>
      <c r="C11299" s="213" t="s">
        <v>83</v>
      </c>
      <c r="D11299" s="213" t="s">
        <v>46</v>
      </c>
      <c r="E11299" s="213">
        <v>113</v>
      </c>
      <c r="F11299" s="213" t="s">
        <v>211</v>
      </c>
    </row>
    <row r="11300" spans="1:6" x14ac:dyDescent="0.3">
      <c r="A11300" s="213">
        <v>2015</v>
      </c>
      <c r="B11300" s="213" t="s">
        <v>93</v>
      </c>
      <c r="C11300" s="213" t="s">
        <v>83</v>
      </c>
      <c r="D11300" s="213" t="s">
        <v>75</v>
      </c>
      <c r="E11300" s="213">
        <v>103</v>
      </c>
      <c r="F11300" s="213" t="s">
        <v>211</v>
      </c>
    </row>
    <row r="11301" spans="1:6" x14ac:dyDescent="0.3">
      <c r="A11301" s="213">
        <v>2015</v>
      </c>
      <c r="B11301" s="213" t="s">
        <v>93</v>
      </c>
      <c r="C11301" s="213" t="s">
        <v>83</v>
      </c>
      <c r="D11301" s="213" t="s">
        <v>10</v>
      </c>
      <c r="E11301" s="213">
        <v>233</v>
      </c>
      <c r="F11301" s="213" t="s">
        <v>211</v>
      </c>
    </row>
    <row r="11302" spans="1:6" x14ac:dyDescent="0.3">
      <c r="A11302" s="213">
        <v>2015</v>
      </c>
      <c r="B11302" s="213" t="s">
        <v>93</v>
      </c>
      <c r="C11302" s="213" t="s">
        <v>83</v>
      </c>
      <c r="D11302" s="213" t="s">
        <v>15</v>
      </c>
      <c r="E11302" s="213">
        <v>169</v>
      </c>
      <c r="F11302" s="213" t="s">
        <v>211</v>
      </c>
    </row>
    <row r="11303" spans="1:6" x14ac:dyDescent="0.3">
      <c r="A11303" s="213">
        <v>2015</v>
      </c>
      <c r="B11303" s="213" t="s">
        <v>93</v>
      </c>
      <c r="C11303" s="213" t="s">
        <v>83</v>
      </c>
      <c r="D11303" s="213" t="s">
        <v>18</v>
      </c>
      <c r="E11303" s="213">
        <v>162</v>
      </c>
      <c r="F11303" s="213" t="s">
        <v>211</v>
      </c>
    </row>
    <row r="11304" spans="1:6" x14ac:dyDescent="0.3">
      <c r="A11304" s="213">
        <v>2015</v>
      </c>
      <c r="B11304" s="213" t="s">
        <v>93</v>
      </c>
      <c r="C11304" s="213" t="s">
        <v>83</v>
      </c>
      <c r="D11304" s="213" t="s">
        <v>77</v>
      </c>
      <c r="E11304" s="213">
        <v>65</v>
      </c>
      <c r="F11304" s="213" t="s">
        <v>211</v>
      </c>
    </row>
    <row r="11305" spans="1:6" x14ac:dyDescent="0.3">
      <c r="A11305" s="213">
        <v>2015</v>
      </c>
      <c r="B11305" s="213" t="s">
        <v>93</v>
      </c>
      <c r="C11305" s="213" t="s">
        <v>83</v>
      </c>
      <c r="D11305" s="213" t="s">
        <v>71</v>
      </c>
      <c r="E11305" s="213">
        <v>71</v>
      </c>
      <c r="F11305" s="213" t="s">
        <v>211</v>
      </c>
    </row>
    <row r="11306" spans="1:6" x14ac:dyDescent="0.3">
      <c r="A11306" s="213">
        <v>2015</v>
      </c>
      <c r="B11306" s="213" t="s">
        <v>93</v>
      </c>
      <c r="C11306" s="213" t="s">
        <v>83</v>
      </c>
      <c r="D11306" s="213" t="s">
        <v>20</v>
      </c>
      <c r="E11306" s="213">
        <v>115</v>
      </c>
      <c r="F11306" s="213" t="s">
        <v>211</v>
      </c>
    </row>
    <row r="11307" spans="1:6" x14ac:dyDescent="0.3">
      <c r="A11307" s="213">
        <v>2015</v>
      </c>
      <c r="B11307" s="213" t="s">
        <v>93</v>
      </c>
      <c r="C11307" s="213" t="s">
        <v>83</v>
      </c>
      <c r="D11307" s="213" t="s">
        <v>95</v>
      </c>
      <c r="E11307" s="213">
        <v>186</v>
      </c>
      <c r="F11307" s="213" t="s">
        <v>211</v>
      </c>
    </row>
    <row r="11308" spans="1:6" x14ac:dyDescent="0.3">
      <c r="A11308" s="213">
        <v>2015</v>
      </c>
      <c r="B11308" s="213" t="s">
        <v>93</v>
      </c>
      <c r="C11308" s="213" t="s">
        <v>83</v>
      </c>
      <c r="D11308" s="213" t="s">
        <v>281</v>
      </c>
      <c r="E11308" s="213">
        <v>411</v>
      </c>
      <c r="F11308" s="213" t="s">
        <v>211</v>
      </c>
    </row>
    <row r="11309" spans="1:6" x14ac:dyDescent="0.3">
      <c r="A11309" s="213">
        <v>2015</v>
      </c>
      <c r="B11309" s="213" t="s">
        <v>93</v>
      </c>
      <c r="C11309" s="213" t="s">
        <v>83</v>
      </c>
      <c r="D11309" s="213" t="s">
        <v>282</v>
      </c>
      <c r="E11309" s="213">
        <v>44</v>
      </c>
      <c r="F11309" s="213" t="s">
        <v>211</v>
      </c>
    </row>
    <row r="11310" spans="1:6" x14ac:dyDescent="0.3">
      <c r="A11310" s="213">
        <v>2015</v>
      </c>
      <c r="B11310" s="213" t="s">
        <v>93</v>
      </c>
      <c r="C11310" s="213" t="s">
        <v>83</v>
      </c>
      <c r="D11310" s="213" t="s">
        <v>145</v>
      </c>
      <c r="E11310" s="292">
        <v>1640</v>
      </c>
      <c r="F11310" s="213" t="s">
        <v>211</v>
      </c>
    </row>
    <row r="11311" spans="1:6" x14ac:dyDescent="0.3">
      <c r="A11311" s="213">
        <v>2015</v>
      </c>
      <c r="B11311" s="213" t="s">
        <v>93</v>
      </c>
      <c r="C11311" s="213" t="s">
        <v>83</v>
      </c>
      <c r="D11311" s="213" t="s">
        <v>146</v>
      </c>
      <c r="E11311" s="213">
        <v>972</v>
      </c>
      <c r="F11311" s="213" t="s">
        <v>211</v>
      </c>
    </row>
    <row r="11312" spans="1:6" x14ac:dyDescent="0.3">
      <c r="A11312" s="213">
        <v>2015</v>
      </c>
      <c r="B11312" s="213" t="s">
        <v>93</v>
      </c>
      <c r="C11312" s="213" t="s">
        <v>83</v>
      </c>
      <c r="D11312" s="213" t="s">
        <v>147</v>
      </c>
      <c r="E11312" s="292">
        <v>1961</v>
      </c>
      <c r="F11312" s="213" t="s">
        <v>211</v>
      </c>
    </row>
    <row r="11313" spans="1:6" x14ac:dyDescent="0.3">
      <c r="A11313" s="213">
        <v>2015</v>
      </c>
      <c r="B11313" s="213" t="s">
        <v>93</v>
      </c>
      <c r="C11313" s="213" t="s">
        <v>85</v>
      </c>
      <c r="D11313" s="213" t="s">
        <v>35</v>
      </c>
      <c r="E11313" s="213">
        <v>34</v>
      </c>
      <c r="F11313" s="213" t="s">
        <v>211</v>
      </c>
    </row>
    <row r="11314" spans="1:6" x14ac:dyDescent="0.3">
      <c r="A11314" s="213">
        <v>2015</v>
      </c>
      <c r="B11314" s="213" t="s">
        <v>93</v>
      </c>
      <c r="C11314" s="213" t="s">
        <v>85</v>
      </c>
      <c r="D11314" s="213" t="s">
        <v>41</v>
      </c>
      <c r="E11314" s="213">
        <v>33</v>
      </c>
      <c r="F11314" s="213" t="s">
        <v>211</v>
      </c>
    </row>
    <row r="11315" spans="1:6" x14ac:dyDescent="0.3">
      <c r="A11315" s="213">
        <v>2015</v>
      </c>
      <c r="B11315" s="213" t="s">
        <v>93</v>
      </c>
      <c r="C11315" s="213" t="s">
        <v>85</v>
      </c>
      <c r="D11315" s="213" t="s">
        <v>59</v>
      </c>
      <c r="E11315" s="213">
        <v>73</v>
      </c>
      <c r="F11315" s="213" t="s">
        <v>211</v>
      </c>
    </row>
    <row r="11316" spans="1:6" x14ac:dyDescent="0.3">
      <c r="A11316" s="213">
        <v>2015</v>
      </c>
      <c r="B11316" s="213" t="s">
        <v>93</v>
      </c>
      <c r="C11316" s="213" t="s">
        <v>85</v>
      </c>
      <c r="D11316" s="213" t="s">
        <v>79</v>
      </c>
      <c r="E11316" s="213">
        <v>745</v>
      </c>
      <c r="F11316" s="213" t="s">
        <v>211</v>
      </c>
    </row>
    <row r="11317" spans="1:6" x14ac:dyDescent="0.3">
      <c r="A11317" s="213">
        <v>2015</v>
      </c>
      <c r="B11317" s="213" t="s">
        <v>93</v>
      </c>
      <c r="C11317" s="213" t="s">
        <v>85</v>
      </c>
      <c r="D11317" s="213" t="s">
        <v>17</v>
      </c>
      <c r="E11317" s="213">
        <v>494</v>
      </c>
      <c r="F11317" s="213" t="s">
        <v>211</v>
      </c>
    </row>
    <row r="11318" spans="1:6" x14ac:dyDescent="0.3">
      <c r="A11318" s="213">
        <v>2015</v>
      </c>
      <c r="B11318" s="213" t="s">
        <v>93</v>
      </c>
      <c r="C11318" s="213" t="s">
        <v>85</v>
      </c>
      <c r="D11318" s="213" t="s">
        <v>274</v>
      </c>
      <c r="E11318" s="213">
        <v>76</v>
      </c>
      <c r="F11318" s="213" t="s">
        <v>211</v>
      </c>
    </row>
    <row r="11319" spans="1:6" x14ac:dyDescent="0.3">
      <c r="A11319" s="213">
        <v>2015</v>
      </c>
      <c r="B11319" s="213" t="s">
        <v>93</v>
      </c>
      <c r="C11319" s="213" t="s">
        <v>85</v>
      </c>
      <c r="D11319" s="213" t="s">
        <v>66</v>
      </c>
      <c r="E11319" s="213">
        <v>124</v>
      </c>
      <c r="F11319" s="213" t="s">
        <v>211</v>
      </c>
    </row>
    <row r="11320" spans="1:6" x14ac:dyDescent="0.3">
      <c r="A11320" s="213">
        <v>2015</v>
      </c>
      <c r="B11320" s="213" t="s">
        <v>93</v>
      </c>
      <c r="C11320" s="213" t="s">
        <v>85</v>
      </c>
      <c r="D11320" s="213" t="s">
        <v>283</v>
      </c>
      <c r="E11320" s="213">
        <v>61</v>
      </c>
      <c r="F11320" s="213" t="s">
        <v>211</v>
      </c>
    </row>
    <row r="11321" spans="1:6" x14ac:dyDescent="0.3">
      <c r="A11321" s="213">
        <v>2015</v>
      </c>
      <c r="B11321" s="213" t="s">
        <v>93</v>
      </c>
      <c r="C11321" s="213" t="s">
        <v>85</v>
      </c>
      <c r="D11321" s="213" t="s">
        <v>11</v>
      </c>
      <c r="E11321" s="213">
        <v>855</v>
      </c>
      <c r="F11321" s="213" t="s">
        <v>211</v>
      </c>
    </row>
    <row r="11322" spans="1:6" x14ac:dyDescent="0.3">
      <c r="A11322" s="213">
        <v>2015</v>
      </c>
      <c r="B11322" s="213" t="s">
        <v>93</v>
      </c>
      <c r="C11322" s="213" t="s">
        <v>85</v>
      </c>
      <c r="D11322" s="213" t="s">
        <v>56</v>
      </c>
      <c r="E11322" s="213">
        <v>209</v>
      </c>
      <c r="F11322" s="213" t="s">
        <v>211</v>
      </c>
    </row>
    <row r="11323" spans="1:6" x14ac:dyDescent="0.3">
      <c r="A11323" s="213">
        <v>2015</v>
      </c>
      <c r="B11323" s="213" t="s">
        <v>93</v>
      </c>
      <c r="C11323" s="213" t="s">
        <v>85</v>
      </c>
      <c r="D11323" s="213" t="s">
        <v>29</v>
      </c>
      <c r="E11323" s="213">
        <v>247</v>
      </c>
      <c r="F11323" s="213" t="s">
        <v>211</v>
      </c>
    </row>
    <row r="11324" spans="1:6" x14ac:dyDescent="0.3">
      <c r="A11324" s="213">
        <v>2015</v>
      </c>
      <c r="B11324" s="213" t="s">
        <v>93</v>
      </c>
      <c r="C11324" s="213" t="s">
        <v>85</v>
      </c>
      <c r="D11324" s="213" t="s">
        <v>47</v>
      </c>
      <c r="E11324" s="213">
        <v>523</v>
      </c>
      <c r="F11324" s="213" t="s">
        <v>211</v>
      </c>
    </row>
    <row r="11325" spans="1:6" x14ac:dyDescent="0.3">
      <c r="A11325" s="213">
        <v>2015</v>
      </c>
      <c r="B11325" s="213" t="s">
        <v>93</v>
      </c>
      <c r="C11325" s="213" t="s">
        <v>85</v>
      </c>
      <c r="D11325" s="213" t="s">
        <v>57</v>
      </c>
      <c r="E11325" s="213">
        <v>116</v>
      </c>
      <c r="F11325" s="213" t="s">
        <v>211</v>
      </c>
    </row>
    <row r="11326" spans="1:6" x14ac:dyDescent="0.3">
      <c r="A11326" s="213">
        <v>2015</v>
      </c>
      <c r="B11326" s="213" t="s">
        <v>93</v>
      </c>
      <c r="C11326" s="213" t="s">
        <v>85</v>
      </c>
      <c r="D11326" s="213" t="s">
        <v>74</v>
      </c>
      <c r="E11326" s="213">
        <v>647</v>
      </c>
      <c r="F11326" s="213" t="s">
        <v>211</v>
      </c>
    </row>
    <row r="11327" spans="1:6" x14ac:dyDescent="0.3">
      <c r="A11327" s="213">
        <v>2015</v>
      </c>
      <c r="B11327" s="213" t="s">
        <v>93</v>
      </c>
      <c r="C11327" s="213" t="s">
        <v>85</v>
      </c>
      <c r="D11327" s="213" t="s">
        <v>53</v>
      </c>
      <c r="E11327" s="213">
        <v>89</v>
      </c>
      <c r="F11327" s="213" t="s">
        <v>211</v>
      </c>
    </row>
    <row r="11328" spans="1:6" x14ac:dyDescent="0.3">
      <c r="A11328" s="213">
        <v>2015</v>
      </c>
      <c r="B11328" s="213" t="s">
        <v>93</v>
      </c>
      <c r="C11328" s="213" t="s">
        <v>85</v>
      </c>
      <c r="D11328" s="213" t="s">
        <v>33</v>
      </c>
      <c r="E11328" s="213">
        <v>163</v>
      </c>
      <c r="F11328" s="213" t="s">
        <v>211</v>
      </c>
    </row>
    <row r="11329" spans="1:6" x14ac:dyDescent="0.3">
      <c r="A11329" s="213">
        <v>2015</v>
      </c>
      <c r="B11329" s="213" t="s">
        <v>93</v>
      </c>
      <c r="C11329" s="213" t="s">
        <v>85</v>
      </c>
      <c r="D11329" s="213" t="s">
        <v>60</v>
      </c>
      <c r="E11329" s="213">
        <v>276</v>
      </c>
      <c r="F11329" s="213" t="s">
        <v>211</v>
      </c>
    </row>
    <row r="11330" spans="1:6" x14ac:dyDescent="0.3">
      <c r="A11330" s="213">
        <v>2015</v>
      </c>
      <c r="B11330" s="213" t="s">
        <v>93</v>
      </c>
      <c r="C11330" s="213" t="s">
        <v>85</v>
      </c>
      <c r="D11330" s="213" t="s">
        <v>25</v>
      </c>
      <c r="E11330" s="213">
        <v>608</v>
      </c>
      <c r="F11330" s="213" t="s">
        <v>211</v>
      </c>
    </row>
    <row r="11331" spans="1:6" x14ac:dyDescent="0.3">
      <c r="A11331" s="213">
        <v>2015</v>
      </c>
      <c r="B11331" s="213" t="s">
        <v>93</v>
      </c>
      <c r="C11331" s="213" t="s">
        <v>85</v>
      </c>
      <c r="D11331" s="213" t="s">
        <v>7</v>
      </c>
      <c r="E11331" s="213">
        <v>735</v>
      </c>
      <c r="F11331" s="213" t="s">
        <v>211</v>
      </c>
    </row>
    <row r="11332" spans="1:6" x14ac:dyDescent="0.3">
      <c r="A11332" s="213">
        <v>2015</v>
      </c>
      <c r="B11332" s="213" t="s">
        <v>93</v>
      </c>
      <c r="C11332" s="213" t="s">
        <v>85</v>
      </c>
      <c r="D11332" s="213" t="s">
        <v>51</v>
      </c>
      <c r="E11332" s="213">
        <v>41</v>
      </c>
      <c r="F11332" s="213" t="s">
        <v>211</v>
      </c>
    </row>
    <row r="11333" spans="1:6" x14ac:dyDescent="0.3">
      <c r="A11333" s="213">
        <v>2015</v>
      </c>
      <c r="B11333" s="213" t="s">
        <v>93</v>
      </c>
      <c r="C11333" s="213" t="s">
        <v>85</v>
      </c>
      <c r="D11333" s="213" t="s">
        <v>36</v>
      </c>
      <c r="E11333" s="213">
        <v>213</v>
      </c>
      <c r="F11333" s="213" t="s">
        <v>211</v>
      </c>
    </row>
    <row r="11334" spans="1:6" x14ac:dyDescent="0.3">
      <c r="A11334" s="213">
        <v>2015</v>
      </c>
      <c r="B11334" s="213" t="s">
        <v>93</v>
      </c>
      <c r="C11334" s="213" t="s">
        <v>85</v>
      </c>
      <c r="D11334" s="213" t="s">
        <v>21</v>
      </c>
      <c r="E11334" s="213">
        <v>254</v>
      </c>
      <c r="F11334" s="213" t="s">
        <v>211</v>
      </c>
    </row>
    <row r="11335" spans="1:6" x14ac:dyDescent="0.3">
      <c r="A11335" s="213">
        <v>2015</v>
      </c>
      <c r="B11335" s="213" t="s">
        <v>93</v>
      </c>
      <c r="C11335" s="213" t="s">
        <v>85</v>
      </c>
      <c r="D11335" s="213" t="s">
        <v>286</v>
      </c>
      <c r="E11335" s="213">
        <v>31</v>
      </c>
      <c r="F11335" s="213" t="s">
        <v>211</v>
      </c>
    </row>
    <row r="11336" spans="1:6" x14ac:dyDescent="0.3">
      <c r="A11336" s="213">
        <v>2015</v>
      </c>
      <c r="B11336" s="213" t="s">
        <v>93</v>
      </c>
      <c r="C11336" s="213" t="s">
        <v>85</v>
      </c>
      <c r="D11336" s="213" t="s">
        <v>16</v>
      </c>
      <c r="E11336" s="213">
        <v>565</v>
      </c>
      <c r="F11336" s="213" t="s">
        <v>211</v>
      </c>
    </row>
    <row r="11337" spans="1:6" x14ac:dyDescent="0.3">
      <c r="A11337" s="213">
        <v>2015</v>
      </c>
      <c r="B11337" s="213" t="s">
        <v>93</v>
      </c>
      <c r="C11337" s="213" t="s">
        <v>85</v>
      </c>
      <c r="D11337" s="213" t="s">
        <v>2</v>
      </c>
      <c r="E11337" s="292">
        <v>1187</v>
      </c>
      <c r="F11337" s="213" t="s">
        <v>211</v>
      </c>
    </row>
    <row r="11338" spans="1:6" x14ac:dyDescent="0.3">
      <c r="A11338" s="213">
        <v>2015</v>
      </c>
      <c r="B11338" s="213" t="s">
        <v>93</v>
      </c>
      <c r="C11338" s="213" t="s">
        <v>85</v>
      </c>
      <c r="D11338" s="213" t="s">
        <v>288</v>
      </c>
      <c r="E11338" s="213">
        <v>33</v>
      </c>
      <c r="F11338" s="213" t="s">
        <v>211</v>
      </c>
    </row>
    <row r="11339" spans="1:6" x14ac:dyDescent="0.3">
      <c r="A11339" s="213">
        <v>2015</v>
      </c>
      <c r="B11339" s="213" t="s">
        <v>93</v>
      </c>
      <c r="C11339" s="213" t="s">
        <v>85</v>
      </c>
      <c r="D11339" s="213" t="s">
        <v>4</v>
      </c>
      <c r="E11339" s="292">
        <v>1257</v>
      </c>
      <c r="F11339" s="213" t="s">
        <v>211</v>
      </c>
    </row>
    <row r="11340" spans="1:6" x14ac:dyDescent="0.3">
      <c r="A11340" s="213">
        <v>2015</v>
      </c>
      <c r="B11340" s="213" t="s">
        <v>93</v>
      </c>
      <c r="C11340" s="213" t="s">
        <v>85</v>
      </c>
      <c r="D11340" s="213" t="s">
        <v>38</v>
      </c>
      <c r="E11340" s="213">
        <v>99</v>
      </c>
      <c r="F11340" s="213" t="s">
        <v>211</v>
      </c>
    </row>
    <row r="11341" spans="1:6" x14ac:dyDescent="0.3">
      <c r="A11341" s="213">
        <v>2015</v>
      </c>
      <c r="B11341" s="213" t="s">
        <v>93</v>
      </c>
      <c r="C11341" s="213" t="s">
        <v>85</v>
      </c>
      <c r="D11341" s="213" t="s">
        <v>275</v>
      </c>
      <c r="E11341" s="213">
        <v>141</v>
      </c>
      <c r="F11341" s="213" t="s">
        <v>211</v>
      </c>
    </row>
    <row r="11342" spans="1:6" x14ac:dyDescent="0.3">
      <c r="A11342" s="213">
        <v>2015</v>
      </c>
      <c r="B11342" s="213" t="s">
        <v>93</v>
      </c>
      <c r="C11342" s="213" t="s">
        <v>85</v>
      </c>
      <c r="D11342" s="213" t="s">
        <v>8</v>
      </c>
      <c r="E11342" s="213">
        <v>399</v>
      </c>
      <c r="F11342" s="213" t="s">
        <v>211</v>
      </c>
    </row>
    <row r="11343" spans="1:6" x14ac:dyDescent="0.3">
      <c r="A11343" s="213">
        <v>2015</v>
      </c>
      <c r="B11343" s="213" t="s">
        <v>93</v>
      </c>
      <c r="C11343" s="213" t="s">
        <v>85</v>
      </c>
      <c r="D11343" s="213" t="s">
        <v>78</v>
      </c>
      <c r="E11343" s="213">
        <v>575</v>
      </c>
      <c r="F11343" s="213" t="s">
        <v>211</v>
      </c>
    </row>
    <row r="11344" spans="1:6" x14ac:dyDescent="0.3">
      <c r="A11344" s="213">
        <v>2015</v>
      </c>
      <c r="B11344" s="213" t="s">
        <v>93</v>
      </c>
      <c r="C11344" s="213" t="s">
        <v>85</v>
      </c>
      <c r="D11344" s="213" t="s">
        <v>27</v>
      </c>
      <c r="E11344" s="213">
        <v>441</v>
      </c>
      <c r="F11344" s="213" t="s">
        <v>211</v>
      </c>
    </row>
    <row r="11345" spans="1:6" x14ac:dyDescent="0.3">
      <c r="A11345" s="213">
        <v>2015</v>
      </c>
      <c r="B11345" s="213" t="s">
        <v>93</v>
      </c>
      <c r="C11345" s="213" t="s">
        <v>85</v>
      </c>
      <c r="D11345" s="213" t="s">
        <v>13</v>
      </c>
      <c r="E11345" s="213">
        <v>207</v>
      </c>
      <c r="F11345" s="213" t="s">
        <v>211</v>
      </c>
    </row>
    <row r="11346" spans="1:6" x14ac:dyDescent="0.3">
      <c r="A11346" s="213">
        <v>2015</v>
      </c>
      <c r="B11346" s="213" t="s">
        <v>93</v>
      </c>
      <c r="C11346" s="213" t="s">
        <v>85</v>
      </c>
      <c r="D11346" s="213" t="s">
        <v>70</v>
      </c>
      <c r="E11346" s="213">
        <v>535</v>
      </c>
      <c r="F11346" s="213" t="s">
        <v>211</v>
      </c>
    </row>
    <row r="11347" spans="1:6" x14ac:dyDescent="0.3">
      <c r="A11347" s="213">
        <v>2015</v>
      </c>
      <c r="B11347" s="213" t="s">
        <v>93</v>
      </c>
      <c r="C11347" s="213" t="s">
        <v>85</v>
      </c>
      <c r="D11347" s="213" t="s">
        <v>72</v>
      </c>
      <c r="E11347" s="213">
        <v>149</v>
      </c>
      <c r="F11347" s="213" t="s">
        <v>211</v>
      </c>
    </row>
    <row r="11348" spans="1:6" x14ac:dyDescent="0.3">
      <c r="A11348" s="213">
        <v>2015</v>
      </c>
      <c r="B11348" s="213" t="s">
        <v>93</v>
      </c>
      <c r="C11348" s="213" t="s">
        <v>85</v>
      </c>
      <c r="D11348" s="213" t="s">
        <v>276</v>
      </c>
      <c r="E11348" s="213">
        <v>59</v>
      </c>
      <c r="F11348" s="213" t="s">
        <v>211</v>
      </c>
    </row>
    <row r="11349" spans="1:6" x14ac:dyDescent="0.3">
      <c r="A11349" s="213">
        <v>2015</v>
      </c>
      <c r="B11349" s="213" t="s">
        <v>93</v>
      </c>
      <c r="C11349" s="213" t="s">
        <v>85</v>
      </c>
      <c r="D11349" s="213" t="s">
        <v>6</v>
      </c>
      <c r="E11349" s="292">
        <v>1389</v>
      </c>
      <c r="F11349" s="213" t="s">
        <v>211</v>
      </c>
    </row>
    <row r="11350" spans="1:6" x14ac:dyDescent="0.3">
      <c r="A11350" s="213">
        <v>2015</v>
      </c>
      <c r="B11350" s="213" t="s">
        <v>93</v>
      </c>
      <c r="C11350" s="213" t="s">
        <v>85</v>
      </c>
      <c r="D11350" s="213" t="s">
        <v>62</v>
      </c>
      <c r="E11350" s="213">
        <v>344</v>
      </c>
      <c r="F11350" s="213" t="s">
        <v>211</v>
      </c>
    </row>
    <row r="11351" spans="1:6" x14ac:dyDescent="0.3">
      <c r="A11351" s="213">
        <v>2015</v>
      </c>
      <c r="B11351" s="213" t="s">
        <v>93</v>
      </c>
      <c r="C11351" s="213" t="s">
        <v>85</v>
      </c>
      <c r="D11351" s="213" t="s">
        <v>5</v>
      </c>
      <c r="E11351" s="213">
        <v>932</v>
      </c>
      <c r="F11351" s="213" t="s">
        <v>211</v>
      </c>
    </row>
    <row r="11352" spans="1:6" x14ac:dyDescent="0.3">
      <c r="A11352" s="213">
        <v>2015</v>
      </c>
      <c r="B11352" s="213" t="s">
        <v>93</v>
      </c>
      <c r="C11352" s="213" t="s">
        <v>85</v>
      </c>
      <c r="D11352" s="213" t="s">
        <v>76</v>
      </c>
      <c r="E11352" s="213">
        <v>411</v>
      </c>
      <c r="F11352" s="213" t="s">
        <v>211</v>
      </c>
    </row>
    <row r="11353" spans="1:6" x14ac:dyDescent="0.3">
      <c r="A11353" s="213">
        <v>2015</v>
      </c>
      <c r="B11353" s="213" t="s">
        <v>93</v>
      </c>
      <c r="C11353" s="213" t="s">
        <v>85</v>
      </c>
      <c r="D11353" s="213" t="s">
        <v>63</v>
      </c>
      <c r="E11353" s="213">
        <v>108</v>
      </c>
      <c r="F11353" s="213" t="s">
        <v>211</v>
      </c>
    </row>
    <row r="11354" spans="1:6" x14ac:dyDescent="0.3">
      <c r="A11354" s="213">
        <v>2015</v>
      </c>
      <c r="B11354" s="213" t="s">
        <v>93</v>
      </c>
      <c r="C11354" s="213" t="s">
        <v>85</v>
      </c>
      <c r="D11354" s="213" t="s">
        <v>277</v>
      </c>
      <c r="E11354" s="213">
        <v>53</v>
      </c>
      <c r="F11354" s="213" t="s">
        <v>211</v>
      </c>
    </row>
    <row r="11355" spans="1:6" x14ac:dyDescent="0.3">
      <c r="A11355" s="213">
        <v>2015</v>
      </c>
      <c r="B11355" s="213" t="s">
        <v>93</v>
      </c>
      <c r="C11355" s="213" t="s">
        <v>85</v>
      </c>
      <c r="D11355" s="213" t="s">
        <v>43</v>
      </c>
      <c r="E11355" s="213">
        <v>145</v>
      </c>
      <c r="F11355" s="213" t="s">
        <v>211</v>
      </c>
    </row>
    <row r="11356" spans="1:6" x14ac:dyDescent="0.3">
      <c r="A11356" s="213">
        <v>2015</v>
      </c>
      <c r="B11356" s="213" t="s">
        <v>93</v>
      </c>
      <c r="C11356" s="213" t="s">
        <v>85</v>
      </c>
      <c r="D11356" s="213" t="s">
        <v>65</v>
      </c>
      <c r="E11356" s="213">
        <v>145</v>
      </c>
      <c r="F11356" s="213" t="s">
        <v>211</v>
      </c>
    </row>
    <row r="11357" spans="1:6" x14ac:dyDescent="0.3">
      <c r="A11357" s="213">
        <v>2015</v>
      </c>
      <c r="B11357" s="213" t="s">
        <v>93</v>
      </c>
      <c r="C11357" s="213" t="s">
        <v>85</v>
      </c>
      <c r="D11357" s="213" t="s">
        <v>22</v>
      </c>
      <c r="E11357" s="213">
        <v>235</v>
      </c>
      <c r="F11357" s="213" t="s">
        <v>211</v>
      </c>
    </row>
    <row r="11358" spans="1:6" x14ac:dyDescent="0.3">
      <c r="A11358" s="213">
        <v>2015</v>
      </c>
      <c r="B11358" s="213" t="s">
        <v>93</v>
      </c>
      <c r="C11358" s="213" t="s">
        <v>85</v>
      </c>
      <c r="D11358" s="213" t="s">
        <v>61</v>
      </c>
      <c r="E11358" s="213">
        <v>98</v>
      </c>
      <c r="F11358" s="213" t="s">
        <v>211</v>
      </c>
    </row>
    <row r="11359" spans="1:6" x14ac:dyDescent="0.3">
      <c r="A11359" s="213">
        <v>2015</v>
      </c>
      <c r="B11359" s="213" t="s">
        <v>93</v>
      </c>
      <c r="C11359" s="213" t="s">
        <v>85</v>
      </c>
      <c r="D11359" s="213" t="s">
        <v>23</v>
      </c>
      <c r="E11359" s="213">
        <v>276</v>
      </c>
      <c r="F11359" s="213" t="s">
        <v>211</v>
      </c>
    </row>
    <row r="11360" spans="1:6" x14ac:dyDescent="0.3">
      <c r="A11360" s="213">
        <v>2015</v>
      </c>
      <c r="B11360" s="213" t="s">
        <v>93</v>
      </c>
      <c r="C11360" s="213" t="s">
        <v>85</v>
      </c>
      <c r="D11360" s="213" t="s">
        <v>12</v>
      </c>
      <c r="E11360" s="213">
        <v>158</v>
      </c>
      <c r="F11360" s="213" t="s">
        <v>211</v>
      </c>
    </row>
    <row r="11361" spans="1:6" x14ac:dyDescent="0.3">
      <c r="A11361" s="213">
        <v>2015</v>
      </c>
      <c r="B11361" s="213" t="s">
        <v>93</v>
      </c>
      <c r="C11361" s="213" t="s">
        <v>85</v>
      </c>
      <c r="D11361" s="213" t="s">
        <v>278</v>
      </c>
      <c r="E11361" s="213">
        <v>334</v>
      </c>
      <c r="F11361" s="213" t="s">
        <v>211</v>
      </c>
    </row>
    <row r="11362" spans="1:6" x14ac:dyDescent="0.3">
      <c r="A11362" s="213">
        <v>2015</v>
      </c>
      <c r="B11362" s="213" t="s">
        <v>93</v>
      </c>
      <c r="C11362" s="213" t="s">
        <v>85</v>
      </c>
      <c r="D11362" s="213" t="s">
        <v>19</v>
      </c>
      <c r="E11362" s="213">
        <v>348</v>
      </c>
      <c r="F11362" s="213" t="s">
        <v>211</v>
      </c>
    </row>
    <row r="11363" spans="1:6" x14ac:dyDescent="0.3">
      <c r="A11363" s="213">
        <v>2015</v>
      </c>
      <c r="B11363" s="213" t="s">
        <v>93</v>
      </c>
      <c r="C11363" s="213" t="s">
        <v>85</v>
      </c>
      <c r="D11363" s="213" t="s">
        <v>45</v>
      </c>
      <c r="E11363" s="213">
        <v>68</v>
      </c>
      <c r="F11363" s="213" t="s">
        <v>211</v>
      </c>
    </row>
    <row r="11364" spans="1:6" x14ac:dyDescent="0.3">
      <c r="A11364" s="213">
        <v>2015</v>
      </c>
      <c r="B11364" s="213" t="s">
        <v>93</v>
      </c>
      <c r="C11364" s="213" t="s">
        <v>85</v>
      </c>
      <c r="D11364" s="213" t="s">
        <v>48</v>
      </c>
      <c r="E11364" s="213">
        <v>206</v>
      </c>
      <c r="F11364" s="213" t="s">
        <v>211</v>
      </c>
    </row>
    <row r="11365" spans="1:6" x14ac:dyDescent="0.3">
      <c r="A11365" s="213">
        <v>2015</v>
      </c>
      <c r="B11365" s="213" t="s">
        <v>93</v>
      </c>
      <c r="C11365" s="213" t="s">
        <v>85</v>
      </c>
      <c r="D11365" s="213" t="s">
        <v>34</v>
      </c>
      <c r="E11365" s="213">
        <v>106</v>
      </c>
      <c r="F11365" s="213" t="s">
        <v>211</v>
      </c>
    </row>
    <row r="11366" spans="1:6" x14ac:dyDescent="0.3">
      <c r="A11366" s="213">
        <v>2015</v>
      </c>
      <c r="B11366" s="213" t="s">
        <v>93</v>
      </c>
      <c r="C11366" s="213" t="s">
        <v>85</v>
      </c>
      <c r="D11366" s="213" t="s">
        <v>3</v>
      </c>
      <c r="E11366" s="292">
        <v>1142</v>
      </c>
      <c r="F11366" s="213" t="s">
        <v>211</v>
      </c>
    </row>
    <row r="11367" spans="1:6" x14ac:dyDescent="0.3">
      <c r="A11367" s="213">
        <v>2015</v>
      </c>
      <c r="B11367" s="213" t="s">
        <v>93</v>
      </c>
      <c r="C11367" s="213" t="s">
        <v>85</v>
      </c>
      <c r="D11367" s="213" t="s">
        <v>80</v>
      </c>
      <c r="E11367" s="213">
        <v>353</v>
      </c>
      <c r="F11367" s="213" t="s">
        <v>211</v>
      </c>
    </row>
    <row r="11368" spans="1:6" x14ac:dyDescent="0.3">
      <c r="A11368" s="213">
        <v>2015</v>
      </c>
      <c r="B11368" s="213" t="s">
        <v>93</v>
      </c>
      <c r="C11368" s="213" t="s">
        <v>85</v>
      </c>
      <c r="D11368" s="213" t="s">
        <v>39</v>
      </c>
      <c r="E11368" s="213">
        <v>224</v>
      </c>
      <c r="F11368" s="213" t="s">
        <v>211</v>
      </c>
    </row>
    <row r="11369" spans="1:6" x14ac:dyDescent="0.3">
      <c r="A11369" s="213">
        <v>2015</v>
      </c>
      <c r="B11369" s="213" t="s">
        <v>93</v>
      </c>
      <c r="C11369" s="213" t="s">
        <v>85</v>
      </c>
      <c r="D11369" s="213" t="s">
        <v>14</v>
      </c>
      <c r="E11369" s="213">
        <v>649</v>
      </c>
      <c r="F11369" s="213" t="s">
        <v>211</v>
      </c>
    </row>
    <row r="11370" spans="1:6" x14ac:dyDescent="0.3">
      <c r="A11370" s="213">
        <v>2015</v>
      </c>
      <c r="B11370" s="213" t="s">
        <v>93</v>
      </c>
      <c r="C11370" s="213" t="s">
        <v>85</v>
      </c>
      <c r="D11370" s="213" t="s">
        <v>68</v>
      </c>
      <c r="E11370" s="213">
        <v>157</v>
      </c>
      <c r="F11370" s="213" t="s">
        <v>211</v>
      </c>
    </row>
    <row r="11371" spans="1:6" x14ac:dyDescent="0.3">
      <c r="A11371" s="213">
        <v>2015</v>
      </c>
      <c r="B11371" s="213" t="s">
        <v>93</v>
      </c>
      <c r="C11371" s="213" t="s">
        <v>85</v>
      </c>
      <c r="D11371" s="213" t="s">
        <v>69</v>
      </c>
      <c r="E11371" s="213">
        <v>191</v>
      </c>
      <c r="F11371" s="213" t="s">
        <v>211</v>
      </c>
    </row>
    <row r="11372" spans="1:6" x14ac:dyDescent="0.3">
      <c r="A11372" s="213">
        <v>2015</v>
      </c>
      <c r="B11372" s="213" t="s">
        <v>93</v>
      </c>
      <c r="C11372" s="213" t="s">
        <v>85</v>
      </c>
      <c r="D11372" s="213" t="s">
        <v>50</v>
      </c>
      <c r="E11372" s="213">
        <v>33</v>
      </c>
      <c r="F11372" s="213" t="s">
        <v>211</v>
      </c>
    </row>
    <row r="11373" spans="1:6" x14ac:dyDescent="0.3">
      <c r="A11373" s="213">
        <v>2015</v>
      </c>
      <c r="B11373" s="213" t="s">
        <v>93</v>
      </c>
      <c r="C11373" s="213" t="s">
        <v>85</v>
      </c>
      <c r="D11373" s="213" t="s">
        <v>279</v>
      </c>
      <c r="E11373" s="213">
        <v>62</v>
      </c>
      <c r="F11373" s="213" t="s">
        <v>211</v>
      </c>
    </row>
    <row r="11374" spans="1:6" x14ac:dyDescent="0.3">
      <c r="A11374" s="213">
        <v>2015</v>
      </c>
      <c r="B11374" s="213" t="s">
        <v>93</v>
      </c>
      <c r="C11374" s="213" t="s">
        <v>85</v>
      </c>
      <c r="D11374" s="213" t="s">
        <v>24</v>
      </c>
      <c r="E11374" s="213">
        <v>828</v>
      </c>
      <c r="F11374" s="213" t="s">
        <v>211</v>
      </c>
    </row>
    <row r="11375" spans="1:6" x14ac:dyDescent="0.3">
      <c r="A11375" s="213">
        <v>2015</v>
      </c>
      <c r="B11375" s="213" t="s">
        <v>93</v>
      </c>
      <c r="C11375" s="213" t="s">
        <v>85</v>
      </c>
      <c r="D11375" s="213" t="s">
        <v>9</v>
      </c>
      <c r="E11375" s="213">
        <v>550</v>
      </c>
      <c r="F11375" s="213" t="s">
        <v>211</v>
      </c>
    </row>
    <row r="11376" spans="1:6" x14ac:dyDescent="0.3">
      <c r="A11376" s="213">
        <v>2015</v>
      </c>
      <c r="B11376" s="213" t="s">
        <v>93</v>
      </c>
      <c r="C11376" s="213" t="s">
        <v>85</v>
      </c>
      <c r="D11376" s="213" t="s">
        <v>67</v>
      </c>
      <c r="E11376" s="213">
        <v>194</v>
      </c>
      <c r="F11376" s="213" t="s">
        <v>211</v>
      </c>
    </row>
    <row r="11377" spans="1:6" x14ac:dyDescent="0.3">
      <c r="A11377" s="213">
        <v>2015</v>
      </c>
      <c r="B11377" s="213" t="s">
        <v>93</v>
      </c>
      <c r="C11377" s="213" t="s">
        <v>85</v>
      </c>
      <c r="D11377" s="213" t="s">
        <v>28</v>
      </c>
      <c r="E11377" s="213">
        <v>376</v>
      </c>
      <c r="F11377" s="213" t="s">
        <v>211</v>
      </c>
    </row>
    <row r="11378" spans="1:6" x14ac:dyDescent="0.3">
      <c r="A11378" s="213">
        <v>2015</v>
      </c>
      <c r="B11378" s="213" t="s">
        <v>93</v>
      </c>
      <c r="C11378" s="213" t="s">
        <v>85</v>
      </c>
      <c r="D11378" s="213" t="s">
        <v>31</v>
      </c>
      <c r="E11378" s="213">
        <v>230</v>
      </c>
      <c r="F11378" s="213" t="s">
        <v>211</v>
      </c>
    </row>
    <row r="11379" spans="1:6" x14ac:dyDescent="0.3">
      <c r="A11379" s="213">
        <v>2015</v>
      </c>
      <c r="B11379" s="213" t="s">
        <v>93</v>
      </c>
      <c r="C11379" s="213" t="s">
        <v>85</v>
      </c>
      <c r="D11379" s="213" t="s">
        <v>64</v>
      </c>
      <c r="E11379" s="213">
        <v>386</v>
      </c>
      <c r="F11379" s="213" t="s">
        <v>211</v>
      </c>
    </row>
    <row r="11380" spans="1:6" x14ac:dyDescent="0.3">
      <c r="A11380" s="213">
        <v>2015</v>
      </c>
      <c r="B11380" s="213" t="s">
        <v>93</v>
      </c>
      <c r="C11380" s="213" t="s">
        <v>85</v>
      </c>
      <c r="D11380" s="213" t="s">
        <v>280</v>
      </c>
      <c r="E11380" s="213">
        <v>109</v>
      </c>
      <c r="F11380" s="213" t="s">
        <v>211</v>
      </c>
    </row>
    <row r="11381" spans="1:6" x14ac:dyDescent="0.3">
      <c r="A11381" s="213">
        <v>2015</v>
      </c>
      <c r="B11381" s="213" t="s">
        <v>93</v>
      </c>
      <c r="C11381" s="213" t="s">
        <v>85</v>
      </c>
      <c r="D11381" s="213" t="s">
        <v>73</v>
      </c>
      <c r="E11381" s="213">
        <v>495</v>
      </c>
      <c r="F11381" s="213" t="s">
        <v>211</v>
      </c>
    </row>
    <row r="11382" spans="1:6" x14ac:dyDescent="0.3">
      <c r="A11382" s="213">
        <v>2015</v>
      </c>
      <c r="B11382" s="213" t="s">
        <v>93</v>
      </c>
      <c r="C11382" s="213" t="s">
        <v>85</v>
      </c>
      <c r="D11382" s="213" t="s">
        <v>26</v>
      </c>
      <c r="E11382" s="213">
        <v>303</v>
      </c>
      <c r="F11382" s="213" t="s">
        <v>211</v>
      </c>
    </row>
    <row r="11383" spans="1:6" x14ac:dyDescent="0.3">
      <c r="A11383" s="213">
        <v>2015</v>
      </c>
      <c r="B11383" s="213" t="s">
        <v>93</v>
      </c>
      <c r="C11383" s="213" t="s">
        <v>85</v>
      </c>
      <c r="D11383" s="213" t="s">
        <v>32</v>
      </c>
      <c r="E11383" s="213">
        <v>246</v>
      </c>
      <c r="F11383" s="213" t="s">
        <v>211</v>
      </c>
    </row>
    <row r="11384" spans="1:6" x14ac:dyDescent="0.3">
      <c r="A11384" s="213">
        <v>2015</v>
      </c>
      <c r="B11384" s="213" t="s">
        <v>93</v>
      </c>
      <c r="C11384" s="213" t="s">
        <v>85</v>
      </c>
      <c r="D11384" s="213" t="s">
        <v>46</v>
      </c>
      <c r="E11384" s="213">
        <v>526</v>
      </c>
      <c r="F11384" s="213" t="s">
        <v>211</v>
      </c>
    </row>
    <row r="11385" spans="1:6" x14ac:dyDescent="0.3">
      <c r="A11385" s="213">
        <v>2015</v>
      </c>
      <c r="B11385" s="213" t="s">
        <v>93</v>
      </c>
      <c r="C11385" s="213" t="s">
        <v>85</v>
      </c>
      <c r="D11385" s="213" t="s">
        <v>75</v>
      </c>
      <c r="E11385" s="213">
        <v>361</v>
      </c>
      <c r="F11385" s="213" t="s">
        <v>211</v>
      </c>
    </row>
    <row r="11386" spans="1:6" x14ac:dyDescent="0.3">
      <c r="A11386" s="213">
        <v>2015</v>
      </c>
      <c r="B11386" s="213" t="s">
        <v>93</v>
      </c>
      <c r="C11386" s="213" t="s">
        <v>85</v>
      </c>
      <c r="D11386" s="213" t="s">
        <v>10</v>
      </c>
      <c r="E11386" s="213">
        <v>974</v>
      </c>
      <c r="F11386" s="213" t="s">
        <v>211</v>
      </c>
    </row>
    <row r="11387" spans="1:6" x14ac:dyDescent="0.3">
      <c r="A11387" s="213">
        <v>2015</v>
      </c>
      <c r="B11387" s="213" t="s">
        <v>93</v>
      </c>
      <c r="C11387" s="213" t="s">
        <v>85</v>
      </c>
      <c r="D11387" s="213" t="s">
        <v>291</v>
      </c>
      <c r="E11387" s="213">
        <v>119</v>
      </c>
      <c r="F11387" s="213" t="s">
        <v>211</v>
      </c>
    </row>
    <row r="11388" spans="1:6" x14ac:dyDescent="0.3">
      <c r="A11388" s="213">
        <v>2015</v>
      </c>
      <c r="B11388" s="213" t="s">
        <v>93</v>
      </c>
      <c r="C11388" s="213" t="s">
        <v>85</v>
      </c>
      <c r="D11388" s="213" t="s">
        <v>15</v>
      </c>
      <c r="E11388" s="213">
        <v>799</v>
      </c>
      <c r="F11388" s="213" t="s">
        <v>211</v>
      </c>
    </row>
    <row r="11389" spans="1:6" x14ac:dyDescent="0.3">
      <c r="A11389" s="213">
        <v>2015</v>
      </c>
      <c r="B11389" s="213" t="s">
        <v>93</v>
      </c>
      <c r="C11389" s="213" t="s">
        <v>85</v>
      </c>
      <c r="D11389" s="213" t="s">
        <v>18</v>
      </c>
      <c r="E11389" s="213">
        <v>695</v>
      </c>
      <c r="F11389" s="213" t="s">
        <v>211</v>
      </c>
    </row>
    <row r="11390" spans="1:6" x14ac:dyDescent="0.3">
      <c r="A11390" s="213">
        <v>2015</v>
      </c>
      <c r="B11390" s="213" t="s">
        <v>93</v>
      </c>
      <c r="C11390" s="213" t="s">
        <v>85</v>
      </c>
      <c r="D11390" s="213" t="s">
        <v>77</v>
      </c>
      <c r="E11390" s="213">
        <v>254</v>
      </c>
      <c r="F11390" s="213" t="s">
        <v>211</v>
      </c>
    </row>
    <row r="11391" spans="1:6" x14ac:dyDescent="0.3">
      <c r="A11391" s="213">
        <v>2015</v>
      </c>
      <c r="B11391" s="213" t="s">
        <v>93</v>
      </c>
      <c r="C11391" s="213" t="s">
        <v>85</v>
      </c>
      <c r="D11391" s="213" t="s">
        <v>44</v>
      </c>
      <c r="E11391" s="213">
        <v>44</v>
      </c>
      <c r="F11391" s="213" t="s">
        <v>211</v>
      </c>
    </row>
    <row r="11392" spans="1:6" x14ac:dyDescent="0.3">
      <c r="A11392" s="213">
        <v>2015</v>
      </c>
      <c r="B11392" s="213" t="s">
        <v>93</v>
      </c>
      <c r="C11392" s="213" t="s">
        <v>85</v>
      </c>
      <c r="D11392" s="213" t="s">
        <v>71</v>
      </c>
      <c r="E11392" s="213">
        <v>296</v>
      </c>
      <c r="F11392" s="213" t="s">
        <v>211</v>
      </c>
    </row>
    <row r="11393" spans="1:6" x14ac:dyDescent="0.3">
      <c r="A11393" s="213">
        <v>2015</v>
      </c>
      <c r="B11393" s="213" t="s">
        <v>93</v>
      </c>
      <c r="C11393" s="213" t="s">
        <v>85</v>
      </c>
      <c r="D11393" s="213" t="s">
        <v>52</v>
      </c>
      <c r="E11393" s="213">
        <v>73</v>
      </c>
      <c r="F11393" s="213" t="s">
        <v>211</v>
      </c>
    </row>
    <row r="11394" spans="1:6" x14ac:dyDescent="0.3">
      <c r="A11394" s="213">
        <v>2015</v>
      </c>
      <c r="B11394" s="213" t="s">
        <v>93</v>
      </c>
      <c r="C11394" s="213" t="s">
        <v>85</v>
      </c>
      <c r="D11394" s="213" t="s">
        <v>20</v>
      </c>
      <c r="E11394" s="213">
        <v>490</v>
      </c>
      <c r="F11394" s="213" t="s">
        <v>211</v>
      </c>
    </row>
    <row r="11395" spans="1:6" x14ac:dyDescent="0.3">
      <c r="A11395" s="213">
        <v>2015</v>
      </c>
      <c r="B11395" s="213" t="s">
        <v>93</v>
      </c>
      <c r="C11395" s="213" t="s">
        <v>85</v>
      </c>
      <c r="D11395" s="213" t="s">
        <v>95</v>
      </c>
      <c r="E11395" s="213">
        <v>750</v>
      </c>
      <c r="F11395" s="213" t="s">
        <v>211</v>
      </c>
    </row>
    <row r="11396" spans="1:6" x14ac:dyDescent="0.3">
      <c r="A11396" s="213">
        <v>2015</v>
      </c>
      <c r="B11396" s="213" t="s">
        <v>93</v>
      </c>
      <c r="C11396" s="213" t="s">
        <v>85</v>
      </c>
      <c r="D11396" s="213" t="s">
        <v>30</v>
      </c>
      <c r="E11396" s="213">
        <v>92</v>
      </c>
      <c r="F11396" s="213" t="s">
        <v>211</v>
      </c>
    </row>
    <row r="11397" spans="1:6" x14ac:dyDescent="0.3">
      <c r="A11397" s="213">
        <v>2015</v>
      </c>
      <c r="B11397" s="213" t="s">
        <v>93</v>
      </c>
      <c r="C11397" s="213" t="s">
        <v>85</v>
      </c>
      <c r="D11397" s="213" t="s">
        <v>58</v>
      </c>
      <c r="E11397" s="213">
        <v>33</v>
      </c>
      <c r="F11397" s="213" t="s">
        <v>211</v>
      </c>
    </row>
    <row r="11398" spans="1:6" x14ac:dyDescent="0.3">
      <c r="A11398" s="213">
        <v>2015</v>
      </c>
      <c r="B11398" s="213" t="s">
        <v>93</v>
      </c>
      <c r="C11398" s="213" t="s">
        <v>85</v>
      </c>
      <c r="D11398" s="213" t="s">
        <v>281</v>
      </c>
      <c r="E11398" s="292">
        <v>1689</v>
      </c>
      <c r="F11398" s="213" t="s">
        <v>211</v>
      </c>
    </row>
    <row r="11399" spans="1:6" x14ac:dyDescent="0.3">
      <c r="A11399" s="213">
        <v>2015</v>
      </c>
      <c r="B11399" s="213" t="s">
        <v>93</v>
      </c>
      <c r="C11399" s="213" t="s">
        <v>85</v>
      </c>
      <c r="D11399" s="213" t="s">
        <v>282</v>
      </c>
      <c r="E11399" s="213">
        <v>164</v>
      </c>
      <c r="F11399" s="213" t="s">
        <v>211</v>
      </c>
    </row>
    <row r="11400" spans="1:6" x14ac:dyDescent="0.3">
      <c r="A11400" s="213">
        <v>2015</v>
      </c>
      <c r="B11400" s="213" t="s">
        <v>93</v>
      </c>
      <c r="C11400" s="213" t="s">
        <v>85</v>
      </c>
      <c r="D11400" s="213" t="s">
        <v>145</v>
      </c>
      <c r="E11400" s="292">
        <v>8072</v>
      </c>
      <c r="F11400" s="213" t="s">
        <v>211</v>
      </c>
    </row>
    <row r="11401" spans="1:6" x14ac:dyDescent="0.3">
      <c r="A11401" s="213">
        <v>2015</v>
      </c>
      <c r="B11401" s="213" t="s">
        <v>93</v>
      </c>
      <c r="C11401" s="213" t="s">
        <v>85</v>
      </c>
      <c r="D11401" s="213" t="s">
        <v>146</v>
      </c>
      <c r="E11401" s="292">
        <v>4261</v>
      </c>
      <c r="F11401" s="213" t="s">
        <v>211</v>
      </c>
    </row>
    <row r="11402" spans="1:6" x14ac:dyDescent="0.3">
      <c r="A11402" s="213">
        <v>2015</v>
      </c>
      <c r="B11402" s="213" t="s">
        <v>93</v>
      </c>
      <c r="C11402" s="213" t="s">
        <v>85</v>
      </c>
      <c r="D11402" s="213" t="s">
        <v>147</v>
      </c>
      <c r="E11402" s="292">
        <v>9457</v>
      </c>
      <c r="F11402" s="213" t="s">
        <v>211</v>
      </c>
    </row>
    <row r="11403" spans="1:6" x14ac:dyDescent="0.3">
      <c r="A11403" s="213">
        <v>2015</v>
      </c>
      <c r="B11403" s="213" t="s">
        <v>93</v>
      </c>
      <c r="C11403" s="213" t="s">
        <v>158</v>
      </c>
      <c r="D11403" s="213" t="s">
        <v>35</v>
      </c>
      <c r="E11403" s="213">
        <v>30</v>
      </c>
      <c r="F11403" s="213" t="s">
        <v>211</v>
      </c>
    </row>
    <row r="11404" spans="1:6" x14ac:dyDescent="0.3">
      <c r="A11404" s="213">
        <v>2015</v>
      </c>
      <c r="B11404" s="213" t="s">
        <v>93</v>
      </c>
      <c r="C11404" s="213" t="s">
        <v>158</v>
      </c>
      <c r="D11404" s="213" t="s">
        <v>41</v>
      </c>
      <c r="E11404" s="213">
        <v>34</v>
      </c>
      <c r="F11404" s="213" t="s">
        <v>211</v>
      </c>
    </row>
    <row r="11405" spans="1:6" x14ac:dyDescent="0.3">
      <c r="A11405" s="213">
        <v>2015</v>
      </c>
      <c r="B11405" s="213" t="s">
        <v>93</v>
      </c>
      <c r="C11405" s="213" t="s">
        <v>158</v>
      </c>
      <c r="D11405" s="213" t="s">
        <v>59</v>
      </c>
      <c r="E11405" s="213">
        <v>60</v>
      </c>
      <c r="F11405" s="213" t="s">
        <v>211</v>
      </c>
    </row>
    <row r="11406" spans="1:6" x14ac:dyDescent="0.3">
      <c r="A11406" s="213">
        <v>2015</v>
      </c>
      <c r="B11406" s="213" t="s">
        <v>93</v>
      </c>
      <c r="C11406" s="213" t="s">
        <v>158</v>
      </c>
      <c r="D11406" s="213" t="s">
        <v>79</v>
      </c>
      <c r="E11406" s="213">
        <v>675</v>
      </c>
      <c r="F11406" s="213" t="s">
        <v>211</v>
      </c>
    </row>
    <row r="11407" spans="1:6" x14ac:dyDescent="0.3">
      <c r="A11407" s="213">
        <v>2015</v>
      </c>
      <c r="B11407" s="213" t="s">
        <v>93</v>
      </c>
      <c r="C11407" s="213" t="s">
        <v>158</v>
      </c>
      <c r="D11407" s="213" t="s">
        <v>17</v>
      </c>
      <c r="E11407" s="213">
        <v>380</v>
      </c>
      <c r="F11407" s="213" t="s">
        <v>211</v>
      </c>
    </row>
    <row r="11408" spans="1:6" x14ac:dyDescent="0.3">
      <c r="A11408" s="213">
        <v>2015</v>
      </c>
      <c r="B11408" s="213" t="s">
        <v>93</v>
      </c>
      <c r="C11408" s="213" t="s">
        <v>158</v>
      </c>
      <c r="D11408" s="213" t="s">
        <v>274</v>
      </c>
      <c r="E11408" s="213">
        <v>46</v>
      </c>
      <c r="F11408" s="213" t="s">
        <v>211</v>
      </c>
    </row>
    <row r="11409" spans="1:6" x14ac:dyDescent="0.3">
      <c r="A11409" s="213">
        <v>2015</v>
      </c>
      <c r="B11409" s="213" t="s">
        <v>93</v>
      </c>
      <c r="C11409" s="213" t="s">
        <v>158</v>
      </c>
      <c r="D11409" s="213" t="s">
        <v>66</v>
      </c>
      <c r="E11409" s="213">
        <v>97</v>
      </c>
      <c r="F11409" s="213" t="s">
        <v>211</v>
      </c>
    </row>
    <row r="11410" spans="1:6" x14ac:dyDescent="0.3">
      <c r="A11410" s="213">
        <v>2015</v>
      </c>
      <c r="B11410" s="213" t="s">
        <v>93</v>
      </c>
      <c r="C11410" s="213" t="s">
        <v>158</v>
      </c>
      <c r="D11410" s="213" t="s">
        <v>283</v>
      </c>
      <c r="E11410" s="213">
        <v>43</v>
      </c>
      <c r="F11410" s="213" t="s">
        <v>211</v>
      </c>
    </row>
    <row r="11411" spans="1:6" x14ac:dyDescent="0.3">
      <c r="A11411" s="213">
        <v>2015</v>
      </c>
      <c r="B11411" s="213" t="s">
        <v>93</v>
      </c>
      <c r="C11411" s="213" t="s">
        <v>158</v>
      </c>
      <c r="D11411" s="213" t="s">
        <v>11</v>
      </c>
      <c r="E11411" s="213">
        <v>653</v>
      </c>
      <c r="F11411" s="213" t="s">
        <v>211</v>
      </c>
    </row>
    <row r="11412" spans="1:6" x14ac:dyDescent="0.3">
      <c r="A11412" s="213">
        <v>2015</v>
      </c>
      <c r="B11412" s="213" t="s">
        <v>93</v>
      </c>
      <c r="C11412" s="213" t="s">
        <v>158</v>
      </c>
      <c r="D11412" s="213" t="s">
        <v>56</v>
      </c>
      <c r="E11412" s="213">
        <v>171</v>
      </c>
      <c r="F11412" s="213" t="s">
        <v>211</v>
      </c>
    </row>
    <row r="11413" spans="1:6" x14ac:dyDescent="0.3">
      <c r="A11413" s="213">
        <v>2015</v>
      </c>
      <c r="B11413" s="213" t="s">
        <v>93</v>
      </c>
      <c r="C11413" s="213" t="s">
        <v>158</v>
      </c>
      <c r="D11413" s="213" t="s">
        <v>29</v>
      </c>
      <c r="E11413" s="213">
        <v>205</v>
      </c>
      <c r="F11413" s="213" t="s">
        <v>211</v>
      </c>
    </row>
    <row r="11414" spans="1:6" x14ac:dyDescent="0.3">
      <c r="A11414" s="213">
        <v>2015</v>
      </c>
      <c r="B11414" s="213" t="s">
        <v>93</v>
      </c>
      <c r="C11414" s="213" t="s">
        <v>158</v>
      </c>
      <c r="D11414" s="213" t="s">
        <v>47</v>
      </c>
      <c r="E11414" s="213">
        <v>473</v>
      </c>
      <c r="F11414" s="213" t="s">
        <v>211</v>
      </c>
    </row>
    <row r="11415" spans="1:6" x14ac:dyDescent="0.3">
      <c r="A11415" s="213">
        <v>2015</v>
      </c>
      <c r="B11415" s="213" t="s">
        <v>93</v>
      </c>
      <c r="C11415" s="213" t="s">
        <v>158</v>
      </c>
      <c r="D11415" s="213" t="s">
        <v>57</v>
      </c>
      <c r="E11415" s="213">
        <v>99</v>
      </c>
      <c r="F11415" s="213" t="s">
        <v>211</v>
      </c>
    </row>
    <row r="11416" spans="1:6" x14ac:dyDescent="0.3">
      <c r="A11416" s="213">
        <v>2015</v>
      </c>
      <c r="B11416" s="213" t="s">
        <v>93</v>
      </c>
      <c r="C11416" s="213" t="s">
        <v>158</v>
      </c>
      <c r="D11416" s="213" t="s">
        <v>74</v>
      </c>
      <c r="E11416" s="213">
        <v>461</v>
      </c>
      <c r="F11416" s="213" t="s">
        <v>211</v>
      </c>
    </row>
    <row r="11417" spans="1:6" x14ac:dyDescent="0.3">
      <c r="A11417" s="213">
        <v>2015</v>
      </c>
      <c r="B11417" s="213" t="s">
        <v>93</v>
      </c>
      <c r="C11417" s="213" t="s">
        <v>158</v>
      </c>
      <c r="D11417" s="213" t="s">
        <v>53</v>
      </c>
      <c r="E11417" s="213">
        <v>56</v>
      </c>
      <c r="F11417" s="213" t="s">
        <v>211</v>
      </c>
    </row>
    <row r="11418" spans="1:6" x14ac:dyDescent="0.3">
      <c r="A11418" s="213">
        <v>2015</v>
      </c>
      <c r="B11418" s="213" t="s">
        <v>93</v>
      </c>
      <c r="C11418" s="213" t="s">
        <v>158</v>
      </c>
      <c r="D11418" s="213" t="s">
        <v>33</v>
      </c>
      <c r="E11418" s="213">
        <v>116</v>
      </c>
      <c r="F11418" s="213" t="s">
        <v>211</v>
      </c>
    </row>
    <row r="11419" spans="1:6" x14ac:dyDescent="0.3">
      <c r="A11419" s="213">
        <v>2015</v>
      </c>
      <c r="B11419" s="213" t="s">
        <v>93</v>
      </c>
      <c r="C11419" s="213" t="s">
        <v>158</v>
      </c>
      <c r="D11419" s="213" t="s">
        <v>60</v>
      </c>
      <c r="E11419" s="213">
        <v>180</v>
      </c>
      <c r="F11419" s="213" t="s">
        <v>211</v>
      </c>
    </row>
    <row r="11420" spans="1:6" x14ac:dyDescent="0.3">
      <c r="A11420" s="213">
        <v>2015</v>
      </c>
      <c r="B11420" s="213" t="s">
        <v>93</v>
      </c>
      <c r="C11420" s="213" t="s">
        <v>158</v>
      </c>
      <c r="D11420" s="213" t="s">
        <v>25</v>
      </c>
      <c r="E11420" s="213">
        <v>436</v>
      </c>
      <c r="F11420" s="213" t="s">
        <v>211</v>
      </c>
    </row>
    <row r="11421" spans="1:6" x14ac:dyDescent="0.3">
      <c r="A11421" s="213">
        <v>2015</v>
      </c>
      <c r="B11421" s="213" t="s">
        <v>93</v>
      </c>
      <c r="C11421" s="213" t="s">
        <v>158</v>
      </c>
      <c r="D11421" s="213" t="s">
        <v>7</v>
      </c>
      <c r="E11421" s="213">
        <v>564</v>
      </c>
      <c r="F11421" s="213" t="s">
        <v>211</v>
      </c>
    </row>
    <row r="11422" spans="1:6" x14ac:dyDescent="0.3">
      <c r="A11422" s="213">
        <v>2015</v>
      </c>
      <c r="B11422" s="213" t="s">
        <v>93</v>
      </c>
      <c r="C11422" s="213" t="s">
        <v>158</v>
      </c>
      <c r="D11422" s="213" t="s">
        <v>36</v>
      </c>
      <c r="E11422" s="213">
        <v>169</v>
      </c>
      <c r="F11422" s="213" t="s">
        <v>211</v>
      </c>
    </row>
    <row r="11423" spans="1:6" x14ac:dyDescent="0.3">
      <c r="A11423" s="213">
        <v>2015</v>
      </c>
      <c r="B11423" s="213" t="s">
        <v>93</v>
      </c>
      <c r="C11423" s="213" t="s">
        <v>158</v>
      </c>
      <c r="D11423" s="213" t="s">
        <v>21</v>
      </c>
      <c r="E11423" s="213">
        <v>177</v>
      </c>
      <c r="F11423" s="213" t="s">
        <v>211</v>
      </c>
    </row>
    <row r="11424" spans="1:6" x14ac:dyDescent="0.3">
      <c r="A11424" s="213">
        <v>2015</v>
      </c>
      <c r="B11424" s="213" t="s">
        <v>93</v>
      </c>
      <c r="C11424" s="213" t="s">
        <v>158</v>
      </c>
      <c r="D11424" s="213" t="s">
        <v>286</v>
      </c>
      <c r="E11424" s="213">
        <v>32</v>
      </c>
      <c r="F11424" s="213" t="s">
        <v>211</v>
      </c>
    </row>
    <row r="11425" spans="1:6" x14ac:dyDescent="0.3">
      <c r="A11425" s="213">
        <v>2015</v>
      </c>
      <c r="B11425" s="213" t="s">
        <v>93</v>
      </c>
      <c r="C11425" s="213" t="s">
        <v>158</v>
      </c>
      <c r="D11425" s="213" t="s">
        <v>16</v>
      </c>
      <c r="E11425" s="213">
        <v>409</v>
      </c>
      <c r="F11425" s="213" t="s">
        <v>211</v>
      </c>
    </row>
    <row r="11426" spans="1:6" x14ac:dyDescent="0.3">
      <c r="A11426" s="213">
        <v>2015</v>
      </c>
      <c r="B11426" s="213" t="s">
        <v>93</v>
      </c>
      <c r="C11426" s="213" t="s">
        <v>158</v>
      </c>
      <c r="D11426" s="213" t="s">
        <v>2</v>
      </c>
      <c r="E11426" s="213">
        <v>910</v>
      </c>
      <c r="F11426" s="213" t="s">
        <v>211</v>
      </c>
    </row>
    <row r="11427" spans="1:6" x14ac:dyDescent="0.3">
      <c r="A11427" s="213">
        <v>2015</v>
      </c>
      <c r="B11427" s="213" t="s">
        <v>93</v>
      </c>
      <c r="C11427" s="213" t="s">
        <v>158</v>
      </c>
      <c r="D11427" s="213" t="s">
        <v>4</v>
      </c>
      <c r="E11427" s="213">
        <v>940</v>
      </c>
      <c r="F11427" s="213" t="s">
        <v>211</v>
      </c>
    </row>
    <row r="11428" spans="1:6" x14ac:dyDescent="0.3">
      <c r="A11428" s="213">
        <v>2015</v>
      </c>
      <c r="B11428" s="213" t="s">
        <v>93</v>
      </c>
      <c r="C11428" s="213" t="s">
        <v>158</v>
      </c>
      <c r="D11428" s="213" t="s">
        <v>38</v>
      </c>
      <c r="E11428" s="213">
        <v>74</v>
      </c>
      <c r="F11428" s="213" t="s">
        <v>211</v>
      </c>
    </row>
    <row r="11429" spans="1:6" x14ac:dyDescent="0.3">
      <c r="A11429" s="213">
        <v>2015</v>
      </c>
      <c r="B11429" s="213" t="s">
        <v>93</v>
      </c>
      <c r="C11429" s="213" t="s">
        <v>158</v>
      </c>
      <c r="D11429" s="213" t="s">
        <v>275</v>
      </c>
      <c r="E11429" s="213">
        <v>101</v>
      </c>
      <c r="F11429" s="213" t="s">
        <v>211</v>
      </c>
    </row>
    <row r="11430" spans="1:6" x14ac:dyDescent="0.3">
      <c r="A11430" s="213">
        <v>2015</v>
      </c>
      <c r="B11430" s="213" t="s">
        <v>93</v>
      </c>
      <c r="C11430" s="213" t="s">
        <v>158</v>
      </c>
      <c r="D11430" s="213" t="s">
        <v>8</v>
      </c>
      <c r="E11430" s="213">
        <v>278</v>
      </c>
      <c r="F11430" s="213" t="s">
        <v>211</v>
      </c>
    </row>
    <row r="11431" spans="1:6" x14ac:dyDescent="0.3">
      <c r="A11431" s="213">
        <v>2015</v>
      </c>
      <c r="B11431" s="213" t="s">
        <v>93</v>
      </c>
      <c r="C11431" s="213" t="s">
        <v>158</v>
      </c>
      <c r="D11431" s="213" t="s">
        <v>78</v>
      </c>
      <c r="E11431" s="213">
        <v>415</v>
      </c>
      <c r="F11431" s="213" t="s">
        <v>211</v>
      </c>
    </row>
    <row r="11432" spans="1:6" x14ac:dyDescent="0.3">
      <c r="A11432" s="213">
        <v>2015</v>
      </c>
      <c r="B11432" s="213" t="s">
        <v>93</v>
      </c>
      <c r="C11432" s="213" t="s">
        <v>158</v>
      </c>
      <c r="D11432" s="213" t="s">
        <v>27</v>
      </c>
      <c r="E11432" s="213">
        <v>312</v>
      </c>
      <c r="F11432" s="213" t="s">
        <v>211</v>
      </c>
    </row>
    <row r="11433" spans="1:6" x14ac:dyDescent="0.3">
      <c r="A11433" s="213">
        <v>2015</v>
      </c>
      <c r="B11433" s="213" t="s">
        <v>93</v>
      </c>
      <c r="C11433" s="213" t="s">
        <v>158</v>
      </c>
      <c r="D11433" s="213" t="s">
        <v>13</v>
      </c>
      <c r="E11433" s="213">
        <v>143</v>
      </c>
      <c r="F11433" s="213" t="s">
        <v>211</v>
      </c>
    </row>
    <row r="11434" spans="1:6" x14ac:dyDescent="0.3">
      <c r="A11434" s="213">
        <v>2015</v>
      </c>
      <c r="B11434" s="213" t="s">
        <v>93</v>
      </c>
      <c r="C11434" s="213" t="s">
        <v>158</v>
      </c>
      <c r="D11434" s="213" t="s">
        <v>70</v>
      </c>
      <c r="E11434" s="213">
        <v>403</v>
      </c>
      <c r="F11434" s="213" t="s">
        <v>211</v>
      </c>
    </row>
    <row r="11435" spans="1:6" x14ac:dyDescent="0.3">
      <c r="A11435" s="213">
        <v>2015</v>
      </c>
      <c r="B11435" s="213" t="s">
        <v>93</v>
      </c>
      <c r="C11435" s="213" t="s">
        <v>158</v>
      </c>
      <c r="D11435" s="213" t="s">
        <v>72</v>
      </c>
      <c r="E11435" s="213">
        <v>102</v>
      </c>
      <c r="F11435" s="213" t="s">
        <v>211</v>
      </c>
    </row>
    <row r="11436" spans="1:6" x14ac:dyDescent="0.3">
      <c r="A11436" s="213">
        <v>2015</v>
      </c>
      <c r="B11436" s="213" t="s">
        <v>93</v>
      </c>
      <c r="C11436" s="213" t="s">
        <v>158</v>
      </c>
      <c r="D11436" s="213" t="s">
        <v>276</v>
      </c>
      <c r="E11436" s="213">
        <v>52</v>
      </c>
      <c r="F11436" s="213" t="s">
        <v>211</v>
      </c>
    </row>
    <row r="11437" spans="1:6" x14ac:dyDescent="0.3">
      <c r="A11437" s="213">
        <v>2015</v>
      </c>
      <c r="B11437" s="213" t="s">
        <v>93</v>
      </c>
      <c r="C11437" s="213" t="s">
        <v>158</v>
      </c>
      <c r="D11437" s="213" t="s">
        <v>6</v>
      </c>
      <c r="E11437" s="292">
        <v>1050</v>
      </c>
      <c r="F11437" s="213" t="s">
        <v>211</v>
      </c>
    </row>
    <row r="11438" spans="1:6" x14ac:dyDescent="0.3">
      <c r="A11438" s="213">
        <v>2015</v>
      </c>
      <c r="B11438" s="213" t="s">
        <v>93</v>
      </c>
      <c r="C11438" s="213" t="s">
        <v>158</v>
      </c>
      <c r="D11438" s="213" t="s">
        <v>62</v>
      </c>
      <c r="E11438" s="213">
        <v>249</v>
      </c>
      <c r="F11438" s="213" t="s">
        <v>211</v>
      </c>
    </row>
    <row r="11439" spans="1:6" x14ac:dyDescent="0.3">
      <c r="A11439" s="213">
        <v>2015</v>
      </c>
      <c r="B11439" s="213" t="s">
        <v>93</v>
      </c>
      <c r="C11439" s="213" t="s">
        <v>158</v>
      </c>
      <c r="D11439" s="213" t="s">
        <v>5</v>
      </c>
      <c r="E11439" s="213">
        <v>730</v>
      </c>
      <c r="F11439" s="213" t="s">
        <v>211</v>
      </c>
    </row>
    <row r="11440" spans="1:6" x14ac:dyDescent="0.3">
      <c r="A11440" s="213">
        <v>2015</v>
      </c>
      <c r="B11440" s="213" t="s">
        <v>93</v>
      </c>
      <c r="C11440" s="213" t="s">
        <v>158</v>
      </c>
      <c r="D11440" s="213" t="s">
        <v>76</v>
      </c>
      <c r="E11440" s="213">
        <v>344</v>
      </c>
      <c r="F11440" s="213" t="s">
        <v>211</v>
      </c>
    </row>
    <row r="11441" spans="1:6" x14ac:dyDescent="0.3">
      <c r="A11441" s="213">
        <v>2015</v>
      </c>
      <c r="B11441" s="213" t="s">
        <v>93</v>
      </c>
      <c r="C11441" s="213" t="s">
        <v>158</v>
      </c>
      <c r="D11441" s="213" t="s">
        <v>63</v>
      </c>
      <c r="E11441" s="213">
        <v>64</v>
      </c>
      <c r="F11441" s="213" t="s">
        <v>211</v>
      </c>
    </row>
    <row r="11442" spans="1:6" x14ac:dyDescent="0.3">
      <c r="A11442" s="213">
        <v>2015</v>
      </c>
      <c r="B11442" s="213" t="s">
        <v>93</v>
      </c>
      <c r="C11442" s="213" t="s">
        <v>158</v>
      </c>
      <c r="D11442" s="213" t="s">
        <v>277</v>
      </c>
      <c r="E11442" s="213">
        <v>41</v>
      </c>
      <c r="F11442" s="213" t="s">
        <v>211</v>
      </c>
    </row>
    <row r="11443" spans="1:6" x14ac:dyDescent="0.3">
      <c r="A11443" s="213">
        <v>2015</v>
      </c>
      <c r="B11443" s="213" t="s">
        <v>93</v>
      </c>
      <c r="C11443" s="213" t="s">
        <v>158</v>
      </c>
      <c r="D11443" s="213" t="s">
        <v>43</v>
      </c>
      <c r="E11443" s="213">
        <v>108</v>
      </c>
      <c r="F11443" s="213" t="s">
        <v>211</v>
      </c>
    </row>
    <row r="11444" spans="1:6" x14ac:dyDescent="0.3">
      <c r="A11444" s="213">
        <v>2015</v>
      </c>
      <c r="B11444" s="213" t="s">
        <v>93</v>
      </c>
      <c r="C11444" s="213" t="s">
        <v>158</v>
      </c>
      <c r="D11444" s="213" t="s">
        <v>65</v>
      </c>
      <c r="E11444" s="213">
        <v>138</v>
      </c>
      <c r="F11444" s="213" t="s">
        <v>211</v>
      </c>
    </row>
    <row r="11445" spans="1:6" x14ac:dyDescent="0.3">
      <c r="A11445" s="213">
        <v>2015</v>
      </c>
      <c r="B11445" s="213" t="s">
        <v>93</v>
      </c>
      <c r="C11445" s="213" t="s">
        <v>158</v>
      </c>
      <c r="D11445" s="213" t="s">
        <v>22</v>
      </c>
      <c r="E11445" s="213">
        <v>169</v>
      </c>
      <c r="F11445" s="213" t="s">
        <v>211</v>
      </c>
    </row>
    <row r="11446" spans="1:6" x14ac:dyDescent="0.3">
      <c r="A11446" s="213">
        <v>2015</v>
      </c>
      <c r="B11446" s="213" t="s">
        <v>93</v>
      </c>
      <c r="C11446" s="213" t="s">
        <v>158</v>
      </c>
      <c r="D11446" s="213" t="s">
        <v>61</v>
      </c>
      <c r="E11446" s="213">
        <v>74</v>
      </c>
      <c r="F11446" s="213" t="s">
        <v>211</v>
      </c>
    </row>
    <row r="11447" spans="1:6" x14ac:dyDescent="0.3">
      <c r="A11447" s="213">
        <v>2015</v>
      </c>
      <c r="B11447" s="213" t="s">
        <v>93</v>
      </c>
      <c r="C11447" s="213" t="s">
        <v>158</v>
      </c>
      <c r="D11447" s="213" t="s">
        <v>23</v>
      </c>
      <c r="E11447" s="213">
        <v>228</v>
      </c>
      <c r="F11447" s="213" t="s">
        <v>211</v>
      </c>
    </row>
    <row r="11448" spans="1:6" x14ac:dyDescent="0.3">
      <c r="A11448" s="213">
        <v>2015</v>
      </c>
      <c r="B11448" s="213" t="s">
        <v>93</v>
      </c>
      <c r="C11448" s="213" t="s">
        <v>158</v>
      </c>
      <c r="D11448" s="213" t="s">
        <v>12</v>
      </c>
      <c r="E11448" s="213">
        <v>93</v>
      </c>
      <c r="F11448" s="213" t="s">
        <v>211</v>
      </c>
    </row>
    <row r="11449" spans="1:6" x14ac:dyDescent="0.3">
      <c r="A11449" s="213">
        <v>2015</v>
      </c>
      <c r="B11449" s="213" t="s">
        <v>93</v>
      </c>
      <c r="C11449" s="213" t="s">
        <v>158</v>
      </c>
      <c r="D11449" s="213" t="s">
        <v>278</v>
      </c>
      <c r="E11449" s="213">
        <v>245</v>
      </c>
      <c r="F11449" s="213" t="s">
        <v>211</v>
      </c>
    </row>
    <row r="11450" spans="1:6" x14ac:dyDescent="0.3">
      <c r="A11450" s="213">
        <v>2015</v>
      </c>
      <c r="B11450" s="213" t="s">
        <v>93</v>
      </c>
      <c r="C11450" s="213" t="s">
        <v>158</v>
      </c>
      <c r="D11450" s="213" t="s">
        <v>19</v>
      </c>
      <c r="E11450" s="213">
        <v>232</v>
      </c>
      <c r="F11450" s="213" t="s">
        <v>211</v>
      </c>
    </row>
    <row r="11451" spans="1:6" x14ac:dyDescent="0.3">
      <c r="A11451" s="213">
        <v>2015</v>
      </c>
      <c r="B11451" s="213" t="s">
        <v>93</v>
      </c>
      <c r="C11451" s="213" t="s">
        <v>158</v>
      </c>
      <c r="D11451" s="213" t="s">
        <v>45</v>
      </c>
      <c r="E11451" s="213">
        <v>66</v>
      </c>
      <c r="F11451" s="213" t="s">
        <v>211</v>
      </c>
    </row>
    <row r="11452" spans="1:6" x14ac:dyDescent="0.3">
      <c r="A11452" s="213">
        <v>2015</v>
      </c>
      <c r="B11452" s="213" t="s">
        <v>93</v>
      </c>
      <c r="C11452" s="213" t="s">
        <v>158</v>
      </c>
      <c r="D11452" s="213" t="s">
        <v>48</v>
      </c>
      <c r="E11452" s="213">
        <v>165</v>
      </c>
      <c r="F11452" s="213" t="s">
        <v>211</v>
      </c>
    </row>
    <row r="11453" spans="1:6" x14ac:dyDescent="0.3">
      <c r="A11453" s="213">
        <v>2015</v>
      </c>
      <c r="B11453" s="213" t="s">
        <v>93</v>
      </c>
      <c r="C11453" s="213" t="s">
        <v>158</v>
      </c>
      <c r="D11453" s="213" t="s">
        <v>34</v>
      </c>
      <c r="E11453" s="213">
        <v>65</v>
      </c>
      <c r="F11453" s="213" t="s">
        <v>211</v>
      </c>
    </row>
    <row r="11454" spans="1:6" x14ac:dyDescent="0.3">
      <c r="A11454" s="213">
        <v>2015</v>
      </c>
      <c r="B11454" s="213" t="s">
        <v>93</v>
      </c>
      <c r="C11454" s="213" t="s">
        <v>158</v>
      </c>
      <c r="D11454" s="213" t="s">
        <v>3</v>
      </c>
      <c r="E11454" s="213">
        <v>876</v>
      </c>
      <c r="F11454" s="213" t="s">
        <v>211</v>
      </c>
    </row>
    <row r="11455" spans="1:6" x14ac:dyDescent="0.3">
      <c r="A11455" s="213">
        <v>2015</v>
      </c>
      <c r="B11455" s="213" t="s">
        <v>93</v>
      </c>
      <c r="C11455" s="213" t="s">
        <v>158</v>
      </c>
      <c r="D11455" s="213" t="s">
        <v>80</v>
      </c>
      <c r="E11455" s="213">
        <v>304</v>
      </c>
      <c r="F11455" s="213" t="s">
        <v>211</v>
      </c>
    </row>
    <row r="11456" spans="1:6" x14ac:dyDescent="0.3">
      <c r="A11456" s="213">
        <v>2015</v>
      </c>
      <c r="B11456" s="213" t="s">
        <v>93</v>
      </c>
      <c r="C11456" s="213" t="s">
        <v>158</v>
      </c>
      <c r="D11456" s="213" t="s">
        <v>39</v>
      </c>
      <c r="E11456" s="213">
        <v>149</v>
      </c>
      <c r="F11456" s="213" t="s">
        <v>211</v>
      </c>
    </row>
    <row r="11457" spans="1:6" x14ac:dyDescent="0.3">
      <c r="A11457" s="213">
        <v>2015</v>
      </c>
      <c r="B11457" s="213" t="s">
        <v>93</v>
      </c>
      <c r="C11457" s="213" t="s">
        <v>158</v>
      </c>
      <c r="D11457" s="213" t="s">
        <v>14</v>
      </c>
      <c r="E11457" s="213">
        <v>550</v>
      </c>
      <c r="F11457" s="213" t="s">
        <v>211</v>
      </c>
    </row>
    <row r="11458" spans="1:6" x14ac:dyDescent="0.3">
      <c r="A11458" s="213">
        <v>2015</v>
      </c>
      <c r="B11458" s="213" t="s">
        <v>93</v>
      </c>
      <c r="C11458" s="213" t="s">
        <v>158</v>
      </c>
      <c r="D11458" s="213" t="s">
        <v>68</v>
      </c>
      <c r="E11458" s="213">
        <v>129</v>
      </c>
      <c r="F11458" s="213" t="s">
        <v>211</v>
      </c>
    </row>
    <row r="11459" spans="1:6" x14ac:dyDescent="0.3">
      <c r="A11459" s="213">
        <v>2015</v>
      </c>
      <c r="B11459" s="213" t="s">
        <v>93</v>
      </c>
      <c r="C11459" s="213" t="s">
        <v>158</v>
      </c>
      <c r="D11459" s="213" t="s">
        <v>69</v>
      </c>
      <c r="E11459" s="213">
        <v>119</v>
      </c>
      <c r="F11459" s="213" t="s">
        <v>211</v>
      </c>
    </row>
    <row r="11460" spans="1:6" x14ac:dyDescent="0.3">
      <c r="A11460" s="213">
        <v>2015</v>
      </c>
      <c r="B11460" s="213" t="s">
        <v>93</v>
      </c>
      <c r="C11460" s="213" t="s">
        <v>158</v>
      </c>
      <c r="D11460" s="213" t="s">
        <v>279</v>
      </c>
      <c r="E11460" s="213">
        <v>61</v>
      </c>
      <c r="F11460" s="213" t="s">
        <v>211</v>
      </c>
    </row>
    <row r="11461" spans="1:6" x14ac:dyDescent="0.3">
      <c r="A11461" s="213">
        <v>2015</v>
      </c>
      <c r="B11461" s="213" t="s">
        <v>93</v>
      </c>
      <c r="C11461" s="213" t="s">
        <v>158</v>
      </c>
      <c r="D11461" s="213" t="s">
        <v>24</v>
      </c>
      <c r="E11461" s="213">
        <v>577</v>
      </c>
      <c r="F11461" s="213" t="s">
        <v>211</v>
      </c>
    </row>
    <row r="11462" spans="1:6" x14ac:dyDescent="0.3">
      <c r="A11462" s="213">
        <v>2015</v>
      </c>
      <c r="B11462" s="213" t="s">
        <v>93</v>
      </c>
      <c r="C11462" s="213" t="s">
        <v>158</v>
      </c>
      <c r="D11462" s="213" t="s">
        <v>9</v>
      </c>
      <c r="E11462" s="213">
        <v>405</v>
      </c>
      <c r="F11462" s="213" t="s">
        <v>211</v>
      </c>
    </row>
    <row r="11463" spans="1:6" x14ac:dyDescent="0.3">
      <c r="A11463" s="213">
        <v>2015</v>
      </c>
      <c r="B11463" s="213" t="s">
        <v>93</v>
      </c>
      <c r="C11463" s="213" t="s">
        <v>158</v>
      </c>
      <c r="D11463" s="213" t="s">
        <v>67</v>
      </c>
      <c r="E11463" s="213">
        <v>150</v>
      </c>
      <c r="F11463" s="213" t="s">
        <v>211</v>
      </c>
    </row>
    <row r="11464" spans="1:6" x14ac:dyDescent="0.3">
      <c r="A11464" s="213">
        <v>2015</v>
      </c>
      <c r="B11464" s="213" t="s">
        <v>93</v>
      </c>
      <c r="C11464" s="213" t="s">
        <v>158</v>
      </c>
      <c r="D11464" s="213" t="s">
        <v>28</v>
      </c>
      <c r="E11464" s="213">
        <v>312</v>
      </c>
      <c r="F11464" s="213" t="s">
        <v>211</v>
      </c>
    </row>
    <row r="11465" spans="1:6" x14ac:dyDescent="0.3">
      <c r="A11465" s="213">
        <v>2015</v>
      </c>
      <c r="B11465" s="213" t="s">
        <v>93</v>
      </c>
      <c r="C11465" s="213" t="s">
        <v>158</v>
      </c>
      <c r="D11465" s="213" t="s">
        <v>31</v>
      </c>
      <c r="E11465" s="213">
        <v>195</v>
      </c>
      <c r="F11465" s="213" t="s">
        <v>211</v>
      </c>
    </row>
    <row r="11466" spans="1:6" x14ac:dyDescent="0.3">
      <c r="A11466" s="213">
        <v>2015</v>
      </c>
      <c r="B11466" s="213" t="s">
        <v>93</v>
      </c>
      <c r="C11466" s="213" t="s">
        <v>158</v>
      </c>
      <c r="D11466" s="213" t="s">
        <v>64</v>
      </c>
      <c r="E11466" s="213">
        <v>283</v>
      </c>
      <c r="F11466" s="213" t="s">
        <v>211</v>
      </c>
    </row>
    <row r="11467" spans="1:6" x14ac:dyDescent="0.3">
      <c r="A11467" s="213">
        <v>2015</v>
      </c>
      <c r="B11467" s="213" t="s">
        <v>93</v>
      </c>
      <c r="C11467" s="213" t="s">
        <v>158</v>
      </c>
      <c r="D11467" s="213" t="s">
        <v>280</v>
      </c>
      <c r="E11467" s="213">
        <v>71</v>
      </c>
      <c r="F11467" s="213" t="s">
        <v>211</v>
      </c>
    </row>
    <row r="11468" spans="1:6" x14ac:dyDescent="0.3">
      <c r="A11468" s="213">
        <v>2015</v>
      </c>
      <c r="B11468" s="213" t="s">
        <v>93</v>
      </c>
      <c r="C11468" s="213" t="s">
        <v>158</v>
      </c>
      <c r="D11468" s="213" t="s">
        <v>73</v>
      </c>
      <c r="E11468" s="213">
        <v>412</v>
      </c>
      <c r="F11468" s="213" t="s">
        <v>211</v>
      </c>
    </row>
    <row r="11469" spans="1:6" x14ac:dyDescent="0.3">
      <c r="A11469" s="213">
        <v>2015</v>
      </c>
      <c r="B11469" s="213" t="s">
        <v>93</v>
      </c>
      <c r="C11469" s="213" t="s">
        <v>158</v>
      </c>
      <c r="D11469" s="213" t="s">
        <v>26</v>
      </c>
      <c r="E11469" s="213">
        <v>197</v>
      </c>
      <c r="F11469" s="213" t="s">
        <v>211</v>
      </c>
    </row>
    <row r="11470" spans="1:6" x14ac:dyDescent="0.3">
      <c r="A11470" s="213">
        <v>2015</v>
      </c>
      <c r="B11470" s="213" t="s">
        <v>93</v>
      </c>
      <c r="C11470" s="213" t="s">
        <v>158</v>
      </c>
      <c r="D11470" s="213" t="s">
        <v>32</v>
      </c>
      <c r="E11470" s="213">
        <v>176</v>
      </c>
      <c r="F11470" s="213" t="s">
        <v>211</v>
      </c>
    </row>
    <row r="11471" spans="1:6" x14ac:dyDescent="0.3">
      <c r="A11471" s="213">
        <v>2015</v>
      </c>
      <c r="B11471" s="213" t="s">
        <v>93</v>
      </c>
      <c r="C11471" s="213" t="s">
        <v>158</v>
      </c>
      <c r="D11471" s="213" t="s">
        <v>46</v>
      </c>
      <c r="E11471" s="213">
        <v>428</v>
      </c>
      <c r="F11471" s="213" t="s">
        <v>211</v>
      </c>
    </row>
    <row r="11472" spans="1:6" x14ac:dyDescent="0.3">
      <c r="A11472" s="213">
        <v>2015</v>
      </c>
      <c r="B11472" s="213" t="s">
        <v>93</v>
      </c>
      <c r="C11472" s="213" t="s">
        <v>158</v>
      </c>
      <c r="D11472" s="213" t="s">
        <v>75</v>
      </c>
      <c r="E11472" s="213">
        <v>289</v>
      </c>
      <c r="F11472" s="213" t="s">
        <v>211</v>
      </c>
    </row>
    <row r="11473" spans="1:6" x14ac:dyDescent="0.3">
      <c r="A11473" s="213">
        <v>2015</v>
      </c>
      <c r="B11473" s="213" t="s">
        <v>93</v>
      </c>
      <c r="C11473" s="213" t="s">
        <v>158</v>
      </c>
      <c r="D11473" s="213" t="s">
        <v>10</v>
      </c>
      <c r="E11473" s="213">
        <v>730</v>
      </c>
      <c r="F11473" s="213" t="s">
        <v>211</v>
      </c>
    </row>
    <row r="11474" spans="1:6" x14ac:dyDescent="0.3">
      <c r="A11474" s="213">
        <v>2015</v>
      </c>
      <c r="B11474" s="213" t="s">
        <v>93</v>
      </c>
      <c r="C11474" s="213" t="s">
        <v>158</v>
      </c>
      <c r="D11474" s="213" t="s">
        <v>291</v>
      </c>
      <c r="E11474" s="213">
        <v>82</v>
      </c>
      <c r="F11474" s="213" t="s">
        <v>211</v>
      </c>
    </row>
    <row r="11475" spans="1:6" x14ac:dyDescent="0.3">
      <c r="A11475" s="213">
        <v>2015</v>
      </c>
      <c r="B11475" s="213" t="s">
        <v>93</v>
      </c>
      <c r="C11475" s="213" t="s">
        <v>158</v>
      </c>
      <c r="D11475" s="213" t="s">
        <v>15</v>
      </c>
      <c r="E11475" s="213">
        <v>597</v>
      </c>
      <c r="F11475" s="213" t="s">
        <v>211</v>
      </c>
    </row>
    <row r="11476" spans="1:6" x14ac:dyDescent="0.3">
      <c r="A11476" s="213">
        <v>2015</v>
      </c>
      <c r="B11476" s="213" t="s">
        <v>93</v>
      </c>
      <c r="C11476" s="213" t="s">
        <v>158</v>
      </c>
      <c r="D11476" s="213" t="s">
        <v>18</v>
      </c>
      <c r="E11476" s="213">
        <v>505</v>
      </c>
      <c r="F11476" s="213" t="s">
        <v>211</v>
      </c>
    </row>
    <row r="11477" spans="1:6" x14ac:dyDescent="0.3">
      <c r="A11477" s="213">
        <v>2015</v>
      </c>
      <c r="B11477" s="213" t="s">
        <v>93</v>
      </c>
      <c r="C11477" s="213" t="s">
        <v>158</v>
      </c>
      <c r="D11477" s="213" t="s">
        <v>77</v>
      </c>
      <c r="E11477" s="213">
        <v>191</v>
      </c>
      <c r="F11477" s="213" t="s">
        <v>211</v>
      </c>
    </row>
    <row r="11478" spans="1:6" x14ac:dyDescent="0.3">
      <c r="A11478" s="213">
        <v>2015</v>
      </c>
      <c r="B11478" s="213" t="s">
        <v>93</v>
      </c>
      <c r="C11478" s="213" t="s">
        <v>158</v>
      </c>
      <c r="D11478" s="213" t="s">
        <v>44</v>
      </c>
      <c r="E11478" s="213">
        <v>45</v>
      </c>
      <c r="F11478" s="213" t="s">
        <v>211</v>
      </c>
    </row>
    <row r="11479" spans="1:6" x14ac:dyDescent="0.3">
      <c r="A11479" s="213">
        <v>2015</v>
      </c>
      <c r="B11479" s="213" t="s">
        <v>93</v>
      </c>
      <c r="C11479" s="213" t="s">
        <v>158</v>
      </c>
      <c r="D11479" s="213" t="s">
        <v>71</v>
      </c>
      <c r="E11479" s="213">
        <v>241</v>
      </c>
      <c r="F11479" s="213" t="s">
        <v>211</v>
      </c>
    </row>
    <row r="11480" spans="1:6" x14ac:dyDescent="0.3">
      <c r="A11480" s="213">
        <v>2015</v>
      </c>
      <c r="B11480" s="213" t="s">
        <v>93</v>
      </c>
      <c r="C11480" s="213" t="s">
        <v>158</v>
      </c>
      <c r="D11480" s="213" t="s">
        <v>52</v>
      </c>
      <c r="E11480" s="213">
        <v>72</v>
      </c>
      <c r="F11480" s="213" t="s">
        <v>211</v>
      </c>
    </row>
    <row r="11481" spans="1:6" x14ac:dyDescent="0.3">
      <c r="A11481" s="213">
        <v>2015</v>
      </c>
      <c r="B11481" s="213" t="s">
        <v>93</v>
      </c>
      <c r="C11481" s="213" t="s">
        <v>158</v>
      </c>
      <c r="D11481" s="213" t="s">
        <v>20</v>
      </c>
      <c r="E11481" s="213">
        <v>367</v>
      </c>
      <c r="F11481" s="213" t="s">
        <v>211</v>
      </c>
    </row>
    <row r="11482" spans="1:6" x14ac:dyDescent="0.3">
      <c r="A11482" s="213">
        <v>2015</v>
      </c>
      <c r="B11482" s="213" t="s">
        <v>93</v>
      </c>
      <c r="C11482" s="213" t="s">
        <v>158</v>
      </c>
      <c r="D11482" s="213" t="s">
        <v>95</v>
      </c>
      <c r="E11482" s="213">
        <v>561</v>
      </c>
      <c r="F11482" s="213" t="s">
        <v>211</v>
      </c>
    </row>
    <row r="11483" spans="1:6" x14ac:dyDescent="0.3">
      <c r="A11483" s="213">
        <v>2015</v>
      </c>
      <c r="B11483" s="213" t="s">
        <v>93</v>
      </c>
      <c r="C11483" s="213" t="s">
        <v>158</v>
      </c>
      <c r="D11483" s="213" t="s">
        <v>30</v>
      </c>
      <c r="E11483" s="213">
        <v>85</v>
      </c>
      <c r="F11483" s="213" t="s">
        <v>211</v>
      </c>
    </row>
    <row r="11484" spans="1:6" x14ac:dyDescent="0.3">
      <c r="A11484" s="213">
        <v>2015</v>
      </c>
      <c r="B11484" s="213" t="s">
        <v>93</v>
      </c>
      <c r="C11484" s="213" t="s">
        <v>158</v>
      </c>
      <c r="D11484" s="213" t="s">
        <v>281</v>
      </c>
      <c r="E11484" s="292">
        <v>1334</v>
      </c>
      <c r="F11484" s="213" t="s">
        <v>211</v>
      </c>
    </row>
    <row r="11485" spans="1:6" x14ac:dyDescent="0.3">
      <c r="A11485" s="213">
        <v>2015</v>
      </c>
      <c r="B11485" s="213" t="s">
        <v>93</v>
      </c>
      <c r="C11485" s="213" t="s">
        <v>158</v>
      </c>
      <c r="D11485" s="213" t="s">
        <v>282</v>
      </c>
      <c r="E11485" s="213">
        <v>135</v>
      </c>
      <c r="F11485" s="213" t="s">
        <v>211</v>
      </c>
    </row>
    <row r="11486" spans="1:6" x14ac:dyDescent="0.3">
      <c r="A11486" s="213">
        <v>2015</v>
      </c>
      <c r="B11486" s="213" t="s">
        <v>93</v>
      </c>
      <c r="C11486" s="213" t="s">
        <v>158</v>
      </c>
      <c r="D11486" s="213" t="s">
        <v>145</v>
      </c>
      <c r="E11486" s="292">
        <v>6153</v>
      </c>
      <c r="F11486" s="213" t="s">
        <v>211</v>
      </c>
    </row>
    <row r="11487" spans="1:6" x14ac:dyDescent="0.3">
      <c r="A11487" s="213">
        <v>2015</v>
      </c>
      <c r="B11487" s="213" t="s">
        <v>93</v>
      </c>
      <c r="C11487" s="213" t="s">
        <v>158</v>
      </c>
      <c r="D11487" s="213" t="s">
        <v>146</v>
      </c>
      <c r="E11487" s="292">
        <v>3250</v>
      </c>
      <c r="F11487" s="213" t="s">
        <v>211</v>
      </c>
    </row>
    <row r="11488" spans="1:6" x14ac:dyDescent="0.3">
      <c r="A11488" s="213">
        <v>2015</v>
      </c>
      <c r="B11488" s="213" t="s">
        <v>93</v>
      </c>
      <c r="C11488" s="213" t="s">
        <v>158</v>
      </c>
      <c r="D11488" s="213" t="s">
        <v>147</v>
      </c>
      <c r="E11488" s="292">
        <v>7109</v>
      </c>
      <c r="F11488" s="213" t="s">
        <v>211</v>
      </c>
    </row>
    <row r="11489" spans="1:6" x14ac:dyDescent="0.3">
      <c r="A11489" s="213">
        <v>2015</v>
      </c>
      <c r="B11489" s="213" t="s">
        <v>93</v>
      </c>
      <c r="C11489" s="213" t="s">
        <v>81</v>
      </c>
      <c r="D11489" s="213" t="s">
        <v>59</v>
      </c>
      <c r="E11489" s="213">
        <v>58</v>
      </c>
      <c r="F11489" s="213" t="s">
        <v>211</v>
      </c>
    </row>
    <row r="11490" spans="1:6" x14ac:dyDescent="0.3">
      <c r="A11490" s="213">
        <v>2015</v>
      </c>
      <c r="B11490" s="213" t="s">
        <v>93</v>
      </c>
      <c r="C11490" s="213" t="s">
        <v>81</v>
      </c>
      <c r="D11490" s="213" t="s">
        <v>79</v>
      </c>
      <c r="E11490" s="213">
        <v>606</v>
      </c>
      <c r="F11490" s="213" t="s">
        <v>211</v>
      </c>
    </row>
    <row r="11491" spans="1:6" x14ac:dyDescent="0.3">
      <c r="A11491" s="213">
        <v>2015</v>
      </c>
      <c r="B11491" s="213" t="s">
        <v>93</v>
      </c>
      <c r="C11491" s="213" t="s">
        <v>81</v>
      </c>
      <c r="D11491" s="213" t="s">
        <v>17</v>
      </c>
      <c r="E11491" s="213">
        <v>375</v>
      </c>
      <c r="F11491" s="213" t="s">
        <v>211</v>
      </c>
    </row>
    <row r="11492" spans="1:6" x14ac:dyDescent="0.3">
      <c r="A11492" s="213">
        <v>2015</v>
      </c>
      <c r="B11492" s="213" t="s">
        <v>93</v>
      </c>
      <c r="C11492" s="213" t="s">
        <v>81</v>
      </c>
      <c r="D11492" s="213" t="s">
        <v>274</v>
      </c>
      <c r="E11492" s="213">
        <v>34</v>
      </c>
      <c r="F11492" s="213" t="s">
        <v>211</v>
      </c>
    </row>
    <row r="11493" spans="1:6" x14ac:dyDescent="0.3">
      <c r="A11493" s="213">
        <v>2015</v>
      </c>
      <c r="B11493" s="213" t="s">
        <v>93</v>
      </c>
      <c r="C11493" s="213" t="s">
        <v>81</v>
      </c>
      <c r="D11493" s="213" t="s">
        <v>66</v>
      </c>
      <c r="E11493" s="213">
        <v>76</v>
      </c>
      <c r="F11493" s="213" t="s">
        <v>211</v>
      </c>
    </row>
    <row r="11494" spans="1:6" x14ac:dyDescent="0.3">
      <c r="A11494" s="213">
        <v>2015</v>
      </c>
      <c r="B11494" s="213" t="s">
        <v>93</v>
      </c>
      <c r="C11494" s="213" t="s">
        <v>81</v>
      </c>
      <c r="D11494" s="213" t="s">
        <v>283</v>
      </c>
      <c r="E11494" s="213">
        <v>41</v>
      </c>
      <c r="F11494" s="213" t="s">
        <v>211</v>
      </c>
    </row>
    <row r="11495" spans="1:6" x14ac:dyDescent="0.3">
      <c r="A11495" s="213">
        <v>2015</v>
      </c>
      <c r="B11495" s="213" t="s">
        <v>93</v>
      </c>
      <c r="C11495" s="213" t="s">
        <v>81</v>
      </c>
      <c r="D11495" s="213" t="s">
        <v>11</v>
      </c>
      <c r="E11495" s="213">
        <v>649</v>
      </c>
      <c r="F11495" s="213" t="s">
        <v>211</v>
      </c>
    </row>
    <row r="11496" spans="1:6" x14ac:dyDescent="0.3">
      <c r="A11496" s="213">
        <v>2015</v>
      </c>
      <c r="B11496" s="213" t="s">
        <v>93</v>
      </c>
      <c r="C11496" s="213" t="s">
        <v>81</v>
      </c>
      <c r="D11496" s="213" t="s">
        <v>56</v>
      </c>
      <c r="E11496" s="213">
        <v>144</v>
      </c>
      <c r="F11496" s="213" t="s">
        <v>211</v>
      </c>
    </row>
    <row r="11497" spans="1:6" x14ac:dyDescent="0.3">
      <c r="A11497" s="213">
        <v>2015</v>
      </c>
      <c r="B11497" s="213" t="s">
        <v>93</v>
      </c>
      <c r="C11497" s="213" t="s">
        <v>81</v>
      </c>
      <c r="D11497" s="213" t="s">
        <v>29</v>
      </c>
      <c r="E11497" s="213">
        <v>177</v>
      </c>
      <c r="F11497" s="213" t="s">
        <v>211</v>
      </c>
    </row>
    <row r="11498" spans="1:6" x14ac:dyDescent="0.3">
      <c r="A11498" s="213">
        <v>2015</v>
      </c>
      <c r="B11498" s="213" t="s">
        <v>93</v>
      </c>
      <c r="C11498" s="213" t="s">
        <v>81</v>
      </c>
      <c r="D11498" s="213" t="s">
        <v>47</v>
      </c>
      <c r="E11498" s="213">
        <v>467</v>
      </c>
      <c r="F11498" s="213" t="s">
        <v>211</v>
      </c>
    </row>
    <row r="11499" spans="1:6" x14ac:dyDescent="0.3">
      <c r="A11499" s="213">
        <v>2015</v>
      </c>
      <c r="B11499" s="213" t="s">
        <v>93</v>
      </c>
      <c r="C11499" s="213" t="s">
        <v>81</v>
      </c>
      <c r="D11499" s="213" t="s">
        <v>57</v>
      </c>
      <c r="E11499" s="213">
        <v>96</v>
      </c>
      <c r="F11499" s="213" t="s">
        <v>211</v>
      </c>
    </row>
    <row r="11500" spans="1:6" x14ac:dyDescent="0.3">
      <c r="A11500" s="213">
        <v>2015</v>
      </c>
      <c r="B11500" s="213" t="s">
        <v>93</v>
      </c>
      <c r="C11500" s="213" t="s">
        <v>81</v>
      </c>
      <c r="D11500" s="213" t="s">
        <v>74</v>
      </c>
      <c r="E11500" s="213">
        <v>412</v>
      </c>
      <c r="F11500" s="213" t="s">
        <v>211</v>
      </c>
    </row>
    <row r="11501" spans="1:6" x14ac:dyDescent="0.3">
      <c r="A11501" s="213">
        <v>2015</v>
      </c>
      <c r="B11501" s="213" t="s">
        <v>93</v>
      </c>
      <c r="C11501" s="213" t="s">
        <v>81</v>
      </c>
      <c r="D11501" s="213" t="s">
        <v>53</v>
      </c>
      <c r="E11501" s="213">
        <v>62</v>
      </c>
      <c r="F11501" s="213" t="s">
        <v>211</v>
      </c>
    </row>
    <row r="11502" spans="1:6" x14ac:dyDescent="0.3">
      <c r="A11502" s="213">
        <v>2015</v>
      </c>
      <c r="B11502" s="213" t="s">
        <v>93</v>
      </c>
      <c r="C11502" s="213" t="s">
        <v>81</v>
      </c>
      <c r="D11502" s="213" t="s">
        <v>33</v>
      </c>
      <c r="E11502" s="213">
        <v>100</v>
      </c>
      <c r="F11502" s="213" t="s">
        <v>211</v>
      </c>
    </row>
    <row r="11503" spans="1:6" x14ac:dyDescent="0.3">
      <c r="A11503" s="213">
        <v>2015</v>
      </c>
      <c r="B11503" s="213" t="s">
        <v>93</v>
      </c>
      <c r="C11503" s="213" t="s">
        <v>81</v>
      </c>
      <c r="D11503" s="213" t="s">
        <v>60</v>
      </c>
      <c r="E11503" s="213">
        <v>167</v>
      </c>
      <c r="F11503" s="213" t="s">
        <v>211</v>
      </c>
    </row>
    <row r="11504" spans="1:6" x14ac:dyDescent="0.3">
      <c r="A11504" s="213">
        <v>2015</v>
      </c>
      <c r="B11504" s="213" t="s">
        <v>93</v>
      </c>
      <c r="C11504" s="213" t="s">
        <v>81</v>
      </c>
      <c r="D11504" s="213" t="s">
        <v>25</v>
      </c>
      <c r="E11504" s="213">
        <v>447</v>
      </c>
      <c r="F11504" s="213" t="s">
        <v>211</v>
      </c>
    </row>
    <row r="11505" spans="1:6" x14ac:dyDescent="0.3">
      <c r="A11505" s="213">
        <v>2015</v>
      </c>
      <c r="B11505" s="213" t="s">
        <v>93</v>
      </c>
      <c r="C11505" s="213" t="s">
        <v>81</v>
      </c>
      <c r="D11505" s="213" t="s">
        <v>7</v>
      </c>
      <c r="E11505" s="213">
        <v>545</v>
      </c>
      <c r="F11505" s="213" t="s">
        <v>211</v>
      </c>
    </row>
    <row r="11506" spans="1:6" x14ac:dyDescent="0.3">
      <c r="A11506" s="213">
        <v>2015</v>
      </c>
      <c r="B11506" s="213" t="s">
        <v>93</v>
      </c>
      <c r="C11506" s="213" t="s">
        <v>81</v>
      </c>
      <c r="D11506" s="213" t="s">
        <v>36</v>
      </c>
      <c r="E11506" s="213">
        <v>145</v>
      </c>
      <c r="F11506" s="213" t="s">
        <v>211</v>
      </c>
    </row>
    <row r="11507" spans="1:6" x14ac:dyDescent="0.3">
      <c r="A11507" s="213">
        <v>2015</v>
      </c>
      <c r="B11507" s="213" t="s">
        <v>93</v>
      </c>
      <c r="C11507" s="213" t="s">
        <v>81</v>
      </c>
      <c r="D11507" s="213" t="s">
        <v>21</v>
      </c>
      <c r="E11507" s="213">
        <v>155</v>
      </c>
      <c r="F11507" s="213" t="s">
        <v>211</v>
      </c>
    </row>
    <row r="11508" spans="1:6" x14ac:dyDescent="0.3">
      <c r="A11508" s="213">
        <v>2015</v>
      </c>
      <c r="B11508" s="213" t="s">
        <v>93</v>
      </c>
      <c r="C11508" s="213" t="s">
        <v>81</v>
      </c>
      <c r="D11508" s="213" t="s">
        <v>16</v>
      </c>
      <c r="E11508" s="213">
        <v>395</v>
      </c>
      <c r="F11508" s="213" t="s">
        <v>211</v>
      </c>
    </row>
    <row r="11509" spans="1:6" x14ac:dyDescent="0.3">
      <c r="A11509" s="213">
        <v>2015</v>
      </c>
      <c r="B11509" s="213" t="s">
        <v>93</v>
      </c>
      <c r="C11509" s="213" t="s">
        <v>81</v>
      </c>
      <c r="D11509" s="213" t="s">
        <v>2</v>
      </c>
      <c r="E11509" s="213">
        <v>890</v>
      </c>
      <c r="F11509" s="213" t="s">
        <v>211</v>
      </c>
    </row>
    <row r="11510" spans="1:6" x14ac:dyDescent="0.3">
      <c r="A11510" s="213">
        <v>2015</v>
      </c>
      <c r="B11510" s="213" t="s">
        <v>93</v>
      </c>
      <c r="C11510" s="213" t="s">
        <v>81</v>
      </c>
      <c r="D11510" s="213" t="s">
        <v>4</v>
      </c>
      <c r="E11510" s="213">
        <v>970</v>
      </c>
      <c r="F11510" s="213" t="s">
        <v>211</v>
      </c>
    </row>
    <row r="11511" spans="1:6" x14ac:dyDescent="0.3">
      <c r="A11511" s="213">
        <v>2015</v>
      </c>
      <c r="B11511" s="213" t="s">
        <v>93</v>
      </c>
      <c r="C11511" s="213" t="s">
        <v>81</v>
      </c>
      <c r="D11511" s="213" t="s">
        <v>38</v>
      </c>
      <c r="E11511" s="213">
        <v>80</v>
      </c>
      <c r="F11511" s="213" t="s">
        <v>211</v>
      </c>
    </row>
    <row r="11512" spans="1:6" x14ac:dyDescent="0.3">
      <c r="A11512" s="213">
        <v>2015</v>
      </c>
      <c r="B11512" s="213" t="s">
        <v>93</v>
      </c>
      <c r="C11512" s="213" t="s">
        <v>81</v>
      </c>
      <c r="D11512" s="213" t="s">
        <v>275</v>
      </c>
      <c r="E11512" s="213">
        <v>97</v>
      </c>
      <c r="F11512" s="213" t="s">
        <v>211</v>
      </c>
    </row>
    <row r="11513" spans="1:6" x14ac:dyDescent="0.3">
      <c r="A11513" s="213">
        <v>2015</v>
      </c>
      <c r="B11513" s="213" t="s">
        <v>93</v>
      </c>
      <c r="C11513" s="213" t="s">
        <v>81</v>
      </c>
      <c r="D11513" s="213" t="s">
        <v>8</v>
      </c>
      <c r="E11513" s="213">
        <v>264</v>
      </c>
      <c r="F11513" s="213" t="s">
        <v>211</v>
      </c>
    </row>
    <row r="11514" spans="1:6" x14ac:dyDescent="0.3">
      <c r="A11514" s="213">
        <v>2015</v>
      </c>
      <c r="B11514" s="213" t="s">
        <v>93</v>
      </c>
      <c r="C11514" s="213" t="s">
        <v>81</v>
      </c>
      <c r="D11514" s="213" t="s">
        <v>78</v>
      </c>
      <c r="E11514" s="213">
        <v>449</v>
      </c>
      <c r="F11514" s="213" t="s">
        <v>211</v>
      </c>
    </row>
    <row r="11515" spans="1:6" x14ac:dyDescent="0.3">
      <c r="A11515" s="213">
        <v>2015</v>
      </c>
      <c r="B11515" s="213" t="s">
        <v>93</v>
      </c>
      <c r="C11515" s="213" t="s">
        <v>81</v>
      </c>
      <c r="D11515" s="213" t="s">
        <v>27</v>
      </c>
      <c r="E11515" s="213">
        <v>305</v>
      </c>
      <c r="F11515" s="213" t="s">
        <v>211</v>
      </c>
    </row>
    <row r="11516" spans="1:6" x14ac:dyDescent="0.3">
      <c r="A11516" s="213">
        <v>2015</v>
      </c>
      <c r="B11516" s="213" t="s">
        <v>93</v>
      </c>
      <c r="C11516" s="213" t="s">
        <v>81</v>
      </c>
      <c r="D11516" s="213" t="s">
        <v>13</v>
      </c>
      <c r="E11516" s="213">
        <v>166</v>
      </c>
      <c r="F11516" s="213" t="s">
        <v>211</v>
      </c>
    </row>
    <row r="11517" spans="1:6" x14ac:dyDescent="0.3">
      <c r="A11517" s="213">
        <v>2015</v>
      </c>
      <c r="B11517" s="213" t="s">
        <v>93</v>
      </c>
      <c r="C11517" s="213" t="s">
        <v>81</v>
      </c>
      <c r="D11517" s="213" t="s">
        <v>70</v>
      </c>
      <c r="E11517" s="213">
        <v>415</v>
      </c>
      <c r="F11517" s="213" t="s">
        <v>211</v>
      </c>
    </row>
    <row r="11518" spans="1:6" x14ac:dyDescent="0.3">
      <c r="A11518" s="213">
        <v>2015</v>
      </c>
      <c r="B11518" s="213" t="s">
        <v>93</v>
      </c>
      <c r="C11518" s="213" t="s">
        <v>81</v>
      </c>
      <c r="D11518" s="213" t="s">
        <v>72</v>
      </c>
      <c r="E11518" s="213">
        <v>83</v>
      </c>
      <c r="F11518" s="213" t="s">
        <v>211</v>
      </c>
    </row>
    <row r="11519" spans="1:6" x14ac:dyDescent="0.3">
      <c r="A11519" s="213">
        <v>2015</v>
      </c>
      <c r="B11519" s="213" t="s">
        <v>93</v>
      </c>
      <c r="C11519" s="213" t="s">
        <v>81</v>
      </c>
      <c r="D11519" s="213" t="s">
        <v>276</v>
      </c>
      <c r="E11519" s="213">
        <v>41</v>
      </c>
      <c r="F11519" s="213" t="s">
        <v>211</v>
      </c>
    </row>
    <row r="11520" spans="1:6" x14ac:dyDescent="0.3">
      <c r="A11520" s="213">
        <v>2015</v>
      </c>
      <c r="B11520" s="213" t="s">
        <v>93</v>
      </c>
      <c r="C11520" s="213" t="s">
        <v>81</v>
      </c>
      <c r="D11520" s="213" t="s">
        <v>6</v>
      </c>
      <c r="E11520" s="292">
        <v>1009</v>
      </c>
      <c r="F11520" s="213" t="s">
        <v>211</v>
      </c>
    </row>
    <row r="11521" spans="1:6" x14ac:dyDescent="0.3">
      <c r="A11521" s="213">
        <v>2015</v>
      </c>
      <c r="B11521" s="213" t="s">
        <v>93</v>
      </c>
      <c r="C11521" s="213" t="s">
        <v>81</v>
      </c>
      <c r="D11521" s="213" t="s">
        <v>62</v>
      </c>
      <c r="E11521" s="213">
        <v>247</v>
      </c>
      <c r="F11521" s="213" t="s">
        <v>211</v>
      </c>
    </row>
    <row r="11522" spans="1:6" x14ac:dyDescent="0.3">
      <c r="A11522" s="213">
        <v>2015</v>
      </c>
      <c r="B11522" s="213" t="s">
        <v>93</v>
      </c>
      <c r="C11522" s="213" t="s">
        <v>81</v>
      </c>
      <c r="D11522" s="213" t="s">
        <v>5</v>
      </c>
      <c r="E11522" s="213">
        <v>684</v>
      </c>
      <c r="F11522" s="213" t="s">
        <v>211</v>
      </c>
    </row>
    <row r="11523" spans="1:6" x14ac:dyDescent="0.3">
      <c r="A11523" s="213">
        <v>2015</v>
      </c>
      <c r="B11523" s="213" t="s">
        <v>93</v>
      </c>
      <c r="C11523" s="213" t="s">
        <v>81</v>
      </c>
      <c r="D11523" s="213" t="s">
        <v>76</v>
      </c>
      <c r="E11523" s="213">
        <v>386</v>
      </c>
      <c r="F11523" s="213" t="s">
        <v>211</v>
      </c>
    </row>
    <row r="11524" spans="1:6" x14ac:dyDescent="0.3">
      <c r="A11524" s="213">
        <v>2015</v>
      </c>
      <c r="B11524" s="213" t="s">
        <v>93</v>
      </c>
      <c r="C11524" s="213" t="s">
        <v>81</v>
      </c>
      <c r="D11524" s="213" t="s">
        <v>63</v>
      </c>
      <c r="E11524" s="213">
        <v>96</v>
      </c>
      <c r="F11524" s="213" t="s">
        <v>211</v>
      </c>
    </row>
    <row r="11525" spans="1:6" x14ac:dyDescent="0.3">
      <c r="A11525" s="213">
        <v>2015</v>
      </c>
      <c r="B11525" s="213" t="s">
        <v>93</v>
      </c>
      <c r="C11525" s="213" t="s">
        <v>81</v>
      </c>
      <c r="D11525" s="213" t="s">
        <v>277</v>
      </c>
      <c r="E11525" s="213">
        <v>43</v>
      </c>
      <c r="F11525" s="213" t="s">
        <v>211</v>
      </c>
    </row>
    <row r="11526" spans="1:6" x14ac:dyDescent="0.3">
      <c r="A11526" s="213">
        <v>2015</v>
      </c>
      <c r="B11526" s="213" t="s">
        <v>93</v>
      </c>
      <c r="C11526" s="213" t="s">
        <v>81</v>
      </c>
      <c r="D11526" s="213" t="s">
        <v>43</v>
      </c>
      <c r="E11526" s="213">
        <v>110</v>
      </c>
      <c r="F11526" s="213" t="s">
        <v>211</v>
      </c>
    </row>
    <row r="11527" spans="1:6" x14ac:dyDescent="0.3">
      <c r="A11527" s="213">
        <v>2015</v>
      </c>
      <c r="B11527" s="213" t="s">
        <v>93</v>
      </c>
      <c r="C11527" s="213" t="s">
        <v>81</v>
      </c>
      <c r="D11527" s="213" t="s">
        <v>65</v>
      </c>
      <c r="E11527" s="213">
        <v>105</v>
      </c>
      <c r="F11527" s="213" t="s">
        <v>211</v>
      </c>
    </row>
    <row r="11528" spans="1:6" x14ac:dyDescent="0.3">
      <c r="A11528" s="213">
        <v>2015</v>
      </c>
      <c r="B11528" s="213" t="s">
        <v>93</v>
      </c>
      <c r="C11528" s="213" t="s">
        <v>81</v>
      </c>
      <c r="D11528" s="213" t="s">
        <v>22</v>
      </c>
      <c r="E11528" s="213">
        <v>154</v>
      </c>
      <c r="F11528" s="213" t="s">
        <v>211</v>
      </c>
    </row>
    <row r="11529" spans="1:6" x14ac:dyDescent="0.3">
      <c r="A11529" s="213">
        <v>2015</v>
      </c>
      <c r="B11529" s="213" t="s">
        <v>93</v>
      </c>
      <c r="C11529" s="213" t="s">
        <v>81</v>
      </c>
      <c r="D11529" s="213" t="s">
        <v>61</v>
      </c>
      <c r="E11529" s="213">
        <v>81</v>
      </c>
      <c r="F11529" s="213" t="s">
        <v>211</v>
      </c>
    </row>
    <row r="11530" spans="1:6" x14ac:dyDescent="0.3">
      <c r="A11530" s="213">
        <v>2015</v>
      </c>
      <c r="B11530" s="213" t="s">
        <v>93</v>
      </c>
      <c r="C11530" s="213" t="s">
        <v>81</v>
      </c>
      <c r="D11530" s="213" t="s">
        <v>23</v>
      </c>
      <c r="E11530" s="213">
        <v>184</v>
      </c>
      <c r="F11530" s="213" t="s">
        <v>211</v>
      </c>
    </row>
    <row r="11531" spans="1:6" x14ac:dyDescent="0.3">
      <c r="A11531" s="213">
        <v>2015</v>
      </c>
      <c r="B11531" s="213" t="s">
        <v>93</v>
      </c>
      <c r="C11531" s="213" t="s">
        <v>81</v>
      </c>
      <c r="D11531" s="213" t="s">
        <v>12</v>
      </c>
      <c r="E11531" s="213">
        <v>104</v>
      </c>
      <c r="F11531" s="213" t="s">
        <v>211</v>
      </c>
    </row>
    <row r="11532" spans="1:6" x14ac:dyDescent="0.3">
      <c r="A11532" s="213">
        <v>2015</v>
      </c>
      <c r="B11532" s="213" t="s">
        <v>93</v>
      </c>
      <c r="C11532" s="213" t="s">
        <v>81</v>
      </c>
      <c r="D11532" s="213" t="s">
        <v>278</v>
      </c>
      <c r="E11532" s="213">
        <v>242</v>
      </c>
      <c r="F11532" s="213" t="s">
        <v>211</v>
      </c>
    </row>
    <row r="11533" spans="1:6" x14ac:dyDescent="0.3">
      <c r="A11533" s="213">
        <v>2015</v>
      </c>
      <c r="B11533" s="213" t="s">
        <v>93</v>
      </c>
      <c r="C11533" s="213" t="s">
        <v>81</v>
      </c>
      <c r="D11533" s="213" t="s">
        <v>19</v>
      </c>
      <c r="E11533" s="213">
        <v>241</v>
      </c>
      <c r="F11533" s="213" t="s">
        <v>211</v>
      </c>
    </row>
    <row r="11534" spans="1:6" x14ac:dyDescent="0.3">
      <c r="A11534" s="213">
        <v>2015</v>
      </c>
      <c r="B11534" s="213" t="s">
        <v>93</v>
      </c>
      <c r="C11534" s="213" t="s">
        <v>81</v>
      </c>
      <c r="D11534" s="213" t="s">
        <v>45</v>
      </c>
      <c r="E11534" s="213">
        <v>34</v>
      </c>
      <c r="F11534" s="213" t="s">
        <v>211</v>
      </c>
    </row>
    <row r="11535" spans="1:6" x14ac:dyDescent="0.3">
      <c r="A11535" s="213">
        <v>2015</v>
      </c>
      <c r="B11535" s="213" t="s">
        <v>93</v>
      </c>
      <c r="C11535" s="213" t="s">
        <v>81</v>
      </c>
      <c r="D11535" s="213" t="s">
        <v>48</v>
      </c>
      <c r="E11535" s="213">
        <v>158</v>
      </c>
      <c r="F11535" s="213" t="s">
        <v>211</v>
      </c>
    </row>
    <row r="11536" spans="1:6" x14ac:dyDescent="0.3">
      <c r="A11536" s="213">
        <v>2015</v>
      </c>
      <c r="B11536" s="213" t="s">
        <v>93</v>
      </c>
      <c r="C11536" s="213" t="s">
        <v>81</v>
      </c>
      <c r="D11536" s="213" t="s">
        <v>34</v>
      </c>
      <c r="E11536" s="213">
        <v>76</v>
      </c>
      <c r="F11536" s="213" t="s">
        <v>211</v>
      </c>
    </row>
    <row r="11537" spans="1:6" x14ac:dyDescent="0.3">
      <c r="A11537" s="213">
        <v>2015</v>
      </c>
      <c r="B11537" s="213" t="s">
        <v>93</v>
      </c>
      <c r="C11537" s="213" t="s">
        <v>81</v>
      </c>
      <c r="D11537" s="213" t="s">
        <v>3</v>
      </c>
      <c r="E11537" s="213">
        <v>837</v>
      </c>
      <c r="F11537" s="213" t="s">
        <v>211</v>
      </c>
    </row>
    <row r="11538" spans="1:6" x14ac:dyDescent="0.3">
      <c r="A11538" s="213">
        <v>2015</v>
      </c>
      <c r="B11538" s="213" t="s">
        <v>93</v>
      </c>
      <c r="C11538" s="213" t="s">
        <v>81</v>
      </c>
      <c r="D11538" s="213" t="s">
        <v>80</v>
      </c>
      <c r="E11538" s="213">
        <v>292</v>
      </c>
      <c r="F11538" s="213" t="s">
        <v>211</v>
      </c>
    </row>
    <row r="11539" spans="1:6" x14ac:dyDescent="0.3">
      <c r="A11539" s="213">
        <v>2015</v>
      </c>
      <c r="B11539" s="213" t="s">
        <v>93</v>
      </c>
      <c r="C11539" s="213" t="s">
        <v>81</v>
      </c>
      <c r="D11539" s="213" t="s">
        <v>39</v>
      </c>
      <c r="E11539" s="213">
        <v>160</v>
      </c>
      <c r="F11539" s="213" t="s">
        <v>211</v>
      </c>
    </row>
    <row r="11540" spans="1:6" x14ac:dyDescent="0.3">
      <c r="A11540" s="213">
        <v>2015</v>
      </c>
      <c r="B11540" s="213" t="s">
        <v>93</v>
      </c>
      <c r="C11540" s="213" t="s">
        <v>81</v>
      </c>
      <c r="D11540" s="213" t="s">
        <v>14</v>
      </c>
      <c r="E11540" s="213">
        <v>531</v>
      </c>
      <c r="F11540" s="213" t="s">
        <v>211</v>
      </c>
    </row>
    <row r="11541" spans="1:6" x14ac:dyDescent="0.3">
      <c r="A11541" s="213">
        <v>2015</v>
      </c>
      <c r="B11541" s="213" t="s">
        <v>93</v>
      </c>
      <c r="C11541" s="213" t="s">
        <v>81</v>
      </c>
      <c r="D11541" s="213" t="s">
        <v>68</v>
      </c>
      <c r="E11541" s="213">
        <v>114</v>
      </c>
      <c r="F11541" s="213" t="s">
        <v>211</v>
      </c>
    </row>
    <row r="11542" spans="1:6" x14ac:dyDescent="0.3">
      <c r="A11542" s="213">
        <v>2015</v>
      </c>
      <c r="B11542" s="213" t="s">
        <v>93</v>
      </c>
      <c r="C11542" s="213" t="s">
        <v>81</v>
      </c>
      <c r="D11542" s="213" t="s">
        <v>69</v>
      </c>
      <c r="E11542" s="213">
        <v>97</v>
      </c>
      <c r="F11542" s="213" t="s">
        <v>211</v>
      </c>
    </row>
    <row r="11543" spans="1:6" x14ac:dyDescent="0.3">
      <c r="A11543" s="213">
        <v>2015</v>
      </c>
      <c r="B11543" s="213" t="s">
        <v>93</v>
      </c>
      <c r="C11543" s="213" t="s">
        <v>81</v>
      </c>
      <c r="D11543" s="213" t="s">
        <v>279</v>
      </c>
      <c r="E11543" s="213">
        <v>47</v>
      </c>
      <c r="F11543" s="213" t="s">
        <v>211</v>
      </c>
    </row>
    <row r="11544" spans="1:6" x14ac:dyDescent="0.3">
      <c r="A11544" s="213">
        <v>2015</v>
      </c>
      <c r="B11544" s="213" t="s">
        <v>93</v>
      </c>
      <c r="C11544" s="213" t="s">
        <v>81</v>
      </c>
      <c r="D11544" s="213" t="s">
        <v>24</v>
      </c>
      <c r="E11544" s="213">
        <v>619</v>
      </c>
      <c r="F11544" s="213" t="s">
        <v>211</v>
      </c>
    </row>
    <row r="11545" spans="1:6" x14ac:dyDescent="0.3">
      <c r="A11545" s="213">
        <v>2015</v>
      </c>
      <c r="B11545" s="213" t="s">
        <v>93</v>
      </c>
      <c r="C11545" s="213" t="s">
        <v>81</v>
      </c>
      <c r="D11545" s="213" t="s">
        <v>9</v>
      </c>
      <c r="E11545" s="213">
        <v>392</v>
      </c>
      <c r="F11545" s="213" t="s">
        <v>211</v>
      </c>
    </row>
    <row r="11546" spans="1:6" x14ac:dyDescent="0.3">
      <c r="A11546" s="213">
        <v>2015</v>
      </c>
      <c r="B11546" s="213" t="s">
        <v>93</v>
      </c>
      <c r="C11546" s="213" t="s">
        <v>81</v>
      </c>
      <c r="D11546" s="213" t="s">
        <v>67</v>
      </c>
      <c r="E11546" s="213">
        <v>137</v>
      </c>
      <c r="F11546" s="213" t="s">
        <v>211</v>
      </c>
    </row>
    <row r="11547" spans="1:6" x14ac:dyDescent="0.3">
      <c r="A11547" s="213">
        <v>2015</v>
      </c>
      <c r="B11547" s="213" t="s">
        <v>93</v>
      </c>
      <c r="C11547" s="213" t="s">
        <v>81</v>
      </c>
      <c r="D11547" s="213" t="s">
        <v>28</v>
      </c>
      <c r="E11547" s="213">
        <v>279</v>
      </c>
      <c r="F11547" s="213" t="s">
        <v>211</v>
      </c>
    </row>
    <row r="11548" spans="1:6" x14ac:dyDescent="0.3">
      <c r="A11548" s="213">
        <v>2015</v>
      </c>
      <c r="B11548" s="213" t="s">
        <v>93</v>
      </c>
      <c r="C11548" s="213" t="s">
        <v>81</v>
      </c>
      <c r="D11548" s="213" t="s">
        <v>31</v>
      </c>
      <c r="E11548" s="213">
        <v>177</v>
      </c>
      <c r="F11548" s="213" t="s">
        <v>211</v>
      </c>
    </row>
    <row r="11549" spans="1:6" x14ac:dyDescent="0.3">
      <c r="A11549" s="213">
        <v>2015</v>
      </c>
      <c r="B11549" s="213" t="s">
        <v>93</v>
      </c>
      <c r="C11549" s="213" t="s">
        <v>81</v>
      </c>
      <c r="D11549" s="213" t="s">
        <v>64</v>
      </c>
      <c r="E11549" s="213">
        <v>258</v>
      </c>
      <c r="F11549" s="213" t="s">
        <v>211</v>
      </c>
    </row>
    <row r="11550" spans="1:6" x14ac:dyDescent="0.3">
      <c r="A11550" s="213">
        <v>2015</v>
      </c>
      <c r="B11550" s="213" t="s">
        <v>93</v>
      </c>
      <c r="C11550" s="213" t="s">
        <v>81</v>
      </c>
      <c r="D11550" s="213" t="s">
        <v>280</v>
      </c>
      <c r="E11550" s="213">
        <v>72</v>
      </c>
      <c r="F11550" s="213" t="s">
        <v>211</v>
      </c>
    </row>
    <row r="11551" spans="1:6" x14ac:dyDescent="0.3">
      <c r="A11551" s="213">
        <v>2015</v>
      </c>
      <c r="B11551" s="213" t="s">
        <v>93</v>
      </c>
      <c r="C11551" s="213" t="s">
        <v>81</v>
      </c>
      <c r="D11551" s="213" t="s">
        <v>73</v>
      </c>
      <c r="E11551" s="213">
        <v>370</v>
      </c>
      <c r="F11551" s="213" t="s">
        <v>211</v>
      </c>
    </row>
    <row r="11552" spans="1:6" x14ac:dyDescent="0.3">
      <c r="A11552" s="213">
        <v>2015</v>
      </c>
      <c r="B11552" s="213" t="s">
        <v>93</v>
      </c>
      <c r="C11552" s="213" t="s">
        <v>81</v>
      </c>
      <c r="D11552" s="213" t="s">
        <v>26</v>
      </c>
      <c r="E11552" s="213">
        <v>193</v>
      </c>
      <c r="F11552" s="213" t="s">
        <v>211</v>
      </c>
    </row>
    <row r="11553" spans="1:6" x14ac:dyDescent="0.3">
      <c r="A11553" s="213">
        <v>2015</v>
      </c>
      <c r="B11553" s="213" t="s">
        <v>93</v>
      </c>
      <c r="C11553" s="213" t="s">
        <v>81</v>
      </c>
      <c r="D11553" s="213" t="s">
        <v>32</v>
      </c>
      <c r="E11553" s="213">
        <v>168</v>
      </c>
      <c r="F11553" s="213" t="s">
        <v>211</v>
      </c>
    </row>
    <row r="11554" spans="1:6" x14ac:dyDescent="0.3">
      <c r="A11554" s="213">
        <v>2015</v>
      </c>
      <c r="B11554" s="213" t="s">
        <v>93</v>
      </c>
      <c r="C11554" s="213" t="s">
        <v>81</v>
      </c>
      <c r="D11554" s="213" t="s">
        <v>46</v>
      </c>
      <c r="E11554" s="213">
        <v>410</v>
      </c>
      <c r="F11554" s="213" t="s">
        <v>211</v>
      </c>
    </row>
    <row r="11555" spans="1:6" x14ac:dyDescent="0.3">
      <c r="A11555" s="213">
        <v>2015</v>
      </c>
      <c r="B11555" s="213" t="s">
        <v>93</v>
      </c>
      <c r="C11555" s="213" t="s">
        <v>81</v>
      </c>
      <c r="D11555" s="213" t="s">
        <v>75</v>
      </c>
      <c r="E11555" s="213">
        <v>250</v>
      </c>
      <c r="F11555" s="213" t="s">
        <v>211</v>
      </c>
    </row>
    <row r="11556" spans="1:6" x14ac:dyDescent="0.3">
      <c r="A11556" s="213">
        <v>2015</v>
      </c>
      <c r="B11556" s="213" t="s">
        <v>93</v>
      </c>
      <c r="C11556" s="213" t="s">
        <v>81</v>
      </c>
      <c r="D11556" s="213" t="s">
        <v>10</v>
      </c>
      <c r="E11556" s="213">
        <v>733</v>
      </c>
      <c r="F11556" s="213" t="s">
        <v>211</v>
      </c>
    </row>
    <row r="11557" spans="1:6" x14ac:dyDescent="0.3">
      <c r="A11557" s="213">
        <v>2015</v>
      </c>
      <c r="B11557" s="213" t="s">
        <v>93</v>
      </c>
      <c r="C11557" s="213" t="s">
        <v>81</v>
      </c>
      <c r="D11557" s="213" t="s">
        <v>291</v>
      </c>
      <c r="E11557" s="213">
        <v>82</v>
      </c>
      <c r="F11557" s="213" t="s">
        <v>211</v>
      </c>
    </row>
    <row r="11558" spans="1:6" x14ac:dyDescent="0.3">
      <c r="A11558" s="213">
        <v>2015</v>
      </c>
      <c r="B11558" s="213" t="s">
        <v>93</v>
      </c>
      <c r="C11558" s="213" t="s">
        <v>81</v>
      </c>
      <c r="D11558" s="213" t="s">
        <v>15</v>
      </c>
      <c r="E11558" s="213">
        <v>596</v>
      </c>
      <c r="F11558" s="213" t="s">
        <v>211</v>
      </c>
    </row>
    <row r="11559" spans="1:6" x14ac:dyDescent="0.3">
      <c r="A11559" s="213">
        <v>2015</v>
      </c>
      <c r="B11559" s="213" t="s">
        <v>93</v>
      </c>
      <c r="C11559" s="213" t="s">
        <v>81</v>
      </c>
      <c r="D11559" s="213" t="s">
        <v>18</v>
      </c>
      <c r="E11559" s="213">
        <v>550</v>
      </c>
      <c r="F11559" s="213" t="s">
        <v>211</v>
      </c>
    </row>
    <row r="11560" spans="1:6" x14ac:dyDescent="0.3">
      <c r="A11560" s="213">
        <v>2015</v>
      </c>
      <c r="B11560" s="213" t="s">
        <v>93</v>
      </c>
      <c r="C11560" s="213" t="s">
        <v>81</v>
      </c>
      <c r="D11560" s="213" t="s">
        <v>77</v>
      </c>
      <c r="E11560" s="213">
        <v>206</v>
      </c>
      <c r="F11560" s="213" t="s">
        <v>211</v>
      </c>
    </row>
    <row r="11561" spans="1:6" x14ac:dyDescent="0.3">
      <c r="A11561" s="213">
        <v>2015</v>
      </c>
      <c r="B11561" s="213" t="s">
        <v>93</v>
      </c>
      <c r="C11561" s="213" t="s">
        <v>81</v>
      </c>
      <c r="D11561" s="213" t="s">
        <v>44</v>
      </c>
      <c r="E11561" s="213">
        <v>50</v>
      </c>
      <c r="F11561" s="213" t="s">
        <v>211</v>
      </c>
    </row>
    <row r="11562" spans="1:6" x14ac:dyDescent="0.3">
      <c r="A11562" s="213">
        <v>2015</v>
      </c>
      <c r="B11562" s="213" t="s">
        <v>93</v>
      </c>
      <c r="C11562" s="213" t="s">
        <v>81</v>
      </c>
      <c r="D11562" s="213" t="s">
        <v>71</v>
      </c>
      <c r="E11562" s="213">
        <v>212</v>
      </c>
      <c r="F11562" s="213" t="s">
        <v>211</v>
      </c>
    </row>
    <row r="11563" spans="1:6" x14ac:dyDescent="0.3">
      <c r="A11563" s="213">
        <v>2015</v>
      </c>
      <c r="B11563" s="213" t="s">
        <v>93</v>
      </c>
      <c r="C11563" s="213" t="s">
        <v>81</v>
      </c>
      <c r="D11563" s="213" t="s">
        <v>52</v>
      </c>
      <c r="E11563" s="213">
        <v>50</v>
      </c>
      <c r="F11563" s="213" t="s">
        <v>211</v>
      </c>
    </row>
    <row r="11564" spans="1:6" x14ac:dyDescent="0.3">
      <c r="A11564" s="213">
        <v>2015</v>
      </c>
      <c r="B11564" s="213" t="s">
        <v>93</v>
      </c>
      <c r="C11564" s="213" t="s">
        <v>81</v>
      </c>
      <c r="D11564" s="213" t="s">
        <v>20</v>
      </c>
      <c r="E11564" s="213">
        <v>358</v>
      </c>
      <c r="F11564" s="213" t="s">
        <v>211</v>
      </c>
    </row>
    <row r="11565" spans="1:6" x14ac:dyDescent="0.3">
      <c r="A11565" s="213">
        <v>2015</v>
      </c>
      <c r="B11565" s="213" t="s">
        <v>93</v>
      </c>
      <c r="C11565" s="213" t="s">
        <v>81</v>
      </c>
      <c r="D11565" s="213" t="s">
        <v>95</v>
      </c>
      <c r="E11565" s="213">
        <v>548</v>
      </c>
      <c r="F11565" s="213" t="s">
        <v>211</v>
      </c>
    </row>
    <row r="11566" spans="1:6" x14ac:dyDescent="0.3">
      <c r="A11566" s="213">
        <v>2015</v>
      </c>
      <c r="B11566" s="213" t="s">
        <v>93</v>
      </c>
      <c r="C11566" s="213" t="s">
        <v>81</v>
      </c>
      <c r="D11566" s="213" t="s">
        <v>30</v>
      </c>
      <c r="E11566" s="213">
        <v>64</v>
      </c>
      <c r="F11566" s="213" t="s">
        <v>211</v>
      </c>
    </row>
    <row r="11567" spans="1:6" x14ac:dyDescent="0.3">
      <c r="A11567" s="213">
        <v>2015</v>
      </c>
      <c r="B11567" s="213" t="s">
        <v>93</v>
      </c>
      <c r="C11567" s="213" t="s">
        <v>81</v>
      </c>
      <c r="D11567" s="213" t="s">
        <v>281</v>
      </c>
      <c r="E11567" s="292">
        <v>1422</v>
      </c>
      <c r="F11567" s="213" t="s">
        <v>211</v>
      </c>
    </row>
    <row r="11568" spans="1:6" x14ac:dyDescent="0.3">
      <c r="A11568" s="213">
        <v>2015</v>
      </c>
      <c r="B11568" s="213" t="s">
        <v>93</v>
      </c>
      <c r="C11568" s="213" t="s">
        <v>81</v>
      </c>
      <c r="D11568" s="213" t="s">
        <v>282</v>
      </c>
      <c r="E11568" s="213">
        <v>99</v>
      </c>
      <c r="F11568" s="213" t="s">
        <v>211</v>
      </c>
    </row>
    <row r="11569" spans="1:6" x14ac:dyDescent="0.3">
      <c r="A11569" s="213">
        <v>2015</v>
      </c>
      <c r="B11569" s="213" t="s">
        <v>93</v>
      </c>
      <c r="C11569" s="213" t="s">
        <v>81</v>
      </c>
      <c r="D11569" s="213" t="s">
        <v>145</v>
      </c>
      <c r="E11569" s="292">
        <v>6696</v>
      </c>
      <c r="F11569" s="213" t="s">
        <v>211</v>
      </c>
    </row>
    <row r="11570" spans="1:6" x14ac:dyDescent="0.3">
      <c r="A11570" s="213">
        <v>2015</v>
      </c>
      <c r="B11570" s="213" t="s">
        <v>93</v>
      </c>
      <c r="C11570" s="213" t="s">
        <v>81</v>
      </c>
      <c r="D11570" s="213" t="s">
        <v>146</v>
      </c>
      <c r="E11570" s="292">
        <v>3534</v>
      </c>
      <c r="F11570" s="213" t="s">
        <v>211</v>
      </c>
    </row>
    <row r="11571" spans="1:6" x14ac:dyDescent="0.3">
      <c r="A11571" s="213">
        <v>2015</v>
      </c>
      <c r="B11571" s="213" t="s">
        <v>93</v>
      </c>
      <c r="C11571" s="213" t="s">
        <v>81</v>
      </c>
      <c r="D11571" s="213" t="s">
        <v>147</v>
      </c>
      <c r="E11571" s="292">
        <v>7794</v>
      </c>
      <c r="F11571" s="213" t="s">
        <v>211</v>
      </c>
    </row>
    <row r="11572" spans="1:6" x14ac:dyDescent="0.3">
      <c r="A11572" s="213">
        <v>2015</v>
      </c>
      <c r="B11572" s="213" t="s">
        <v>93</v>
      </c>
      <c r="C11572" s="213" t="s">
        <v>90</v>
      </c>
      <c r="D11572" s="213" t="s">
        <v>35</v>
      </c>
      <c r="E11572" s="213">
        <v>35</v>
      </c>
      <c r="F11572" s="213" t="s">
        <v>211</v>
      </c>
    </row>
    <row r="11573" spans="1:6" x14ac:dyDescent="0.3">
      <c r="A11573" s="213">
        <v>2015</v>
      </c>
      <c r="B11573" s="213" t="s">
        <v>93</v>
      </c>
      <c r="C11573" s="213" t="s">
        <v>90</v>
      </c>
      <c r="D11573" s="213" t="s">
        <v>41</v>
      </c>
      <c r="E11573" s="213">
        <v>31</v>
      </c>
      <c r="F11573" s="213" t="s">
        <v>211</v>
      </c>
    </row>
    <row r="11574" spans="1:6" x14ac:dyDescent="0.3">
      <c r="A11574" s="213">
        <v>2015</v>
      </c>
      <c r="B11574" s="213" t="s">
        <v>93</v>
      </c>
      <c r="C11574" s="213" t="s">
        <v>90</v>
      </c>
      <c r="D11574" s="213" t="s">
        <v>59</v>
      </c>
      <c r="E11574" s="213">
        <v>62</v>
      </c>
      <c r="F11574" s="213" t="s">
        <v>211</v>
      </c>
    </row>
    <row r="11575" spans="1:6" x14ac:dyDescent="0.3">
      <c r="A11575" s="213">
        <v>2015</v>
      </c>
      <c r="B11575" s="213" t="s">
        <v>93</v>
      </c>
      <c r="C11575" s="213" t="s">
        <v>90</v>
      </c>
      <c r="D11575" s="213" t="s">
        <v>79</v>
      </c>
      <c r="E11575" s="213">
        <v>760</v>
      </c>
      <c r="F11575" s="213" t="s">
        <v>211</v>
      </c>
    </row>
    <row r="11576" spans="1:6" x14ac:dyDescent="0.3">
      <c r="A11576" s="213">
        <v>2015</v>
      </c>
      <c r="B11576" s="213" t="s">
        <v>93</v>
      </c>
      <c r="C11576" s="213" t="s">
        <v>90</v>
      </c>
      <c r="D11576" s="213" t="s">
        <v>17</v>
      </c>
      <c r="E11576" s="213">
        <v>464</v>
      </c>
      <c r="F11576" s="213" t="s">
        <v>211</v>
      </c>
    </row>
    <row r="11577" spans="1:6" x14ac:dyDescent="0.3">
      <c r="A11577" s="213">
        <v>2015</v>
      </c>
      <c r="B11577" s="213" t="s">
        <v>93</v>
      </c>
      <c r="C11577" s="213" t="s">
        <v>90</v>
      </c>
      <c r="D11577" s="213" t="s">
        <v>274</v>
      </c>
      <c r="E11577" s="213">
        <v>65</v>
      </c>
      <c r="F11577" s="213" t="s">
        <v>211</v>
      </c>
    </row>
    <row r="11578" spans="1:6" x14ac:dyDescent="0.3">
      <c r="A11578" s="213">
        <v>2015</v>
      </c>
      <c r="B11578" s="213" t="s">
        <v>93</v>
      </c>
      <c r="C11578" s="213" t="s">
        <v>90</v>
      </c>
      <c r="D11578" s="213" t="s">
        <v>66</v>
      </c>
      <c r="E11578" s="213">
        <v>106</v>
      </c>
      <c r="F11578" s="213" t="s">
        <v>211</v>
      </c>
    </row>
    <row r="11579" spans="1:6" x14ac:dyDescent="0.3">
      <c r="A11579" s="213">
        <v>2015</v>
      </c>
      <c r="B11579" s="213" t="s">
        <v>93</v>
      </c>
      <c r="C11579" s="213" t="s">
        <v>90</v>
      </c>
      <c r="D11579" s="213" t="s">
        <v>283</v>
      </c>
      <c r="E11579" s="213">
        <v>31</v>
      </c>
      <c r="F11579" s="213" t="s">
        <v>211</v>
      </c>
    </row>
    <row r="11580" spans="1:6" x14ac:dyDescent="0.3">
      <c r="A11580" s="213">
        <v>2015</v>
      </c>
      <c r="B11580" s="213" t="s">
        <v>93</v>
      </c>
      <c r="C11580" s="213" t="s">
        <v>90</v>
      </c>
      <c r="D11580" s="213" t="s">
        <v>11</v>
      </c>
      <c r="E11580" s="213">
        <v>827</v>
      </c>
      <c r="F11580" s="213" t="s">
        <v>211</v>
      </c>
    </row>
    <row r="11581" spans="1:6" x14ac:dyDescent="0.3">
      <c r="A11581" s="213">
        <v>2015</v>
      </c>
      <c r="B11581" s="213" t="s">
        <v>93</v>
      </c>
      <c r="C11581" s="213" t="s">
        <v>90</v>
      </c>
      <c r="D11581" s="213" t="s">
        <v>56</v>
      </c>
      <c r="E11581" s="213">
        <v>202</v>
      </c>
      <c r="F11581" s="213" t="s">
        <v>211</v>
      </c>
    </row>
    <row r="11582" spans="1:6" x14ac:dyDescent="0.3">
      <c r="A11582" s="213">
        <v>2015</v>
      </c>
      <c r="B11582" s="213" t="s">
        <v>93</v>
      </c>
      <c r="C11582" s="213" t="s">
        <v>90</v>
      </c>
      <c r="D11582" s="213" t="s">
        <v>29</v>
      </c>
      <c r="E11582" s="213">
        <v>195</v>
      </c>
      <c r="F11582" s="213" t="s">
        <v>211</v>
      </c>
    </row>
    <row r="11583" spans="1:6" x14ac:dyDescent="0.3">
      <c r="A11583" s="213">
        <v>2015</v>
      </c>
      <c r="B11583" s="213" t="s">
        <v>93</v>
      </c>
      <c r="C11583" s="213" t="s">
        <v>90</v>
      </c>
      <c r="D11583" s="213" t="s">
        <v>47</v>
      </c>
      <c r="E11583" s="213">
        <v>497</v>
      </c>
      <c r="F11583" s="213" t="s">
        <v>211</v>
      </c>
    </row>
    <row r="11584" spans="1:6" x14ac:dyDescent="0.3">
      <c r="A11584" s="213">
        <v>2015</v>
      </c>
      <c r="B11584" s="213" t="s">
        <v>93</v>
      </c>
      <c r="C11584" s="213" t="s">
        <v>90</v>
      </c>
      <c r="D11584" s="213" t="s">
        <v>57</v>
      </c>
      <c r="E11584" s="213">
        <v>96</v>
      </c>
      <c r="F11584" s="213" t="s">
        <v>211</v>
      </c>
    </row>
    <row r="11585" spans="1:6" x14ac:dyDescent="0.3">
      <c r="A11585" s="213">
        <v>2015</v>
      </c>
      <c r="B11585" s="213" t="s">
        <v>93</v>
      </c>
      <c r="C11585" s="213" t="s">
        <v>90</v>
      </c>
      <c r="D11585" s="213" t="s">
        <v>74</v>
      </c>
      <c r="E11585" s="213">
        <v>598</v>
      </c>
      <c r="F11585" s="213" t="s">
        <v>211</v>
      </c>
    </row>
    <row r="11586" spans="1:6" x14ac:dyDescent="0.3">
      <c r="A11586" s="213">
        <v>2015</v>
      </c>
      <c r="B11586" s="213" t="s">
        <v>93</v>
      </c>
      <c r="C11586" s="213" t="s">
        <v>90</v>
      </c>
      <c r="D11586" s="213" t="s">
        <v>53</v>
      </c>
      <c r="E11586" s="213">
        <v>65</v>
      </c>
      <c r="F11586" s="213" t="s">
        <v>211</v>
      </c>
    </row>
    <row r="11587" spans="1:6" x14ac:dyDescent="0.3">
      <c r="A11587" s="213">
        <v>2015</v>
      </c>
      <c r="B11587" s="213" t="s">
        <v>93</v>
      </c>
      <c r="C11587" s="213" t="s">
        <v>90</v>
      </c>
      <c r="D11587" s="213" t="s">
        <v>49</v>
      </c>
      <c r="E11587" s="213">
        <v>30</v>
      </c>
      <c r="F11587" s="213" t="s">
        <v>211</v>
      </c>
    </row>
    <row r="11588" spans="1:6" x14ac:dyDescent="0.3">
      <c r="A11588" s="213">
        <v>2015</v>
      </c>
      <c r="B11588" s="213" t="s">
        <v>93</v>
      </c>
      <c r="C11588" s="213" t="s">
        <v>90</v>
      </c>
      <c r="D11588" s="213" t="s">
        <v>33</v>
      </c>
      <c r="E11588" s="213">
        <v>118</v>
      </c>
      <c r="F11588" s="213" t="s">
        <v>211</v>
      </c>
    </row>
    <row r="11589" spans="1:6" x14ac:dyDescent="0.3">
      <c r="A11589" s="213">
        <v>2015</v>
      </c>
      <c r="B11589" s="213" t="s">
        <v>93</v>
      </c>
      <c r="C11589" s="213" t="s">
        <v>90</v>
      </c>
      <c r="D11589" s="213" t="s">
        <v>60</v>
      </c>
      <c r="E11589" s="213">
        <v>187</v>
      </c>
      <c r="F11589" s="213" t="s">
        <v>211</v>
      </c>
    </row>
    <row r="11590" spans="1:6" x14ac:dyDescent="0.3">
      <c r="A11590" s="213">
        <v>2015</v>
      </c>
      <c r="B11590" s="213" t="s">
        <v>93</v>
      </c>
      <c r="C11590" s="213" t="s">
        <v>90</v>
      </c>
      <c r="D11590" s="213" t="s">
        <v>25</v>
      </c>
      <c r="E11590" s="213">
        <v>606</v>
      </c>
      <c r="F11590" s="213" t="s">
        <v>211</v>
      </c>
    </row>
    <row r="11591" spans="1:6" x14ac:dyDescent="0.3">
      <c r="A11591" s="213">
        <v>2015</v>
      </c>
      <c r="B11591" s="213" t="s">
        <v>93</v>
      </c>
      <c r="C11591" s="213" t="s">
        <v>90</v>
      </c>
      <c r="D11591" s="213" t="s">
        <v>7</v>
      </c>
      <c r="E11591" s="213">
        <v>631</v>
      </c>
      <c r="F11591" s="213" t="s">
        <v>211</v>
      </c>
    </row>
    <row r="11592" spans="1:6" x14ac:dyDescent="0.3">
      <c r="A11592" s="213">
        <v>2015</v>
      </c>
      <c r="B11592" s="213" t="s">
        <v>93</v>
      </c>
      <c r="C11592" s="213" t="s">
        <v>90</v>
      </c>
      <c r="D11592" s="213" t="s">
        <v>36</v>
      </c>
      <c r="E11592" s="213">
        <v>166</v>
      </c>
      <c r="F11592" s="213" t="s">
        <v>211</v>
      </c>
    </row>
    <row r="11593" spans="1:6" x14ac:dyDescent="0.3">
      <c r="A11593" s="213">
        <v>2015</v>
      </c>
      <c r="B11593" s="213" t="s">
        <v>93</v>
      </c>
      <c r="C11593" s="213" t="s">
        <v>90</v>
      </c>
      <c r="D11593" s="213" t="s">
        <v>21</v>
      </c>
      <c r="E11593" s="213">
        <v>207</v>
      </c>
      <c r="F11593" s="213" t="s">
        <v>211</v>
      </c>
    </row>
    <row r="11594" spans="1:6" x14ac:dyDescent="0.3">
      <c r="A11594" s="213">
        <v>2015</v>
      </c>
      <c r="B11594" s="213" t="s">
        <v>93</v>
      </c>
      <c r="C11594" s="213" t="s">
        <v>90</v>
      </c>
      <c r="D11594" s="213" t="s">
        <v>16</v>
      </c>
      <c r="E11594" s="213">
        <v>470</v>
      </c>
      <c r="F11594" s="213" t="s">
        <v>211</v>
      </c>
    </row>
    <row r="11595" spans="1:6" x14ac:dyDescent="0.3">
      <c r="A11595" s="213">
        <v>2015</v>
      </c>
      <c r="B11595" s="213" t="s">
        <v>93</v>
      </c>
      <c r="C11595" s="213" t="s">
        <v>90</v>
      </c>
      <c r="D11595" s="213" t="s">
        <v>2</v>
      </c>
      <c r="E11595" s="292">
        <v>1137</v>
      </c>
      <c r="F11595" s="213" t="s">
        <v>211</v>
      </c>
    </row>
    <row r="11596" spans="1:6" x14ac:dyDescent="0.3">
      <c r="A11596" s="213">
        <v>2015</v>
      </c>
      <c r="B11596" s="213" t="s">
        <v>93</v>
      </c>
      <c r="C11596" s="213" t="s">
        <v>90</v>
      </c>
      <c r="D11596" s="213" t="s">
        <v>4</v>
      </c>
      <c r="E11596" s="292">
        <v>1291</v>
      </c>
      <c r="F11596" s="213" t="s">
        <v>211</v>
      </c>
    </row>
    <row r="11597" spans="1:6" x14ac:dyDescent="0.3">
      <c r="A11597" s="213">
        <v>2015</v>
      </c>
      <c r="B11597" s="213" t="s">
        <v>93</v>
      </c>
      <c r="C11597" s="213" t="s">
        <v>90</v>
      </c>
      <c r="D11597" s="213" t="s">
        <v>38</v>
      </c>
      <c r="E11597" s="213">
        <v>75</v>
      </c>
      <c r="F11597" s="213" t="s">
        <v>211</v>
      </c>
    </row>
    <row r="11598" spans="1:6" x14ac:dyDescent="0.3">
      <c r="A11598" s="213">
        <v>2015</v>
      </c>
      <c r="B11598" s="213" t="s">
        <v>93</v>
      </c>
      <c r="C11598" s="213" t="s">
        <v>90</v>
      </c>
      <c r="D11598" s="213" t="s">
        <v>275</v>
      </c>
      <c r="E11598" s="213">
        <v>120</v>
      </c>
      <c r="F11598" s="213" t="s">
        <v>211</v>
      </c>
    </row>
    <row r="11599" spans="1:6" x14ac:dyDescent="0.3">
      <c r="A11599" s="213">
        <v>2015</v>
      </c>
      <c r="B11599" s="213" t="s">
        <v>93</v>
      </c>
      <c r="C11599" s="213" t="s">
        <v>90</v>
      </c>
      <c r="D11599" s="213" t="s">
        <v>8</v>
      </c>
      <c r="E11599" s="213">
        <v>292</v>
      </c>
      <c r="F11599" s="213" t="s">
        <v>211</v>
      </c>
    </row>
    <row r="11600" spans="1:6" x14ac:dyDescent="0.3">
      <c r="A11600" s="213">
        <v>2015</v>
      </c>
      <c r="B11600" s="213" t="s">
        <v>93</v>
      </c>
      <c r="C11600" s="213" t="s">
        <v>90</v>
      </c>
      <c r="D11600" s="213" t="s">
        <v>78</v>
      </c>
      <c r="E11600" s="213">
        <v>511</v>
      </c>
      <c r="F11600" s="213" t="s">
        <v>211</v>
      </c>
    </row>
    <row r="11601" spans="1:6" x14ac:dyDescent="0.3">
      <c r="A11601" s="213">
        <v>2015</v>
      </c>
      <c r="B11601" s="213" t="s">
        <v>93</v>
      </c>
      <c r="C11601" s="213" t="s">
        <v>90</v>
      </c>
      <c r="D11601" s="213" t="s">
        <v>27</v>
      </c>
      <c r="E11601" s="213">
        <v>408</v>
      </c>
      <c r="F11601" s="213" t="s">
        <v>211</v>
      </c>
    </row>
    <row r="11602" spans="1:6" x14ac:dyDescent="0.3">
      <c r="A11602" s="213">
        <v>2015</v>
      </c>
      <c r="B11602" s="213" t="s">
        <v>93</v>
      </c>
      <c r="C11602" s="213" t="s">
        <v>90</v>
      </c>
      <c r="D11602" s="213" t="s">
        <v>13</v>
      </c>
      <c r="E11602" s="213">
        <v>164</v>
      </c>
      <c r="F11602" s="213" t="s">
        <v>211</v>
      </c>
    </row>
    <row r="11603" spans="1:6" x14ac:dyDescent="0.3">
      <c r="A11603" s="213">
        <v>2015</v>
      </c>
      <c r="B11603" s="213" t="s">
        <v>93</v>
      </c>
      <c r="C11603" s="213" t="s">
        <v>90</v>
      </c>
      <c r="D11603" s="213" t="s">
        <v>70</v>
      </c>
      <c r="E11603" s="213">
        <v>535</v>
      </c>
      <c r="F11603" s="213" t="s">
        <v>211</v>
      </c>
    </row>
    <row r="11604" spans="1:6" x14ac:dyDescent="0.3">
      <c r="A11604" s="213">
        <v>2015</v>
      </c>
      <c r="B11604" s="213" t="s">
        <v>93</v>
      </c>
      <c r="C11604" s="213" t="s">
        <v>90</v>
      </c>
      <c r="D11604" s="213" t="s">
        <v>72</v>
      </c>
      <c r="E11604" s="213">
        <v>124</v>
      </c>
      <c r="F11604" s="213" t="s">
        <v>211</v>
      </c>
    </row>
    <row r="11605" spans="1:6" x14ac:dyDescent="0.3">
      <c r="A11605" s="213">
        <v>2015</v>
      </c>
      <c r="B11605" s="213" t="s">
        <v>93</v>
      </c>
      <c r="C11605" s="213" t="s">
        <v>90</v>
      </c>
      <c r="D11605" s="213" t="s">
        <v>276</v>
      </c>
      <c r="E11605" s="213">
        <v>58</v>
      </c>
      <c r="F11605" s="213" t="s">
        <v>211</v>
      </c>
    </row>
    <row r="11606" spans="1:6" x14ac:dyDescent="0.3">
      <c r="A11606" s="213">
        <v>2015</v>
      </c>
      <c r="B11606" s="213" t="s">
        <v>93</v>
      </c>
      <c r="C11606" s="213" t="s">
        <v>90</v>
      </c>
      <c r="D11606" s="213" t="s">
        <v>6</v>
      </c>
      <c r="E11606" s="292">
        <v>1261</v>
      </c>
      <c r="F11606" s="213" t="s">
        <v>211</v>
      </c>
    </row>
    <row r="11607" spans="1:6" x14ac:dyDescent="0.3">
      <c r="A11607" s="213">
        <v>2015</v>
      </c>
      <c r="B11607" s="213" t="s">
        <v>93</v>
      </c>
      <c r="C11607" s="213" t="s">
        <v>90</v>
      </c>
      <c r="D11607" s="213" t="s">
        <v>62</v>
      </c>
      <c r="E11607" s="213">
        <v>329</v>
      </c>
      <c r="F11607" s="213" t="s">
        <v>211</v>
      </c>
    </row>
    <row r="11608" spans="1:6" x14ac:dyDescent="0.3">
      <c r="A11608" s="213">
        <v>2015</v>
      </c>
      <c r="B11608" s="213" t="s">
        <v>93</v>
      </c>
      <c r="C11608" s="213" t="s">
        <v>90</v>
      </c>
      <c r="D11608" s="213" t="s">
        <v>5</v>
      </c>
      <c r="E11608" s="213">
        <v>864</v>
      </c>
      <c r="F11608" s="213" t="s">
        <v>211</v>
      </c>
    </row>
    <row r="11609" spans="1:6" x14ac:dyDescent="0.3">
      <c r="A11609" s="213">
        <v>2015</v>
      </c>
      <c r="B11609" s="213" t="s">
        <v>93</v>
      </c>
      <c r="C11609" s="213" t="s">
        <v>90</v>
      </c>
      <c r="D11609" s="213" t="s">
        <v>76</v>
      </c>
      <c r="E11609" s="213">
        <v>403</v>
      </c>
      <c r="F11609" s="213" t="s">
        <v>211</v>
      </c>
    </row>
    <row r="11610" spans="1:6" x14ac:dyDescent="0.3">
      <c r="A11610" s="213">
        <v>2015</v>
      </c>
      <c r="B11610" s="213" t="s">
        <v>93</v>
      </c>
      <c r="C11610" s="213" t="s">
        <v>90</v>
      </c>
      <c r="D11610" s="213" t="s">
        <v>63</v>
      </c>
      <c r="E11610" s="213">
        <v>105</v>
      </c>
      <c r="F11610" s="213" t="s">
        <v>211</v>
      </c>
    </row>
    <row r="11611" spans="1:6" x14ac:dyDescent="0.3">
      <c r="A11611" s="213">
        <v>2015</v>
      </c>
      <c r="B11611" s="213" t="s">
        <v>93</v>
      </c>
      <c r="C11611" s="213" t="s">
        <v>90</v>
      </c>
      <c r="D11611" s="213" t="s">
        <v>277</v>
      </c>
      <c r="E11611" s="213">
        <v>43</v>
      </c>
      <c r="F11611" s="213" t="s">
        <v>211</v>
      </c>
    </row>
    <row r="11612" spans="1:6" x14ac:dyDescent="0.3">
      <c r="A11612" s="213">
        <v>2015</v>
      </c>
      <c r="B11612" s="213" t="s">
        <v>93</v>
      </c>
      <c r="C11612" s="213" t="s">
        <v>90</v>
      </c>
      <c r="D11612" s="213" t="s">
        <v>43</v>
      </c>
      <c r="E11612" s="213">
        <v>127</v>
      </c>
      <c r="F11612" s="213" t="s">
        <v>211</v>
      </c>
    </row>
    <row r="11613" spans="1:6" x14ac:dyDescent="0.3">
      <c r="A11613" s="213">
        <v>2015</v>
      </c>
      <c r="B11613" s="213" t="s">
        <v>93</v>
      </c>
      <c r="C11613" s="213" t="s">
        <v>90</v>
      </c>
      <c r="D11613" s="213" t="s">
        <v>65</v>
      </c>
      <c r="E11613" s="213">
        <v>137</v>
      </c>
      <c r="F11613" s="213" t="s">
        <v>211</v>
      </c>
    </row>
    <row r="11614" spans="1:6" x14ac:dyDescent="0.3">
      <c r="A11614" s="213">
        <v>2015</v>
      </c>
      <c r="B11614" s="213" t="s">
        <v>93</v>
      </c>
      <c r="C11614" s="213" t="s">
        <v>90</v>
      </c>
      <c r="D11614" s="213" t="s">
        <v>22</v>
      </c>
      <c r="E11614" s="213">
        <v>173</v>
      </c>
      <c r="F11614" s="213" t="s">
        <v>211</v>
      </c>
    </row>
    <row r="11615" spans="1:6" x14ac:dyDescent="0.3">
      <c r="A11615" s="213">
        <v>2015</v>
      </c>
      <c r="B11615" s="213" t="s">
        <v>93</v>
      </c>
      <c r="C11615" s="213" t="s">
        <v>90</v>
      </c>
      <c r="D11615" s="213" t="s">
        <v>61</v>
      </c>
      <c r="E11615" s="213">
        <v>81</v>
      </c>
      <c r="F11615" s="213" t="s">
        <v>211</v>
      </c>
    </row>
    <row r="11616" spans="1:6" x14ac:dyDescent="0.3">
      <c r="A11616" s="213">
        <v>2015</v>
      </c>
      <c r="B11616" s="213" t="s">
        <v>93</v>
      </c>
      <c r="C11616" s="213" t="s">
        <v>90</v>
      </c>
      <c r="D11616" s="213" t="s">
        <v>23</v>
      </c>
      <c r="E11616" s="213">
        <v>206</v>
      </c>
      <c r="F11616" s="213" t="s">
        <v>211</v>
      </c>
    </row>
    <row r="11617" spans="1:6" x14ac:dyDescent="0.3">
      <c r="A11617" s="213">
        <v>2015</v>
      </c>
      <c r="B11617" s="213" t="s">
        <v>93</v>
      </c>
      <c r="C11617" s="213" t="s">
        <v>90</v>
      </c>
      <c r="D11617" s="213" t="s">
        <v>12</v>
      </c>
      <c r="E11617" s="213">
        <v>141</v>
      </c>
      <c r="F11617" s="213" t="s">
        <v>211</v>
      </c>
    </row>
    <row r="11618" spans="1:6" x14ac:dyDescent="0.3">
      <c r="A11618" s="213">
        <v>2015</v>
      </c>
      <c r="B11618" s="213" t="s">
        <v>93</v>
      </c>
      <c r="C11618" s="213" t="s">
        <v>90</v>
      </c>
      <c r="D11618" s="213" t="s">
        <v>278</v>
      </c>
      <c r="E11618" s="213">
        <v>301</v>
      </c>
      <c r="F11618" s="213" t="s">
        <v>211</v>
      </c>
    </row>
    <row r="11619" spans="1:6" x14ac:dyDescent="0.3">
      <c r="A11619" s="213">
        <v>2015</v>
      </c>
      <c r="B11619" s="213" t="s">
        <v>93</v>
      </c>
      <c r="C11619" s="213" t="s">
        <v>90</v>
      </c>
      <c r="D11619" s="213" t="s">
        <v>19</v>
      </c>
      <c r="E11619" s="213">
        <v>260</v>
      </c>
      <c r="F11619" s="213" t="s">
        <v>211</v>
      </c>
    </row>
    <row r="11620" spans="1:6" x14ac:dyDescent="0.3">
      <c r="A11620" s="213">
        <v>2015</v>
      </c>
      <c r="B11620" s="213" t="s">
        <v>93</v>
      </c>
      <c r="C11620" s="213" t="s">
        <v>90</v>
      </c>
      <c r="D11620" s="213" t="s">
        <v>45</v>
      </c>
      <c r="E11620" s="213">
        <v>57</v>
      </c>
      <c r="F11620" s="213" t="s">
        <v>211</v>
      </c>
    </row>
    <row r="11621" spans="1:6" x14ac:dyDescent="0.3">
      <c r="A11621" s="213">
        <v>2015</v>
      </c>
      <c r="B11621" s="213" t="s">
        <v>93</v>
      </c>
      <c r="C11621" s="213" t="s">
        <v>90</v>
      </c>
      <c r="D11621" s="213" t="s">
        <v>48</v>
      </c>
      <c r="E11621" s="213">
        <v>216</v>
      </c>
      <c r="F11621" s="213" t="s">
        <v>211</v>
      </c>
    </row>
    <row r="11622" spans="1:6" x14ac:dyDescent="0.3">
      <c r="A11622" s="213">
        <v>2015</v>
      </c>
      <c r="B11622" s="213" t="s">
        <v>93</v>
      </c>
      <c r="C11622" s="213" t="s">
        <v>90</v>
      </c>
      <c r="D11622" s="213" t="s">
        <v>34</v>
      </c>
      <c r="E11622" s="213">
        <v>67</v>
      </c>
      <c r="F11622" s="213" t="s">
        <v>211</v>
      </c>
    </row>
    <row r="11623" spans="1:6" x14ac:dyDescent="0.3">
      <c r="A11623" s="213">
        <v>2015</v>
      </c>
      <c r="B11623" s="213" t="s">
        <v>93</v>
      </c>
      <c r="C11623" s="213" t="s">
        <v>90</v>
      </c>
      <c r="D11623" s="213" t="s">
        <v>3</v>
      </c>
      <c r="E11623" s="292">
        <v>1074</v>
      </c>
      <c r="F11623" s="213" t="s">
        <v>211</v>
      </c>
    </row>
    <row r="11624" spans="1:6" x14ac:dyDescent="0.3">
      <c r="A11624" s="213">
        <v>2015</v>
      </c>
      <c r="B11624" s="213" t="s">
        <v>93</v>
      </c>
      <c r="C11624" s="213" t="s">
        <v>90</v>
      </c>
      <c r="D11624" s="213" t="s">
        <v>80</v>
      </c>
      <c r="E11624" s="213">
        <v>350</v>
      </c>
      <c r="F11624" s="213" t="s">
        <v>211</v>
      </c>
    </row>
    <row r="11625" spans="1:6" x14ac:dyDescent="0.3">
      <c r="A11625" s="213">
        <v>2015</v>
      </c>
      <c r="B11625" s="213" t="s">
        <v>93</v>
      </c>
      <c r="C11625" s="213" t="s">
        <v>90</v>
      </c>
      <c r="D11625" s="213" t="s">
        <v>39</v>
      </c>
      <c r="E11625" s="213">
        <v>171</v>
      </c>
      <c r="F11625" s="213" t="s">
        <v>211</v>
      </c>
    </row>
    <row r="11626" spans="1:6" x14ac:dyDescent="0.3">
      <c r="A11626" s="213">
        <v>2015</v>
      </c>
      <c r="B11626" s="213" t="s">
        <v>93</v>
      </c>
      <c r="C11626" s="213" t="s">
        <v>90</v>
      </c>
      <c r="D11626" s="213" t="s">
        <v>14</v>
      </c>
      <c r="E11626" s="213">
        <v>655</v>
      </c>
      <c r="F11626" s="213" t="s">
        <v>211</v>
      </c>
    </row>
    <row r="11627" spans="1:6" x14ac:dyDescent="0.3">
      <c r="A11627" s="213">
        <v>2015</v>
      </c>
      <c r="B11627" s="213" t="s">
        <v>93</v>
      </c>
      <c r="C11627" s="213" t="s">
        <v>90</v>
      </c>
      <c r="D11627" s="213" t="s">
        <v>68</v>
      </c>
      <c r="E11627" s="213">
        <v>146</v>
      </c>
      <c r="F11627" s="213" t="s">
        <v>211</v>
      </c>
    </row>
    <row r="11628" spans="1:6" x14ac:dyDescent="0.3">
      <c r="A11628" s="213">
        <v>2015</v>
      </c>
      <c r="B11628" s="213" t="s">
        <v>93</v>
      </c>
      <c r="C11628" s="213" t="s">
        <v>90</v>
      </c>
      <c r="D11628" s="213" t="s">
        <v>69</v>
      </c>
      <c r="E11628" s="213">
        <v>136</v>
      </c>
      <c r="F11628" s="213" t="s">
        <v>211</v>
      </c>
    </row>
    <row r="11629" spans="1:6" x14ac:dyDescent="0.3">
      <c r="A11629" s="213">
        <v>2015</v>
      </c>
      <c r="B11629" s="213" t="s">
        <v>93</v>
      </c>
      <c r="C11629" s="213" t="s">
        <v>90</v>
      </c>
      <c r="D11629" s="213" t="s">
        <v>279</v>
      </c>
      <c r="E11629" s="213">
        <v>48</v>
      </c>
      <c r="F11629" s="213" t="s">
        <v>211</v>
      </c>
    </row>
    <row r="11630" spans="1:6" x14ac:dyDescent="0.3">
      <c r="A11630" s="213">
        <v>2015</v>
      </c>
      <c r="B11630" s="213" t="s">
        <v>93</v>
      </c>
      <c r="C11630" s="213" t="s">
        <v>90</v>
      </c>
      <c r="D11630" s="213" t="s">
        <v>24</v>
      </c>
      <c r="E11630" s="213">
        <v>761</v>
      </c>
      <c r="F11630" s="213" t="s">
        <v>211</v>
      </c>
    </row>
    <row r="11631" spans="1:6" x14ac:dyDescent="0.3">
      <c r="A11631" s="213">
        <v>2015</v>
      </c>
      <c r="B11631" s="213" t="s">
        <v>93</v>
      </c>
      <c r="C11631" s="213" t="s">
        <v>90</v>
      </c>
      <c r="D11631" s="213" t="s">
        <v>9</v>
      </c>
      <c r="E11631" s="213">
        <v>469</v>
      </c>
      <c r="F11631" s="213" t="s">
        <v>211</v>
      </c>
    </row>
    <row r="11632" spans="1:6" x14ac:dyDescent="0.3">
      <c r="A11632" s="213">
        <v>2015</v>
      </c>
      <c r="B11632" s="213" t="s">
        <v>93</v>
      </c>
      <c r="C11632" s="213" t="s">
        <v>90</v>
      </c>
      <c r="D11632" s="213" t="s">
        <v>67</v>
      </c>
      <c r="E11632" s="213">
        <v>197</v>
      </c>
      <c r="F11632" s="213" t="s">
        <v>211</v>
      </c>
    </row>
    <row r="11633" spans="1:6" x14ac:dyDescent="0.3">
      <c r="A11633" s="213">
        <v>2015</v>
      </c>
      <c r="B11633" s="213" t="s">
        <v>93</v>
      </c>
      <c r="C11633" s="213" t="s">
        <v>90</v>
      </c>
      <c r="D11633" s="213" t="s">
        <v>28</v>
      </c>
      <c r="E11633" s="213">
        <v>351</v>
      </c>
      <c r="F11633" s="213" t="s">
        <v>211</v>
      </c>
    </row>
    <row r="11634" spans="1:6" x14ac:dyDescent="0.3">
      <c r="A11634" s="213">
        <v>2015</v>
      </c>
      <c r="B11634" s="213" t="s">
        <v>93</v>
      </c>
      <c r="C11634" s="213" t="s">
        <v>90</v>
      </c>
      <c r="D11634" s="213" t="s">
        <v>31</v>
      </c>
      <c r="E11634" s="213">
        <v>178</v>
      </c>
      <c r="F11634" s="213" t="s">
        <v>211</v>
      </c>
    </row>
    <row r="11635" spans="1:6" x14ac:dyDescent="0.3">
      <c r="A11635" s="213">
        <v>2015</v>
      </c>
      <c r="B11635" s="213" t="s">
        <v>93</v>
      </c>
      <c r="C11635" s="213" t="s">
        <v>90</v>
      </c>
      <c r="D11635" s="213" t="s">
        <v>64</v>
      </c>
      <c r="E11635" s="213">
        <v>335</v>
      </c>
      <c r="F11635" s="213" t="s">
        <v>211</v>
      </c>
    </row>
    <row r="11636" spans="1:6" x14ac:dyDescent="0.3">
      <c r="A11636" s="213">
        <v>2015</v>
      </c>
      <c r="B11636" s="213" t="s">
        <v>93</v>
      </c>
      <c r="C11636" s="213" t="s">
        <v>90</v>
      </c>
      <c r="D11636" s="213" t="s">
        <v>280</v>
      </c>
      <c r="E11636" s="213">
        <v>70</v>
      </c>
      <c r="F11636" s="213" t="s">
        <v>211</v>
      </c>
    </row>
    <row r="11637" spans="1:6" x14ac:dyDescent="0.3">
      <c r="A11637" s="213">
        <v>2015</v>
      </c>
      <c r="B11637" s="213" t="s">
        <v>93</v>
      </c>
      <c r="C11637" s="213" t="s">
        <v>90</v>
      </c>
      <c r="D11637" s="213" t="s">
        <v>73</v>
      </c>
      <c r="E11637" s="213">
        <v>451</v>
      </c>
      <c r="F11637" s="213" t="s">
        <v>211</v>
      </c>
    </row>
    <row r="11638" spans="1:6" x14ac:dyDescent="0.3">
      <c r="A11638" s="213">
        <v>2015</v>
      </c>
      <c r="B11638" s="213" t="s">
        <v>93</v>
      </c>
      <c r="C11638" s="213" t="s">
        <v>90</v>
      </c>
      <c r="D11638" s="213" t="s">
        <v>26</v>
      </c>
      <c r="E11638" s="213">
        <v>257</v>
      </c>
      <c r="F11638" s="213" t="s">
        <v>211</v>
      </c>
    </row>
    <row r="11639" spans="1:6" x14ac:dyDescent="0.3">
      <c r="A11639" s="213">
        <v>2015</v>
      </c>
      <c r="B11639" s="213" t="s">
        <v>93</v>
      </c>
      <c r="C11639" s="213" t="s">
        <v>90</v>
      </c>
      <c r="D11639" s="213" t="s">
        <v>32</v>
      </c>
      <c r="E11639" s="213">
        <v>208</v>
      </c>
      <c r="F11639" s="213" t="s">
        <v>211</v>
      </c>
    </row>
    <row r="11640" spans="1:6" x14ac:dyDescent="0.3">
      <c r="A11640" s="213">
        <v>2015</v>
      </c>
      <c r="B11640" s="213" t="s">
        <v>93</v>
      </c>
      <c r="C11640" s="213" t="s">
        <v>90</v>
      </c>
      <c r="D11640" s="213" t="s">
        <v>46</v>
      </c>
      <c r="E11640" s="213">
        <v>565</v>
      </c>
      <c r="F11640" s="213" t="s">
        <v>211</v>
      </c>
    </row>
    <row r="11641" spans="1:6" x14ac:dyDescent="0.3">
      <c r="A11641" s="213">
        <v>2015</v>
      </c>
      <c r="B11641" s="213" t="s">
        <v>93</v>
      </c>
      <c r="C11641" s="213" t="s">
        <v>90</v>
      </c>
      <c r="D11641" s="213" t="s">
        <v>75</v>
      </c>
      <c r="E11641" s="213">
        <v>314</v>
      </c>
      <c r="F11641" s="213" t="s">
        <v>211</v>
      </c>
    </row>
    <row r="11642" spans="1:6" x14ac:dyDescent="0.3">
      <c r="A11642" s="213">
        <v>2015</v>
      </c>
      <c r="B11642" s="213" t="s">
        <v>93</v>
      </c>
      <c r="C11642" s="213" t="s">
        <v>90</v>
      </c>
      <c r="D11642" s="213" t="s">
        <v>10</v>
      </c>
      <c r="E11642" s="213">
        <v>909</v>
      </c>
      <c r="F11642" s="213" t="s">
        <v>211</v>
      </c>
    </row>
    <row r="11643" spans="1:6" x14ac:dyDescent="0.3">
      <c r="A11643" s="213">
        <v>2015</v>
      </c>
      <c r="B11643" s="213" t="s">
        <v>93</v>
      </c>
      <c r="C11643" s="213" t="s">
        <v>90</v>
      </c>
      <c r="D11643" s="213" t="s">
        <v>291</v>
      </c>
      <c r="E11643" s="213">
        <v>76</v>
      </c>
      <c r="F11643" s="213" t="s">
        <v>211</v>
      </c>
    </row>
    <row r="11644" spans="1:6" x14ac:dyDescent="0.3">
      <c r="A11644" s="213">
        <v>2015</v>
      </c>
      <c r="B11644" s="213" t="s">
        <v>93</v>
      </c>
      <c r="C11644" s="213" t="s">
        <v>90</v>
      </c>
      <c r="D11644" s="213" t="s">
        <v>15</v>
      </c>
      <c r="E11644" s="213">
        <v>777</v>
      </c>
      <c r="F11644" s="213" t="s">
        <v>211</v>
      </c>
    </row>
    <row r="11645" spans="1:6" x14ac:dyDescent="0.3">
      <c r="A11645" s="213">
        <v>2015</v>
      </c>
      <c r="B11645" s="213" t="s">
        <v>93</v>
      </c>
      <c r="C11645" s="213" t="s">
        <v>90</v>
      </c>
      <c r="D11645" s="213" t="s">
        <v>18</v>
      </c>
      <c r="E11645" s="213">
        <v>649</v>
      </c>
      <c r="F11645" s="213" t="s">
        <v>211</v>
      </c>
    </row>
    <row r="11646" spans="1:6" x14ac:dyDescent="0.3">
      <c r="A11646" s="213">
        <v>2015</v>
      </c>
      <c r="B11646" s="213" t="s">
        <v>93</v>
      </c>
      <c r="C11646" s="213" t="s">
        <v>90</v>
      </c>
      <c r="D11646" s="213" t="s">
        <v>77</v>
      </c>
      <c r="E11646" s="213">
        <v>219</v>
      </c>
      <c r="F11646" s="213" t="s">
        <v>211</v>
      </c>
    </row>
    <row r="11647" spans="1:6" x14ac:dyDescent="0.3">
      <c r="A11647" s="213">
        <v>2015</v>
      </c>
      <c r="B11647" s="213" t="s">
        <v>93</v>
      </c>
      <c r="C11647" s="213" t="s">
        <v>90</v>
      </c>
      <c r="D11647" s="213" t="s">
        <v>44</v>
      </c>
      <c r="E11647" s="213">
        <v>45</v>
      </c>
      <c r="F11647" s="213" t="s">
        <v>211</v>
      </c>
    </row>
    <row r="11648" spans="1:6" x14ac:dyDescent="0.3">
      <c r="A11648" s="213">
        <v>2015</v>
      </c>
      <c r="B11648" s="213" t="s">
        <v>93</v>
      </c>
      <c r="C11648" s="213" t="s">
        <v>90</v>
      </c>
      <c r="D11648" s="213" t="s">
        <v>71</v>
      </c>
      <c r="E11648" s="213">
        <v>246</v>
      </c>
      <c r="F11648" s="213" t="s">
        <v>211</v>
      </c>
    </row>
    <row r="11649" spans="1:6" x14ac:dyDescent="0.3">
      <c r="A11649" s="213">
        <v>2015</v>
      </c>
      <c r="B11649" s="213" t="s">
        <v>93</v>
      </c>
      <c r="C11649" s="213" t="s">
        <v>90</v>
      </c>
      <c r="D11649" s="213" t="s">
        <v>52</v>
      </c>
      <c r="E11649" s="213">
        <v>80</v>
      </c>
      <c r="F11649" s="213" t="s">
        <v>211</v>
      </c>
    </row>
    <row r="11650" spans="1:6" x14ac:dyDescent="0.3">
      <c r="A11650" s="213">
        <v>2015</v>
      </c>
      <c r="B11650" s="213" t="s">
        <v>93</v>
      </c>
      <c r="C11650" s="213" t="s">
        <v>90</v>
      </c>
      <c r="D11650" s="213" t="s">
        <v>20</v>
      </c>
      <c r="E11650" s="213">
        <v>449</v>
      </c>
      <c r="F11650" s="213" t="s">
        <v>211</v>
      </c>
    </row>
    <row r="11651" spans="1:6" x14ac:dyDescent="0.3">
      <c r="A11651" s="213">
        <v>2015</v>
      </c>
      <c r="B11651" s="213" t="s">
        <v>93</v>
      </c>
      <c r="C11651" s="213" t="s">
        <v>90</v>
      </c>
      <c r="D11651" s="213" t="s">
        <v>95</v>
      </c>
      <c r="E11651" s="213">
        <v>706</v>
      </c>
      <c r="F11651" s="213" t="s">
        <v>211</v>
      </c>
    </row>
    <row r="11652" spans="1:6" x14ac:dyDescent="0.3">
      <c r="A11652" s="213">
        <v>2015</v>
      </c>
      <c r="B11652" s="213" t="s">
        <v>93</v>
      </c>
      <c r="C11652" s="213" t="s">
        <v>90</v>
      </c>
      <c r="D11652" s="213" t="s">
        <v>30</v>
      </c>
      <c r="E11652" s="213">
        <v>57</v>
      </c>
      <c r="F11652" s="213" t="s">
        <v>211</v>
      </c>
    </row>
    <row r="11653" spans="1:6" x14ac:dyDescent="0.3">
      <c r="A11653" s="213">
        <v>2015</v>
      </c>
      <c r="B11653" s="213" t="s">
        <v>93</v>
      </c>
      <c r="C11653" s="213" t="s">
        <v>90</v>
      </c>
      <c r="D11653" s="213" t="s">
        <v>58</v>
      </c>
      <c r="E11653" s="213">
        <v>33</v>
      </c>
      <c r="F11653" s="213" t="s">
        <v>211</v>
      </c>
    </row>
    <row r="11654" spans="1:6" x14ac:dyDescent="0.3">
      <c r="A11654" s="213">
        <v>2015</v>
      </c>
      <c r="B11654" s="213" t="s">
        <v>93</v>
      </c>
      <c r="C11654" s="213" t="s">
        <v>90</v>
      </c>
      <c r="D11654" s="213" t="s">
        <v>281</v>
      </c>
      <c r="E11654" s="292">
        <v>1698</v>
      </c>
      <c r="F11654" s="213" t="s">
        <v>211</v>
      </c>
    </row>
    <row r="11655" spans="1:6" x14ac:dyDescent="0.3">
      <c r="A11655" s="213">
        <v>2015</v>
      </c>
      <c r="B11655" s="213" t="s">
        <v>93</v>
      </c>
      <c r="C11655" s="213" t="s">
        <v>90</v>
      </c>
      <c r="D11655" s="213" t="s">
        <v>282</v>
      </c>
      <c r="E11655" s="213">
        <v>118</v>
      </c>
      <c r="F11655" s="213" t="s">
        <v>211</v>
      </c>
    </row>
    <row r="11656" spans="1:6" x14ac:dyDescent="0.3">
      <c r="A11656" s="213">
        <v>2015</v>
      </c>
      <c r="B11656" s="213" t="s">
        <v>93</v>
      </c>
      <c r="C11656" s="213" t="s">
        <v>90</v>
      </c>
      <c r="D11656" s="213" t="s">
        <v>145</v>
      </c>
      <c r="E11656" s="292">
        <v>8126</v>
      </c>
      <c r="F11656" s="213" t="s">
        <v>211</v>
      </c>
    </row>
    <row r="11657" spans="1:6" x14ac:dyDescent="0.3">
      <c r="A11657" s="213">
        <v>2015</v>
      </c>
      <c r="B11657" s="213" t="s">
        <v>93</v>
      </c>
      <c r="C11657" s="213" t="s">
        <v>90</v>
      </c>
      <c r="D11657" s="213" t="s">
        <v>146</v>
      </c>
      <c r="E11657" s="292">
        <v>4234</v>
      </c>
      <c r="F11657" s="213" t="s">
        <v>211</v>
      </c>
    </row>
    <row r="11658" spans="1:6" x14ac:dyDescent="0.3">
      <c r="A11658" s="213">
        <v>2015</v>
      </c>
      <c r="B11658" s="213" t="s">
        <v>93</v>
      </c>
      <c r="C11658" s="213" t="s">
        <v>90</v>
      </c>
      <c r="D11658" s="213" t="s">
        <v>147</v>
      </c>
      <c r="E11658" s="292">
        <v>9321</v>
      </c>
      <c r="F11658" s="213" t="s">
        <v>211</v>
      </c>
    </row>
    <row r="11659" spans="1:6" x14ac:dyDescent="0.3">
      <c r="A11659" s="213">
        <v>2015</v>
      </c>
      <c r="B11659" s="213" t="s">
        <v>93</v>
      </c>
      <c r="C11659" s="213" t="s">
        <v>1</v>
      </c>
      <c r="D11659" s="213" t="s">
        <v>35</v>
      </c>
      <c r="E11659" s="213">
        <v>57</v>
      </c>
      <c r="F11659" s="213" t="s">
        <v>211</v>
      </c>
    </row>
    <row r="11660" spans="1:6" x14ac:dyDescent="0.3">
      <c r="A11660" s="213">
        <v>2015</v>
      </c>
      <c r="B11660" s="213" t="s">
        <v>93</v>
      </c>
      <c r="C11660" s="213" t="s">
        <v>1</v>
      </c>
      <c r="D11660" s="213" t="s">
        <v>41</v>
      </c>
      <c r="E11660" s="213">
        <v>38</v>
      </c>
      <c r="F11660" s="213" t="s">
        <v>211</v>
      </c>
    </row>
    <row r="11661" spans="1:6" x14ac:dyDescent="0.3">
      <c r="A11661" s="213">
        <v>2015</v>
      </c>
      <c r="B11661" s="213" t="s">
        <v>93</v>
      </c>
      <c r="C11661" s="213" t="s">
        <v>1</v>
      </c>
      <c r="D11661" s="213" t="s">
        <v>59</v>
      </c>
      <c r="E11661" s="213">
        <v>85</v>
      </c>
      <c r="F11661" s="213" t="s">
        <v>211</v>
      </c>
    </row>
    <row r="11662" spans="1:6" x14ac:dyDescent="0.3">
      <c r="A11662" s="213">
        <v>2015</v>
      </c>
      <c r="B11662" s="213" t="s">
        <v>93</v>
      </c>
      <c r="C11662" s="213" t="s">
        <v>1</v>
      </c>
      <c r="D11662" s="213" t="s">
        <v>79</v>
      </c>
      <c r="E11662" s="213">
        <v>876</v>
      </c>
      <c r="F11662" s="213" t="s">
        <v>211</v>
      </c>
    </row>
    <row r="11663" spans="1:6" x14ac:dyDescent="0.3">
      <c r="A11663" s="213">
        <v>2015</v>
      </c>
      <c r="B11663" s="213" t="s">
        <v>93</v>
      </c>
      <c r="C11663" s="213" t="s">
        <v>1</v>
      </c>
      <c r="D11663" s="213" t="s">
        <v>17</v>
      </c>
      <c r="E11663" s="213">
        <v>534</v>
      </c>
      <c r="F11663" s="213" t="s">
        <v>211</v>
      </c>
    </row>
    <row r="11664" spans="1:6" x14ac:dyDescent="0.3">
      <c r="A11664" s="213">
        <v>2015</v>
      </c>
      <c r="B11664" s="213" t="s">
        <v>93</v>
      </c>
      <c r="C11664" s="213" t="s">
        <v>1</v>
      </c>
      <c r="D11664" s="213" t="s">
        <v>274</v>
      </c>
      <c r="E11664" s="213">
        <v>56</v>
      </c>
      <c r="F11664" s="213" t="s">
        <v>211</v>
      </c>
    </row>
    <row r="11665" spans="1:6" x14ac:dyDescent="0.3">
      <c r="A11665" s="213">
        <v>2015</v>
      </c>
      <c r="B11665" s="213" t="s">
        <v>93</v>
      </c>
      <c r="C11665" s="213" t="s">
        <v>1</v>
      </c>
      <c r="D11665" s="213" t="s">
        <v>66</v>
      </c>
      <c r="E11665" s="213">
        <v>144</v>
      </c>
      <c r="F11665" s="213" t="s">
        <v>211</v>
      </c>
    </row>
    <row r="11666" spans="1:6" x14ac:dyDescent="0.3">
      <c r="A11666" s="213">
        <v>2015</v>
      </c>
      <c r="B11666" s="213" t="s">
        <v>93</v>
      </c>
      <c r="C11666" s="213" t="s">
        <v>1</v>
      </c>
      <c r="D11666" s="213" t="s">
        <v>283</v>
      </c>
      <c r="E11666" s="213">
        <v>60</v>
      </c>
      <c r="F11666" s="213" t="s">
        <v>211</v>
      </c>
    </row>
    <row r="11667" spans="1:6" x14ac:dyDescent="0.3">
      <c r="A11667" s="213">
        <v>2015</v>
      </c>
      <c r="B11667" s="213" t="s">
        <v>93</v>
      </c>
      <c r="C11667" s="213" t="s">
        <v>1</v>
      </c>
      <c r="D11667" s="213" t="s">
        <v>11</v>
      </c>
      <c r="E11667" s="213">
        <v>900</v>
      </c>
      <c r="F11667" s="213" t="s">
        <v>211</v>
      </c>
    </row>
    <row r="11668" spans="1:6" x14ac:dyDescent="0.3">
      <c r="A11668" s="213">
        <v>2015</v>
      </c>
      <c r="B11668" s="213" t="s">
        <v>93</v>
      </c>
      <c r="C11668" s="213" t="s">
        <v>1</v>
      </c>
      <c r="D11668" s="213" t="s">
        <v>56</v>
      </c>
      <c r="E11668" s="213">
        <v>214</v>
      </c>
      <c r="F11668" s="213" t="s">
        <v>211</v>
      </c>
    </row>
    <row r="11669" spans="1:6" x14ac:dyDescent="0.3">
      <c r="A11669" s="213">
        <v>2015</v>
      </c>
      <c r="B11669" s="213" t="s">
        <v>93</v>
      </c>
      <c r="C11669" s="213" t="s">
        <v>1</v>
      </c>
      <c r="D11669" s="213" t="s">
        <v>29</v>
      </c>
      <c r="E11669" s="213">
        <v>279</v>
      </c>
      <c r="F11669" s="213" t="s">
        <v>211</v>
      </c>
    </row>
    <row r="11670" spans="1:6" x14ac:dyDescent="0.3">
      <c r="A11670" s="213">
        <v>2015</v>
      </c>
      <c r="B11670" s="213" t="s">
        <v>93</v>
      </c>
      <c r="C11670" s="213" t="s">
        <v>1</v>
      </c>
      <c r="D11670" s="213" t="s">
        <v>47</v>
      </c>
      <c r="E11670" s="213">
        <v>598</v>
      </c>
      <c r="F11670" s="213" t="s">
        <v>211</v>
      </c>
    </row>
    <row r="11671" spans="1:6" x14ac:dyDescent="0.3">
      <c r="A11671" s="213">
        <v>2015</v>
      </c>
      <c r="B11671" s="213" t="s">
        <v>93</v>
      </c>
      <c r="C11671" s="213" t="s">
        <v>1</v>
      </c>
      <c r="D11671" s="213" t="s">
        <v>57</v>
      </c>
      <c r="E11671" s="213">
        <v>118</v>
      </c>
      <c r="F11671" s="213" t="s">
        <v>211</v>
      </c>
    </row>
    <row r="11672" spans="1:6" x14ac:dyDescent="0.3">
      <c r="A11672" s="213">
        <v>2015</v>
      </c>
      <c r="B11672" s="213" t="s">
        <v>93</v>
      </c>
      <c r="C11672" s="213" t="s">
        <v>1</v>
      </c>
      <c r="D11672" s="213" t="s">
        <v>74</v>
      </c>
      <c r="E11672" s="213">
        <v>650</v>
      </c>
      <c r="F11672" s="213" t="s">
        <v>211</v>
      </c>
    </row>
    <row r="11673" spans="1:6" x14ac:dyDescent="0.3">
      <c r="A11673" s="213">
        <v>2015</v>
      </c>
      <c r="B11673" s="213" t="s">
        <v>93</v>
      </c>
      <c r="C11673" s="213" t="s">
        <v>1</v>
      </c>
      <c r="D11673" s="213" t="s">
        <v>53</v>
      </c>
      <c r="E11673" s="213">
        <v>86</v>
      </c>
      <c r="F11673" s="213" t="s">
        <v>211</v>
      </c>
    </row>
    <row r="11674" spans="1:6" x14ac:dyDescent="0.3">
      <c r="A11674" s="213">
        <v>2015</v>
      </c>
      <c r="B11674" s="213" t="s">
        <v>93</v>
      </c>
      <c r="C11674" s="213" t="s">
        <v>1</v>
      </c>
      <c r="D11674" s="213" t="s">
        <v>49</v>
      </c>
      <c r="E11674" s="213">
        <v>37</v>
      </c>
      <c r="F11674" s="213" t="s">
        <v>211</v>
      </c>
    </row>
    <row r="11675" spans="1:6" x14ac:dyDescent="0.3">
      <c r="A11675" s="213">
        <v>2015</v>
      </c>
      <c r="B11675" s="213" t="s">
        <v>93</v>
      </c>
      <c r="C11675" s="213" t="s">
        <v>1</v>
      </c>
      <c r="D11675" s="213" t="s">
        <v>33</v>
      </c>
      <c r="E11675" s="213">
        <v>178</v>
      </c>
      <c r="F11675" s="213" t="s">
        <v>211</v>
      </c>
    </row>
    <row r="11676" spans="1:6" x14ac:dyDescent="0.3">
      <c r="A11676" s="213">
        <v>2015</v>
      </c>
      <c r="B11676" s="213" t="s">
        <v>93</v>
      </c>
      <c r="C11676" s="213" t="s">
        <v>1</v>
      </c>
      <c r="D11676" s="213" t="s">
        <v>60</v>
      </c>
      <c r="E11676" s="213">
        <v>289</v>
      </c>
      <c r="F11676" s="213" t="s">
        <v>211</v>
      </c>
    </row>
    <row r="11677" spans="1:6" x14ac:dyDescent="0.3">
      <c r="A11677" s="213">
        <v>2015</v>
      </c>
      <c r="B11677" s="213" t="s">
        <v>93</v>
      </c>
      <c r="C11677" s="213" t="s">
        <v>1</v>
      </c>
      <c r="D11677" s="213" t="s">
        <v>25</v>
      </c>
      <c r="E11677" s="213">
        <v>634</v>
      </c>
      <c r="F11677" s="213" t="s">
        <v>211</v>
      </c>
    </row>
    <row r="11678" spans="1:6" x14ac:dyDescent="0.3">
      <c r="A11678" s="213">
        <v>2015</v>
      </c>
      <c r="B11678" s="213" t="s">
        <v>93</v>
      </c>
      <c r="C11678" s="213" t="s">
        <v>1</v>
      </c>
      <c r="D11678" s="213" t="s">
        <v>7</v>
      </c>
      <c r="E11678" s="213">
        <v>720</v>
      </c>
      <c r="F11678" s="213" t="s">
        <v>211</v>
      </c>
    </row>
    <row r="11679" spans="1:6" x14ac:dyDescent="0.3">
      <c r="A11679" s="213">
        <v>2015</v>
      </c>
      <c r="B11679" s="213" t="s">
        <v>93</v>
      </c>
      <c r="C11679" s="213" t="s">
        <v>1</v>
      </c>
      <c r="D11679" s="213" t="s">
        <v>55</v>
      </c>
      <c r="E11679" s="213">
        <v>34</v>
      </c>
      <c r="F11679" s="213" t="s">
        <v>211</v>
      </c>
    </row>
    <row r="11680" spans="1:6" x14ac:dyDescent="0.3">
      <c r="A11680" s="213">
        <v>2015</v>
      </c>
      <c r="B11680" s="213" t="s">
        <v>93</v>
      </c>
      <c r="C11680" s="213" t="s">
        <v>1</v>
      </c>
      <c r="D11680" s="213" t="s">
        <v>36</v>
      </c>
      <c r="E11680" s="213">
        <v>236</v>
      </c>
      <c r="F11680" s="213" t="s">
        <v>211</v>
      </c>
    </row>
    <row r="11681" spans="1:6" x14ac:dyDescent="0.3">
      <c r="A11681" s="213">
        <v>2015</v>
      </c>
      <c r="B11681" s="213" t="s">
        <v>93</v>
      </c>
      <c r="C11681" s="213" t="s">
        <v>1</v>
      </c>
      <c r="D11681" s="213" t="s">
        <v>21</v>
      </c>
      <c r="E11681" s="213">
        <v>259</v>
      </c>
      <c r="F11681" s="213" t="s">
        <v>211</v>
      </c>
    </row>
    <row r="11682" spans="1:6" x14ac:dyDescent="0.3">
      <c r="A11682" s="213">
        <v>2015</v>
      </c>
      <c r="B11682" s="213" t="s">
        <v>93</v>
      </c>
      <c r="C11682" s="213" t="s">
        <v>1</v>
      </c>
      <c r="D11682" s="213" t="s">
        <v>42</v>
      </c>
      <c r="E11682" s="213">
        <v>33</v>
      </c>
      <c r="F11682" s="213" t="s">
        <v>211</v>
      </c>
    </row>
    <row r="11683" spans="1:6" x14ac:dyDescent="0.3">
      <c r="A11683" s="213">
        <v>2015</v>
      </c>
      <c r="B11683" s="213" t="s">
        <v>93</v>
      </c>
      <c r="C11683" s="213" t="s">
        <v>1</v>
      </c>
      <c r="D11683" s="213" t="s">
        <v>16</v>
      </c>
      <c r="E11683" s="213">
        <v>581</v>
      </c>
      <c r="F11683" s="213" t="s">
        <v>211</v>
      </c>
    </row>
    <row r="11684" spans="1:6" x14ac:dyDescent="0.3">
      <c r="A11684" s="213">
        <v>2015</v>
      </c>
      <c r="B11684" s="213" t="s">
        <v>93</v>
      </c>
      <c r="C11684" s="213" t="s">
        <v>1</v>
      </c>
      <c r="D11684" s="213" t="s">
        <v>2</v>
      </c>
      <c r="E11684" s="292">
        <v>1181</v>
      </c>
      <c r="F11684" s="213" t="s">
        <v>211</v>
      </c>
    </row>
    <row r="11685" spans="1:6" x14ac:dyDescent="0.3">
      <c r="A11685" s="213">
        <v>2015</v>
      </c>
      <c r="B11685" s="213" t="s">
        <v>93</v>
      </c>
      <c r="C11685" s="213" t="s">
        <v>1</v>
      </c>
      <c r="D11685" s="213" t="s">
        <v>288</v>
      </c>
      <c r="E11685" s="213">
        <v>41</v>
      </c>
      <c r="F11685" s="213" t="s">
        <v>211</v>
      </c>
    </row>
    <row r="11686" spans="1:6" x14ac:dyDescent="0.3">
      <c r="A11686" s="213">
        <v>2015</v>
      </c>
      <c r="B11686" s="213" t="s">
        <v>93</v>
      </c>
      <c r="C11686" s="213" t="s">
        <v>1</v>
      </c>
      <c r="D11686" s="213" t="s">
        <v>4</v>
      </c>
      <c r="E11686" s="292">
        <v>1312</v>
      </c>
      <c r="F11686" s="213" t="s">
        <v>211</v>
      </c>
    </row>
    <row r="11687" spans="1:6" x14ac:dyDescent="0.3">
      <c r="A11687" s="213">
        <v>2015</v>
      </c>
      <c r="B11687" s="213" t="s">
        <v>93</v>
      </c>
      <c r="C11687" s="213" t="s">
        <v>1</v>
      </c>
      <c r="D11687" s="213" t="s">
        <v>38</v>
      </c>
      <c r="E11687" s="213">
        <v>97</v>
      </c>
      <c r="F11687" s="213" t="s">
        <v>211</v>
      </c>
    </row>
    <row r="11688" spans="1:6" x14ac:dyDescent="0.3">
      <c r="A11688" s="213">
        <v>2015</v>
      </c>
      <c r="B11688" s="213" t="s">
        <v>93</v>
      </c>
      <c r="C11688" s="213" t="s">
        <v>1</v>
      </c>
      <c r="D11688" s="213" t="s">
        <v>275</v>
      </c>
      <c r="E11688" s="213">
        <v>131</v>
      </c>
      <c r="F11688" s="213" t="s">
        <v>211</v>
      </c>
    </row>
    <row r="11689" spans="1:6" x14ac:dyDescent="0.3">
      <c r="A11689" s="213">
        <v>2015</v>
      </c>
      <c r="B11689" s="213" t="s">
        <v>93</v>
      </c>
      <c r="C11689" s="213" t="s">
        <v>1</v>
      </c>
      <c r="D11689" s="213" t="s">
        <v>8</v>
      </c>
      <c r="E11689" s="213">
        <v>420</v>
      </c>
      <c r="F11689" s="213" t="s">
        <v>211</v>
      </c>
    </row>
    <row r="11690" spans="1:6" x14ac:dyDescent="0.3">
      <c r="A11690" s="213">
        <v>2015</v>
      </c>
      <c r="B11690" s="213" t="s">
        <v>93</v>
      </c>
      <c r="C11690" s="213" t="s">
        <v>1</v>
      </c>
      <c r="D11690" s="213" t="s">
        <v>78</v>
      </c>
      <c r="E11690" s="213">
        <v>654</v>
      </c>
      <c r="F11690" s="213" t="s">
        <v>211</v>
      </c>
    </row>
    <row r="11691" spans="1:6" x14ac:dyDescent="0.3">
      <c r="A11691" s="213">
        <v>2015</v>
      </c>
      <c r="B11691" s="213" t="s">
        <v>93</v>
      </c>
      <c r="C11691" s="213" t="s">
        <v>1</v>
      </c>
      <c r="D11691" s="213" t="s">
        <v>27</v>
      </c>
      <c r="E11691" s="213">
        <v>474</v>
      </c>
      <c r="F11691" s="213" t="s">
        <v>211</v>
      </c>
    </row>
    <row r="11692" spans="1:6" x14ac:dyDescent="0.3">
      <c r="A11692" s="213">
        <v>2015</v>
      </c>
      <c r="B11692" s="213" t="s">
        <v>93</v>
      </c>
      <c r="C11692" s="213" t="s">
        <v>1</v>
      </c>
      <c r="D11692" s="213" t="s">
        <v>13</v>
      </c>
      <c r="E11692" s="213">
        <v>177</v>
      </c>
      <c r="F11692" s="213" t="s">
        <v>211</v>
      </c>
    </row>
    <row r="11693" spans="1:6" x14ac:dyDescent="0.3">
      <c r="A11693" s="213">
        <v>2015</v>
      </c>
      <c r="B11693" s="213" t="s">
        <v>93</v>
      </c>
      <c r="C11693" s="213" t="s">
        <v>1</v>
      </c>
      <c r="D11693" s="213" t="s">
        <v>70</v>
      </c>
      <c r="E11693" s="213">
        <v>563</v>
      </c>
      <c r="F11693" s="213" t="s">
        <v>211</v>
      </c>
    </row>
    <row r="11694" spans="1:6" x14ac:dyDescent="0.3">
      <c r="A11694" s="213">
        <v>2015</v>
      </c>
      <c r="B11694" s="213" t="s">
        <v>93</v>
      </c>
      <c r="C11694" s="213" t="s">
        <v>1</v>
      </c>
      <c r="D11694" s="213" t="s">
        <v>72</v>
      </c>
      <c r="E11694" s="213">
        <v>139</v>
      </c>
      <c r="F11694" s="213" t="s">
        <v>211</v>
      </c>
    </row>
    <row r="11695" spans="1:6" x14ac:dyDescent="0.3">
      <c r="A11695" s="213">
        <v>2015</v>
      </c>
      <c r="B11695" s="213" t="s">
        <v>93</v>
      </c>
      <c r="C11695" s="213" t="s">
        <v>1</v>
      </c>
      <c r="D11695" s="213" t="s">
        <v>276</v>
      </c>
      <c r="E11695" s="213">
        <v>65</v>
      </c>
      <c r="F11695" s="213" t="s">
        <v>211</v>
      </c>
    </row>
    <row r="11696" spans="1:6" x14ac:dyDescent="0.3">
      <c r="A11696" s="213">
        <v>2015</v>
      </c>
      <c r="B11696" s="213" t="s">
        <v>93</v>
      </c>
      <c r="C11696" s="213" t="s">
        <v>1</v>
      </c>
      <c r="D11696" s="213" t="s">
        <v>6</v>
      </c>
      <c r="E11696" s="292">
        <v>1279</v>
      </c>
      <c r="F11696" s="213" t="s">
        <v>211</v>
      </c>
    </row>
    <row r="11697" spans="1:6" x14ac:dyDescent="0.3">
      <c r="A11697" s="213">
        <v>2015</v>
      </c>
      <c r="B11697" s="213" t="s">
        <v>93</v>
      </c>
      <c r="C11697" s="213" t="s">
        <v>1</v>
      </c>
      <c r="D11697" s="213" t="s">
        <v>62</v>
      </c>
      <c r="E11697" s="213">
        <v>411</v>
      </c>
      <c r="F11697" s="213" t="s">
        <v>211</v>
      </c>
    </row>
    <row r="11698" spans="1:6" x14ac:dyDescent="0.3">
      <c r="A11698" s="213">
        <v>2015</v>
      </c>
      <c r="B11698" s="213" t="s">
        <v>93</v>
      </c>
      <c r="C11698" s="213" t="s">
        <v>1</v>
      </c>
      <c r="D11698" s="213" t="s">
        <v>5</v>
      </c>
      <c r="E11698" s="213">
        <v>978</v>
      </c>
      <c r="F11698" s="213" t="s">
        <v>211</v>
      </c>
    </row>
    <row r="11699" spans="1:6" x14ac:dyDescent="0.3">
      <c r="A11699" s="213">
        <v>2015</v>
      </c>
      <c r="B11699" s="213" t="s">
        <v>93</v>
      </c>
      <c r="C11699" s="213" t="s">
        <v>1</v>
      </c>
      <c r="D11699" s="213" t="s">
        <v>37</v>
      </c>
      <c r="E11699" s="213">
        <v>31</v>
      </c>
      <c r="F11699" s="213" t="s">
        <v>211</v>
      </c>
    </row>
    <row r="11700" spans="1:6" x14ac:dyDescent="0.3">
      <c r="A11700" s="213">
        <v>2015</v>
      </c>
      <c r="B11700" s="213" t="s">
        <v>93</v>
      </c>
      <c r="C11700" s="213" t="s">
        <v>1</v>
      </c>
      <c r="D11700" s="213" t="s">
        <v>76</v>
      </c>
      <c r="E11700" s="213">
        <v>563</v>
      </c>
      <c r="F11700" s="213" t="s">
        <v>211</v>
      </c>
    </row>
    <row r="11701" spans="1:6" x14ac:dyDescent="0.3">
      <c r="A11701" s="213">
        <v>2015</v>
      </c>
      <c r="B11701" s="213" t="s">
        <v>93</v>
      </c>
      <c r="C11701" s="213" t="s">
        <v>1</v>
      </c>
      <c r="D11701" s="213" t="s">
        <v>63</v>
      </c>
      <c r="E11701" s="213">
        <v>135</v>
      </c>
      <c r="F11701" s="213" t="s">
        <v>211</v>
      </c>
    </row>
    <row r="11702" spans="1:6" x14ac:dyDescent="0.3">
      <c r="A11702" s="213">
        <v>2015</v>
      </c>
      <c r="B11702" s="213" t="s">
        <v>93</v>
      </c>
      <c r="C11702" s="213" t="s">
        <v>1</v>
      </c>
      <c r="D11702" s="213" t="s">
        <v>277</v>
      </c>
      <c r="E11702" s="213">
        <v>69</v>
      </c>
      <c r="F11702" s="213" t="s">
        <v>211</v>
      </c>
    </row>
    <row r="11703" spans="1:6" x14ac:dyDescent="0.3">
      <c r="A11703" s="213">
        <v>2015</v>
      </c>
      <c r="B11703" s="213" t="s">
        <v>93</v>
      </c>
      <c r="C11703" s="213" t="s">
        <v>1</v>
      </c>
      <c r="D11703" s="213" t="s">
        <v>43</v>
      </c>
      <c r="E11703" s="213">
        <v>161</v>
      </c>
      <c r="F11703" s="213" t="s">
        <v>211</v>
      </c>
    </row>
    <row r="11704" spans="1:6" x14ac:dyDescent="0.3">
      <c r="A11704" s="213">
        <v>2015</v>
      </c>
      <c r="B11704" s="213" t="s">
        <v>93</v>
      </c>
      <c r="C11704" s="213" t="s">
        <v>1</v>
      </c>
      <c r="D11704" s="213" t="s">
        <v>65</v>
      </c>
      <c r="E11704" s="213">
        <v>170</v>
      </c>
      <c r="F11704" s="213" t="s">
        <v>211</v>
      </c>
    </row>
    <row r="11705" spans="1:6" x14ac:dyDescent="0.3">
      <c r="A11705" s="213">
        <v>2015</v>
      </c>
      <c r="B11705" s="213" t="s">
        <v>93</v>
      </c>
      <c r="C11705" s="213" t="s">
        <v>1</v>
      </c>
      <c r="D11705" s="213" t="s">
        <v>22</v>
      </c>
      <c r="E11705" s="213">
        <v>234</v>
      </c>
      <c r="F11705" s="213" t="s">
        <v>211</v>
      </c>
    </row>
    <row r="11706" spans="1:6" x14ac:dyDescent="0.3">
      <c r="A11706" s="213">
        <v>2015</v>
      </c>
      <c r="B11706" s="213" t="s">
        <v>93</v>
      </c>
      <c r="C11706" s="213" t="s">
        <v>1</v>
      </c>
      <c r="D11706" s="213" t="s">
        <v>61</v>
      </c>
      <c r="E11706" s="213">
        <v>103</v>
      </c>
      <c r="F11706" s="213" t="s">
        <v>211</v>
      </c>
    </row>
    <row r="11707" spans="1:6" x14ac:dyDescent="0.3">
      <c r="A11707" s="213">
        <v>2015</v>
      </c>
      <c r="B11707" s="213" t="s">
        <v>93</v>
      </c>
      <c r="C11707" s="213" t="s">
        <v>1</v>
      </c>
      <c r="D11707" s="213" t="s">
        <v>23</v>
      </c>
      <c r="E11707" s="213">
        <v>309</v>
      </c>
      <c r="F11707" s="213" t="s">
        <v>211</v>
      </c>
    </row>
    <row r="11708" spans="1:6" x14ac:dyDescent="0.3">
      <c r="A11708" s="213">
        <v>2015</v>
      </c>
      <c r="B11708" s="213" t="s">
        <v>93</v>
      </c>
      <c r="C11708" s="213" t="s">
        <v>1</v>
      </c>
      <c r="D11708" s="213" t="s">
        <v>12</v>
      </c>
      <c r="E11708" s="213">
        <v>164</v>
      </c>
      <c r="F11708" s="213" t="s">
        <v>211</v>
      </c>
    </row>
    <row r="11709" spans="1:6" x14ac:dyDescent="0.3">
      <c r="A11709" s="213">
        <v>2015</v>
      </c>
      <c r="B11709" s="213" t="s">
        <v>93</v>
      </c>
      <c r="C11709" s="213" t="s">
        <v>1</v>
      </c>
      <c r="D11709" s="213" t="s">
        <v>278</v>
      </c>
      <c r="E11709" s="213">
        <v>337</v>
      </c>
      <c r="F11709" s="213" t="s">
        <v>211</v>
      </c>
    </row>
    <row r="11710" spans="1:6" x14ac:dyDescent="0.3">
      <c r="A11710" s="213">
        <v>2015</v>
      </c>
      <c r="B11710" s="213" t="s">
        <v>93</v>
      </c>
      <c r="C11710" s="213" t="s">
        <v>1</v>
      </c>
      <c r="D11710" s="213" t="s">
        <v>19</v>
      </c>
      <c r="E11710" s="213">
        <v>305</v>
      </c>
      <c r="F11710" s="213" t="s">
        <v>211</v>
      </c>
    </row>
    <row r="11711" spans="1:6" x14ac:dyDescent="0.3">
      <c r="A11711" s="213">
        <v>2015</v>
      </c>
      <c r="B11711" s="213" t="s">
        <v>93</v>
      </c>
      <c r="C11711" s="213" t="s">
        <v>1</v>
      </c>
      <c r="D11711" s="213" t="s">
        <v>45</v>
      </c>
      <c r="E11711" s="213">
        <v>76</v>
      </c>
      <c r="F11711" s="213" t="s">
        <v>211</v>
      </c>
    </row>
    <row r="11712" spans="1:6" x14ac:dyDescent="0.3">
      <c r="A11712" s="213">
        <v>2015</v>
      </c>
      <c r="B11712" s="213" t="s">
        <v>93</v>
      </c>
      <c r="C11712" s="213" t="s">
        <v>1</v>
      </c>
      <c r="D11712" s="213" t="s">
        <v>48</v>
      </c>
      <c r="E11712" s="213">
        <v>215</v>
      </c>
      <c r="F11712" s="213" t="s">
        <v>211</v>
      </c>
    </row>
    <row r="11713" spans="1:6" x14ac:dyDescent="0.3">
      <c r="A11713" s="213">
        <v>2015</v>
      </c>
      <c r="B11713" s="213" t="s">
        <v>93</v>
      </c>
      <c r="C11713" s="213" t="s">
        <v>1</v>
      </c>
      <c r="D11713" s="213" t="s">
        <v>34</v>
      </c>
      <c r="E11713" s="213">
        <v>92</v>
      </c>
      <c r="F11713" s="213" t="s">
        <v>211</v>
      </c>
    </row>
    <row r="11714" spans="1:6" x14ac:dyDescent="0.3">
      <c r="A11714" s="213">
        <v>2015</v>
      </c>
      <c r="B11714" s="213" t="s">
        <v>93</v>
      </c>
      <c r="C11714" s="213" t="s">
        <v>1</v>
      </c>
      <c r="D11714" s="213" t="s">
        <v>3</v>
      </c>
      <c r="E11714" s="292">
        <v>1177</v>
      </c>
      <c r="F11714" s="213" t="s">
        <v>211</v>
      </c>
    </row>
    <row r="11715" spans="1:6" x14ac:dyDescent="0.3">
      <c r="A11715" s="213">
        <v>2015</v>
      </c>
      <c r="B11715" s="213" t="s">
        <v>93</v>
      </c>
      <c r="C11715" s="213" t="s">
        <v>1</v>
      </c>
      <c r="D11715" s="213" t="s">
        <v>80</v>
      </c>
      <c r="E11715" s="213">
        <v>390</v>
      </c>
      <c r="F11715" s="213" t="s">
        <v>211</v>
      </c>
    </row>
    <row r="11716" spans="1:6" x14ac:dyDescent="0.3">
      <c r="A11716" s="213">
        <v>2015</v>
      </c>
      <c r="B11716" s="213" t="s">
        <v>93</v>
      </c>
      <c r="C11716" s="213" t="s">
        <v>1</v>
      </c>
      <c r="D11716" s="213" t="s">
        <v>39</v>
      </c>
      <c r="E11716" s="213">
        <v>252</v>
      </c>
      <c r="F11716" s="213" t="s">
        <v>211</v>
      </c>
    </row>
    <row r="11717" spans="1:6" x14ac:dyDescent="0.3">
      <c r="A11717" s="213">
        <v>2015</v>
      </c>
      <c r="B11717" s="213" t="s">
        <v>93</v>
      </c>
      <c r="C11717" s="213" t="s">
        <v>1</v>
      </c>
      <c r="D11717" s="213" t="s">
        <v>14</v>
      </c>
      <c r="E11717" s="213">
        <v>728</v>
      </c>
      <c r="F11717" s="213" t="s">
        <v>211</v>
      </c>
    </row>
    <row r="11718" spans="1:6" x14ac:dyDescent="0.3">
      <c r="A11718" s="213">
        <v>2015</v>
      </c>
      <c r="B11718" s="213" t="s">
        <v>93</v>
      </c>
      <c r="C11718" s="213" t="s">
        <v>1</v>
      </c>
      <c r="D11718" s="213" t="s">
        <v>68</v>
      </c>
      <c r="E11718" s="213">
        <v>156</v>
      </c>
      <c r="F11718" s="213" t="s">
        <v>211</v>
      </c>
    </row>
    <row r="11719" spans="1:6" x14ac:dyDescent="0.3">
      <c r="A11719" s="213">
        <v>2015</v>
      </c>
      <c r="B11719" s="213" t="s">
        <v>93</v>
      </c>
      <c r="C11719" s="213" t="s">
        <v>1</v>
      </c>
      <c r="D11719" s="213" t="s">
        <v>69</v>
      </c>
      <c r="E11719" s="213">
        <v>155</v>
      </c>
      <c r="F11719" s="213" t="s">
        <v>211</v>
      </c>
    </row>
    <row r="11720" spans="1:6" x14ac:dyDescent="0.3">
      <c r="A11720" s="213">
        <v>2015</v>
      </c>
      <c r="B11720" s="213" t="s">
        <v>93</v>
      </c>
      <c r="C11720" s="213" t="s">
        <v>1</v>
      </c>
      <c r="D11720" s="213" t="s">
        <v>50</v>
      </c>
      <c r="E11720" s="213">
        <v>30</v>
      </c>
      <c r="F11720" s="213" t="s">
        <v>211</v>
      </c>
    </row>
    <row r="11721" spans="1:6" x14ac:dyDescent="0.3">
      <c r="A11721" s="213">
        <v>2015</v>
      </c>
      <c r="B11721" s="213" t="s">
        <v>93</v>
      </c>
      <c r="C11721" s="213" t="s">
        <v>1</v>
      </c>
      <c r="D11721" s="213" t="s">
        <v>279</v>
      </c>
      <c r="E11721" s="213">
        <v>63</v>
      </c>
      <c r="F11721" s="213" t="s">
        <v>211</v>
      </c>
    </row>
    <row r="11722" spans="1:6" x14ac:dyDescent="0.3">
      <c r="A11722" s="213">
        <v>2015</v>
      </c>
      <c r="B11722" s="213" t="s">
        <v>93</v>
      </c>
      <c r="C11722" s="213" t="s">
        <v>1</v>
      </c>
      <c r="D11722" s="213" t="s">
        <v>24</v>
      </c>
      <c r="E11722" s="213">
        <v>800</v>
      </c>
      <c r="F11722" s="213" t="s">
        <v>211</v>
      </c>
    </row>
    <row r="11723" spans="1:6" x14ac:dyDescent="0.3">
      <c r="A11723" s="213">
        <v>2015</v>
      </c>
      <c r="B11723" s="213" t="s">
        <v>93</v>
      </c>
      <c r="C11723" s="213" t="s">
        <v>1</v>
      </c>
      <c r="D11723" s="213" t="s">
        <v>9</v>
      </c>
      <c r="E11723" s="213">
        <v>569</v>
      </c>
      <c r="F11723" s="213" t="s">
        <v>211</v>
      </c>
    </row>
    <row r="11724" spans="1:6" x14ac:dyDescent="0.3">
      <c r="A11724" s="213">
        <v>2015</v>
      </c>
      <c r="B11724" s="213" t="s">
        <v>93</v>
      </c>
      <c r="C11724" s="213" t="s">
        <v>1</v>
      </c>
      <c r="D11724" s="213" t="s">
        <v>67</v>
      </c>
      <c r="E11724" s="213">
        <v>218</v>
      </c>
      <c r="F11724" s="213" t="s">
        <v>211</v>
      </c>
    </row>
    <row r="11725" spans="1:6" x14ac:dyDescent="0.3">
      <c r="A11725" s="213">
        <v>2015</v>
      </c>
      <c r="B11725" s="213" t="s">
        <v>93</v>
      </c>
      <c r="C11725" s="213" t="s">
        <v>1</v>
      </c>
      <c r="D11725" s="213" t="s">
        <v>28</v>
      </c>
      <c r="E11725" s="213">
        <v>404</v>
      </c>
      <c r="F11725" s="213" t="s">
        <v>211</v>
      </c>
    </row>
    <row r="11726" spans="1:6" x14ac:dyDescent="0.3">
      <c r="A11726" s="213">
        <v>2015</v>
      </c>
      <c r="B11726" s="213" t="s">
        <v>93</v>
      </c>
      <c r="C11726" s="213" t="s">
        <v>1</v>
      </c>
      <c r="D11726" s="213" t="s">
        <v>31</v>
      </c>
      <c r="E11726" s="213">
        <v>281</v>
      </c>
      <c r="F11726" s="213" t="s">
        <v>211</v>
      </c>
    </row>
    <row r="11727" spans="1:6" x14ac:dyDescent="0.3">
      <c r="A11727" s="213">
        <v>2015</v>
      </c>
      <c r="B11727" s="213" t="s">
        <v>93</v>
      </c>
      <c r="C11727" s="213" t="s">
        <v>1</v>
      </c>
      <c r="D11727" s="213" t="s">
        <v>64</v>
      </c>
      <c r="E11727" s="213">
        <v>398</v>
      </c>
      <c r="F11727" s="213" t="s">
        <v>211</v>
      </c>
    </row>
    <row r="11728" spans="1:6" x14ac:dyDescent="0.3">
      <c r="A11728" s="213">
        <v>2015</v>
      </c>
      <c r="B11728" s="213" t="s">
        <v>93</v>
      </c>
      <c r="C11728" s="213" t="s">
        <v>1</v>
      </c>
      <c r="D11728" s="213" t="s">
        <v>280</v>
      </c>
      <c r="E11728" s="213">
        <v>110</v>
      </c>
      <c r="F11728" s="213" t="s">
        <v>211</v>
      </c>
    </row>
    <row r="11729" spans="1:6" x14ac:dyDescent="0.3">
      <c r="A11729" s="213">
        <v>2015</v>
      </c>
      <c r="B11729" s="213" t="s">
        <v>93</v>
      </c>
      <c r="C11729" s="213" t="s">
        <v>1</v>
      </c>
      <c r="D11729" s="213" t="s">
        <v>73</v>
      </c>
      <c r="E11729" s="213">
        <v>593</v>
      </c>
      <c r="F11729" s="213" t="s">
        <v>211</v>
      </c>
    </row>
    <row r="11730" spans="1:6" x14ac:dyDescent="0.3">
      <c r="A11730" s="213">
        <v>2015</v>
      </c>
      <c r="B11730" s="213" t="s">
        <v>93</v>
      </c>
      <c r="C11730" s="213" t="s">
        <v>1</v>
      </c>
      <c r="D11730" s="213" t="s">
        <v>26</v>
      </c>
      <c r="E11730" s="213">
        <v>292</v>
      </c>
      <c r="F11730" s="213" t="s">
        <v>211</v>
      </c>
    </row>
    <row r="11731" spans="1:6" x14ac:dyDescent="0.3">
      <c r="A11731" s="213">
        <v>2015</v>
      </c>
      <c r="B11731" s="213" t="s">
        <v>93</v>
      </c>
      <c r="C11731" s="213" t="s">
        <v>1</v>
      </c>
      <c r="D11731" s="213" t="s">
        <v>32</v>
      </c>
      <c r="E11731" s="213">
        <v>275</v>
      </c>
      <c r="F11731" s="213" t="s">
        <v>211</v>
      </c>
    </row>
    <row r="11732" spans="1:6" x14ac:dyDescent="0.3">
      <c r="A11732" s="213">
        <v>2015</v>
      </c>
      <c r="B11732" s="213" t="s">
        <v>93</v>
      </c>
      <c r="C11732" s="213" t="s">
        <v>1</v>
      </c>
      <c r="D11732" s="213" t="s">
        <v>46</v>
      </c>
      <c r="E11732" s="213">
        <v>559</v>
      </c>
      <c r="F11732" s="213" t="s">
        <v>211</v>
      </c>
    </row>
    <row r="11733" spans="1:6" x14ac:dyDescent="0.3">
      <c r="A11733" s="213">
        <v>2015</v>
      </c>
      <c r="B11733" s="213" t="s">
        <v>93</v>
      </c>
      <c r="C11733" s="213" t="s">
        <v>1</v>
      </c>
      <c r="D11733" s="213" t="s">
        <v>75</v>
      </c>
      <c r="E11733" s="213">
        <v>404</v>
      </c>
      <c r="F11733" s="213" t="s">
        <v>211</v>
      </c>
    </row>
    <row r="11734" spans="1:6" x14ac:dyDescent="0.3">
      <c r="A11734" s="213">
        <v>2015</v>
      </c>
      <c r="B11734" s="213" t="s">
        <v>93</v>
      </c>
      <c r="C11734" s="213" t="s">
        <v>1</v>
      </c>
      <c r="D11734" s="213" t="s">
        <v>10</v>
      </c>
      <c r="E11734" s="292">
        <v>1013</v>
      </c>
      <c r="F11734" s="213" t="s">
        <v>211</v>
      </c>
    </row>
    <row r="11735" spans="1:6" x14ac:dyDescent="0.3">
      <c r="A11735" s="213">
        <v>2015</v>
      </c>
      <c r="B11735" s="213" t="s">
        <v>93</v>
      </c>
      <c r="C11735" s="213" t="s">
        <v>1</v>
      </c>
      <c r="D11735" s="213" t="s">
        <v>291</v>
      </c>
      <c r="E11735" s="213">
        <v>110</v>
      </c>
      <c r="F11735" s="213" t="s">
        <v>211</v>
      </c>
    </row>
    <row r="11736" spans="1:6" x14ac:dyDescent="0.3">
      <c r="A11736" s="213">
        <v>2015</v>
      </c>
      <c r="B11736" s="213" t="s">
        <v>93</v>
      </c>
      <c r="C11736" s="213" t="s">
        <v>1</v>
      </c>
      <c r="D11736" s="213" t="s">
        <v>15</v>
      </c>
      <c r="E11736" s="213">
        <v>801</v>
      </c>
      <c r="F11736" s="213" t="s">
        <v>211</v>
      </c>
    </row>
    <row r="11737" spans="1:6" x14ac:dyDescent="0.3">
      <c r="A11737" s="213">
        <v>2015</v>
      </c>
      <c r="B11737" s="213" t="s">
        <v>93</v>
      </c>
      <c r="C11737" s="213" t="s">
        <v>1</v>
      </c>
      <c r="D11737" s="213" t="s">
        <v>18</v>
      </c>
      <c r="E11737" s="213">
        <v>855</v>
      </c>
      <c r="F11737" s="213" t="s">
        <v>211</v>
      </c>
    </row>
    <row r="11738" spans="1:6" x14ac:dyDescent="0.3">
      <c r="A11738" s="213">
        <v>2015</v>
      </c>
      <c r="B11738" s="213" t="s">
        <v>93</v>
      </c>
      <c r="C11738" s="213" t="s">
        <v>1</v>
      </c>
      <c r="D11738" s="213" t="s">
        <v>77</v>
      </c>
      <c r="E11738" s="213">
        <v>298</v>
      </c>
      <c r="F11738" s="213" t="s">
        <v>211</v>
      </c>
    </row>
    <row r="11739" spans="1:6" x14ac:dyDescent="0.3">
      <c r="A11739" s="213">
        <v>2015</v>
      </c>
      <c r="B11739" s="213" t="s">
        <v>93</v>
      </c>
      <c r="C11739" s="213" t="s">
        <v>1</v>
      </c>
      <c r="D11739" s="213" t="s">
        <v>44</v>
      </c>
      <c r="E11739" s="213">
        <v>62</v>
      </c>
      <c r="F11739" s="213" t="s">
        <v>211</v>
      </c>
    </row>
    <row r="11740" spans="1:6" x14ac:dyDescent="0.3">
      <c r="A11740" s="213">
        <v>2015</v>
      </c>
      <c r="B11740" s="213" t="s">
        <v>93</v>
      </c>
      <c r="C11740" s="213" t="s">
        <v>1</v>
      </c>
      <c r="D11740" s="213" t="s">
        <v>71</v>
      </c>
      <c r="E11740" s="213">
        <v>323</v>
      </c>
      <c r="F11740" s="213" t="s">
        <v>211</v>
      </c>
    </row>
    <row r="11741" spans="1:6" x14ac:dyDescent="0.3">
      <c r="A11741" s="213">
        <v>2015</v>
      </c>
      <c r="B11741" s="213" t="s">
        <v>93</v>
      </c>
      <c r="C11741" s="213" t="s">
        <v>1</v>
      </c>
      <c r="D11741" s="213" t="s">
        <v>52</v>
      </c>
      <c r="E11741" s="213">
        <v>74</v>
      </c>
      <c r="F11741" s="213" t="s">
        <v>211</v>
      </c>
    </row>
    <row r="11742" spans="1:6" x14ac:dyDescent="0.3">
      <c r="A11742" s="213">
        <v>2015</v>
      </c>
      <c r="B11742" s="213" t="s">
        <v>93</v>
      </c>
      <c r="C11742" s="213" t="s">
        <v>1</v>
      </c>
      <c r="D11742" s="213" t="s">
        <v>20</v>
      </c>
      <c r="E11742" s="213">
        <v>475</v>
      </c>
      <c r="F11742" s="213" t="s">
        <v>211</v>
      </c>
    </row>
    <row r="11743" spans="1:6" x14ac:dyDescent="0.3">
      <c r="A11743" s="213">
        <v>2015</v>
      </c>
      <c r="B11743" s="213" t="s">
        <v>93</v>
      </c>
      <c r="C11743" s="213" t="s">
        <v>1</v>
      </c>
      <c r="D11743" s="213" t="s">
        <v>95</v>
      </c>
      <c r="E11743" s="213">
        <v>780</v>
      </c>
      <c r="F11743" s="213" t="s">
        <v>211</v>
      </c>
    </row>
    <row r="11744" spans="1:6" x14ac:dyDescent="0.3">
      <c r="A11744" s="213">
        <v>2015</v>
      </c>
      <c r="B11744" s="213" t="s">
        <v>93</v>
      </c>
      <c r="C11744" s="213" t="s">
        <v>1</v>
      </c>
      <c r="D11744" s="213" t="s">
        <v>30</v>
      </c>
      <c r="E11744" s="213">
        <v>100</v>
      </c>
      <c r="F11744" s="213" t="s">
        <v>211</v>
      </c>
    </row>
    <row r="11745" spans="1:6" x14ac:dyDescent="0.3">
      <c r="A11745" s="213">
        <v>2015</v>
      </c>
      <c r="B11745" s="213" t="s">
        <v>93</v>
      </c>
      <c r="C11745" s="213" t="s">
        <v>1</v>
      </c>
      <c r="D11745" s="213" t="s">
        <v>58</v>
      </c>
      <c r="E11745" s="213">
        <v>32</v>
      </c>
      <c r="F11745" s="213" t="s">
        <v>211</v>
      </c>
    </row>
    <row r="11746" spans="1:6" x14ac:dyDescent="0.3">
      <c r="A11746" s="213">
        <v>2015</v>
      </c>
      <c r="B11746" s="213" t="s">
        <v>93</v>
      </c>
      <c r="C11746" s="213" t="s">
        <v>1</v>
      </c>
      <c r="D11746" s="213" t="s">
        <v>281</v>
      </c>
      <c r="E11746" s="292">
        <v>2143</v>
      </c>
      <c r="F11746" s="213" t="s">
        <v>211</v>
      </c>
    </row>
    <row r="11747" spans="1:6" x14ac:dyDescent="0.3">
      <c r="A11747" s="213">
        <v>2015</v>
      </c>
      <c r="B11747" s="213" t="s">
        <v>93</v>
      </c>
      <c r="C11747" s="213" t="s">
        <v>1</v>
      </c>
      <c r="D11747" s="213" t="s">
        <v>282</v>
      </c>
      <c r="E11747" s="213">
        <v>129</v>
      </c>
      <c r="F11747" s="213" t="s">
        <v>211</v>
      </c>
    </row>
    <row r="11748" spans="1:6" x14ac:dyDescent="0.3">
      <c r="A11748" s="213">
        <v>2015</v>
      </c>
      <c r="B11748" s="213" t="s">
        <v>93</v>
      </c>
      <c r="C11748" s="213" t="s">
        <v>1</v>
      </c>
      <c r="D11748" s="213" t="s">
        <v>145</v>
      </c>
      <c r="E11748" s="292">
        <v>9075</v>
      </c>
      <c r="F11748" s="213" t="s">
        <v>211</v>
      </c>
    </row>
    <row r="11749" spans="1:6" x14ac:dyDescent="0.3">
      <c r="A11749" s="213">
        <v>2015</v>
      </c>
      <c r="B11749" s="213" t="s">
        <v>93</v>
      </c>
      <c r="C11749" s="213" t="s">
        <v>1</v>
      </c>
      <c r="D11749" s="213" t="s">
        <v>146</v>
      </c>
      <c r="E11749" s="292">
        <v>4792</v>
      </c>
      <c r="F11749" s="213" t="s">
        <v>211</v>
      </c>
    </row>
    <row r="11750" spans="1:6" x14ac:dyDescent="0.3">
      <c r="A11750" s="213">
        <v>2015</v>
      </c>
      <c r="B11750" s="213" t="s">
        <v>93</v>
      </c>
      <c r="C11750" s="213" t="s">
        <v>1</v>
      </c>
      <c r="D11750" s="213" t="s">
        <v>147</v>
      </c>
      <c r="E11750" s="292">
        <v>10673</v>
      </c>
      <c r="F11750" s="213" t="s">
        <v>211</v>
      </c>
    </row>
    <row r="11751" spans="1:6" x14ac:dyDescent="0.3">
      <c r="A11751" s="213">
        <v>2015</v>
      </c>
      <c r="B11751" s="213" t="s">
        <v>93</v>
      </c>
      <c r="C11751" s="213" t="s">
        <v>82</v>
      </c>
      <c r="D11751" s="213" t="s">
        <v>35</v>
      </c>
      <c r="E11751" s="213">
        <v>55</v>
      </c>
      <c r="F11751" s="213" t="s">
        <v>211</v>
      </c>
    </row>
    <row r="11752" spans="1:6" x14ac:dyDescent="0.3">
      <c r="A11752" s="213">
        <v>2015</v>
      </c>
      <c r="B11752" s="213" t="s">
        <v>93</v>
      </c>
      <c r="C11752" s="213" t="s">
        <v>82</v>
      </c>
      <c r="D11752" s="213" t="s">
        <v>59</v>
      </c>
      <c r="E11752" s="213">
        <v>60</v>
      </c>
      <c r="F11752" s="213" t="s">
        <v>211</v>
      </c>
    </row>
    <row r="11753" spans="1:6" x14ac:dyDescent="0.3">
      <c r="A11753" s="213">
        <v>2015</v>
      </c>
      <c r="B11753" s="213" t="s">
        <v>93</v>
      </c>
      <c r="C11753" s="213" t="s">
        <v>82</v>
      </c>
      <c r="D11753" s="213" t="s">
        <v>79</v>
      </c>
      <c r="E11753" s="292">
        <v>1078</v>
      </c>
      <c r="F11753" s="213" t="s">
        <v>211</v>
      </c>
    </row>
    <row r="11754" spans="1:6" x14ac:dyDescent="0.3">
      <c r="A11754" s="213">
        <v>2015</v>
      </c>
      <c r="B11754" s="213" t="s">
        <v>93</v>
      </c>
      <c r="C11754" s="213" t="s">
        <v>82</v>
      </c>
      <c r="D11754" s="213" t="s">
        <v>17</v>
      </c>
      <c r="E11754" s="213">
        <v>618</v>
      </c>
      <c r="F11754" s="213" t="s">
        <v>211</v>
      </c>
    </row>
    <row r="11755" spans="1:6" x14ac:dyDescent="0.3">
      <c r="A11755" s="213">
        <v>2015</v>
      </c>
      <c r="B11755" s="213" t="s">
        <v>93</v>
      </c>
      <c r="C11755" s="213" t="s">
        <v>82</v>
      </c>
      <c r="D11755" s="213" t="s">
        <v>274</v>
      </c>
      <c r="E11755" s="213">
        <v>85</v>
      </c>
      <c r="F11755" s="213" t="s">
        <v>211</v>
      </c>
    </row>
    <row r="11756" spans="1:6" x14ac:dyDescent="0.3">
      <c r="A11756" s="213">
        <v>2015</v>
      </c>
      <c r="B11756" s="213" t="s">
        <v>93</v>
      </c>
      <c r="C11756" s="213" t="s">
        <v>82</v>
      </c>
      <c r="D11756" s="213" t="s">
        <v>66</v>
      </c>
      <c r="E11756" s="213">
        <v>214</v>
      </c>
      <c r="F11756" s="213" t="s">
        <v>211</v>
      </c>
    </row>
    <row r="11757" spans="1:6" x14ac:dyDescent="0.3">
      <c r="A11757" s="213">
        <v>2015</v>
      </c>
      <c r="B11757" s="213" t="s">
        <v>93</v>
      </c>
      <c r="C11757" s="213" t="s">
        <v>82</v>
      </c>
      <c r="D11757" s="213" t="s">
        <v>283</v>
      </c>
      <c r="E11757" s="213">
        <v>55</v>
      </c>
      <c r="F11757" s="213" t="s">
        <v>211</v>
      </c>
    </row>
    <row r="11758" spans="1:6" x14ac:dyDescent="0.3">
      <c r="A11758" s="213">
        <v>2015</v>
      </c>
      <c r="B11758" s="213" t="s">
        <v>93</v>
      </c>
      <c r="C11758" s="213" t="s">
        <v>82</v>
      </c>
      <c r="D11758" s="213" t="s">
        <v>11</v>
      </c>
      <c r="E11758" s="213">
        <v>971</v>
      </c>
      <c r="F11758" s="213" t="s">
        <v>211</v>
      </c>
    </row>
    <row r="11759" spans="1:6" x14ac:dyDescent="0.3">
      <c r="A11759" s="213">
        <v>2015</v>
      </c>
      <c r="B11759" s="213" t="s">
        <v>93</v>
      </c>
      <c r="C11759" s="213" t="s">
        <v>82</v>
      </c>
      <c r="D11759" s="213" t="s">
        <v>56</v>
      </c>
      <c r="E11759" s="213">
        <v>162</v>
      </c>
      <c r="F11759" s="213" t="s">
        <v>211</v>
      </c>
    </row>
    <row r="11760" spans="1:6" x14ac:dyDescent="0.3">
      <c r="A11760" s="213">
        <v>2015</v>
      </c>
      <c r="B11760" s="213" t="s">
        <v>93</v>
      </c>
      <c r="C11760" s="213" t="s">
        <v>82</v>
      </c>
      <c r="D11760" s="213" t="s">
        <v>29</v>
      </c>
      <c r="E11760" s="213">
        <v>295</v>
      </c>
      <c r="F11760" s="213" t="s">
        <v>211</v>
      </c>
    </row>
    <row r="11761" spans="1:6" x14ac:dyDescent="0.3">
      <c r="A11761" s="213">
        <v>2015</v>
      </c>
      <c r="B11761" s="213" t="s">
        <v>93</v>
      </c>
      <c r="C11761" s="213" t="s">
        <v>82</v>
      </c>
      <c r="D11761" s="213" t="s">
        <v>47</v>
      </c>
      <c r="E11761" s="213">
        <v>819</v>
      </c>
      <c r="F11761" s="213" t="s">
        <v>211</v>
      </c>
    </row>
    <row r="11762" spans="1:6" x14ac:dyDescent="0.3">
      <c r="A11762" s="213">
        <v>2015</v>
      </c>
      <c r="B11762" s="213" t="s">
        <v>93</v>
      </c>
      <c r="C11762" s="213" t="s">
        <v>82</v>
      </c>
      <c r="D11762" s="213" t="s">
        <v>57</v>
      </c>
      <c r="E11762" s="213">
        <v>102</v>
      </c>
      <c r="F11762" s="213" t="s">
        <v>211</v>
      </c>
    </row>
    <row r="11763" spans="1:6" x14ac:dyDescent="0.3">
      <c r="A11763" s="213">
        <v>2015</v>
      </c>
      <c r="B11763" s="213" t="s">
        <v>93</v>
      </c>
      <c r="C11763" s="213" t="s">
        <v>82</v>
      </c>
      <c r="D11763" s="213" t="s">
        <v>74</v>
      </c>
      <c r="E11763" s="213">
        <v>640</v>
      </c>
      <c r="F11763" s="213" t="s">
        <v>211</v>
      </c>
    </row>
    <row r="11764" spans="1:6" x14ac:dyDescent="0.3">
      <c r="A11764" s="213">
        <v>2015</v>
      </c>
      <c r="B11764" s="213" t="s">
        <v>93</v>
      </c>
      <c r="C11764" s="213" t="s">
        <v>82</v>
      </c>
      <c r="D11764" s="213" t="s">
        <v>53</v>
      </c>
      <c r="E11764" s="213">
        <v>65</v>
      </c>
      <c r="F11764" s="213" t="s">
        <v>211</v>
      </c>
    </row>
    <row r="11765" spans="1:6" x14ac:dyDescent="0.3">
      <c r="A11765" s="213">
        <v>2015</v>
      </c>
      <c r="B11765" s="213" t="s">
        <v>93</v>
      </c>
      <c r="C11765" s="213" t="s">
        <v>82</v>
      </c>
      <c r="D11765" s="213" t="s">
        <v>33</v>
      </c>
      <c r="E11765" s="213">
        <v>189</v>
      </c>
      <c r="F11765" s="213" t="s">
        <v>211</v>
      </c>
    </row>
    <row r="11766" spans="1:6" x14ac:dyDescent="0.3">
      <c r="A11766" s="213">
        <v>2015</v>
      </c>
      <c r="B11766" s="213" t="s">
        <v>93</v>
      </c>
      <c r="C11766" s="213" t="s">
        <v>82</v>
      </c>
      <c r="D11766" s="213" t="s">
        <v>60</v>
      </c>
      <c r="E11766" s="213">
        <v>366</v>
      </c>
      <c r="F11766" s="213" t="s">
        <v>211</v>
      </c>
    </row>
    <row r="11767" spans="1:6" x14ac:dyDescent="0.3">
      <c r="A11767" s="213">
        <v>2015</v>
      </c>
      <c r="B11767" s="213" t="s">
        <v>93</v>
      </c>
      <c r="C11767" s="213" t="s">
        <v>82</v>
      </c>
      <c r="D11767" s="213" t="s">
        <v>25</v>
      </c>
      <c r="E11767" s="213">
        <v>617</v>
      </c>
      <c r="F11767" s="213" t="s">
        <v>211</v>
      </c>
    </row>
    <row r="11768" spans="1:6" x14ac:dyDescent="0.3">
      <c r="A11768" s="213">
        <v>2015</v>
      </c>
      <c r="B11768" s="213" t="s">
        <v>93</v>
      </c>
      <c r="C11768" s="213" t="s">
        <v>82</v>
      </c>
      <c r="D11768" s="213" t="s">
        <v>7</v>
      </c>
      <c r="E11768" s="213">
        <v>818</v>
      </c>
      <c r="F11768" s="213" t="s">
        <v>211</v>
      </c>
    </row>
    <row r="11769" spans="1:6" x14ac:dyDescent="0.3">
      <c r="A11769" s="213">
        <v>2015</v>
      </c>
      <c r="B11769" s="213" t="s">
        <v>93</v>
      </c>
      <c r="C11769" s="213" t="s">
        <v>82</v>
      </c>
      <c r="D11769" s="213" t="s">
        <v>51</v>
      </c>
      <c r="E11769" s="213">
        <v>30</v>
      </c>
      <c r="F11769" s="213" t="s">
        <v>211</v>
      </c>
    </row>
    <row r="11770" spans="1:6" x14ac:dyDescent="0.3">
      <c r="A11770" s="213">
        <v>2015</v>
      </c>
      <c r="B11770" s="213" t="s">
        <v>93</v>
      </c>
      <c r="C11770" s="213" t="s">
        <v>82</v>
      </c>
      <c r="D11770" s="213" t="s">
        <v>36</v>
      </c>
      <c r="E11770" s="213">
        <v>196</v>
      </c>
      <c r="F11770" s="213" t="s">
        <v>211</v>
      </c>
    </row>
    <row r="11771" spans="1:6" x14ac:dyDescent="0.3">
      <c r="A11771" s="213">
        <v>2015</v>
      </c>
      <c r="B11771" s="213" t="s">
        <v>93</v>
      </c>
      <c r="C11771" s="213" t="s">
        <v>82</v>
      </c>
      <c r="D11771" s="213" t="s">
        <v>21</v>
      </c>
      <c r="E11771" s="213">
        <v>289</v>
      </c>
      <c r="F11771" s="213" t="s">
        <v>211</v>
      </c>
    </row>
    <row r="11772" spans="1:6" x14ac:dyDescent="0.3">
      <c r="A11772" s="213">
        <v>2015</v>
      </c>
      <c r="B11772" s="213" t="s">
        <v>93</v>
      </c>
      <c r="C11772" s="213" t="s">
        <v>82</v>
      </c>
      <c r="D11772" s="213" t="s">
        <v>42</v>
      </c>
      <c r="E11772" s="213">
        <v>37</v>
      </c>
      <c r="F11772" s="213" t="s">
        <v>211</v>
      </c>
    </row>
    <row r="11773" spans="1:6" x14ac:dyDescent="0.3">
      <c r="A11773" s="213">
        <v>2015</v>
      </c>
      <c r="B11773" s="213" t="s">
        <v>93</v>
      </c>
      <c r="C11773" s="213" t="s">
        <v>82</v>
      </c>
      <c r="D11773" s="213" t="s">
        <v>16</v>
      </c>
      <c r="E11773" s="213">
        <v>577</v>
      </c>
      <c r="F11773" s="213" t="s">
        <v>211</v>
      </c>
    </row>
    <row r="11774" spans="1:6" x14ac:dyDescent="0.3">
      <c r="A11774" s="213">
        <v>2015</v>
      </c>
      <c r="B11774" s="213" t="s">
        <v>93</v>
      </c>
      <c r="C11774" s="213" t="s">
        <v>82</v>
      </c>
      <c r="D11774" s="213" t="s">
        <v>2</v>
      </c>
      <c r="E11774" s="292">
        <v>1332</v>
      </c>
      <c r="F11774" s="213" t="s">
        <v>211</v>
      </c>
    </row>
    <row r="11775" spans="1:6" x14ac:dyDescent="0.3">
      <c r="A11775" s="213">
        <v>2015</v>
      </c>
      <c r="B11775" s="213" t="s">
        <v>93</v>
      </c>
      <c r="C11775" s="213" t="s">
        <v>82</v>
      </c>
      <c r="D11775" s="213" t="s">
        <v>288</v>
      </c>
      <c r="E11775" s="213">
        <v>50</v>
      </c>
      <c r="F11775" s="213" t="s">
        <v>211</v>
      </c>
    </row>
    <row r="11776" spans="1:6" x14ac:dyDescent="0.3">
      <c r="A11776" s="213">
        <v>2015</v>
      </c>
      <c r="B11776" s="213" t="s">
        <v>93</v>
      </c>
      <c r="C11776" s="213" t="s">
        <v>82</v>
      </c>
      <c r="D11776" s="213" t="s">
        <v>4</v>
      </c>
      <c r="E11776" s="292">
        <v>1420</v>
      </c>
      <c r="F11776" s="213" t="s">
        <v>211</v>
      </c>
    </row>
    <row r="11777" spans="1:6" x14ac:dyDescent="0.3">
      <c r="A11777" s="213">
        <v>2015</v>
      </c>
      <c r="B11777" s="213" t="s">
        <v>93</v>
      </c>
      <c r="C11777" s="213" t="s">
        <v>82</v>
      </c>
      <c r="D11777" s="213" t="s">
        <v>38</v>
      </c>
      <c r="E11777" s="213">
        <v>164</v>
      </c>
      <c r="F11777" s="213" t="s">
        <v>211</v>
      </c>
    </row>
    <row r="11778" spans="1:6" x14ac:dyDescent="0.3">
      <c r="A11778" s="213">
        <v>2015</v>
      </c>
      <c r="B11778" s="213" t="s">
        <v>93</v>
      </c>
      <c r="C11778" s="213" t="s">
        <v>82</v>
      </c>
      <c r="D11778" s="213" t="s">
        <v>275</v>
      </c>
      <c r="E11778" s="213">
        <v>200</v>
      </c>
      <c r="F11778" s="213" t="s">
        <v>211</v>
      </c>
    </row>
    <row r="11779" spans="1:6" x14ac:dyDescent="0.3">
      <c r="A11779" s="213">
        <v>2015</v>
      </c>
      <c r="B11779" s="213" t="s">
        <v>93</v>
      </c>
      <c r="C11779" s="213" t="s">
        <v>82</v>
      </c>
      <c r="D11779" s="213" t="s">
        <v>8</v>
      </c>
      <c r="E11779" s="213">
        <v>531</v>
      </c>
      <c r="F11779" s="213" t="s">
        <v>211</v>
      </c>
    </row>
    <row r="11780" spans="1:6" x14ac:dyDescent="0.3">
      <c r="A11780" s="213">
        <v>2015</v>
      </c>
      <c r="B11780" s="213" t="s">
        <v>93</v>
      </c>
      <c r="C11780" s="213" t="s">
        <v>82</v>
      </c>
      <c r="D11780" s="213" t="s">
        <v>78</v>
      </c>
      <c r="E11780" s="292">
        <v>1412</v>
      </c>
      <c r="F11780" s="213" t="s">
        <v>211</v>
      </c>
    </row>
    <row r="11781" spans="1:6" x14ac:dyDescent="0.3">
      <c r="A11781" s="213">
        <v>2015</v>
      </c>
      <c r="B11781" s="213" t="s">
        <v>93</v>
      </c>
      <c r="C11781" s="213" t="s">
        <v>82</v>
      </c>
      <c r="D11781" s="213" t="s">
        <v>27</v>
      </c>
      <c r="E11781" s="213">
        <v>437</v>
      </c>
      <c r="F11781" s="213" t="s">
        <v>211</v>
      </c>
    </row>
    <row r="11782" spans="1:6" x14ac:dyDescent="0.3">
      <c r="A11782" s="213">
        <v>2015</v>
      </c>
      <c r="B11782" s="213" t="s">
        <v>93</v>
      </c>
      <c r="C11782" s="213" t="s">
        <v>82</v>
      </c>
      <c r="D11782" s="213" t="s">
        <v>13</v>
      </c>
      <c r="E11782" s="213">
        <v>247</v>
      </c>
      <c r="F11782" s="213" t="s">
        <v>211</v>
      </c>
    </row>
    <row r="11783" spans="1:6" x14ac:dyDescent="0.3">
      <c r="A11783" s="213">
        <v>2015</v>
      </c>
      <c r="B11783" s="213" t="s">
        <v>93</v>
      </c>
      <c r="C11783" s="213" t="s">
        <v>82</v>
      </c>
      <c r="D11783" s="213" t="s">
        <v>70</v>
      </c>
      <c r="E11783" s="213">
        <v>585</v>
      </c>
      <c r="F11783" s="213" t="s">
        <v>211</v>
      </c>
    </row>
    <row r="11784" spans="1:6" x14ac:dyDescent="0.3">
      <c r="A11784" s="213">
        <v>2015</v>
      </c>
      <c r="B11784" s="213" t="s">
        <v>93</v>
      </c>
      <c r="C11784" s="213" t="s">
        <v>82</v>
      </c>
      <c r="D11784" s="213" t="s">
        <v>72</v>
      </c>
      <c r="E11784" s="213">
        <v>107</v>
      </c>
      <c r="F11784" s="213" t="s">
        <v>211</v>
      </c>
    </row>
    <row r="11785" spans="1:6" x14ac:dyDescent="0.3">
      <c r="A11785" s="213">
        <v>2015</v>
      </c>
      <c r="B11785" s="213" t="s">
        <v>93</v>
      </c>
      <c r="C11785" s="213" t="s">
        <v>82</v>
      </c>
      <c r="D11785" s="213" t="s">
        <v>276</v>
      </c>
      <c r="E11785" s="213">
        <v>66</v>
      </c>
      <c r="F11785" s="213" t="s">
        <v>211</v>
      </c>
    </row>
    <row r="11786" spans="1:6" x14ac:dyDescent="0.3">
      <c r="A11786" s="213">
        <v>2015</v>
      </c>
      <c r="B11786" s="213" t="s">
        <v>93</v>
      </c>
      <c r="C11786" s="213" t="s">
        <v>82</v>
      </c>
      <c r="D11786" s="213" t="s">
        <v>6</v>
      </c>
      <c r="E11786" s="292">
        <v>1304</v>
      </c>
      <c r="F11786" s="213" t="s">
        <v>211</v>
      </c>
    </row>
    <row r="11787" spans="1:6" x14ac:dyDescent="0.3">
      <c r="A11787" s="213">
        <v>2015</v>
      </c>
      <c r="B11787" s="213" t="s">
        <v>93</v>
      </c>
      <c r="C11787" s="213" t="s">
        <v>82</v>
      </c>
      <c r="D11787" s="213" t="s">
        <v>62</v>
      </c>
      <c r="E11787" s="213">
        <v>418</v>
      </c>
      <c r="F11787" s="213" t="s">
        <v>211</v>
      </c>
    </row>
    <row r="11788" spans="1:6" x14ac:dyDescent="0.3">
      <c r="A11788" s="213">
        <v>2015</v>
      </c>
      <c r="B11788" s="213" t="s">
        <v>93</v>
      </c>
      <c r="C11788" s="213" t="s">
        <v>82</v>
      </c>
      <c r="D11788" s="213" t="s">
        <v>5</v>
      </c>
      <c r="E11788" s="292">
        <v>1112</v>
      </c>
      <c r="F11788" s="213" t="s">
        <v>211</v>
      </c>
    </row>
    <row r="11789" spans="1:6" x14ac:dyDescent="0.3">
      <c r="A11789" s="213">
        <v>2015</v>
      </c>
      <c r="B11789" s="213" t="s">
        <v>93</v>
      </c>
      <c r="C11789" s="213" t="s">
        <v>82</v>
      </c>
      <c r="D11789" s="213" t="s">
        <v>76</v>
      </c>
      <c r="E11789" s="213">
        <v>931</v>
      </c>
      <c r="F11789" s="213" t="s">
        <v>211</v>
      </c>
    </row>
    <row r="11790" spans="1:6" x14ac:dyDescent="0.3">
      <c r="A11790" s="213">
        <v>2015</v>
      </c>
      <c r="B11790" s="213" t="s">
        <v>93</v>
      </c>
      <c r="C11790" s="213" t="s">
        <v>82</v>
      </c>
      <c r="D11790" s="213" t="s">
        <v>63</v>
      </c>
      <c r="E11790" s="213">
        <v>131</v>
      </c>
      <c r="F11790" s="213" t="s">
        <v>211</v>
      </c>
    </row>
    <row r="11791" spans="1:6" x14ac:dyDescent="0.3">
      <c r="A11791" s="213">
        <v>2015</v>
      </c>
      <c r="B11791" s="213" t="s">
        <v>93</v>
      </c>
      <c r="C11791" s="213" t="s">
        <v>82</v>
      </c>
      <c r="D11791" s="213" t="s">
        <v>277</v>
      </c>
      <c r="E11791" s="213">
        <v>78</v>
      </c>
      <c r="F11791" s="213" t="s">
        <v>211</v>
      </c>
    </row>
    <row r="11792" spans="1:6" x14ac:dyDescent="0.3">
      <c r="A11792" s="213">
        <v>2015</v>
      </c>
      <c r="B11792" s="213" t="s">
        <v>93</v>
      </c>
      <c r="C11792" s="213" t="s">
        <v>82</v>
      </c>
      <c r="D11792" s="213" t="s">
        <v>43</v>
      </c>
      <c r="E11792" s="213">
        <v>227</v>
      </c>
      <c r="F11792" s="213" t="s">
        <v>211</v>
      </c>
    </row>
    <row r="11793" spans="1:6" x14ac:dyDescent="0.3">
      <c r="A11793" s="213">
        <v>2015</v>
      </c>
      <c r="B11793" s="213" t="s">
        <v>93</v>
      </c>
      <c r="C11793" s="213" t="s">
        <v>82</v>
      </c>
      <c r="D11793" s="213" t="s">
        <v>65</v>
      </c>
      <c r="E11793" s="213">
        <v>298</v>
      </c>
      <c r="F11793" s="213" t="s">
        <v>211</v>
      </c>
    </row>
    <row r="11794" spans="1:6" x14ac:dyDescent="0.3">
      <c r="A11794" s="213">
        <v>2015</v>
      </c>
      <c r="B11794" s="213" t="s">
        <v>93</v>
      </c>
      <c r="C11794" s="213" t="s">
        <v>82</v>
      </c>
      <c r="D11794" s="213" t="s">
        <v>22</v>
      </c>
      <c r="E11794" s="213">
        <v>274</v>
      </c>
      <c r="F11794" s="213" t="s">
        <v>211</v>
      </c>
    </row>
    <row r="11795" spans="1:6" x14ac:dyDescent="0.3">
      <c r="A11795" s="213">
        <v>2015</v>
      </c>
      <c r="B11795" s="213" t="s">
        <v>93</v>
      </c>
      <c r="C11795" s="213" t="s">
        <v>82</v>
      </c>
      <c r="D11795" s="213" t="s">
        <v>61</v>
      </c>
      <c r="E11795" s="213">
        <v>190</v>
      </c>
      <c r="F11795" s="213" t="s">
        <v>211</v>
      </c>
    </row>
    <row r="11796" spans="1:6" x14ac:dyDescent="0.3">
      <c r="A11796" s="213">
        <v>2015</v>
      </c>
      <c r="B11796" s="213" t="s">
        <v>93</v>
      </c>
      <c r="C11796" s="213" t="s">
        <v>82</v>
      </c>
      <c r="D11796" s="213" t="s">
        <v>23</v>
      </c>
      <c r="E11796" s="213">
        <v>311</v>
      </c>
      <c r="F11796" s="213" t="s">
        <v>211</v>
      </c>
    </row>
    <row r="11797" spans="1:6" x14ac:dyDescent="0.3">
      <c r="A11797" s="213">
        <v>2015</v>
      </c>
      <c r="B11797" s="213" t="s">
        <v>93</v>
      </c>
      <c r="C11797" s="213" t="s">
        <v>82</v>
      </c>
      <c r="D11797" s="213" t="s">
        <v>12</v>
      </c>
      <c r="E11797" s="213">
        <v>246</v>
      </c>
      <c r="F11797" s="213" t="s">
        <v>211</v>
      </c>
    </row>
    <row r="11798" spans="1:6" x14ac:dyDescent="0.3">
      <c r="A11798" s="213">
        <v>2015</v>
      </c>
      <c r="B11798" s="213" t="s">
        <v>93</v>
      </c>
      <c r="C11798" s="213" t="s">
        <v>82</v>
      </c>
      <c r="D11798" s="213" t="s">
        <v>278</v>
      </c>
      <c r="E11798" s="213">
        <v>315</v>
      </c>
      <c r="F11798" s="213" t="s">
        <v>211</v>
      </c>
    </row>
    <row r="11799" spans="1:6" x14ac:dyDescent="0.3">
      <c r="A11799" s="213">
        <v>2015</v>
      </c>
      <c r="B11799" s="213" t="s">
        <v>93</v>
      </c>
      <c r="C11799" s="213" t="s">
        <v>82</v>
      </c>
      <c r="D11799" s="213" t="s">
        <v>19</v>
      </c>
      <c r="E11799" s="213">
        <v>362</v>
      </c>
      <c r="F11799" s="213" t="s">
        <v>211</v>
      </c>
    </row>
    <row r="11800" spans="1:6" x14ac:dyDescent="0.3">
      <c r="A11800" s="213">
        <v>2015</v>
      </c>
      <c r="B11800" s="213" t="s">
        <v>93</v>
      </c>
      <c r="C11800" s="213" t="s">
        <v>82</v>
      </c>
      <c r="D11800" s="213" t="s">
        <v>45</v>
      </c>
      <c r="E11800" s="213">
        <v>82</v>
      </c>
      <c r="F11800" s="213" t="s">
        <v>211</v>
      </c>
    </row>
    <row r="11801" spans="1:6" x14ac:dyDescent="0.3">
      <c r="A11801" s="213">
        <v>2015</v>
      </c>
      <c r="B11801" s="213" t="s">
        <v>93</v>
      </c>
      <c r="C11801" s="213" t="s">
        <v>82</v>
      </c>
      <c r="D11801" s="213" t="s">
        <v>48</v>
      </c>
      <c r="E11801" s="213">
        <v>204</v>
      </c>
      <c r="F11801" s="213" t="s">
        <v>211</v>
      </c>
    </row>
    <row r="11802" spans="1:6" x14ac:dyDescent="0.3">
      <c r="A11802" s="213">
        <v>2015</v>
      </c>
      <c r="B11802" s="213" t="s">
        <v>93</v>
      </c>
      <c r="C11802" s="213" t="s">
        <v>82</v>
      </c>
      <c r="D11802" s="213" t="s">
        <v>34</v>
      </c>
      <c r="E11802" s="213">
        <v>105</v>
      </c>
      <c r="F11802" s="213" t="s">
        <v>211</v>
      </c>
    </row>
    <row r="11803" spans="1:6" x14ac:dyDescent="0.3">
      <c r="A11803" s="213">
        <v>2015</v>
      </c>
      <c r="B11803" s="213" t="s">
        <v>93</v>
      </c>
      <c r="C11803" s="213" t="s">
        <v>82</v>
      </c>
      <c r="D11803" s="213" t="s">
        <v>3</v>
      </c>
      <c r="E11803" s="292">
        <v>1207</v>
      </c>
      <c r="F11803" s="213" t="s">
        <v>211</v>
      </c>
    </row>
    <row r="11804" spans="1:6" x14ac:dyDescent="0.3">
      <c r="A11804" s="213">
        <v>2015</v>
      </c>
      <c r="B11804" s="213" t="s">
        <v>93</v>
      </c>
      <c r="C11804" s="213" t="s">
        <v>82</v>
      </c>
      <c r="D11804" s="213" t="s">
        <v>80</v>
      </c>
      <c r="E11804" s="213">
        <v>377</v>
      </c>
      <c r="F11804" s="213" t="s">
        <v>211</v>
      </c>
    </row>
    <row r="11805" spans="1:6" x14ac:dyDescent="0.3">
      <c r="A11805" s="213">
        <v>2015</v>
      </c>
      <c r="B11805" s="213" t="s">
        <v>93</v>
      </c>
      <c r="C11805" s="213" t="s">
        <v>82</v>
      </c>
      <c r="D11805" s="213" t="s">
        <v>39</v>
      </c>
      <c r="E11805" s="213">
        <v>442</v>
      </c>
      <c r="F11805" s="213" t="s">
        <v>211</v>
      </c>
    </row>
    <row r="11806" spans="1:6" x14ac:dyDescent="0.3">
      <c r="A11806" s="213">
        <v>2015</v>
      </c>
      <c r="B11806" s="213" t="s">
        <v>93</v>
      </c>
      <c r="C11806" s="213" t="s">
        <v>82</v>
      </c>
      <c r="D11806" s="213" t="s">
        <v>14</v>
      </c>
      <c r="E11806" s="213">
        <v>760</v>
      </c>
      <c r="F11806" s="213" t="s">
        <v>211</v>
      </c>
    </row>
    <row r="11807" spans="1:6" x14ac:dyDescent="0.3">
      <c r="A11807" s="213">
        <v>2015</v>
      </c>
      <c r="B11807" s="213" t="s">
        <v>93</v>
      </c>
      <c r="C11807" s="213" t="s">
        <v>82</v>
      </c>
      <c r="D11807" s="213" t="s">
        <v>68</v>
      </c>
      <c r="E11807" s="213">
        <v>135</v>
      </c>
      <c r="F11807" s="213" t="s">
        <v>211</v>
      </c>
    </row>
    <row r="11808" spans="1:6" x14ac:dyDescent="0.3">
      <c r="A11808" s="213">
        <v>2015</v>
      </c>
      <c r="B11808" s="213" t="s">
        <v>93</v>
      </c>
      <c r="C11808" s="213" t="s">
        <v>82</v>
      </c>
      <c r="D11808" s="213" t="s">
        <v>69</v>
      </c>
      <c r="E11808" s="213">
        <v>161</v>
      </c>
      <c r="F11808" s="213" t="s">
        <v>211</v>
      </c>
    </row>
    <row r="11809" spans="1:6" x14ac:dyDescent="0.3">
      <c r="A11809" s="213">
        <v>2015</v>
      </c>
      <c r="B11809" s="213" t="s">
        <v>93</v>
      </c>
      <c r="C11809" s="213" t="s">
        <v>82</v>
      </c>
      <c r="D11809" s="213" t="s">
        <v>50</v>
      </c>
      <c r="E11809" s="213">
        <v>52</v>
      </c>
      <c r="F11809" s="213" t="s">
        <v>211</v>
      </c>
    </row>
    <row r="11810" spans="1:6" x14ac:dyDescent="0.3">
      <c r="A11810" s="213">
        <v>2015</v>
      </c>
      <c r="B11810" s="213" t="s">
        <v>93</v>
      </c>
      <c r="C11810" s="213" t="s">
        <v>82</v>
      </c>
      <c r="D11810" s="213" t="s">
        <v>279</v>
      </c>
      <c r="E11810" s="213">
        <v>56</v>
      </c>
      <c r="F11810" s="213" t="s">
        <v>211</v>
      </c>
    </row>
    <row r="11811" spans="1:6" x14ac:dyDescent="0.3">
      <c r="A11811" s="213">
        <v>2015</v>
      </c>
      <c r="B11811" s="213" t="s">
        <v>93</v>
      </c>
      <c r="C11811" s="213" t="s">
        <v>82</v>
      </c>
      <c r="D11811" s="213" t="s">
        <v>24</v>
      </c>
      <c r="E11811" s="213">
        <v>768</v>
      </c>
      <c r="F11811" s="213" t="s">
        <v>211</v>
      </c>
    </row>
    <row r="11812" spans="1:6" x14ac:dyDescent="0.3">
      <c r="A11812" s="213">
        <v>2015</v>
      </c>
      <c r="B11812" s="213" t="s">
        <v>93</v>
      </c>
      <c r="C11812" s="213" t="s">
        <v>82</v>
      </c>
      <c r="D11812" s="213" t="s">
        <v>9</v>
      </c>
      <c r="E11812" s="213">
        <v>614</v>
      </c>
      <c r="F11812" s="213" t="s">
        <v>211</v>
      </c>
    </row>
    <row r="11813" spans="1:6" x14ac:dyDescent="0.3">
      <c r="A11813" s="213">
        <v>2015</v>
      </c>
      <c r="B11813" s="213" t="s">
        <v>93</v>
      </c>
      <c r="C11813" s="213" t="s">
        <v>82</v>
      </c>
      <c r="D11813" s="213" t="s">
        <v>67</v>
      </c>
      <c r="E11813" s="213">
        <v>345</v>
      </c>
      <c r="F11813" s="213" t="s">
        <v>211</v>
      </c>
    </row>
    <row r="11814" spans="1:6" x14ac:dyDescent="0.3">
      <c r="A11814" s="213">
        <v>2015</v>
      </c>
      <c r="B11814" s="213" t="s">
        <v>93</v>
      </c>
      <c r="C11814" s="213" t="s">
        <v>82</v>
      </c>
      <c r="D11814" s="213" t="s">
        <v>28</v>
      </c>
      <c r="E11814" s="213">
        <v>426</v>
      </c>
      <c r="F11814" s="213" t="s">
        <v>211</v>
      </c>
    </row>
    <row r="11815" spans="1:6" x14ac:dyDescent="0.3">
      <c r="A11815" s="213">
        <v>2015</v>
      </c>
      <c r="B11815" s="213" t="s">
        <v>93</v>
      </c>
      <c r="C11815" s="213" t="s">
        <v>82</v>
      </c>
      <c r="D11815" s="213" t="s">
        <v>31</v>
      </c>
      <c r="E11815" s="213">
        <v>314</v>
      </c>
      <c r="F11815" s="213" t="s">
        <v>211</v>
      </c>
    </row>
    <row r="11816" spans="1:6" x14ac:dyDescent="0.3">
      <c r="A11816" s="213">
        <v>2015</v>
      </c>
      <c r="B11816" s="213" t="s">
        <v>93</v>
      </c>
      <c r="C11816" s="213" t="s">
        <v>82</v>
      </c>
      <c r="D11816" s="213" t="s">
        <v>64</v>
      </c>
      <c r="E11816" s="213">
        <v>511</v>
      </c>
      <c r="F11816" s="213" t="s">
        <v>211</v>
      </c>
    </row>
    <row r="11817" spans="1:6" x14ac:dyDescent="0.3">
      <c r="A11817" s="213">
        <v>2015</v>
      </c>
      <c r="B11817" s="213" t="s">
        <v>93</v>
      </c>
      <c r="C11817" s="213" t="s">
        <v>82</v>
      </c>
      <c r="D11817" s="213" t="s">
        <v>280</v>
      </c>
      <c r="E11817" s="213">
        <v>120</v>
      </c>
      <c r="F11817" s="213" t="s">
        <v>211</v>
      </c>
    </row>
    <row r="11818" spans="1:6" x14ac:dyDescent="0.3">
      <c r="A11818" s="213">
        <v>2015</v>
      </c>
      <c r="B11818" s="213" t="s">
        <v>93</v>
      </c>
      <c r="C11818" s="213" t="s">
        <v>82</v>
      </c>
      <c r="D11818" s="213" t="s">
        <v>73</v>
      </c>
      <c r="E11818" s="213">
        <v>798</v>
      </c>
      <c r="F11818" s="213" t="s">
        <v>211</v>
      </c>
    </row>
    <row r="11819" spans="1:6" x14ac:dyDescent="0.3">
      <c r="A11819" s="213">
        <v>2015</v>
      </c>
      <c r="B11819" s="213" t="s">
        <v>93</v>
      </c>
      <c r="C11819" s="213" t="s">
        <v>82</v>
      </c>
      <c r="D11819" s="213" t="s">
        <v>26</v>
      </c>
      <c r="E11819" s="213">
        <v>297</v>
      </c>
      <c r="F11819" s="213" t="s">
        <v>211</v>
      </c>
    </row>
    <row r="11820" spans="1:6" x14ac:dyDescent="0.3">
      <c r="A11820" s="213">
        <v>2015</v>
      </c>
      <c r="B11820" s="213" t="s">
        <v>93</v>
      </c>
      <c r="C11820" s="213" t="s">
        <v>82</v>
      </c>
      <c r="D11820" s="213" t="s">
        <v>32</v>
      </c>
      <c r="E11820" s="213">
        <v>299</v>
      </c>
      <c r="F11820" s="213" t="s">
        <v>211</v>
      </c>
    </row>
    <row r="11821" spans="1:6" x14ac:dyDescent="0.3">
      <c r="A11821" s="213">
        <v>2015</v>
      </c>
      <c r="B11821" s="213" t="s">
        <v>93</v>
      </c>
      <c r="C11821" s="213" t="s">
        <v>82</v>
      </c>
      <c r="D11821" s="213" t="s">
        <v>46</v>
      </c>
      <c r="E11821" s="213">
        <v>627</v>
      </c>
      <c r="F11821" s="213" t="s">
        <v>211</v>
      </c>
    </row>
    <row r="11822" spans="1:6" x14ac:dyDescent="0.3">
      <c r="A11822" s="213">
        <v>2015</v>
      </c>
      <c r="B11822" s="213" t="s">
        <v>93</v>
      </c>
      <c r="C11822" s="213" t="s">
        <v>82</v>
      </c>
      <c r="D11822" s="213" t="s">
        <v>75</v>
      </c>
      <c r="E11822" s="213">
        <v>534</v>
      </c>
      <c r="F11822" s="213" t="s">
        <v>211</v>
      </c>
    </row>
    <row r="11823" spans="1:6" x14ac:dyDescent="0.3">
      <c r="A11823" s="213">
        <v>2015</v>
      </c>
      <c r="B11823" s="213" t="s">
        <v>93</v>
      </c>
      <c r="C11823" s="213" t="s">
        <v>82</v>
      </c>
      <c r="D11823" s="213" t="s">
        <v>10</v>
      </c>
      <c r="E11823" s="292">
        <v>1112</v>
      </c>
      <c r="F11823" s="213" t="s">
        <v>211</v>
      </c>
    </row>
    <row r="11824" spans="1:6" x14ac:dyDescent="0.3">
      <c r="A11824" s="213">
        <v>2015</v>
      </c>
      <c r="B11824" s="213" t="s">
        <v>93</v>
      </c>
      <c r="C11824" s="213" t="s">
        <v>82</v>
      </c>
      <c r="D11824" s="213" t="s">
        <v>291</v>
      </c>
      <c r="E11824" s="213">
        <v>97</v>
      </c>
      <c r="F11824" s="213" t="s">
        <v>211</v>
      </c>
    </row>
    <row r="11825" spans="1:6" x14ac:dyDescent="0.3">
      <c r="A11825" s="213">
        <v>2015</v>
      </c>
      <c r="B11825" s="213" t="s">
        <v>93</v>
      </c>
      <c r="C11825" s="213" t="s">
        <v>82</v>
      </c>
      <c r="D11825" s="213" t="s">
        <v>15</v>
      </c>
      <c r="E11825" s="213">
        <v>880</v>
      </c>
      <c r="F11825" s="213" t="s">
        <v>211</v>
      </c>
    </row>
    <row r="11826" spans="1:6" x14ac:dyDescent="0.3">
      <c r="A11826" s="213">
        <v>2015</v>
      </c>
      <c r="B11826" s="213" t="s">
        <v>93</v>
      </c>
      <c r="C11826" s="213" t="s">
        <v>82</v>
      </c>
      <c r="D11826" s="213" t="s">
        <v>18</v>
      </c>
      <c r="E11826" s="292">
        <v>1511</v>
      </c>
      <c r="F11826" s="213" t="s">
        <v>211</v>
      </c>
    </row>
    <row r="11827" spans="1:6" x14ac:dyDescent="0.3">
      <c r="A11827" s="213">
        <v>2015</v>
      </c>
      <c r="B11827" s="213" t="s">
        <v>93</v>
      </c>
      <c r="C11827" s="213" t="s">
        <v>82</v>
      </c>
      <c r="D11827" s="213" t="s">
        <v>77</v>
      </c>
      <c r="E11827" s="213">
        <v>372</v>
      </c>
      <c r="F11827" s="213" t="s">
        <v>211</v>
      </c>
    </row>
    <row r="11828" spans="1:6" x14ac:dyDescent="0.3">
      <c r="A11828" s="213">
        <v>2015</v>
      </c>
      <c r="B11828" s="213" t="s">
        <v>93</v>
      </c>
      <c r="C11828" s="213" t="s">
        <v>82</v>
      </c>
      <c r="D11828" s="213" t="s">
        <v>44</v>
      </c>
      <c r="E11828" s="213">
        <v>107</v>
      </c>
      <c r="F11828" s="213" t="s">
        <v>211</v>
      </c>
    </row>
    <row r="11829" spans="1:6" x14ac:dyDescent="0.3">
      <c r="A11829" s="213">
        <v>2015</v>
      </c>
      <c r="B11829" s="213" t="s">
        <v>93</v>
      </c>
      <c r="C11829" s="213" t="s">
        <v>82</v>
      </c>
      <c r="D11829" s="213" t="s">
        <v>71</v>
      </c>
      <c r="E11829" s="213">
        <v>289</v>
      </c>
      <c r="F11829" s="213" t="s">
        <v>211</v>
      </c>
    </row>
    <row r="11830" spans="1:6" x14ac:dyDescent="0.3">
      <c r="A11830" s="213">
        <v>2015</v>
      </c>
      <c r="B11830" s="213" t="s">
        <v>93</v>
      </c>
      <c r="C11830" s="213" t="s">
        <v>82</v>
      </c>
      <c r="D11830" s="213" t="s">
        <v>52</v>
      </c>
      <c r="E11830" s="213">
        <v>78</v>
      </c>
      <c r="F11830" s="213" t="s">
        <v>211</v>
      </c>
    </row>
    <row r="11831" spans="1:6" x14ac:dyDescent="0.3">
      <c r="A11831" s="213">
        <v>2015</v>
      </c>
      <c r="B11831" s="213" t="s">
        <v>93</v>
      </c>
      <c r="C11831" s="213" t="s">
        <v>82</v>
      </c>
      <c r="D11831" s="213" t="s">
        <v>20</v>
      </c>
      <c r="E11831" s="213">
        <v>563</v>
      </c>
      <c r="F11831" s="213" t="s">
        <v>211</v>
      </c>
    </row>
    <row r="11832" spans="1:6" x14ac:dyDescent="0.3">
      <c r="A11832" s="213">
        <v>2015</v>
      </c>
      <c r="B11832" s="213" t="s">
        <v>93</v>
      </c>
      <c r="C11832" s="213" t="s">
        <v>82</v>
      </c>
      <c r="D11832" s="213" t="s">
        <v>95</v>
      </c>
      <c r="E11832" s="292">
        <v>1262</v>
      </c>
      <c r="F11832" s="213" t="s">
        <v>211</v>
      </c>
    </row>
    <row r="11833" spans="1:6" x14ac:dyDescent="0.3">
      <c r="A11833" s="213">
        <v>2015</v>
      </c>
      <c r="B11833" s="213" t="s">
        <v>93</v>
      </c>
      <c r="C11833" s="213" t="s">
        <v>82</v>
      </c>
      <c r="D11833" s="213" t="s">
        <v>30</v>
      </c>
      <c r="E11833" s="213">
        <v>110</v>
      </c>
      <c r="F11833" s="213" t="s">
        <v>211</v>
      </c>
    </row>
    <row r="11834" spans="1:6" x14ac:dyDescent="0.3">
      <c r="A11834" s="213">
        <v>2015</v>
      </c>
      <c r="B11834" s="213" t="s">
        <v>93</v>
      </c>
      <c r="C11834" s="213" t="s">
        <v>82</v>
      </c>
      <c r="D11834" s="213" t="s">
        <v>58</v>
      </c>
      <c r="E11834" s="213">
        <v>33</v>
      </c>
      <c r="F11834" s="213" t="s">
        <v>211</v>
      </c>
    </row>
    <row r="11835" spans="1:6" x14ac:dyDescent="0.3">
      <c r="A11835" s="213">
        <v>2015</v>
      </c>
      <c r="B11835" s="213" t="s">
        <v>93</v>
      </c>
      <c r="C11835" s="213" t="s">
        <v>82</v>
      </c>
      <c r="D11835" s="213" t="s">
        <v>281</v>
      </c>
      <c r="E11835" s="292">
        <v>3572</v>
      </c>
      <c r="F11835" s="213" t="s">
        <v>211</v>
      </c>
    </row>
    <row r="11836" spans="1:6" x14ac:dyDescent="0.3">
      <c r="A11836" s="213">
        <v>2015</v>
      </c>
      <c r="B11836" s="213" t="s">
        <v>93</v>
      </c>
      <c r="C11836" s="213" t="s">
        <v>82</v>
      </c>
      <c r="D11836" s="213" t="s">
        <v>282</v>
      </c>
      <c r="E11836" s="213">
        <v>119</v>
      </c>
      <c r="F11836" s="213" t="s">
        <v>211</v>
      </c>
    </row>
    <row r="11837" spans="1:6" x14ac:dyDescent="0.3">
      <c r="A11837" s="213">
        <v>2015</v>
      </c>
      <c r="B11837" s="213" t="s">
        <v>93</v>
      </c>
      <c r="C11837" s="213" t="s">
        <v>82</v>
      </c>
      <c r="D11837" s="213" t="s">
        <v>145</v>
      </c>
      <c r="E11837" s="292">
        <v>12564</v>
      </c>
      <c r="F11837" s="213" t="s">
        <v>211</v>
      </c>
    </row>
    <row r="11838" spans="1:6" x14ac:dyDescent="0.3">
      <c r="A11838" s="213">
        <v>2015</v>
      </c>
      <c r="B11838" s="213" t="s">
        <v>93</v>
      </c>
      <c r="C11838" s="213" t="s">
        <v>82</v>
      </c>
      <c r="D11838" s="213" t="s">
        <v>146</v>
      </c>
      <c r="E11838" s="292">
        <v>8249</v>
      </c>
      <c r="F11838" s="213" t="s">
        <v>211</v>
      </c>
    </row>
    <row r="11839" spans="1:6" x14ac:dyDescent="0.3">
      <c r="A11839" s="213">
        <v>2015</v>
      </c>
      <c r="B11839" s="213" t="s">
        <v>93</v>
      </c>
      <c r="C11839" s="213" t="s">
        <v>82</v>
      </c>
      <c r="D11839" s="213" t="s">
        <v>147</v>
      </c>
      <c r="E11839" s="292">
        <v>17177</v>
      </c>
      <c r="F11839" s="213" t="s">
        <v>211</v>
      </c>
    </row>
    <row r="11840" spans="1:6" x14ac:dyDescent="0.3">
      <c r="A11840" s="213">
        <v>2015</v>
      </c>
      <c r="B11840" s="213" t="s">
        <v>93</v>
      </c>
      <c r="C11840" s="213" t="s">
        <v>87</v>
      </c>
      <c r="D11840" s="213" t="s">
        <v>35</v>
      </c>
      <c r="E11840" s="213">
        <v>76</v>
      </c>
      <c r="F11840" s="213" t="s">
        <v>211</v>
      </c>
    </row>
    <row r="11841" spans="1:6" x14ac:dyDescent="0.3">
      <c r="A11841" s="213">
        <v>2015</v>
      </c>
      <c r="B11841" s="213" t="s">
        <v>93</v>
      </c>
      <c r="C11841" s="213" t="s">
        <v>87</v>
      </c>
      <c r="D11841" s="213" t="s">
        <v>41</v>
      </c>
      <c r="E11841" s="213">
        <v>56</v>
      </c>
      <c r="F11841" s="213" t="s">
        <v>211</v>
      </c>
    </row>
    <row r="11842" spans="1:6" x14ac:dyDescent="0.3">
      <c r="A11842" s="213">
        <v>2015</v>
      </c>
      <c r="B11842" s="213" t="s">
        <v>93</v>
      </c>
      <c r="C11842" s="213" t="s">
        <v>87</v>
      </c>
      <c r="D11842" s="213" t="s">
        <v>59</v>
      </c>
      <c r="E11842" s="213">
        <v>118</v>
      </c>
      <c r="F11842" s="213" t="s">
        <v>211</v>
      </c>
    </row>
    <row r="11843" spans="1:6" x14ac:dyDescent="0.3">
      <c r="A11843" s="213">
        <v>2015</v>
      </c>
      <c r="B11843" s="213" t="s">
        <v>93</v>
      </c>
      <c r="C11843" s="213" t="s">
        <v>87</v>
      </c>
      <c r="D11843" s="213" t="s">
        <v>79</v>
      </c>
      <c r="E11843" s="292">
        <v>1372</v>
      </c>
      <c r="F11843" s="213" t="s">
        <v>211</v>
      </c>
    </row>
    <row r="11844" spans="1:6" x14ac:dyDescent="0.3">
      <c r="A11844" s="213">
        <v>2015</v>
      </c>
      <c r="B11844" s="213" t="s">
        <v>93</v>
      </c>
      <c r="C11844" s="213" t="s">
        <v>87</v>
      </c>
      <c r="D11844" s="213" t="s">
        <v>17</v>
      </c>
      <c r="E11844" s="213">
        <v>822</v>
      </c>
      <c r="F11844" s="213" t="s">
        <v>211</v>
      </c>
    </row>
    <row r="11845" spans="1:6" x14ac:dyDescent="0.3">
      <c r="A11845" s="213">
        <v>2015</v>
      </c>
      <c r="B11845" s="213" t="s">
        <v>93</v>
      </c>
      <c r="C11845" s="213" t="s">
        <v>87</v>
      </c>
      <c r="D11845" s="213" t="s">
        <v>274</v>
      </c>
      <c r="E11845" s="213">
        <v>107</v>
      </c>
      <c r="F11845" s="213" t="s">
        <v>211</v>
      </c>
    </row>
    <row r="11846" spans="1:6" x14ac:dyDescent="0.3">
      <c r="A11846" s="213">
        <v>2015</v>
      </c>
      <c r="B11846" s="213" t="s">
        <v>93</v>
      </c>
      <c r="C11846" s="213" t="s">
        <v>87</v>
      </c>
      <c r="D11846" s="213" t="s">
        <v>66</v>
      </c>
      <c r="E11846" s="213">
        <v>219</v>
      </c>
      <c r="F11846" s="213" t="s">
        <v>211</v>
      </c>
    </row>
    <row r="11847" spans="1:6" x14ac:dyDescent="0.3">
      <c r="A11847" s="213">
        <v>2015</v>
      </c>
      <c r="B11847" s="213" t="s">
        <v>93</v>
      </c>
      <c r="C11847" s="213" t="s">
        <v>87</v>
      </c>
      <c r="D11847" s="213" t="s">
        <v>283</v>
      </c>
      <c r="E11847" s="213">
        <v>74</v>
      </c>
      <c r="F11847" s="213" t="s">
        <v>211</v>
      </c>
    </row>
    <row r="11848" spans="1:6" x14ac:dyDescent="0.3">
      <c r="A11848" s="213">
        <v>2015</v>
      </c>
      <c r="B11848" s="213" t="s">
        <v>93</v>
      </c>
      <c r="C11848" s="213" t="s">
        <v>87</v>
      </c>
      <c r="D11848" s="213" t="s">
        <v>11</v>
      </c>
      <c r="E11848" s="292">
        <v>1353</v>
      </c>
      <c r="F11848" s="213" t="s">
        <v>211</v>
      </c>
    </row>
    <row r="11849" spans="1:6" x14ac:dyDescent="0.3">
      <c r="A11849" s="213">
        <v>2015</v>
      </c>
      <c r="B11849" s="213" t="s">
        <v>93</v>
      </c>
      <c r="C11849" s="213" t="s">
        <v>87</v>
      </c>
      <c r="D11849" s="213" t="s">
        <v>56</v>
      </c>
      <c r="E11849" s="213">
        <v>300</v>
      </c>
      <c r="F11849" s="213" t="s">
        <v>211</v>
      </c>
    </row>
    <row r="11850" spans="1:6" x14ac:dyDescent="0.3">
      <c r="A11850" s="213">
        <v>2015</v>
      </c>
      <c r="B11850" s="213" t="s">
        <v>93</v>
      </c>
      <c r="C11850" s="213" t="s">
        <v>87</v>
      </c>
      <c r="D11850" s="213" t="s">
        <v>29</v>
      </c>
      <c r="E11850" s="213">
        <v>429</v>
      </c>
      <c r="F11850" s="213" t="s">
        <v>211</v>
      </c>
    </row>
    <row r="11851" spans="1:6" x14ac:dyDescent="0.3">
      <c r="A11851" s="213">
        <v>2015</v>
      </c>
      <c r="B11851" s="213" t="s">
        <v>93</v>
      </c>
      <c r="C11851" s="213" t="s">
        <v>87</v>
      </c>
      <c r="D11851" s="213" t="s">
        <v>40</v>
      </c>
      <c r="E11851" s="213">
        <v>38</v>
      </c>
      <c r="F11851" s="213" t="s">
        <v>211</v>
      </c>
    </row>
    <row r="11852" spans="1:6" x14ac:dyDescent="0.3">
      <c r="A11852" s="213">
        <v>2015</v>
      </c>
      <c r="B11852" s="213" t="s">
        <v>93</v>
      </c>
      <c r="C11852" s="213" t="s">
        <v>87</v>
      </c>
      <c r="D11852" s="213" t="s">
        <v>47</v>
      </c>
      <c r="E11852" s="213">
        <v>956</v>
      </c>
      <c r="F11852" s="213" t="s">
        <v>211</v>
      </c>
    </row>
    <row r="11853" spans="1:6" x14ac:dyDescent="0.3">
      <c r="A11853" s="213">
        <v>2015</v>
      </c>
      <c r="B11853" s="213" t="s">
        <v>93</v>
      </c>
      <c r="C11853" s="213" t="s">
        <v>87</v>
      </c>
      <c r="D11853" s="213" t="s">
        <v>57</v>
      </c>
      <c r="E11853" s="213">
        <v>193</v>
      </c>
      <c r="F11853" s="213" t="s">
        <v>211</v>
      </c>
    </row>
    <row r="11854" spans="1:6" x14ac:dyDescent="0.3">
      <c r="A11854" s="213">
        <v>2015</v>
      </c>
      <c r="B11854" s="213" t="s">
        <v>93</v>
      </c>
      <c r="C11854" s="213" t="s">
        <v>87</v>
      </c>
      <c r="D11854" s="213" t="s">
        <v>74</v>
      </c>
      <c r="E11854" s="213">
        <v>940</v>
      </c>
      <c r="F11854" s="213" t="s">
        <v>211</v>
      </c>
    </row>
    <row r="11855" spans="1:6" x14ac:dyDescent="0.3">
      <c r="A11855" s="213">
        <v>2015</v>
      </c>
      <c r="B11855" s="213" t="s">
        <v>93</v>
      </c>
      <c r="C11855" s="213" t="s">
        <v>87</v>
      </c>
      <c r="D11855" s="213" t="s">
        <v>53</v>
      </c>
      <c r="E11855" s="213">
        <v>130</v>
      </c>
      <c r="F11855" s="213" t="s">
        <v>211</v>
      </c>
    </row>
    <row r="11856" spans="1:6" x14ac:dyDescent="0.3">
      <c r="A11856" s="213">
        <v>2015</v>
      </c>
      <c r="B11856" s="213" t="s">
        <v>93</v>
      </c>
      <c r="C11856" s="213" t="s">
        <v>87</v>
      </c>
      <c r="D11856" s="213" t="s">
        <v>49</v>
      </c>
      <c r="E11856" s="213">
        <v>59</v>
      </c>
      <c r="F11856" s="213" t="s">
        <v>211</v>
      </c>
    </row>
    <row r="11857" spans="1:6" x14ac:dyDescent="0.3">
      <c r="A11857" s="213">
        <v>2015</v>
      </c>
      <c r="B11857" s="213" t="s">
        <v>93</v>
      </c>
      <c r="C11857" s="213" t="s">
        <v>87</v>
      </c>
      <c r="D11857" s="213" t="s">
        <v>33</v>
      </c>
      <c r="E11857" s="213">
        <v>264</v>
      </c>
      <c r="F11857" s="213" t="s">
        <v>211</v>
      </c>
    </row>
    <row r="11858" spans="1:6" x14ac:dyDescent="0.3">
      <c r="A11858" s="213">
        <v>2015</v>
      </c>
      <c r="B11858" s="213" t="s">
        <v>93</v>
      </c>
      <c r="C11858" s="213" t="s">
        <v>87</v>
      </c>
      <c r="D11858" s="213" t="s">
        <v>60</v>
      </c>
      <c r="E11858" s="213">
        <v>373</v>
      </c>
      <c r="F11858" s="213" t="s">
        <v>211</v>
      </c>
    </row>
    <row r="11859" spans="1:6" x14ac:dyDescent="0.3">
      <c r="A11859" s="213">
        <v>2015</v>
      </c>
      <c r="B11859" s="213" t="s">
        <v>93</v>
      </c>
      <c r="C11859" s="213" t="s">
        <v>87</v>
      </c>
      <c r="D11859" s="213" t="s">
        <v>25</v>
      </c>
      <c r="E11859" s="213">
        <v>954</v>
      </c>
      <c r="F11859" s="213" t="s">
        <v>211</v>
      </c>
    </row>
    <row r="11860" spans="1:6" x14ac:dyDescent="0.3">
      <c r="A11860" s="213">
        <v>2015</v>
      </c>
      <c r="B11860" s="213" t="s">
        <v>93</v>
      </c>
      <c r="C11860" s="213" t="s">
        <v>87</v>
      </c>
      <c r="D11860" s="213" t="s">
        <v>7</v>
      </c>
      <c r="E11860" s="292">
        <v>1142</v>
      </c>
      <c r="F11860" s="213" t="s">
        <v>211</v>
      </c>
    </row>
    <row r="11861" spans="1:6" x14ac:dyDescent="0.3">
      <c r="A11861" s="213">
        <v>2015</v>
      </c>
      <c r="B11861" s="213" t="s">
        <v>93</v>
      </c>
      <c r="C11861" s="213" t="s">
        <v>87</v>
      </c>
      <c r="D11861" s="213" t="s">
        <v>51</v>
      </c>
      <c r="E11861" s="213">
        <v>41</v>
      </c>
      <c r="F11861" s="213" t="s">
        <v>211</v>
      </c>
    </row>
    <row r="11862" spans="1:6" x14ac:dyDescent="0.3">
      <c r="A11862" s="213">
        <v>2015</v>
      </c>
      <c r="B11862" s="213" t="s">
        <v>93</v>
      </c>
      <c r="C11862" s="213" t="s">
        <v>87</v>
      </c>
      <c r="D11862" s="213" t="s">
        <v>55</v>
      </c>
      <c r="E11862" s="213">
        <v>44</v>
      </c>
      <c r="F11862" s="213" t="s">
        <v>211</v>
      </c>
    </row>
    <row r="11863" spans="1:6" x14ac:dyDescent="0.3">
      <c r="A11863" s="213">
        <v>2015</v>
      </c>
      <c r="B11863" s="213" t="s">
        <v>93</v>
      </c>
      <c r="C11863" s="213" t="s">
        <v>87</v>
      </c>
      <c r="D11863" s="213" t="s">
        <v>36</v>
      </c>
      <c r="E11863" s="213">
        <v>349</v>
      </c>
      <c r="F11863" s="213" t="s">
        <v>211</v>
      </c>
    </row>
    <row r="11864" spans="1:6" x14ac:dyDescent="0.3">
      <c r="A11864" s="213">
        <v>2015</v>
      </c>
      <c r="B11864" s="213" t="s">
        <v>93</v>
      </c>
      <c r="C11864" s="213" t="s">
        <v>87</v>
      </c>
      <c r="D11864" s="213" t="s">
        <v>21</v>
      </c>
      <c r="E11864" s="213">
        <v>398</v>
      </c>
      <c r="F11864" s="213" t="s">
        <v>211</v>
      </c>
    </row>
    <row r="11865" spans="1:6" x14ac:dyDescent="0.3">
      <c r="A11865" s="213">
        <v>2015</v>
      </c>
      <c r="B11865" s="213" t="s">
        <v>93</v>
      </c>
      <c r="C11865" s="213" t="s">
        <v>87</v>
      </c>
      <c r="D11865" s="213" t="s">
        <v>42</v>
      </c>
      <c r="E11865" s="213">
        <v>58</v>
      </c>
      <c r="F11865" s="213" t="s">
        <v>211</v>
      </c>
    </row>
    <row r="11866" spans="1:6" x14ac:dyDescent="0.3">
      <c r="A11866" s="213">
        <v>2015</v>
      </c>
      <c r="B11866" s="213" t="s">
        <v>93</v>
      </c>
      <c r="C11866" s="213" t="s">
        <v>87</v>
      </c>
      <c r="D11866" s="213" t="s">
        <v>286</v>
      </c>
      <c r="E11866" s="213">
        <v>69</v>
      </c>
      <c r="F11866" s="213" t="s">
        <v>211</v>
      </c>
    </row>
    <row r="11867" spans="1:6" x14ac:dyDescent="0.3">
      <c r="A11867" s="213">
        <v>2015</v>
      </c>
      <c r="B11867" s="213" t="s">
        <v>93</v>
      </c>
      <c r="C11867" s="213" t="s">
        <v>87</v>
      </c>
      <c r="D11867" s="213" t="s">
        <v>16</v>
      </c>
      <c r="E11867" s="213">
        <v>885</v>
      </c>
      <c r="F11867" s="213" t="s">
        <v>211</v>
      </c>
    </row>
    <row r="11868" spans="1:6" x14ac:dyDescent="0.3">
      <c r="A11868" s="213">
        <v>2015</v>
      </c>
      <c r="B11868" s="213" t="s">
        <v>93</v>
      </c>
      <c r="C11868" s="213" t="s">
        <v>87</v>
      </c>
      <c r="D11868" s="213" t="s">
        <v>2</v>
      </c>
      <c r="E11868" s="292">
        <v>1892</v>
      </c>
      <c r="F11868" s="213" t="s">
        <v>211</v>
      </c>
    </row>
    <row r="11869" spans="1:6" x14ac:dyDescent="0.3">
      <c r="A11869" s="213">
        <v>2015</v>
      </c>
      <c r="B11869" s="213" t="s">
        <v>93</v>
      </c>
      <c r="C11869" s="213" t="s">
        <v>87</v>
      </c>
      <c r="D11869" s="213" t="s">
        <v>287</v>
      </c>
      <c r="E11869" s="213">
        <v>41</v>
      </c>
      <c r="F11869" s="213" t="s">
        <v>211</v>
      </c>
    </row>
    <row r="11870" spans="1:6" x14ac:dyDescent="0.3">
      <c r="A11870" s="213">
        <v>2015</v>
      </c>
      <c r="B11870" s="213" t="s">
        <v>93</v>
      </c>
      <c r="C11870" s="213" t="s">
        <v>87</v>
      </c>
      <c r="D11870" s="213" t="s">
        <v>288</v>
      </c>
      <c r="E11870" s="213">
        <v>47</v>
      </c>
      <c r="F11870" s="213" t="s">
        <v>211</v>
      </c>
    </row>
    <row r="11871" spans="1:6" x14ac:dyDescent="0.3">
      <c r="A11871" s="213">
        <v>2015</v>
      </c>
      <c r="B11871" s="213" t="s">
        <v>93</v>
      </c>
      <c r="C11871" s="213" t="s">
        <v>87</v>
      </c>
      <c r="D11871" s="213" t="s">
        <v>4</v>
      </c>
      <c r="E11871" s="292">
        <v>2009</v>
      </c>
      <c r="F11871" s="213" t="s">
        <v>211</v>
      </c>
    </row>
    <row r="11872" spans="1:6" x14ac:dyDescent="0.3">
      <c r="A11872" s="213">
        <v>2015</v>
      </c>
      <c r="B11872" s="213" t="s">
        <v>93</v>
      </c>
      <c r="C11872" s="213" t="s">
        <v>87</v>
      </c>
      <c r="D11872" s="213" t="s">
        <v>38</v>
      </c>
      <c r="E11872" s="213">
        <v>140</v>
      </c>
      <c r="F11872" s="213" t="s">
        <v>211</v>
      </c>
    </row>
    <row r="11873" spans="1:6" x14ac:dyDescent="0.3">
      <c r="A11873" s="213">
        <v>2015</v>
      </c>
      <c r="B11873" s="213" t="s">
        <v>93</v>
      </c>
      <c r="C11873" s="213" t="s">
        <v>87</v>
      </c>
      <c r="D11873" s="213" t="s">
        <v>275</v>
      </c>
      <c r="E11873" s="213">
        <v>211</v>
      </c>
      <c r="F11873" s="213" t="s">
        <v>211</v>
      </c>
    </row>
    <row r="11874" spans="1:6" x14ac:dyDescent="0.3">
      <c r="A11874" s="213">
        <v>2015</v>
      </c>
      <c r="B11874" s="213" t="s">
        <v>93</v>
      </c>
      <c r="C11874" s="213" t="s">
        <v>87</v>
      </c>
      <c r="D11874" s="213" t="s">
        <v>8</v>
      </c>
      <c r="E11874" s="213">
        <v>626</v>
      </c>
      <c r="F11874" s="213" t="s">
        <v>211</v>
      </c>
    </row>
    <row r="11875" spans="1:6" x14ac:dyDescent="0.3">
      <c r="A11875" s="213">
        <v>2015</v>
      </c>
      <c r="B11875" s="213" t="s">
        <v>93</v>
      </c>
      <c r="C11875" s="213" t="s">
        <v>87</v>
      </c>
      <c r="D11875" s="213" t="s">
        <v>289</v>
      </c>
      <c r="E11875" s="213">
        <v>34</v>
      </c>
      <c r="F11875" s="213" t="s">
        <v>211</v>
      </c>
    </row>
    <row r="11876" spans="1:6" x14ac:dyDescent="0.3">
      <c r="A11876" s="213">
        <v>2015</v>
      </c>
      <c r="B11876" s="213" t="s">
        <v>93</v>
      </c>
      <c r="C11876" s="213" t="s">
        <v>87</v>
      </c>
      <c r="D11876" s="213" t="s">
        <v>78</v>
      </c>
      <c r="E11876" s="292">
        <v>1092</v>
      </c>
      <c r="F11876" s="213" t="s">
        <v>211</v>
      </c>
    </row>
    <row r="11877" spans="1:6" x14ac:dyDescent="0.3">
      <c r="A11877" s="213">
        <v>2015</v>
      </c>
      <c r="B11877" s="213" t="s">
        <v>93</v>
      </c>
      <c r="C11877" s="213" t="s">
        <v>87</v>
      </c>
      <c r="D11877" s="213" t="s">
        <v>27</v>
      </c>
      <c r="E11877" s="213">
        <v>732</v>
      </c>
      <c r="F11877" s="213" t="s">
        <v>211</v>
      </c>
    </row>
    <row r="11878" spans="1:6" x14ac:dyDescent="0.3">
      <c r="A11878" s="213">
        <v>2015</v>
      </c>
      <c r="B11878" s="213" t="s">
        <v>93</v>
      </c>
      <c r="C11878" s="213" t="s">
        <v>87</v>
      </c>
      <c r="D11878" s="213" t="s">
        <v>13</v>
      </c>
      <c r="E11878" s="213">
        <v>297</v>
      </c>
      <c r="F11878" s="213" t="s">
        <v>211</v>
      </c>
    </row>
    <row r="11879" spans="1:6" x14ac:dyDescent="0.3">
      <c r="A11879" s="213">
        <v>2015</v>
      </c>
      <c r="B11879" s="213" t="s">
        <v>93</v>
      </c>
      <c r="C11879" s="213" t="s">
        <v>87</v>
      </c>
      <c r="D11879" s="213" t="s">
        <v>70</v>
      </c>
      <c r="E11879" s="213">
        <v>826</v>
      </c>
      <c r="F11879" s="213" t="s">
        <v>211</v>
      </c>
    </row>
    <row r="11880" spans="1:6" x14ac:dyDescent="0.3">
      <c r="A11880" s="213">
        <v>2015</v>
      </c>
      <c r="B11880" s="213" t="s">
        <v>93</v>
      </c>
      <c r="C11880" s="213" t="s">
        <v>87</v>
      </c>
      <c r="D11880" s="213" t="s">
        <v>72</v>
      </c>
      <c r="E11880" s="213">
        <v>206</v>
      </c>
      <c r="F11880" s="213" t="s">
        <v>211</v>
      </c>
    </row>
    <row r="11881" spans="1:6" x14ac:dyDescent="0.3">
      <c r="A11881" s="213">
        <v>2015</v>
      </c>
      <c r="B11881" s="213" t="s">
        <v>93</v>
      </c>
      <c r="C11881" s="213" t="s">
        <v>87</v>
      </c>
      <c r="D11881" s="213" t="s">
        <v>276</v>
      </c>
      <c r="E11881" s="213">
        <v>89</v>
      </c>
      <c r="F11881" s="213" t="s">
        <v>211</v>
      </c>
    </row>
    <row r="11882" spans="1:6" x14ac:dyDescent="0.3">
      <c r="A11882" s="213">
        <v>2015</v>
      </c>
      <c r="B11882" s="213" t="s">
        <v>93</v>
      </c>
      <c r="C11882" s="213" t="s">
        <v>87</v>
      </c>
      <c r="D11882" s="213" t="s">
        <v>6</v>
      </c>
      <c r="E11882" s="292">
        <v>1901</v>
      </c>
      <c r="F11882" s="213" t="s">
        <v>211</v>
      </c>
    </row>
    <row r="11883" spans="1:6" x14ac:dyDescent="0.3">
      <c r="A11883" s="213">
        <v>2015</v>
      </c>
      <c r="B11883" s="213" t="s">
        <v>93</v>
      </c>
      <c r="C11883" s="213" t="s">
        <v>87</v>
      </c>
      <c r="D11883" s="213" t="s">
        <v>62</v>
      </c>
      <c r="E11883" s="213">
        <v>628</v>
      </c>
      <c r="F11883" s="213" t="s">
        <v>211</v>
      </c>
    </row>
    <row r="11884" spans="1:6" x14ac:dyDescent="0.3">
      <c r="A11884" s="213">
        <v>2015</v>
      </c>
      <c r="B11884" s="213" t="s">
        <v>93</v>
      </c>
      <c r="C11884" s="213" t="s">
        <v>87</v>
      </c>
      <c r="D11884" s="213" t="s">
        <v>5</v>
      </c>
      <c r="E11884" s="292">
        <v>1478</v>
      </c>
      <c r="F11884" s="213" t="s">
        <v>211</v>
      </c>
    </row>
    <row r="11885" spans="1:6" x14ac:dyDescent="0.3">
      <c r="A11885" s="213">
        <v>2015</v>
      </c>
      <c r="B11885" s="213" t="s">
        <v>93</v>
      </c>
      <c r="C11885" s="213" t="s">
        <v>87</v>
      </c>
      <c r="D11885" s="213" t="s">
        <v>37</v>
      </c>
      <c r="E11885" s="213">
        <v>42</v>
      </c>
      <c r="F11885" s="213" t="s">
        <v>211</v>
      </c>
    </row>
    <row r="11886" spans="1:6" x14ac:dyDescent="0.3">
      <c r="A11886" s="213">
        <v>2015</v>
      </c>
      <c r="B11886" s="213" t="s">
        <v>93</v>
      </c>
      <c r="C11886" s="213" t="s">
        <v>87</v>
      </c>
      <c r="D11886" s="213" t="s">
        <v>76</v>
      </c>
      <c r="E11886" s="213">
        <v>858</v>
      </c>
      <c r="F11886" s="213" t="s">
        <v>211</v>
      </c>
    </row>
    <row r="11887" spans="1:6" x14ac:dyDescent="0.3">
      <c r="A11887" s="213">
        <v>2015</v>
      </c>
      <c r="B11887" s="213" t="s">
        <v>93</v>
      </c>
      <c r="C11887" s="213" t="s">
        <v>87</v>
      </c>
      <c r="D11887" s="213" t="s">
        <v>63</v>
      </c>
      <c r="E11887" s="213">
        <v>201</v>
      </c>
      <c r="F11887" s="213" t="s">
        <v>211</v>
      </c>
    </row>
    <row r="11888" spans="1:6" x14ac:dyDescent="0.3">
      <c r="A11888" s="213">
        <v>2015</v>
      </c>
      <c r="B11888" s="213" t="s">
        <v>93</v>
      </c>
      <c r="C11888" s="213" t="s">
        <v>87</v>
      </c>
      <c r="D11888" s="213" t="s">
        <v>277</v>
      </c>
      <c r="E11888" s="213">
        <v>122</v>
      </c>
      <c r="F11888" s="213" t="s">
        <v>211</v>
      </c>
    </row>
    <row r="11889" spans="1:6" x14ac:dyDescent="0.3">
      <c r="A11889" s="213">
        <v>2015</v>
      </c>
      <c r="B11889" s="213" t="s">
        <v>93</v>
      </c>
      <c r="C11889" s="213" t="s">
        <v>87</v>
      </c>
      <c r="D11889" s="213" t="s">
        <v>43</v>
      </c>
      <c r="E11889" s="213">
        <v>251</v>
      </c>
      <c r="F11889" s="213" t="s">
        <v>211</v>
      </c>
    </row>
    <row r="11890" spans="1:6" x14ac:dyDescent="0.3">
      <c r="A11890" s="213">
        <v>2015</v>
      </c>
      <c r="B11890" s="213" t="s">
        <v>93</v>
      </c>
      <c r="C11890" s="213" t="s">
        <v>87</v>
      </c>
      <c r="D11890" s="213" t="s">
        <v>65</v>
      </c>
      <c r="E11890" s="213">
        <v>246</v>
      </c>
      <c r="F11890" s="213" t="s">
        <v>211</v>
      </c>
    </row>
    <row r="11891" spans="1:6" x14ac:dyDescent="0.3">
      <c r="A11891" s="213">
        <v>2015</v>
      </c>
      <c r="B11891" s="213" t="s">
        <v>93</v>
      </c>
      <c r="C11891" s="213" t="s">
        <v>87</v>
      </c>
      <c r="D11891" s="213" t="s">
        <v>22</v>
      </c>
      <c r="E11891" s="213">
        <v>355</v>
      </c>
      <c r="F11891" s="213" t="s">
        <v>211</v>
      </c>
    </row>
    <row r="11892" spans="1:6" x14ac:dyDescent="0.3">
      <c r="A11892" s="213">
        <v>2015</v>
      </c>
      <c r="B11892" s="213" t="s">
        <v>93</v>
      </c>
      <c r="C11892" s="213" t="s">
        <v>87</v>
      </c>
      <c r="D11892" s="213" t="s">
        <v>61</v>
      </c>
      <c r="E11892" s="213">
        <v>148</v>
      </c>
      <c r="F11892" s="213" t="s">
        <v>211</v>
      </c>
    </row>
    <row r="11893" spans="1:6" x14ac:dyDescent="0.3">
      <c r="A11893" s="213">
        <v>2015</v>
      </c>
      <c r="B11893" s="213" t="s">
        <v>93</v>
      </c>
      <c r="C11893" s="213" t="s">
        <v>87</v>
      </c>
      <c r="D11893" s="213" t="s">
        <v>23</v>
      </c>
      <c r="E11893" s="213">
        <v>433</v>
      </c>
      <c r="F11893" s="213" t="s">
        <v>211</v>
      </c>
    </row>
    <row r="11894" spans="1:6" x14ac:dyDescent="0.3">
      <c r="A11894" s="213">
        <v>2015</v>
      </c>
      <c r="B11894" s="213" t="s">
        <v>93</v>
      </c>
      <c r="C11894" s="213" t="s">
        <v>87</v>
      </c>
      <c r="D11894" s="213" t="s">
        <v>12</v>
      </c>
      <c r="E11894" s="213">
        <v>257</v>
      </c>
      <c r="F11894" s="213" t="s">
        <v>211</v>
      </c>
    </row>
    <row r="11895" spans="1:6" x14ac:dyDescent="0.3">
      <c r="A11895" s="213">
        <v>2015</v>
      </c>
      <c r="B11895" s="213" t="s">
        <v>93</v>
      </c>
      <c r="C11895" s="213" t="s">
        <v>87</v>
      </c>
      <c r="D11895" s="213" t="s">
        <v>278</v>
      </c>
      <c r="E11895" s="213">
        <v>572</v>
      </c>
      <c r="F11895" s="213" t="s">
        <v>211</v>
      </c>
    </row>
    <row r="11896" spans="1:6" x14ac:dyDescent="0.3">
      <c r="A11896" s="213">
        <v>2015</v>
      </c>
      <c r="B11896" s="213" t="s">
        <v>93</v>
      </c>
      <c r="C11896" s="213" t="s">
        <v>87</v>
      </c>
      <c r="D11896" s="213" t="s">
        <v>19</v>
      </c>
      <c r="E11896" s="213">
        <v>460</v>
      </c>
      <c r="F11896" s="213" t="s">
        <v>211</v>
      </c>
    </row>
    <row r="11897" spans="1:6" x14ac:dyDescent="0.3">
      <c r="A11897" s="213">
        <v>2015</v>
      </c>
      <c r="B11897" s="213" t="s">
        <v>93</v>
      </c>
      <c r="C11897" s="213" t="s">
        <v>87</v>
      </c>
      <c r="D11897" s="213" t="s">
        <v>45</v>
      </c>
      <c r="E11897" s="213">
        <v>113</v>
      </c>
      <c r="F11897" s="213" t="s">
        <v>211</v>
      </c>
    </row>
    <row r="11898" spans="1:6" x14ac:dyDescent="0.3">
      <c r="A11898" s="213">
        <v>2015</v>
      </c>
      <c r="B11898" s="213" t="s">
        <v>93</v>
      </c>
      <c r="C11898" s="213" t="s">
        <v>87</v>
      </c>
      <c r="D11898" s="213" t="s">
        <v>48</v>
      </c>
      <c r="E11898" s="213">
        <v>281</v>
      </c>
      <c r="F11898" s="213" t="s">
        <v>211</v>
      </c>
    </row>
    <row r="11899" spans="1:6" x14ac:dyDescent="0.3">
      <c r="A11899" s="213">
        <v>2015</v>
      </c>
      <c r="B11899" s="213" t="s">
        <v>93</v>
      </c>
      <c r="C11899" s="213" t="s">
        <v>87</v>
      </c>
      <c r="D11899" s="213" t="s">
        <v>34</v>
      </c>
      <c r="E11899" s="213">
        <v>135</v>
      </c>
      <c r="F11899" s="213" t="s">
        <v>211</v>
      </c>
    </row>
    <row r="11900" spans="1:6" x14ac:dyDescent="0.3">
      <c r="A11900" s="213">
        <v>2015</v>
      </c>
      <c r="B11900" s="213" t="s">
        <v>93</v>
      </c>
      <c r="C11900" s="213" t="s">
        <v>87</v>
      </c>
      <c r="D11900" s="213" t="s">
        <v>3</v>
      </c>
      <c r="E11900" s="292">
        <v>1783</v>
      </c>
      <c r="F11900" s="213" t="s">
        <v>211</v>
      </c>
    </row>
    <row r="11901" spans="1:6" x14ac:dyDescent="0.3">
      <c r="A11901" s="213">
        <v>2015</v>
      </c>
      <c r="B11901" s="213" t="s">
        <v>93</v>
      </c>
      <c r="C11901" s="213" t="s">
        <v>87</v>
      </c>
      <c r="D11901" s="213" t="s">
        <v>80</v>
      </c>
      <c r="E11901" s="213">
        <v>545</v>
      </c>
      <c r="F11901" s="213" t="s">
        <v>211</v>
      </c>
    </row>
    <row r="11902" spans="1:6" x14ac:dyDescent="0.3">
      <c r="A11902" s="213">
        <v>2015</v>
      </c>
      <c r="B11902" s="213" t="s">
        <v>93</v>
      </c>
      <c r="C11902" s="213" t="s">
        <v>87</v>
      </c>
      <c r="D11902" s="213" t="s">
        <v>39</v>
      </c>
      <c r="E11902" s="213">
        <v>408</v>
      </c>
      <c r="F11902" s="213" t="s">
        <v>211</v>
      </c>
    </row>
    <row r="11903" spans="1:6" x14ac:dyDescent="0.3">
      <c r="A11903" s="213">
        <v>2015</v>
      </c>
      <c r="B11903" s="213" t="s">
        <v>93</v>
      </c>
      <c r="C11903" s="213" t="s">
        <v>87</v>
      </c>
      <c r="D11903" s="213" t="s">
        <v>14</v>
      </c>
      <c r="E11903" s="292">
        <v>1098</v>
      </c>
      <c r="F11903" s="213" t="s">
        <v>211</v>
      </c>
    </row>
    <row r="11904" spans="1:6" x14ac:dyDescent="0.3">
      <c r="A11904" s="213">
        <v>2015</v>
      </c>
      <c r="B11904" s="213" t="s">
        <v>93</v>
      </c>
      <c r="C11904" s="213" t="s">
        <v>87</v>
      </c>
      <c r="D11904" s="213" t="s">
        <v>68</v>
      </c>
      <c r="E11904" s="213">
        <v>244</v>
      </c>
      <c r="F11904" s="213" t="s">
        <v>211</v>
      </c>
    </row>
    <row r="11905" spans="1:6" x14ac:dyDescent="0.3">
      <c r="A11905" s="213">
        <v>2015</v>
      </c>
      <c r="B11905" s="213" t="s">
        <v>93</v>
      </c>
      <c r="C11905" s="213" t="s">
        <v>87</v>
      </c>
      <c r="D11905" s="213" t="s">
        <v>69</v>
      </c>
      <c r="E11905" s="213">
        <v>201</v>
      </c>
      <c r="F11905" s="213" t="s">
        <v>211</v>
      </c>
    </row>
    <row r="11906" spans="1:6" x14ac:dyDescent="0.3">
      <c r="A11906" s="213">
        <v>2015</v>
      </c>
      <c r="B11906" s="213" t="s">
        <v>93</v>
      </c>
      <c r="C11906" s="213" t="s">
        <v>87</v>
      </c>
      <c r="D11906" s="213" t="s">
        <v>50</v>
      </c>
      <c r="E11906" s="213">
        <v>55</v>
      </c>
      <c r="F11906" s="213" t="s">
        <v>211</v>
      </c>
    </row>
    <row r="11907" spans="1:6" x14ac:dyDescent="0.3">
      <c r="A11907" s="213">
        <v>2015</v>
      </c>
      <c r="B11907" s="213" t="s">
        <v>93</v>
      </c>
      <c r="C11907" s="213" t="s">
        <v>87</v>
      </c>
      <c r="D11907" s="213" t="s">
        <v>279</v>
      </c>
      <c r="E11907" s="213">
        <v>95</v>
      </c>
      <c r="F11907" s="213" t="s">
        <v>211</v>
      </c>
    </row>
    <row r="11908" spans="1:6" x14ac:dyDescent="0.3">
      <c r="A11908" s="213">
        <v>2015</v>
      </c>
      <c r="B11908" s="213" t="s">
        <v>93</v>
      </c>
      <c r="C11908" s="213" t="s">
        <v>87</v>
      </c>
      <c r="D11908" s="213" t="s">
        <v>24</v>
      </c>
      <c r="E11908" s="292">
        <v>1164</v>
      </c>
      <c r="F11908" s="213" t="s">
        <v>211</v>
      </c>
    </row>
    <row r="11909" spans="1:6" x14ac:dyDescent="0.3">
      <c r="A11909" s="213">
        <v>2015</v>
      </c>
      <c r="B11909" s="213" t="s">
        <v>93</v>
      </c>
      <c r="C11909" s="213" t="s">
        <v>87</v>
      </c>
      <c r="D11909" s="213" t="s">
        <v>9</v>
      </c>
      <c r="E11909" s="213">
        <v>852</v>
      </c>
      <c r="F11909" s="213" t="s">
        <v>211</v>
      </c>
    </row>
    <row r="11910" spans="1:6" x14ac:dyDescent="0.3">
      <c r="A11910" s="213">
        <v>2015</v>
      </c>
      <c r="B11910" s="213" t="s">
        <v>93</v>
      </c>
      <c r="C11910" s="213" t="s">
        <v>87</v>
      </c>
      <c r="D11910" s="213" t="s">
        <v>67</v>
      </c>
      <c r="E11910" s="213">
        <v>326</v>
      </c>
      <c r="F11910" s="213" t="s">
        <v>211</v>
      </c>
    </row>
    <row r="11911" spans="1:6" x14ac:dyDescent="0.3">
      <c r="A11911" s="213">
        <v>2015</v>
      </c>
      <c r="B11911" s="213" t="s">
        <v>93</v>
      </c>
      <c r="C11911" s="213" t="s">
        <v>87</v>
      </c>
      <c r="D11911" s="213" t="s">
        <v>28</v>
      </c>
      <c r="E11911" s="213">
        <v>618</v>
      </c>
      <c r="F11911" s="213" t="s">
        <v>211</v>
      </c>
    </row>
    <row r="11912" spans="1:6" x14ac:dyDescent="0.3">
      <c r="A11912" s="213">
        <v>2015</v>
      </c>
      <c r="B11912" s="213" t="s">
        <v>93</v>
      </c>
      <c r="C11912" s="213" t="s">
        <v>87</v>
      </c>
      <c r="D11912" s="213" t="s">
        <v>31</v>
      </c>
      <c r="E11912" s="213">
        <v>370</v>
      </c>
      <c r="F11912" s="213" t="s">
        <v>211</v>
      </c>
    </row>
    <row r="11913" spans="1:6" x14ac:dyDescent="0.3">
      <c r="A11913" s="213">
        <v>2015</v>
      </c>
      <c r="B11913" s="213" t="s">
        <v>93</v>
      </c>
      <c r="C11913" s="213" t="s">
        <v>87</v>
      </c>
      <c r="D11913" s="213" t="s">
        <v>64</v>
      </c>
      <c r="E11913" s="213">
        <v>567</v>
      </c>
      <c r="F11913" s="213" t="s">
        <v>211</v>
      </c>
    </row>
    <row r="11914" spans="1:6" x14ac:dyDescent="0.3">
      <c r="A11914" s="213">
        <v>2015</v>
      </c>
      <c r="B11914" s="213" t="s">
        <v>93</v>
      </c>
      <c r="C11914" s="213" t="s">
        <v>87</v>
      </c>
      <c r="D11914" s="213" t="s">
        <v>290</v>
      </c>
      <c r="E11914" s="213">
        <v>41</v>
      </c>
      <c r="F11914" s="213" t="s">
        <v>211</v>
      </c>
    </row>
    <row r="11915" spans="1:6" x14ac:dyDescent="0.3">
      <c r="A11915" s="213">
        <v>2015</v>
      </c>
      <c r="B11915" s="213" t="s">
        <v>93</v>
      </c>
      <c r="C11915" s="213" t="s">
        <v>87</v>
      </c>
      <c r="D11915" s="213" t="s">
        <v>280</v>
      </c>
      <c r="E11915" s="213">
        <v>166</v>
      </c>
      <c r="F11915" s="213" t="s">
        <v>211</v>
      </c>
    </row>
    <row r="11916" spans="1:6" x14ac:dyDescent="0.3">
      <c r="A11916" s="213">
        <v>2015</v>
      </c>
      <c r="B11916" s="213" t="s">
        <v>93</v>
      </c>
      <c r="C11916" s="213" t="s">
        <v>87</v>
      </c>
      <c r="D11916" s="213" t="s">
        <v>73</v>
      </c>
      <c r="E11916" s="213">
        <v>942</v>
      </c>
      <c r="F11916" s="213" t="s">
        <v>211</v>
      </c>
    </row>
    <row r="11917" spans="1:6" x14ac:dyDescent="0.3">
      <c r="A11917" s="213">
        <v>2015</v>
      </c>
      <c r="B11917" s="213" t="s">
        <v>93</v>
      </c>
      <c r="C11917" s="213" t="s">
        <v>87</v>
      </c>
      <c r="D11917" s="213" t="s">
        <v>26</v>
      </c>
      <c r="E11917" s="213">
        <v>463</v>
      </c>
      <c r="F11917" s="213" t="s">
        <v>211</v>
      </c>
    </row>
    <row r="11918" spans="1:6" x14ac:dyDescent="0.3">
      <c r="A11918" s="213">
        <v>2015</v>
      </c>
      <c r="B11918" s="213" t="s">
        <v>93</v>
      </c>
      <c r="C11918" s="213" t="s">
        <v>87</v>
      </c>
      <c r="D11918" s="213" t="s">
        <v>32</v>
      </c>
      <c r="E11918" s="213">
        <v>419</v>
      </c>
      <c r="F11918" s="213" t="s">
        <v>211</v>
      </c>
    </row>
    <row r="11919" spans="1:6" x14ac:dyDescent="0.3">
      <c r="A11919" s="213">
        <v>2015</v>
      </c>
      <c r="B11919" s="213" t="s">
        <v>93</v>
      </c>
      <c r="C11919" s="213" t="s">
        <v>87</v>
      </c>
      <c r="D11919" s="213" t="s">
        <v>46</v>
      </c>
      <c r="E11919" s="213">
        <v>990</v>
      </c>
      <c r="F11919" s="213" t="s">
        <v>211</v>
      </c>
    </row>
    <row r="11920" spans="1:6" x14ac:dyDescent="0.3">
      <c r="A11920" s="213">
        <v>2015</v>
      </c>
      <c r="B11920" s="213" t="s">
        <v>93</v>
      </c>
      <c r="C11920" s="213" t="s">
        <v>87</v>
      </c>
      <c r="D11920" s="213" t="s">
        <v>75</v>
      </c>
      <c r="E11920" s="213">
        <v>609</v>
      </c>
      <c r="F11920" s="213" t="s">
        <v>211</v>
      </c>
    </row>
    <row r="11921" spans="1:6" x14ac:dyDescent="0.3">
      <c r="A11921" s="213">
        <v>2015</v>
      </c>
      <c r="B11921" s="213" t="s">
        <v>93</v>
      </c>
      <c r="C11921" s="213" t="s">
        <v>87</v>
      </c>
      <c r="D11921" s="213" t="s">
        <v>10</v>
      </c>
      <c r="E11921" s="292">
        <v>1550</v>
      </c>
      <c r="F11921" s="213" t="s">
        <v>211</v>
      </c>
    </row>
    <row r="11922" spans="1:6" x14ac:dyDescent="0.3">
      <c r="A11922" s="213">
        <v>2015</v>
      </c>
      <c r="B11922" s="213" t="s">
        <v>93</v>
      </c>
      <c r="C11922" s="213" t="s">
        <v>87</v>
      </c>
      <c r="D11922" s="213" t="s">
        <v>291</v>
      </c>
      <c r="E11922" s="213">
        <v>137</v>
      </c>
      <c r="F11922" s="213" t="s">
        <v>211</v>
      </c>
    </row>
    <row r="11923" spans="1:6" x14ac:dyDescent="0.3">
      <c r="A11923" s="213">
        <v>2015</v>
      </c>
      <c r="B11923" s="213" t="s">
        <v>93</v>
      </c>
      <c r="C11923" s="213" t="s">
        <v>87</v>
      </c>
      <c r="D11923" s="213" t="s">
        <v>15</v>
      </c>
      <c r="E11923" s="292">
        <v>1257</v>
      </c>
      <c r="F11923" s="213" t="s">
        <v>211</v>
      </c>
    </row>
    <row r="11924" spans="1:6" x14ac:dyDescent="0.3">
      <c r="A11924" s="213">
        <v>2015</v>
      </c>
      <c r="B11924" s="213" t="s">
        <v>93</v>
      </c>
      <c r="C11924" s="213" t="s">
        <v>87</v>
      </c>
      <c r="D11924" s="213" t="s">
        <v>18</v>
      </c>
      <c r="E11924" s="292">
        <v>1422</v>
      </c>
      <c r="F11924" s="213" t="s">
        <v>211</v>
      </c>
    </row>
    <row r="11925" spans="1:6" x14ac:dyDescent="0.3">
      <c r="A11925" s="213">
        <v>2015</v>
      </c>
      <c r="B11925" s="213" t="s">
        <v>93</v>
      </c>
      <c r="C11925" s="213" t="s">
        <v>87</v>
      </c>
      <c r="D11925" s="213" t="s">
        <v>77</v>
      </c>
      <c r="E11925" s="213">
        <v>507</v>
      </c>
      <c r="F11925" s="213" t="s">
        <v>211</v>
      </c>
    </row>
    <row r="11926" spans="1:6" x14ac:dyDescent="0.3">
      <c r="A11926" s="213">
        <v>2015</v>
      </c>
      <c r="B11926" s="213" t="s">
        <v>93</v>
      </c>
      <c r="C11926" s="213" t="s">
        <v>87</v>
      </c>
      <c r="D11926" s="213" t="s">
        <v>44</v>
      </c>
      <c r="E11926" s="213">
        <v>78</v>
      </c>
      <c r="F11926" s="213" t="s">
        <v>211</v>
      </c>
    </row>
    <row r="11927" spans="1:6" x14ac:dyDescent="0.3">
      <c r="A11927" s="213">
        <v>2015</v>
      </c>
      <c r="B11927" s="213" t="s">
        <v>93</v>
      </c>
      <c r="C11927" s="213" t="s">
        <v>87</v>
      </c>
      <c r="D11927" s="213" t="s">
        <v>71</v>
      </c>
      <c r="E11927" s="213">
        <v>473</v>
      </c>
      <c r="F11927" s="213" t="s">
        <v>211</v>
      </c>
    </row>
    <row r="11928" spans="1:6" x14ac:dyDescent="0.3">
      <c r="A11928" s="213">
        <v>2015</v>
      </c>
      <c r="B11928" s="213" t="s">
        <v>93</v>
      </c>
      <c r="C11928" s="213" t="s">
        <v>87</v>
      </c>
      <c r="D11928" s="213" t="s">
        <v>52</v>
      </c>
      <c r="E11928" s="213">
        <v>86</v>
      </c>
      <c r="F11928" s="213" t="s">
        <v>211</v>
      </c>
    </row>
    <row r="11929" spans="1:6" x14ac:dyDescent="0.3">
      <c r="A11929" s="213">
        <v>2015</v>
      </c>
      <c r="B11929" s="213" t="s">
        <v>93</v>
      </c>
      <c r="C11929" s="213" t="s">
        <v>87</v>
      </c>
      <c r="D11929" s="213" t="s">
        <v>20</v>
      </c>
      <c r="E11929" s="213">
        <v>766</v>
      </c>
      <c r="F11929" s="213" t="s">
        <v>211</v>
      </c>
    </row>
    <row r="11930" spans="1:6" x14ac:dyDescent="0.3">
      <c r="A11930" s="213">
        <v>2015</v>
      </c>
      <c r="B11930" s="213" t="s">
        <v>93</v>
      </c>
      <c r="C11930" s="213" t="s">
        <v>87</v>
      </c>
      <c r="D11930" s="213" t="s">
        <v>95</v>
      </c>
      <c r="E11930" s="292">
        <v>1214</v>
      </c>
      <c r="F11930" s="213" t="s">
        <v>211</v>
      </c>
    </row>
    <row r="11931" spans="1:6" x14ac:dyDescent="0.3">
      <c r="A11931" s="213">
        <v>2015</v>
      </c>
      <c r="B11931" s="213" t="s">
        <v>93</v>
      </c>
      <c r="C11931" s="213" t="s">
        <v>87</v>
      </c>
      <c r="D11931" s="213" t="s">
        <v>30</v>
      </c>
      <c r="E11931" s="213">
        <v>161</v>
      </c>
      <c r="F11931" s="213" t="s">
        <v>211</v>
      </c>
    </row>
    <row r="11932" spans="1:6" x14ac:dyDescent="0.3">
      <c r="A11932" s="213">
        <v>2015</v>
      </c>
      <c r="B11932" s="213" t="s">
        <v>93</v>
      </c>
      <c r="C11932" s="213" t="s">
        <v>87</v>
      </c>
      <c r="D11932" s="213" t="s">
        <v>58</v>
      </c>
      <c r="E11932" s="213">
        <v>46</v>
      </c>
      <c r="F11932" s="213" t="s">
        <v>211</v>
      </c>
    </row>
    <row r="11933" spans="1:6" x14ac:dyDescent="0.3">
      <c r="A11933" s="213">
        <v>2015</v>
      </c>
      <c r="B11933" s="213" t="s">
        <v>93</v>
      </c>
      <c r="C11933" s="213" t="s">
        <v>87</v>
      </c>
      <c r="D11933" s="213" t="s">
        <v>281</v>
      </c>
      <c r="E11933" s="292">
        <v>3504</v>
      </c>
      <c r="F11933" s="213" t="s">
        <v>211</v>
      </c>
    </row>
    <row r="11934" spans="1:6" x14ac:dyDescent="0.3">
      <c r="A11934" s="213">
        <v>2015</v>
      </c>
      <c r="B11934" s="213" t="s">
        <v>93</v>
      </c>
      <c r="C11934" s="213" t="s">
        <v>87</v>
      </c>
      <c r="D11934" s="213" t="s">
        <v>282</v>
      </c>
      <c r="E11934" s="213">
        <v>229</v>
      </c>
      <c r="F11934" s="213" t="s">
        <v>211</v>
      </c>
    </row>
    <row r="11935" spans="1:6" x14ac:dyDescent="0.3">
      <c r="A11935" s="213">
        <v>2015</v>
      </c>
      <c r="B11935" s="213" t="s">
        <v>93</v>
      </c>
      <c r="C11935" s="213" t="s">
        <v>87</v>
      </c>
      <c r="D11935" s="213" t="s">
        <v>145</v>
      </c>
      <c r="E11935" s="292">
        <v>14104</v>
      </c>
      <c r="F11935" s="213" t="s">
        <v>211</v>
      </c>
    </row>
    <row r="11936" spans="1:6" x14ac:dyDescent="0.3">
      <c r="A11936" s="213">
        <v>2015</v>
      </c>
      <c r="B11936" s="213" t="s">
        <v>93</v>
      </c>
      <c r="C11936" s="213" t="s">
        <v>87</v>
      </c>
      <c r="D11936" s="213" t="s">
        <v>146</v>
      </c>
      <c r="E11936" s="292">
        <v>7671</v>
      </c>
      <c r="F11936" s="213" t="s">
        <v>211</v>
      </c>
    </row>
    <row r="11937" spans="1:6" x14ac:dyDescent="0.3">
      <c r="A11937" s="213">
        <v>2015</v>
      </c>
      <c r="B11937" s="213" t="s">
        <v>93</v>
      </c>
      <c r="C11937" s="213" t="s">
        <v>87</v>
      </c>
      <c r="D11937" s="213" t="s">
        <v>147</v>
      </c>
      <c r="E11937" s="292">
        <v>16959</v>
      </c>
      <c r="F11937" s="213" t="s">
        <v>211</v>
      </c>
    </row>
    <row r="11938" spans="1:6" x14ac:dyDescent="0.3">
      <c r="A11938" s="213">
        <v>2015</v>
      </c>
      <c r="B11938" s="213" t="s">
        <v>93</v>
      </c>
      <c r="C11938" s="213" t="s">
        <v>88</v>
      </c>
      <c r="D11938" s="213" t="s">
        <v>59</v>
      </c>
      <c r="E11938" s="213">
        <v>39</v>
      </c>
      <c r="F11938" s="213" t="s">
        <v>211</v>
      </c>
    </row>
    <row r="11939" spans="1:6" x14ac:dyDescent="0.3">
      <c r="A11939" s="213">
        <v>2015</v>
      </c>
      <c r="B11939" s="213" t="s">
        <v>93</v>
      </c>
      <c r="C11939" s="213" t="s">
        <v>88</v>
      </c>
      <c r="D11939" s="213" t="s">
        <v>79</v>
      </c>
      <c r="E11939" s="213">
        <v>713</v>
      </c>
      <c r="F11939" s="213" t="s">
        <v>211</v>
      </c>
    </row>
    <row r="11940" spans="1:6" x14ac:dyDescent="0.3">
      <c r="A11940" s="213">
        <v>2015</v>
      </c>
      <c r="B11940" s="213" t="s">
        <v>93</v>
      </c>
      <c r="C11940" s="213" t="s">
        <v>88</v>
      </c>
      <c r="D11940" s="213" t="s">
        <v>17</v>
      </c>
      <c r="E11940" s="213">
        <v>386</v>
      </c>
      <c r="F11940" s="213" t="s">
        <v>211</v>
      </c>
    </row>
    <row r="11941" spans="1:6" x14ac:dyDescent="0.3">
      <c r="A11941" s="213">
        <v>2015</v>
      </c>
      <c r="B11941" s="213" t="s">
        <v>93</v>
      </c>
      <c r="C11941" s="213" t="s">
        <v>88</v>
      </c>
      <c r="D11941" s="213" t="s">
        <v>274</v>
      </c>
      <c r="E11941" s="213">
        <v>41</v>
      </c>
      <c r="F11941" s="213" t="s">
        <v>211</v>
      </c>
    </row>
    <row r="11942" spans="1:6" x14ac:dyDescent="0.3">
      <c r="A11942" s="213">
        <v>2015</v>
      </c>
      <c r="B11942" s="213" t="s">
        <v>93</v>
      </c>
      <c r="C11942" s="213" t="s">
        <v>88</v>
      </c>
      <c r="D11942" s="213" t="s">
        <v>66</v>
      </c>
      <c r="E11942" s="213">
        <v>96</v>
      </c>
      <c r="F11942" s="213" t="s">
        <v>211</v>
      </c>
    </row>
    <row r="11943" spans="1:6" x14ac:dyDescent="0.3">
      <c r="A11943" s="213">
        <v>2015</v>
      </c>
      <c r="B11943" s="213" t="s">
        <v>93</v>
      </c>
      <c r="C11943" s="213" t="s">
        <v>88</v>
      </c>
      <c r="D11943" s="213" t="s">
        <v>283</v>
      </c>
      <c r="E11943" s="213">
        <v>30</v>
      </c>
      <c r="F11943" s="213" t="s">
        <v>211</v>
      </c>
    </row>
    <row r="11944" spans="1:6" x14ac:dyDescent="0.3">
      <c r="A11944" s="213">
        <v>2015</v>
      </c>
      <c r="B11944" s="213" t="s">
        <v>93</v>
      </c>
      <c r="C11944" s="213" t="s">
        <v>88</v>
      </c>
      <c r="D11944" s="213" t="s">
        <v>11</v>
      </c>
      <c r="E11944" s="213">
        <v>603</v>
      </c>
      <c r="F11944" s="213" t="s">
        <v>211</v>
      </c>
    </row>
    <row r="11945" spans="1:6" x14ac:dyDescent="0.3">
      <c r="A11945" s="213">
        <v>2015</v>
      </c>
      <c r="B11945" s="213" t="s">
        <v>93</v>
      </c>
      <c r="C11945" s="213" t="s">
        <v>88</v>
      </c>
      <c r="D11945" s="213" t="s">
        <v>56</v>
      </c>
      <c r="E11945" s="213">
        <v>146</v>
      </c>
      <c r="F11945" s="213" t="s">
        <v>211</v>
      </c>
    </row>
    <row r="11946" spans="1:6" x14ac:dyDescent="0.3">
      <c r="A11946" s="213">
        <v>2015</v>
      </c>
      <c r="B11946" s="213" t="s">
        <v>93</v>
      </c>
      <c r="C11946" s="213" t="s">
        <v>88</v>
      </c>
      <c r="D11946" s="213" t="s">
        <v>29</v>
      </c>
      <c r="E11946" s="213">
        <v>194</v>
      </c>
      <c r="F11946" s="213" t="s">
        <v>211</v>
      </c>
    </row>
    <row r="11947" spans="1:6" x14ac:dyDescent="0.3">
      <c r="A11947" s="213">
        <v>2015</v>
      </c>
      <c r="B11947" s="213" t="s">
        <v>93</v>
      </c>
      <c r="C11947" s="213" t="s">
        <v>88</v>
      </c>
      <c r="D11947" s="213" t="s">
        <v>47</v>
      </c>
      <c r="E11947" s="213">
        <v>492</v>
      </c>
      <c r="F11947" s="213" t="s">
        <v>211</v>
      </c>
    </row>
    <row r="11948" spans="1:6" x14ac:dyDescent="0.3">
      <c r="A11948" s="213">
        <v>2015</v>
      </c>
      <c r="B11948" s="213" t="s">
        <v>93</v>
      </c>
      <c r="C11948" s="213" t="s">
        <v>88</v>
      </c>
      <c r="D11948" s="213" t="s">
        <v>57</v>
      </c>
      <c r="E11948" s="213">
        <v>94</v>
      </c>
      <c r="F11948" s="213" t="s">
        <v>211</v>
      </c>
    </row>
    <row r="11949" spans="1:6" x14ac:dyDescent="0.3">
      <c r="A11949" s="213">
        <v>2015</v>
      </c>
      <c r="B11949" s="213" t="s">
        <v>93</v>
      </c>
      <c r="C11949" s="213" t="s">
        <v>88</v>
      </c>
      <c r="D11949" s="213" t="s">
        <v>74</v>
      </c>
      <c r="E11949" s="213">
        <v>450</v>
      </c>
      <c r="F11949" s="213" t="s">
        <v>211</v>
      </c>
    </row>
    <row r="11950" spans="1:6" x14ac:dyDescent="0.3">
      <c r="A11950" s="213">
        <v>2015</v>
      </c>
      <c r="B11950" s="213" t="s">
        <v>93</v>
      </c>
      <c r="C11950" s="213" t="s">
        <v>88</v>
      </c>
      <c r="D11950" s="213" t="s">
        <v>53</v>
      </c>
      <c r="E11950" s="213">
        <v>44</v>
      </c>
      <c r="F11950" s="213" t="s">
        <v>211</v>
      </c>
    </row>
    <row r="11951" spans="1:6" x14ac:dyDescent="0.3">
      <c r="A11951" s="213">
        <v>2015</v>
      </c>
      <c r="B11951" s="213" t="s">
        <v>93</v>
      </c>
      <c r="C11951" s="213" t="s">
        <v>88</v>
      </c>
      <c r="D11951" s="213" t="s">
        <v>33</v>
      </c>
      <c r="E11951" s="213">
        <v>121</v>
      </c>
      <c r="F11951" s="213" t="s">
        <v>211</v>
      </c>
    </row>
    <row r="11952" spans="1:6" x14ac:dyDescent="0.3">
      <c r="A11952" s="213">
        <v>2015</v>
      </c>
      <c r="B11952" s="213" t="s">
        <v>93</v>
      </c>
      <c r="C11952" s="213" t="s">
        <v>88</v>
      </c>
      <c r="D11952" s="213" t="s">
        <v>60</v>
      </c>
      <c r="E11952" s="213">
        <v>181</v>
      </c>
      <c r="F11952" s="213" t="s">
        <v>211</v>
      </c>
    </row>
    <row r="11953" spans="1:6" x14ac:dyDescent="0.3">
      <c r="A11953" s="213">
        <v>2015</v>
      </c>
      <c r="B11953" s="213" t="s">
        <v>93</v>
      </c>
      <c r="C11953" s="213" t="s">
        <v>88</v>
      </c>
      <c r="D11953" s="213" t="s">
        <v>25</v>
      </c>
      <c r="E11953" s="213">
        <v>454</v>
      </c>
      <c r="F11953" s="213" t="s">
        <v>211</v>
      </c>
    </row>
    <row r="11954" spans="1:6" x14ac:dyDescent="0.3">
      <c r="A11954" s="213">
        <v>2015</v>
      </c>
      <c r="B11954" s="213" t="s">
        <v>93</v>
      </c>
      <c r="C11954" s="213" t="s">
        <v>88</v>
      </c>
      <c r="D11954" s="213" t="s">
        <v>7</v>
      </c>
      <c r="E11954" s="213">
        <v>532</v>
      </c>
      <c r="F11954" s="213" t="s">
        <v>211</v>
      </c>
    </row>
    <row r="11955" spans="1:6" x14ac:dyDescent="0.3">
      <c r="A11955" s="213">
        <v>2015</v>
      </c>
      <c r="B11955" s="213" t="s">
        <v>93</v>
      </c>
      <c r="C11955" s="213" t="s">
        <v>88</v>
      </c>
      <c r="D11955" s="213" t="s">
        <v>36</v>
      </c>
      <c r="E11955" s="213">
        <v>118</v>
      </c>
      <c r="F11955" s="213" t="s">
        <v>211</v>
      </c>
    </row>
    <row r="11956" spans="1:6" x14ac:dyDescent="0.3">
      <c r="A11956" s="213">
        <v>2015</v>
      </c>
      <c r="B11956" s="213" t="s">
        <v>93</v>
      </c>
      <c r="C11956" s="213" t="s">
        <v>88</v>
      </c>
      <c r="D11956" s="213" t="s">
        <v>21</v>
      </c>
      <c r="E11956" s="213">
        <v>195</v>
      </c>
      <c r="F11956" s="213" t="s">
        <v>211</v>
      </c>
    </row>
    <row r="11957" spans="1:6" x14ac:dyDescent="0.3">
      <c r="A11957" s="213">
        <v>2015</v>
      </c>
      <c r="B11957" s="213" t="s">
        <v>93</v>
      </c>
      <c r="C11957" s="213" t="s">
        <v>88</v>
      </c>
      <c r="D11957" s="213" t="s">
        <v>286</v>
      </c>
      <c r="E11957" s="213">
        <v>41</v>
      </c>
      <c r="F11957" s="213" t="s">
        <v>211</v>
      </c>
    </row>
    <row r="11958" spans="1:6" x14ac:dyDescent="0.3">
      <c r="A11958" s="213">
        <v>2015</v>
      </c>
      <c r="B11958" s="213" t="s">
        <v>93</v>
      </c>
      <c r="C11958" s="213" t="s">
        <v>88</v>
      </c>
      <c r="D11958" s="213" t="s">
        <v>16</v>
      </c>
      <c r="E11958" s="213">
        <v>416</v>
      </c>
      <c r="F11958" s="213" t="s">
        <v>211</v>
      </c>
    </row>
    <row r="11959" spans="1:6" x14ac:dyDescent="0.3">
      <c r="A11959" s="213">
        <v>2015</v>
      </c>
      <c r="B11959" s="213" t="s">
        <v>93</v>
      </c>
      <c r="C11959" s="213" t="s">
        <v>88</v>
      </c>
      <c r="D11959" s="213" t="s">
        <v>2</v>
      </c>
      <c r="E11959" s="213">
        <v>895</v>
      </c>
      <c r="F11959" s="213" t="s">
        <v>211</v>
      </c>
    </row>
    <row r="11960" spans="1:6" x14ac:dyDescent="0.3">
      <c r="A11960" s="213">
        <v>2015</v>
      </c>
      <c r="B11960" s="213" t="s">
        <v>93</v>
      </c>
      <c r="C11960" s="213" t="s">
        <v>88</v>
      </c>
      <c r="D11960" s="213" t="s">
        <v>4</v>
      </c>
      <c r="E11960" s="213">
        <v>924</v>
      </c>
      <c r="F11960" s="213" t="s">
        <v>211</v>
      </c>
    </row>
    <row r="11961" spans="1:6" x14ac:dyDescent="0.3">
      <c r="A11961" s="213">
        <v>2015</v>
      </c>
      <c r="B11961" s="213" t="s">
        <v>93</v>
      </c>
      <c r="C11961" s="213" t="s">
        <v>88</v>
      </c>
      <c r="D11961" s="213" t="s">
        <v>38</v>
      </c>
      <c r="E11961" s="213">
        <v>57</v>
      </c>
      <c r="F11961" s="213" t="s">
        <v>211</v>
      </c>
    </row>
    <row r="11962" spans="1:6" x14ac:dyDescent="0.3">
      <c r="A11962" s="213">
        <v>2015</v>
      </c>
      <c r="B11962" s="213" t="s">
        <v>93</v>
      </c>
      <c r="C11962" s="213" t="s">
        <v>88</v>
      </c>
      <c r="D11962" s="213" t="s">
        <v>275</v>
      </c>
      <c r="E11962" s="213">
        <v>95</v>
      </c>
      <c r="F11962" s="213" t="s">
        <v>211</v>
      </c>
    </row>
    <row r="11963" spans="1:6" x14ac:dyDescent="0.3">
      <c r="A11963" s="213">
        <v>2015</v>
      </c>
      <c r="B11963" s="213" t="s">
        <v>93</v>
      </c>
      <c r="C11963" s="213" t="s">
        <v>88</v>
      </c>
      <c r="D11963" s="213" t="s">
        <v>8</v>
      </c>
      <c r="E11963" s="213">
        <v>300</v>
      </c>
      <c r="F11963" s="213" t="s">
        <v>211</v>
      </c>
    </row>
    <row r="11964" spans="1:6" x14ac:dyDescent="0.3">
      <c r="A11964" s="213">
        <v>2015</v>
      </c>
      <c r="B11964" s="213" t="s">
        <v>93</v>
      </c>
      <c r="C11964" s="213" t="s">
        <v>88</v>
      </c>
      <c r="D11964" s="213" t="s">
        <v>78</v>
      </c>
      <c r="E11964" s="213">
        <v>481</v>
      </c>
      <c r="F11964" s="213" t="s">
        <v>211</v>
      </c>
    </row>
    <row r="11965" spans="1:6" x14ac:dyDescent="0.3">
      <c r="A11965" s="213">
        <v>2015</v>
      </c>
      <c r="B11965" s="213" t="s">
        <v>93</v>
      </c>
      <c r="C11965" s="213" t="s">
        <v>88</v>
      </c>
      <c r="D11965" s="213" t="s">
        <v>27</v>
      </c>
      <c r="E11965" s="213">
        <v>350</v>
      </c>
      <c r="F11965" s="213" t="s">
        <v>211</v>
      </c>
    </row>
    <row r="11966" spans="1:6" x14ac:dyDescent="0.3">
      <c r="A11966" s="213">
        <v>2015</v>
      </c>
      <c r="B11966" s="213" t="s">
        <v>93</v>
      </c>
      <c r="C11966" s="213" t="s">
        <v>88</v>
      </c>
      <c r="D11966" s="213" t="s">
        <v>13</v>
      </c>
      <c r="E11966" s="213">
        <v>141</v>
      </c>
      <c r="F11966" s="213" t="s">
        <v>211</v>
      </c>
    </row>
    <row r="11967" spans="1:6" x14ac:dyDescent="0.3">
      <c r="A11967" s="213">
        <v>2015</v>
      </c>
      <c r="B11967" s="213" t="s">
        <v>93</v>
      </c>
      <c r="C11967" s="213" t="s">
        <v>88</v>
      </c>
      <c r="D11967" s="213" t="s">
        <v>70</v>
      </c>
      <c r="E11967" s="213">
        <v>380</v>
      </c>
      <c r="F11967" s="213" t="s">
        <v>211</v>
      </c>
    </row>
    <row r="11968" spans="1:6" x14ac:dyDescent="0.3">
      <c r="A11968" s="213">
        <v>2015</v>
      </c>
      <c r="B11968" s="213" t="s">
        <v>93</v>
      </c>
      <c r="C11968" s="213" t="s">
        <v>88</v>
      </c>
      <c r="D11968" s="213" t="s">
        <v>72</v>
      </c>
      <c r="E11968" s="213">
        <v>97</v>
      </c>
      <c r="F11968" s="213" t="s">
        <v>211</v>
      </c>
    </row>
    <row r="11969" spans="1:6" x14ac:dyDescent="0.3">
      <c r="A11969" s="213">
        <v>2015</v>
      </c>
      <c r="B11969" s="213" t="s">
        <v>93</v>
      </c>
      <c r="C11969" s="213" t="s">
        <v>88</v>
      </c>
      <c r="D11969" s="213" t="s">
        <v>276</v>
      </c>
      <c r="E11969" s="213">
        <v>35</v>
      </c>
      <c r="F11969" s="213" t="s">
        <v>211</v>
      </c>
    </row>
    <row r="11970" spans="1:6" x14ac:dyDescent="0.3">
      <c r="A11970" s="213">
        <v>2015</v>
      </c>
      <c r="B11970" s="213" t="s">
        <v>93</v>
      </c>
      <c r="C11970" s="213" t="s">
        <v>88</v>
      </c>
      <c r="D11970" s="213" t="s">
        <v>6</v>
      </c>
      <c r="E11970" s="213">
        <v>850</v>
      </c>
      <c r="F11970" s="213" t="s">
        <v>211</v>
      </c>
    </row>
    <row r="11971" spans="1:6" x14ac:dyDescent="0.3">
      <c r="A11971" s="213">
        <v>2015</v>
      </c>
      <c r="B11971" s="213" t="s">
        <v>93</v>
      </c>
      <c r="C11971" s="213" t="s">
        <v>88</v>
      </c>
      <c r="D11971" s="213" t="s">
        <v>62</v>
      </c>
      <c r="E11971" s="213">
        <v>244</v>
      </c>
      <c r="F11971" s="213" t="s">
        <v>211</v>
      </c>
    </row>
    <row r="11972" spans="1:6" x14ac:dyDescent="0.3">
      <c r="A11972" s="213">
        <v>2015</v>
      </c>
      <c r="B11972" s="213" t="s">
        <v>93</v>
      </c>
      <c r="C11972" s="213" t="s">
        <v>88</v>
      </c>
      <c r="D11972" s="213" t="s">
        <v>5</v>
      </c>
      <c r="E11972" s="213">
        <v>689</v>
      </c>
      <c r="F11972" s="213" t="s">
        <v>211</v>
      </c>
    </row>
    <row r="11973" spans="1:6" x14ac:dyDescent="0.3">
      <c r="A11973" s="213">
        <v>2015</v>
      </c>
      <c r="B11973" s="213" t="s">
        <v>93</v>
      </c>
      <c r="C11973" s="213" t="s">
        <v>88</v>
      </c>
      <c r="D11973" s="213" t="s">
        <v>76</v>
      </c>
      <c r="E11973" s="213">
        <v>411</v>
      </c>
      <c r="F11973" s="213" t="s">
        <v>211</v>
      </c>
    </row>
    <row r="11974" spans="1:6" x14ac:dyDescent="0.3">
      <c r="A11974" s="213">
        <v>2015</v>
      </c>
      <c r="B11974" s="213" t="s">
        <v>93</v>
      </c>
      <c r="C11974" s="213" t="s">
        <v>88</v>
      </c>
      <c r="D11974" s="213" t="s">
        <v>63</v>
      </c>
      <c r="E11974" s="213">
        <v>80</v>
      </c>
      <c r="F11974" s="213" t="s">
        <v>211</v>
      </c>
    </row>
    <row r="11975" spans="1:6" x14ac:dyDescent="0.3">
      <c r="A11975" s="213">
        <v>2015</v>
      </c>
      <c r="B11975" s="213" t="s">
        <v>93</v>
      </c>
      <c r="C11975" s="213" t="s">
        <v>88</v>
      </c>
      <c r="D11975" s="213" t="s">
        <v>277</v>
      </c>
      <c r="E11975" s="213">
        <v>36</v>
      </c>
      <c r="F11975" s="213" t="s">
        <v>211</v>
      </c>
    </row>
    <row r="11976" spans="1:6" x14ac:dyDescent="0.3">
      <c r="A11976" s="213">
        <v>2015</v>
      </c>
      <c r="B11976" s="213" t="s">
        <v>93</v>
      </c>
      <c r="C11976" s="213" t="s">
        <v>88</v>
      </c>
      <c r="D11976" s="213" t="s">
        <v>43</v>
      </c>
      <c r="E11976" s="213">
        <v>86</v>
      </c>
      <c r="F11976" s="213" t="s">
        <v>211</v>
      </c>
    </row>
    <row r="11977" spans="1:6" x14ac:dyDescent="0.3">
      <c r="A11977" s="213">
        <v>2015</v>
      </c>
      <c r="B11977" s="213" t="s">
        <v>93</v>
      </c>
      <c r="C11977" s="213" t="s">
        <v>88</v>
      </c>
      <c r="D11977" s="213" t="s">
        <v>65</v>
      </c>
      <c r="E11977" s="213">
        <v>111</v>
      </c>
      <c r="F11977" s="213" t="s">
        <v>211</v>
      </c>
    </row>
    <row r="11978" spans="1:6" x14ac:dyDescent="0.3">
      <c r="A11978" s="213">
        <v>2015</v>
      </c>
      <c r="B11978" s="213" t="s">
        <v>93</v>
      </c>
      <c r="C11978" s="213" t="s">
        <v>88</v>
      </c>
      <c r="D11978" s="213" t="s">
        <v>22</v>
      </c>
      <c r="E11978" s="213">
        <v>150</v>
      </c>
      <c r="F11978" s="213" t="s">
        <v>211</v>
      </c>
    </row>
    <row r="11979" spans="1:6" x14ac:dyDescent="0.3">
      <c r="A11979" s="213">
        <v>2015</v>
      </c>
      <c r="B11979" s="213" t="s">
        <v>93</v>
      </c>
      <c r="C11979" s="213" t="s">
        <v>88</v>
      </c>
      <c r="D11979" s="213" t="s">
        <v>61</v>
      </c>
      <c r="E11979" s="213">
        <v>67</v>
      </c>
      <c r="F11979" s="213" t="s">
        <v>211</v>
      </c>
    </row>
    <row r="11980" spans="1:6" x14ac:dyDescent="0.3">
      <c r="A11980" s="213">
        <v>2015</v>
      </c>
      <c r="B11980" s="213" t="s">
        <v>93</v>
      </c>
      <c r="C11980" s="213" t="s">
        <v>88</v>
      </c>
      <c r="D11980" s="213" t="s">
        <v>23</v>
      </c>
      <c r="E11980" s="213">
        <v>189</v>
      </c>
      <c r="F11980" s="213" t="s">
        <v>211</v>
      </c>
    </row>
    <row r="11981" spans="1:6" x14ac:dyDescent="0.3">
      <c r="A11981" s="213">
        <v>2015</v>
      </c>
      <c r="B11981" s="213" t="s">
        <v>93</v>
      </c>
      <c r="C11981" s="213" t="s">
        <v>88</v>
      </c>
      <c r="D11981" s="213" t="s">
        <v>12</v>
      </c>
      <c r="E11981" s="213">
        <v>139</v>
      </c>
      <c r="F11981" s="213" t="s">
        <v>211</v>
      </c>
    </row>
    <row r="11982" spans="1:6" x14ac:dyDescent="0.3">
      <c r="A11982" s="213">
        <v>2015</v>
      </c>
      <c r="B11982" s="213" t="s">
        <v>93</v>
      </c>
      <c r="C11982" s="213" t="s">
        <v>88</v>
      </c>
      <c r="D11982" s="213" t="s">
        <v>278</v>
      </c>
      <c r="E11982" s="213">
        <v>281</v>
      </c>
      <c r="F11982" s="213" t="s">
        <v>211</v>
      </c>
    </row>
    <row r="11983" spans="1:6" x14ac:dyDescent="0.3">
      <c r="A11983" s="213">
        <v>2015</v>
      </c>
      <c r="B11983" s="213" t="s">
        <v>93</v>
      </c>
      <c r="C11983" s="213" t="s">
        <v>88</v>
      </c>
      <c r="D11983" s="213" t="s">
        <v>19</v>
      </c>
      <c r="E11983" s="213">
        <v>222</v>
      </c>
      <c r="F11983" s="213" t="s">
        <v>211</v>
      </c>
    </row>
    <row r="11984" spans="1:6" x14ac:dyDescent="0.3">
      <c r="A11984" s="213">
        <v>2015</v>
      </c>
      <c r="B11984" s="213" t="s">
        <v>93</v>
      </c>
      <c r="C11984" s="213" t="s">
        <v>88</v>
      </c>
      <c r="D11984" s="213" t="s">
        <v>45</v>
      </c>
      <c r="E11984" s="213">
        <v>45</v>
      </c>
      <c r="F11984" s="213" t="s">
        <v>211</v>
      </c>
    </row>
    <row r="11985" spans="1:6" x14ac:dyDescent="0.3">
      <c r="A11985" s="213">
        <v>2015</v>
      </c>
      <c r="B11985" s="213" t="s">
        <v>93</v>
      </c>
      <c r="C11985" s="213" t="s">
        <v>88</v>
      </c>
      <c r="D11985" s="213" t="s">
        <v>48</v>
      </c>
      <c r="E11985" s="213">
        <v>133</v>
      </c>
      <c r="F11985" s="213" t="s">
        <v>211</v>
      </c>
    </row>
    <row r="11986" spans="1:6" x14ac:dyDescent="0.3">
      <c r="A11986" s="213">
        <v>2015</v>
      </c>
      <c r="B11986" s="213" t="s">
        <v>93</v>
      </c>
      <c r="C11986" s="213" t="s">
        <v>88</v>
      </c>
      <c r="D11986" s="213" t="s">
        <v>34</v>
      </c>
      <c r="E11986" s="213">
        <v>42</v>
      </c>
      <c r="F11986" s="213" t="s">
        <v>211</v>
      </c>
    </row>
    <row r="11987" spans="1:6" x14ac:dyDescent="0.3">
      <c r="A11987" s="213">
        <v>2015</v>
      </c>
      <c r="B11987" s="213" t="s">
        <v>93</v>
      </c>
      <c r="C11987" s="213" t="s">
        <v>88</v>
      </c>
      <c r="D11987" s="213" t="s">
        <v>3</v>
      </c>
      <c r="E11987" s="213">
        <v>803</v>
      </c>
      <c r="F11987" s="213" t="s">
        <v>211</v>
      </c>
    </row>
    <row r="11988" spans="1:6" x14ac:dyDescent="0.3">
      <c r="A11988" s="213">
        <v>2015</v>
      </c>
      <c r="B11988" s="213" t="s">
        <v>93</v>
      </c>
      <c r="C11988" s="213" t="s">
        <v>88</v>
      </c>
      <c r="D11988" s="213" t="s">
        <v>80</v>
      </c>
      <c r="E11988" s="213">
        <v>324</v>
      </c>
      <c r="F11988" s="213" t="s">
        <v>211</v>
      </c>
    </row>
    <row r="11989" spans="1:6" x14ac:dyDescent="0.3">
      <c r="A11989" s="213">
        <v>2015</v>
      </c>
      <c r="B11989" s="213" t="s">
        <v>93</v>
      </c>
      <c r="C11989" s="213" t="s">
        <v>88</v>
      </c>
      <c r="D11989" s="213" t="s">
        <v>39</v>
      </c>
      <c r="E11989" s="213">
        <v>142</v>
      </c>
      <c r="F11989" s="213" t="s">
        <v>211</v>
      </c>
    </row>
    <row r="11990" spans="1:6" x14ac:dyDescent="0.3">
      <c r="A11990" s="213">
        <v>2015</v>
      </c>
      <c r="B11990" s="213" t="s">
        <v>93</v>
      </c>
      <c r="C11990" s="213" t="s">
        <v>88</v>
      </c>
      <c r="D11990" s="213" t="s">
        <v>14</v>
      </c>
      <c r="E11990" s="213">
        <v>545</v>
      </c>
      <c r="F11990" s="213" t="s">
        <v>211</v>
      </c>
    </row>
    <row r="11991" spans="1:6" x14ac:dyDescent="0.3">
      <c r="A11991" s="213">
        <v>2015</v>
      </c>
      <c r="B11991" s="213" t="s">
        <v>93</v>
      </c>
      <c r="C11991" s="213" t="s">
        <v>88</v>
      </c>
      <c r="D11991" s="213" t="s">
        <v>68</v>
      </c>
      <c r="E11991" s="213">
        <v>105</v>
      </c>
      <c r="F11991" s="213" t="s">
        <v>211</v>
      </c>
    </row>
    <row r="11992" spans="1:6" x14ac:dyDescent="0.3">
      <c r="A11992" s="213">
        <v>2015</v>
      </c>
      <c r="B11992" s="213" t="s">
        <v>93</v>
      </c>
      <c r="C11992" s="213" t="s">
        <v>88</v>
      </c>
      <c r="D11992" s="213" t="s">
        <v>69</v>
      </c>
      <c r="E11992" s="213">
        <v>90</v>
      </c>
      <c r="F11992" s="213" t="s">
        <v>211</v>
      </c>
    </row>
    <row r="11993" spans="1:6" x14ac:dyDescent="0.3">
      <c r="A11993" s="213">
        <v>2015</v>
      </c>
      <c r="B11993" s="213" t="s">
        <v>93</v>
      </c>
      <c r="C11993" s="213" t="s">
        <v>88</v>
      </c>
      <c r="D11993" s="213" t="s">
        <v>279</v>
      </c>
      <c r="E11993" s="213">
        <v>38</v>
      </c>
      <c r="F11993" s="213" t="s">
        <v>211</v>
      </c>
    </row>
    <row r="11994" spans="1:6" x14ac:dyDescent="0.3">
      <c r="A11994" s="213">
        <v>2015</v>
      </c>
      <c r="B11994" s="213" t="s">
        <v>93</v>
      </c>
      <c r="C11994" s="213" t="s">
        <v>88</v>
      </c>
      <c r="D11994" s="213" t="s">
        <v>24</v>
      </c>
      <c r="E11994" s="213">
        <v>546</v>
      </c>
      <c r="F11994" s="213" t="s">
        <v>211</v>
      </c>
    </row>
    <row r="11995" spans="1:6" x14ac:dyDescent="0.3">
      <c r="A11995" s="213">
        <v>2015</v>
      </c>
      <c r="B11995" s="213" t="s">
        <v>93</v>
      </c>
      <c r="C11995" s="213" t="s">
        <v>88</v>
      </c>
      <c r="D11995" s="213" t="s">
        <v>9</v>
      </c>
      <c r="E11995" s="213">
        <v>412</v>
      </c>
      <c r="F11995" s="213" t="s">
        <v>211</v>
      </c>
    </row>
    <row r="11996" spans="1:6" x14ac:dyDescent="0.3">
      <c r="A11996" s="213">
        <v>2015</v>
      </c>
      <c r="B11996" s="213" t="s">
        <v>93</v>
      </c>
      <c r="C11996" s="213" t="s">
        <v>88</v>
      </c>
      <c r="D11996" s="213" t="s">
        <v>67</v>
      </c>
      <c r="E11996" s="213">
        <v>155</v>
      </c>
      <c r="F11996" s="213" t="s">
        <v>211</v>
      </c>
    </row>
    <row r="11997" spans="1:6" x14ac:dyDescent="0.3">
      <c r="A11997" s="213">
        <v>2015</v>
      </c>
      <c r="B11997" s="213" t="s">
        <v>93</v>
      </c>
      <c r="C11997" s="213" t="s">
        <v>88</v>
      </c>
      <c r="D11997" s="213" t="s">
        <v>28</v>
      </c>
      <c r="E11997" s="213">
        <v>293</v>
      </c>
      <c r="F11997" s="213" t="s">
        <v>211</v>
      </c>
    </row>
    <row r="11998" spans="1:6" x14ac:dyDescent="0.3">
      <c r="A11998" s="213">
        <v>2015</v>
      </c>
      <c r="B11998" s="213" t="s">
        <v>93</v>
      </c>
      <c r="C11998" s="213" t="s">
        <v>88</v>
      </c>
      <c r="D11998" s="213" t="s">
        <v>31</v>
      </c>
      <c r="E11998" s="213">
        <v>162</v>
      </c>
      <c r="F11998" s="213" t="s">
        <v>211</v>
      </c>
    </row>
    <row r="11999" spans="1:6" x14ac:dyDescent="0.3">
      <c r="A11999" s="213">
        <v>2015</v>
      </c>
      <c r="B11999" s="213" t="s">
        <v>93</v>
      </c>
      <c r="C11999" s="213" t="s">
        <v>88</v>
      </c>
      <c r="D11999" s="213" t="s">
        <v>64</v>
      </c>
      <c r="E11999" s="213">
        <v>245</v>
      </c>
      <c r="F11999" s="213" t="s">
        <v>211</v>
      </c>
    </row>
    <row r="12000" spans="1:6" x14ac:dyDescent="0.3">
      <c r="A12000" s="213">
        <v>2015</v>
      </c>
      <c r="B12000" s="213" t="s">
        <v>93</v>
      </c>
      <c r="C12000" s="213" t="s">
        <v>88</v>
      </c>
      <c r="D12000" s="213" t="s">
        <v>280</v>
      </c>
      <c r="E12000" s="213">
        <v>66</v>
      </c>
      <c r="F12000" s="213" t="s">
        <v>211</v>
      </c>
    </row>
    <row r="12001" spans="1:6" x14ac:dyDescent="0.3">
      <c r="A12001" s="213">
        <v>2015</v>
      </c>
      <c r="B12001" s="213" t="s">
        <v>93</v>
      </c>
      <c r="C12001" s="213" t="s">
        <v>88</v>
      </c>
      <c r="D12001" s="213" t="s">
        <v>73</v>
      </c>
      <c r="E12001" s="213">
        <v>468</v>
      </c>
      <c r="F12001" s="213" t="s">
        <v>211</v>
      </c>
    </row>
    <row r="12002" spans="1:6" x14ac:dyDescent="0.3">
      <c r="A12002" s="213">
        <v>2015</v>
      </c>
      <c r="B12002" s="213" t="s">
        <v>93</v>
      </c>
      <c r="C12002" s="213" t="s">
        <v>88</v>
      </c>
      <c r="D12002" s="213" t="s">
        <v>26</v>
      </c>
      <c r="E12002" s="213">
        <v>202</v>
      </c>
      <c r="F12002" s="213" t="s">
        <v>211</v>
      </c>
    </row>
    <row r="12003" spans="1:6" x14ac:dyDescent="0.3">
      <c r="A12003" s="213">
        <v>2015</v>
      </c>
      <c r="B12003" s="213" t="s">
        <v>93</v>
      </c>
      <c r="C12003" s="213" t="s">
        <v>88</v>
      </c>
      <c r="D12003" s="213" t="s">
        <v>32</v>
      </c>
      <c r="E12003" s="213">
        <v>213</v>
      </c>
      <c r="F12003" s="213" t="s">
        <v>211</v>
      </c>
    </row>
    <row r="12004" spans="1:6" x14ac:dyDescent="0.3">
      <c r="A12004" s="213">
        <v>2015</v>
      </c>
      <c r="B12004" s="213" t="s">
        <v>93</v>
      </c>
      <c r="C12004" s="213" t="s">
        <v>88</v>
      </c>
      <c r="D12004" s="213" t="s">
        <v>46</v>
      </c>
      <c r="E12004" s="213">
        <v>422</v>
      </c>
      <c r="F12004" s="213" t="s">
        <v>211</v>
      </c>
    </row>
    <row r="12005" spans="1:6" x14ac:dyDescent="0.3">
      <c r="A12005" s="213">
        <v>2015</v>
      </c>
      <c r="B12005" s="213" t="s">
        <v>93</v>
      </c>
      <c r="C12005" s="213" t="s">
        <v>88</v>
      </c>
      <c r="D12005" s="213" t="s">
        <v>75</v>
      </c>
      <c r="E12005" s="213">
        <v>301</v>
      </c>
      <c r="F12005" s="213" t="s">
        <v>211</v>
      </c>
    </row>
    <row r="12006" spans="1:6" x14ac:dyDescent="0.3">
      <c r="A12006" s="213">
        <v>2015</v>
      </c>
      <c r="B12006" s="213" t="s">
        <v>93</v>
      </c>
      <c r="C12006" s="213" t="s">
        <v>88</v>
      </c>
      <c r="D12006" s="213" t="s">
        <v>10</v>
      </c>
      <c r="E12006" s="213">
        <v>743</v>
      </c>
      <c r="F12006" s="213" t="s">
        <v>211</v>
      </c>
    </row>
    <row r="12007" spans="1:6" x14ac:dyDescent="0.3">
      <c r="A12007" s="213">
        <v>2015</v>
      </c>
      <c r="B12007" s="213" t="s">
        <v>93</v>
      </c>
      <c r="C12007" s="213" t="s">
        <v>88</v>
      </c>
      <c r="D12007" s="213" t="s">
        <v>291</v>
      </c>
      <c r="E12007" s="213">
        <v>72</v>
      </c>
      <c r="F12007" s="213" t="s">
        <v>211</v>
      </c>
    </row>
    <row r="12008" spans="1:6" x14ac:dyDescent="0.3">
      <c r="A12008" s="213">
        <v>2015</v>
      </c>
      <c r="B12008" s="213" t="s">
        <v>93</v>
      </c>
      <c r="C12008" s="213" t="s">
        <v>88</v>
      </c>
      <c r="D12008" s="213" t="s">
        <v>15</v>
      </c>
      <c r="E12008" s="213">
        <v>589</v>
      </c>
      <c r="F12008" s="213" t="s">
        <v>211</v>
      </c>
    </row>
    <row r="12009" spans="1:6" x14ac:dyDescent="0.3">
      <c r="A12009" s="213">
        <v>2015</v>
      </c>
      <c r="B12009" s="213" t="s">
        <v>93</v>
      </c>
      <c r="C12009" s="213" t="s">
        <v>88</v>
      </c>
      <c r="D12009" s="213" t="s">
        <v>18</v>
      </c>
      <c r="E12009" s="213">
        <v>626</v>
      </c>
      <c r="F12009" s="213" t="s">
        <v>211</v>
      </c>
    </row>
    <row r="12010" spans="1:6" x14ac:dyDescent="0.3">
      <c r="A12010" s="213">
        <v>2015</v>
      </c>
      <c r="B12010" s="213" t="s">
        <v>93</v>
      </c>
      <c r="C12010" s="213" t="s">
        <v>88</v>
      </c>
      <c r="D12010" s="213" t="s">
        <v>77</v>
      </c>
      <c r="E12010" s="213">
        <v>211</v>
      </c>
      <c r="F12010" s="213" t="s">
        <v>211</v>
      </c>
    </row>
    <row r="12011" spans="1:6" x14ac:dyDescent="0.3">
      <c r="A12011" s="213">
        <v>2015</v>
      </c>
      <c r="B12011" s="213" t="s">
        <v>93</v>
      </c>
      <c r="C12011" s="213" t="s">
        <v>88</v>
      </c>
      <c r="D12011" s="213" t="s">
        <v>71</v>
      </c>
      <c r="E12011" s="213">
        <v>231</v>
      </c>
      <c r="F12011" s="213" t="s">
        <v>211</v>
      </c>
    </row>
    <row r="12012" spans="1:6" x14ac:dyDescent="0.3">
      <c r="A12012" s="213">
        <v>2015</v>
      </c>
      <c r="B12012" s="213" t="s">
        <v>93</v>
      </c>
      <c r="C12012" s="213" t="s">
        <v>88</v>
      </c>
      <c r="D12012" s="213" t="s">
        <v>52</v>
      </c>
      <c r="E12012" s="213">
        <v>52</v>
      </c>
      <c r="F12012" s="213" t="s">
        <v>211</v>
      </c>
    </row>
    <row r="12013" spans="1:6" x14ac:dyDescent="0.3">
      <c r="A12013" s="213">
        <v>2015</v>
      </c>
      <c r="B12013" s="213" t="s">
        <v>93</v>
      </c>
      <c r="C12013" s="213" t="s">
        <v>88</v>
      </c>
      <c r="D12013" s="213" t="s">
        <v>20</v>
      </c>
      <c r="E12013" s="213">
        <v>325</v>
      </c>
      <c r="F12013" s="213" t="s">
        <v>211</v>
      </c>
    </row>
    <row r="12014" spans="1:6" x14ac:dyDescent="0.3">
      <c r="A12014" s="213">
        <v>2015</v>
      </c>
      <c r="B12014" s="213" t="s">
        <v>93</v>
      </c>
      <c r="C12014" s="213" t="s">
        <v>88</v>
      </c>
      <c r="D12014" s="213" t="s">
        <v>95</v>
      </c>
      <c r="E12014" s="213">
        <v>553</v>
      </c>
      <c r="F12014" s="213" t="s">
        <v>211</v>
      </c>
    </row>
    <row r="12015" spans="1:6" x14ac:dyDescent="0.3">
      <c r="A12015" s="213">
        <v>2015</v>
      </c>
      <c r="B12015" s="213" t="s">
        <v>93</v>
      </c>
      <c r="C12015" s="213" t="s">
        <v>88</v>
      </c>
      <c r="D12015" s="213" t="s">
        <v>30</v>
      </c>
      <c r="E12015" s="213">
        <v>69</v>
      </c>
      <c r="F12015" s="213" t="s">
        <v>211</v>
      </c>
    </row>
    <row r="12016" spans="1:6" x14ac:dyDescent="0.3">
      <c r="A12016" s="213">
        <v>2015</v>
      </c>
      <c r="B12016" s="213" t="s">
        <v>93</v>
      </c>
      <c r="C12016" s="213" t="s">
        <v>88</v>
      </c>
      <c r="D12016" s="213" t="s">
        <v>281</v>
      </c>
      <c r="E12016" s="292">
        <v>1661</v>
      </c>
      <c r="F12016" s="213" t="s">
        <v>211</v>
      </c>
    </row>
    <row r="12017" spans="1:6" x14ac:dyDescent="0.3">
      <c r="A12017" s="213">
        <v>2015</v>
      </c>
      <c r="B12017" s="213" t="s">
        <v>93</v>
      </c>
      <c r="C12017" s="213" t="s">
        <v>88</v>
      </c>
      <c r="D12017" s="213" t="s">
        <v>282</v>
      </c>
      <c r="E12017" s="213">
        <v>107</v>
      </c>
      <c r="F12017" s="213" t="s">
        <v>211</v>
      </c>
    </row>
    <row r="12018" spans="1:6" x14ac:dyDescent="0.3">
      <c r="A12018" s="213">
        <v>2015</v>
      </c>
      <c r="B12018" s="213" t="s">
        <v>93</v>
      </c>
      <c r="C12018" s="213" t="s">
        <v>88</v>
      </c>
      <c r="D12018" s="213" t="s">
        <v>145</v>
      </c>
      <c r="E12018" s="292">
        <v>6913</v>
      </c>
      <c r="F12018" s="213" t="s">
        <v>211</v>
      </c>
    </row>
    <row r="12019" spans="1:6" x14ac:dyDescent="0.3">
      <c r="A12019" s="213">
        <v>2015</v>
      </c>
      <c r="B12019" s="213" t="s">
        <v>93</v>
      </c>
      <c r="C12019" s="213" t="s">
        <v>88</v>
      </c>
      <c r="D12019" s="213" t="s">
        <v>146</v>
      </c>
      <c r="E12019" s="292">
        <v>3563</v>
      </c>
      <c r="F12019" s="213" t="s">
        <v>211</v>
      </c>
    </row>
    <row r="12020" spans="1:6" x14ac:dyDescent="0.3">
      <c r="A12020" s="213">
        <v>2015</v>
      </c>
      <c r="B12020" s="213" t="s">
        <v>93</v>
      </c>
      <c r="C12020" s="213" t="s">
        <v>88</v>
      </c>
      <c r="D12020" s="213" t="s">
        <v>147</v>
      </c>
      <c r="E12020" s="292">
        <v>8098</v>
      </c>
      <c r="F12020" s="213" t="s">
        <v>211</v>
      </c>
    </row>
    <row r="12021" spans="1:6" x14ac:dyDescent="0.3">
      <c r="A12021" s="213">
        <v>2015</v>
      </c>
      <c r="B12021" s="213" t="s">
        <v>93</v>
      </c>
      <c r="C12021" s="213" t="s">
        <v>89</v>
      </c>
      <c r="D12021" s="213" t="s">
        <v>79</v>
      </c>
      <c r="E12021" s="213">
        <v>248</v>
      </c>
      <c r="F12021" s="213" t="s">
        <v>211</v>
      </c>
    </row>
    <row r="12022" spans="1:6" x14ac:dyDescent="0.3">
      <c r="A12022" s="213">
        <v>2015</v>
      </c>
      <c r="B12022" s="213" t="s">
        <v>93</v>
      </c>
      <c r="C12022" s="213" t="s">
        <v>89</v>
      </c>
      <c r="D12022" s="213" t="s">
        <v>17</v>
      </c>
      <c r="E12022" s="213">
        <v>148</v>
      </c>
      <c r="F12022" s="213" t="s">
        <v>211</v>
      </c>
    </row>
    <row r="12023" spans="1:6" x14ac:dyDescent="0.3">
      <c r="A12023" s="213">
        <v>2015</v>
      </c>
      <c r="B12023" s="213" t="s">
        <v>93</v>
      </c>
      <c r="C12023" s="213" t="s">
        <v>89</v>
      </c>
      <c r="D12023" s="213" t="s">
        <v>11</v>
      </c>
      <c r="E12023" s="213">
        <v>273</v>
      </c>
      <c r="F12023" s="213" t="s">
        <v>211</v>
      </c>
    </row>
    <row r="12024" spans="1:6" x14ac:dyDescent="0.3">
      <c r="A12024" s="213">
        <v>2015</v>
      </c>
      <c r="B12024" s="213" t="s">
        <v>93</v>
      </c>
      <c r="C12024" s="213" t="s">
        <v>89</v>
      </c>
      <c r="D12024" s="213" t="s">
        <v>56</v>
      </c>
      <c r="E12024" s="213">
        <v>64</v>
      </c>
      <c r="F12024" s="213" t="s">
        <v>211</v>
      </c>
    </row>
    <row r="12025" spans="1:6" x14ac:dyDescent="0.3">
      <c r="A12025" s="213">
        <v>2015</v>
      </c>
      <c r="B12025" s="213" t="s">
        <v>93</v>
      </c>
      <c r="C12025" s="213" t="s">
        <v>89</v>
      </c>
      <c r="D12025" s="213" t="s">
        <v>29</v>
      </c>
      <c r="E12025" s="213">
        <v>69</v>
      </c>
      <c r="F12025" s="213" t="s">
        <v>211</v>
      </c>
    </row>
    <row r="12026" spans="1:6" x14ac:dyDescent="0.3">
      <c r="A12026" s="213">
        <v>2015</v>
      </c>
      <c r="B12026" s="213" t="s">
        <v>93</v>
      </c>
      <c r="C12026" s="213" t="s">
        <v>89</v>
      </c>
      <c r="D12026" s="213" t="s">
        <v>47</v>
      </c>
      <c r="E12026" s="213">
        <v>164</v>
      </c>
      <c r="F12026" s="213" t="s">
        <v>211</v>
      </c>
    </row>
    <row r="12027" spans="1:6" x14ac:dyDescent="0.3">
      <c r="A12027" s="213">
        <v>2015</v>
      </c>
      <c r="B12027" s="213" t="s">
        <v>93</v>
      </c>
      <c r="C12027" s="213" t="s">
        <v>89</v>
      </c>
      <c r="D12027" s="213" t="s">
        <v>57</v>
      </c>
      <c r="E12027" s="213">
        <v>35</v>
      </c>
      <c r="F12027" s="213" t="s">
        <v>211</v>
      </c>
    </row>
    <row r="12028" spans="1:6" x14ac:dyDescent="0.3">
      <c r="A12028" s="213">
        <v>2015</v>
      </c>
      <c r="B12028" s="213" t="s">
        <v>93</v>
      </c>
      <c r="C12028" s="213" t="s">
        <v>89</v>
      </c>
      <c r="D12028" s="213" t="s">
        <v>74</v>
      </c>
      <c r="E12028" s="213">
        <v>190</v>
      </c>
      <c r="F12028" s="213" t="s">
        <v>211</v>
      </c>
    </row>
    <row r="12029" spans="1:6" x14ac:dyDescent="0.3">
      <c r="A12029" s="213">
        <v>2015</v>
      </c>
      <c r="B12029" s="213" t="s">
        <v>93</v>
      </c>
      <c r="C12029" s="213" t="s">
        <v>89</v>
      </c>
      <c r="D12029" s="213" t="s">
        <v>33</v>
      </c>
      <c r="E12029" s="213">
        <v>41</v>
      </c>
      <c r="F12029" s="213" t="s">
        <v>211</v>
      </c>
    </row>
    <row r="12030" spans="1:6" x14ac:dyDescent="0.3">
      <c r="A12030" s="213">
        <v>2015</v>
      </c>
      <c r="B12030" s="213" t="s">
        <v>93</v>
      </c>
      <c r="C12030" s="213" t="s">
        <v>89</v>
      </c>
      <c r="D12030" s="213" t="s">
        <v>60</v>
      </c>
      <c r="E12030" s="213">
        <v>54</v>
      </c>
      <c r="F12030" s="213" t="s">
        <v>211</v>
      </c>
    </row>
    <row r="12031" spans="1:6" x14ac:dyDescent="0.3">
      <c r="A12031" s="213">
        <v>2015</v>
      </c>
      <c r="B12031" s="213" t="s">
        <v>93</v>
      </c>
      <c r="C12031" s="213" t="s">
        <v>89</v>
      </c>
      <c r="D12031" s="213" t="s">
        <v>25</v>
      </c>
      <c r="E12031" s="213">
        <v>180</v>
      </c>
      <c r="F12031" s="213" t="s">
        <v>211</v>
      </c>
    </row>
    <row r="12032" spans="1:6" x14ac:dyDescent="0.3">
      <c r="A12032" s="213">
        <v>2015</v>
      </c>
      <c r="B12032" s="213" t="s">
        <v>93</v>
      </c>
      <c r="C12032" s="213" t="s">
        <v>89</v>
      </c>
      <c r="D12032" s="213" t="s">
        <v>7</v>
      </c>
      <c r="E12032" s="213">
        <v>198</v>
      </c>
      <c r="F12032" s="213" t="s">
        <v>211</v>
      </c>
    </row>
    <row r="12033" spans="1:6" x14ac:dyDescent="0.3">
      <c r="A12033" s="213">
        <v>2015</v>
      </c>
      <c r="B12033" s="213" t="s">
        <v>93</v>
      </c>
      <c r="C12033" s="213" t="s">
        <v>89</v>
      </c>
      <c r="D12033" s="213" t="s">
        <v>36</v>
      </c>
      <c r="E12033" s="213">
        <v>46</v>
      </c>
      <c r="F12033" s="213" t="s">
        <v>211</v>
      </c>
    </row>
    <row r="12034" spans="1:6" x14ac:dyDescent="0.3">
      <c r="A12034" s="213">
        <v>2015</v>
      </c>
      <c r="B12034" s="213" t="s">
        <v>93</v>
      </c>
      <c r="C12034" s="213" t="s">
        <v>89</v>
      </c>
      <c r="D12034" s="213" t="s">
        <v>21</v>
      </c>
      <c r="E12034" s="213">
        <v>64</v>
      </c>
      <c r="F12034" s="213" t="s">
        <v>211</v>
      </c>
    </row>
    <row r="12035" spans="1:6" x14ac:dyDescent="0.3">
      <c r="A12035" s="213">
        <v>2015</v>
      </c>
      <c r="B12035" s="213" t="s">
        <v>93</v>
      </c>
      <c r="C12035" s="213" t="s">
        <v>89</v>
      </c>
      <c r="D12035" s="213" t="s">
        <v>16</v>
      </c>
      <c r="E12035" s="213">
        <v>152</v>
      </c>
      <c r="F12035" s="213" t="s">
        <v>211</v>
      </c>
    </row>
    <row r="12036" spans="1:6" x14ac:dyDescent="0.3">
      <c r="A12036" s="213">
        <v>2015</v>
      </c>
      <c r="B12036" s="213" t="s">
        <v>93</v>
      </c>
      <c r="C12036" s="213" t="s">
        <v>89</v>
      </c>
      <c r="D12036" s="213" t="s">
        <v>2</v>
      </c>
      <c r="E12036" s="213">
        <v>367</v>
      </c>
      <c r="F12036" s="213" t="s">
        <v>211</v>
      </c>
    </row>
    <row r="12037" spans="1:6" x14ac:dyDescent="0.3">
      <c r="A12037" s="213">
        <v>2015</v>
      </c>
      <c r="B12037" s="213" t="s">
        <v>93</v>
      </c>
      <c r="C12037" s="213" t="s">
        <v>89</v>
      </c>
      <c r="D12037" s="213" t="s">
        <v>4</v>
      </c>
      <c r="E12037" s="213">
        <v>392</v>
      </c>
      <c r="F12037" s="213" t="s">
        <v>211</v>
      </c>
    </row>
    <row r="12038" spans="1:6" x14ac:dyDescent="0.3">
      <c r="A12038" s="213">
        <v>2015</v>
      </c>
      <c r="B12038" s="213" t="s">
        <v>93</v>
      </c>
      <c r="C12038" s="213" t="s">
        <v>89</v>
      </c>
      <c r="D12038" s="213" t="s">
        <v>275</v>
      </c>
      <c r="E12038" s="213">
        <v>38</v>
      </c>
      <c r="F12038" s="213" t="s">
        <v>211</v>
      </c>
    </row>
    <row r="12039" spans="1:6" x14ac:dyDescent="0.3">
      <c r="A12039" s="213">
        <v>2015</v>
      </c>
      <c r="B12039" s="213" t="s">
        <v>93</v>
      </c>
      <c r="C12039" s="213" t="s">
        <v>89</v>
      </c>
      <c r="D12039" s="213" t="s">
        <v>8</v>
      </c>
      <c r="E12039" s="213">
        <v>109</v>
      </c>
      <c r="F12039" s="213" t="s">
        <v>211</v>
      </c>
    </row>
    <row r="12040" spans="1:6" x14ac:dyDescent="0.3">
      <c r="A12040" s="213">
        <v>2015</v>
      </c>
      <c r="B12040" s="213" t="s">
        <v>93</v>
      </c>
      <c r="C12040" s="213" t="s">
        <v>89</v>
      </c>
      <c r="D12040" s="213" t="s">
        <v>78</v>
      </c>
      <c r="E12040" s="213">
        <v>172</v>
      </c>
      <c r="F12040" s="213" t="s">
        <v>211</v>
      </c>
    </row>
    <row r="12041" spans="1:6" x14ac:dyDescent="0.3">
      <c r="A12041" s="213">
        <v>2015</v>
      </c>
      <c r="B12041" s="213" t="s">
        <v>93</v>
      </c>
      <c r="C12041" s="213" t="s">
        <v>89</v>
      </c>
      <c r="D12041" s="213" t="s">
        <v>27</v>
      </c>
      <c r="E12041" s="213">
        <v>125</v>
      </c>
      <c r="F12041" s="213" t="s">
        <v>211</v>
      </c>
    </row>
    <row r="12042" spans="1:6" x14ac:dyDescent="0.3">
      <c r="A12042" s="213">
        <v>2015</v>
      </c>
      <c r="B12042" s="213" t="s">
        <v>93</v>
      </c>
      <c r="C12042" s="213" t="s">
        <v>89</v>
      </c>
      <c r="D12042" s="213" t="s">
        <v>13</v>
      </c>
      <c r="E12042" s="213">
        <v>46</v>
      </c>
      <c r="F12042" s="213" t="s">
        <v>211</v>
      </c>
    </row>
    <row r="12043" spans="1:6" x14ac:dyDescent="0.3">
      <c r="A12043" s="213">
        <v>2015</v>
      </c>
      <c r="B12043" s="213" t="s">
        <v>93</v>
      </c>
      <c r="C12043" s="213" t="s">
        <v>89</v>
      </c>
      <c r="D12043" s="213" t="s">
        <v>70</v>
      </c>
      <c r="E12043" s="213">
        <v>144</v>
      </c>
      <c r="F12043" s="213" t="s">
        <v>211</v>
      </c>
    </row>
    <row r="12044" spans="1:6" x14ac:dyDescent="0.3">
      <c r="A12044" s="213">
        <v>2015</v>
      </c>
      <c r="B12044" s="213" t="s">
        <v>93</v>
      </c>
      <c r="C12044" s="213" t="s">
        <v>89</v>
      </c>
      <c r="D12044" s="213" t="s">
        <v>6</v>
      </c>
      <c r="E12044" s="213">
        <v>357</v>
      </c>
      <c r="F12044" s="213" t="s">
        <v>211</v>
      </c>
    </row>
    <row r="12045" spans="1:6" x14ac:dyDescent="0.3">
      <c r="A12045" s="213">
        <v>2015</v>
      </c>
      <c r="B12045" s="213" t="s">
        <v>93</v>
      </c>
      <c r="C12045" s="213" t="s">
        <v>89</v>
      </c>
      <c r="D12045" s="213" t="s">
        <v>62</v>
      </c>
      <c r="E12045" s="213">
        <v>107</v>
      </c>
      <c r="F12045" s="213" t="s">
        <v>211</v>
      </c>
    </row>
    <row r="12046" spans="1:6" x14ac:dyDescent="0.3">
      <c r="A12046" s="213">
        <v>2015</v>
      </c>
      <c r="B12046" s="213" t="s">
        <v>93</v>
      </c>
      <c r="C12046" s="213" t="s">
        <v>89</v>
      </c>
      <c r="D12046" s="213" t="s">
        <v>5</v>
      </c>
      <c r="E12046" s="213">
        <v>262</v>
      </c>
      <c r="F12046" s="213" t="s">
        <v>211</v>
      </c>
    </row>
    <row r="12047" spans="1:6" x14ac:dyDescent="0.3">
      <c r="A12047" s="213">
        <v>2015</v>
      </c>
      <c r="B12047" s="213" t="s">
        <v>93</v>
      </c>
      <c r="C12047" s="213" t="s">
        <v>89</v>
      </c>
      <c r="D12047" s="213" t="s">
        <v>76</v>
      </c>
      <c r="E12047" s="213">
        <v>157</v>
      </c>
      <c r="F12047" s="213" t="s">
        <v>211</v>
      </c>
    </row>
    <row r="12048" spans="1:6" x14ac:dyDescent="0.3">
      <c r="A12048" s="213">
        <v>2015</v>
      </c>
      <c r="B12048" s="213" t="s">
        <v>93</v>
      </c>
      <c r="C12048" s="213" t="s">
        <v>89</v>
      </c>
      <c r="D12048" s="213" t="s">
        <v>43</v>
      </c>
      <c r="E12048" s="213">
        <v>30</v>
      </c>
      <c r="F12048" s="213" t="s">
        <v>211</v>
      </c>
    </row>
    <row r="12049" spans="1:6" x14ac:dyDescent="0.3">
      <c r="A12049" s="213">
        <v>2015</v>
      </c>
      <c r="B12049" s="213" t="s">
        <v>93</v>
      </c>
      <c r="C12049" s="213" t="s">
        <v>89</v>
      </c>
      <c r="D12049" s="213" t="s">
        <v>65</v>
      </c>
      <c r="E12049" s="213">
        <v>38</v>
      </c>
      <c r="F12049" s="213" t="s">
        <v>211</v>
      </c>
    </row>
    <row r="12050" spans="1:6" x14ac:dyDescent="0.3">
      <c r="A12050" s="213">
        <v>2015</v>
      </c>
      <c r="B12050" s="213" t="s">
        <v>93</v>
      </c>
      <c r="C12050" s="213" t="s">
        <v>89</v>
      </c>
      <c r="D12050" s="213" t="s">
        <v>22</v>
      </c>
      <c r="E12050" s="213">
        <v>58</v>
      </c>
      <c r="F12050" s="213" t="s">
        <v>211</v>
      </c>
    </row>
    <row r="12051" spans="1:6" x14ac:dyDescent="0.3">
      <c r="A12051" s="213">
        <v>2015</v>
      </c>
      <c r="B12051" s="213" t="s">
        <v>93</v>
      </c>
      <c r="C12051" s="213" t="s">
        <v>89</v>
      </c>
      <c r="D12051" s="213" t="s">
        <v>23</v>
      </c>
      <c r="E12051" s="213">
        <v>67</v>
      </c>
      <c r="F12051" s="213" t="s">
        <v>211</v>
      </c>
    </row>
    <row r="12052" spans="1:6" x14ac:dyDescent="0.3">
      <c r="A12052" s="213">
        <v>2015</v>
      </c>
      <c r="B12052" s="213" t="s">
        <v>93</v>
      </c>
      <c r="C12052" s="213" t="s">
        <v>89</v>
      </c>
      <c r="D12052" s="213" t="s">
        <v>12</v>
      </c>
      <c r="E12052" s="213">
        <v>46</v>
      </c>
      <c r="F12052" s="213" t="s">
        <v>211</v>
      </c>
    </row>
    <row r="12053" spans="1:6" x14ac:dyDescent="0.3">
      <c r="A12053" s="213">
        <v>2015</v>
      </c>
      <c r="B12053" s="213" t="s">
        <v>93</v>
      </c>
      <c r="C12053" s="213" t="s">
        <v>89</v>
      </c>
      <c r="D12053" s="213" t="s">
        <v>278</v>
      </c>
      <c r="E12053" s="213">
        <v>95</v>
      </c>
      <c r="F12053" s="213" t="s">
        <v>211</v>
      </c>
    </row>
    <row r="12054" spans="1:6" x14ac:dyDescent="0.3">
      <c r="A12054" s="213">
        <v>2015</v>
      </c>
      <c r="B12054" s="213" t="s">
        <v>93</v>
      </c>
      <c r="C12054" s="213" t="s">
        <v>89</v>
      </c>
      <c r="D12054" s="213" t="s">
        <v>19</v>
      </c>
      <c r="E12054" s="213">
        <v>61</v>
      </c>
      <c r="F12054" s="213" t="s">
        <v>211</v>
      </c>
    </row>
    <row r="12055" spans="1:6" x14ac:dyDescent="0.3">
      <c r="A12055" s="213">
        <v>2015</v>
      </c>
      <c r="B12055" s="213" t="s">
        <v>93</v>
      </c>
      <c r="C12055" s="213" t="s">
        <v>89</v>
      </c>
      <c r="D12055" s="213" t="s">
        <v>48</v>
      </c>
      <c r="E12055" s="213">
        <v>47</v>
      </c>
      <c r="F12055" s="213" t="s">
        <v>211</v>
      </c>
    </row>
    <row r="12056" spans="1:6" x14ac:dyDescent="0.3">
      <c r="A12056" s="213">
        <v>2015</v>
      </c>
      <c r="B12056" s="213" t="s">
        <v>93</v>
      </c>
      <c r="C12056" s="213" t="s">
        <v>89</v>
      </c>
      <c r="D12056" s="213" t="s">
        <v>3</v>
      </c>
      <c r="E12056" s="213">
        <v>334</v>
      </c>
      <c r="F12056" s="213" t="s">
        <v>211</v>
      </c>
    </row>
    <row r="12057" spans="1:6" x14ac:dyDescent="0.3">
      <c r="A12057" s="213">
        <v>2015</v>
      </c>
      <c r="B12057" s="213" t="s">
        <v>93</v>
      </c>
      <c r="C12057" s="213" t="s">
        <v>89</v>
      </c>
      <c r="D12057" s="213" t="s">
        <v>80</v>
      </c>
      <c r="E12057" s="213">
        <v>93</v>
      </c>
      <c r="F12057" s="213" t="s">
        <v>211</v>
      </c>
    </row>
    <row r="12058" spans="1:6" x14ac:dyDescent="0.3">
      <c r="A12058" s="213">
        <v>2015</v>
      </c>
      <c r="B12058" s="213" t="s">
        <v>93</v>
      </c>
      <c r="C12058" s="213" t="s">
        <v>89</v>
      </c>
      <c r="D12058" s="213" t="s">
        <v>39</v>
      </c>
      <c r="E12058" s="213">
        <v>62</v>
      </c>
      <c r="F12058" s="213" t="s">
        <v>211</v>
      </c>
    </row>
    <row r="12059" spans="1:6" x14ac:dyDescent="0.3">
      <c r="A12059" s="213">
        <v>2015</v>
      </c>
      <c r="B12059" s="213" t="s">
        <v>93</v>
      </c>
      <c r="C12059" s="213" t="s">
        <v>89</v>
      </c>
      <c r="D12059" s="213" t="s">
        <v>14</v>
      </c>
      <c r="E12059" s="213">
        <v>193</v>
      </c>
      <c r="F12059" s="213" t="s">
        <v>211</v>
      </c>
    </row>
    <row r="12060" spans="1:6" x14ac:dyDescent="0.3">
      <c r="A12060" s="213">
        <v>2015</v>
      </c>
      <c r="B12060" s="213" t="s">
        <v>93</v>
      </c>
      <c r="C12060" s="213" t="s">
        <v>89</v>
      </c>
      <c r="D12060" s="213" t="s">
        <v>68</v>
      </c>
      <c r="E12060" s="213">
        <v>36</v>
      </c>
      <c r="F12060" s="213" t="s">
        <v>211</v>
      </c>
    </row>
    <row r="12061" spans="1:6" x14ac:dyDescent="0.3">
      <c r="A12061" s="213">
        <v>2015</v>
      </c>
      <c r="B12061" s="213" t="s">
        <v>93</v>
      </c>
      <c r="C12061" s="213" t="s">
        <v>89</v>
      </c>
      <c r="D12061" s="213" t="s">
        <v>69</v>
      </c>
      <c r="E12061" s="213">
        <v>39</v>
      </c>
      <c r="F12061" s="213" t="s">
        <v>211</v>
      </c>
    </row>
    <row r="12062" spans="1:6" x14ac:dyDescent="0.3">
      <c r="A12062" s="213">
        <v>2015</v>
      </c>
      <c r="B12062" s="213" t="s">
        <v>93</v>
      </c>
      <c r="C12062" s="213" t="s">
        <v>89</v>
      </c>
      <c r="D12062" s="213" t="s">
        <v>24</v>
      </c>
      <c r="E12062" s="213">
        <v>224</v>
      </c>
      <c r="F12062" s="213" t="s">
        <v>211</v>
      </c>
    </row>
    <row r="12063" spans="1:6" x14ac:dyDescent="0.3">
      <c r="A12063" s="213">
        <v>2015</v>
      </c>
      <c r="B12063" s="213" t="s">
        <v>93</v>
      </c>
      <c r="C12063" s="213" t="s">
        <v>89</v>
      </c>
      <c r="D12063" s="213" t="s">
        <v>9</v>
      </c>
      <c r="E12063" s="213">
        <v>154</v>
      </c>
      <c r="F12063" s="213" t="s">
        <v>211</v>
      </c>
    </row>
    <row r="12064" spans="1:6" x14ac:dyDescent="0.3">
      <c r="A12064" s="213">
        <v>2015</v>
      </c>
      <c r="B12064" s="213" t="s">
        <v>93</v>
      </c>
      <c r="C12064" s="213" t="s">
        <v>89</v>
      </c>
      <c r="D12064" s="213" t="s">
        <v>67</v>
      </c>
      <c r="E12064" s="213">
        <v>49</v>
      </c>
      <c r="F12064" s="213" t="s">
        <v>211</v>
      </c>
    </row>
    <row r="12065" spans="1:6" x14ac:dyDescent="0.3">
      <c r="A12065" s="213">
        <v>2015</v>
      </c>
      <c r="B12065" s="213" t="s">
        <v>93</v>
      </c>
      <c r="C12065" s="213" t="s">
        <v>89</v>
      </c>
      <c r="D12065" s="213" t="s">
        <v>28</v>
      </c>
      <c r="E12065" s="213">
        <v>107</v>
      </c>
      <c r="F12065" s="213" t="s">
        <v>211</v>
      </c>
    </row>
    <row r="12066" spans="1:6" x14ac:dyDescent="0.3">
      <c r="A12066" s="213">
        <v>2015</v>
      </c>
      <c r="B12066" s="213" t="s">
        <v>93</v>
      </c>
      <c r="C12066" s="213" t="s">
        <v>89</v>
      </c>
      <c r="D12066" s="213" t="s">
        <v>31</v>
      </c>
      <c r="E12066" s="213">
        <v>79</v>
      </c>
      <c r="F12066" s="213" t="s">
        <v>211</v>
      </c>
    </row>
    <row r="12067" spans="1:6" x14ac:dyDescent="0.3">
      <c r="A12067" s="213">
        <v>2015</v>
      </c>
      <c r="B12067" s="213" t="s">
        <v>93</v>
      </c>
      <c r="C12067" s="213" t="s">
        <v>89</v>
      </c>
      <c r="D12067" s="213" t="s">
        <v>64</v>
      </c>
      <c r="E12067" s="213">
        <v>101</v>
      </c>
      <c r="F12067" s="213" t="s">
        <v>211</v>
      </c>
    </row>
    <row r="12068" spans="1:6" x14ac:dyDescent="0.3">
      <c r="A12068" s="213">
        <v>2015</v>
      </c>
      <c r="B12068" s="213" t="s">
        <v>93</v>
      </c>
      <c r="C12068" s="213" t="s">
        <v>89</v>
      </c>
      <c r="D12068" s="213" t="s">
        <v>280</v>
      </c>
      <c r="E12068" s="213">
        <v>32</v>
      </c>
      <c r="F12068" s="213" t="s">
        <v>211</v>
      </c>
    </row>
    <row r="12069" spans="1:6" x14ac:dyDescent="0.3">
      <c r="A12069" s="213">
        <v>2015</v>
      </c>
      <c r="B12069" s="213" t="s">
        <v>93</v>
      </c>
      <c r="C12069" s="213" t="s">
        <v>89</v>
      </c>
      <c r="D12069" s="213" t="s">
        <v>73</v>
      </c>
      <c r="E12069" s="213">
        <v>158</v>
      </c>
      <c r="F12069" s="213" t="s">
        <v>211</v>
      </c>
    </row>
    <row r="12070" spans="1:6" x14ac:dyDescent="0.3">
      <c r="A12070" s="213">
        <v>2015</v>
      </c>
      <c r="B12070" s="213" t="s">
        <v>93</v>
      </c>
      <c r="C12070" s="213" t="s">
        <v>89</v>
      </c>
      <c r="D12070" s="213" t="s">
        <v>26</v>
      </c>
      <c r="E12070" s="213">
        <v>76</v>
      </c>
      <c r="F12070" s="213" t="s">
        <v>211</v>
      </c>
    </row>
    <row r="12071" spans="1:6" x14ac:dyDescent="0.3">
      <c r="A12071" s="213">
        <v>2015</v>
      </c>
      <c r="B12071" s="213" t="s">
        <v>93</v>
      </c>
      <c r="C12071" s="213" t="s">
        <v>89</v>
      </c>
      <c r="D12071" s="213" t="s">
        <v>32</v>
      </c>
      <c r="E12071" s="213">
        <v>74</v>
      </c>
      <c r="F12071" s="213" t="s">
        <v>211</v>
      </c>
    </row>
    <row r="12072" spans="1:6" x14ac:dyDescent="0.3">
      <c r="A12072" s="213">
        <v>2015</v>
      </c>
      <c r="B12072" s="213" t="s">
        <v>93</v>
      </c>
      <c r="C12072" s="213" t="s">
        <v>89</v>
      </c>
      <c r="D12072" s="213" t="s">
        <v>46</v>
      </c>
      <c r="E12072" s="213">
        <v>162</v>
      </c>
      <c r="F12072" s="213" t="s">
        <v>211</v>
      </c>
    </row>
    <row r="12073" spans="1:6" x14ac:dyDescent="0.3">
      <c r="A12073" s="213">
        <v>2015</v>
      </c>
      <c r="B12073" s="213" t="s">
        <v>93</v>
      </c>
      <c r="C12073" s="213" t="s">
        <v>89</v>
      </c>
      <c r="D12073" s="213" t="s">
        <v>75</v>
      </c>
      <c r="E12073" s="213">
        <v>125</v>
      </c>
      <c r="F12073" s="213" t="s">
        <v>211</v>
      </c>
    </row>
    <row r="12074" spans="1:6" x14ac:dyDescent="0.3">
      <c r="A12074" s="213">
        <v>2015</v>
      </c>
      <c r="B12074" s="213" t="s">
        <v>93</v>
      </c>
      <c r="C12074" s="213" t="s">
        <v>89</v>
      </c>
      <c r="D12074" s="213" t="s">
        <v>10</v>
      </c>
      <c r="E12074" s="213">
        <v>293</v>
      </c>
      <c r="F12074" s="213" t="s">
        <v>211</v>
      </c>
    </row>
    <row r="12075" spans="1:6" x14ac:dyDescent="0.3">
      <c r="A12075" s="213">
        <v>2015</v>
      </c>
      <c r="B12075" s="213" t="s">
        <v>93</v>
      </c>
      <c r="C12075" s="213" t="s">
        <v>89</v>
      </c>
      <c r="D12075" s="213" t="s">
        <v>15</v>
      </c>
      <c r="E12075" s="213">
        <v>233</v>
      </c>
      <c r="F12075" s="213" t="s">
        <v>211</v>
      </c>
    </row>
    <row r="12076" spans="1:6" x14ac:dyDescent="0.3">
      <c r="A12076" s="213">
        <v>2015</v>
      </c>
      <c r="B12076" s="213" t="s">
        <v>93</v>
      </c>
      <c r="C12076" s="213" t="s">
        <v>89</v>
      </c>
      <c r="D12076" s="213" t="s">
        <v>18</v>
      </c>
      <c r="E12076" s="213">
        <v>229</v>
      </c>
      <c r="F12076" s="213" t="s">
        <v>211</v>
      </c>
    </row>
    <row r="12077" spans="1:6" x14ac:dyDescent="0.3">
      <c r="A12077" s="213">
        <v>2015</v>
      </c>
      <c r="B12077" s="213" t="s">
        <v>93</v>
      </c>
      <c r="C12077" s="213" t="s">
        <v>89</v>
      </c>
      <c r="D12077" s="213" t="s">
        <v>77</v>
      </c>
      <c r="E12077" s="213">
        <v>90</v>
      </c>
      <c r="F12077" s="213" t="s">
        <v>211</v>
      </c>
    </row>
    <row r="12078" spans="1:6" x14ac:dyDescent="0.3">
      <c r="A12078" s="213">
        <v>2015</v>
      </c>
      <c r="B12078" s="213" t="s">
        <v>93</v>
      </c>
      <c r="C12078" s="213" t="s">
        <v>89</v>
      </c>
      <c r="D12078" s="213" t="s">
        <v>71</v>
      </c>
      <c r="E12078" s="213">
        <v>91</v>
      </c>
      <c r="F12078" s="213" t="s">
        <v>211</v>
      </c>
    </row>
    <row r="12079" spans="1:6" x14ac:dyDescent="0.3">
      <c r="A12079" s="213">
        <v>2015</v>
      </c>
      <c r="B12079" s="213" t="s">
        <v>93</v>
      </c>
      <c r="C12079" s="213" t="s">
        <v>89</v>
      </c>
      <c r="D12079" s="213" t="s">
        <v>20</v>
      </c>
      <c r="E12079" s="213">
        <v>143</v>
      </c>
      <c r="F12079" s="213" t="s">
        <v>211</v>
      </c>
    </row>
    <row r="12080" spans="1:6" x14ac:dyDescent="0.3">
      <c r="A12080" s="213">
        <v>2015</v>
      </c>
      <c r="B12080" s="213" t="s">
        <v>93</v>
      </c>
      <c r="C12080" s="213" t="s">
        <v>89</v>
      </c>
      <c r="D12080" s="213" t="s">
        <v>95</v>
      </c>
      <c r="E12080" s="213">
        <v>173</v>
      </c>
      <c r="F12080" s="213" t="s">
        <v>211</v>
      </c>
    </row>
    <row r="12081" spans="1:6" x14ac:dyDescent="0.3">
      <c r="A12081" s="213">
        <v>2015</v>
      </c>
      <c r="B12081" s="213" t="s">
        <v>93</v>
      </c>
      <c r="C12081" s="213" t="s">
        <v>89</v>
      </c>
      <c r="D12081" s="213" t="s">
        <v>281</v>
      </c>
      <c r="E12081" s="213">
        <v>547</v>
      </c>
      <c r="F12081" s="213" t="s">
        <v>211</v>
      </c>
    </row>
    <row r="12082" spans="1:6" x14ac:dyDescent="0.3">
      <c r="A12082" s="213">
        <v>2015</v>
      </c>
      <c r="B12082" s="213" t="s">
        <v>93</v>
      </c>
      <c r="C12082" s="213" t="s">
        <v>89</v>
      </c>
      <c r="D12082" s="213" t="s">
        <v>282</v>
      </c>
      <c r="E12082" s="213">
        <v>38</v>
      </c>
      <c r="F12082" s="213" t="s">
        <v>211</v>
      </c>
    </row>
    <row r="12083" spans="1:6" x14ac:dyDescent="0.3">
      <c r="A12083" s="213">
        <v>2015</v>
      </c>
      <c r="B12083" s="213" t="s">
        <v>93</v>
      </c>
      <c r="C12083" s="213" t="s">
        <v>89</v>
      </c>
      <c r="D12083" s="213" t="s">
        <v>145</v>
      </c>
      <c r="E12083" s="292">
        <v>2320</v>
      </c>
      <c r="F12083" s="213" t="s">
        <v>211</v>
      </c>
    </row>
    <row r="12084" spans="1:6" x14ac:dyDescent="0.3">
      <c r="A12084" s="213">
        <v>2015</v>
      </c>
      <c r="B12084" s="213" t="s">
        <v>93</v>
      </c>
      <c r="C12084" s="213" t="s">
        <v>89</v>
      </c>
      <c r="D12084" s="213" t="s">
        <v>146</v>
      </c>
      <c r="E12084" s="292">
        <v>1182</v>
      </c>
      <c r="F12084" s="213" t="s">
        <v>211</v>
      </c>
    </row>
    <row r="12085" spans="1:6" x14ac:dyDescent="0.3">
      <c r="A12085" s="213">
        <v>2015</v>
      </c>
      <c r="B12085" s="213" t="s">
        <v>93</v>
      </c>
      <c r="C12085" s="213" t="s">
        <v>89</v>
      </c>
      <c r="D12085" s="213" t="s">
        <v>147</v>
      </c>
      <c r="E12085" s="292">
        <v>2663</v>
      </c>
      <c r="F12085" s="213" t="s">
        <v>211</v>
      </c>
    </row>
    <row r="12086" spans="1:6" x14ac:dyDescent="0.3">
      <c r="A12086" s="213">
        <v>2015</v>
      </c>
      <c r="B12086" s="213" t="s">
        <v>93</v>
      </c>
      <c r="C12086" s="213" t="s">
        <v>86</v>
      </c>
      <c r="D12086" s="213" t="s">
        <v>35</v>
      </c>
      <c r="E12086" s="213">
        <v>54</v>
      </c>
      <c r="F12086" s="213" t="s">
        <v>211</v>
      </c>
    </row>
    <row r="12087" spans="1:6" x14ac:dyDescent="0.3">
      <c r="A12087" s="213">
        <v>2015</v>
      </c>
      <c r="B12087" s="213" t="s">
        <v>93</v>
      </c>
      <c r="C12087" s="213" t="s">
        <v>86</v>
      </c>
      <c r="D12087" s="213" t="s">
        <v>41</v>
      </c>
      <c r="E12087" s="213">
        <v>99</v>
      </c>
      <c r="F12087" s="213" t="s">
        <v>211</v>
      </c>
    </row>
    <row r="12088" spans="1:6" x14ac:dyDescent="0.3">
      <c r="A12088" s="213">
        <v>2015</v>
      </c>
      <c r="B12088" s="213" t="s">
        <v>93</v>
      </c>
      <c r="C12088" s="213" t="s">
        <v>86</v>
      </c>
      <c r="D12088" s="213" t="s">
        <v>59</v>
      </c>
      <c r="E12088" s="213">
        <v>41</v>
      </c>
      <c r="F12088" s="213" t="s">
        <v>211</v>
      </c>
    </row>
    <row r="12089" spans="1:6" x14ac:dyDescent="0.3">
      <c r="A12089" s="213">
        <v>2015</v>
      </c>
      <c r="B12089" s="213" t="s">
        <v>93</v>
      </c>
      <c r="C12089" s="213" t="s">
        <v>86</v>
      </c>
      <c r="D12089" s="213" t="s">
        <v>79</v>
      </c>
      <c r="E12089" s="213">
        <v>443</v>
      </c>
      <c r="F12089" s="213" t="s">
        <v>211</v>
      </c>
    </row>
    <row r="12090" spans="1:6" x14ac:dyDescent="0.3">
      <c r="A12090" s="213">
        <v>2015</v>
      </c>
      <c r="B12090" s="213" t="s">
        <v>93</v>
      </c>
      <c r="C12090" s="213" t="s">
        <v>86</v>
      </c>
      <c r="D12090" s="213" t="s">
        <v>17</v>
      </c>
      <c r="E12090" s="213">
        <v>221</v>
      </c>
      <c r="F12090" s="213" t="s">
        <v>211</v>
      </c>
    </row>
    <row r="12091" spans="1:6" x14ac:dyDescent="0.3">
      <c r="A12091" s="213">
        <v>2015</v>
      </c>
      <c r="B12091" s="213" t="s">
        <v>93</v>
      </c>
      <c r="C12091" s="213" t="s">
        <v>86</v>
      </c>
      <c r="D12091" s="213" t="s">
        <v>274</v>
      </c>
      <c r="E12091" s="213">
        <v>125</v>
      </c>
      <c r="F12091" s="213" t="s">
        <v>211</v>
      </c>
    </row>
    <row r="12092" spans="1:6" x14ac:dyDescent="0.3">
      <c r="A12092" s="213">
        <v>2015</v>
      </c>
      <c r="B12092" s="213" t="s">
        <v>93</v>
      </c>
      <c r="C12092" s="213" t="s">
        <v>86</v>
      </c>
      <c r="D12092" s="213" t="s">
        <v>66</v>
      </c>
      <c r="E12092" s="213">
        <v>76</v>
      </c>
      <c r="F12092" s="213" t="s">
        <v>211</v>
      </c>
    </row>
    <row r="12093" spans="1:6" x14ac:dyDescent="0.3">
      <c r="A12093" s="213">
        <v>2015</v>
      </c>
      <c r="B12093" s="213" t="s">
        <v>93</v>
      </c>
      <c r="C12093" s="213" t="s">
        <v>86</v>
      </c>
      <c r="D12093" s="213" t="s">
        <v>11</v>
      </c>
      <c r="E12093" s="213">
        <v>358</v>
      </c>
      <c r="F12093" s="213" t="s">
        <v>211</v>
      </c>
    </row>
    <row r="12094" spans="1:6" x14ac:dyDescent="0.3">
      <c r="A12094" s="213">
        <v>2015</v>
      </c>
      <c r="B12094" s="213" t="s">
        <v>93</v>
      </c>
      <c r="C12094" s="213" t="s">
        <v>86</v>
      </c>
      <c r="D12094" s="213" t="s">
        <v>56</v>
      </c>
      <c r="E12094" s="213">
        <v>164</v>
      </c>
      <c r="F12094" s="213" t="s">
        <v>211</v>
      </c>
    </row>
    <row r="12095" spans="1:6" x14ac:dyDescent="0.3">
      <c r="A12095" s="213">
        <v>2015</v>
      </c>
      <c r="B12095" s="213" t="s">
        <v>93</v>
      </c>
      <c r="C12095" s="213" t="s">
        <v>86</v>
      </c>
      <c r="D12095" s="213" t="s">
        <v>29</v>
      </c>
      <c r="E12095" s="213">
        <v>104</v>
      </c>
      <c r="F12095" s="213" t="s">
        <v>211</v>
      </c>
    </row>
    <row r="12096" spans="1:6" x14ac:dyDescent="0.3">
      <c r="A12096" s="213">
        <v>2015</v>
      </c>
      <c r="B12096" s="213" t="s">
        <v>93</v>
      </c>
      <c r="C12096" s="213" t="s">
        <v>86</v>
      </c>
      <c r="D12096" s="213" t="s">
        <v>40</v>
      </c>
      <c r="E12096" s="213">
        <v>30</v>
      </c>
      <c r="F12096" s="213" t="s">
        <v>211</v>
      </c>
    </row>
    <row r="12097" spans="1:6" x14ac:dyDescent="0.3">
      <c r="A12097" s="213">
        <v>2015</v>
      </c>
      <c r="B12097" s="213" t="s">
        <v>93</v>
      </c>
      <c r="C12097" s="213" t="s">
        <v>86</v>
      </c>
      <c r="D12097" s="213" t="s">
        <v>47</v>
      </c>
      <c r="E12097" s="213">
        <v>394</v>
      </c>
      <c r="F12097" s="213" t="s">
        <v>211</v>
      </c>
    </row>
    <row r="12098" spans="1:6" x14ac:dyDescent="0.3">
      <c r="A12098" s="213">
        <v>2015</v>
      </c>
      <c r="B12098" s="213" t="s">
        <v>93</v>
      </c>
      <c r="C12098" s="213" t="s">
        <v>86</v>
      </c>
      <c r="D12098" s="213" t="s">
        <v>57</v>
      </c>
      <c r="E12098" s="213">
        <v>57</v>
      </c>
      <c r="F12098" s="213" t="s">
        <v>211</v>
      </c>
    </row>
    <row r="12099" spans="1:6" x14ac:dyDescent="0.3">
      <c r="A12099" s="213">
        <v>2015</v>
      </c>
      <c r="B12099" s="213" t="s">
        <v>93</v>
      </c>
      <c r="C12099" s="213" t="s">
        <v>86</v>
      </c>
      <c r="D12099" s="213" t="s">
        <v>74</v>
      </c>
      <c r="E12099" s="213">
        <v>349</v>
      </c>
      <c r="F12099" s="213" t="s">
        <v>211</v>
      </c>
    </row>
    <row r="12100" spans="1:6" x14ac:dyDescent="0.3">
      <c r="A12100" s="213">
        <v>2015</v>
      </c>
      <c r="B12100" s="213" t="s">
        <v>93</v>
      </c>
      <c r="C12100" s="213" t="s">
        <v>86</v>
      </c>
      <c r="D12100" s="213" t="s">
        <v>53</v>
      </c>
      <c r="E12100" s="213">
        <v>45</v>
      </c>
      <c r="F12100" s="213" t="s">
        <v>211</v>
      </c>
    </row>
    <row r="12101" spans="1:6" x14ac:dyDescent="0.3">
      <c r="A12101" s="213">
        <v>2015</v>
      </c>
      <c r="B12101" s="213" t="s">
        <v>93</v>
      </c>
      <c r="C12101" s="213" t="s">
        <v>86</v>
      </c>
      <c r="D12101" s="213" t="s">
        <v>284</v>
      </c>
      <c r="E12101" s="213">
        <v>45</v>
      </c>
      <c r="F12101" s="213" t="s">
        <v>211</v>
      </c>
    </row>
    <row r="12102" spans="1:6" x14ac:dyDescent="0.3">
      <c r="A12102" s="213">
        <v>2015</v>
      </c>
      <c r="B12102" s="213" t="s">
        <v>93</v>
      </c>
      <c r="C12102" s="213" t="s">
        <v>86</v>
      </c>
      <c r="D12102" s="213" t="s">
        <v>33</v>
      </c>
      <c r="E12102" s="213">
        <v>68</v>
      </c>
      <c r="F12102" s="213" t="s">
        <v>211</v>
      </c>
    </row>
    <row r="12103" spans="1:6" x14ac:dyDescent="0.3">
      <c r="A12103" s="213">
        <v>2015</v>
      </c>
      <c r="B12103" s="213" t="s">
        <v>93</v>
      </c>
      <c r="C12103" s="213" t="s">
        <v>86</v>
      </c>
      <c r="D12103" s="213" t="s">
        <v>60</v>
      </c>
      <c r="E12103" s="213">
        <v>88</v>
      </c>
      <c r="F12103" s="213" t="s">
        <v>211</v>
      </c>
    </row>
    <row r="12104" spans="1:6" x14ac:dyDescent="0.3">
      <c r="A12104" s="213">
        <v>2015</v>
      </c>
      <c r="B12104" s="213" t="s">
        <v>93</v>
      </c>
      <c r="C12104" s="213" t="s">
        <v>86</v>
      </c>
      <c r="D12104" s="213" t="s">
        <v>25</v>
      </c>
      <c r="E12104" s="213">
        <v>220</v>
      </c>
      <c r="F12104" s="213" t="s">
        <v>211</v>
      </c>
    </row>
    <row r="12105" spans="1:6" x14ac:dyDescent="0.3">
      <c r="A12105" s="213">
        <v>2015</v>
      </c>
      <c r="B12105" s="213" t="s">
        <v>93</v>
      </c>
      <c r="C12105" s="213" t="s">
        <v>86</v>
      </c>
      <c r="D12105" s="213" t="s">
        <v>7</v>
      </c>
      <c r="E12105" s="213">
        <v>366</v>
      </c>
      <c r="F12105" s="213" t="s">
        <v>211</v>
      </c>
    </row>
    <row r="12106" spans="1:6" x14ac:dyDescent="0.3">
      <c r="A12106" s="213">
        <v>2015</v>
      </c>
      <c r="B12106" s="213" t="s">
        <v>93</v>
      </c>
      <c r="C12106" s="213" t="s">
        <v>86</v>
      </c>
      <c r="D12106" s="213" t="s">
        <v>36</v>
      </c>
      <c r="E12106" s="213">
        <v>105</v>
      </c>
      <c r="F12106" s="213" t="s">
        <v>211</v>
      </c>
    </row>
    <row r="12107" spans="1:6" x14ac:dyDescent="0.3">
      <c r="A12107" s="213">
        <v>2015</v>
      </c>
      <c r="B12107" s="213" t="s">
        <v>93</v>
      </c>
      <c r="C12107" s="213" t="s">
        <v>86</v>
      </c>
      <c r="D12107" s="213" t="s">
        <v>21</v>
      </c>
      <c r="E12107" s="213">
        <v>100</v>
      </c>
      <c r="F12107" s="213" t="s">
        <v>211</v>
      </c>
    </row>
    <row r="12108" spans="1:6" x14ac:dyDescent="0.3">
      <c r="A12108" s="213">
        <v>2015</v>
      </c>
      <c r="B12108" s="213" t="s">
        <v>93</v>
      </c>
      <c r="C12108" s="213" t="s">
        <v>86</v>
      </c>
      <c r="D12108" s="213" t="s">
        <v>286</v>
      </c>
      <c r="E12108" s="213">
        <v>34</v>
      </c>
      <c r="F12108" s="213" t="s">
        <v>211</v>
      </c>
    </row>
    <row r="12109" spans="1:6" x14ac:dyDescent="0.3">
      <c r="A12109" s="213">
        <v>2015</v>
      </c>
      <c r="B12109" s="213" t="s">
        <v>93</v>
      </c>
      <c r="C12109" s="213" t="s">
        <v>86</v>
      </c>
      <c r="D12109" s="213" t="s">
        <v>16</v>
      </c>
      <c r="E12109" s="213">
        <v>217</v>
      </c>
      <c r="F12109" s="213" t="s">
        <v>211</v>
      </c>
    </row>
    <row r="12110" spans="1:6" x14ac:dyDescent="0.3">
      <c r="A12110" s="213">
        <v>2015</v>
      </c>
      <c r="B12110" s="213" t="s">
        <v>93</v>
      </c>
      <c r="C12110" s="213" t="s">
        <v>86</v>
      </c>
      <c r="D12110" s="213" t="s">
        <v>2</v>
      </c>
      <c r="E12110" s="213">
        <v>582</v>
      </c>
      <c r="F12110" s="213" t="s">
        <v>211</v>
      </c>
    </row>
    <row r="12111" spans="1:6" x14ac:dyDescent="0.3">
      <c r="A12111" s="213">
        <v>2015</v>
      </c>
      <c r="B12111" s="213" t="s">
        <v>93</v>
      </c>
      <c r="C12111" s="213" t="s">
        <v>86</v>
      </c>
      <c r="D12111" s="213" t="s">
        <v>4</v>
      </c>
      <c r="E12111" s="213">
        <v>565</v>
      </c>
      <c r="F12111" s="213" t="s">
        <v>211</v>
      </c>
    </row>
    <row r="12112" spans="1:6" x14ac:dyDescent="0.3">
      <c r="A12112" s="213">
        <v>2015</v>
      </c>
      <c r="B12112" s="213" t="s">
        <v>93</v>
      </c>
      <c r="C12112" s="213" t="s">
        <v>86</v>
      </c>
      <c r="D12112" s="213" t="s">
        <v>38</v>
      </c>
      <c r="E12112" s="213">
        <v>75</v>
      </c>
      <c r="F12112" s="213" t="s">
        <v>211</v>
      </c>
    </row>
    <row r="12113" spans="1:6" x14ac:dyDescent="0.3">
      <c r="A12113" s="213">
        <v>2015</v>
      </c>
      <c r="B12113" s="213" t="s">
        <v>93</v>
      </c>
      <c r="C12113" s="213" t="s">
        <v>86</v>
      </c>
      <c r="D12113" s="213" t="s">
        <v>275</v>
      </c>
      <c r="E12113" s="213">
        <v>45</v>
      </c>
      <c r="F12113" s="213" t="s">
        <v>211</v>
      </c>
    </row>
    <row r="12114" spans="1:6" x14ac:dyDescent="0.3">
      <c r="A12114" s="213">
        <v>2015</v>
      </c>
      <c r="B12114" s="213" t="s">
        <v>93</v>
      </c>
      <c r="C12114" s="213" t="s">
        <v>86</v>
      </c>
      <c r="D12114" s="213" t="s">
        <v>8</v>
      </c>
      <c r="E12114" s="213">
        <v>144</v>
      </c>
      <c r="F12114" s="213" t="s">
        <v>211</v>
      </c>
    </row>
    <row r="12115" spans="1:6" x14ac:dyDescent="0.3">
      <c r="A12115" s="213">
        <v>2015</v>
      </c>
      <c r="B12115" s="213" t="s">
        <v>93</v>
      </c>
      <c r="C12115" s="213" t="s">
        <v>86</v>
      </c>
      <c r="D12115" s="213" t="s">
        <v>78</v>
      </c>
      <c r="E12115" s="213">
        <v>284</v>
      </c>
      <c r="F12115" s="213" t="s">
        <v>211</v>
      </c>
    </row>
    <row r="12116" spans="1:6" x14ac:dyDescent="0.3">
      <c r="A12116" s="213">
        <v>2015</v>
      </c>
      <c r="B12116" s="213" t="s">
        <v>93</v>
      </c>
      <c r="C12116" s="213" t="s">
        <v>86</v>
      </c>
      <c r="D12116" s="213" t="s">
        <v>27</v>
      </c>
      <c r="E12116" s="213">
        <v>181</v>
      </c>
      <c r="F12116" s="213" t="s">
        <v>211</v>
      </c>
    </row>
    <row r="12117" spans="1:6" x14ac:dyDescent="0.3">
      <c r="A12117" s="213">
        <v>2015</v>
      </c>
      <c r="B12117" s="213" t="s">
        <v>93</v>
      </c>
      <c r="C12117" s="213" t="s">
        <v>86</v>
      </c>
      <c r="D12117" s="213" t="s">
        <v>13</v>
      </c>
      <c r="E12117" s="213">
        <v>78</v>
      </c>
      <c r="F12117" s="213" t="s">
        <v>211</v>
      </c>
    </row>
    <row r="12118" spans="1:6" x14ac:dyDescent="0.3">
      <c r="A12118" s="213">
        <v>2015</v>
      </c>
      <c r="B12118" s="213" t="s">
        <v>93</v>
      </c>
      <c r="C12118" s="213" t="s">
        <v>86</v>
      </c>
      <c r="D12118" s="213" t="s">
        <v>70</v>
      </c>
      <c r="E12118" s="213">
        <v>218</v>
      </c>
      <c r="F12118" s="213" t="s">
        <v>211</v>
      </c>
    </row>
    <row r="12119" spans="1:6" x14ac:dyDescent="0.3">
      <c r="A12119" s="213">
        <v>2015</v>
      </c>
      <c r="B12119" s="213" t="s">
        <v>93</v>
      </c>
      <c r="C12119" s="213" t="s">
        <v>86</v>
      </c>
      <c r="D12119" s="213" t="s">
        <v>72</v>
      </c>
      <c r="E12119" s="213">
        <v>74</v>
      </c>
      <c r="F12119" s="213" t="s">
        <v>211</v>
      </c>
    </row>
    <row r="12120" spans="1:6" x14ac:dyDescent="0.3">
      <c r="A12120" s="213">
        <v>2015</v>
      </c>
      <c r="B12120" s="213" t="s">
        <v>93</v>
      </c>
      <c r="C12120" s="213" t="s">
        <v>86</v>
      </c>
      <c r="D12120" s="213" t="s">
        <v>276</v>
      </c>
      <c r="E12120" s="213">
        <v>57</v>
      </c>
      <c r="F12120" s="213" t="s">
        <v>211</v>
      </c>
    </row>
    <row r="12121" spans="1:6" x14ac:dyDescent="0.3">
      <c r="A12121" s="213">
        <v>2015</v>
      </c>
      <c r="B12121" s="213" t="s">
        <v>93</v>
      </c>
      <c r="C12121" s="213" t="s">
        <v>86</v>
      </c>
      <c r="D12121" s="213" t="s">
        <v>6</v>
      </c>
      <c r="E12121" s="213">
        <v>531</v>
      </c>
      <c r="F12121" s="213" t="s">
        <v>211</v>
      </c>
    </row>
    <row r="12122" spans="1:6" x14ac:dyDescent="0.3">
      <c r="A12122" s="213">
        <v>2015</v>
      </c>
      <c r="B12122" s="213" t="s">
        <v>93</v>
      </c>
      <c r="C12122" s="213" t="s">
        <v>86</v>
      </c>
      <c r="D12122" s="213" t="s">
        <v>62</v>
      </c>
      <c r="E12122" s="213">
        <v>151</v>
      </c>
      <c r="F12122" s="213" t="s">
        <v>211</v>
      </c>
    </row>
    <row r="12123" spans="1:6" x14ac:dyDescent="0.3">
      <c r="A12123" s="213">
        <v>2015</v>
      </c>
      <c r="B12123" s="213" t="s">
        <v>93</v>
      </c>
      <c r="C12123" s="213" t="s">
        <v>86</v>
      </c>
      <c r="D12123" s="213" t="s">
        <v>5</v>
      </c>
      <c r="E12123" s="213">
        <v>431</v>
      </c>
      <c r="F12123" s="213" t="s">
        <v>211</v>
      </c>
    </row>
    <row r="12124" spans="1:6" x14ac:dyDescent="0.3">
      <c r="A12124" s="213">
        <v>2015</v>
      </c>
      <c r="B12124" s="213" t="s">
        <v>93</v>
      </c>
      <c r="C12124" s="213" t="s">
        <v>86</v>
      </c>
      <c r="D12124" s="213" t="s">
        <v>37</v>
      </c>
      <c r="E12124" s="213">
        <v>62</v>
      </c>
      <c r="F12124" s="213" t="s">
        <v>211</v>
      </c>
    </row>
    <row r="12125" spans="1:6" x14ac:dyDescent="0.3">
      <c r="A12125" s="213">
        <v>2015</v>
      </c>
      <c r="B12125" s="213" t="s">
        <v>93</v>
      </c>
      <c r="C12125" s="213" t="s">
        <v>86</v>
      </c>
      <c r="D12125" s="213" t="s">
        <v>76</v>
      </c>
      <c r="E12125" s="213">
        <v>320</v>
      </c>
      <c r="F12125" s="213" t="s">
        <v>211</v>
      </c>
    </row>
    <row r="12126" spans="1:6" x14ac:dyDescent="0.3">
      <c r="A12126" s="213">
        <v>2015</v>
      </c>
      <c r="B12126" s="213" t="s">
        <v>93</v>
      </c>
      <c r="C12126" s="213" t="s">
        <v>86</v>
      </c>
      <c r="D12126" s="213" t="s">
        <v>63</v>
      </c>
      <c r="E12126" s="213">
        <v>40</v>
      </c>
      <c r="F12126" s="213" t="s">
        <v>211</v>
      </c>
    </row>
    <row r="12127" spans="1:6" x14ac:dyDescent="0.3">
      <c r="A12127" s="213">
        <v>2015</v>
      </c>
      <c r="B12127" s="213" t="s">
        <v>93</v>
      </c>
      <c r="C12127" s="213" t="s">
        <v>86</v>
      </c>
      <c r="D12127" s="213" t="s">
        <v>277</v>
      </c>
      <c r="E12127" s="213">
        <v>76</v>
      </c>
      <c r="F12127" s="213" t="s">
        <v>211</v>
      </c>
    </row>
    <row r="12128" spans="1:6" x14ac:dyDescent="0.3">
      <c r="A12128" s="213">
        <v>2015</v>
      </c>
      <c r="B12128" s="213" t="s">
        <v>93</v>
      </c>
      <c r="C12128" s="213" t="s">
        <v>86</v>
      </c>
      <c r="D12128" s="213" t="s">
        <v>43</v>
      </c>
      <c r="E12128" s="213">
        <v>50</v>
      </c>
      <c r="F12128" s="213" t="s">
        <v>211</v>
      </c>
    </row>
    <row r="12129" spans="1:6" x14ac:dyDescent="0.3">
      <c r="A12129" s="213">
        <v>2015</v>
      </c>
      <c r="B12129" s="213" t="s">
        <v>93</v>
      </c>
      <c r="C12129" s="213" t="s">
        <v>86</v>
      </c>
      <c r="D12129" s="213" t="s">
        <v>65</v>
      </c>
      <c r="E12129" s="213">
        <v>83</v>
      </c>
      <c r="F12129" s="213" t="s">
        <v>211</v>
      </c>
    </row>
    <row r="12130" spans="1:6" x14ac:dyDescent="0.3">
      <c r="A12130" s="213">
        <v>2015</v>
      </c>
      <c r="B12130" s="213" t="s">
        <v>93</v>
      </c>
      <c r="C12130" s="213" t="s">
        <v>86</v>
      </c>
      <c r="D12130" s="213" t="s">
        <v>22</v>
      </c>
      <c r="E12130" s="213">
        <v>85</v>
      </c>
      <c r="F12130" s="213" t="s">
        <v>211</v>
      </c>
    </row>
    <row r="12131" spans="1:6" x14ac:dyDescent="0.3">
      <c r="A12131" s="213">
        <v>2015</v>
      </c>
      <c r="B12131" s="213" t="s">
        <v>93</v>
      </c>
      <c r="C12131" s="213" t="s">
        <v>86</v>
      </c>
      <c r="D12131" s="213" t="s">
        <v>61</v>
      </c>
      <c r="E12131" s="213">
        <v>42</v>
      </c>
      <c r="F12131" s="213" t="s">
        <v>211</v>
      </c>
    </row>
    <row r="12132" spans="1:6" x14ac:dyDescent="0.3">
      <c r="A12132" s="213">
        <v>2015</v>
      </c>
      <c r="B12132" s="213" t="s">
        <v>93</v>
      </c>
      <c r="C12132" s="213" t="s">
        <v>86</v>
      </c>
      <c r="D12132" s="213" t="s">
        <v>23</v>
      </c>
      <c r="E12132" s="213">
        <v>102</v>
      </c>
      <c r="F12132" s="213" t="s">
        <v>211</v>
      </c>
    </row>
    <row r="12133" spans="1:6" x14ac:dyDescent="0.3">
      <c r="A12133" s="213">
        <v>2015</v>
      </c>
      <c r="B12133" s="213" t="s">
        <v>93</v>
      </c>
      <c r="C12133" s="213" t="s">
        <v>86</v>
      </c>
      <c r="D12133" s="213" t="s">
        <v>12</v>
      </c>
      <c r="E12133" s="213">
        <v>64</v>
      </c>
      <c r="F12133" s="213" t="s">
        <v>211</v>
      </c>
    </row>
    <row r="12134" spans="1:6" x14ac:dyDescent="0.3">
      <c r="A12134" s="213">
        <v>2015</v>
      </c>
      <c r="B12134" s="213" t="s">
        <v>93</v>
      </c>
      <c r="C12134" s="213" t="s">
        <v>86</v>
      </c>
      <c r="D12134" s="213" t="s">
        <v>278</v>
      </c>
      <c r="E12134" s="213">
        <v>218</v>
      </c>
      <c r="F12134" s="213" t="s">
        <v>211</v>
      </c>
    </row>
    <row r="12135" spans="1:6" x14ac:dyDescent="0.3">
      <c r="A12135" s="213">
        <v>2015</v>
      </c>
      <c r="B12135" s="213" t="s">
        <v>93</v>
      </c>
      <c r="C12135" s="213" t="s">
        <v>86</v>
      </c>
      <c r="D12135" s="213" t="s">
        <v>19</v>
      </c>
      <c r="E12135" s="213">
        <v>102</v>
      </c>
      <c r="F12135" s="213" t="s">
        <v>211</v>
      </c>
    </row>
    <row r="12136" spans="1:6" x14ac:dyDescent="0.3">
      <c r="A12136" s="213">
        <v>2015</v>
      </c>
      <c r="B12136" s="213" t="s">
        <v>93</v>
      </c>
      <c r="C12136" s="213" t="s">
        <v>86</v>
      </c>
      <c r="D12136" s="213" t="s">
        <v>45</v>
      </c>
      <c r="E12136" s="213">
        <v>34</v>
      </c>
      <c r="F12136" s="213" t="s">
        <v>211</v>
      </c>
    </row>
    <row r="12137" spans="1:6" x14ac:dyDescent="0.3">
      <c r="A12137" s="213">
        <v>2015</v>
      </c>
      <c r="B12137" s="213" t="s">
        <v>93</v>
      </c>
      <c r="C12137" s="213" t="s">
        <v>86</v>
      </c>
      <c r="D12137" s="213" t="s">
        <v>48</v>
      </c>
      <c r="E12137" s="213">
        <v>94</v>
      </c>
      <c r="F12137" s="213" t="s">
        <v>211</v>
      </c>
    </row>
    <row r="12138" spans="1:6" x14ac:dyDescent="0.3">
      <c r="A12138" s="213">
        <v>2015</v>
      </c>
      <c r="B12138" s="213" t="s">
        <v>93</v>
      </c>
      <c r="C12138" s="213" t="s">
        <v>86</v>
      </c>
      <c r="D12138" s="213" t="s">
        <v>34</v>
      </c>
      <c r="E12138" s="213">
        <v>34</v>
      </c>
      <c r="F12138" s="213" t="s">
        <v>211</v>
      </c>
    </row>
    <row r="12139" spans="1:6" x14ac:dyDescent="0.3">
      <c r="A12139" s="213">
        <v>2015</v>
      </c>
      <c r="B12139" s="213" t="s">
        <v>93</v>
      </c>
      <c r="C12139" s="213" t="s">
        <v>86</v>
      </c>
      <c r="D12139" s="213" t="s">
        <v>3</v>
      </c>
      <c r="E12139" s="213">
        <v>546</v>
      </c>
      <c r="F12139" s="213" t="s">
        <v>211</v>
      </c>
    </row>
    <row r="12140" spans="1:6" x14ac:dyDescent="0.3">
      <c r="A12140" s="213">
        <v>2015</v>
      </c>
      <c r="B12140" s="213" t="s">
        <v>93</v>
      </c>
      <c r="C12140" s="213" t="s">
        <v>86</v>
      </c>
      <c r="D12140" s="213" t="s">
        <v>80</v>
      </c>
      <c r="E12140" s="213">
        <v>154</v>
      </c>
      <c r="F12140" s="213" t="s">
        <v>211</v>
      </c>
    </row>
    <row r="12141" spans="1:6" x14ac:dyDescent="0.3">
      <c r="A12141" s="213">
        <v>2015</v>
      </c>
      <c r="B12141" s="213" t="s">
        <v>93</v>
      </c>
      <c r="C12141" s="213" t="s">
        <v>86</v>
      </c>
      <c r="D12141" s="213" t="s">
        <v>39</v>
      </c>
      <c r="E12141" s="213">
        <v>161</v>
      </c>
      <c r="F12141" s="213" t="s">
        <v>211</v>
      </c>
    </row>
    <row r="12142" spans="1:6" x14ac:dyDescent="0.3">
      <c r="A12142" s="213">
        <v>2015</v>
      </c>
      <c r="B12142" s="213" t="s">
        <v>93</v>
      </c>
      <c r="C12142" s="213" t="s">
        <v>86</v>
      </c>
      <c r="D12142" s="213" t="s">
        <v>14</v>
      </c>
      <c r="E12142" s="213">
        <v>591</v>
      </c>
      <c r="F12142" s="213" t="s">
        <v>211</v>
      </c>
    </row>
    <row r="12143" spans="1:6" x14ac:dyDescent="0.3">
      <c r="A12143" s="213">
        <v>2015</v>
      </c>
      <c r="B12143" s="213" t="s">
        <v>93</v>
      </c>
      <c r="C12143" s="213" t="s">
        <v>86</v>
      </c>
      <c r="D12143" s="213" t="s">
        <v>68</v>
      </c>
      <c r="E12143" s="213">
        <v>87</v>
      </c>
      <c r="F12143" s="213" t="s">
        <v>211</v>
      </c>
    </row>
    <row r="12144" spans="1:6" x14ac:dyDescent="0.3">
      <c r="A12144" s="213">
        <v>2015</v>
      </c>
      <c r="B12144" s="213" t="s">
        <v>93</v>
      </c>
      <c r="C12144" s="213" t="s">
        <v>86</v>
      </c>
      <c r="D12144" s="213" t="s">
        <v>69</v>
      </c>
      <c r="E12144" s="213">
        <v>61</v>
      </c>
      <c r="F12144" s="213" t="s">
        <v>211</v>
      </c>
    </row>
    <row r="12145" spans="1:6" x14ac:dyDescent="0.3">
      <c r="A12145" s="213">
        <v>2015</v>
      </c>
      <c r="B12145" s="213" t="s">
        <v>93</v>
      </c>
      <c r="C12145" s="213" t="s">
        <v>86</v>
      </c>
      <c r="D12145" s="213" t="s">
        <v>24</v>
      </c>
      <c r="E12145" s="213">
        <v>305</v>
      </c>
      <c r="F12145" s="213" t="s">
        <v>211</v>
      </c>
    </row>
    <row r="12146" spans="1:6" x14ac:dyDescent="0.3">
      <c r="A12146" s="213">
        <v>2015</v>
      </c>
      <c r="B12146" s="213" t="s">
        <v>93</v>
      </c>
      <c r="C12146" s="213" t="s">
        <v>86</v>
      </c>
      <c r="D12146" s="213" t="s">
        <v>9</v>
      </c>
      <c r="E12146" s="213">
        <v>205</v>
      </c>
      <c r="F12146" s="213" t="s">
        <v>211</v>
      </c>
    </row>
    <row r="12147" spans="1:6" x14ac:dyDescent="0.3">
      <c r="A12147" s="213">
        <v>2015</v>
      </c>
      <c r="B12147" s="213" t="s">
        <v>93</v>
      </c>
      <c r="C12147" s="213" t="s">
        <v>86</v>
      </c>
      <c r="D12147" s="213" t="s">
        <v>67</v>
      </c>
      <c r="E12147" s="213">
        <v>132</v>
      </c>
      <c r="F12147" s="213" t="s">
        <v>211</v>
      </c>
    </row>
    <row r="12148" spans="1:6" x14ac:dyDescent="0.3">
      <c r="A12148" s="213">
        <v>2015</v>
      </c>
      <c r="B12148" s="213" t="s">
        <v>93</v>
      </c>
      <c r="C12148" s="213" t="s">
        <v>86</v>
      </c>
      <c r="D12148" s="213" t="s">
        <v>28</v>
      </c>
      <c r="E12148" s="213">
        <v>180</v>
      </c>
      <c r="F12148" s="213" t="s">
        <v>211</v>
      </c>
    </row>
    <row r="12149" spans="1:6" x14ac:dyDescent="0.3">
      <c r="A12149" s="213">
        <v>2015</v>
      </c>
      <c r="B12149" s="213" t="s">
        <v>93</v>
      </c>
      <c r="C12149" s="213" t="s">
        <v>86</v>
      </c>
      <c r="D12149" s="213" t="s">
        <v>31</v>
      </c>
      <c r="E12149" s="213">
        <v>147</v>
      </c>
      <c r="F12149" s="213" t="s">
        <v>211</v>
      </c>
    </row>
    <row r="12150" spans="1:6" x14ac:dyDescent="0.3">
      <c r="A12150" s="213">
        <v>2015</v>
      </c>
      <c r="B12150" s="213" t="s">
        <v>93</v>
      </c>
      <c r="C12150" s="213" t="s">
        <v>86</v>
      </c>
      <c r="D12150" s="213" t="s">
        <v>64</v>
      </c>
      <c r="E12150" s="213">
        <v>187</v>
      </c>
      <c r="F12150" s="213" t="s">
        <v>211</v>
      </c>
    </row>
    <row r="12151" spans="1:6" x14ac:dyDescent="0.3">
      <c r="A12151" s="213">
        <v>2015</v>
      </c>
      <c r="B12151" s="213" t="s">
        <v>93</v>
      </c>
      <c r="C12151" s="213" t="s">
        <v>86</v>
      </c>
      <c r="D12151" s="213" t="s">
        <v>280</v>
      </c>
      <c r="E12151" s="213">
        <v>48</v>
      </c>
      <c r="F12151" s="213" t="s">
        <v>211</v>
      </c>
    </row>
    <row r="12152" spans="1:6" x14ac:dyDescent="0.3">
      <c r="A12152" s="213">
        <v>2015</v>
      </c>
      <c r="B12152" s="213" t="s">
        <v>93</v>
      </c>
      <c r="C12152" s="213" t="s">
        <v>86</v>
      </c>
      <c r="D12152" s="213" t="s">
        <v>73</v>
      </c>
      <c r="E12152" s="213">
        <v>389</v>
      </c>
      <c r="F12152" s="213" t="s">
        <v>211</v>
      </c>
    </row>
    <row r="12153" spans="1:6" x14ac:dyDescent="0.3">
      <c r="A12153" s="213">
        <v>2015</v>
      </c>
      <c r="B12153" s="213" t="s">
        <v>93</v>
      </c>
      <c r="C12153" s="213" t="s">
        <v>86</v>
      </c>
      <c r="D12153" s="213" t="s">
        <v>26</v>
      </c>
      <c r="E12153" s="213">
        <v>105</v>
      </c>
      <c r="F12153" s="213" t="s">
        <v>211</v>
      </c>
    </row>
    <row r="12154" spans="1:6" x14ac:dyDescent="0.3">
      <c r="A12154" s="213">
        <v>2015</v>
      </c>
      <c r="B12154" s="213" t="s">
        <v>93</v>
      </c>
      <c r="C12154" s="213" t="s">
        <v>86</v>
      </c>
      <c r="D12154" s="213" t="s">
        <v>32</v>
      </c>
      <c r="E12154" s="213">
        <v>96</v>
      </c>
      <c r="F12154" s="213" t="s">
        <v>211</v>
      </c>
    </row>
    <row r="12155" spans="1:6" x14ac:dyDescent="0.3">
      <c r="A12155" s="213">
        <v>2015</v>
      </c>
      <c r="B12155" s="213" t="s">
        <v>93</v>
      </c>
      <c r="C12155" s="213" t="s">
        <v>86</v>
      </c>
      <c r="D12155" s="213" t="s">
        <v>46</v>
      </c>
      <c r="E12155" s="213">
        <v>226</v>
      </c>
      <c r="F12155" s="213" t="s">
        <v>211</v>
      </c>
    </row>
    <row r="12156" spans="1:6" x14ac:dyDescent="0.3">
      <c r="A12156" s="213">
        <v>2015</v>
      </c>
      <c r="B12156" s="213" t="s">
        <v>93</v>
      </c>
      <c r="C12156" s="213" t="s">
        <v>86</v>
      </c>
      <c r="D12156" s="213" t="s">
        <v>75</v>
      </c>
      <c r="E12156" s="213">
        <v>223</v>
      </c>
      <c r="F12156" s="213" t="s">
        <v>211</v>
      </c>
    </row>
    <row r="12157" spans="1:6" x14ac:dyDescent="0.3">
      <c r="A12157" s="213">
        <v>2015</v>
      </c>
      <c r="B12157" s="213" t="s">
        <v>93</v>
      </c>
      <c r="C12157" s="213" t="s">
        <v>86</v>
      </c>
      <c r="D12157" s="213" t="s">
        <v>10</v>
      </c>
      <c r="E12157" s="213">
        <v>433</v>
      </c>
      <c r="F12157" s="213" t="s">
        <v>211</v>
      </c>
    </row>
    <row r="12158" spans="1:6" x14ac:dyDescent="0.3">
      <c r="A12158" s="213">
        <v>2015</v>
      </c>
      <c r="B12158" s="213" t="s">
        <v>93</v>
      </c>
      <c r="C12158" s="213" t="s">
        <v>86</v>
      </c>
      <c r="D12158" s="213" t="s">
        <v>291</v>
      </c>
      <c r="E12158" s="213">
        <v>32</v>
      </c>
      <c r="F12158" s="213" t="s">
        <v>211</v>
      </c>
    </row>
    <row r="12159" spans="1:6" x14ac:dyDescent="0.3">
      <c r="A12159" s="213">
        <v>2015</v>
      </c>
      <c r="B12159" s="213" t="s">
        <v>93</v>
      </c>
      <c r="C12159" s="213" t="s">
        <v>86</v>
      </c>
      <c r="D12159" s="213" t="s">
        <v>15</v>
      </c>
      <c r="E12159" s="213">
        <v>324</v>
      </c>
      <c r="F12159" s="213" t="s">
        <v>211</v>
      </c>
    </row>
    <row r="12160" spans="1:6" x14ac:dyDescent="0.3">
      <c r="A12160" s="213">
        <v>2015</v>
      </c>
      <c r="B12160" s="213" t="s">
        <v>93</v>
      </c>
      <c r="C12160" s="213" t="s">
        <v>86</v>
      </c>
      <c r="D12160" s="213" t="s">
        <v>18</v>
      </c>
      <c r="E12160" s="213">
        <v>371</v>
      </c>
      <c r="F12160" s="213" t="s">
        <v>211</v>
      </c>
    </row>
    <row r="12161" spans="1:6" x14ac:dyDescent="0.3">
      <c r="A12161" s="213">
        <v>2015</v>
      </c>
      <c r="B12161" s="213" t="s">
        <v>93</v>
      </c>
      <c r="C12161" s="213" t="s">
        <v>86</v>
      </c>
      <c r="D12161" s="213" t="s">
        <v>77</v>
      </c>
      <c r="E12161" s="213">
        <v>176</v>
      </c>
      <c r="F12161" s="213" t="s">
        <v>211</v>
      </c>
    </row>
    <row r="12162" spans="1:6" x14ac:dyDescent="0.3">
      <c r="A12162" s="213">
        <v>2015</v>
      </c>
      <c r="B12162" s="213" t="s">
        <v>93</v>
      </c>
      <c r="C12162" s="213" t="s">
        <v>86</v>
      </c>
      <c r="D12162" s="213" t="s">
        <v>71</v>
      </c>
      <c r="E12162" s="213">
        <v>148</v>
      </c>
      <c r="F12162" s="213" t="s">
        <v>211</v>
      </c>
    </row>
    <row r="12163" spans="1:6" x14ac:dyDescent="0.3">
      <c r="A12163" s="213">
        <v>2015</v>
      </c>
      <c r="B12163" s="213" t="s">
        <v>93</v>
      </c>
      <c r="C12163" s="213" t="s">
        <v>86</v>
      </c>
      <c r="D12163" s="213" t="s">
        <v>52</v>
      </c>
      <c r="E12163" s="213">
        <v>51</v>
      </c>
      <c r="F12163" s="213" t="s">
        <v>211</v>
      </c>
    </row>
    <row r="12164" spans="1:6" x14ac:dyDescent="0.3">
      <c r="A12164" s="213">
        <v>2015</v>
      </c>
      <c r="B12164" s="213" t="s">
        <v>93</v>
      </c>
      <c r="C12164" s="213" t="s">
        <v>86</v>
      </c>
      <c r="D12164" s="213" t="s">
        <v>20</v>
      </c>
      <c r="E12164" s="213">
        <v>199</v>
      </c>
      <c r="F12164" s="213" t="s">
        <v>211</v>
      </c>
    </row>
    <row r="12165" spans="1:6" x14ac:dyDescent="0.3">
      <c r="A12165" s="213">
        <v>2015</v>
      </c>
      <c r="B12165" s="213" t="s">
        <v>93</v>
      </c>
      <c r="C12165" s="213" t="s">
        <v>86</v>
      </c>
      <c r="D12165" s="213" t="s">
        <v>95</v>
      </c>
      <c r="E12165" s="213">
        <v>446</v>
      </c>
      <c r="F12165" s="213" t="s">
        <v>211</v>
      </c>
    </row>
    <row r="12166" spans="1:6" x14ac:dyDescent="0.3">
      <c r="A12166" s="213">
        <v>2015</v>
      </c>
      <c r="B12166" s="213" t="s">
        <v>93</v>
      </c>
      <c r="C12166" s="213" t="s">
        <v>86</v>
      </c>
      <c r="D12166" s="213" t="s">
        <v>30</v>
      </c>
      <c r="E12166" s="213">
        <v>42</v>
      </c>
      <c r="F12166" s="213" t="s">
        <v>211</v>
      </c>
    </row>
    <row r="12167" spans="1:6" x14ac:dyDescent="0.3">
      <c r="A12167" s="213">
        <v>2015</v>
      </c>
      <c r="B12167" s="213" t="s">
        <v>93</v>
      </c>
      <c r="C12167" s="213" t="s">
        <v>86</v>
      </c>
      <c r="D12167" s="213" t="s">
        <v>281</v>
      </c>
      <c r="E12167" s="292">
        <v>1107</v>
      </c>
      <c r="F12167" s="213" t="s">
        <v>211</v>
      </c>
    </row>
    <row r="12168" spans="1:6" x14ac:dyDescent="0.3">
      <c r="A12168" s="213">
        <v>2015</v>
      </c>
      <c r="B12168" s="213" t="s">
        <v>93</v>
      </c>
      <c r="C12168" s="213" t="s">
        <v>86</v>
      </c>
      <c r="D12168" s="213" t="s">
        <v>282</v>
      </c>
      <c r="E12168" s="213">
        <v>84</v>
      </c>
      <c r="F12168" s="213" t="s">
        <v>211</v>
      </c>
    </row>
    <row r="12169" spans="1:6" x14ac:dyDescent="0.3">
      <c r="A12169" s="213">
        <v>2015</v>
      </c>
      <c r="B12169" s="213" t="s">
        <v>93</v>
      </c>
      <c r="C12169" s="213" t="s">
        <v>86</v>
      </c>
      <c r="D12169" s="213" t="s">
        <v>145</v>
      </c>
      <c r="E12169" s="292">
        <v>3584</v>
      </c>
      <c r="F12169" s="213" t="s">
        <v>211</v>
      </c>
    </row>
    <row r="12170" spans="1:6" x14ac:dyDescent="0.3">
      <c r="A12170" s="213">
        <v>2015</v>
      </c>
      <c r="B12170" s="213" t="s">
        <v>93</v>
      </c>
      <c r="C12170" s="213" t="s">
        <v>86</v>
      </c>
      <c r="D12170" s="213" t="s">
        <v>146</v>
      </c>
      <c r="E12170" s="292">
        <v>2430</v>
      </c>
      <c r="F12170" s="213" t="s">
        <v>211</v>
      </c>
    </row>
    <row r="12171" spans="1:6" x14ac:dyDescent="0.3">
      <c r="A12171" s="213">
        <v>2015</v>
      </c>
      <c r="B12171" s="213" t="s">
        <v>93</v>
      </c>
      <c r="C12171" s="213" t="s">
        <v>86</v>
      </c>
      <c r="D12171" s="213" t="s">
        <v>147</v>
      </c>
      <c r="E12171" s="292">
        <v>4579</v>
      </c>
      <c r="F12171" s="213" t="s">
        <v>211</v>
      </c>
    </row>
    <row r="12172" spans="1:6" x14ac:dyDescent="0.3">
      <c r="A12172" s="213">
        <v>2015</v>
      </c>
      <c r="B12172" s="213" t="s">
        <v>93</v>
      </c>
      <c r="C12172" s="213" t="s">
        <v>84</v>
      </c>
      <c r="D12172" s="213" t="s">
        <v>79</v>
      </c>
      <c r="E12172" s="213">
        <v>110</v>
      </c>
      <c r="F12172" s="213" t="s">
        <v>211</v>
      </c>
    </row>
    <row r="12173" spans="1:6" x14ac:dyDescent="0.3">
      <c r="A12173" s="213">
        <v>2015</v>
      </c>
      <c r="B12173" s="213" t="s">
        <v>93</v>
      </c>
      <c r="C12173" s="213" t="s">
        <v>84</v>
      </c>
      <c r="D12173" s="213" t="s">
        <v>17</v>
      </c>
      <c r="E12173" s="213">
        <v>71</v>
      </c>
      <c r="F12173" s="213" t="s">
        <v>211</v>
      </c>
    </row>
    <row r="12174" spans="1:6" x14ac:dyDescent="0.3">
      <c r="A12174" s="213">
        <v>2015</v>
      </c>
      <c r="B12174" s="213" t="s">
        <v>93</v>
      </c>
      <c r="C12174" s="213" t="s">
        <v>84</v>
      </c>
      <c r="D12174" s="213" t="s">
        <v>11</v>
      </c>
      <c r="E12174" s="213">
        <v>124</v>
      </c>
      <c r="F12174" s="213" t="s">
        <v>211</v>
      </c>
    </row>
    <row r="12175" spans="1:6" x14ac:dyDescent="0.3">
      <c r="A12175" s="213">
        <v>2015</v>
      </c>
      <c r="B12175" s="213" t="s">
        <v>93</v>
      </c>
      <c r="C12175" s="213" t="s">
        <v>84</v>
      </c>
      <c r="D12175" s="213" t="s">
        <v>56</v>
      </c>
      <c r="E12175" s="213">
        <v>31</v>
      </c>
      <c r="F12175" s="213" t="s">
        <v>211</v>
      </c>
    </row>
    <row r="12176" spans="1:6" x14ac:dyDescent="0.3">
      <c r="A12176" s="213">
        <v>2015</v>
      </c>
      <c r="B12176" s="213" t="s">
        <v>93</v>
      </c>
      <c r="C12176" s="213" t="s">
        <v>84</v>
      </c>
      <c r="D12176" s="213" t="s">
        <v>29</v>
      </c>
      <c r="E12176" s="213">
        <v>36</v>
      </c>
      <c r="F12176" s="213" t="s">
        <v>211</v>
      </c>
    </row>
    <row r="12177" spans="1:6" x14ac:dyDescent="0.3">
      <c r="A12177" s="213">
        <v>2015</v>
      </c>
      <c r="B12177" s="213" t="s">
        <v>93</v>
      </c>
      <c r="C12177" s="213" t="s">
        <v>84</v>
      </c>
      <c r="D12177" s="213" t="s">
        <v>47</v>
      </c>
      <c r="E12177" s="213">
        <v>93</v>
      </c>
      <c r="F12177" s="213" t="s">
        <v>211</v>
      </c>
    </row>
    <row r="12178" spans="1:6" x14ac:dyDescent="0.3">
      <c r="A12178" s="213">
        <v>2015</v>
      </c>
      <c r="B12178" s="213" t="s">
        <v>93</v>
      </c>
      <c r="C12178" s="213" t="s">
        <v>84</v>
      </c>
      <c r="D12178" s="213" t="s">
        <v>74</v>
      </c>
      <c r="E12178" s="213">
        <v>80</v>
      </c>
      <c r="F12178" s="213" t="s">
        <v>211</v>
      </c>
    </row>
    <row r="12179" spans="1:6" x14ac:dyDescent="0.3">
      <c r="A12179" s="213">
        <v>2015</v>
      </c>
      <c r="B12179" s="213" t="s">
        <v>93</v>
      </c>
      <c r="C12179" s="213" t="s">
        <v>84</v>
      </c>
      <c r="D12179" s="213" t="s">
        <v>60</v>
      </c>
      <c r="E12179" s="213">
        <v>35</v>
      </c>
      <c r="F12179" s="213" t="s">
        <v>211</v>
      </c>
    </row>
    <row r="12180" spans="1:6" x14ac:dyDescent="0.3">
      <c r="A12180" s="213">
        <v>2015</v>
      </c>
      <c r="B12180" s="213" t="s">
        <v>93</v>
      </c>
      <c r="C12180" s="213" t="s">
        <v>84</v>
      </c>
      <c r="D12180" s="213" t="s">
        <v>25</v>
      </c>
      <c r="E12180" s="213">
        <v>71</v>
      </c>
      <c r="F12180" s="213" t="s">
        <v>211</v>
      </c>
    </row>
    <row r="12181" spans="1:6" x14ac:dyDescent="0.3">
      <c r="A12181" s="213">
        <v>2015</v>
      </c>
      <c r="B12181" s="213" t="s">
        <v>93</v>
      </c>
      <c r="C12181" s="213" t="s">
        <v>84</v>
      </c>
      <c r="D12181" s="213" t="s">
        <v>7</v>
      </c>
      <c r="E12181" s="213">
        <v>113</v>
      </c>
      <c r="F12181" s="213" t="s">
        <v>211</v>
      </c>
    </row>
    <row r="12182" spans="1:6" x14ac:dyDescent="0.3">
      <c r="A12182" s="213">
        <v>2015</v>
      </c>
      <c r="B12182" s="213" t="s">
        <v>93</v>
      </c>
      <c r="C12182" s="213" t="s">
        <v>84</v>
      </c>
      <c r="D12182" s="213" t="s">
        <v>21</v>
      </c>
      <c r="E12182" s="213">
        <v>30</v>
      </c>
      <c r="F12182" s="213" t="s">
        <v>211</v>
      </c>
    </row>
    <row r="12183" spans="1:6" x14ac:dyDescent="0.3">
      <c r="A12183" s="213">
        <v>2015</v>
      </c>
      <c r="B12183" s="213" t="s">
        <v>93</v>
      </c>
      <c r="C12183" s="213" t="s">
        <v>84</v>
      </c>
      <c r="D12183" s="213" t="s">
        <v>16</v>
      </c>
      <c r="E12183" s="213">
        <v>81</v>
      </c>
      <c r="F12183" s="213" t="s">
        <v>211</v>
      </c>
    </row>
    <row r="12184" spans="1:6" x14ac:dyDescent="0.3">
      <c r="A12184" s="213">
        <v>2015</v>
      </c>
      <c r="B12184" s="213" t="s">
        <v>93</v>
      </c>
      <c r="C12184" s="213" t="s">
        <v>84</v>
      </c>
      <c r="D12184" s="213" t="s">
        <v>2</v>
      </c>
      <c r="E12184" s="213">
        <v>185</v>
      </c>
      <c r="F12184" s="213" t="s">
        <v>211</v>
      </c>
    </row>
    <row r="12185" spans="1:6" x14ac:dyDescent="0.3">
      <c r="A12185" s="213">
        <v>2015</v>
      </c>
      <c r="B12185" s="213" t="s">
        <v>93</v>
      </c>
      <c r="C12185" s="213" t="s">
        <v>84</v>
      </c>
      <c r="D12185" s="213" t="s">
        <v>4</v>
      </c>
      <c r="E12185" s="213">
        <v>175</v>
      </c>
      <c r="F12185" s="213" t="s">
        <v>211</v>
      </c>
    </row>
    <row r="12186" spans="1:6" x14ac:dyDescent="0.3">
      <c r="A12186" s="213">
        <v>2015</v>
      </c>
      <c r="B12186" s="213" t="s">
        <v>93</v>
      </c>
      <c r="C12186" s="213" t="s">
        <v>84</v>
      </c>
      <c r="D12186" s="213" t="s">
        <v>8</v>
      </c>
      <c r="E12186" s="213">
        <v>47</v>
      </c>
      <c r="F12186" s="213" t="s">
        <v>211</v>
      </c>
    </row>
    <row r="12187" spans="1:6" x14ac:dyDescent="0.3">
      <c r="A12187" s="213">
        <v>2015</v>
      </c>
      <c r="B12187" s="213" t="s">
        <v>93</v>
      </c>
      <c r="C12187" s="213" t="s">
        <v>84</v>
      </c>
      <c r="D12187" s="213" t="s">
        <v>78</v>
      </c>
      <c r="E12187" s="213">
        <v>65</v>
      </c>
      <c r="F12187" s="213" t="s">
        <v>211</v>
      </c>
    </row>
    <row r="12188" spans="1:6" x14ac:dyDescent="0.3">
      <c r="A12188" s="213">
        <v>2015</v>
      </c>
      <c r="B12188" s="213" t="s">
        <v>93</v>
      </c>
      <c r="C12188" s="213" t="s">
        <v>84</v>
      </c>
      <c r="D12188" s="213" t="s">
        <v>27</v>
      </c>
      <c r="E12188" s="213">
        <v>49</v>
      </c>
      <c r="F12188" s="213" t="s">
        <v>211</v>
      </c>
    </row>
    <row r="12189" spans="1:6" x14ac:dyDescent="0.3">
      <c r="A12189" s="213">
        <v>2015</v>
      </c>
      <c r="B12189" s="213" t="s">
        <v>93</v>
      </c>
      <c r="C12189" s="213" t="s">
        <v>84</v>
      </c>
      <c r="D12189" s="213" t="s">
        <v>70</v>
      </c>
      <c r="E12189" s="213">
        <v>57</v>
      </c>
      <c r="F12189" s="213" t="s">
        <v>211</v>
      </c>
    </row>
    <row r="12190" spans="1:6" x14ac:dyDescent="0.3">
      <c r="A12190" s="213">
        <v>2015</v>
      </c>
      <c r="B12190" s="213" t="s">
        <v>93</v>
      </c>
      <c r="C12190" s="213" t="s">
        <v>84</v>
      </c>
      <c r="D12190" s="213" t="s">
        <v>6</v>
      </c>
      <c r="E12190" s="292">
        <v>1017</v>
      </c>
      <c r="F12190" s="213" t="s">
        <v>211</v>
      </c>
    </row>
    <row r="12191" spans="1:6" x14ac:dyDescent="0.3">
      <c r="A12191" s="213">
        <v>2015</v>
      </c>
      <c r="B12191" s="213" t="s">
        <v>93</v>
      </c>
      <c r="C12191" s="213" t="s">
        <v>84</v>
      </c>
      <c r="D12191" s="213" t="s">
        <v>62</v>
      </c>
      <c r="E12191" s="213">
        <v>37</v>
      </c>
      <c r="F12191" s="213" t="s">
        <v>211</v>
      </c>
    </row>
    <row r="12192" spans="1:6" x14ac:dyDescent="0.3">
      <c r="A12192" s="213">
        <v>2015</v>
      </c>
      <c r="B12192" s="213" t="s">
        <v>93</v>
      </c>
      <c r="C12192" s="213" t="s">
        <v>84</v>
      </c>
      <c r="D12192" s="213" t="s">
        <v>5</v>
      </c>
      <c r="E12192" s="213">
        <v>119</v>
      </c>
      <c r="F12192" s="213" t="s">
        <v>211</v>
      </c>
    </row>
    <row r="12193" spans="1:6" x14ac:dyDescent="0.3">
      <c r="A12193" s="213">
        <v>2015</v>
      </c>
      <c r="B12193" s="213" t="s">
        <v>93</v>
      </c>
      <c r="C12193" s="213" t="s">
        <v>84</v>
      </c>
      <c r="D12193" s="213" t="s">
        <v>76</v>
      </c>
      <c r="E12193" s="213">
        <v>74</v>
      </c>
      <c r="F12193" s="213" t="s">
        <v>211</v>
      </c>
    </row>
    <row r="12194" spans="1:6" x14ac:dyDescent="0.3">
      <c r="A12194" s="213">
        <v>2015</v>
      </c>
      <c r="B12194" s="213" t="s">
        <v>93</v>
      </c>
      <c r="C12194" s="213" t="s">
        <v>84</v>
      </c>
      <c r="D12194" s="213" t="s">
        <v>22</v>
      </c>
      <c r="E12194" s="213">
        <v>33</v>
      </c>
      <c r="F12194" s="213" t="s">
        <v>211</v>
      </c>
    </row>
    <row r="12195" spans="1:6" x14ac:dyDescent="0.3">
      <c r="A12195" s="213">
        <v>2015</v>
      </c>
      <c r="B12195" s="213" t="s">
        <v>93</v>
      </c>
      <c r="C12195" s="213" t="s">
        <v>84</v>
      </c>
      <c r="D12195" s="213" t="s">
        <v>23</v>
      </c>
      <c r="E12195" s="213">
        <v>39</v>
      </c>
      <c r="F12195" s="213" t="s">
        <v>211</v>
      </c>
    </row>
    <row r="12196" spans="1:6" x14ac:dyDescent="0.3">
      <c r="A12196" s="213">
        <v>2015</v>
      </c>
      <c r="B12196" s="213" t="s">
        <v>93</v>
      </c>
      <c r="C12196" s="213" t="s">
        <v>84</v>
      </c>
      <c r="D12196" s="213" t="s">
        <v>278</v>
      </c>
      <c r="E12196" s="213">
        <v>50</v>
      </c>
      <c r="F12196" s="213" t="s">
        <v>211</v>
      </c>
    </row>
    <row r="12197" spans="1:6" x14ac:dyDescent="0.3">
      <c r="A12197" s="213">
        <v>2015</v>
      </c>
      <c r="B12197" s="213" t="s">
        <v>93</v>
      </c>
      <c r="C12197" s="213" t="s">
        <v>84</v>
      </c>
      <c r="D12197" s="213" t="s">
        <v>19</v>
      </c>
      <c r="E12197" s="213">
        <v>39</v>
      </c>
      <c r="F12197" s="213" t="s">
        <v>211</v>
      </c>
    </row>
    <row r="12198" spans="1:6" x14ac:dyDescent="0.3">
      <c r="A12198" s="213">
        <v>2015</v>
      </c>
      <c r="B12198" s="213" t="s">
        <v>93</v>
      </c>
      <c r="C12198" s="213" t="s">
        <v>84</v>
      </c>
      <c r="D12198" s="213" t="s">
        <v>3</v>
      </c>
      <c r="E12198" s="213">
        <v>200</v>
      </c>
      <c r="F12198" s="213" t="s">
        <v>211</v>
      </c>
    </row>
    <row r="12199" spans="1:6" x14ac:dyDescent="0.3">
      <c r="A12199" s="213">
        <v>2015</v>
      </c>
      <c r="B12199" s="213" t="s">
        <v>93</v>
      </c>
      <c r="C12199" s="213" t="s">
        <v>84</v>
      </c>
      <c r="D12199" s="213" t="s">
        <v>80</v>
      </c>
      <c r="E12199" s="213">
        <v>50</v>
      </c>
      <c r="F12199" s="213" t="s">
        <v>211</v>
      </c>
    </row>
    <row r="12200" spans="1:6" x14ac:dyDescent="0.3">
      <c r="A12200" s="213">
        <v>2015</v>
      </c>
      <c r="B12200" s="213" t="s">
        <v>93</v>
      </c>
      <c r="C12200" s="213" t="s">
        <v>84</v>
      </c>
      <c r="D12200" s="213" t="s">
        <v>39</v>
      </c>
      <c r="E12200" s="213">
        <v>30</v>
      </c>
      <c r="F12200" s="213" t="s">
        <v>211</v>
      </c>
    </row>
    <row r="12201" spans="1:6" x14ac:dyDescent="0.3">
      <c r="A12201" s="213">
        <v>2015</v>
      </c>
      <c r="B12201" s="213" t="s">
        <v>93</v>
      </c>
      <c r="C12201" s="213" t="s">
        <v>84</v>
      </c>
      <c r="D12201" s="213" t="s">
        <v>14</v>
      </c>
      <c r="E12201" s="213">
        <v>83</v>
      </c>
      <c r="F12201" s="213" t="s">
        <v>211</v>
      </c>
    </row>
    <row r="12202" spans="1:6" x14ac:dyDescent="0.3">
      <c r="A12202" s="213">
        <v>2015</v>
      </c>
      <c r="B12202" s="213" t="s">
        <v>93</v>
      </c>
      <c r="C12202" s="213" t="s">
        <v>84</v>
      </c>
      <c r="D12202" s="213" t="s">
        <v>24</v>
      </c>
      <c r="E12202" s="213">
        <v>119</v>
      </c>
      <c r="F12202" s="213" t="s">
        <v>211</v>
      </c>
    </row>
    <row r="12203" spans="1:6" x14ac:dyDescent="0.3">
      <c r="A12203" s="213">
        <v>2015</v>
      </c>
      <c r="B12203" s="213" t="s">
        <v>93</v>
      </c>
      <c r="C12203" s="213" t="s">
        <v>84</v>
      </c>
      <c r="D12203" s="213" t="s">
        <v>9</v>
      </c>
      <c r="E12203" s="213">
        <v>66</v>
      </c>
      <c r="F12203" s="213" t="s">
        <v>211</v>
      </c>
    </row>
    <row r="12204" spans="1:6" x14ac:dyDescent="0.3">
      <c r="A12204" s="213">
        <v>2015</v>
      </c>
      <c r="B12204" s="213" t="s">
        <v>93</v>
      </c>
      <c r="C12204" s="213" t="s">
        <v>84</v>
      </c>
      <c r="D12204" s="213" t="s">
        <v>28</v>
      </c>
      <c r="E12204" s="213">
        <v>43</v>
      </c>
      <c r="F12204" s="213" t="s">
        <v>211</v>
      </c>
    </row>
    <row r="12205" spans="1:6" x14ac:dyDescent="0.3">
      <c r="A12205" s="213">
        <v>2015</v>
      </c>
      <c r="B12205" s="213" t="s">
        <v>93</v>
      </c>
      <c r="C12205" s="213" t="s">
        <v>84</v>
      </c>
      <c r="D12205" s="213" t="s">
        <v>31</v>
      </c>
      <c r="E12205" s="213">
        <v>30</v>
      </c>
      <c r="F12205" s="213" t="s">
        <v>211</v>
      </c>
    </row>
    <row r="12206" spans="1:6" x14ac:dyDescent="0.3">
      <c r="A12206" s="213">
        <v>2015</v>
      </c>
      <c r="B12206" s="213" t="s">
        <v>93</v>
      </c>
      <c r="C12206" s="213" t="s">
        <v>84</v>
      </c>
      <c r="D12206" s="213" t="s">
        <v>64</v>
      </c>
      <c r="E12206" s="213">
        <v>53</v>
      </c>
      <c r="F12206" s="213" t="s">
        <v>211</v>
      </c>
    </row>
    <row r="12207" spans="1:6" x14ac:dyDescent="0.3">
      <c r="A12207" s="213">
        <v>2015</v>
      </c>
      <c r="B12207" s="213" t="s">
        <v>93</v>
      </c>
      <c r="C12207" s="213" t="s">
        <v>84</v>
      </c>
      <c r="D12207" s="213" t="s">
        <v>73</v>
      </c>
      <c r="E12207" s="213">
        <v>63</v>
      </c>
      <c r="F12207" s="213" t="s">
        <v>211</v>
      </c>
    </row>
    <row r="12208" spans="1:6" x14ac:dyDescent="0.3">
      <c r="A12208" s="213">
        <v>2015</v>
      </c>
      <c r="B12208" s="213" t="s">
        <v>93</v>
      </c>
      <c r="C12208" s="213" t="s">
        <v>84</v>
      </c>
      <c r="D12208" s="213" t="s">
        <v>26</v>
      </c>
      <c r="E12208" s="213">
        <v>39</v>
      </c>
      <c r="F12208" s="213" t="s">
        <v>211</v>
      </c>
    </row>
    <row r="12209" spans="1:6" x14ac:dyDescent="0.3">
      <c r="A12209" s="213">
        <v>2015</v>
      </c>
      <c r="B12209" s="213" t="s">
        <v>93</v>
      </c>
      <c r="C12209" s="213" t="s">
        <v>84</v>
      </c>
      <c r="D12209" s="213" t="s">
        <v>46</v>
      </c>
      <c r="E12209" s="213">
        <v>60</v>
      </c>
      <c r="F12209" s="213" t="s">
        <v>211</v>
      </c>
    </row>
    <row r="12210" spans="1:6" x14ac:dyDescent="0.3">
      <c r="A12210" s="213">
        <v>2015</v>
      </c>
      <c r="B12210" s="213" t="s">
        <v>93</v>
      </c>
      <c r="C12210" s="213" t="s">
        <v>84</v>
      </c>
      <c r="D12210" s="213" t="s">
        <v>75</v>
      </c>
      <c r="E12210" s="213">
        <v>39</v>
      </c>
      <c r="F12210" s="213" t="s">
        <v>211</v>
      </c>
    </row>
    <row r="12211" spans="1:6" x14ac:dyDescent="0.3">
      <c r="A12211" s="213">
        <v>2015</v>
      </c>
      <c r="B12211" s="213" t="s">
        <v>93</v>
      </c>
      <c r="C12211" s="213" t="s">
        <v>84</v>
      </c>
      <c r="D12211" s="213" t="s">
        <v>10</v>
      </c>
      <c r="E12211" s="213">
        <v>139</v>
      </c>
      <c r="F12211" s="213" t="s">
        <v>211</v>
      </c>
    </row>
    <row r="12212" spans="1:6" x14ac:dyDescent="0.3">
      <c r="A12212" s="213">
        <v>2015</v>
      </c>
      <c r="B12212" s="213" t="s">
        <v>93</v>
      </c>
      <c r="C12212" s="213" t="s">
        <v>84</v>
      </c>
      <c r="D12212" s="213" t="s">
        <v>15</v>
      </c>
      <c r="E12212" s="213">
        <v>104</v>
      </c>
      <c r="F12212" s="213" t="s">
        <v>211</v>
      </c>
    </row>
    <row r="12213" spans="1:6" x14ac:dyDescent="0.3">
      <c r="A12213" s="213">
        <v>2015</v>
      </c>
      <c r="B12213" s="213" t="s">
        <v>93</v>
      </c>
      <c r="C12213" s="213" t="s">
        <v>84</v>
      </c>
      <c r="D12213" s="213" t="s">
        <v>18</v>
      </c>
      <c r="E12213" s="213">
        <v>83</v>
      </c>
      <c r="F12213" s="213" t="s">
        <v>211</v>
      </c>
    </row>
    <row r="12214" spans="1:6" x14ac:dyDescent="0.3">
      <c r="A12214" s="213">
        <v>2015</v>
      </c>
      <c r="B12214" s="213" t="s">
        <v>93</v>
      </c>
      <c r="C12214" s="213" t="s">
        <v>84</v>
      </c>
      <c r="D12214" s="213" t="s">
        <v>77</v>
      </c>
      <c r="E12214" s="213">
        <v>33</v>
      </c>
      <c r="F12214" s="213" t="s">
        <v>211</v>
      </c>
    </row>
    <row r="12215" spans="1:6" x14ac:dyDescent="0.3">
      <c r="A12215" s="213">
        <v>2015</v>
      </c>
      <c r="B12215" s="213" t="s">
        <v>93</v>
      </c>
      <c r="C12215" s="213" t="s">
        <v>84</v>
      </c>
      <c r="D12215" s="213" t="s">
        <v>71</v>
      </c>
      <c r="E12215" s="213">
        <v>38</v>
      </c>
      <c r="F12215" s="213" t="s">
        <v>211</v>
      </c>
    </row>
    <row r="12216" spans="1:6" x14ac:dyDescent="0.3">
      <c r="A12216" s="213">
        <v>2015</v>
      </c>
      <c r="B12216" s="213" t="s">
        <v>93</v>
      </c>
      <c r="C12216" s="213" t="s">
        <v>84</v>
      </c>
      <c r="D12216" s="213" t="s">
        <v>20</v>
      </c>
      <c r="E12216" s="213">
        <v>43</v>
      </c>
      <c r="F12216" s="213" t="s">
        <v>211</v>
      </c>
    </row>
    <row r="12217" spans="1:6" x14ac:dyDescent="0.3">
      <c r="A12217" s="213">
        <v>2015</v>
      </c>
      <c r="B12217" s="213" t="s">
        <v>93</v>
      </c>
      <c r="C12217" s="213" t="s">
        <v>84</v>
      </c>
      <c r="D12217" s="213" t="s">
        <v>95</v>
      </c>
      <c r="E12217" s="213">
        <v>70</v>
      </c>
      <c r="F12217" s="213" t="s">
        <v>211</v>
      </c>
    </row>
    <row r="12218" spans="1:6" x14ac:dyDescent="0.3">
      <c r="A12218" s="213">
        <v>2015</v>
      </c>
      <c r="B12218" s="213" t="s">
        <v>93</v>
      </c>
      <c r="C12218" s="213" t="s">
        <v>84</v>
      </c>
      <c r="D12218" s="213" t="s">
        <v>281</v>
      </c>
      <c r="E12218" s="213">
        <v>235</v>
      </c>
      <c r="F12218" s="213" t="s">
        <v>211</v>
      </c>
    </row>
    <row r="12219" spans="1:6" x14ac:dyDescent="0.3">
      <c r="A12219" s="213">
        <v>2015</v>
      </c>
      <c r="B12219" s="213" t="s">
        <v>93</v>
      </c>
      <c r="C12219" s="213" t="s">
        <v>84</v>
      </c>
      <c r="D12219" s="213" t="s">
        <v>145</v>
      </c>
      <c r="E12219" s="292">
        <v>5660</v>
      </c>
      <c r="F12219" s="213" t="s">
        <v>211</v>
      </c>
    </row>
    <row r="12220" spans="1:6" x14ac:dyDescent="0.3">
      <c r="A12220" s="213">
        <v>2015</v>
      </c>
      <c r="B12220" s="213" t="s">
        <v>93</v>
      </c>
      <c r="C12220" s="213" t="s">
        <v>84</v>
      </c>
      <c r="D12220" s="213" t="s">
        <v>146</v>
      </c>
      <c r="E12220" s="213">
        <v>599</v>
      </c>
      <c r="F12220" s="213" t="s">
        <v>211</v>
      </c>
    </row>
    <row r="12221" spans="1:6" x14ac:dyDescent="0.3">
      <c r="A12221" s="213">
        <v>2015</v>
      </c>
      <c r="B12221" s="213" t="s">
        <v>93</v>
      </c>
      <c r="C12221" s="213" t="s">
        <v>84</v>
      </c>
      <c r="D12221" s="213" t="s">
        <v>147</v>
      </c>
      <c r="E12221" s="292">
        <v>5799</v>
      </c>
      <c r="F12221" s="213" t="s">
        <v>211</v>
      </c>
    </row>
    <row r="12222" spans="1:6" x14ac:dyDescent="0.3">
      <c r="A12222" s="213">
        <v>2015</v>
      </c>
      <c r="B12222" s="213" t="s">
        <v>93</v>
      </c>
      <c r="C12222" s="213" t="s">
        <v>293</v>
      </c>
      <c r="D12222" s="213" t="s">
        <v>35</v>
      </c>
      <c r="E12222" s="213">
        <v>33</v>
      </c>
      <c r="F12222" s="213" t="s">
        <v>211</v>
      </c>
    </row>
    <row r="12223" spans="1:6" x14ac:dyDescent="0.3">
      <c r="A12223" s="213">
        <v>2015</v>
      </c>
      <c r="B12223" s="213" t="s">
        <v>93</v>
      </c>
      <c r="C12223" s="213" t="s">
        <v>293</v>
      </c>
      <c r="D12223" s="213" t="s">
        <v>79</v>
      </c>
      <c r="E12223" s="213">
        <v>119</v>
      </c>
      <c r="F12223" s="213" t="s">
        <v>211</v>
      </c>
    </row>
    <row r="12224" spans="1:6" x14ac:dyDescent="0.3">
      <c r="A12224" s="213">
        <v>2015</v>
      </c>
      <c r="B12224" s="213" t="s">
        <v>93</v>
      </c>
      <c r="C12224" s="213" t="s">
        <v>293</v>
      </c>
      <c r="D12224" s="213" t="s">
        <v>17</v>
      </c>
      <c r="E12224" s="213">
        <v>103</v>
      </c>
      <c r="F12224" s="213" t="s">
        <v>211</v>
      </c>
    </row>
    <row r="12225" spans="1:6" x14ac:dyDescent="0.3">
      <c r="A12225" s="213">
        <v>2015</v>
      </c>
      <c r="B12225" s="213" t="s">
        <v>93</v>
      </c>
      <c r="C12225" s="213" t="s">
        <v>293</v>
      </c>
      <c r="D12225" s="213" t="s">
        <v>11</v>
      </c>
      <c r="E12225" s="213">
        <v>163</v>
      </c>
      <c r="F12225" s="213" t="s">
        <v>211</v>
      </c>
    </row>
    <row r="12226" spans="1:6" x14ac:dyDescent="0.3">
      <c r="A12226" s="213">
        <v>2015</v>
      </c>
      <c r="B12226" s="213" t="s">
        <v>93</v>
      </c>
      <c r="C12226" s="213" t="s">
        <v>293</v>
      </c>
      <c r="D12226" s="213" t="s">
        <v>56</v>
      </c>
      <c r="E12226" s="213">
        <v>59</v>
      </c>
      <c r="F12226" s="213" t="s">
        <v>211</v>
      </c>
    </row>
    <row r="12227" spans="1:6" x14ac:dyDescent="0.3">
      <c r="A12227" s="213">
        <v>2015</v>
      </c>
      <c r="B12227" s="213" t="s">
        <v>93</v>
      </c>
      <c r="C12227" s="213" t="s">
        <v>293</v>
      </c>
      <c r="D12227" s="213" t="s">
        <v>29</v>
      </c>
      <c r="E12227" s="213">
        <v>43</v>
      </c>
      <c r="F12227" s="213" t="s">
        <v>211</v>
      </c>
    </row>
    <row r="12228" spans="1:6" x14ac:dyDescent="0.3">
      <c r="A12228" s="213">
        <v>2015</v>
      </c>
      <c r="B12228" s="213" t="s">
        <v>93</v>
      </c>
      <c r="C12228" s="213" t="s">
        <v>293</v>
      </c>
      <c r="D12228" s="213" t="s">
        <v>47</v>
      </c>
      <c r="E12228" s="213">
        <v>102</v>
      </c>
      <c r="F12228" s="213" t="s">
        <v>211</v>
      </c>
    </row>
    <row r="12229" spans="1:6" x14ac:dyDescent="0.3">
      <c r="A12229" s="213">
        <v>2015</v>
      </c>
      <c r="B12229" s="213" t="s">
        <v>93</v>
      </c>
      <c r="C12229" s="213" t="s">
        <v>293</v>
      </c>
      <c r="D12229" s="213" t="s">
        <v>74</v>
      </c>
      <c r="E12229" s="213">
        <v>122</v>
      </c>
      <c r="F12229" s="213" t="s">
        <v>211</v>
      </c>
    </row>
    <row r="12230" spans="1:6" x14ac:dyDescent="0.3">
      <c r="A12230" s="213">
        <v>2015</v>
      </c>
      <c r="B12230" s="213" t="s">
        <v>93</v>
      </c>
      <c r="C12230" s="213" t="s">
        <v>293</v>
      </c>
      <c r="D12230" s="213" t="s">
        <v>33</v>
      </c>
      <c r="E12230" s="213">
        <v>35</v>
      </c>
      <c r="F12230" s="213" t="s">
        <v>211</v>
      </c>
    </row>
    <row r="12231" spans="1:6" x14ac:dyDescent="0.3">
      <c r="A12231" s="213">
        <v>2015</v>
      </c>
      <c r="B12231" s="213" t="s">
        <v>93</v>
      </c>
      <c r="C12231" s="213" t="s">
        <v>293</v>
      </c>
      <c r="D12231" s="213" t="s">
        <v>60</v>
      </c>
      <c r="E12231" s="213">
        <v>32</v>
      </c>
      <c r="F12231" s="213" t="s">
        <v>211</v>
      </c>
    </row>
    <row r="12232" spans="1:6" x14ac:dyDescent="0.3">
      <c r="A12232" s="213">
        <v>2015</v>
      </c>
      <c r="B12232" s="213" t="s">
        <v>93</v>
      </c>
      <c r="C12232" s="213" t="s">
        <v>293</v>
      </c>
      <c r="D12232" s="213" t="s">
        <v>25</v>
      </c>
      <c r="E12232" s="213">
        <v>91</v>
      </c>
      <c r="F12232" s="213" t="s">
        <v>211</v>
      </c>
    </row>
    <row r="12233" spans="1:6" x14ac:dyDescent="0.3">
      <c r="A12233" s="213">
        <v>2015</v>
      </c>
      <c r="B12233" s="213" t="s">
        <v>93</v>
      </c>
      <c r="C12233" s="213" t="s">
        <v>293</v>
      </c>
      <c r="D12233" s="213" t="s">
        <v>7</v>
      </c>
      <c r="E12233" s="213">
        <v>105</v>
      </c>
      <c r="F12233" s="213" t="s">
        <v>211</v>
      </c>
    </row>
    <row r="12234" spans="1:6" x14ac:dyDescent="0.3">
      <c r="A12234" s="213">
        <v>2015</v>
      </c>
      <c r="B12234" s="213" t="s">
        <v>93</v>
      </c>
      <c r="C12234" s="213" t="s">
        <v>293</v>
      </c>
      <c r="D12234" s="213" t="s">
        <v>36</v>
      </c>
      <c r="E12234" s="213">
        <v>41</v>
      </c>
      <c r="F12234" s="213" t="s">
        <v>211</v>
      </c>
    </row>
    <row r="12235" spans="1:6" x14ac:dyDescent="0.3">
      <c r="A12235" s="213">
        <v>2015</v>
      </c>
      <c r="B12235" s="213" t="s">
        <v>93</v>
      </c>
      <c r="C12235" s="213" t="s">
        <v>293</v>
      </c>
      <c r="D12235" s="213" t="s">
        <v>21</v>
      </c>
      <c r="E12235" s="213">
        <v>37</v>
      </c>
      <c r="F12235" s="213" t="s">
        <v>211</v>
      </c>
    </row>
    <row r="12236" spans="1:6" x14ac:dyDescent="0.3">
      <c r="A12236" s="213">
        <v>2015</v>
      </c>
      <c r="B12236" s="213" t="s">
        <v>93</v>
      </c>
      <c r="C12236" s="213" t="s">
        <v>293</v>
      </c>
      <c r="D12236" s="213" t="s">
        <v>16</v>
      </c>
      <c r="E12236" s="213">
        <v>80</v>
      </c>
      <c r="F12236" s="213" t="s">
        <v>211</v>
      </c>
    </row>
    <row r="12237" spans="1:6" x14ac:dyDescent="0.3">
      <c r="A12237" s="213">
        <v>2015</v>
      </c>
      <c r="B12237" s="213" t="s">
        <v>93</v>
      </c>
      <c r="C12237" s="213" t="s">
        <v>293</v>
      </c>
      <c r="D12237" s="213" t="s">
        <v>2</v>
      </c>
      <c r="E12237" s="213">
        <v>217</v>
      </c>
      <c r="F12237" s="213" t="s">
        <v>211</v>
      </c>
    </row>
    <row r="12238" spans="1:6" x14ac:dyDescent="0.3">
      <c r="A12238" s="213">
        <v>2015</v>
      </c>
      <c r="B12238" s="213" t="s">
        <v>93</v>
      </c>
      <c r="C12238" s="213" t="s">
        <v>293</v>
      </c>
      <c r="D12238" s="213" t="s">
        <v>4</v>
      </c>
      <c r="E12238" s="213">
        <v>229</v>
      </c>
      <c r="F12238" s="213" t="s">
        <v>211</v>
      </c>
    </row>
    <row r="12239" spans="1:6" x14ac:dyDescent="0.3">
      <c r="A12239" s="213">
        <v>2015</v>
      </c>
      <c r="B12239" s="213" t="s">
        <v>93</v>
      </c>
      <c r="C12239" s="213" t="s">
        <v>293</v>
      </c>
      <c r="D12239" s="213" t="s">
        <v>8</v>
      </c>
      <c r="E12239" s="213">
        <v>81</v>
      </c>
      <c r="F12239" s="213" t="s">
        <v>211</v>
      </c>
    </row>
    <row r="12240" spans="1:6" x14ac:dyDescent="0.3">
      <c r="A12240" s="213">
        <v>2015</v>
      </c>
      <c r="B12240" s="213" t="s">
        <v>93</v>
      </c>
      <c r="C12240" s="213" t="s">
        <v>293</v>
      </c>
      <c r="D12240" s="213" t="s">
        <v>78</v>
      </c>
      <c r="E12240" s="213">
        <v>113</v>
      </c>
      <c r="F12240" s="213" t="s">
        <v>211</v>
      </c>
    </row>
    <row r="12241" spans="1:6" x14ac:dyDescent="0.3">
      <c r="A12241" s="213">
        <v>2015</v>
      </c>
      <c r="B12241" s="213" t="s">
        <v>93</v>
      </c>
      <c r="C12241" s="213" t="s">
        <v>293</v>
      </c>
      <c r="D12241" s="213" t="s">
        <v>27</v>
      </c>
      <c r="E12241" s="213">
        <v>86</v>
      </c>
      <c r="F12241" s="213" t="s">
        <v>211</v>
      </c>
    </row>
    <row r="12242" spans="1:6" x14ac:dyDescent="0.3">
      <c r="A12242" s="213">
        <v>2015</v>
      </c>
      <c r="B12242" s="213" t="s">
        <v>93</v>
      </c>
      <c r="C12242" s="213" t="s">
        <v>293</v>
      </c>
      <c r="D12242" s="213" t="s">
        <v>13</v>
      </c>
      <c r="E12242" s="213">
        <v>37</v>
      </c>
      <c r="F12242" s="213" t="s">
        <v>211</v>
      </c>
    </row>
    <row r="12243" spans="1:6" x14ac:dyDescent="0.3">
      <c r="A12243" s="213">
        <v>2015</v>
      </c>
      <c r="B12243" s="213" t="s">
        <v>93</v>
      </c>
      <c r="C12243" s="213" t="s">
        <v>293</v>
      </c>
      <c r="D12243" s="213" t="s">
        <v>70</v>
      </c>
      <c r="E12243" s="213">
        <v>187</v>
      </c>
      <c r="F12243" s="213" t="s">
        <v>211</v>
      </c>
    </row>
    <row r="12244" spans="1:6" x14ac:dyDescent="0.3">
      <c r="A12244" s="213">
        <v>2015</v>
      </c>
      <c r="B12244" s="213" t="s">
        <v>93</v>
      </c>
      <c r="C12244" s="213" t="s">
        <v>293</v>
      </c>
      <c r="D12244" s="213" t="s">
        <v>72</v>
      </c>
      <c r="E12244" s="213">
        <v>32</v>
      </c>
      <c r="F12244" s="213" t="s">
        <v>211</v>
      </c>
    </row>
    <row r="12245" spans="1:6" x14ac:dyDescent="0.3">
      <c r="A12245" s="213">
        <v>2015</v>
      </c>
      <c r="B12245" s="213" t="s">
        <v>93</v>
      </c>
      <c r="C12245" s="213" t="s">
        <v>293</v>
      </c>
      <c r="D12245" s="213" t="s">
        <v>6</v>
      </c>
      <c r="E12245" s="213">
        <v>214</v>
      </c>
      <c r="F12245" s="213" t="s">
        <v>211</v>
      </c>
    </row>
    <row r="12246" spans="1:6" x14ac:dyDescent="0.3">
      <c r="A12246" s="213">
        <v>2015</v>
      </c>
      <c r="B12246" s="213" t="s">
        <v>93</v>
      </c>
      <c r="C12246" s="213" t="s">
        <v>293</v>
      </c>
      <c r="D12246" s="213" t="s">
        <v>62</v>
      </c>
      <c r="E12246" s="213">
        <v>74</v>
      </c>
      <c r="F12246" s="213" t="s">
        <v>211</v>
      </c>
    </row>
    <row r="12247" spans="1:6" x14ac:dyDescent="0.3">
      <c r="A12247" s="213">
        <v>2015</v>
      </c>
      <c r="B12247" s="213" t="s">
        <v>93</v>
      </c>
      <c r="C12247" s="213" t="s">
        <v>293</v>
      </c>
      <c r="D12247" s="213" t="s">
        <v>5</v>
      </c>
      <c r="E12247" s="213">
        <v>172</v>
      </c>
      <c r="F12247" s="213" t="s">
        <v>211</v>
      </c>
    </row>
    <row r="12248" spans="1:6" x14ac:dyDescent="0.3">
      <c r="A12248" s="213">
        <v>2015</v>
      </c>
      <c r="B12248" s="213" t="s">
        <v>93</v>
      </c>
      <c r="C12248" s="213" t="s">
        <v>293</v>
      </c>
      <c r="D12248" s="213" t="s">
        <v>76</v>
      </c>
      <c r="E12248" s="213">
        <v>95</v>
      </c>
      <c r="F12248" s="213" t="s">
        <v>211</v>
      </c>
    </row>
    <row r="12249" spans="1:6" x14ac:dyDescent="0.3">
      <c r="A12249" s="213">
        <v>2015</v>
      </c>
      <c r="B12249" s="213" t="s">
        <v>93</v>
      </c>
      <c r="C12249" s="213" t="s">
        <v>293</v>
      </c>
      <c r="D12249" s="213" t="s">
        <v>61</v>
      </c>
      <c r="E12249" s="213">
        <v>33</v>
      </c>
      <c r="F12249" s="213" t="s">
        <v>211</v>
      </c>
    </row>
    <row r="12250" spans="1:6" x14ac:dyDescent="0.3">
      <c r="A12250" s="213">
        <v>2015</v>
      </c>
      <c r="B12250" s="213" t="s">
        <v>93</v>
      </c>
      <c r="C12250" s="213" t="s">
        <v>293</v>
      </c>
      <c r="D12250" s="213" t="s">
        <v>23</v>
      </c>
      <c r="E12250" s="213">
        <v>41</v>
      </c>
      <c r="F12250" s="213" t="s">
        <v>211</v>
      </c>
    </row>
    <row r="12251" spans="1:6" x14ac:dyDescent="0.3">
      <c r="A12251" s="213">
        <v>2015</v>
      </c>
      <c r="B12251" s="213" t="s">
        <v>93</v>
      </c>
      <c r="C12251" s="213" t="s">
        <v>293</v>
      </c>
      <c r="D12251" s="213" t="s">
        <v>278</v>
      </c>
      <c r="E12251" s="213">
        <v>62</v>
      </c>
      <c r="F12251" s="213" t="s">
        <v>211</v>
      </c>
    </row>
    <row r="12252" spans="1:6" x14ac:dyDescent="0.3">
      <c r="A12252" s="213">
        <v>2015</v>
      </c>
      <c r="B12252" s="213" t="s">
        <v>93</v>
      </c>
      <c r="C12252" s="213" t="s">
        <v>293</v>
      </c>
      <c r="D12252" s="213" t="s">
        <v>19</v>
      </c>
      <c r="E12252" s="213">
        <v>32</v>
      </c>
      <c r="F12252" s="213" t="s">
        <v>211</v>
      </c>
    </row>
    <row r="12253" spans="1:6" x14ac:dyDescent="0.3">
      <c r="A12253" s="213">
        <v>2015</v>
      </c>
      <c r="B12253" s="213" t="s">
        <v>93</v>
      </c>
      <c r="C12253" s="213" t="s">
        <v>293</v>
      </c>
      <c r="D12253" s="213" t="s">
        <v>48</v>
      </c>
      <c r="E12253" s="213">
        <v>38</v>
      </c>
      <c r="F12253" s="213" t="s">
        <v>211</v>
      </c>
    </row>
    <row r="12254" spans="1:6" x14ac:dyDescent="0.3">
      <c r="A12254" s="213">
        <v>2015</v>
      </c>
      <c r="B12254" s="213" t="s">
        <v>93</v>
      </c>
      <c r="C12254" s="213" t="s">
        <v>293</v>
      </c>
      <c r="D12254" s="213" t="s">
        <v>3</v>
      </c>
      <c r="E12254" s="213">
        <v>206</v>
      </c>
      <c r="F12254" s="213" t="s">
        <v>211</v>
      </c>
    </row>
    <row r="12255" spans="1:6" x14ac:dyDescent="0.3">
      <c r="A12255" s="213">
        <v>2015</v>
      </c>
      <c r="B12255" s="213" t="s">
        <v>93</v>
      </c>
      <c r="C12255" s="213" t="s">
        <v>293</v>
      </c>
      <c r="D12255" s="213" t="s">
        <v>80</v>
      </c>
      <c r="E12255" s="213">
        <v>55</v>
      </c>
      <c r="F12255" s="213" t="s">
        <v>211</v>
      </c>
    </row>
    <row r="12256" spans="1:6" x14ac:dyDescent="0.3">
      <c r="A12256" s="213">
        <v>2015</v>
      </c>
      <c r="B12256" s="213" t="s">
        <v>93</v>
      </c>
      <c r="C12256" s="213" t="s">
        <v>293</v>
      </c>
      <c r="D12256" s="213" t="s">
        <v>39</v>
      </c>
      <c r="E12256" s="213">
        <v>165</v>
      </c>
      <c r="F12256" s="213" t="s">
        <v>211</v>
      </c>
    </row>
    <row r="12257" spans="1:6" x14ac:dyDescent="0.3">
      <c r="A12257" s="213">
        <v>2015</v>
      </c>
      <c r="B12257" s="213" t="s">
        <v>93</v>
      </c>
      <c r="C12257" s="213" t="s">
        <v>293</v>
      </c>
      <c r="D12257" s="213" t="s">
        <v>14</v>
      </c>
      <c r="E12257" s="213">
        <v>123</v>
      </c>
      <c r="F12257" s="213" t="s">
        <v>211</v>
      </c>
    </row>
    <row r="12258" spans="1:6" x14ac:dyDescent="0.3">
      <c r="A12258" s="213">
        <v>2015</v>
      </c>
      <c r="B12258" s="213" t="s">
        <v>93</v>
      </c>
      <c r="C12258" s="213" t="s">
        <v>293</v>
      </c>
      <c r="D12258" s="213" t="s">
        <v>69</v>
      </c>
      <c r="E12258" s="213">
        <v>33</v>
      </c>
      <c r="F12258" s="213" t="s">
        <v>211</v>
      </c>
    </row>
    <row r="12259" spans="1:6" x14ac:dyDescent="0.3">
      <c r="A12259" s="213">
        <v>2015</v>
      </c>
      <c r="B12259" s="213" t="s">
        <v>93</v>
      </c>
      <c r="C12259" s="213" t="s">
        <v>293</v>
      </c>
      <c r="D12259" s="213" t="s">
        <v>24</v>
      </c>
      <c r="E12259" s="213">
        <v>131</v>
      </c>
      <c r="F12259" s="213" t="s">
        <v>211</v>
      </c>
    </row>
    <row r="12260" spans="1:6" x14ac:dyDescent="0.3">
      <c r="A12260" s="213">
        <v>2015</v>
      </c>
      <c r="B12260" s="213" t="s">
        <v>93</v>
      </c>
      <c r="C12260" s="213" t="s">
        <v>293</v>
      </c>
      <c r="D12260" s="213" t="s">
        <v>9</v>
      </c>
      <c r="E12260" s="213">
        <v>107</v>
      </c>
      <c r="F12260" s="213" t="s">
        <v>211</v>
      </c>
    </row>
    <row r="12261" spans="1:6" x14ac:dyDescent="0.3">
      <c r="A12261" s="213">
        <v>2015</v>
      </c>
      <c r="B12261" s="213" t="s">
        <v>93</v>
      </c>
      <c r="C12261" s="213" t="s">
        <v>293</v>
      </c>
      <c r="D12261" s="213" t="s">
        <v>67</v>
      </c>
      <c r="E12261" s="213">
        <v>34</v>
      </c>
      <c r="F12261" s="213" t="s">
        <v>211</v>
      </c>
    </row>
    <row r="12262" spans="1:6" x14ac:dyDescent="0.3">
      <c r="A12262" s="213">
        <v>2015</v>
      </c>
      <c r="B12262" s="213" t="s">
        <v>93</v>
      </c>
      <c r="C12262" s="213" t="s">
        <v>293</v>
      </c>
      <c r="D12262" s="213" t="s">
        <v>28</v>
      </c>
      <c r="E12262" s="213">
        <v>67</v>
      </c>
      <c r="F12262" s="213" t="s">
        <v>211</v>
      </c>
    </row>
    <row r="12263" spans="1:6" x14ac:dyDescent="0.3">
      <c r="A12263" s="213">
        <v>2015</v>
      </c>
      <c r="B12263" s="213" t="s">
        <v>93</v>
      </c>
      <c r="C12263" s="213" t="s">
        <v>293</v>
      </c>
      <c r="D12263" s="213" t="s">
        <v>31</v>
      </c>
      <c r="E12263" s="213">
        <v>103</v>
      </c>
      <c r="F12263" s="213" t="s">
        <v>211</v>
      </c>
    </row>
    <row r="12264" spans="1:6" x14ac:dyDescent="0.3">
      <c r="A12264" s="213">
        <v>2015</v>
      </c>
      <c r="B12264" s="213" t="s">
        <v>93</v>
      </c>
      <c r="C12264" s="213" t="s">
        <v>293</v>
      </c>
      <c r="D12264" s="213" t="s">
        <v>64</v>
      </c>
      <c r="E12264" s="213">
        <v>67</v>
      </c>
      <c r="F12264" s="213" t="s">
        <v>211</v>
      </c>
    </row>
    <row r="12265" spans="1:6" x14ac:dyDescent="0.3">
      <c r="A12265" s="213">
        <v>2015</v>
      </c>
      <c r="B12265" s="213" t="s">
        <v>93</v>
      </c>
      <c r="C12265" s="213" t="s">
        <v>293</v>
      </c>
      <c r="D12265" s="213" t="s">
        <v>280</v>
      </c>
      <c r="E12265" s="213">
        <v>38</v>
      </c>
      <c r="F12265" s="213" t="s">
        <v>211</v>
      </c>
    </row>
    <row r="12266" spans="1:6" x14ac:dyDescent="0.3">
      <c r="A12266" s="213">
        <v>2015</v>
      </c>
      <c r="B12266" s="213" t="s">
        <v>93</v>
      </c>
      <c r="C12266" s="213" t="s">
        <v>293</v>
      </c>
      <c r="D12266" s="213" t="s">
        <v>73</v>
      </c>
      <c r="E12266" s="213">
        <v>92</v>
      </c>
      <c r="F12266" s="213" t="s">
        <v>211</v>
      </c>
    </row>
    <row r="12267" spans="1:6" x14ac:dyDescent="0.3">
      <c r="A12267" s="213">
        <v>2015</v>
      </c>
      <c r="B12267" s="213" t="s">
        <v>93</v>
      </c>
      <c r="C12267" s="213" t="s">
        <v>293</v>
      </c>
      <c r="D12267" s="213" t="s">
        <v>26</v>
      </c>
      <c r="E12267" s="213">
        <v>53</v>
      </c>
      <c r="F12267" s="213" t="s">
        <v>211</v>
      </c>
    </row>
    <row r="12268" spans="1:6" x14ac:dyDescent="0.3">
      <c r="A12268" s="213">
        <v>2015</v>
      </c>
      <c r="B12268" s="213" t="s">
        <v>93</v>
      </c>
      <c r="C12268" s="213" t="s">
        <v>293</v>
      </c>
      <c r="D12268" s="213" t="s">
        <v>32</v>
      </c>
      <c r="E12268" s="213">
        <v>49</v>
      </c>
      <c r="F12268" s="213" t="s">
        <v>211</v>
      </c>
    </row>
    <row r="12269" spans="1:6" x14ac:dyDescent="0.3">
      <c r="A12269" s="213">
        <v>2015</v>
      </c>
      <c r="B12269" s="213" t="s">
        <v>93</v>
      </c>
      <c r="C12269" s="213" t="s">
        <v>293</v>
      </c>
      <c r="D12269" s="213" t="s">
        <v>46</v>
      </c>
      <c r="E12269" s="213">
        <v>113</v>
      </c>
      <c r="F12269" s="213" t="s">
        <v>211</v>
      </c>
    </row>
    <row r="12270" spans="1:6" x14ac:dyDescent="0.3">
      <c r="A12270" s="213">
        <v>2015</v>
      </c>
      <c r="B12270" s="213" t="s">
        <v>93</v>
      </c>
      <c r="C12270" s="213" t="s">
        <v>293</v>
      </c>
      <c r="D12270" s="213" t="s">
        <v>75</v>
      </c>
      <c r="E12270" s="213">
        <v>83</v>
      </c>
      <c r="F12270" s="213" t="s">
        <v>211</v>
      </c>
    </row>
    <row r="12271" spans="1:6" x14ac:dyDescent="0.3">
      <c r="A12271" s="213">
        <v>2015</v>
      </c>
      <c r="B12271" s="213" t="s">
        <v>93</v>
      </c>
      <c r="C12271" s="213" t="s">
        <v>293</v>
      </c>
      <c r="D12271" s="213" t="s">
        <v>10</v>
      </c>
      <c r="E12271" s="213">
        <v>177</v>
      </c>
      <c r="F12271" s="213" t="s">
        <v>211</v>
      </c>
    </row>
    <row r="12272" spans="1:6" x14ac:dyDescent="0.3">
      <c r="A12272" s="213">
        <v>2015</v>
      </c>
      <c r="B12272" s="213" t="s">
        <v>93</v>
      </c>
      <c r="C12272" s="213" t="s">
        <v>293</v>
      </c>
      <c r="D12272" s="213" t="s">
        <v>15</v>
      </c>
      <c r="E12272" s="213">
        <v>135</v>
      </c>
      <c r="F12272" s="213" t="s">
        <v>211</v>
      </c>
    </row>
    <row r="12273" spans="1:6" x14ac:dyDescent="0.3">
      <c r="A12273" s="213">
        <v>2015</v>
      </c>
      <c r="B12273" s="213" t="s">
        <v>93</v>
      </c>
      <c r="C12273" s="213" t="s">
        <v>293</v>
      </c>
      <c r="D12273" s="213" t="s">
        <v>18</v>
      </c>
      <c r="E12273" s="213">
        <v>179</v>
      </c>
      <c r="F12273" s="213" t="s">
        <v>211</v>
      </c>
    </row>
    <row r="12274" spans="1:6" x14ac:dyDescent="0.3">
      <c r="A12274" s="213">
        <v>2015</v>
      </c>
      <c r="B12274" s="213" t="s">
        <v>93</v>
      </c>
      <c r="C12274" s="213" t="s">
        <v>293</v>
      </c>
      <c r="D12274" s="213" t="s">
        <v>77</v>
      </c>
      <c r="E12274" s="213">
        <v>70</v>
      </c>
      <c r="F12274" s="213" t="s">
        <v>211</v>
      </c>
    </row>
    <row r="12275" spans="1:6" x14ac:dyDescent="0.3">
      <c r="A12275" s="213">
        <v>2015</v>
      </c>
      <c r="B12275" s="213" t="s">
        <v>93</v>
      </c>
      <c r="C12275" s="213" t="s">
        <v>293</v>
      </c>
      <c r="D12275" s="213" t="s">
        <v>71</v>
      </c>
      <c r="E12275" s="213">
        <v>50</v>
      </c>
      <c r="F12275" s="213" t="s">
        <v>211</v>
      </c>
    </row>
    <row r="12276" spans="1:6" x14ac:dyDescent="0.3">
      <c r="A12276" s="213">
        <v>2015</v>
      </c>
      <c r="B12276" s="213" t="s">
        <v>93</v>
      </c>
      <c r="C12276" s="213" t="s">
        <v>293</v>
      </c>
      <c r="D12276" s="213" t="s">
        <v>20</v>
      </c>
      <c r="E12276" s="213">
        <v>105</v>
      </c>
      <c r="F12276" s="213" t="s">
        <v>211</v>
      </c>
    </row>
    <row r="12277" spans="1:6" x14ac:dyDescent="0.3">
      <c r="A12277" s="213">
        <v>2015</v>
      </c>
      <c r="B12277" s="213" t="s">
        <v>93</v>
      </c>
      <c r="C12277" s="213" t="s">
        <v>293</v>
      </c>
      <c r="D12277" s="213" t="s">
        <v>95</v>
      </c>
      <c r="E12277" s="213">
        <v>118</v>
      </c>
      <c r="F12277" s="213" t="s">
        <v>211</v>
      </c>
    </row>
    <row r="12278" spans="1:6" x14ac:dyDescent="0.3">
      <c r="A12278" s="213">
        <v>2015</v>
      </c>
      <c r="B12278" s="213" t="s">
        <v>93</v>
      </c>
      <c r="C12278" s="213" t="s">
        <v>293</v>
      </c>
      <c r="D12278" s="213" t="s">
        <v>281</v>
      </c>
      <c r="E12278" s="213">
        <v>430</v>
      </c>
      <c r="F12278" s="213" t="s">
        <v>211</v>
      </c>
    </row>
    <row r="12279" spans="1:6" x14ac:dyDescent="0.3">
      <c r="A12279" s="213">
        <v>2015</v>
      </c>
      <c r="B12279" s="213" t="s">
        <v>93</v>
      </c>
      <c r="C12279" s="213" t="s">
        <v>293</v>
      </c>
      <c r="D12279" s="213" t="s">
        <v>282</v>
      </c>
      <c r="E12279" s="213">
        <v>33</v>
      </c>
      <c r="F12279" s="213" t="s">
        <v>211</v>
      </c>
    </row>
    <row r="12280" spans="1:6" x14ac:dyDescent="0.3">
      <c r="A12280" s="213">
        <v>2015</v>
      </c>
      <c r="B12280" s="213" t="s">
        <v>93</v>
      </c>
      <c r="C12280" s="213" t="s">
        <v>293</v>
      </c>
      <c r="D12280" s="213" t="s">
        <v>145</v>
      </c>
      <c r="E12280" s="213">
        <v>876</v>
      </c>
      <c r="F12280" s="213" t="s">
        <v>211</v>
      </c>
    </row>
    <row r="12281" spans="1:6" x14ac:dyDescent="0.3">
      <c r="A12281" s="213">
        <v>2015</v>
      </c>
      <c r="B12281" s="213" t="s">
        <v>93</v>
      </c>
      <c r="C12281" s="213" t="s">
        <v>293</v>
      </c>
      <c r="D12281" s="213" t="s">
        <v>146</v>
      </c>
      <c r="E12281" s="292">
        <v>1877</v>
      </c>
      <c r="F12281" s="213" t="s">
        <v>211</v>
      </c>
    </row>
    <row r="12282" spans="1:6" x14ac:dyDescent="0.3">
      <c r="A12282" s="213">
        <v>2015</v>
      </c>
      <c r="B12282" s="213" t="s">
        <v>93</v>
      </c>
      <c r="C12282" s="213" t="s">
        <v>293</v>
      </c>
      <c r="D12282" s="213" t="s">
        <v>147</v>
      </c>
      <c r="E12282" s="292">
        <v>2576</v>
      </c>
      <c r="F12282" s="213" t="s">
        <v>211</v>
      </c>
    </row>
    <row r="12283" spans="1:6" x14ac:dyDescent="0.3">
      <c r="A12283" s="213">
        <v>2015</v>
      </c>
      <c r="B12283" s="213" t="s">
        <v>93</v>
      </c>
      <c r="C12283" s="213" t="s">
        <v>140</v>
      </c>
      <c r="D12283" s="213" t="s">
        <v>35</v>
      </c>
      <c r="E12283" s="213">
        <v>456</v>
      </c>
      <c r="F12283" s="213" t="s">
        <v>211</v>
      </c>
    </row>
    <row r="12284" spans="1:6" x14ac:dyDescent="0.3">
      <c r="A12284" s="213">
        <v>2015</v>
      </c>
      <c r="B12284" s="213" t="s">
        <v>93</v>
      </c>
      <c r="C12284" s="213" t="s">
        <v>140</v>
      </c>
      <c r="D12284" s="213" t="s">
        <v>41</v>
      </c>
      <c r="E12284" s="213">
        <v>393</v>
      </c>
      <c r="F12284" s="213" t="s">
        <v>211</v>
      </c>
    </row>
    <row r="12285" spans="1:6" x14ac:dyDescent="0.3">
      <c r="A12285" s="213">
        <v>2015</v>
      </c>
      <c r="B12285" s="213" t="s">
        <v>93</v>
      </c>
      <c r="C12285" s="213" t="s">
        <v>140</v>
      </c>
      <c r="D12285" s="213" t="s">
        <v>59</v>
      </c>
      <c r="E12285" s="213">
        <v>677</v>
      </c>
      <c r="F12285" s="213" t="s">
        <v>211</v>
      </c>
    </row>
    <row r="12286" spans="1:6" x14ac:dyDescent="0.3">
      <c r="A12286" s="213">
        <v>2015</v>
      </c>
      <c r="B12286" s="213" t="s">
        <v>93</v>
      </c>
      <c r="C12286" s="213" t="s">
        <v>140</v>
      </c>
      <c r="D12286" s="213" t="s">
        <v>79</v>
      </c>
      <c r="E12286" s="292">
        <v>7930</v>
      </c>
      <c r="F12286" s="213" t="s">
        <v>211</v>
      </c>
    </row>
    <row r="12287" spans="1:6" x14ac:dyDescent="0.3">
      <c r="A12287" s="213">
        <v>2015</v>
      </c>
      <c r="B12287" s="213" t="s">
        <v>93</v>
      </c>
      <c r="C12287" s="213" t="s">
        <v>140</v>
      </c>
      <c r="D12287" s="213" t="s">
        <v>17</v>
      </c>
      <c r="E12287" s="292">
        <v>4729</v>
      </c>
      <c r="F12287" s="213" t="s">
        <v>211</v>
      </c>
    </row>
    <row r="12288" spans="1:6" x14ac:dyDescent="0.3">
      <c r="A12288" s="213">
        <v>2015</v>
      </c>
      <c r="B12288" s="213" t="s">
        <v>93</v>
      </c>
      <c r="C12288" s="213" t="s">
        <v>140</v>
      </c>
      <c r="D12288" s="213" t="s">
        <v>274</v>
      </c>
      <c r="E12288" s="213">
        <v>699</v>
      </c>
      <c r="F12288" s="213" t="s">
        <v>211</v>
      </c>
    </row>
    <row r="12289" spans="1:6" x14ac:dyDescent="0.3">
      <c r="A12289" s="213">
        <v>2015</v>
      </c>
      <c r="B12289" s="213" t="s">
        <v>93</v>
      </c>
      <c r="C12289" s="213" t="s">
        <v>140</v>
      </c>
      <c r="D12289" s="213" t="s">
        <v>66</v>
      </c>
      <c r="E12289" s="292">
        <v>1249</v>
      </c>
      <c r="F12289" s="213" t="s">
        <v>211</v>
      </c>
    </row>
    <row r="12290" spans="1:6" x14ac:dyDescent="0.3">
      <c r="A12290" s="213">
        <v>2015</v>
      </c>
      <c r="B12290" s="213" t="s">
        <v>93</v>
      </c>
      <c r="C12290" s="213" t="s">
        <v>140</v>
      </c>
      <c r="D12290" s="213" t="s">
        <v>283</v>
      </c>
      <c r="E12290" s="213">
        <v>456</v>
      </c>
      <c r="F12290" s="213" t="s">
        <v>211</v>
      </c>
    </row>
    <row r="12291" spans="1:6" x14ac:dyDescent="0.3">
      <c r="A12291" s="213">
        <v>2015</v>
      </c>
      <c r="B12291" s="213" t="s">
        <v>93</v>
      </c>
      <c r="C12291" s="213" t="s">
        <v>140</v>
      </c>
      <c r="D12291" s="213" t="s">
        <v>11</v>
      </c>
      <c r="E12291" s="292">
        <v>7932</v>
      </c>
      <c r="F12291" s="213" t="s">
        <v>211</v>
      </c>
    </row>
    <row r="12292" spans="1:6" x14ac:dyDescent="0.3">
      <c r="A12292" s="213">
        <v>2015</v>
      </c>
      <c r="B12292" s="213" t="s">
        <v>93</v>
      </c>
      <c r="C12292" s="213" t="s">
        <v>140</v>
      </c>
      <c r="D12292" s="213" t="s">
        <v>56</v>
      </c>
      <c r="E12292" s="292">
        <v>1932</v>
      </c>
      <c r="F12292" s="213" t="s">
        <v>211</v>
      </c>
    </row>
    <row r="12293" spans="1:6" x14ac:dyDescent="0.3">
      <c r="A12293" s="213">
        <v>2015</v>
      </c>
      <c r="B12293" s="213" t="s">
        <v>93</v>
      </c>
      <c r="C12293" s="213" t="s">
        <v>140</v>
      </c>
      <c r="D12293" s="213" t="s">
        <v>29</v>
      </c>
      <c r="E12293" s="292">
        <v>2318</v>
      </c>
      <c r="F12293" s="213" t="s">
        <v>211</v>
      </c>
    </row>
    <row r="12294" spans="1:6" x14ac:dyDescent="0.3">
      <c r="A12294" s="213">
        <v>2015</v>
      </c>
      <c r="B12294" s="213" t="s">
        <v>93</v>
      </c>
      <c r="C12294" s="213" t="s">
        <v>140</v>
      </c>
      <c r="D12294" s="213" t="s">
        <v>40</v>
      </c>
      <c r="E12294" s="213">
        <v>190</v>
      </c>
      <c r="F12294" s="213" t="s">
        <v>211</v>
      </c>
    </row>
    <row r="12295" spans="1:6" x14ac:dyDescent="0.3">
      <c r="A12295" s="213">
        <v>2015</v>
      </c>
      <c r="B12295" s="213" t="s">
        <v>93</v>
      </c>
      <c r="C12295" s="213" t="s">
        <v>140</v>
      </c>
      <c r="D12295" s="213" t="s">
        <v>47</v>
      </c>
      <c r="E12295" s="292">
        <v>5696</v>
      </c>
      <c r="F12295" s="213" t="s">
        <v>211</v>
      </c>
    </row>
    <row r="12296" spans="1:6" x14ac:dyDescent="0.3">
      <c r="A12296" s="213">
        <v>2015</v>
      </c>
      <c r="B12296" s="213" t="s">
        <v>93</v>
      </c>
      <c r="C12296" s="213" t="s">
        <v>140</v>
      </c>
      <c r="D12296" s="213" t="s">
        <v>57</v>
      </c>
      <c r="E12296" s="292">
        <v>1088</v>
      </c>
      <c r="F12296" s="213" t="s">
        <v>211</v>
      </c>
    </row>
    <row r="12297" spans="1:6" x14ac:dyDescent="0.3">
      <c r="A12297" s="213">
        <v>2015</v>
      </c>
      <c r="B12297" s="213" t="s">
        <v>93</v>
      </c>
      <c r="C12297" s="213" t="s">
        <v>140</v>
      </c>
      <c r="D12297" s="213" t="s">
        <v>74</v>
      </c>
      <c r="E12297" s="292">
        <v>5706</v>
      </c>
      <c r="F12297" s="213" t="s">
        <v>211</v>
      </c>
    </row>
    <row r="12298" spans="1:6" x14ac:dyDescent="0.3">
      <c r="A12298" s="213">
        <v>2015</v>
      </c>
      <c r="B12298" s="213" t="s">
        <v>93</v>
      </c>
      <c r="C12298" s="213" t="s">
        <v>140</v>
      </c>
      <c r="D12298" s="213" t="s">
        <v>53</v>
      </c>
      <c r="E12298" s="213">
        <v>722</v>
      </c>
      <c r="F12298" s="213" t="s">
        <v>211</v>
      </c>
    </row>
    <row r="12299" spans="1:6" x14ac:dyDescent="0.3">
      <c r="A12299" s="213">
        <v>2015</v>
      </c>
      <c r="B12299" s="213" t="s">
        <v>93</v>
      </c>
      <c r="C12299" s="213" t="s">
        <v>140</v>
      </c>
      <c r="D12299" s="213" t="s">
        <v>284</v>
      </c>
      <c r="E12299" s="213">
        <v>178</v>
      </c>
      <c r="F12299" s="213" t="s">
        <v>211</v>
      </c>
    </row>
    <row r="12300" spans="1:6" x14ac:dyDescent="0.3">
      <c r="A12300" s="213">
        <v>2015</v>
      </c>
      <c r="B12300" s="213" t="s">
        <v>93</v>
      </c>
      <c r="C12300" s="213" t="s">
        <v>140</v>
      </c>
      <c r="D12300" s="213" t="s">
        <v>49</v>
      </c>
      <c r="E12300" s="213">
        <v>264</v>
      </c>
      <c r="F12300" s="213" t="s">
        <v>211</v>
      </c>
    </row>
    <row r="12301" spans="1:6" x14ac:dyDescent="0.3">
      <c r="A12301" s="213">
        <v>2015</v>
      </c>
      <c r="B12301" s="213" t="s">
        <v>93</v>
      </c>
      <c r="C12301" s="213" t="s">
        <v>140</v>
      </c>
      <c r="D12301" s="213" t="s">
        <v>33</v>
      </c>
      <c r="E12301" s="292">
        <v>1442</v>
      </c>
      <c r="F12301" s="213" t="s">
        <v>211</v>
      </c>
    </row>
    <row r="12302" spans="1:6" x14ac:dyDescent="0.3">
      <c r="A12302" s="213">
        <v>2015</v>
      </c>
      <c r="B12302" s="213" t="s">
        <v>93</v>
      </c>
      <c r="C12302" s="213" t="s">
        <v>140</v>
      </c>
      <c r="D12302" s="213" t="s">
        <v>60</v>
      </c>
      <c r="E12302" s="292">
        <v>2267</v>
      </c>
      <c r="F12302" s="213" t="s">
        <v>211</v>
      </c>
    </row>
    <row r="12303" spans="1:6" x14ac:dyDescent="0.3">
      <c r="A12303" s="213">
        <v>2015</v>
      </c>
      <c r="B12303" s="213" t="s">
        <v>93</v>
      </c>
      <c r="C12303" s="213" t="s">
        <v>140</v>
      </c>
      <c r="D12303" s="213" t="s">
        <v>25</v>
      </c>
      <c r="E12303" s="292">
        <v>5444</v>
      </c>
      <c r="F12303" s="213" t="s">
        <v>211</v>
      </c>
    </row>
    <row r="12304" spans="1:6" x14ac:dyDescent="0.3">
      <c r="A12304" s="213">
        <v>2015</v>
      </c>
      <c r="B12304" s="213" t="s">
        <v>93</v>
      </c>
      <c r="C12304" s="213" t="s">
        <v>140</v>
      </c>
      <c r="D12304" s="213" t="s">
        <v>7</v>
      </c>
      <c r="E12304" s="292">
        <v>6618</v>
      </c>
      <c r="F12304" s="213" t="s">
        <v>211</v>
      </c>
    </row>
    <row r="12305" spans="1:6" x14ac:dyDescent="0.3">
      <c r="A12305" s="213">
        <v>2015</v>
      </c>
      <c r="B12305" s="213" t="s">
        <v>93</v>
      </c>
      <c r="C12305" s="213" t="s">
        <v>140</v>
      </c>
      <c r="D12305" s="213" t="s">
        <v>51</v>
      </c>
      <c r="E12305" s="213">
        <v>250</v>
      </c>
      <c r="F12305" s="213" t="s">
        <v>211</v>
      </c>
    </row>
    <row r="12306" spans="1:6" x14ac:dyDescent="0.3">
      <c r="A12306" s="213">
        <v>2015</v>
      </c>
      <c r="B12306" s="213" t="s">
        <v>93</v>
      </c>
      <c r="C12306" s="213" t="s">
        <v>140</v>
      </c>
      <c r="D12306" s="213" t="s">
        <v>55</v>
      </c>
      <c r="E12306" s="213">
        <v>272</v>
      </c>
      <c r="F12306" s="213" t="s">
        <v>211</v>
      </c>
    </row>
    <row r="12307" spans="1:6" x14ac:dyDescent="0.3">
      <c r="A12307" s="213">
        <v>2015</v>
      </c>
      <c r="B12307" s="213" t="s">
        <v>93</v>
      </c>
      <c r="C12307" s="213" t="s">
        <v>140</v>
      </c>
      <c r="D12307" s="213" t="s">
        <v>36</v>
      </c>
      <c r="E12307" s="292">
        <v>1844</v>
      </c>
      <c r="F12307" s="213" t="s">
        <v>211</v>
      </c>
    </row>
    <row r="12308" spans="1:6" x14ac:dyDescent="0.3">
      <c r="A12308" s="213">
        <v>2015</v>
      </c>
      <c r="B12308" s="213" t="s">
        <v>93</v>
      </c>
      <c r="C12308" s="213" t="s">
        <v>140</v>
      </c>
      <c r="D12308" s="213" t="s">
        <v>285</v>
      </c>
      <c r="E12308" s="213">
        <v>115</v>
      </c>
      <c r="F12308" s="213" t="s">
        <v>211</v>
      </c>
    </row>
    <row r="12309" spans="1:6" x14ac:dyDescent="0.3">
      <c r="A12309" s="213">
        <v>2015</v>
      </c>
      <c r="B12309" s="213" t="s">
        <v>93</v>
      </c>
      <c r="C12309" s="213" t="s">
        <v>140</v>
      </c>
      <c r="D12309" s="213" t="s">
        <v>21</v>
      </c>
      <c r="E12309" s="292">
        <v>2202</v>
      </c>
      <c r="F12309" s="213" t="s">
        <v>211</v>
      </c>
    </row>
    <row r="12310" spans="1:6" x14ac:dyDescent="0.3">
      <c r="A12310" s="213">
        <v>2015</v>
      </c>
      <c r="B12310" s="213" t="s">
        <v>93</v>
      </c>
      <c r="C12310" s="213" t="s">
        <v>140</v>
      </c>
      <c r="D12310" s="213" t="s">
        <v>42</v>
      </c>
      <c r="E12310" s="213">
        <v>264</v>
      </c>
      <c r="F12310" s="213" t="s">
        <v>211</v>
      </c>
    </row>
    <row r="12311" spans="1:6" x14ac:dyDescent="0.3">
      <c r="A12311" s="213">
        <v>2015</v>
      </c>
      <c r="B12311" s="213" t="s">
        <v>93</v>
      </c>
      <c r="C12311" s="213" t="s">
        <v>140</v>
      </c>
      <c r="D12311" s="213" t="s">
        <v>286</v>
      </c>
      <c r="E12311" s="213">
        <v>346</v>
      </c>
      <c r="F12311" s="213" t="s">
        <v>211</v>
      </c>
    </row>
    <row r="12312" spans="1:6" x14ac:dyDescent="0.3">
      <c r="A12312" s="213">
        <v>2015</v>
      </c>
      <c r="B12312" s="213" t="s">
        <v>93</v>
      </c>
      <c r="C12312" s="213" t="s">
        <v>140</v>
      </c>
      <c r="D12312" s="213" t="s">
        <v>16</v>
      </c>
      <c r="E12312" s="292">
        <v>4922</v>
      </c>
      <c r="F12312" s="213" t="s">
        <v>211</v>
      </c>
    </row>
    <row r="12313" spans="1:6" x14ac:dyDescent="0.3">
      <c r="A12313" s="213">
        <v>2015</v>
      </c>
      <c r="B12313" s="213" t="s">
        <v>93</v>
      </c>
      <c r="C12313" s="213" t="s">
        <v>140</v>
      </c>
      <c r="D12313" s="213" t="s">
        <v>2</v>
      </c>
      <c r="E12313" s="292">
        <v>11051</v>
      </c>
      <c r="F12313" s="213" t="s">
        <v>211</v>
      </c>
    </row>
    <row r="12314" spans="1:6" x14ac:dyDescent="0.3">
      <c r="A12314" s="213">
        <v>2015</v>
      </c>
      <c r="B12314" s="213" t="s">
        <v>93</v>
      </c>
      <c r="C12314" s="213" t="s">
        <v>140</v>
      </c>
      <c r="D12314" s="213" t="s">
        <v>287</v>
      </c>
      <c r="E12314" s="213">
        <v>236</v>
      </c>
      <c r="F12314" s="213" t="s">
        <v>211</v>
      </c>
    </row>
    <row r="12315" spans="1:6" x14ac:dyDescent="0.3">
      <c r="A12315" s="213">
        <v>2015</v>
      </c>
      <c r="B12315" s="213" t="s">
        <v>93</v>
      </c>
      <c r="C12315" s="213" t="s">
        <v>140</v>
      </c>
      <c r="D12315" s="213" t="s">
        <v>288</v>
      </c>
      <c r="E12315" s="213">
        <v>306</v>
      </c>
      <c r="F12315" s="213" t="s">
        <v>211</v>
      </c>
    </row>
    <row r="12316" spans="1:6" x14ac:dyDescent="0.3">
      <c r="A12316" s="213">
        <v>2015</v>
      </c>
      <c r="B12316" s="213" t="s">
        <v>93</v>
      </c>
      <c r="C12316" s="213" t="s">
        <v>140</v>
      </c>
      <c r="D12316" s="213" t="s">
        <v>4</v>
      </c>
      <c r="E12316" s="292">
        <v>11780</v>
      </c>
      <c r="F12316" s="213" t="s">
        <v>211</v>
      </c>
    </row>
    <row r="12317" spans="1:6" x14ac:dyDescent="0.3">
      <c r="A12317" s="213">
        <v>2015</v>
      </c>
      <c r="B12317" s="213" t="s">
        <v>93</v>
      </c>
      <c r="C12317" s="213" t="s">
        <v>140</v>
      </c>
      <c r="D12317" s="213" t="s">
        <v>38</v>
      </c>
      <c r="E12317" s="213">
        <v>942</v>
      </c>
      <c r="F12317" s="213" t="s">
        <v>211</v>
      </c>
    </row>
    <row r="12318" spans="1:6" x14ac:dyDescent="0.3">
      <c r="A12318" s="213">
        <v>2015</v>
      </c>
      <c r="B12318" s="213" t="s">
        <v>93</v>
      </c>
      <c r="C12318" s="213" t="s">
        <v>140</v>
      </c>
      <c r="D12318" s="213" t="s">
        <v>275</v>
      </c>
      <c r="E12318" s="292">
        <v>1232</v>
      </c>
      <c r="F12318" s="213" t="s">
        <v>211</v>
      </c>
    </row>
    <row r="12319" spans="1:6" x14ac:dyDescent="0.3">
      <c r="A12319" s="213">
        <v>2015</v>
      </c>
      <c r="B12319" s="213" t="s">
        <v>93</v>
      </c>
      <c r="C12319" s="213" t="s">
        <v>140</v>
      </c>
      <c r="D12319" s="213" t="s">
        <v>8</v>
      </c>
      <c r="E12319" s="292">
        <v>3568</v>
      </c>
      <c r="F12319" s="213" t="s">
        <v>211</v>
      </c>
    </row>
    <row r="12320" spans="1:6" x14ac:dyDescent="0.3">
      <c r="A12320" s="213">
        <v>2015</v>
      </c>
      <c r="B12320" s="213" t="s">
        <v>93</v>
      </c>
      <c r="C12320" s="213" t="s">
        <v>140</v>
      </c>
      <c r="D12320" s="213" t="s">
        <v>289</v>
      </c>
      <c r="E12320" s="213">
        <v>186</v>
      </c>
      <c r="F12320" s="213" t="s">
        <v>211</v>
      </c>
    </row>
    <row r="12321" spans="1:6" x14ac:dyDescent="0.3">
      <c r="A12321" s="213">
        <v>2015</v>
      </c>
      <c r="B12321" s="213" t="s">
        <v>93</v>
      </c>
      <c r="C12321" s="213" t="s">
        <v>140</v>
      </c>
      <c r="D12321" s="213" t="s">
        <v>292</v>
      </c>
      <c r="E12321" s="213">
        <v>68</v>
      </c>
      <c r="F12321" s="213" t="s">
        <v>211</v>
      </c>
    </row>
    <row r="12322" spans="1:6" x14ac:dyDescent="0.3">
      <c r="A12322" s="213">
        <v>2015</v>
      </c>
      <c r="B12322" s="213" t="s">
        <v>93</v>
      </c>
      <c r="C12322" s="213" t="s">
        <v>140</v>
      </c>
      <c r="D12322" s="213" t="s">
        <v>78</v>
      </c>
      <c r="E12322" s="292">
        <v>6346</v>
      </c>
      <c r="F12322" s="213" t="s">
        <v>211</v>
      </c>
    </row>
    <row r="12323" spans="1:6" x14ac:dyDescent="0.3">
      <c r="A12323" s="213">
        <v>2015</v>
      </c>
      <c r="B12323" s="213" t="s">
        <v>93</v>
      </c>
      <c r="C12323" s="213" t="s">
        <v>140</v>
      </c>
      <c r="D12323" s="213" t="s">
        <v>27</v>
      </c>
      <c r="E12323" s="292">
        <v>3986</v>
      </c>
      <c r="F12323" s="213" t="s">
        <v>211</v>
      </c>
    </row>
    <row r="12324" spans="1:6" x14ac:dyDescent="0.3">
      <c r="A12324" s="213">
        <v>2015</v>
      </c>
      <c r="B12324" s="213" t="s">
        <v>93</v>
      </c>
      <c r="C12324" s="213" t="s">
        <v>140</v>
      </c>
      <c r="D12324" s="213" t="s">
        <v>13</v>
      </c>
      <c r="E12324" s="292">
        <v>1762</v>
      </c>
      <c r="F12324" s="213" t="s">
        <v>211</v>
      </c>
    </row>
    <row r="12325" spans="1:6" x14ac:dyDescent="0.3">
      <c r="A12325" s="213">
        <v>2015</v>
      </c>
      <c r="B12325" s="213" t="s">
        <v>93</v>
      </c>
      <c r="C12325" s="213" t="s">
        <v>140</v>
      </c>
      <c r="D12325" s="213" t="s">
        <v>70</v>
      </c>
      <c r="E12325" s="292">
        <v>4997</v>
      </c>
      <c r="F12325" s="213" t="s">
        <v>211</v>
      </c>
    </row>
    <row r="12326" spans="1:6" x14ac:dyDescent="0.3">
      <c r="A12326" s="213">
        <v>2015</v>
      </c>
      <c r="B12326" s="213" t="s">
        <v>93</v>
      </c>
      <c r="C12326" s="213" t="s">
        <v>140</v>
      </c>
      <c r="D12326" s="213" t="s">
        <v>72</v>
      </c>
      <c r="E12326" s="292">
        <v>1206</v>
      </c>
      <c r="F12326" s="213" t="s">
        <v>211</v>
      </c>
    </row>
    <row r="12327" spans="1:6" x14ac:dyDescent="0.3">
      <c r="A12327" s="213">
        <v>2015</v>
      </c>
      <c r="B12327" s="213" t="s">
        <v>93</v>
      </c>
      <c r="C12327" s="213" t="s">
        <v>140</v>
      </c>
      <c r="D12327" s="213" t="s">
        <v>276</v>
      </c>
      <c r="E12327" s="213">
        <v>574</v>
      </c>
      <c r="F12327" s="213" t="s">
        <v>211</v>
      </c>
    </row>
    <row r="12328" spans="1:6" x14ac:dyDescent="0.3">
      <c r="A12328" s="213">
        <v>2015</v>
      </c>
      <c r="B12328" s="213" t="s">
        <v>93</v>
      </c>
      <c r="C12328" s="213" t="s">
        <v>140</v>
      </c>
      <c r="D12328" s="213" t="s">
        <v>6</v>
      </c>
      <c r="E12328" s="292">
        <v>12427</v>
      </c>
      <c r="F12328" s="213" t="s">
        <v>211</v>
      </c>
    </row>
    <row r="12329" spans="1:6" x14ac:dyDescent="0.3">
      <c r="A12329" s="213">
        <v>2015</v>
      </c>
      <c r="B12329" s="213" t="s">
        <v>93</v>
      </c>
      <c r="C12329" s="213" t="s">
        <v>140</v>
      </c>
      <c r="D12329" s="213" t="s">
        <v>62</v>
      </c>
      <c r="E12329" s="292">
        <v>3315</v>
      </c>
      <c r="F12329" s="213" t="s">
        <v>211</v>
      </c>
    </row>
    <row r="12330" spans="1:6" x14ac:dyDescent="0.3">
      <c r="A12330" s="213">
        <v>2015</v>
      </c>
      <c r="B12330" s="213" t="s">
        <v>93</v>
      </c>
      <c r="C12330" s="213" t="s">
        <v>140</v>
      </c>
      <c r="D12330" s="213" t="s">
        <v>5</v>
      </c>
      <c r="E12330" s="292">
        <v>8642</v>
      </c>
      <c r="F12330" s="213" t="s">
        <v>211</v>
      </c>
    </row>
    <row r="12331" spans="1:6" x14ac:dyDescent="0.3">
      <c r="A12331" s="213">
        <v>2015</v>
      </c>
      <c r="B12331" s="213" t="s">
        <v>93</v>
      </c>
      <c r="C12331" s="213" t="s">
        <v>140</v>
      </c>
      <c r="D12331" s="213" t="s">
        <v>37</v>
      </c>
      <c r="E12331" s="213">
        <v>287</v>
      </c>
      <c r="F12331" s="213" t="s">
        <v>211</v>
      </c>
    </row>
    <row r="12332" spans="1:6" x14ac:dyDescent="0.3">
      <c r="A12332" s="213">
        <v>2015</v>
      </c>
      <c r="B12332" s="213" t="s">
        <v>93</v>
      </c>
      <c r="C12332" s="213" t="s">
        <v>140</v>
      </c>
      <c r="D12332" s="213" t="s">
        <v>76</v>
      </c>
      <c r="E12332" s="292">
        <v>5066</v>
      </c>
      <c r="F12332" s="213" t="s">
        <v>211</v>
      </c>
    </row>
    <row r="12333" spans="1:6" x14ac:dyDescent="0.3">
      <c r="A12333" s="213">
        <v>2015</v>
      </c>
      <c r="B12333" s="213" t="s">
        <v>93</v>
      </c>
      <c r="C12333" s="213" t="s">
        <v>140</v>
      </c>
      <c r="D12333" s="213" t="s">
        <v>63</v>
      </c>
      <c r="E12333" s="292">
        <v>1043</v>
      </c>
      <c r="F12333" s="213" t="s">
        <v>211</v>
      </c>
    </row>
    <row r="12334" spans="1:6" x14ac:dyDescent="0.3">
      <c r="A12334" s="213">
        <v>2015</v>
      </c>
      <c r="B12334" s="213" t="s">
        <v>93</v>
      </c>
      <c r="C12334" s="213" t="s">
        <v>140</v>
      </c>
      <c r="D12334" s="213" t="s">
        <v>277</v>
      </c>
      <c r="E12334" s="213">
        <v>624</v>
      </c>
      <c r="F12334" s="213" t="s">
        <v>211</v>
      </c>
    </row>
    <row r="12335" spans="1:6" x14ac:dyDescent="0.3">
      <c r="A12335" s="213">
        <v>2015</v>
      </c>
      <c r="B12335" s="213" t="s">
        <v>93</v>
      </c>
      <c r="C12335" s="213" t="s">
        <v>140</v>
      </c>
      <c r="D12335" s="213" t="s">
        <v>43</v>
      </c>
      <c r="E12335" s="292">
        <v>1369</v>
      </c>
      <c r="F12335" s="213" t="s">
        <v>211</v>
      </c>
    </row>
    <row r="12336" spans="1:6" x14ac:dyDescent="0.3">
      <c r="A12336" s="213">
        <v>2015</v>
      </c>
      <c r="B12336" s="213" t="s">
        <v>93</v>
      </c>
      <c r="C12336" s="213" t="s">
        <v>140</v>
      </c>
      <c r="D12336" s="213" t="s">
        <v>65</v>
      </c>
      <c r="E12336" s="292">
        <v>1544</v>
      </c>
      <c r="F12336" s="213" t="s">
        <v>211</v>
      </c>
    </row>
    <row r="12337" spans="1:6" x14ac:dyDescent="0.3">
      <c r="A12337" s="213">
        <v>2015</v>
      </c>
      <c r="B12337" s="213" t="s">
        <v>93</v>
      </c>
      <c r="C12337" s="213" t="s">
        <v>140</v>
      </c>
      <c r="D12337" s="213" t="s">
        <v>22</v>
      </c>
      <c r="E12337" s="292">
        <v>1978</v>
      </c>
      <c r="F12337" s="213" t="s">
        <v>211</v>
      </c>
    </row>
    <row r="12338" spans="1:6" x14ac:dyDescent="0.3">
      <c r="A12338" s="213">
        <v>2015</v>
      </c>
      <c r="B12338" s="213" t="s">
        <v>93</v>
      </c>
      <c r="C12338" s="213" t="s">
        <v>140</v>
      </c>
      <c r="D12338" s="213" t="s">
        <v>61</v>
      </c>
      <c r="E12338" s="213">
        <v>980</v>
      </c>
      <c r="F12338" s="213" t="s">
        <v>211</v>
      </c>
    </row>
    <row r="12339" spans="1:6" x14ac:dyDescent="0.3">
      <c r="A12339" s="213">
        <v>2015</v>
      </c>
      <c r="B12339" s="213" t="s">
        <v>93</v>
      </c>
      <c r="C12339" s="213" t="s">
        <v>140</v>
      </c>
      <c r="D12339" s="213" t="s">
        <v>23</v>
      </c>
      <c r="E12339" s="292">
        <v>2434</v>
      </c>
      <c r="F12339" s="213" t="s">
        <v>211</v>
      </c>
    </row>
    <row r="12340" spans="1:6" x14ac:dyDescent="0.3">
      <c r="A12340" s="213">
        <v>2015</v>
      </c>
      <c r="B12340" s="213" t="s">
        <v>93</v>
      </c>
      <c r="C12340" s="213" t="s">
        <v>140</v>
      </c>
      <c r="D12340" s="213" t="s">
        <v>12</v>
      </c>
      <c r="E12340" s="292">
        <v>1491</v>
      </c>
      <c r="F12340" s="213" t="s">
        <v>211</v>
      </c>
    </row>
    <row r="12341" spans="1:6" x14ac:dyDescent="0.3">
      <c r="A12341" s="213">
        <v>2015</v>
      </c>
      <c r="B12341" s="213" t="s">
        <v>93</v>
      </c>
      <c r="C12341" s="213" t="s">
        <v>140</v>
      </c>
      <c r="D12341" s="213" t="s">
        <v>278</v>
      </c>
      <c r="E12341" s="292">
        <v>3140</v>
      </c>
      <c r="F12341" s="213" t="s">
        <v>211</v>
      </c>
    </row>
    <row r="12342" spans="1:6" x14ac:dyDescent="0.3">
      <c r="A12342" s="213">
        <v>2015</v>
      </c>
      <c r="B12342" s="213" t="s">
        <v>93</v>
      </c>
      <c r="C12342" s="213" t="s">
        <v>140</v>
      </c>
      <c r="D12342" s="213" t="s">
        <v>19</v>
      </c>
      <c r="E12342" s="292">
        <v>2718</v>
      </c>
      <c r="F12342" s="213" t="s">
        <v>211</v>
      </c>
    </row>
    <row r="12343" spans="1:6" x14ac:dyDescent="0.3">
      <c r="A12343" s="213">
        <v>2015</v>
      </c>
      <c r="B12343" s="213" t="s">
        <v>93</v>
      </c>
      <c r="C12343" s="213" t="s">
        <v>140</v>
      </c>
      <c r="D12343" s="213" t="s">
        <v>45</v>
      </c>
      <c r="E12343" s="213">
        <v>626</v>
      </c>
      <c r="F12343" s="213" t="s">
        <v>211</v>
      </c>
    </row>
    <row r="12344" spans="1:6" x14ac:dyDescent="0.3">
      <c r="A12344" s="213">
        <v>2015</v>
      </c>
      <c r="B12344" s="213" t="s">
        <v>93</v>
      </c>
      <c r="C12344" s="213" t="s">
        <v>140</v>
      </c>
      <c r="D12344" s="213" t="s">
        <v>48</v>
      </c>
      <c r="E12344" s="292">
        <v>1836</v>
      </c>
      <c r="F12344" s="213" t="s">
        <v>211</v>
      </c>
    </row>
    <row r="12345" spans="1:6" x14ac:dyDescent="0.3">
      <c r="A12345" s="213">
        <v>2015</v>
      </c>
      <c r="B12345" s="213" t="s">
        <v>93</v>
      </c>
      <c r="C12345" s="213" t="s">
        <v>140</v>
      </c>
      <c r="D12345" s="213" t="s">
        <v>34</v>
      </c>
      <c r="E12345" s="213">
        <v>809</v>
      </c>
      <c r="F12345" s="213" t="s">
        <v>211</v>
      </c>
    </row>
    <row r="12346" spans="1:6" x14ac:dyDescent="0.3">
      <c r="A12346" s="213">
        <v>2015</v>
      </c>
      <c r="B12346" s="213" t="s">
        <v>93</v>
      </c>
      <c r="C12346" s="213" t="s">
        <v>140</v>
      </c>
      <c r="D12346" s="213" t="s">
        <v>3</v>
      </c>
      <c r="E12346" s="292">
        <v>10437</v>
      </c>
      <c r="F12346" s="213" t="s">
        <v>211</v>
      </c>
    </row>
    <row r="12347" spans="1:6" x14ac:dyDescent="0.3">
      <c r="A12347" s="213">
        <v>2015</v>
      </c>
      <c r="B12347" s="213" t="s">
        <v>93</v>
      </c>
      <c r="C12347" s="213" t="s">
        <v>140</v>
      </c>
      <c r="D12347" s="213" t="s">
        <v>80</v>
      </c>
      <c r="E12347" s="292">
        <v>3356</v>
      </c>
      <c r="F12347" s="213" t="s">
        <v>211</v>
      </c>
    </row>
    <row r="12348" spans="1:6" x14ac:dyDescent="0.3">
      <c r="A12348" s="213">
        <v>2015</v>
      </c>
      <c r="B12348" s="213" t="s">
        <v>93</v>
      </c>
      <c r="C12348" s="213" t="s">
        <v>140</v>
      </c>
      <c r="D12348" s="213" t="s">
        <v>39</v>
      </c>
      <c r="E12348" s="292">
        <v>2421</v>
      </c>
      <c r="F12348" s="213" t="s">
        <v>211</v>
      </c>
    </row>
    <row r="12349" spans="1:6" x14ac:dyDescent="0.3">
      <c r="A12349" s="213">
        <v>2015</v>
      </c>
      <c r="B12349" s="213" t="s">
        <v>93</v>
      </c>
      <c r="C12349" s="213" t="s">
        <v>140</v>
      </c>
      <c r="D12349" s="213" t="s">
        <v>14</v>
      </c>
      <c r="E12349" s="292">
        <v>6688</v>
      </c>
      <c r="F12349" s="213" t="s">
        <v>211</v>
      </c>
    </row>
    <row r="12350" spans="1:6" x14ac:dyDescent="0.3">
      <c r="A12350" s="213">
        <v>2015</v>
      </c>
      <c r="B12350" s="213" t="s">
        <v>93</v>
      </c>
      <c r="C12350" s="213" t="s">
        <v>140</v>
      </c>
      <c r="D12350" s="213" t="s">
        <v>68</v>
      </c>
      <c r="E12350" s="292">
        <v>1382</v>
      </c>
      <c r="F12350" s="213" t="s">
        <v>211</v>
      </c>
    </row>
    <row r="12351" spans="1:6" x14ac:dyDescent="0.3">
      <c r="A12351" s="213">
        <v>2015</v>
      </c>
      <c r="B12351" s="213" t="s">
        <v>93</v>
      </c>
      <c r="C12351" s="213" t="s">
        <v>140</v>
      </c>
      <c r="D12351" s="213" t="s">
        <v>69</v>
      </c>
      <c r="E12351" s="292">
        <v>1317</v>
      </c>
      <c r="F12351" s="213" t="s">
        <v>211</v>
      </c>
    </row>
    <row r="12352" spans="1:6" x14ac:dyDescent="0.3">
      <c r="A12352" s="213">
        <v>2015</v>
      </c>
      <c r="B12352" s="213" t="s">
        <v>93</v>
      </c>
      <c r="C12352" s="213" t="s">
        <v>140</v>
      </c>
      <c r="D12352" s="213" t="s">
        <v>50</v>
      </c>
      <c r="E12352" s="213">
        <v>307</v>
      </c>
      <c r="F12352" s="213" t="s">
        <v>211</v>
      </c>
    </row>
    <row r="12353" spans="1:6" x14ac:dyDescent="0.3">
      <c r="A12353" s="213">
        <v>2015</v>
      </c>
      <c r="B12353" s="213" t="s">
        <v>93</v>
      </c>
      <c r="C12353" s="213" t="s">
        <v>140</v>
      </c>
      <c r="D12353" s="213" t="s">
        <v>279</v>
      </c>
      <c r="E12353" s="213">
        <v>560</v>
      </c>
      <c r="F12353" s="213" t="s">
        <v>211</v>
      </c>
    </row>
    <row r="12354" spans="1:6" x14ac:dyDescent="0.3">
      <c r="A12354" s="213">
        <v>2015</v>
      </c>
      <c r="B12354" s="213" t="s">
        <v>93</v>
      </c>
      <c r="C12354" s="213" t="s">
        <v>140</v>
      </c>
      <c r="D12354" s="213" t="s">
        <v>24</v>
      </c>
      <c r="E12354" s="292">
        <v>7023</v>
      </c>
      <c r="F12354" s="213" t="s">
        <v>211</v>
      </c>
    </row>
    <row r="12355" spans="1:6" x14ac:dyDescent="0.3">
      <c r="A12355" s="213">
        <v>2015</v>
      </c>
      <c r="B12355" s="213" t="s">
        <v>93</v>
      </c>
      <c r="C12355" s="213" t="s">
        <v>140</v>
      </c>
      <c r="D12355" s="213" t="s">
        <v>9</v>
      </c>
      <c r="E12355" s="292">
        <v>4898</v>
      </c>
      <c r="F12355" s="213" t="s">
        <v>211</v>
      </c>
    </row>
    <row r="12356" spans="1:6" x14ac:dyDescent="0.3">
      <c r="A12356" s="213">
        <v>2015</v>
      </c>
      <c r="B12356" s="213" t="s">
        <v>93</v>
      </c>
      <c r="C12356" s="213" t="s">
        <v>140</v>
      </c>
      <c r="D12356" s="213" t="s">
        <v>67</v>
      </c>
      <c r="E12356" s="292">
        <v>2018</v>
      </c>
      <c r="F12356" s="213" t="s">
        <v>211</v>
      </c>
    </row>
    <row r="12357" spans="1:6" x14ac:dyDescent="0.3">
      <c r="A12357" s="213">
        <v>2015</v>
      </c>
      <c r="B12357" s="213" t="s">
        <v>93</v>
      </c>
      <c r="C12357" s="213" t="s">
        <v>140</v>
      </c>
      <c r="D12357" s="213" t="s">
        <v>28</v>
      </c>
      <c r="E12357" s="292">
        <v>3539</v>
      </c>
      <c r="F12357" s="213" t="s">
        <v>211</v>
      </c>
    </row>
    <row r="12358" spans="1:6" x14ac:dyDescent="0.3">
      <c r="A12358" s="213">
        <v>2015</v>
      </c>
      <c r="B12358" s="213" t="s">
        <v>93</v>
      </c>
      <c r="C12358" s="213" t="s">
        <v>140</v>
      </c>
      <c r="D12358" s="213" t="s">
        <v>31</v>
      </c>
      <c r="E12358" s="292">
        <v>2324</v>
      </c>
      <c r="F12358" s="213" t="s">
        <v>211</v>
      </c>
    </row>
    <row r="12359" spans="1:6" x14ac:dyDescent="0.3">
      <c r="A12359" s="213">
        <v>2015</v>
      </c>
      <c r="B12359" s="213" t="s">
        <v>93</v>
      </c>
      <c r="C12359" s="213" t="s">
        <v>140</v>
      </c>
      <c r="D12359" s="213" t="s">
        <v>64</v>
      </c>
      <c r="E12359" s="292">
        <v>3477</v>
      </c>
      <c r="F12359" s="213" t="s">
        <v>211</v>
      </c>
    </row>
    <row r="12360" spans="1:6" x14ac:dyDescent="0.3">
      <c r="A12360" s="213">
        <v>2015</v>
      </c>
      <c r="B12360" s="213" t="s">
        <v>93</v>
      </c>
      <c r="C12360" s="213" t="s">
        <v>140</v>
      </c>
      <c r="D12360" s="213" t="s">
        <v>290</v>
      </c>
      <c r="E12360" s="213">
        <v>190</v>
      </c>
      <c r="F12360" s="213" t="s">
        <v>211</v>
      </c>
    </row>
    <row r="12361" spans="1:6" x14ac:dyDescent="0.3">
      <c r="A12361" s="213">
        <v>2015</v>
      </c>
      <c r="B12361" s="213" t="s">
        <v>93</v>
      </c>
      <c r="C12361" s="213" t="s">
        <v>140</v>
      </c>
      <c r="D12361" s="213" t="s">
        <v>280</v>
      </c>
      <c r="E12361" s="213">
        <v>927</v>
      </c>
      <c r="F12361" s="213" t="s">
        <v>211</v>
      </c>
    </row>
    <row r="12362" spans="1:6" x14ac:dyDescent="0.3">
      <c r="A12362" s="213">
        <v>2015</v>
      </c>
      <c r="B12362" s="213" t="s">
        <v>93</v>
      </c>
      <c r="C12362" s="213" t="s">
        <v>140</v>
      </c>
      <c r="D12362" s="213" t="s">
        <v>73</v>
      </c>
      <c r="E12362" s="292">
        <v>5384</v>
      </c>
      <c r="F12362" s="213" t="s">
        <v>211</v>
      </c>
    </row>
    <row r="12363" spans="1:6" x14ac:dyDescent="0.3">
      <c r="A12363" s="213">
        <v>2015</v>
      </c>
      <c r="B12363" s="213" t="s">
        <v>93</v>
      </c>
      <c r="C12363" s="213" t="s">
        <v>140</v>
      </c>
      <c r="D12363" s="213" t="s">
        <v>26</v>
      </c>
      <c r="E12363" s="292">
        <v>2529</v>
      </c>
      <c r="F12363" s="213" t="s">
        <v>211</v>
      </c>
    </row>
    <row r="12364" spans="1:6" x14ac:dyDescent="0.3">
      <c r="A12364" s="213">
        <v>2015</v>
      </c>
      <c r="B12364" s="213" t="s">
        <v>93</v>
      </c>
      <c r="C12364" s="213" t="s">
        <v>140</v>
      </c>
      <c r="D12364" s="213" t="s">
        <v>32</v>
      </c>
      <c r="E12364" s="292">
        <v>2299</v>
      </c>
      <c r="F12364" s="213" t="s">
        <v>211</v>
      </c>
    </row>
    <row r="12365" spans="1:6" x14ac:dyDescent="0.3">
      <c r="A12365" s="213">
        <v>2015</v>
      </c>
      <c r="B12365" s="213" t="s">
        <v>93</v>
      </c>
      <c r="C12365" s="213" t="s">
        <v>140</v>
      </c>
      <c r="D12365" s="213" t="s">
        <v>46</v>
      </c>
      <c r="E12365" s="292">
        <v>5201</v>
      </c>
      <c r="F12365" s="213" t="s">
        <v>211</v>
      </c>
    </row>
    <row r="12366" spans="1:6" x14ac:dyDescent="0.3">
      <c r="A12366" s="213">
        <v>2015</v>
      </c>
      <c r="B12366" s="213" t="s">
        <v>93</v>
      </c>
      <c r="C12366" s="213" t="s">
        <v>140</v>
      </c>
      <c r="D12366" s="213" t="s">
        <v>75</v>
      </c>
      <c r="E12366" s="292">
        <v>3634</v>
      </c>
      <c r="F12366" s="213" t="s">
        <v>211</v>
      </c>
    </row>
    <row r="12367" spans="1:6" x14ac:dyDescent="0.3">
      <c r="A12367" s="213">
        <v>2015</v>
      </c>
      <c r="B12367" s="213" t="s">
        <v>93</v>
      </c>
      <c r="C12367" s="213" t="s">
        <v>140</v>
      </c>
      <c r="D12367" s="213" t="s">
        <v>10</v>
      </c>
      <c r="E12367" s="292">
        <v>9040</v>
      </c>
      <c r="F12367" s="213" t="s">
        <v>211</v>
      </c>
    </row>
    <row r="12368" spans="1:6" x14ac:dyDescent="0.3">
      <c r="A12368" s="213">
        <v>2015</v>
      </c>
      <c r="B12368" s="213" t="s">
        <v>93</v>
      </c>
      <c r="C12368" s="213" t="s">
        <v>140</v>
      </c>
      <c r="D12368" s="213" t="s">
        <v>291</v>
      </c>
      <c r="E12368" s="213">
        <v>873</v>
      </c>
      <c r="F12368" s="213" t="s">
        <v>211</v>
      </c>
    </row>
    <row r="12369" spans="1:6" x14ac:dyDescent="0.3">
      <c r="A12369" s="213">
        <v>2015</v>
      </c>
      <c r="B12369" s="213" t="s">
        <v>93</v>
      </c>
      <c r="C12369" s="213" t="s">
        <v>140</v>
      </c>
      <c r="D12369" s="213" t="s">
        <v>15</v>
      </c>
      <c r="E12369" s="292">
        <v>7260</v>
      </c>
      <c r="F12369" s="213" t="s">
        <v>211</v>
      </c>
    </row>
    <row r="12370" spans="1:6" x14ac:dyDescent="0.3">
      <c r="A12370" s="213">
        <v>2015</v>
      </c>
      <c r="B12370" s="213" t="s">
        <v>93</v>
      </c>
      <c r="C12370" s="213" t="s">
        <v>140</v>
      </c>
      <c r="D12370" s="213" t="s">
        <v>18</v>
      </c>
      <c r="E12370" s="292">
        <v>7837</v>
      </c>
      <c r="F12370" s="213" t="s">
        <v>211</v>
      </c>
    </row>
    <row r="12371" spans="1:6" x14ac:dyDescent="0.3">
      <c r="A12371" s="213">
        <v>2015</v>
      </c>
      <c r="B12371" s="213" t="s">
        <v>93</v>
      </c>
      <c r="C12371" s="213" t="s">
        <v>140</v>
      </c>
      <c r="D12371" s="213" t="s">
        <v>77</v>
      </c>
      <c r="E12371" s="292">
        <v>2692</v>
      </c>
      <c r="F12371" s="213" t="s">
        <v>211</v>
      </c>
    </row>
    <row r="12372" spans="1:6" x14ac:dyDescent="0.3">
      <c r="A12372" s="213">
        <v>2015</v>
      </c>
      <c r="B12372" s="213" t="s">
        <v>93</v>
      </c>
      <c r="C12372" s="213" t="s">
        <v>140</v>
      </c>
      <c r="D12372" s="213" t="s">
        <v>44</v>
      </c>
      <c r="E12372" s="213">
        <v>533</v>
      </c>
      <c r="F12372" s="213" t="s">
        <v>211</v>
      </c>
    </row>
    <row r="12373" spans="1:6" x14ac:dyDescent="0.3">
      <c r="A12373" s="213">
        <v>2015</v>
      </c>
      <c r="B12373" s="213" t="s">
        <v>93</v>
      </c>
      <c r="C12373" s="213" t="s">
        <v>140</v>
      </c>
      <c r="D12373" s="213" t="s">
        <v>71</v>
      </c>
      <c r="E12373" s="292">
        <v>2709</v>
      </c>
      <c r="F12373" s="213" t="s">
        <v>211</v>
      </c>
    </row>
    <row r="12374" spans="1:6" x14ac:dyDescent="0.3">
      <c r="A12374" s="213">
        <v>2015</v>
      </c>
      <c r="B12374" s="213" t="s">
        <v>93</v>
      </c>
      <c r="C12374" s="213" t="s">
        <v>140</v>
      </c>
      <c r="D12374" s="213" t="s">
        <v>52</v>
      </c>
      <c r="E12374" s="213">
        <v>675</v>
      </c>
      <c r="F12374" s="213" t="s">
        <v>211</v>
      </c>
    </row>
    <row r="12375" spans="1:6" x14ac:dyDescent="0.3">
      <c r="A12375" s="213">
        <v>2015</v>
      </c>
      <c r="B12375" s="213" t="s">
        <v>93</v>
      </c>
      <c r="C12375" s="213" t="s">
        <v>140</v>
      </c>
      <c r="D12375" s="213" t="s">
        <v>20</v>
      </c>
      <c r="E12375" s="292">
        <v>4399</v>
      </c>
      <c r="F12375" s="213" t="s">
        <v>211</v>
      </c>
    </row>
    <row r="12376" spans="1:6" x14ac:dyDescent="0.3">
      <c r="A12376" s="213">
        <v>2015</v>
      </c>
      <c r="B12376" s="213" t="s">
        <v>93</v>
      </c>
      <c r="C12376" s="213" t="s">
        <v>140</v>
      </c>
      <c r="D12376" s="213" t="s">
        <v>95</v>
      </c>
      <c r="E12376" s="292">
        <v>7367</v>
      </c>
      <c r="F12376" s="213" t="s">
        <v>211</v>
      </c>
    </row>
    <row r="12377" spans="1:6" x14ac:dyDescent="0.3">
      <c r="A12377" s="213">
        <v>2015</v>
      </c>
      <c r="B12377" s="213" t="s">
        <v>93</v>
      </c>
      <c r="C12377" s="213" t="s">
        <v>140</v>
      </c>
      <c r="D12377" s="213" t="s">
        <v>30</v>
      </c>
      <c r="E12377" s="213">
        <v>854</v>
      </c>
      <c r="F12377" s="213" t="s">
        <v>211</v>
      </c>
    </row>
    <row r="12378" spans="1:6" x14ac:dyDescent="0.3">
      <c r="A12378" s="213">
        <v>2015</v>
      </c>
      <c r="B12378" s="213" t="s">
        <v>93</v>
      </c>
      <c r="C12378" s="213" t="s">
        <v>140</v>
      </c>
      <c r="D12378" s="213" t="s">
        <v>58</v>
      </c>
      <c r="E12378" s="213">
        <v>310</v>
      </c>
      <c r="F12378" s="213" t="s">
        <v>211</v>
      </c>
    </row>
    <row r="12379" spans="1:6" x14ac:dyDescent="0.3">
      <c r="A12379" s="213">
        <v>2015</v>
      </c>
      <c r="B12379" s="213" t="s">
        <v>93</v>
      </c>
      <c r="C12379" s="213" t="s">
        <v>140</v>
      </c>
      <c r="D12379" s="213" t="s">
        <v>281</v>
      </c>
      <c r="E12379" s="292">
        <v>19754</v>
      </c>
      <c r="F12379" s="213" t="s">
        <v>211</v>
      </c>
    </row>
    <row r="12380" spans="1:6" x14ac:dyDescent="0.3">
      <c r="A12380" s="213">
        <v>2015</v>
      </c>
      <c r="B12380" s="213" t="s">
        <v>93</v>
      </c>
      <c r="C12380" s="213" t="s">
        <v>140</v>
      </c>
      <c r="D12380" s="213" t="s">
        <v>54</v>
      </c>
      <c r="E12380" s="213">
        <v>163</v>
      </c>
      <c r="F12380" s="213" t="s">
        <v>211</v>
      </c>
    </row>
    <row r="12381" spans="1:6" x14ac:dyDescent="0.3">
      <c r="A12381" s="213">
        <v>2015</v>
      </c>
      <c r="B12381" s="213" t="s">
        <v>93</v>
      </c>
      <c r="C12381" s="213" t="s">
        <v>140</v>
      </c>
      <c r="D12381" s="213" t="s">
        <v>282</v>
      </c>
      <c r="E12381" s="292">
        <v>1323</v>
      </c>
      <c r="F12381" s="213" t="s">
        <v>211</v>
      </c>
    </row>
    <row r="12382" spans="1:6" x14ac:dyDescent="0.3">
      <c r="A12382" s="213">
        <v>2015</v>
      </c>
      <c r="B12382" s="213" t="s">
        <v>93</v>
      </c>
      <c r="C12382" s="213" t="s">
        <v>140</v>
      </c>
      <c r="D12382" s="213" t="s">
        <v>145</v>
      </c>
      <c r="E12382" s="292">
        <v>85783</v>
      </c>
      <c r="F12382" s="213" t="s">
        <v>211</v>
      </c>
    </row>
    <row r="12383" spans="1:6" x14ac:dyDescent="0.3">
      <c r="A12383" s="213">
        <v>2015</v>
      </c>
      <c r="B12383" s="213" t="s">
        <v>93</v>
      </c>
      <c r="C12383" s="213" t="s">
        <v>140</v>
      </c>
      <c r="D12383" s="213" t="s">
        <v>146</v>
      </c>
      <c r="E12383" s="292">
        <v>46615</v>
      </c>
      <c r="F12383" s="213" t="s">
        <v>211</v>
      </c>
    </row>
    <row r="12384" spans="1:6" x14ac:dyDescent="0.3">
      <c r="A12384" s="213">
        <v>2015</v>
      </c>
      <c r="B12384" s="213" t="s">
        <v>93</v>
      </c>
      <c r="C12384" s="213" t="s">
        <v>140</v>
      </c>
      <c r="D12384" s="213" t="s">
        <v>147</v>
      </c>
      <c r="E12384" s="292">
        <v>104167</v>
      </c>
      <c r="F12384" s="213" t="s">
        <v>211</v>
      </c>
    </row>
    <row r="12385" spans="1:6" x14ac:dyDescent="0.3">
      <c r="A12385" s="213">
        <v>2015</v>
      </c>
      <c r="B12385" s="213" t="s">
        <v>94</v>
      </c>
      <c r="C12385" s="213" t="s">
        <v>83</v>
      </c>
      <c r="D12385" s="213" t="s">
        <v>79</v>
      </c>
      <c r="E12385" s="213">
        <v>193</v>
      </c>
      <c r="F12385" s="213" t="s">
        <v>215</v>
      </c>
    </row>
    <row r="12386" spans="1:6" x14ac:dyDescent="0.3">
      <c r="A12386" s="213">
        <v>2015</v>
      </c>
      <c r="B12386" s="213" t="s">
        <v>94</v>
      </c>
      <c r="C12386" s="213" t="s">
        <v>83</v>
      </c>
      <c r="D12386" s="213" t="s">
        <v>17</v>
      </c>
      <c r="E12386" s="213">
        <v>106</v>
      </c>
      <c r="F12386" s="213" t="s">
        <v>215</v>
      </c>
    </row>
    <row r="12387" spans="1:6" x14ac:dyDescent="0.3">
      <c r="A12387" s="213">
        <v>2015</v>
      </c>
      <c r="B12387" s="213" t="s">
        <v>94</v>
      </c>
      <c r="C12387" s="213" t="s">
        <v>83</v>
      </c>
      <c r="D12387" s="213" t="s">
        <v>274</v>
      </c>
      <c r="E12387" s="213">
        <v>35</v>
      </c>
      <c r="F12387" s="213" t="s">
        <v>215</v>
      </c>
    </row>
    <row r="12388" spans="1:6" x14ac:dyDescent="0.3">
      <c r="A12388" s="213">
        <v>2015</v>
      </c>
      <c r="B12388" s="213" t="s">
        <v>94</v>
      </c>
      <c r="C12388" s="213" t="s">
        <v>83</v>
      </c>
      <c r="D12388" s="213" t="s">
        <v>66</v>
      </c>
      <c r="E12388" s="213">
        <v>37</v>
      </c>
      <c r="F12388" s="213" t="s">
        <v>215</v>
      </c>
    </row>
    <row r="12389" spans="1:6" x14ac:dyDescent="0.3">
      <c r="A12389" s="213">
        <v>2015</v>
      </c>
      <c r="B12389" s="213" t="s">
        <v>94</v>
      </c>
      <c r="C12389" s="213" t="s">
        <v>83</v>
      </c>
      <c r="D12389" s="213" t="s">
        <v>11</v>
      </c>
      <c r="E12389" s="213">
        <v>201</v>
      </c>
      <c r="F12389" s="213" t="s">
        <v>215</v>
      </c>
    </row>
    <row r="12390" spans="1:6" x14ac:dyDescent="0.3">
      <c r="A12390" s="213">
        <v>2015</v>
      </c>
      <c r="B12390" s="213" t="s">
        <v>94</v>
      </c>
      <c r="C12390" s="213" t="s">
        <v>83</v>
      </c>
      <c r="D12390" s="213" t="s">
        <v>56</v>
      </c>
      <c r="E12390" s="213">
        <v>64</v>
      </c>
      <c r="F12390" s="213" t="s">
        <v>215</v>
      </c>
    </row>
    <row r="12391" spans="1:6" x14ac:dyDescent="0.3">
      <c r="A12391" s="213">
        <v>2015</v>
      </c>
      <c r="B12391" s="213" t="s">
        <v>94</v>
      </c>
      <c r="C12391" s="213" t="s">
        <v>83</v>
      </c>
      <c r="D12391" s="213" t="s">
        <v>29</v>
      </c>
      <c r="E12391" s="213">
        <v>42</v>
      </c>
      <c r="F12391" s="213" t="s">
        <v>215</v>
      </c>
    </row>
    <row r="12392" spans="1:6" x14ac:dyDescent="0.3">
      <c r="A12392" s="213">
        <v>2015</v>
      </c>
      <c r="B12392" s="213" t="s">
        <v>94</v>
      </c>
      <c r="C12392" s="213" t="s">
        <v>83</v>
      </c>
      <c r="D12392" s="213" t="s">
        <v>47</v>
      </c>
      <c r="E12392" s="213">
        <v>126</v>
      </c>
      <c r="F12392" s="213" t="s">
        <v>215</v>
      </c>
    </row>
    <row r="12393" spans="1:6" x14ac:dyDescent="0.3">
      <c r="A12393" s="213">
        <v>2015</v>
      </c>
      <c r="B12393" s="213" t="s">
        <v>94</v>
      </c>
      <c r="C12393" s="213" t="s">
        <v>83</v>
      </c>
      <c r="D12393" s="213" t="s">
        <v>74</v>
      </c>
      <c r="E12393" s="213">
        <v>163</v>
      </c>
      <c r="F12393" s="213" t="s">
        <v>215</v>
      </c>
    </row>
    <row r="12394" spans="1:6" x14ac:dyDescent="0.3">
      <c r="A12394" s="213">
        <v>2015</v>
      </c>
      <c r="B12394" s="213" t="s">
        <v>94</v>
      </c>
      <c r="C12394" s="213" t="s">
        <v>83</v>
      </c>
      <c r="D12394" s="213" t="s">
        <v>33</v>
      </c>
      <c r="E12394" s="213">
        <v>32</v>
      </c>
      <c r="F12394" s="213" t="s">
        <v>215</v>
      </c>
    </row>
    <row r="12395" spans="1:6" x14ac:dyDescent="0.3">
      <c r="A12395" s="213">
        <v>2015</v>
      </c>
      <c r="B12395" s="213" t="s">
        <v>94</v>
      </c>
      <c r="C12395" s="213" t="s">
        <v>83</v>
      </c>
      <c r="D12395" s="213" t="s">
        <v>60</v>
      </c>
      <c r="E12395" s="213">
        <v>38</v>
      </c>
      <c r="F12395" s="213" t="s">
        <v>215</v>
      </c>
    </row>
    <row r="12396" spans="1:6" x14ac:dyDescent="0.3">
      <c r="A12396" s="213">
        <v>2015</v>
      </c>
      <c r="B12396" s="213" t="s">
        <v>94</v>
      </c>
      <c r="C12396" s="213" t="s">
        <v>83</v>
      </c>
      <c r="D12396" s="213" t="s">
        <v>25</v>
      </c>
      <c r="E12396" s="213">
        <v>130</v>
      </c>
      <c r="F12396" s="213" t="s">
        <v>215</v>
      </c>
    </row>
    <row r="12397" spans="1:6" x14ac:dyDescent="0.3">
      <c r="A12397" s="213">
        <v>2015</v>
      </c>
      <c r="B12397" s="213" t="s">
        <v>94</v>
      </c>
      <c r="C12397" s="213" t="s">
        <v>83</v>
      </c>
      <c r="D12397" s="213" t="s">
        <v>7</v>
      </c>
      <c r="E12397" s="213">
        <v>147</v>
      </c>
      <c r="F12397" s="213" t="s">
        <v>215</v>
      </c>
    </row>
    <row r="12398" spans="1:6" x14ac:dyDescent="0.3">
      <c r="A12398" s="213">
        <v>2015</v>
      </c>
      <c r="B12398" s="213" t="s">
        <v>94</v>
      </c>
      <c r="C12398" s="213" t="s">
        <v>83</v>
      </c>
      <c r="D12398" s="213" t="s">
        <v>36</v>
      </c>
      <c r="E12398" s="213">
        <v>56</v>
      </c>
      <c r="F12398" s="213" t="s">
        <v>215</v>
      </c>
    </row>
    <row r="12399" spans="1:6" x14ac:dyDescent="0.3">
      <c r="A12399" s="213">
        <v>2015</v>
      </c>
      <c r="B12399" s="213" t="s">
        <v>94</v>
      </c>
      <c r="C12399" s="213" t="s">
        <v>83</v>
      </c>
      <c r="D12399" s="213" t="s">
        <v>21</v>
      </c>
      <c r="E12399" s="213">
        <v>34</v>
      </c>
      <c r="F12399" s="213" t="s">
        <v>215</v>
      </c>
    </row>
    <row r="12400" spans="1:6" x14ac:dyDescent="0.3">
      <c r="A12400" s="213">
        <v>2015</v>
      </c>
      <c r="B12400" s="213" t="s">
        <v>94</v>
      </c>
      <c r="C12400" s="213" t="s">
        <v>83</v>
      </c>
      <c r="D12400" s="213" t="s">
        <v>16</v>
      </c>
      <c r="E12400" s="213">
        <v>106</v>
      </c>
      <c r="F12400" s="213" t="s">
        <v>215</v>
      </c>
    </row>
    <row r="12401" spans="1:6" x14ac:dyDescent="0.3">
      <c r="A12401" s="213">
        <v>2015</v>
      </c>
      <c r="B12401" s="213" t="s">
        <v>94</v>
      </c>
      <c r="C12401" s="213" t="s">
        <v>83</v>
      </c>
      <c r="D12401" s="213" t="s">
        <v>2</v>
      </c>
      <c r="E12401" s="213">
        <v>283</v>
      </c>
      <c r="F12401" s="213" t="s">
        <v>215</v>
      </c>
    </row>
    <row r="12402" spans="1:6" x14ac:dyDescent="0.3">
      <c r="A12402" s="213">
        <v>2015</v>
      </c>
      <c r="B12402" s="213" t="s">
        <v>94</v>
      </c>
      <c r="C12402" s="213" t="s">
        <v>83</v>
      </c>
      <c r="D12402" s="213" t="s">
        <v>4</v>
      </c>
      <c r="E12402" s="213">
        <v>296</v>
      </c>
      <c r="F12402" s="213" t="s">
        <v>215</v>
      </c>
    </row>
    <row r="12403" spans="1:6" x14ac:dyDescent="0.3">
      <c r="A12403" s="213">
        <v>2015</v>
      </c>
      <c r="B12403" s="213" t="s">
        <v>94</v>
      </c>
      <c r="C12403" s="213" t="s">
        <v>83</v>
      </c>
      <c r="D12403" s="213" t="s">
        <v>275</v>
      </c>
      <c r="E12403" s="213">
        <v>34</v>
      </c>
      <c r="F12403" s="213" t="s">
        <v>215</v>
      </c>
    </row>
    <row r="12404" spans="1:6" x14ac:dyDescent="0.3">
      <c r="A12404" s="213">
        <v>2015</v>
      </c>
      <c r="B12404" s="213" t="s">
        <v>94</v>
      </c>
      <c r="C12404" s="213" t="s">
        <v>83</v>
      </c>
      <c r="D12404" s="213" t="s">
        <v>8</v>
      </c>
      <c r="E12404" s="213">
        <v>82</v>
      </c>
      <c r="F12404" s="213" t="s">
        <v>215</v>
      </c>
    </row>
    <row r="12405" spans="1:6" x14ac:dyDescent="0.3">
      <c r="A12405" s="213">
        <v>2015</v>
      </c>
      <c r="B12405" s="213" t="s">
        <v>94</v>
      </c>
      <c r="C12405" s="213" t="s">
        <v>83</v>
      </c>
      <c r="D12405" s="213" t="s">
        <v>78</v>
      </c>
      <c r="E12405" s="213">
        <v>104</v>
      </c>
      <c r="F12405" s="213" t="s">
        <v>215</v>
      </c>
    </row>
    <row r="12406" spans="1:6" x14ac:dyDescent="0.3">
      <c r="A12406" s="213">
        <v>2015</v>
      </c>
      <c r="B12406" s="213" t="s">
        <v>94</v>
      </c>
      <c r="C12406" s="213" t="s">
        <v>83</v>
      </c>
      <c r="D12406" s="213" t="s">
        <v>27</v>
      </c>
      <c r="E12406" s="213">
        <v>90</v>
      </c>
      <c r="F12406" s="213" t="s">
        <v>215</v>
      </c>
    </row>
    <row r="12407" spans="1:6" x14ac:dyDescent="0.3">
      <c r="A12407" s="213">
        <v>2015</v>
      </c>
      <c r="B12407" s="213" t="s">
        <v>94</v>
      </c>
      <c r="C12407" s="213" t="s">
        <v>83</v>
      </c>
      <c r="D12407" s="213" t="s">
        <v>13</v>
      </c>
      <c r="E12407" s="213">
        <v>34</v>
      </c>
      <c r="F12407" s="213" t="s">
        <v>215</v>
      </c>
    </row>
    <row r="12408" spans="1:6" x14ac:dyDescent="0.3">
      <c r="A12408" s="213">
        <v>2015</v>
      </c>
      <c r="B12408" s="213" t="s">
        <v>94</v>
      </c>
      <c r="C12408" s="213" t="s">
        <v>83</v>
      </c>
      <c r="D12408" s="213" t="s">
        <v>70</v>
      </c>
      <c r="E12408" s="213">
        <v>127</v>
      </c>
      <c r="F12408" s="213" t="s">
        <v>215</v>
      </c>
    </row>
    <row r="12409" spans="1:6" x14ac:dyDescent="0.3">
      <c r="A12409" s="213">
        <v>2015</v>
      </c>
      <c r="B12409" s="213" t="s">
        <v>94</v>
      </c>
      <c r="C12409" s="213" t="s">
        <v>83</v>
      </c>
      <c r="D12409" s="213" t="s">
        <v>72</v>
      </c>
      <c r="E12409" s="213">
        <v>40</v>
      </c>
      <c r="F12409" s="213" t="s">
        <v>215</v>
      </c>
    </row>
    <row r="12410" spans="1:6" x14ac:dyDescent="0.3">
      <c r="A12410" s="213">
        <v>2015</v>
      </c>
      <c r="B12410" s="213" t="s">
        <v>94</v>
      </c>
      <c r="C12410" s="213" t="s">
        <v>83</v>
      </c>
      <c r="D12410" s="213" t="s">
        <v>6</v>
      </c>
      <c r="E12410" s="213">
        <v>263</v>
      </c>
      <c r="F12410" s="213" t="s">
        <v>215</v>
      </c>
    </row>
    <row r="12411" spans="1:6" x14ac:dyDescent="0.3">
      <c r="A12411" s="213">
        <v>2015</v>
      </c>
      <c r="B12411" s="213" t="s">
        <v>94</v>
      </c>
      <c r="C12411" s="213" t="s">
        <v>83</v>
      </c>
      <c r="D12411" s="213" t="s">
        <v>62</v>
      </c>
      <c r="E12411" s="213">
        <v>80</v>
      </c>
      <c r="F12411" s="213" t="s">
        <v>215</v>
      </c>
    </row>
    <row r="12412" spans="1:6" x14ac:dyDescent="0.3">
      <c r="A12412" s="213">
        <v>2015</v>
      </c>
      <c r="B12412" s="213" t="s">
        <v>94</v>
      </c>
      <c r="C12412" s="213" t="s">
        <v>83</v>
      </c>
      <c r="D12412" s="213" t="s">
        <v>5</v>
      </c>
      <c r="E12412" s="213">
        <v>208</v>
      </c>
      <c r="F12412" s="213" t="s">
        <v>215</v>
      </c>
    </row>
    <row r="12413" spans="1:6" x14ac:dyDescent="0.3">
      <c r="A12413" s="213">
        <v>2015</v>
      </c>
      <c r="B12413" s="213" t="s">
        <v>94</v>
      </c>
      <c r="C12413" s="213" t="s">
        <v>83</v>
      </c>
      <c r="D12413" s="213" t="s">
        <v>76</v>
      </c>
      <c r="E12413" s="213">
        <v>115</v>
      </c>
      <c r="F12413" s="213" t="s">
        <v>215</v>
      </c>
    </row>
    <row r="12414" spans="1:6" x14ac:dyDescent="0.3">
      <c r="A12414" s="213">
        <v>2015</v>
      </c>
      <c r="B12414" s="213" t="s">
        <v>94</v>
      </c>
      <c r="C12414" s="213" t="s">
        <v>83</v>
      </c>
      <c r="D12414" s="213" t="s">
        <v>65</v>
      </c>
      <c r="E12414" s="213">
        <v>34</v>
      </c>
      <c r="F12414" s="213" t="s">
        <v>215</v>
      </c>
    </row>
    <row r="12415" spans="1:6" x14ac:dyDescent="0.3">
      <c r="A12415" s="213">
        <v>2015</v>
      </c>
      <c r="B12415" s="213" t="s">
        <v>94</v>
      </c>
      <c r="C12415" s="213" t="s">
        <v>83</v>
      </c>
      <c r="D12415" s="213" t="s">
        <v>22</v>
      </c>
      <c r="E12415" s="213">
        <v>36</v>
      </c>
      <c r="F12415" s="213" t="s">
        <v>215</v>
      </c>
    </row>
    <row r="12416" spans="1:6" x14ac:dyDescent="0.3">
      <c r="A12416" s="213">
        <v>2015</v>
      </c>
      <c r="B12416" s="213" t="s">
        <v>94</v>
      </c>
      <c r="C12416" s="213" t="s">
        <v>83</v>
      </c>
      <c r="D12416" s="213" t="s">
        <v>23</v>
      </c>
      <c r="E12416" s="213">
        <v>49</v>
      </c>
      <c r="F12416" s="213" t="s">
        <v>215</v>
      </c>
    </row>
    <row r="12417" spans="1:6" x14ac:dyDescent="0.3">
      <c r="A12417" s="213">
        <v>2015</v>
      </c>
      <c r="B12417" s="213" t="s">
        <v>94</v>
      </c>
      <c r="C12417" s="213" t="s">
        <v>83</v>
      </c>
      <c r="D12417" s="213" t="s">
        <v>278</v>
      </c>
      <c r="E12417" s="213">
        <v>93</v>
      </c>
      <c r="F12417" s="213" t="s">
        <v>215</v>
      </c>
    </row>
    <row r="12418" spans="1:6" x14ac:dyDescent="0.3">
      <c r="A12418" s="213">
        <v>2015</v>
      </c>
      <c r="B12418" s="213" t="s">
        <v>94</v>
      </c>
      <c r="C12418" s="213" t="s">
        <v>83</v>
      </c>
      <c r="D12418" s="213" t="s">
        <v>19</v>
      </c>
      <c r="E12418" s="213">
        <v>62</v>
      </c>
      <c r="F12418" s="213" t="s">
        <v>215</v>
      </c>
    </row>
    <row r="12419" spans="1:6" x14ac:dyDescent="0.3">
      <c r="A12419" s="213">
        <v>2015</v>
      </c>
      <c r="B12419" s="213" t="s">
        <v>94</v>
      </c>
      <c r="C12419" s="213" t="s">
        <v>83</v>
      </c>
      <c r="D12419" s="213" t="s">
        <v>48</v>
      </c>
      <c r="E12419" s="213">
        <v>47</v>
      </c>
      <c r="F12419" s="213" t="s">
        <v>215</v>
      </c>
    </row>
    <row r="12420" spans="1:6" x14ac:dyDescent="0.3">
      <c r="A12420" s="213">
        <v>2015</v>
      </c>
      <c r="B12420" s="213" t="s">
        <v>94</v>
      </c>
      <c r="C12420" s="213" t="s">
        <v>83</v>
      </c>
      <c r="D12420" s="213" t="s">
        <v>3</v>
      </c>
      <c r="E12420" s="213">
        <v>265</v>
      </c>
      <c r="F12420" s="213" t="s">
        <v>215</v>
      </c>
    </row>
    <row r="12421" spans="1:6" x14ac:dyDescent="0.3">
      <c r="A12421" s="213">
        <v>2015</v>
      </c>
      <c r="B12421" s="213" t="s">
        <v>94</v>
      </c>
      <c r="C12421" s="213" t="s">
        <v>83</v>
      </c>
      <c r="D12421" s="213" t="s">
        <v>80</v>
      </c>
      <c r="E12421" s="213">
        <v>67</v>
      </c>
      <c r="F12421" s="213" t="s">
        <v>215</v>
      </c>
    </row>
    <row r="12422" spans="1:6" x14ac:dyDescent="0.3">
      <c r="A12422" s="213">
        <v>2015</v>
      </c>
      <c r="B12422" s="213" t="s">
        <v>94</v>
      </c>
      <c r="C12422" s="213" t="s">
        <v>83</v>
      </c>
      <c r="D12422" s="213" t="s">
        <v>39</v>
      </c>
      <c r="E12422" s="213">
        <v>43</v>
      </c>
      <c r="F12422" s="213" t="s">
        <v>215</v>
      </c>
    </row>
    <row r="12423" spans="1:6" x14ac:dyDescent="0.3">
      <c r="A12423" s="213">
        <v>2015</v>
      </c>
      <c r="B12423" s="213" t="s">
        <v>94</v>
      </c>
      <c r="C12423" s="213" t="s">
        <v>83</v>
      </c>
      <c r="D12423" s="213" t="s">
        <v>14</v>
      </c>
      <c r="E12423" s="213">
        <v>169</v>
      </c>
      <c r="F12423" s="213" t="s">
        <v>215</v>
      </c>
    </row>
    <row r="12424" spans="1:6" x14ac:dyDescent="0.3">
      <c r="A12424" s="213">
        <v>2015</v>
      </c>
      <c r="B12424" s="213" t="s">
        <v>94</v>
      </c>
      <c r="C12424" s="213" t="s">
        <v>83</v>
      </c>
      <c r="D12424" s="213" t="s">
        <v>68</v>
      </c>
      <c r="E12424" s="213">
        <v>33</v>
      </c>
      <c r="F12424" s="213" t="s">
        <v>215</v>
      </c>
    </row>
    <row r="12425" spans="1:6" x14ac:dyDescent="0.3">
      <c r="A12425" s="213">
        <v>2015</v>
      </c>
      <c r="B12425" s="213" t="s">
        <v>94</v>
      </c>
      <c r="C12425" s="213" t="s">
        <v>83</v>
      </c>
      <c r="D12425" s="213" t="s">
        <v>69</v>
      </c>
      <c r="E12425" s="213">
        <v>32</v>
      </c>
      <c r="F12425" s="213" t="s">
        <v>215</v>
      </c>
    </row>
    <row r="12426" spans="1:6" x14ac:dyDescent="0.3">
      <c r="A12426" s="213">
        <v>2015</v>
      </c>
      <c r="B12426" s="213" t="s">
        <v>94</v>
      </c>
      <c r="C12426" s="213" t="s">
        <v>83</v>
      </c>
      <c r="D12426" s="213" t="s">
        <v>24</v>
      </c>
      <c r="E12426" s="213">
        <v>182</v>
      </c>
      <c r="F12426" s="213" t="s">
        <v>215</v>
      </c>
    </row>
    <row r="12427" spans="1:6" x14ac:dyDescent="0.3">
      <c r="A12427" s="213">
        <v>2015</v>
      </c>
      <c r="B12427" s="213" t="s">
        <v>94</v>
      </c>
      <c r="C12427" s="213" t="s">
        <v>83</v>
      </c>
      <c r="D12427" s="213" t="s">
        <v>9</v>
      </c>
      <c r="E12427" s="213">
        <v>109</v>
      </c>
      <c r="F12427" s="213" t="s">
        <v>215</v>
      </c>
    </row>
    <row r="12428" spans="1:6" x14ac:dyDescent="0.3">
      <c r="A12428" s="213">
        <v>2015</v>
      </c>
      <c r="B12428" s="213" t="s">
        <v>94</v>
      </c>
      <c r="C12428" s="213" t="s">
        <v>83</v>
      </c>
      <c r="D12428" s="213" t="s">
        <v>67</v>
      </c>
      <c r="E12428" s="213">
        <v>71</v>
      </c>
      <c r="F12428" s="213" t="s">
        <v>215</v>
      </c>
    </row>
    <row r="12429" spans="1:6" x14ac:dyDescent="0.3">
      <c r="A12429" s="213">
        <v>2015</v>
      </c>
      <c r="B12429" s="213" t="s">
        <v>94</v>
      </c>
      <c r="C12429" s="213" t="s">
        <v>83</v>
      </c>
      <c r="D12429" s="213" t="s">
        <v>28</v>
      </c>
      <c r="E12429" s="213">
        <v>90</v>
      </c>
      <c r="F12429" s="213" t="s">
        <v>215</v>
      </c>
    </row>
    <row r="12430" spans="1:6" x14ac:dyDescent="0.3">
      <c r="A12430" s="213">
        <v>2015</v>
      </c>
      <c r="B12430" s="213" t="s">
        <v>94</v>
      </c>
      <c r="C12430" s="213" t="s">
        <v>83</v>
      </c>
      <c r="D12430" s="213" t="s">
        <v>31</v>
      </c>
      <c r="E12430" s="213">
        <v>59</v>
      </c>
      <c r="F12430" s="213" t="s">
        <v>215</v>
      </c>
    </row>
    <row r="12431" spans="1:6" x14ac:dyDescent="0.3">
      <c r="A12431" s="213">
        <v>2015</v>
      </c>
      <c r="B12431" s="213" t="s">
        <v>94</v>
      </c>
      <c r="C12431" s="213" t="s">
        <v>83</v>
      </c>
      <c r="D12431" s="213" t="s">
        <v>64</v>
      </c>
      <c r="E12431" s="213">
        <v>103</v>
      </c>
      <c r="F12431" s="213" t="s">
        <v>215</v>
      </c>
    </row>
    <row r="12432" spans="1:6" x14ac:dyDescent="0.3">
      <c r="A12432" s="213">
        <v>2015</v>
      </c>
      <c r="B12432" s="213" t="s">
        <v>94</v>
      </c>
      <c r="C12432" s="213" t="s">
        <v>83</v>
      </c>
      <c r="D12432" s="213" t="s">
        <v>73</v>
      </c>
      <c r="E12432" s="213">
        <v>149</v>
      </c>
      <c r="F12432" s="213" t="s">
        <v>215</v>
      </c>
    </row>
    <row r="12433" spans="1:6" x14ac:dyDescent="0.3">
      <c r="A12433" s="213">
        <v>2015</v>
      </c>
      <c r="B12433" s="213" t="s">
        <v>94</v>
      </c>
      <c r="C12433" s="213" t="s">
        <v>83</v>
      </c>
      <c r="D12433" s="213" t="s">
        <v>26</v>
      </c>
      <c r="E12433" s="213">
        <v>55</v>
      </c>
      <c r="F12433" s="213" t="s">
        <v>215</v>
      </c>
    </row>
    <row r="12434" spans="1:6" x14ac:dyDescent="0.3">
      <c r="A12434" s="213">
        <v>2015</v>
      </c>
      <c r="B12434" s="213" t="s">
        <v>94</v>
      </c>
      <c r="C12434" s="213" t="s">
        <v>83</v>
      </c>
      <c r="D12434" s="213" t="s">
        <v>32</v>
      </c>
      <c r="E12434" s="213">
        <v>52</v>
      </c>
      <c r="F12434" s="213" t="s">
        <v>215</v>
      </c>
    </row>
    <row r="12435" spans="1:6" x14ac:dyDescent="0.3">
      <c r="A12435" s="213">
        <v>2015</v>
      </c>
      <c r="B12435" s="213" t="s">
        <v>94</v>
      </c>
      <c r="C12435" s="213" t="s">
        <v>83</v>
      </c>
      <c r="D12435" s="213" t="s">
        <v>46</v>
      </c>
      <c r="E12435" s="213">
        <v>102</v>
      </c>
      <c r="F12435" s="213" t="s">
        <v>215</v>
      </c>
    </row>
    <row r="12436" spans="1:6" x14ac:dyDescent="0.3">
      <c r="A12436" s="213">
        <v>2015</v>
      </c>
      <c r="B12436" s="213" t="s">
        <v>94</v>
      </c>
      <c r="C12436" s="213" t="s">
        <v>83</v>
      </c>
      <c r="D12436" s="213" t="s">
        <v>75</v>
      </c>
      <c r="E12436" s="213">
        <v>103</v>
      </c>
      <c r="F12436" s="213" t="s">
        <v>215</v>
      </c>
    </row>
    <row r="12437" spans="1:6" x14ac:dyDescent="0.3">
      <c r="A12437" s="213">
        <v>2015</v>
      </c>
      <c r="B12437" s="213" t="s">
        <v>94</v>
      </c>
      <c r="C12437" s="213" t="s">
        <v>83</v>
      </c>
      <c r="D12437" s="213" t="s">
        <v>10</v>
      </c>
      <c r="E12437" s="213">
        <v>225</v>
      </c>
      <c r="F12437" s="213" t="s">
        <v>215</v>
      </c>
    </row>
    <row r="12438" spans="1:6" x14ac:dyDescent="0.3">
      <c r="A12438" s="213">
        <v>2015</v>
      </c>
      <c r="B12438" s="213" t="s">
        <v>94</v>
      </c>
      <c r="C12438" s="213" t="s">
        <v>83</v>
      </c>
      <c r="D12438" s="213" t="s">
        <v>15</v>
      </c>
      <c r="E12438" s="213">
        <v>167</v>
      </c>
      <c r="F12438" s="213" t="s">
        <v>215</v>
      </c>
    </row>
    <row r="12439" spans="1:6" x14ac:dyDescent="0.3">
      <c r="A12439" s="213">
        <v>2015</v>
      </c>
      <c r="B12439" s="213" t="s">
        <v>94</v>
      </c>
      <c r="C12439" s="213" t="s">
        <v>83</v>
      </c>
      <c r="D12439" s="213" t="s">
        <v>18</v>
      </c>
      <c r="E12439" s="213">
        <v>155</v>
      </c>
      <c r="F12439" s="213" t="s">
        <v>215</v>
      </c>
    </row>
    <row r="12440" spans="1:6" x14ac:dyDescent="0.3">
      <c r="A12440" s="213">
        <v>2015</v>
      </c>
      <c r="B12440" s="213" t="s">
        <v>94</v>
      </c>
      <c r="C12440" s="213" t="s">
        <v>83</v>
      </c>
      <c r="D12440" s="213" t="s">
        <v>77</v>
      </c>
      <c r="E12440" s="213">
        <v>65</v>
      </c>
      <c r="F12440" s="213" t="s">
        <v>215</v>
      </c>
    </row>
    <row r="12441" spans="1:6" x14ac:dyDescent="0.3">
      <c r="A12441" s="213">
        <v>2015</v>
      </c>
      <c r="B12441" s="213" t="s">
        <v>94</v>
      </c>
      <c r="C12441" s="213" t="s">
        <v>83</v>
      </c>
      <c r="D12441" s="213" t="s">
        <v>71</v>
      </c>
      <c r="E12441" s="213">
        <v>72</v>
      </c>
      <c r="F12441" s="213" t="s">
        <v>215</v>
      </c>
    </row>
    <row r="12442" spans="1:6" x14ac:dyDescent="0.3">
      <c r="A12442" s="213">
        <v>2015</v>
      </c>
      <c r="B12442" s="213" t="s">
        <v>94</v>
      </c>
      <c r="C12442" s="213" t="s">
        <v>83</v>
      </c>
      <c r="D12442" s="213" t="s">
        <v>20</v>
      </c>
      <c r="E12442" s="213">
        <v>113</v>
      </c>
      <c r="F12442" s="213" t="s">
        <v>215</v>
      </c>
    </row>
    <row r="12443" spans="1:6" x14ac:dyDescent="0.3">
      <c r="A12443" s="213">
        <v>2015</v>
      </c>
      <c r="B12443" s="213" t="s">
        <v>94</v>
      </c>
      <c r="C12443" s="213" t="s">
        <v>83</v>
      </c>
      <c r="D12443" s="213" t="s">
        <v>95</v>
      </c>
      <c r="E12443" s="213">
        <v>192</v>
      </c>
      <c r="F12443" s="213" t="s">
        <v>215</v>
      </c>
    </row>
    <row r="12444" spans="1:6" x14ac:dyDescent="0.3">
      <c r="A12444" s="213">
        <v>2015</v>
      </c>
      <c r="B12444" s="213" t="s">
        <v>94</v>
      </c>
      <c r="C12444" s="213" t="s">
        <v>83</v>
      </c>
      <c r="D12444" s="213" t="s">
        <v>30</v>
      </c>
      <c r="E12444" s="213">
        <v>30</v>
      </c>
      <c r="F12444" s="213" t="s">
        <v>215</v>
      </c>
    </row>
    <row r="12445" spans="1:6" x14ac:dyDescent="0.3">
      <c r="A12445" s="213">
        <v>2015</v>
      </c>
      <c r="B12445" s="213" t="s">
        <v>94</v>
      </c>
      <c r="C12445" s="213" t="s">
        <v>83</v>
      </c>
      <c r="D12445" s="213" t="s">
        <v>281</v>
      </c>
      <c r="E12445" s="213">
        <v>417</v>
      </c>
      <c r="F12445" s="213" t="s">
        <v>215</v>
      </c>
    </row>
    <row r="12446" spans="1:6" x14ac:dyDescent="0.3">
      <c r="A12446" s="213">
        <v>2015</v>
      </c>
      <c r="B12446" s="213" t="s">
        <v>94</v>
      </c>
      <c r="C12446" s="213" t="s">
        <v>83</v>
      </c>
      <c r="D12446" s="213" t="s">
        <v>282</v>
      </c>
      <c r="E12446" s="213">
        <v>41</v>
      </c>
      <c r="F12446" s="213" t="s">
        <v>215</v>
      </c>
    </row>
    <row r="12447" spans="1:6" x14ac:dyDescent="0.3">
      <c r="A12447" s="213">
        <v>2015</v>
      </c>
      <c r="B12447" s="213" t="s">
        <v>94</v>
      </c>
      <c r="C12447" s="213" t="s">
        <v>83</v>
      </c>
      <c r="D12447" s="213" t="s">
        <v>145</v>
      </c>
      <c r="E12447" s="292">
        <v>1671</v>
      </c>
      <c r="F12447" s="213" t="s">
        <v>215</v>
      </c>
    </row>
    <row r="12448" spans="1:6" x14ac:dyDescent="0.3">
      <c r="A12448" s="213">
        <v>2015</v>
      </c>
      <c r="B12448" s="213" t="s">
        <v>94</v>
      </c>
      <c r="C12448" s="213" t="s">
        <v>83</v>
      </c>
      <c r="D12448" s="213" t="s">
        <v>146</v>
      </c>
      <c r="E12448" s="213">
        <v>990</v>
      </c>
      <c r="F12448" s="213" t="s">
        <v>215</v>
      </c>
    </row>
    <row r="12449" spans="1:6" x14ac:dyDescent="0.3">
      <c r="A12449" s="213">
        <v>2015</v>
      </c>
      <c r="B12449" s="213" t="s">
        <v>94</v>
      </c>
      <c r="C12449" s="213" t="s">
        <v>83</v>
      </c>
      <c r="D12449" s="213" t="s">
        <v>147</v>
      </c>
      <c r="E12449" s="292">
        <v>2003</v>
      </c>
      <c r="F12449" s="213" t="s">
        <v>215</v>
      </c>
    </row>
    <row r="12450" spans="1:6" x14ac:dyDescent="0.3">
      <c r="A12450" s="213">
        <v>2015</v>
      </c>
      <c r="B12450" s="213" t="s">
        <v>94</v>
      </c>
      <c r="C12450" s="213" t="s">
        <v>85</v>
      </c>
      <c r="D12450" s="213" t="s">
        <v>35</v>
      </c>
      <c r="E12450" s="213">
        <v>45</v>
      </c>
      <c r="F12450" s="213" t="s">
        <v>215</v>
      </c>
    </row>
    <row r="12451" spans="1:6" x14ac:dyDescent="0.3">
      <c r="A12451" s="213">
        <v>2015</v>
      </c>
      <c r="B12451" s="213" t="s">
        <v>94</v>
      </c>
      <c r="C12451" s="213" t="s">
        <v>85</v>
      </c>
      <c r="D12451" s="213" t="s">
        <v>41</v>
      </c>
      <c r="E12451" s="213">
        <v>32</v>
      </c>
      <c r="F12451" s="213" t="s">
        <v>215</v>
      </c>
    </row>
    <row r="12452" spans="1:6" x14ac:dyDescent="0.3">
      <c r="A12452" s="213">
        <v>2015</v>
      </c>
      <c r="B12452" s="213" t="s">
        <v>94</v>
      </c>
      <c r="C12452" s="213" t="s">
        <v>85</v>
      </c>
      <c r="D12452" s="213" t="s">
        <v>59</v>
      </c>
      <c r="E12452" s="213">
        <v>71</v>
      </c>
      <c r="F12452" s="213" t="s">
        <v>215</v>
      </c>
    </row>
    <row r="12453" spans="1:6" x14ac:dyDescent="0.3">
      <c r="A12453" s="213">
        <v>2015</v>
      </c>
      <c r="B12453" s="213" t="s">
        <v>94</v>
      </c>
      <c r="C12453" s="213" t="s">
        <v>85</v>
      </c>
      <c r="D12453" s="213" t="s">
        <v>79</v>
      </c>
      <c r="E12453" s="213">
        <v>728</v>
      </c>
      <c r="F12453" s="213" t="s">
        <v>215</v>
      </c>
    </row>
    <row r="12454" spans="1:6" x14ac:dyDescent="0.3">
      <c r="A12454" s="213">
        <v>2015</v>
      </c>
      <c r="B12454" s="213" t="s">
        <v>94</v>
      </c>
      <c r="C12454" s="213" t="s">
        <v>85</v>
      </c>
      <c r="D12454" s="213" t="s">
        <v>17</v>
      </c>
      <c r="E12454" s="213">
        <v>494</v>
      </c>
      <c r="F12454" s="213" t="s">
        <v>215</v>
      </c>
    </row>
    <row r="12455" spans="1:6" x14ac:dyDescent="0.3">
      <c r="A12455" s="213">
        <v>2015</v>
      </c>
      <c r="B12455" s="213" t="s">
        <v>94</v>
      </c>
      <c r="C12455" s="213" t="s">
        <v>85</v>
      </c>
      <c r="D12455" s="213" t="s">
        <v>274</v>
      </c>
      <c r="E12455" s="213">
        <v>63</v>
      </c>
      <c r="F12455" s="213" t="s">
        <v>215</v>
      </c>
    </row>
    <row r="12456" spans="1:6" x14ac:dyDescent="0.3">
      <c r="A12456" s="213">
        <v>2015</v>
      </c>
      <c r="B12456" s="213" t="s">
        <v>94</v>
      </c>
      <c r="C12456" s="213" t="s">
        <v>85</v>
      </c>
      <c r="D12456" s="213" t="s">
        <v>66</v>
      </c>
      <c r="E12456" s="213">
        <v>124</v>
      </c>
      <c r="F12456" s="213" t="s">
        <v>215</v>
      </c>
    </row>
    <row r="12457" spans="1:6" x14ac:dyDescent="0.3">
      <c r="A12457" s="213">
        <v>2015</v>
      </c>
      <c r="B12457" s="213" t="s">
        <v>94</v>
      </c>
      <c r="C12457" s="213" t="s">
        <v>85</v>
      </c>
      <c r="D12457" s="213" t="s">
        <v>283</v>
      </c>
      <c r="E12457" s="213">
        <v>60</v>
      </c>
      <c r="F12457" s="213" t="s">
        <v>215</v>
      </c>
    </row>
    <row r="12458" spans="1:6" x14ac:dyDescent="0.3">
      <c r="A12458" s="213">
        <v>2015</v>
      </c>
      <c r="B12458" s="213" t="s">
        <v>94</v>
      </c>
      <c r="C12458" s="213" t="s">
        <v>85</v>
      </c>
      <c r="D12458" s="213" t="s">
        <v>11</v>
      </c>
      <c r="E12458" s="213">
        <v>863</v>
      </c>
      <c r="F12458" s="213" t="s">
        <v>215</v>
      </c>
    </row>
    <row r="12459" spans="1:6" x14ac:dyDescent="0.3">
      <c r="A12459" s="213">
        <v>2015</v>
      </c>
      <c r="B12459" s="213" t="s">
        <v>94</v>
      </c>
      <c r="C12459" s="213" t="s">
        <v>85</v>
      </c>
      <c r="D12459" s="213" t="s">
        <v>56</v>
      </c>
      <c r="E12459" s="213">
        <v>211</v>
      </c>
      <c r="F12459" s="213" t="s">
        <v>215</v>
      </c>
    </row>
    <row r="12460" spans="1:6" x14ac:dyDescent="0.3">
      <c r="A12460" s="213">
        <v>2015</v>
      </c>
      <c r="B12460" s="213" t="s">
        <v>94</v>
      </c>
      <c r="C12460" s="213" t="s">
        <v>85</v>
      </c>
      <c r="D12460" s="213" t="s">
        <v>29</v>
      </c>
      <c r="E12460" s="213">
        <v>253</v>
      </c>
      <c r="F12460" s="213" t="s">
        <v>215</v>
      </c>
    </row>
    <row r="12461" spans="1:6" x14ac:dyDescent="0.3">
      <c r="A12461" s="213">
        <v>2015</v>
      </c>
      <c r="B12461" s="213" t="s">
        <v>94</v>
      </c>
      <c r="C12461" s="213" t="s">
        <v>85</v>
      </c>
      <c r="D12461" s="213" t="s">
        <v>47</v>
      </c>
      <c r="E12461" s="213">
        <v>549</v>
      </c>
      <c r="F12461" s="213" t="s">
        <v>215</v>
      </c>
    </row>
    <row r="12462" spans="1:6" x14ac:dyDescent="0.3">
      <c r="A12462" s="213">
        <v>2015</v>
      </c>
      <c r="B12462" s="213" t="s">
        <v>94</v>
      </c>
      <c r="C12462" s="213" t="s">
        <v>85</v>
      </c>
      <c r="D12462" s="213" t="s">
        <v>57</v>
      </c>
      <c r="E12462" s="213">
        <v>128</v>
      </c>
      <c r="F12462" s="213" t="s">
        <v>215</v>
      </c>
    </row>
    <row r="12463" spans="1:6" x14ac:dyDescent="0.3">
      <c r="A12463" s="213">
        <v>2015</v>
      </c>
      <c r="B12463" s="213" t="s">
        <v>94</v>
      </c>
      <c r="C12463" s="213" t="s">
        <v>85</v>
      </c>
      <c r="D12463" s="213" t="s">
        <v>74</v>
      </c>
      <c r="E12463" s="213">
        <v>635</v>
      </c>
      <c r="F12463" s="213" t="s">
        <v>215</v>
      </c>
    </row>
    <row r="12464" spans="1:6" x14ac:dyDescent="0.3">
      <c r="A12464" s="213">
        <v>2015</v>
      </c>
      <c r="B12464" s="213" t="s">
        <v>94</v>
      </c>
      <c r="C12464" s="213" t="s">
        <v>85</v>
      </c>
      <c r="D12464" s="213" t="s">
        <v>53</v>
      </c>
      <c r="E12464" s="213">
        <v>85</v>
      </c>
      <c r="F12464" s="213" t="s">
        <v>215</v>
      </c>
    </row>
    <row r="12465" spans="1:6" x14ac:dyDescent="0.3">
      <c r="A12465" s="213">
        <v>2015</v>
      </c>
      <c r="B12465" s="213" t="s">
        <v>94</v>
      </c>
      <c r="C12465" s="213" t="s">
        <v>85</v>
      </c>
      <c r="D12465" s="213" t="s">
        <v>33</v>
      </c>
      <c r="E12465" s="213">
        <v>156</v>
      </c>
      <c r="F12465" s="213" t="s">
        <v>215</v>
      </c>
    </row>
    <row r="12466" spans="1:6" x14ac:dyDescent="0.3">
      <c r="A12466" s="213">
        <v>2015</v>
      </c>
      <c r="B12466" s="213" t="s">
        <v>94</v>
      </c>
      <c r="C12466" s="213" t="s">
        <v>85</v>
      </c>
      <c r="D12466" s="213" t="s">
        <v>60</v>
      </c>
      <c r="E12466" s="213">
        <v>280</v>
      </c>
      <c r="F12466" s="213" t="s">
        <v>215</v>
      </c>
    </row>
    <row r="12467" spans="1:6" x14ac:dyDescent="0.3">
      <c r="A12467" s="213">
        <v>2015</v>
      </c>
      <c r="B12467" s="213" t="s">
        <v>94</v>
      </c>
      <c r="C12467" s="213" t="s">
        <v>85</v>
      </c>
      <c r="D12467" s="213" t="s">
        <v>25</v>
      </c>
      <c r="E12467" s="213">
        <v>630</v>
      </c>
      <c r="F12467" s="213" t="s">
        <v>215</v>
      </c>
    </row>
    <row r="12468" spans="1:6" x14ac:dyDescent="0.3">
      <c r="A12468" s="213">
        <v>2015</v>
      </c>
      <c r="B12468" s="213" t="s">
        <v>94</v>
      </c>
      <c r="C12468" s="213" t="s">
        <v>85</v>
      </c>
      <c r="D12468" s="213" t="s">
        <v>7</v>
      </c>
      <c r="E12468" s="213">
        <v>740</v>
      </c>
      <c r="F12468" s="213" t="s">
        <v>215</v>
      </c>
    </row>
    <row r="12469" spans="1:6" x14ac:dyDescent="0.3">
      <c r="A12469" s="213">
        <v>2015</v>
      </c>
      <c r="B12469" s="213" t="s">
        <v>94</v>
      </c>
      <c r="C12469" s="213" t="s">
        <v>85</v>
      </c>
      <c r="D12469" s="213" t="s">
        <v>51</v>
      </c>
      <c r="E12469" s="213">
        <v>42</v>
      </c>
      <c r="F12469" s="213" t="s">
        <v>215</v>
      </c>
    </row>
    <row r="12470" spans="1:6" x14ac:dyDescent="0.3">
      <c r="A12470" s="213">
        <v>2015</v>
      </c>
      <c r="B12470" s="213" t="s">
        <v>94</v>
      </c>
      <c r="C12470" s="213" t="s">
        <v>85</v>
      </c>
      <c r="D12470" s="213" t="s">
        <v>55</v>
      </c>
      <c r="E12470" s="213">
        <v>30</v>
      </c>
      <c r="F12470" s="213" t="s">
        <v>215</v>
      </c>
    </row>
    <row r="12471" spans="1:6" x14ac:dyDescent="0.3">
      <c r="A12471" s="213">
        <v>2015</v>
      </c>
      <c r="B12471" s="213" t="s">
        <v>94</v>
      </c>
      <c r="C12471" s="213" t="s">
        <v>85</v>
      </c>
      <c r="D12471" s="213" t="s">
        <v>36</v>
      </c>
      <c r="E12471" s="213">
        <v>218</v>
      </c>
      <c r="F12471" s="213" t="s">
        <v>215</v>
      </c>
    </row>
    <row r="12472" spans="1:6" x14ac:dyDescent="0.3">
      <c r="A12472" s="213">
        <v>2015</v>
      </c>
      <c r="B12472" s="213" t="s">
        <v>94</v>
      </c>
      <c r="C12472" s="213" t="s">
        <v>85</v>
      </c>
      <c r="D12472" s="213" t="s">
        <v>21</v>
      </c>
      <c r="E12472" s="213">
        <v>234</v>
      </c>
      <c r="F12472" s="213" t="s">
        <v>215</v>
      </c>
    </row>
    <row r="12473" spans="1:6" x14ac:dyDescent="0.3">
      <c r="A12473" s="213">
        <v>2015</v>
      </c>
      <c r="B12473" s="213" t="s">
        <v>94</v>
      </c>
      <c r="C12473" s="213" t="s">
        <v>85</v>
      </c>
      <c r="D12473" s="213" t="s">
        <v>16</v>
      </c>
      <c r="E12473" s="213">
        <v>556</v>
      </c>
      <c r="F12473" s="213" t="s">
        <v>215</v>
      </c>
    </row>
    <row r="12474" spans="1:6" x14ac:dyDescent="0.3">
      <c r="A12474" s="213">
        <v>2015</v>
      </c>
      <c r="B12474" s="213" t="s">
        <v>94</v>
      </c>
      <c r="C12474" s="213" t="s">
        <v>85</v>
      </c>
      <c r="D12474" s="213" t="s">
        <v>2</v>
      </c>
      <c r="E12474" s="292">
        <v>1211</v>
      </c>
      <c r="F12474" s="213" t="s">
        <v>215</v>
      </c>
    </row>
    <row r="12475" spans="1:6" x14ac:dyDescent="0.3">
      <c r="A12475" s="213">
        <v>2015</v>
      </c>
      <c r="B12475" s="213" t="s">
        <v>94</v>
      </c>
      <c r="C12475" s="213" t="s">
        <v>85</v>
      </c>
      <c r="D12475" s="213" t="s">
        <v>287</v>
      </c>
      <c r="E12475" s="213">
        <v>40</v>
      </c>
      <c r="F12475" s="213" t="s">
        <v>215</v>
      </c>
    </row>
    <row r="12476" spans="1:6" x14ac:dyDescent="0.3">
      <c r="A12476" s="213">
        <v>2015</v>
      </c>
      <c r="B12476" s="213" t="s">
        <v>94</v>
      </c>
      <c r="C12476" s="213" t="s">
        <v>85</v>
      </c>
      <c r="D12476" s="213" t="s">
        <v>288</v>
      </c>
      <c r="E12476" s="213">
        <v>32</v>
      </c>
      <c r="F12476" s="213" t="s">
        <v>215</v>
      </c>
    </row>
    <row r="12477" spans="1:6" x14ac:dyDescent="0.3">
      <c r="A12477" s="213">
        <v>2015</v>
      </c>
      <c r="B12477" s="213" t="s">
        <v>94</v>
      </c>
      <c r="C12477" s="213" t="s">
        <v>85</v>
      </c>
      <c r="D12477" s="213" t="s">
        <v>4</v>
      </c>
      <c r="E12477" s="292">
        <v>1269</v>
      </c>
      <c r="F12477" s="213" t="s">
        <v>215</v>
      </c>
    </row>
    <row r="12478" spans="1:6" x14ac:dyDescent="0.3">
      <c r="A12478" s="213">
        <v>2015</v>
      </c>
      <c r="B12478" s="213" t="s">
        <v>94</v>
      </c>
      <c r="C12478" s="213" t="s">
        <v>85</v>
      </c>
      <c r="D12478" s="213" t="s">
        <v>38</v>
      </c>
      <c r="E12478" s="213">
        <v>97</v>
      </c>
      <c r="F12478" s="213" t="s">
        <v>215</v>
      </c>
    </row>
    <row r="12479" spans="1:6" x14ac:dyDescent="0.3">
      <c r="A12479" s="213">
        <v>2015</v>
      </c>
      <c r="B12479" s="213" t="s">
        <v>94</v>
      </c>
      <c r="C12479" s="213" t="s">
        <v>85</v>
      </c>
      <c r="D12479" s="213" t="s">
        <v>275</v>
      </c>
      <c r="E12479" s="213">
        <v>171</v>
      </c>
      <c r="F12479" s="213" t="s">
        <v>215</v>
      </c>
    </row>
    <row r="12480" spans="1:6" x14ac:dyDescent="0.3">
      <c r="A12480" s="213">
        <v>2015</v>
      </c>
      <c r="B12480" s="213" t="s">
        <v>94</v>
      </c>
      <c r="C12480" s="213" t="s">
        <v>85</v>
      </c>
      <c r="D12480" s="213" t="s">
        <v>8</v>
      </c>
      <c r="E12480" s="213">
        <v>444</v>
      </c>
      <c r="F12480" s="213" t="s">
        <v>215</v>
      </c>
    </row>
    <row r="12481" spans="1:6" x14ac:dyDescent="0.3">
      <c r="A12481" s="213">
        <v>2015</v>
      </c>
      <c r="B12481" s="213" t="s">
        <v>94</v>
      </c>
      <c r="C12481" s="213" t="s">
        <v>85</v>
      </c>
      <c r="D12481" s="213" t="s">
        <v>78</v>
      </c>
      <c r="E12481" s="213">
        <v>570</v>
      </c>
      <c r="F12481" s="213" t="s">
        <v>215</v>
      </c>
    </row>
    <row r="12482" spans="1:6" x14ac:dyDescent="0.3">
      <c r="A12482" s="213">
        <v>2015</v>
      </c>
      <c r="B12482" s="213" t="s">
        <v>94</v>
      </c>
      <c r="C12482" s="213" t="s">
        <v>85</v>
      </c>
      <c r="D12482" s="213" t="s">
        <v>27</v>
      </c>
      <c r="E12482" s="213">
        <v>446</v>
      </c>
      <c r="F12482" s="213" t="s">
        <v>215</v>
      </c>
    </row>
    <row r="12483" spans="1:6" x14ac:dyDescent="0.3">
      <c r="A12483" s="213">
        <v>2015</v>
      </c>
      <c r="B12483" s="213" t="s">
        <v>94</v>
      </c>
      <c r="C12483" s="213" t="s">
        <v>85</v>
      </c>
      <c r="D12483" s="213" t="s">
        <v>13</v>
      </c>
      <c r="E12483" s="213">
        <v>231</v>
      </c>
      <c r="F12483" s="213" t="s">
        <v>215</v>
      </c>
    </row>
    <row r="12484" spans="1:6" x14ac:dyDescent="0.3">
      <c r="A12484" s="213">
        <v>2015</v>
      </c>
      <c r="B12484" s="213" t="s">
        <v>94</v>
      </c>
      <c r="C12484" s="213" t="s">
        <v>85</v>
      </c>
      <c r="D12484" s="213" t="s">
        <v>70</v>
      </c>
      <c r="E12484" s="213">
        <v>527</v>
      </c>
      <c r="F12484" s="213" t="s">
        <v>215</v>
      </c>
    </row>
    <row r="12485" spans="1:6" x14ac:dyDescent="0.3">
      <c r="A12485" s="213">
        <v>2015</v>
      </c>
      <c r="B12485" s="213" t="s">
        <v>94</v>
      </c>
      <c r="C12485" s="213" t="s">
        <v>85</v>
      </c>
      <c r="D12485" s="213" t="s">
        <v>72</v>
      </c>
      <c r="E12485" s="213">
        <v>160</v>
      </c>
      <c r="F12485" s="213" t="s">
        <v>215</v>
      </c>
    </row>
    <row r="12486" spans="1:6" x14ac:dyDescent="0.3">
      <c r="A12486" s="213">
        <v>2015</v>
      </c>
      <c r="B12486" s="213" t="s">
        <v>94</v>
      </c>
      <c r="C12486" s="213" t="s">
        <v>85</v>
      </c>
      <c r="D12486" s="213" t="s">
        <v>276</v>
      </c>
      <c r="E12486" s="213">
        <v>60</v>
      </c>
      <c r="F12486" s="213" t="s">
        <v>215</v>
      </c>
    </row>
    <row r="12487" spans="1:6" x14ac:dyDescent="0.3">
      <c r="A12487" s="213">
        <v>2015</v>
      </c>
      <c r="B12487" s="213" t="s">
        <v>94</v>
      </c>
      <c r="C12487" s="213" t="s">
        <v>85</v>
      </c>
      <c r="D12487" s="213" t="s">
        <v>6</v>
      </c>
      <c r="E12487" s="292">
        <v>1416</v>
      </c>
      <c r="F12487" s="213" t="s">
        <v>215</v>
      </c>
    </row>
    <row r="12488" spans="1:6" x14ac:dyDescent="0.3">
      <c r="A12488" s="213">
        <v>2015</v>
      </c>
      <c r="B12488" s="213" t="s">
        <v>94</v>
      </c>
      <c r="C12488" s="213" t="s">
        <v>85</v>
      </c>
      <c r="D12488" s="213" t="s">
        <v>62</v>
      </c>
      <c r="E12488" s="213">
        <v>367</v>
      </c>
      <c r="F12488" s="213" t="s">
        <v>215</v>
      </c>
    </row>
    <row r="12489" spans="1:6" x14ac:dyDescent="0.3">
      <c r="A12489" s="213">
        <v>2015</v>
      </c>
      <c r="B12489" s="213" t="s">
        <v>94</v>
      </c>
      <c r="C12489" s="213" t="s">
        <v>85</v>
      </c>
      <c r="D12489" s="213" t="s">
        <v>5</v>
      </c>
      <c r="E12489" s="213">
        <v>929</v>
      </c>
      <c r="F12489" s="213" t="s">
        <v>215</v>
      </c>
    </row>
    <row r="12490" spans="1:6" x14ac:dyDescent="0.3">
      <c r="A12490" s="213">
        <v>2015</v>
      </c>
      <c r="B12490" s="213" t="s">
        <v>94</v>
      </c>
      <c r="C12490" s="213" t="s">
        <v>85</v>
      </c>
      <c r="D12490" s="213" t="s">
        <v>37</v>
      </c>
      <c r="E12490" s="213">
        <v>32</v>
      </c>
      <c r="F12490" s="213" t="s">
        <v>215</v>
      </c>
    </row>
    <row r="12491" spans="1:6" x14ac:dyDescent="0.3">
      <c r="A12491" s="213">
        <v>2015</v>
      </c>
      <c r="B12491" s="213" t="s">
        <v>94</v>
      </c>
      <c r="C12491" s="213" t="s">
        <v>85</v>
      </c>
      <c r="D12491" s="213" t="s">
        <v>76</v>
      </c>
      <c r="E12491" s="213">
        <v>392</v>
      </c>
      <c r="F12491" s="213" t="s">
        <v>215</v>
      </c>
    </row>
    <row r="12492" spans="1:6" x14ac:dyDescent="0.3">
      <c r="A12492" s="213">
        <v>2015</v>
      </c>
      <c r="B12492" s="213" t="s">
        <v>94</v>
      </c>
      <c r="C12492" s="213" t="s">
        <v>85</v>
      </c>
      <c r="D12492" s="213" t="s">
        <v>63</v>
      </c>
      <c r="E12492" s="213">
        <v>97</v>
      </c>
      <c r="F12492" s="213" t="s">
        <v>215</v>
      </c>
    </row>
    <row r="12493" spans="1:6" x14ac:dyDescent="0.3">
      <c r="A12493" s="213">
        <v>2015</v>
      </c>
      <c r="B12493" s="213" t="s">
        <v>94</v>
      </c>
      <c r="C12493" s="213" t="s">
        <v>85</v>
      </c>
      <c r="D12493" s="213" t="s">
        <v>277</v>
      </c>
      <c r="E12493" s="213">
        <v>52</v>
      </c>
      <c r="F12493" s="213" t="s">
        <v>215</v>
      </c>
    </row>
    <row r="12494" spans="1:6" x14ac:dyDescent="0.3">
      <c r="A12494" s="213">
        <v>2015</v>
      </c>
      <c r="B12494" s="213" t="s">
        <v>94</v>
      </c>
      <c r="C12494" s="213" t="s">
        <v>85</v>
      </c>
      <c r="D12494" s="213" t="s">
        <v>43</v>
      </c>
      <c r="E12494" s="213">
        <v>141</v>
      </c>
      <c r="F12494" s="213" t="s">
        <v>215</v>
      </c>
    </row>
    <row r="12495" spans="1:6" x14ac:dyDescent="0.3">
      <c r="A12495" s="213">
        <v>2015</v>
      </c>
      <c r="B12495" s="213" t="s">
        <v>94</v>
      </c>
      <c r="C12495" s="213" t="s">
        <v>85</v>
      </c>
      <c r="D12495" s="213" t="s">
        <v>65</v>
      </c>
      <c r="E12495" s="213">
        <v>174</v>
      </c>
      <c r="F12495" s="213" t="s">
        <v>215</v>
      </c>
    </row>
    <row r="12496" spans="1:6" x14ac:dyDescent="0.3">
      <c r="A12496" s="213">
        <v>2015</v>
      </c>
      <c r="B12496" s="213" t="s">
        <v>94</v>
      </c>
      <c r="C12496" s="213" t="s">
        <v>85</v>
      </c>
      <c r="D12496" s="213" t="s">
        <v>22</v>
      </c>
      <c r="E12496" s="213">
        <v>251</v>
      </c>
      <c r="F12496" s="213" t="s">
        <v>215</v>
      </c>
    </row>
    <row r="12497" spans="1:6" x14ac:dyDescent="0.3">
      <c r="A12497" s="213">
        <v>2015</v>
      </c>
      <c r="B12497" s="213" t="s">
        <v>94</v>
      </c>
      <c r="C12497" s="213" t="s">
        <v>85</v>
      </c>
      <c r="D12497" s="213" t="s">
        <v>61</v>
      </c>
      <c r="E12497" s="213">
        <v>117</v>
      </c>
      <c r="F12497" s="213" t="s">
        <v>215</v>
      </c>
    </row>
    <row r="12498" spans="1:6" x14ac:dyDescent="0.3">
      <c r="A12498" s="213">
        <v>2015</v>
      </c>
      <c r="B12498" s="213" t="s">
        <v>94</v>
      </c>
      <c r="C12498" s="213" t="s">
        <v>85</v>
      </c>
      <c r="D12498" s="213" t="s">
        <v>23</v>
      </c>
      <c r="E12498" s="213">
        <v>304</v>
      </c>
      <c r="F12498" s="213" t="s">
        <v>215</v>
      </c>
    </row>
    <row r="12499" spans="1:6" x14ac:dyDescent="0.3">
      <c r="A12499" s="213">
        <v>2015</v>
      </c>
      <c r="B12499" s="213" t="s">
        <v>94</v>
      </c>
      <c r="C12499" s="213" t="s">
        <v>85</v>
      </c>
      <c r="D12499" s="213" t="s">
        <v>12</v>
      </c>
      <c r="E12499" s="213">
        <v>159</v>
      </c>
      <c r="F12499" s="213" t="s">
        <v>215</v>
      </c>
    </row>
    <row r="12500" spans="1:6" x14ac:dyDescent="0.3">
      <c r="A12500" s="213">
        <v>2015</v>
      </c>
      <c r="B12500" s="213" t="s">
        <v>94</v>
      </c>
      <c r="C12500" s="213" t="s">
        <v>85</v>
      </c>
      <c r="D12500" s="213" t="s">
        <v>278</v>
      </c>
      <c r="E12500" s="213">
        <v>319</v>
      </c>
      <c r="F12500" s="213" t="s">
        <v>215</v>
      </c>
    </row>
    <row r="12501" spans="1:6" x14ac:dyDescent="0.3">
      <c r="A12501" s="213">
        <v>2015</v>
      </c>
      <c r="B12501" s="213" t="s">
        <v>94</v>
      </c>
      <c r="C12501" s="213" t="s">
        <v>85</v>
      </c>
      <c r="D12501" s="213" t="s">
        <v>19</v>
      </c>
      <c r="E12501" s="213">
        <v>350</v>
      </c>
      <c r="F12501" s="213" t="s">
        <v>215</v>
      </c>
    </row>
    <row r="12502" spans="1:6" x14ac:dyDescent="0.3">
      <c r="A12502" s="213">
        <v>2015</v>
      </c>
      <c r="B12502" s="213" t="s">
        <v>94</v>
      </c>
      <c r="C12502" s="213" t="s">
        <v>85</v>
      </c>
      <c r="D12502" s="213" t="s">
        <v>45</v>
      </c>
      <c r="E12502" s="213">
        <v>81</v>
      </c>
      <c r="F12502" s="213" t="s">
        <v>215</v>
      </c>
    </row>
    <row r="12503" spans="1:6" x14ac:dyDescent="0.3">
      <c r="A12503" s="213">
        <v>2015</v>
      </c>
      <c r="B12503" s="213" t="s">
        <v>94</v>
      </c>
      <c r="C12503" s="213" t="s">
        <v>85</v>
      </c>
      <c r="D12503" s="213" t="s">
        <v>48</v>
      </c>
      <c r="E12503" s="213">
        <v>189</v>
      </c>
      <c r="F12503" s="213" t="s">
        <v>215</v>
      </c>
    </row>
    <row r="12504" spans="1:6" x14ac:dyDescent="0.3">
      <c r="A12504" s="213">
        <v>2015</v>
      </c>
      <c r="B12504" s="213" t="s">
        <v>94</v>
      </c>
      <c r="C12504" s="213" t="s">
        <v>85</v>
      </c>
      <c r="D12504" s="213" t="s">
        <v>34</v>
      </c>
      <c r="E12504" s="213">
        <v>100</v>
      </c>
      <c r="F12504" s="213" t="s">
        <v>215</v>
      </c>
    </row>
    <row r="12505" spans="1:6" x14ac:dyDescent="0.3">
      <c r="A12505" s="213">
        <v>2015</v>
      </c>
      <c r="B12505" s="213" t="s">
        <v>94</v>
      </c>
      <c r="C12505" s="213" t="s">
        <v>85</v>
      </c>
      <c r="D12505" s="213" t="s">
        <v>3</v>
      </c>
      <c r="E12505" s="292">
        <v>1160</v>
      </c>
      <c r="F12505" s="213" t="s">
        <v>215</v>
      </c>
    </row>
    <row r="12506" spans="1:6" x14ac:dyDescent="0.3">
      <c r="A12506" s="213">
        <v>2015</v>
      </c>
      <c r="B12506" s="213" t="s">
        <v>94</v>
      </c>
      <c r="C12506" s="213" t="s">
        <v>85</v>
      </c>
      <c r="D12506" s="213" t="s">
        <v>80</v>
      </c>
      <c r="E12506" s="213">
        <v>324</v>
      </c>
      <c r="F12506" s="213" t="s">
        <v>215</v>
      </c>
    </row>
    <row r="12507" spans="1:6" x14ac:dyDescent="0.3">
      <c r="A12507" s="213">
        <v>2015</v>
      </c>
      <c r="B12507" s="213" t="s">
        <v>94</v>
      </c>
      <c r="C12507" s="213" t="s">
        <v>85</v>
      </c>
      <c r="D12507" s="213" t="s">
        <v>39</v>
      </c>
      <c r="E12507" s="213">
        <v>244</v>
      </c>
      <c r="F12507" s="213" t="s">
        <v>215</v>
      </c>
    </row>
    <row r="12508" spans="1:6" x14ac:dyDescent="0.3">
      <c r="A12508" s="213">
        <v>2015</v>
      </c>
      <c r="B12508" s="213" t="s">
        <v>94</v>
      </c>
      <c r="C12508" s="213" t="s">
        <v>85</v>
      </c>
      <c r="D12508" s="213" t="s">
        <v>14</v>
      </c>
      <c r="E12508" s="213">
        <v>677</v>
      </c>
      <c r="F12508" s="213" t="s">
        <v>215</v>
      </c>
    </row>
    <row r="12509" spans="1:6" x14ac:dyDescent="0.3">
      <c r="A12509" s="213">
        <v>2015</v>
      </c>
      <c r="B12509" s="213" t="s">
        <v>94</v>
      </c>
      <c r="C12509" s="213" t="s">
        <v>85</v>
      </c>
      <c r="D12509" s="213" t="s">
        <v>68</v>
      </c>
      <c r="E12509" s="213">
        <v>157</v>
      </c>
      <c r="F12509" s="213" t="s">
        <v>215</v>
      </c>
    </row>
    <row r="12510" spans="1:6" x14ac:dyDescent="0.3">
      <c r="A12510" s="213">
        <v>2015</v>
      </c>
      <c r="B12510" s="213" t="s">
        <v>94</v>
      </c>
      <c r="C12510" s="213" t="s">
        <v>85</v>
      </c>
      <c r="D12510" s="213" t="s">
        <v>69</v>
      </c>
      <c r="E12510" s="213">
        <v>178</v>
      </c>
      <c r="F12510" s="213" t="s">
        <v>215</v>
      </c>
    </row>
    <row r="12511" spans="1:6" x14ac:dyDescent="0.3">
      <c r="A12511" s="213">
        <v>2015</v>
      </c>
      <c r="B12511" s="213" t="s">
        <v>94</v>
      </c>
      <c r="C12511" s="213" t="s">
        <v>85</v>
      </c>
      <c r="D12511" s="213" t="s">
        <v>50</v>
      </c>
      <c r="E12511" s="213">
        <v>30</v>
      </c>
      <c r="F12511" s="213" t="s">
        <v>215</v>
      </c>
    </row>
    <row r="12512" spans="1:6" x14ac:dyDescent="0.3">
      <c r="A12512" s="213">
        <v>2015</v>
      </c>
      <c r="B12512" s="213" t="s">
        <v>94</v>
      </c>
      <c r="C12512" s="213" t="s">
        <v>85</v>
      </c>
      <c r="D12512" s="213" t="s">
        <v>279</v>
      </c>
      <c r="E12512" s="213">
        <v>53</v>
      </c>
      <c r="F12512" s="213" t="s">
        <v>215</v>
      </c>
    </row>
    <row r="12513" spans="1:6" x14ac:dyDescent="0.3">
      <c r="A12513" s="213">
        <v>2015</v>
      </c>
      <c r="B12513" s="213" t="s">
        <v>94</v>
      </c>
      <c r="C12513" s="213" t="s">
        <v>85</v>
      </c>
      <c r="D12513" s="213" t="s">
        <v>24</v>
      </c>
      <c r="E12513" s="213">
        <v>819</v>
      </c>
      <c r="F12513" s="213" t="s">
        <v>215</v>
      </c>
    </row>
    <row r="12514" spans="1:6" x14ac:dyDescent="0.3">
      <c r="A12514" s="213">
        <v>2015</v>
      </c>
      <c r="B12514" s="213" t="s">
        <v>94</v>
      </c>
      <c r="C12514" s="213" t="s">
        <v>85</v>
      </c>
      <c r="D12514" s="213" t="s">
        <v>9</v>
      </c>
      <c r="E12514" s="213">
        <v>554</v>
      </c>
      <c r="F12514" s="213" t="s">
        <v>215</v>
      </c>
    </row>
    <row r="12515" spans="1:6" x14ac:dyDescent="0.3">
      <c r="A12515" s="213">
        <v>2015</v>
      </c>
      <c r="B12515" s="213" t="s">
        <v>94</v>
      </c>
      <c r="C12515" s="213" t="s">
        <v>85</v>
      </c>
      <c r="D12515" s="213" t="s">
        <v>67</v>
      </c>
      <c r="E12515" s="213">
        <v>228</v>
      </c>
      <c r="F12515" s="213" t="s">
        <v>215</v>
      </c>
    </row>
    <row r="12516" spans="1:6" x14ac:dyDescent="0.3">
      <c r="A12516" s="213">
        <v>2015</v>
      </c>
      <c r="B12516" s="213" t="s">
        <v>94</v>
      </c>
      <c r="C12516" s="213" t="s">
        <v>85</v>
      </c>
      <c r="D12516" s="213" t="s">
        <v>28</v>
      </c>
      <c r="E12516" s="213">
        <v>380</v>
      </c>
      <c r="F12516" s="213" t="s">
        <v>215</v>
      </c>
    </row>
    <row r="12517" spans="1:6" x14ac:dyDescent="0.3">
      <c r="A12517" s="213">
        <v>2015</v>
      </c>
      <c r="B12517" s="213" t="s">
        <v>94</v>
      </c>
      <c r="C12517" s="213" t="s">
        <v>85</v>
      </c>
      <c r="D12517" s="213" t="s">
        <v>31</v>
      </c>
      <c r="E12517" s="213">
        <v>218</v>
      </c>
      <c r="F12517" s="213" t="s">
        <v>215</v>
      </c>
    </row>
    <row r="12518" spans="1:6" x14ac:dyDescent="0.3">
      <c r="A12518" s="213">
        <v>2015</v>
      </c>
      <c r="B12518" s="213" t="s">
        <v>94</v>
      </c>
      <c r="C12518" s="213" t="s">
        <v>85</v>
      </c>
      <c r="D12518" s="213" t="s">
        <v>64</v>
      </c>
      <c r="E12518" s="213">
        <v>374</v>
      </c>
      <c r="F12518" s="213" t="s">
        <v>215</v>
      </c>
    </row>
    <row r="12519" spans="1:6" x14ac:dyDescent="0.3">
      <c r="A12519" s="213">
        <v>2015</v>
      </c>
      <c r="B12519" s="213" t="s">
        <v>94</v>
      </c>
      <c r="C12519" s="213" t="s">
        <v>85</v>
      </c>
      <c r="D12519" s="213" t="s">
        <v>280</v>
      </c>
      <c r="E12519" s="213">
        <v>111</v>
      </c>
      <c r="F12519" s="213" t="s">
        <v>215</v>
      </c>
    </row>
    <row r="12520" spans="1:6" x14ac:dyDescent="0.3">
      <c r="A12520" s="213">
        <v>2015</v>
      </c>
      <c r="B12520" s="213" t="s">
        <v>94</v>
      </c>
      <c r="C12520" s="213" t="s">
        <v>85</v>
      </c>
      <c r="D12520" s="213" t="s">
        <v>73</v>
      </c>
      <c r="E12520" s="213">
        <v>497</v>
      </c>
      <c r="F12520" s="213" t="s">
        <v>215</v>
      </c>
    </row>
    <row r="12521" spans="1:6" x14ac:dyDescent="0.3">
      <c r="A12521" s="213">
        <v>2015</v>
      </c>
      <c r="B12521" s="213" t="s">
        <v>94</v>
      </c>
      <c r="C12521" s="213" t="s">
        <v>85</v>
      </c>
      <c r="D12521" s="213" t="s">
        <v>26</v>
      </c>
      <c r="E12521" s="213">
        <v>298</v>
      </c>
      <c r="F12521" s="213" t="s">
        <v>215</v>
      </c>
    </row>
    <row r="12522" spans="1:6" x14ac:dyDescent="0.3">
      <c r="A12522" s="213">
        <v>2015</v>
      </c>
      <c r="B12522" s="213" t="s">
        <v>94</v>
      </c>
      <c r="C12522" s="213" t="s">
        <v>85</v>
      </c>
      <c r="D12522" s="213" t="s">
        <v>32</v>
      </c>
      <c r="E12522" s="213">
        <v>257</v>
      </c>
      <c r="F12522" s="213" t="s">
        <v>215</v>
      </c>
    </row>
    <row r="12523" spans="1:6" x14ac:dyDescent="0.3">
      <c r="A12523" s="213">
        <v>2015</v>
      </c>
      <c r="B12523" s="213" t="s">
        <v>94</v>
      </c>
      <c r="C12523" s="213" t="s">
        <v>85</v>
      </c>
      <c r="D12523" s="213" t="s">
        <v>46</v>
      </c>
      <c r="E12523" s="213">
        <v>543</v>
      </c>
      <c r="F12523" s="213" t="s">
        <v>215</v>
      </c>
    </row>
    <row r="12524" spans="1:6" x14ac:dyDescent="0.3">
      <c r="A12524" s="213">
        <v>2015</v>
      </c>
      <c r="B12524" s="213" t="s">
        <v>94</v>
      </c>
      <c r="C12524" s="213" t="s">
        <v>85</v>
      </c>
      <c r="D12524" s="213" t="s">
        <v>75</v>
      </c>
      <c r="E12524" s="213">
        <v>353</v>
      </c>
      <c r="F12524" s="213" t="s">
        <v>215</v>
      </c>
    </row>
    <row r="12525" spans="1:6" x14ac:dyDescent="0.3">
      <c r="A12525" s="213">
        <v>2015</v>
      </c>
      <c r="B12525" s="213" t="s">
        <v>94</v>
      </c>
      <c r="C12525" s="213" t="s">
        <v>85</v>
      </c>
      <c r="D12525" s="213" t="s">
        <v>10</v>
      </c>
      <c r="E12525" s="213">
        <v>990</v>
      </c>
      <c r="F12525" s="213" t="s">
        <v>215</v>
      </c>
    </row>
    <row r="12526" spans="1:6" x14ac:dyDescent="0.3">
      <c r="A12526" s="213">
        <v>2015</v>
      </c>
      <c r="B12526" s="213" t="s">
        <v>94</v>
      </c>
      <c r="C12526" s="213" t="s">
        <v>85</v>
      </c>
      <c r="D12526" s="213" t="s">
        <v>291</v>
      </c>
      <c r="E12526" s="213">
        <v>113</v>
      </c>
      <c r="F12526" s="213" t="s">
        <v>215</v>
      </c>
    </row>
    <row r="12527" spans="1:6" x14ac:dyDescent="0.3">
      <c r="A12527" s="213">
        <v>2015</v>
      </c>
      <c r="B12527" s="213" t="s">
        <v>94</v>
      </c>
      <c r="C12527" s="213" t="s">
        <v>85</v>
      </c>
      <c r="D12527" s="213" t="s">
        <v>15</v>
      </c>
      <c r="E12527" s="213">
        <v>815</v>
      </c>
      <c r="F12527" s="213" t="s">
        <v>215</v>
      </c>
    </row>
    <row r="12528" spans="1:6" x14ac:dyDescent="0.3">
      <c r="A12528" s="213">
        <v>2015</v>
      </c>
      <c r="B12528" s="213" t="s">
        <v>94</v>
      </c>
      <c r="C12528" s="213" t="s">
        <v>85</v>
      </c>
      <c r="D12528" s="213" t="s">
        <v>18</v>
      </c>
      <c r="E12528" s="213">
        <v>716</v>
      </c>
      <c r="F12528" s="213" t="s">
        <v>215</v>
      </c>
    </row>
    <row r="12529" spans="1:6" x14ac:dyDescent="0.3">
      <c r="A12529" s="213">
        <v>2015</v>
      </c>
      <c r="B12529" s="213" t="s">
        <v>94</v>
      </c>
      <c r="C12529" s="213" t="s">
        <v>85</v>
      </c>
      <c r="D12529" s="213" t="s">
        <v>77</v>
      </c>
      <c r="E12529" s="213">
        <v>272</v>
      </c>
      <c r="F12529" s="213" t="s">
        <v>215</v>
      </c>
    </row>
    <row r="12530" spans="1:6" x14ac:dyDescent="0.3">
      <c r="A12530" s="213">
        <v>2015</v>
      </c>
      <c r="B12530" s="213" t="s">
        <v>94</v>
      </c>
      <c r="C12530" s="213" t="s">
        <v>85</v>
      </c>
      <c r="D12530" s="213" t="s">
        <v>44</v>
      </c>
      <c r="E12530" s="213">
        <v>45</v>
      </c>
      <c r="F12530" s="213" t="s">
        <v>215</v>
      </c>
    </row>
    <row r="12531" spans="1:6" x14ac:dyDescent="0.3">
      <c r="A12531" s="213">
        <v>2015</v>
      </c>
      <c r="B12531" s="213" t="s">
        <v>94</v>
      </c>
      <c r="C12531" s="213" t="s">
        <v>85</v>
      </c>
      <c r="D12531" s="213" t="s">
        <v>71</v>
      </c>
      <c r="E12531" s="213">
        <v>270</v>
      </c>
      <c r="F12531" s="213" t="s">
        <v>215</v>
      </c>
    </row>
    <row r="12532" spans="1:6" x14ac:dyDescent="0.3">
      <c r="A12532" s="213">
        <v>2015</v>
      </c>
      <c r="B12532" s="213" t="s">
        <v>94</v>
      </c>
      <c r="C12532" s="213" t="s">
        <v>85</v>
      </c>
      <c r="D12532" s="213" t="s">
        <v>52</v>
      </c>
      <c r="E12532" s="213">
        <v>68</v>
      </c>
      <c r="F12532" s="213" t="s">
        <v>215</v>
      </c>
    </row>
    <row r="12533" spans="1:6" x14ac:dyDescent="0.3">
      <c r="A12533" s="213">
        <v>2015</v>
      </c>
      <c r="B12533" s="213" t="s">
        <v>94</v>
      </c>
      <c r="C12533" s="213" t="s">
        <v>85</v>
      </c>
      <c r="D12533" s="213" t="s">
        <v>20</v>
      </c>
      <c r="E12533" s="213">
        <v>500</v>
      </c>
      <c r="F12533" s="213" t="s">
        <v>215</v>
      </c>
    </row>
    <row r="12534" spans="1:6" x14ac:dyDescent="0.3">
      <c r="A12534" s="213">
        <v>2015</v>
      </c>
      <c r="B12534" s="213" t="s">
        <v>94</v>
      </c>
      <c r="C12534" s="213" t="s">
        <v>85</v>
      </c>
      <c r="D12534" s="213" t="s">
        <v>95</v>
      </c>
      <c r="E12534" s="213">
        <v>776</v>
      </c>
      <c r="F12534" s="213" t="s">
        <v>215</v>
      </c>
    </row>
    <row r="12535" spans="1:6" x14ac:dyDescent="0.3">
      <c r="A12535" s="213">
        <v>2015</v>
      </c>
      <c r="B12535" s="213" t="s">
        <v>94</v>
      </c>
      <c r="C12535" s="213" t="s">
        <v>85</v>
      </c>
      <c r="D12535" s="213" t="s">
        <v>30</v>
      </c>
      <c r="E12535" s="213">
        <v>95</v>
      </c>
      <c r="F12535" s="213" t="s">
        <v>215</v>
      </c>
    </row>
    <row r="12536" spans="1:6" x14ac:dyDescent="0.3">
      <c r="A12536" s="213">
        <v>2015</v>
      </c>
      <c r="B12536" s="213" t="s">
        <v>94</v>
      </c>
      <c r="C12536" s="213" t="s">
        <v>85</v>
      </c>
      <c r="D12536" s="213" t="s">
        <v>58</v>
      </c>
      <c r="E12536" s="213">
        <v>37</v>
      </c>
      <c r="F12536" s="213" t="s">
        <v>215</v>
      </c>
    </row>
    <row r="12537" spans="1:6" x14ac:dyDescent="0.3">
      <c r="A12537" s="213">
        <v>2015</v>
      </c>
      <c r="B12537" s="213" t="s">
        <v>94</v>
      </c>
      <c r="C12537" s="213" t="s">
        <v>85</v>
      </c>
      <c r="D12537" s="213" t="s">
        <v>281</v>
      </c>
      <c r="E12537" s="292">
        <v>1705</v>
      </c>
      <c r="F12537" s="213" t="s">
        <v>215</v>
      </c>
    </row>
    <row r="12538" spans="1:6" x14ac:dyDescent="0.3">
      <c r="A12538" s="213">
        <v>2015</v>
      </c>
      <c r="B12538" s="213" t="s">
        <v>94</v>
      </c>
      <c r="C12538" s="213" t="s">
        <v>85</v>
      </c>
      <c r="D12538" s="213" t="s">
        <v>282</v>
      </c>
      <c r="E12538" s="213">
        <v>145</v>
      </c>
      <c r="F12538" s="213" t="s">
        <v>215</v>
      </c>
    </row>
    <row r="12539" spans="1:6" x14ac:dyDescent="0.3">
      <c r="A12539" s="213">
        <v>2015</v>
      </c>
      <c r="B12539" s="213" t="s">
        <v>94</v>
      </c>
      <c r="C12539" s="213" t="s">
        <v>85</v>
      </c>
      <c r="D12539" s="213" t="s">
        <v>145</v>
      </c>
      <c r="E12539" s="292">
        <v>8189</v>
      </c>
      <c r="F12539" s="213" t="s">
        <v>215</v>
      </c>
    </row>
    <row r="12540" spans="1:6" x14ac:dyDescent="0.3">
      <c r="A12540" s="213">
        <v>2015</v>
      </c>
      <c r="B12540" s="213" t="s">
        <v>94</v>
      </c>
      <c r="C12540" s="213" t="s">
        <v>85</v>
      </c>
      <c r="D12540" s="213" t="s">
        <v>146</v>
      </c>
      <c r="E12540" s="292">
        <v>4311</v>
      </c>
      <c r="F12540" s="213" t="s">
        <v>215</v>
      </c>
    </row>
    <row r="12541" spans="1:6" x14ac:dyDescent="0.3">
      <c r="A12541" s="213">
        <v>2015</v>
      </c>
      <c r="B12541" s="213" t="s">
        <v>94</v>
      </c>
      <c r="C12541" s="213" t="s">
        <v>85</v>
      </c>
      <c r="D12541" s="213" t="s">
        <v>147</v>
      </c>
      <c r="E12541" s="292">
        <v>9614</v>
      </c>
      <c r="F12541" s="213" t="s">
        <v>215</v>
      </c>
    </row>
    <row r="12542" spans="1:6" x14ac:dyDescent="0.3">
      <c r="A12542" s="213">
        <v>2015</v>
      </c>
      <c r="B12542" s="213" t="s">
        <v>94</v>
      </c>
      <c r="C12542" s="213" t="s">
        <v>158</v>
      </c>
      <c r="D12542" s="213" t="s">
        <v>59</v>
      </c>
      <c r="E12542" s="213">
        <v>52</v>
      </c>
      <c r="F12542" s="213" t="s">
        <v>215</v>
      </c>
    </row>
    <row r="12543" spans="1:6" x14ac:dyDescent="0.3">
      <c r="A12543" s="213">
        <v>2015</v>
      </c>
      <c r="B12543" s="213" t="s">
        <v>94</v>
      </c>
      <c r="C12543" s="213" t="s">
        <v>158</v>
      </c>
      <c r="D12543" s="213" t="s">
        <v>79</v>
      </c>
      <c r="E12543" s="213">
        <v>643</v>
      </c>
      <c r="F12543" s="213" t="s">
        <v>215</v>
      </c>
    </row>
    <row r="12544" spans="1:6" x14ac:dyDescent="0.3">
      <c r="A12544" s="213">
        <v>2015</v>
      </c>
      <c r="B12544" s="213" t="s">
        <v>94</v>
      </c>
      <c r="C12544" s="213" t="s">
        <v>158</v>
      </c>
      <c r="D12544" s="213" t="s">
        <v>17</v>
      </c>
      <c r="E12544" s="213">
        <v>370</v>
      </c>
      <c r="F12544" s="213" t="s">
        <v>215</v>
      </c>
    </row>
    <row r="12545" spans="1:6" x14ac:dyDescent="0.3">
      <c r="A12545" s="213">
        <v>2015</v>
      </c>
      <c r="B12545" s="213" t="s">
        <v>94</v>
      </c>
      <c r="C12545" s="213" t="s">
        <v>158</v>
      </c>
      <c r="D12545" s="213" t="s">
        <v>274</v>
      </c>
      <c r="E12545" s="213">
        <v>43</v>
      </c>
      <c r="F12545" s="213" t="s">
        <v>215</v>
      </c>
    </row>
    <row r="12546" spans="1:6" x14ac:dyDescent="0.3">
      <c r="A12546" s="213">
        <v>2015</v>
      </c>
      <c r="B12546" s="213" t="s">
        <v>94</v>
      </c>
      <c r="C12546" s="213" t="s">
        <v>158</v>
      </c>
      <c r="D12546" s="213" t="s">
        <v>66</v>
      </c>
      <c r="E12546" s="213">
        <v>105</v>
      </c>
      <c r="F12546" s="213" t="s">
        <v>215</v>
      </c>
    </row>
    <row r="12547" spans="1:6" x14ac:dyDescent="0.3">
      <c r="A12547" s="213">
        <v>2015</v>
      </c>
      <c r="B12547" s="213" t="s">
        <v>94</v>
      </c>
      <c r="C12547" s="213" t="s">
        <v>158</v>
      </c>
      <c r="D12547" s="213" t="s">
        <v>283</v>
      </c>
      <c r="E12547" s="213">
        <v>44</v>
      </c>
      <c r="F12547" s="213" t="s">
        <v>215</v>
      </c>
    </row>
    <row r="12548" spans="1:6" x14ac:dyDescent="0.3">
      <c r="A12548" s="213">
        <v>2015</v>
      </c>
      <c r="B12548" s="213" t="s">
        <v>94</v>
      </c>
      <c r="C12548" s="213" t="s">
        <v>158</v>
      </c>
      <c r="D12548" s="213" t="s">
        <v>11</v>
      </c>
      <c r="E12548" s="213">
        <v>688</v>
      </c>
      <c r="F12548" s="213" t="s">
        <v>215</v>
      </c>
    </row>
    <row r="12549" spans="1:6" x14ac:dyDescent="0.3">
      <c r="A12549" s="213">
        <v>2015</v>
      </c>
      <c r="B12549" s="213" t="s">
        <v>94</v>
      </c>
      <c r="C12549" s="213" t="s">
        <v>158</v>
      </c>
      <c r="D12549" s="213" t="s">
        <v>56</v>
      </c>
      <c r="E12549" s="213">
        <v>164</v>
      </c>
      <c r="F12549" s="213" t="s">
        <v>215</v>
      </c>
    </row>
    <row r="12550" spans="1:6" x14ac:dyDescent="0.3">
      <c r="A12550" s="213">
        <v>2015</v>
      </c>
      <c r="B12550" s="213" t="s">
        <v>94</v>
      </c>
      <c r="C12550" s="213" t="s">
        <v>158</v>
      </c>
      <c r="D12550" s="213" t="s">
        <v>29</v>
      </c>
      <c r="E12550" s="213">
        <v>202</v>
      </c>
      <c r="F12550" s="213" t="s">
        <v>215</v>
      </c>
    </row>
    <row r="12551" spans="1:6" x14ac:dyDescent="0.3">
      <c r="A12551" s="213">
        <v>2015</v>
      </c>
      <c r="B12551" s="213" t="s">
        <v>94</v>
      </c>
      <c r="C12551" s="213" t="s">
        <v>158</v>
      </c>
      <c r="D12551" s="213" t="s">
        <v>47</v>
      </c>
      <c r="E12551" s="213">
        <v>476</v>
      </c>
      <c r="F12551" s="213" t="s">
        <v>215</v>
      </c>
    </row>
    <row r="12552" spans="1:6" x14ac:dyDescent="0.3">
      <c r="A12552" s="213">
        <v>2015</v>
      </c>
      <c r="B12552" s="213" t="s">
        <v>94</v>
      </c>
      <c r="C12552" s="213" t="s">
        <v>158</v>
      </c>
      <c r="D12552" s="213" t="s">
        <v>57</v>
      </c>
      <c r="E12552" s="213">
        <v>112</v>
      </c>
      <c r="F12552" s="213" t="s">
        <v>215</v>
      </c>
    </row>
    <row r="12553" spans="1:6" x14ac:dyDescent="0.3">
      <c r="A12553" s="213">
        <v>2015</v>
      </c>
      <c r="B12553" s="213" t="s">
        <v>94</v>
      </c>
      <c r="C12553" s="213" t="s">
        <v>158</v>
      </c>
      <c r="D12553" s="213" t="s">
        <v>74</v>
      </c>
      <c r="E12553" s="213">
        <v>469</v>
      </c>
      <c r="F12553" s="213" t="s">
        <v>215</v>
      </c>
    </row>
    <row r="12554" spans="1:6" x14ac:dyDescent="0.3">
      <c r="A12554" s="213">
        <v>2015</v>
      </c>
      <c r="B12554" s="213" t="s">
        <v>94</v>
      </c>
      <c r="C12554" s="213" t="s">
        <v>158</v>
      </c>
      <c r="D12554" s="213" t="s">
        <v>53</v>
      </c>
      <c r="E12554" s="213">
        <v>67</v>
      </c>
      <c r="F12554" s="213" t="s">
        <v>215</v>
      </c>
    </row>
    <row r="12555" spans="1:6" x14ac:dyDescent="0.3">
      <c r="A12555" s="213">
        <v>2015</v>
      </c>
      <c r="B12555" s="213" t="s">
        <v>94</v>
      </c>
      <c r="C12555" s="213" t="s">
        <v>158</v>
      </c>
      <c r="D12555" s="213" t="s">
        <v>33</v>
      </c>
      <c r="E12555" s="213">
        <v>103</v>
      </c>
      <c r="F12555" s="213" t="s">
        <v>215</v>
      </c>
    </row>
    <row r="12556" spans="1:6" x14ac:dyDescent="0.3">
      <c r="A12556" s="213">
        <v>2015</v>
      </c>
      <c r="B12556" s="213" t="s">
        <v>94</v>
      </c>
      <c r="C12556" s="213" t="s">
        <v>158</v>
      </c>
      <c r="D12556" s="213" t="s">
        <v>60</v>
      </c>
      <c r="E12556" s="213">
        <v>179</v>
      </c>
      <c r="F12556" s="213" t="s">
        <v>215</v>
      </c>
    </row>
    <row r="12557" spans="1:6" x14ac:dyDescent="0.3">
      <c r="A12557" s="213">
        <v>2015</v>
      </c>
      <c r="B12557" s="213" t="s">
        <v>94</v>
      </c>
      <c r="C12557" s="213" t="s">
        <v>158</v>
      </c>
      <c r="D12557" s="213" t="s">
        <v>25</v>
      </c>
      <c r="E12557" s="213">
        <v>444</v>
      </c>
      <c r="F12557" s="213" t="s">
        <v>215</v>
      </c>
    </row>
    <row r="12558" spans="1:6" x14ac:dyDescent="0.3">
      <c r="A12558" s="213">
        <v>2015</v>
      </c>
      <c r="B12558" s="213" t="s">
        <v>94</v>
      </c>
      <c r="C12558" s="213" t="s">
        <v>158</v>
      </c>
      <c r="D12558" s="213" t="s">
        <v>7</v>
      </c>
      <c r="E12558" s="213">
        <v>578</v>
      </c>
      <c r="F12558" s="213" t="s">
        <v>215</v>
      </c>
    </row>
    <row r="12559" spans="1:6" x14ac:dyDescent="0.3">
      <c r="A12559" s="213">
        <v>2015</v>
      </c>
      <c r="B12559" s="213" t="s">
        <v>94</v>
      </c>
      <c r="C12559" s="213" t="s">
        <v>158</v>
      </c>
      <c r="D12559" s="213" t="s">
        <v>36</v>
      </c>
      <c r="E12559" s="213">
        <v>170</v>
      </c>
      <c r="F12559" s="213" t="s">
        <v>215</v>
      </c>
    </row>
    <row r="12560" spans="1:6" x14ac:dyDescent="0.3">
      <c r="A12560" s="213">
        <v>2015</v>
      </c>
      <c r="B12560" s="213" t="s">
        <v>94</v>
      </c>
      <c r="C12560" s="213" t="s">
        <v>158</v>
      </c>
      <c r="D12560" s="213" t="s">
        <v>21</v>
      </c>
      <c r="E12560" s="213">
        <v>189</v>
      </c>
      <c r="F12560" s="213" t="s">
        <v>215</v>
      </c>
    </row>
    <row r="12561" spans="1:6" x14ac:dyDescent="0.3">
      <c r="A12561" s="213">
        <v>2015</v>
      </c>
      <c r="B12561" s="213" t="s">
        <v>94</v>
      </c>
      <c r="C12561" s="213" t="s">
        <v>158</v>
      </c>
      <c r="D12561" s="213" t="s">
        <v>286</v>
      </c>
      <c r="E12561" s="213">
        <v>30</v>
      </c>
      <c r="F12561" s="213" t="s">
        <v>215</v>
      </c>
    </row>
    <row r="12562" spans="1:6" x14ac:dyDescent="0.3">
      <c r="A12562" s="213">
        <v>2015</v>
      </c>
      <c r="B12562" s="213" t="s">
        <v>94</v>
      </c>
      <c r="C12562" s="213" t="s">
        <v>158</v>
      </c>
      <c r="D12562" s="213" t="s">
        <v>16</v>
      </c>
      <c r="E12562" s="213">
        <v>415</v>
      </c>
      <c r="F12562" s="213" t="s">
        <v>215</v>
      </c>
    </row>
    <row r="12563" spans="1:6" x14ac:dyDescent="0.3">
      <c r="A12563" s="213">
        <v>2015</v>
      </c>
      <c r="B12563" s="213" t="s">
        <v>94</v>
      </c>
      <c r="C12563" s="213" t="s">
        <v>158</v>
      </c>
      <c r="D12563" s="213" t="s">
        <v>2</v>
      </c>
      <c r="E12563" s="213">
        <v>927</v>
      </c>
      <c r="F12563" s="213" t="s">
        <v>215</v>
      </c>
    </row>
    <row r="12564" spans="1:6" x14ac:dyDescent="0.3">
      <c r="A12564" s="213">
        <v>2015</v>
      </c>
      <c r="B12564" s="213" t="s">
        <v>94</v>
      </c>
      <c r="C12564" s="213" t="s">
        <v>158</v>
      </c>
      <c r="D12564" s="213" t="s">
        <v>4</v>
      </c>
      <c r="E12564" s="213">
        <v>963</v>
      </c>
      <c r="F12564" s="213" t="s">
        <v>215</v>
      </c>
    </row>
    <row r="12565" spans="1:6" x14ac:dyDescent="0.3">
      <c r="A12565" s="213">
        <v>2015</v>
      </c>
      <c r="B12565" s="213" t="s">
        <v>94</v>
      </c>
      <c r="C12565" s="213" t="s">
        <v>158</v>
      </c>
      <c r="D12565" s="213" t="s">
        <v>38</v>
      </c>
      <c r="E12565" s="213">
        <v>75</v>
      </c>
      <c r="F12565" s="213" t="s">
        <v>215</v>
      </c>
    </row>
    <row r="12566" spans="1:6" x14ac:dyDescent="0.3">
      <c r="A12566" s="213">
        <v>2015</v>
      </c>
      <c r="B12566" s="213" t="s">
        <v>94</v>
      </c>
      <c r="C12566" s="213" t="s">
        <v>158</v>
      </c>
      <c r="D12566" s="213" t="s">
        <v>275</v>
      </c>
      <c r="E12566" s="213">
        <v>129</v>
      </c>
      <c r="F12566" s="213" t="s">
        <v>215</v>
      </c>
    </row>
    <row r="12567" spans="1:6" x14ac:dyDescent="0.3">
      <c r="A12567" s="213">
        <v>2015</v>
      </c>
      <c r="B12567" s="213" t="s">
        <v>94</v>
      </c>
      <c r="C12567" s="213" t="s">
        <v>158</v>
      </c>
      <c r="D12567" s="213" t="s">
        <v>8</v>
      </c>
      <c r="E12567" s="213">
        <v>315</v>
      </c>
      <c r="F12567" s="213" t="s">
        <v>215</v>
      </c>
    </row>
    <row r="12568" spans="1:6" x14ac:dyDescent="0.3">
      <c r="A12568" s="213">
        <v>2015</v>
      </c>
      <c r="B12568" s="213" t="s">
        <v>94</v>
      </c>
      <c r="C12568" s="213" t="s">
        <v>158</v>
      </c>
      <c r="D12568" s="213" t="s">
        <v>78</v>
      </c>
      <c r="E12568" s="213">
        <v>440</v>
      </c>
      <c r="F12568" s="213" t="s">
        <v>215</v>
      </c>
    </row>
    <row r="12569" spans="1:6" x14ac:dyDescent="0.3">
      <c r="A12569" s="213">
        <v>2015</v>
      </c>
      <c r="B12569" s="213" t="s">
        <v>94</v>
      </c>
      <c r="C12569" s="213" t="s">
        <v>158</v>
      </c>
      <c r="D12569" s="213" t="s">
        <v>27</v>
      </c>
      <c r="E12569" s="213">
        <v>321</v>
      </c>
      <c r="F12569" s="213" t="s">
        <v>215</v>
      </c>
    </row>
    <row r="12570" spans="1:6" x14ac:dyDescent="0.3">
      <c r="A12570" s="213">
        <v>2015</v>
      </c>
      <c r="B12570" s="213" t="s">
        <v>94</v>
      </c>
      <c r="C12570" s="213" t="s">
        <v>158</v>
      </c>
      <c r="D12570" s="213" t="s">
        <v>13</v>
      </c>
      <c r="E12570" s="213">
        <v>158</v>
      </c>
      <c r="F12570" s="213" t="s">
        <v>215</v>
      </c>
    </row>
    <row r="12571" spans="1:6" x14ac:dyDescent="0.3">
      <c r="A12571" s="213">
        <v>2015</v>
      </c>
      <c r="B12571" s="213" t="s">
        <v>94</v>
      </c>
      <c r="C12571" s="213" t="s">
        <v>158</v>
      </c>
      <c r="D12571" s="213" t="s">
        <v>70</v>
      </c>
      <c r="E12571" s="213">
        <v>411</v>
      </c>
      <c r="F12571" s="213" t="s">
        <v>215</v>
      </c>
    </row>
    <row r="12572" spans="1:6" x14ac:dyDescent="0.3">
      <c r="A12572" s="213">
        <v>2015</v>
      </c>
      <c r="B12572" s="213" t="s">
        <v>94</v>
      </c>
      <c r="C12572" s="213" t="s">
        <v>158</v>
      </c>
      <c r="D12572" s="213" t="s">
        <v>72</v>
      </c>
      <c r="E12572" s="213">
        <v>117</v>
      </c>
      <c r="F12572" s="213" t="s">
        <v>215</v>
      </c>
    </row>
    <row r="12573" spans="1:6" x14ac:dyDescent="0.3">
      <c r="A12573" s="213">
        <v>2015</v>
      </c>
      <c r="B12573" s="213" t="s">
        <v>94</v>
      </c>
      <c r="C12573" s="213" t="s">
        <v>158</v>
      </c>
      <c r="D12573" s="213" t="s">
        <v>276</v>
      </c>
      <c r="E12573" s="213">
        <v>50</v>
      </c>
      <c r="F12573" s="213" t="s">
        <v>215</v>
      </c>
    </row>
    <row r="12574" spans="1:6" x14ac:dyDescent="0.3">
      <c r="A12574" s="213">
        <v>2015</v>
      </c>
      <c r="B12574" s="213" t="s">
        <v>94</v>
      </c>
      <c r="C12574" s="213" t="s">
        <v>158</v>
      </c>
      <c r="D12574" s="213" t="s">
        <v>6</v>
      </c>
      <c r="E12574" s="292">
        <v>1048</v>
      </c>
      <c r="F12574" s="213" t="s">
        <v>215</v>
      </c>
    </row>
    <row r="12575" spans="1:6" x14ac:dyDescent="0.3">
      <c r="A12575" s="213">
        <v>2015</v>
      </c>
      <c r="B12575" s="213" t="s">
        <v>94</v>
      </c>
      <c r="C12575" s="213" t="s">
        <v>158</v>
      </c>
      <c r="D12575" s="213" t="s">
        <v>62</v>
      </c>
      <c r="E12575" s="213">
        <v>251</v>
      </c>
      <c r="F12575" s="213" t="s">
        <v>215</v>
      </c>
    </row>
    <row r="12576" spans="1:6" x14ac:dyDescent="0.3">
      <c r="A12576" s="213">
        <v>2015</v>
      </c>
      <c r="B12576" s="213" t="s">
        <v>94</v>
      </c>
      <c r="C12576" s="213" t="s">
        <v>158</v>
      </c>
      <c r="D12576" s="213" t="s">
        <v>5</v>
      </c>
      <c r="E12576" s="213">
        <v>724</v>
      </c>
      <c r="F12576" s="213" t="s">
        <v>215</v>
      </c>
    </row>
    <row r="12577" spans="1:6" x14ac:dyDescent="0.3">
      <c r="A12577" s="213">
        <v>2015</v>
      </c>
      <c r="B12577" s="213" t="s">
        <v>94</v>
      </c>
      <c r="C12577" s="213" t="s">
        <v>158</v>
      </c>
      <c r="D12577" s="213" t="s">
        <v>76</v>
      </c>
      <c r="E12577" s="213">
        <v>360</v>
      </c>
      <c r="F12577" s="213" t="s">
        <v>215</v>
      </c>
    </row>
    <row r="12578" spans="1:6" x14ac:dyDescent="0.3">
      <c r="A12578" s="213">
        <v>2015</v>
      </c>
      <c r="B12578" s="213" t="s">
        <v>94</v>
      </c>
      <c r="C12578" s="213" t="s">
        <v>158</v>
      </c>
      <c r="D12578" s="213" t="s">
        <v>63</v>
      </c>
      <c r="E12578" s="213">
        <v>81</v>
      </c>
      <c r="F12578" s="213" t="s">
        <v>215</v>
      </c>
    </row>
    <row r="12579" spans="1:6" x14ac:dyDescent="0.3">
      <c r="A12579" s="213">
        <v>2015</v>
      </c>
      <c r="B12579" s="213" t="s">
        <v>94</v>
      </c>
      <c r="C12579" s="213" t="s">
        <v>158</v>
      </c>
      <c r="D12579" s="213" t="s">
        <v>277</v>
      </c>
      <c r="E12579" s="213">
        <v>34</v>
      </c>
      <c r="F12579" s="213" t="s">
        <v>215</v>
      </c>
    </row>
    <row r="12580" spans="1:6" x14ac:dyDescent="0.3">
      <c r="A12580" s="213">
        <v>2015</v>
      </c>
      <c r="B12580" s="213" t="s">
        <v>94</v>
      </c>
      <c r="C12580" s="213" t="s">
        <v>158</v>
      </c>
      <c r="D12580" s="213" t="s">
        <v>43</v>
      </c>
      <c r="E12580" s="213">
        <v>91</v>
      </c>
      <c r="F12580" s="213" t="s">
        <v>215</v>
      </c>
    </row>
    <row r="12581" spans="1:6" x14ac:dyDescent="0.3">
      <c r="A12581" s="213">
        <v>2015</v>
      </c>
      <c r="B12581" s="213" t="s">
        <v>94</v>
      </c>
      <c r="C12581" s="213" t="s">
        <v>158</v>
      </c>
      <c r="D12581" s="213" t="s">
        <v>65</v>
      </c>
      <c r="E12581" s="213">
        <v>146</v>
      </c>
      <c r="F12581" s="213" t="s">
        <v>215</v>
      </c>
    </row>
    <row r="12582" spans="1:6" x14ac:dyDescent="0.3">
      <c r="A12582" s="213">
        <v>2015</v>
      </c>
      <c r="B12582" s="213" t="s">
        <v>94</v>
      </c>
      <c r="C12582" s="213" t="s">
        <v>158</v>
      </c>
      <c r="D12582" s="213" t="s">
        <v>22</v>
      </c>
      <c r="E12582" s="213">
        <v>152</v>
      </c>
      <c r="F12582" s="213" t="s">
        <v>215</v>
      </c>
    </row>
    <row r="12583" spans="1:6" x14ac:dyDescent="0.3">
      <c r="A12583" s="213">
        <v>2015</v>
      </c>
      <c r="B12583" s="213" t="s">
        <v>94</v>
      </c>
      <c r="C12583" s="213" t="s">
        <v>158</v>
      </c>
      <c r="D12583" s="213" t="s">
        <v>61</v>
      </c>
      <c r="E12583" s="213">
        <v>80</v>
      </c>
      <c r="F12583" s="213" t="s">
        <v>215</v>
      </c>
    </row>
    <row r="12584" spans="1:6" x14ac:dyDescent="0.3">
      <c r="A12584" s="213">
        <v>2015</v>
      </c>
      <c r="B12584" s="213" t="s">
        <v>94</v>
      </c>
      <c r="C12584" s="213" t="s">
        <v>158</v>
      </c>
      <c r="D12584" s="213" t="s">
        <v>23</v>
      </c>
      <c r="E12584" s="213">
        <v>220</v>
      </c>
      <c r="F12584" s="213" t="s">
        <v>215</v>
      </c>
    </row>
    <row r="12585" spans="1:6" x14ac:dyDescent="0.3">
      <c r="A12585" s="213">
        <v>2015</v>
      </c>
      <c r="B12585" s="213" t="s">
        <v>94</v>
      </c>
      <c r="C12585" s="213" t="s">
        <v>158</v>
      </c>
      <c r="D12585" s="213" t="s">
        <v>12</v>
      </c>
      <c r="E12585" s="213">
        <v>94</v>
      </c>
      <c r="F12585" s="213" t="s">
        <v>215</v>
      </c>
    </row>
    <row r="12586" spans="1:6" x14ac:dyDescent="0.3">
      <c r="A12586" s="213">
        <v>2015</v>
      </c>
      <c r="B12586" s="213" t="s">
        <v>94</v>
      </c>
      <c r="C12586" s="213" t="s">
        <v>158</v>
      </c>
      <c r="D12586" s="213" t="s">
        <v>278</v>
      </c>
      <c r="E12586" s="213">
        <v>239</v>
      </c>
      <c r="F12586" s="213" t="s">
        <v>215</v>
      </c>
    </row>
    <row r="12587" spans="1:6" x14ac:dyDescent="0.3">
      <c r="A12587" s="213">
        <v>2015</v>
      </c>
      <c r="B12587" s="213" t="s">
        <v>94</v>
      </c>
      <c r="C12587" s="213" t="s">
        <v>158</v>
      </c>
      <c r="D12587" s="213" t="s">
        <v>19</v>
      </c>
      <c r="E12587" s="213">
        <v>240</v>
      </c>
      <c r="F12587" s="213" t="s">
        <v>215</v>
      </c>
    </row>
    <row r="12588" spans="1:6" x14ac:dyDescent="0.3">
      <c r="A12588" s="213">
        <v>2015</v>
      </c>
      <c r="B12588" s="213" t="s">
        <v>94</v>
      </c>
      <c r="C12588" s="213" t="s">
        <v>158</v>
      </c>
      <c r="D12588" s="213" t="s">
        <v>45</v>
      </c>
      <c r="E12588" s="213">
        <v>59</v>
      </c>
      <c r="F12588" s="213" t="s">
        <v>215</v>
      </c>
    </row>
    <row r="12589" spans="1:6" x14ac:dyDescent="0.3">
      <c r="A12589" s="213">
        <v>2015</v>
      </c>
      <c r="B12589" s="213" t="s">
        <v>94</v>
      </c>
      <c r="C12589" s="213" t="s">
        <v>158</v>
      </c>
      <c r="D12589" s="213" t="s">
        <v>48</v>
      </c>
      <c r="E12589" s="213">
        <v>173</v>
      </c>
      <c r="F12589" s="213" t="s">
        <v>215</v>
      </c>
    </row>
    <row r="12590" spans="1:6" x14ac:dyDescent="0.3">
      <c r="A12590" s="213">
        <v>2015</v>
      </c>
      <c r="B12590" s="213" t="s">
        <v>94</v>
      </c>
      <c r="C12590" s="213" t="s">
        <v>158</v>
      </c>
      <c r="D12590" s="213" t="s">
        <v>34</v>
      </c>
      <c r="E12590" s="213">
        <v>64</v>
      </c>
      <c r="F12590" s="213" t="s">
        <v>215</v>
      </c>
    </row>
    <row r="12591" spans="1:6" x14ac:dyDescent="0.3">
      <c r="A12591" s="213">
        <v>2015</v>
      </c>
      <c r="B12591" s="213" t="s">
        <v>94</v>
      </c>
      <c r="C12591" s="213" t="s">
        <v>158</v>
      </c>
      <c r="D12591" s="213" t="s">
        <v>3</v>
      </c>
      <c r="E12591" s="213">
        <v>870</v>
      </c>
      <c r="F12591" s="213" t="s">
        <v>215</v>
      </c>
    </row>
    <row r="12592" spans="1:6" x14ac:dyDescent="0.3">
      <c r="A12592" s="213">
        <v>2015</v>
      </c>
      <c r="B12592" s="213" t="s">
        <v>94</v>
      </c>
      <c r="C12592" s="213" t="s">
        <v>158</v>
      </c>
      <c r="D12592" s="213" t="s">
        <v>80</v>
      </c>
      <c r="E12592" s="213">
        <v>300</v>
      </c>
      <c r="F12592" s="213" t="s">
        <v>215</v>
      </c>
    </row>
    <row r="12593" spans="1:6" x14ac:dyDescent="0.3">
      <c r="A12593" s="213">
        <v>2015</v>
      </c>
      <c r="B12593" s="213" t="s">
        <v>94</v>
      </c>
      <c r="C12593" s="213" t="s">
        <v>158</v>
      </c>
      <c r="D12593" s="213" t="s">
        <v>39</v>
      </c>
      <c r="E12593" s="213">
        <v>137</v>
      </c>
      <c r="F12593" s="213" t="s">
        <v>215</v>
      </c>
    </row>
    <row r="12594" spans="1:6" x14ac:dyDescent="0.3">
      <c r="A12594" s="213">
        <v>2015</v>
      </c>
      <c r="B12594" s="213" t="s">
        <v>94</v>
      </c>
      <c r="C12594" s="213" t="s">
        <v>158</v>
      </c>
      <c r="D12594" s="213" t="s">
        <v>14</v>
      </c>
      <c r="E12594" s="213">
        <v>549</v>
      </c>
      <c r="F12594" s="213" t="s">
        <v>215</v>
      </c>
    </row>
    <row r="12595" spans="1:6" x14ac:dyDescent="0.3">
      <c r="A12595" s="213">
        <v>2015</v>
      </c>
      <c r="B12595" s="213" t="s">
        <v>94</v>
      </c>
      <c r="C12595" s="213" t="s">
        <v>158</v>
      </c>
      <c r="D12595" s="213" t="s">
        <v>68</v>
      </c>
      <c r="E12595" s="213">
        <v>126</v>
      </c>
      <c r="F12595" s="213" t="s">
        <v>215</v>
      </c>
    </row>
    <row r="12596" spans="1:6" x14ac:dyDescent="0.3">
      <c r="A12596" s="213">
        <v>2015</v>
      </c>
      <c r="B12596" s="213" t="s">
        <v>94</v>
      </c>
      <c r="C12596" s="213" t="s">
        <v>158</v>
      </c>
      <c r="D12596" s="213" t="s">
        <v>69</v>
      </c>
      <c r="E12596" s="213">
        <v>124</v>
      </c>
      <c r="F12596" s="213" t="s">
        <v>215</v>
      </c>
    </row>
    <row r="12597" spans="1:6" x14ac:dyDescent="0.3">
      <c r="A12597" s="213">
        <v>2015</v>
      </c>
      <c r="B12597" s="213" t="s">
        <v>94</v>
      </c>
      <c r="C12597" s="213" t="s">
        <v>158</v>
      </c>
      <c r="D12597" s="213" t="s">
        <v>279</v>
      </c>
      <c r="E12597" s="213">
        <v>58</v>
      </c>
      <c r="F12597" s="213" t="s">
        <v>215</v>
      </c>
    </row>
    <row r="12598" spans="1:6" x14ac:dyDescent="0.3">
      <c r="A12598" s="213">
        <v>2015</v>
      </c>
      <c r="B12598" s="213" t="s">
        <v>94</v>
      </c>
      <c r="C12598" s="213" t="s">
        <v>158</v>
      </c>
      <c r="D12598" s="213" t="s">
        <v>24</v>
      </c>
      <c r="E12598" s="213">
        <v>603</v>
      </c>
      <c r="F12598" s="213" t="s">
        <v>215</v>
      </c>
    </row>
    <row r="12599" spans="1:6" x14ac:dyDescent="0.3">
      <c r="A12599" s="213">
        <v>2015</v>
      </c>
      <c r="B12599" s="213" t="s">
        <v>94</v>
      </c>
      <c r="C12599" s="213" t="s">
        <v>158</v>
      </c>
      <c r="D12599" s="213" t="s">
        <v>9</v>
      </c>
      <c r="E12599" s="213">
        <v>408</v>
      </c>
      <c r="F12599" s="213" t="s">
        <v>215</v>
      </c>
    </row>
    <row r="12600" spans="1:6" x14ac:dyDescent="0.3">
      <c r="A12600" s="213">
        <v>2015</v>
      </c>
      <c r="B12600" s="213" t="s">
        <v>94</v>
      </c>
      <c r="C12600" s="213" t="s">
        <v>158</v>
      </c>
      <c r="D12600" s="213" t="s">
        <v>67</v>
      </c>
      <c r="E12600" s="213">
        <v>171</v>
      </c>
      <c r="F12600" s="213" t="s">
        <v>215</v>
      </c>
    </row>
    <row r="12601" spans="1:6" x14ac:dyDescent="0.3">
      <c r="A12601" s="213">
        <v>2015</v>
      </c>
      <c r="B12601" s="213" t="s">
        <v>94</v>
      </c>
      <c r="C12601" s="213" t="s">
        <v>158</v>
      </c>
      <c r="D12601" s="213" t="s">
        <v>28</v>
      </c>
      <c r="E12601" s="213">
        <v>293</v>
      </c>
      <c r="F12601" s="213" t="s">
        <v>215</v>
      </c>
    </row>
    <row r="12602" spans="1:6" x14ac:dyDescent="0.3">
      <c r="A12602" s="213">
        <v>2015</v>
      </c>
      <c r="B12602" s="213" t="s">
        <v>94</v>
      </c>
      <c r="C12602" s="213" t="s">
        <v>158</v>
      </c>
      <c r="D12602" s="213" t="s">
        <v>31</v>
      </c>
      <c r="E12602" s="213">
        <v>189</v>
      </c>
      <c r="F12602" s="213" t="s">
        <v>215</v>
      </c>
    </row>
    <row r="12603" spans="1:6" x14ac:dyDescent="0.3">
      <c r="A12603" s="213">
        <v>2015</v>
      </c>
      <c r="B12603" s="213" t="s">
        <v>94</v>
      </c>
      <c r="C12603" s="213" t="s">
        <v>158</v>
      </c>
      <c r="D12603" s="213" t="s">
        <v>64</v>
      </c>
      <c r="E12603" s="213">
        <v>291</v>
      </c>
      <c r="F12603" s="213" t="s">
        <v>215</v>
      </c>
    </row>
    <row r="12604" spans="1:6" x14ac:dyDescent="0.3">
      <c r="A12604" s="213">
        <v>2015</v>
      </c>
      <c r="B12604" s="213" t="s">
        <v>94</v>
      </c>
      <c r="C12604" s="213" t="s">
        <v>158</v>
      </c>
      <c r="D12604" s="213" t="s">
        <v>280</v>
      </c>
      <c r="E12604" s="213">
        <v>70</v>
      </c>
      <c r="F12604" s="213" t="s">
        <v>215</v>
      </c>
    </row>
    <row r="12605" spans="1:6" x14ac:dyDescent="0.3">
      <c r="A12605" s="213">
        <v>2015</v>
      </c>
      <c r="B12605" s="213" t="s">
        <v>94</v>
      </c>
      <c r="C12605" s="213" t="s">
        <v>158</v>
      </c>
      <c r="D12605" s="213" t="s">
        <v>73</v>
      </c>
      <c r="E12605" s="213">
        <v>427</v>
      </c>
      <c r="F12605" s="213" t="s">
        <v>215</v>
      </c>
    </row>
    <row r="12606" spans="1:6" x14ac:dyDescent="0.3">
      <c r="A12606" s="213">
        <v>2015</v>
      </c>
      <c r="B12606" s="213" t="s">
        <v>94</v>
      </c>
      <c r="C12606" s="213" t="s">
        <v>158</v>
      </c>
      <c r="D12606" s="213" t="s">
        <v>26</v>
      </c>
      <c r="E12606" s="213">
        <v>205</v>
      </c>
      <c r="F12606" s="213" t="s">
        <v>215</v>
      </c>
    </row>
    <row r="12607" spans="1:6" x14ac:dyDescent="0.3">
      <c r="A12607" s="213">
        <v>2015</v>
      </c>
      <c r="B12607" s="213" t="s">
        <v>94</v>
      </c>
      <c r="C12607" s="213" t="s">
        <v>158</v>
      </c>
      <c r="D12607" s="213" t="s">
        <v>32</v>
      </c>
      <c r="E12607" s="213">
        <v>190</v>
      </c>
      <c r="F12607" s="213" t="s">
        <v>215</v>
      </c>
    </row>
    <row r="12608" spans="1:6" x14ac:dyDescent="0.3">
      <c r="A12608" s="213">
        <v>2015</v>
      </c>
      <c r="B12608" s="213" t="s">
        <v>94</v>
      </c>
      <c r="C12608" s="213" t="s">
        <v>158</v>
      </c>
      <c r="D12608" s="213" t="s">
        <v>46</v>
      </c>
      <c r="E12608" s="213">
        <v>406</v>
      </c>
      <c r="F12608" s="213" t="s">
        <v>215</v>
      </c>
    </row>
    <row r="12609" spans="1:6" x14ac:dyDescent="0.3">
      <c r="A12609" s="213">
        <v>2015</v>
      </c>
      <c r="B12609" s="213" t="s">
        <v>94</v>
      </c>
      <c r="C12609" s="213" t="s">
        <v>158</v>
      </c>
      <c r="D12609" s="213" t="s">
        <v>75</v>
      </c>
      <c r="E12609" s="213">
        <v>295</v>
      </c>
      <c r="F12609" s="213" t="s">
        <v>215</v>
      </c>
    </row>
    <row r="12610" spans="1:6" x14ac:dyDescent="0.3">
      <c r="A12610" s="213">
        <v>2015</v>
      </c>
      <c r="B12610" s="213" t="s">
        <v>94</v>
      </c>
      <c r="C12610" s="213" t="s">
        <v>158</v>
      </c>
      <c r="D12610" s="213" t="s">
        <v>10</v>
      </c>
      <c r="E12610" s="213">
        <v>736</v>
      </c>
      <c r="F12610" s="213" t="s">
        <v>215</v>
      </c>
    </row>
    <row r="12611" spans="1:6" x14ac:dyDescent="0.3">
      <c r="A12611" s="213">
        <v>2015</v>
      </c>
      <c r="B12611" s="213" t="s">
        <v>94</v>
      </c>
      <c r="C12611" s="213" t="s">
        <v>158</v>
      </c>
      <c r="D12611" s="213" t="s">
        <v>291</v>
      </c>
      <c r="E12611" s="213">
        <v>86</v>
      </c>
      <c r="F12611" s="213" t="s">
        <v>215</v>
      </c>
    </row>
    <row r="12612" spans="1:6" x14ac:dyDescent="0.3">
      <c r="A12612" s="213">
        <v>2015</v>
      </c>
      <c r="B12612" s="213" t="s">
        <v>94</v>
      </c>
      <c r="C12612" s="213" t="s">
        <v>158</v>
      </c>
      <c r="D12612" s="213" t="s">
        <v>15</v>
      </c>
      <c r="E12612" s="213">
        <v>613</v>
      </c>
      <c r="F12612" s="213" t="s">
        <v>215</v>
      </c>
    </row>
    <row r="12613" spans="1:6" x14ac:dyDescent="0.3">
      <c r="A12613" s="213">
        <v>2015</v>
      </c>
      <c r="B12613" s="213" t="s">
        <v>94</v>
      </c>
      <c r="C12613" s="213" t="s">
        <v>158</v>
      </c>
      <c r="D12613" s="213" t="s">
        <v>18</v>
      </c>
      <c r="E12613" s="213">
        <v>527</v>
      </c>
      <c r="F12613" s="213" t="s">
        <v>215</v>
      </c>
    </row>
    <row r="12614" spans="1:6" x14ac:dyDescent="0.3">
      <c r="A12614" s="213">
        <v>2015</v>
      </c>
      <c r="B12614" s="213" t="s">
        <v>94</v>
      </c>
      <c r="C12614" s="213" t="s">
        <v>158</v>
      </c>
      <c r="D12614" s="213" t="s">
        <v>77</v>
      </c>
      <c r="E12614" s="213">
        <v>203</v>
      </c>
      <c r="F12614" s="213" t="s">
        <v>215</v>
      </c>
    </row>
    <row r="12615" spans="1:6" x14ac:dyDescent="0.3">
      <c r="A12615" s="213">
        <v>2015</v>
      </c>
      <c r="B12615" s="213" t="s">
        <v>94</v>
      </c>
      <c r="C12615" s="213" t="s">
        <v>158</v>
      </c>
      <c r="D12615" s="213" t="s">
        <v>44</v>
      </c>
      <c r="E12615" s="213">
        <v>42</v>
      </c>
      <c r="F12615" s="213" t="s">
        <v>215</v>
      </c>
    </row>
    <row r="12616" spans="1:6" x14ac:dyDescent="0.3">
      <c r="A12616" s="213">
        <v>2015</v>
      </c>
      <c r="B12616" s="213" t="s">
        <v>94</v>
      </c>
      <c r="C12616" s="213" t="s">
        <v>158</v>
      </c>
      <c r="D12616" s="213" t="s">
        <v>71</v>
      </c>
      <c r="E12616" s="213">
        <v>228</v>
      </c>
      <c r="F12616" s="213" t="s">
        <v>215</v>
      </c>
    </row>
    <row r="12617" spans="1:6" x14ac:dyDescent="0.3">
      <c r="A12617" s="213">
        <v>2015</v>
      </c>
      <c r="B12617" s="213" t="s">
        <v>94</v>
      </c>
      <c r="C12617" s="213" t="s">
        <v>158</v>
      </c>
      <c r="D12617" s="213" t="s">
        <v>52</v>
      </c>
      <c r="E12617" s="213">
        <v>66</v>
      </c>
      <c r="F12617" s="213" t="s">
        <v>215</v>
      </c>
    </row>
    <row r="12618" spans="1:6" x14ac:dyDescent="0.3">
      <c r="A12618" s="213">
        <v>2015</v>
      </c>
      <c r="B12618" s="213" t="s">
        <v>94</v>
      </c>
      <c r="C12618" s="213" t="s">
        <v>158</v>
      </c>
      <c r="D12618" s="213" t="s">
        <v>20</v>
      </c>
      <c r="E12618" s="213">
        <v>369</v>
      </c>
      <c r="F12618" s="213" t="s">
        <v>215</v>
      </c>
    </row>
    <row r="12619" spans="1:6" x14ac:dyDescent="0.3">
      <c r="A12619" s="213">
        <v>2015</v>
      </c>
      <c r="B12619" s="213" t="s">
        <v>94</v>
      </c>
      <c r="C12619" s="213" t="s">
        <v>158</v>
      </c>
      <c r="D12619" s="213" t="s">
        <v>95</v>
      </c>
      <c r="E12619" s="213">
        <v>574</v>
      </c>
      <c r="F12619" s="213" t="s">
        <v>215</v>
      </c>
    </row>
    <row r="12620" spans="1:6" x14ac:dyDescent="0.3">
      <c r="A12620" s="213">
        <v>2015</v>
      </c>
      <c r="B12620" s="213" t="s">
        <v>94</v>
      </c>
      <c r="C12620" s="213" t="s">
        <v>158</v>
      </c>
      <c r="D12620" s="213" t="s">
        <v>30</v>
      </c>
      <c r="E12620" s="213">
        <v>72</v>
      </c>
      <c r="F12620" s="213" t="s">
        <v>215</v>
      </c>
    </row>
    <row r="12621" spans="1:6" x14ac:dyDescent="0.3">
      <c r="A12621" s="213">
        <v>2015</v>
      </c>
      <c r="B12621" s="213" t="s">
        <v>94</v>
      </c>
      <c r="C12621" s="213" t="s">
        <v>158</v>
      </c>
      <c r="D12621" s="213" t="s">
        <v>58</v>
      </c>
      <c r="E12621" s="213">
        <v>32</v>
      </c>
      <c r="F12621" s="213" t="s">
        <v>215</v>
      </c>
    </row>
    <row r="12622" spans="1:6" x14ac:dyDescent="0.3">
      <c r="A12622" s="213">
        <v>2015</v>
      </c>
      <c r="B12622" s="213" t="s">
        <v>94</v>
      </c>
      <c r="C12622" s="213" t="s">
        <v>158</v>
      </c>
      <c r="D12622" s="213" t="s">
        <v>281</v>
      </c>
      <c r="E12622" s="292">
        <v>1368</v>
      </c>
      <c r="F12622" s="213" t="s">
        <v>215</v>
      </c>
    </row>
    <row r="12623" spans="1:6" x14ac:dyDescent="0.3">
      <c r="A12623" s="213">
        <v>2015</v>
      </c>
      <c r="B12623" s="213" t="s">
        <v>94</v>
      </c>
      <c r="C12623" s="213" t="s">
        <v>158</v>
      </c>
      <c r="D12623" s="213" t="s">
        <v>282</v>
      </c>
      <c r="E12623" s="213">
        <v>123</v>
      </c>
      <c r="F12623" s="213" t="s">
        <v>215</v>
      </c>
    </row>
    <row r="12624" spans="1:6" x14ac:dyDescent="0.3">
      <c r="A12624" s="213">
        <v>2015</v>
      </c>
      <c r="B12624" s="213" t="s">
        <v>94</v>
      </c>
      <c r="C12624" s="213" t="s">
        <v>158</v>
      </c>
      <c r="D12624" s="213" t="s">
        <v>145</v>
      </c>
      <c r="E12624" s="292">
        <v>6263</v>
      </c>
      <c r="F12624" s="213" t="s">
        <v>215</v>
      </c>
    </row>
    <row r="12625" spans="1:6" x14ac:dyDescent="0.3">
      <c r="A12625" s="213">
        <v>2015</v>
      </c>
      <c r="B12625" s="213" t="s">
        <v>94</v>
      </c>
      <c r="C12625" s="213" t="s">
        <v>158</v>
      </c>
      <c r="D12625" s="213" t="s">
        <v>146</v>
      </c>
      <c r="E12625" s="292">
        <v>3275</v>
      </c>
      <c r="F12625" s="213" t="s">
        <v>215</v>
      </c>
    </row>
    <row r="12626" spans="1:6" x14ac:dyDescent="0.3">
      <c r="A12626" s="213">
        <v>2015</v>
      </c>
      <c r="B12626" s="213" t="s">
        <v>94</v>
      </c>
      <c r="C12626" s="213" t="s">
        <v>158</v>
      </c>
      <c r="D12626" s="213" t="s">
        <v>147</v>
      </c>
      <c r="E12626" s="292">
        <v>7242</v>
      </c>
      <c r="F12626" s="213" t="s">
        <v>215</v>
      </c>
    </row>
    <row r="12627" spans="1:6" x14ac:dyDescent="0.3">
      <c r="A12627" s="213">
        <v>2015</v>
      </c>
      <c r="B12627" s="213" t="s">
        <v>94</v>
      </c>
      <c r="C12627" s="213" t="s">
        <v>81</v>
      </c>
      <c r="D12627" s="213" t="s">
        <v>59</v>
      </c>
      <c r="E12627" s="213">
        <v>61</v>
      </c>
      <c r="F12627" s="213" t="s">
        <v>215</v>
      </c>
    </row>
    <row r="12628" spans="1:6" x14ac:dyDescent="0.3">
      <c r="A12628" s="213">
        <v>2015</v>
      </c>
      <c r="B12628" s="213" t="s">
        <v>94</v>
      </c>
      <c r="C12628" s="213" t="s">
        <v>81</v>
      </c>
      <c r="D12628" s="213" t="s">
        <v>79</v>
      </c>
      <c r="E12628" s="213">
        <v>615</v>
      </c>
      <c r="F12628" s="213" t="s">
        <v>215</v>
      </c>
    </row>
    <row r="12629" spans="1:6" x14ac:dyDescent="0.3">
      <c r="A12629" s="213">
        <v>2015</v>
      </c>
      <c r="B12629" s="213" t="s">
        <v>94</v>
      </c>
      <c r="C12629" s="213" t="s">
        <v>81</v>
      </c>
      <c r="D12629" s="213" t="s">
        <v>17</v>
      </c>
      <c r="E12629" s="213">
        <v>366</v>
      </c>
      <c r="F12629" s="213" t="s">
        <v>215</v>
      </c>
    </row>
    <row r="12630" spans="1:6" x14ac:dyDescent="0.3">
      <c r="A12630" s="213">
        <v>2015</v>
      </c>
      <c r="B12630" s="213" t="s">
        <v>94</v>
      </c>
      <c r="C12630" s="213" t="s">
        <v>81</v>
      </c>
      <c r="D12630" s="213" t="s">
        <v>274</v>
      </c>
      <c r="E12630" s="213">
        <v>33</v>
      </c>
      <c r="F12630" s="213" t="s">
        <v>215</v>
      </c>
    </row>
    <row r="12631" spans="1:6" x14ac:dyDescent="0.3">
      <c r="A12631" s="213">
        <v>2015</v>
      </c>
      <c r="B12631" s="213" t="s">
        <v>94</v>
      </c>
      <c r="C12631" s="213" t="s">
        <v>81</v>
      </c>
      <c r="D12631" s="213" t="s">
        <v>66</v>
      </c>
      <c r="E12631" s="213">
        <v>95</v>
      </c>
      <c r="F12631" s="213" t="s">
        <v>215</v>
      </c>
    </row>
    <row r="12632" spans="1:6" x14ac:dyDescent="0.3">
      <c r="A12632" s="213">
        <v>2015</v>
      </c>
      <c r="B12632" s="213" t="s">
        <v>94</v>
      </c>
      <c r="C12632" s="213" t="s">
        <v>81</v>
      </c>
      <c r="D12632" s="213" t="s">
        <v>283</v>
      </c>
      <c r="E12632" s="213">
        <v>41</v>
      </c>
      <c r="F12632" s="213" t="s">
        <v>215</v>
      </c>
    </row>
    <row r="12633" spans="1:6" x14ac:dyDescent="0.3">
      <c r="A12633" s="213">
        <v>2015</v>
      </c>
      <c r="B12633" s="213" t="s">
        <v>94</v>
      </c>
      <c r="C12633" s="213" t="s">
        <v>81</v>
      </c>
      <c r="D12633" s="213" t="s">
        <v>11</v>
      </c>
      <c r="E12633" s="213">
        <v>662</v>
      </c>
      <c r="F12633" s="213" t="s">
        <v>215</v>
      </c>
    </row>
    <row r="12634" spans="1:6" x14ac:dyDescent="0.3">
      <c r="A12634" s="213">
        <v>2015</v>
      </c>
      <c r="B12634" s="213" t="s">
        <v>94</v>
      </c>
      <c r="C12634" s="213" t="s">
        <v>81</v>
      </c>
      <c r="D12634" s="213" t="s">
        <v>56</v>
      </c>
      <c r="E12634" s="213">
        <v>117</v>
      </c>
      <c r="F12634" s="213" t="s">
        <v>215</v>
      </c>
    </row>
    <row r="12635" spans="1:6" x14ac:dyDescent="0.3">
      <c r="A12635" s="213">
        <v>2015</v>
      </c>
      <c r="B12635" s="213" t="s">
        <v>94</v>
      </c>
      <c r="C12635" s="213" t="s">
        <v>81</v>
      </c>
      <c r="D12635" s="213" t="s">
        <v>29</v>
      </c>
      <c r="E12635" s="213">
        <v>186</v>
      </c>
      <c r="F12635" s="213" t="s">
        <v>215</v>
      </c>
    </row>
    <row r="12636" spans="1:6" x14ac:dyDescent="0.3">
      <c r="A12636" s="213">
        <v>2015</v>
      </c>
      <c r="B12636" s="213" t="s">
        <v>94</v>
      </c>
      <c r="C12636" s="213" t="s">
        <v>81</v>
      </c>
      <c r="D12636" s="213" t="s">
        <v>47</v>
      </c>
      <c r="E12636" s="213">
        <v>479</v>
      </c>
      <c r="F12636" s="213" t="s">
        <v>215</v>
      </c>
    </row>
    <row r="12637" spans="1:6" x14ac:dyDescent="0.3">
      <c r="A12637" s="213">
        <v>2015</v>
      </c>
      <c r="B12637" s="213" t="s">
        <v>94</v>
      </c>
      <c r="C12637" s="213" t="s">
        <v>81</v>
      </c>
      <c r="D12637" s="213" t="s">
        <v>57</v>
      </c>
      <c r="E12637" s="213">
        <v>100</v>
      </c>
      <c r="F12637" s="213" t="s">
        <v>215</v>
      </c>
    </row>
    <row r="12638" spans="1:6" x14ac:dyDescent="0.3">
      <c r="A12638" s="213">
        <v>2015</v>
      </c>
      <c r="B12638" s="213" t="s">
        <v>94</v>
      </c>
      <c r="C12638" s="213" t="s">
        <v>81</v>
      </c>
      <c r="D12638" s="213" t="s">
        <v>74</v>
      </c>
      <c r="E12638" s="213">
        <v>459</v>
      </c>
      <c r="F12638" s="213" t="s">
        <v>215</v>
      </c>
    </row>
    <row r="12639" spans="1:6" x14ac:dyDescent="0.3">
      <c r="A12639" s="213">
        <v>2015</v>
      </c>
      <c r="B12639" s="213" t="s">
        <v>94</v>
      </c>
      <c r="C12639" s="213" t="s">
        <v>81</v>
      </c>
      <c r="D12639" s="213" t="s">
        <v>53</v>
      </c>
      <c r="E12639" s="213">
        <v>59</v>
      </c>
      <c r="F12639" s="213" t="s">
        <v>215</v>
      </c>
    </row>
    <row r="12640" spans="1:6" x14ac:dyDescent="0.3">
      <c r="A12640" s="213">
        <v>2015</v>
      </c>
      <c r="B12640" s="213" t="s">
        <v>94</v>
      </c>
      <c r="C12640" s="213" t="s">
        <v>81</v>
      </c>
      <c r="D12640" s="213" t="s">
        <v>33</v>
      </c>
      <c r="E12640" s="213">
        <v>112</v>
      </c>
      <c r="F12640" s="213" t="s">
        <v>215</v>
      </c>
    </row>
    <row r="12641" spans="1:6" x14ac:dyDescent="0.3">
      <c r="A12641" s="213">
        <v>2015</v>
      </c>
      <c r="B12641" s="213" t="s">
        <v>94</v>
      </c>
      <c r="C12641" s="213" t="s">
        <v>81</v>
      </c>
      <c r="D12641" s="213" t="s">
        <v>60</v>
      </c>
      <c r="E12641" s="213">
        <v>188</v>
      </c>
      <c r="F12641" s="213" t="s">
        <v>215</v>
      </c>
    </row>
    <row r="12642" spans="1:6" x14ac:dyDescent="0.3">
      <c r="A12642" s="213">
        <v>2015</v>
      </c>
      <c r="B12642" s="213" t="s">
        <v>94</v>
      </c>
      <c r="C12642" s="213" t="s">
        <v>81</v>
      </c>
      <c r="D12642" s="213" t="s">
        <v>25</v>
      </c>
      <c r="E12642" s="213">
        <v>449</v>
      </c>
      <c r="F12642" s="213" t="s">
        <v>215</v>
      </c>
    </row>
    <row r="12643" spans="1:6" x14ac:dyDescent="0.3">
      <c r="A12643" s="213">
        <v>2015</v>
      </c>
      <c r="B12643" s="213" t="s">
        <v>94</v>
      </c>
      <c r="C12643" s="213" t="s">
        <v>81</v>
      </c>
      <c r="D12643" s="213" t="s">
        <v>7</v>
      </c>
      <c r="E12643" s="213">
        <v>551</v>
      </c>
      <c r="F12643" s="213" t="s">
        <v>215</v>
      </c>
    </row>
    <row r="12644" spans="1:6" x14ac:dyDescent="0.3">
      <c r="A12644" s="213">
        <v>2015</v>
      </c>
      <c r="B12644" s="213" t="s">
        <v>94</v>
      </c>
      <c r="C12644" s="213" t="s">
        <v>81</v>
      </c>
      <c r="D12644" s="213" t="s">
        <v>36</v>
      </c>
      <c r="E12644" s="213">
        <v>165</v>
      </c>
      <c r="F12644" s="213" t="s">
        <v>215</v>
      </c>
    </row>
    <row r="12645" spans="1:6" x14ac:dyDescent="0.3">
      <c r="A12645" s="213">
        <v>2015</v>
      </c>
      <c r="B12645" s="213" t="s">
        <v>94</v>
      </c>
      <c r="C12645" s="213" t="s">
        <v>81</v>
      </c>
      <c r="D12645" s="213" t="s">
        <v>21</v>
      </c>
      <c r="E12645" s="213">
        <v>172</v>
      </c>
      <c r="F12645" s="213" t="s">
        <v>215</v>
      </c>
    </row>
    <row r="12646" spans="1:6" x14ac:dyDescent="0.3">
      <c r="A12646" s="213">
        <v>2015</v>
      </c>
      <c r="B12646" s="213" t="s">
        <v>94</v>
      </c>
      <c r="C12646" s="213" t="s">
        <v>81</v>
      </c>
      <c r="D12646" s="213" t="s">
        <v>16</v>
      </c>
      <c r="E12646" s="213">
        <v>394</v>
      </c>
      <c r="F12646" s="213" t="s">
        <v>215</v>
      </c>
    </row>
    <row r="12647" spans="1:6" x14ac:dyDescent="0.3">
      <c r="A12647" s="213">
        <v>2015</v>
      </c>
      <c r="B12647" s="213" t="s">
        <v>94</v>
      </c>
      <c r="C12647" s="213" t="s">
        <v>81</v>
      </c>
      <c r="D12647" s="213" t="s">
        <v>2</v>
      </c>
      <c r="E12647" s="213">
        <v>905</v>
      </c>
      <c r="F12647" s="213" t="s">
        <v>215</v>
      </c>
    </row>
    <row r="12648" spans="1:6" x14ac:dyDescent="0.3">
      <c r="A12648" s="213">
        <v>2015</v>
      </c>
      <c r="B12648" s="213" t="s">
        <v>94</v>
      </c>
      <c r="C12648" s="213" t="s">
        <v>81</v>
      </c>
      <c r="D12648" s="213" t="s">
        <v>4</v>
      </c>
      <c r="E12648" s="213">
        <v>971</v>
      </c>
      <c r="F12648" s="213" t="s">
        <v>215</v>
      </c>
    </row>
    <row r="12649" spans="1:6" x14ac:dyDescent="0.3">
      <c r="A12649" s="213">
        <v>2015</v>
      </c>
      <c r="B12649" s="213" t="s">
        <v>94</v>
      </c>
      <c r="C12649" s="213" t="s">
        <v>81</v>
      </c>
      <c r="D12649" s="213" t="s">
        <v>38</v>
      </c>
      <c r="E12649" s="213">
        <v>78</v>
      </c>
      <c r="F12649" s="213" t="s">
        <v>215</v>
      </c>
    </row>
    <row r="12650" spans="1:6" x14ac:dyDescent="0.3">
      <c r="A12650" s="213">
        <v>2015</v>
      </c>
      <c r="B12650" s="213" t="s">
        <v>94</v>
      </c>
      <c r="C12650" s="213" t="s">
        <v>81</v>
      </c>
      <c r="D12650" s="213" t="s">
        <v>275</v>
      </c>
      <c r="E12650" s="213">
        <v>106</v>
      </c>
      <c r="F12650" s="213" t="s">
        <v>215</v>
      </c>
    </row>
    <row r="12651" spans="1:6" x14ac:dyDescent="0.3">
      <c r="A12651" s="213">
        <v>2015</v>
      </c>
      <c r="B12651" s="213" t="s">
        <v>94</v>
      </c>
      <c r="C12651" s="213" t="s">
        <v>81</v>
      </c>
      <c r="D12651" s="213" t="s">
        <v>8</v>
      </c>
      <c r="E12651" s="213">
        <v>337</v>
      </c>
      <c r="F12651" s="213" t="s">
        <v>215</v>
      </c>
    </row>
    <row r="12652" spans="1:6" x14ac:dyDescent="0.3">
      <c r="A12652" s="213">
        <v>2015</v>
      </c>
      <c r="B12652" s="213" t="s">
        <v>94</v>
      </c>
      <c r="C12652" s="213" t="s">
        <v>81</v>
      </c>
      <c r="D12652" s="213" t="s">
        <v>78</v>
      </c>
      <c r="E12652" s="213">
        <v>457</v>
      </c>
      <c r="F12652" s="213" t="s">
        <v>215</v>
      </c>
    </row>
    <row r="12653" spans="1:6" x14ac:dyDescent="0.3">
      <c r="A12653" s="213">
        <v>2015</v>
      </c>
      <c r="B12653" s="213" t="s">
        <v>94</v>
      </c>
      <c r="C12653" s="213" t="s">
        <v>81</v>
      </c>
      <c r="D12653" s="213" t="s">
        <v>27</v>
      </c>
      <c r="E12653" s="213">
        <v>325</v>
      </c>
      <c r="F12653" s="213" t="s">
        <v>215</v>
      </c>
    </row>
    <row r="12654" spans="1:6" x14ac:dyDescent="0.3">
      <c r="A12654" s="213">
        <v>2015</v>
      </c>
      <c r="B12654" s="213" t="s">
        <v>94</v>
      </c>
      <c r="C12654" s="213" t="s">
        <v>81</v>
      </c>
      <c r="D12654" s="213" t="s">
        <v>13</v>
      </c>
      <c r="E12654" s="213">
        <v>165</v>
      </c>
      <c r="F12654" s="213" t="s">
        <v>215</v>
      </c>
    </row>
    <row r="12655" spans="1:6" x14ac:dyDescent="0.3">
      <c r="A12655" s="213">
        <v>2015</v>
      </c>
      <c r="B12655" s="213" t="s">
        <v>94</v>
      </c>
      <c r="C12655" s="213" t="s">
        <v>81</v>
      </c>
      <c r="D12655" s="213" t="s">
        <v>70</v>
      </c>
      <c r="E12655" s="213">
        <v>410</v>
      </c>
      <c r="F12655" s="213" t="s">
        <v>215</v>
      </c>
    </row>
    <row r="12656" spans="1:6" x14ac:dyDescent="0.3">
      <c r="A12656" s="213">
        <v>2015</v>
      </c>
      <c r="B12656" s="213" t="s">
        <v>94</v>
      </c>
      <c r="C12656" s="213" t="s">
        <v>81</v>
      </c>
      <c r="D12656" s="213" t="s">
        <v>72</v>
      </c>
      <c r="E12656" s="213">
        <v>108</v>
      </c>
      <c r="F12656" s="213" t="s">
        <v>215</v>
      </c>
    </row>
    <row r="12657" spans="1:6" x14ac:dyDescent="0.3">
      <c r="A12657" s="213">
        <v>2015</v>
      </c>
      <c r="B12657" s="213" t="s">
        <v>94</v>
      </c>
      <c r="C12657" s="213" t="s">
        <v>81</v>
      </c>
      <c r="D12657" s="213" t="s">
        <v>276</v>
      </c>
      <c r="E12657" s="213">
        <v>35</v>
      </c>
      <c r="F12657" s="213" t="s">
        <v>215</v>
      </c>
    </row>
    <row r="12658" spans="1:6" x14ac:dyDescent="0.3">
      <c r="A12658" s="213">
        <v>2015</v>
      </c>
      <c r="B12658" s="213" t="s">
        <v>94</v>
      </c>
      <c r="C12658" s="213" t="s">
        <v>81</v>
      </c>
      <c r="D12658" s="213" t="s">
        <v>6</v>
      </c>
      <c r="E12658" s="213">
        <v>999</v>
      </c>
      <c r="F12658" s="213" t="s">
        <v>215</v>
      </c>
    </row>
    <row r="12659" spans="1:6" x14ac:dyDescent="0.3">
      <c r="A12659" s="213">
        <v>2015</v>
      </c>
      <c r="B12659" s="213" t="s">
        <v>94</v>
      </c>
      <c r="C12659" s="213" t="s">
        <v>81</v>
      </c>
      <c r="D12659" s="213" t="s">
        <v>62</v>
      </c>
      <c r="E12659" s="213">
        <v>235</v>
      </c>
      <c r="F12659" s="213" t="s">
        <v>215</v>
      </c>
    </row>
    <row r="12660" spans="1:6" x14ac:dyDescent="0.3">
      <c r="A12660" s="213">
        <v>2015</v>
      </c>
      <c r="B12660" s="213" t="s">
        <v>94</v>
      </c>
      <c r="C12660" s="213" t="s">
        <v>81</v>
      </c>
      <c r="D12660" s="213" t="s">
        <v>5</v>
      </c>
      <c r="E12660" s="213">
        <v>683</v>
      </c>
      <c r="F12660" s="213" t="s">
        <v>215</v>
      </c>
    </row>
    <row r="12661" spans="1:6" x14ac:dyDescent="0.3">
      <c r="A12661" s="213">
        <v>2015</v>
      </c>
      <c r="B12661" s="213" t="s">
        <v>94</v>
      </c>
      <c r="C12661" s="213" t="s">
        <v>81</v>
      </c>
      <c r="D12661" s="213" t="s">
        <v>76</v>
      </c>
      <c r="E12661" s="213">
        <v>372</v>
      </c>
      <c r="F12661" s="213" t="s">
        <v>215</v>
      </c>
    </row>
    <row r="12662" spans="1:6" x14ac:dyDescent="0.3">
      <c r="A12662" s="213">
        <v>2015</v>
      </c>
      <c r="B12662" s="213" t="s">
        <v>94</v>
      </c>
      <c r="C12662" s="213" t="s">
        <v>81</v>
      </c>
      <c r="D12662" s="213" t="s">
        <v>63</v>
      </c>
      <c r="E12662" s="213">
        <v>89</v>
      </c>
      <c r="F12662" s="213" t="s">
        <v>215</v>
      </c>
    </row>
    <row r="12663" spans="1:6" x14ac:dyDescent="0.3">
      <c r="A12663" s="213">
        <v>2015</v>
      </c>
      <c r="B12663" s="213" t="s">
        <v>94</v>
      </c>
      <c r="C12663" s="213" t="s">
        <v>81</v>
      </c>
      <c r="D12663" s="213" t="s">
        <v>277</v>
      </c>
      <c r="E12663" s="213">
        <v>35</v>
      </c>
      <c r="F12663" s="213" t="s">
        <v>215</v>
      </c>
    </row>
    <row r="12664" spans="1:6" x14ac:dyDescent="0.3">
      <c r="A12664" s="213">
        <v>2015</v>
      </c>
      <c r="B12664" s="213" t="s">
        <v>94</v>
      </c>
      <c r="C12664" s="213" t="s">
        <v>81</v>
      </c>
      <c r="D12664" s="213" t="s">
        <v>43</v>
      </c>
      <c r="E12664" s="213">
        <v>111</v>
      </c>
      <c r="F12664" s="213" t="s">
        <v>215</v>
      </c>
    </row>
    <row r="12665" spans="1:6" x14ac:dyDescent="0.3">
      <c r="A12665" s="213">
        <v>2015</v>
      </c>
      <c r="B12665" s="213" t="s">
        <v>94</v>
      </c>
      <c r="C12665" s="213" t="s">
        <v>81</v>
      </c>
      <c r="D12665" s="213" t="s">
        <v>65</v>
      </c>
      <c r="E12665" s="213">
        <v>109</v>
      </c>
      <c r="F12665" s="213" t="s">
        <v>215</v>
      </c>
    </row>
    <row r="12666" spans="1:6" x14ac:dyDescent="0.3">
      <c r="A12666" s="213">
        <v>2015</v>
      </c>
      <c r="B12666" s="213" t="s">
        <v>94</v>
      </c>
      <c r="C12666" s="213" t="s">
        <v>81</v>
      </c>
      <c r="D12666" s="213" t="s">
        <v>22</v>
      </c>
      <c r="E12666" s="213">
        <v>148</v>
      </c>
      <c r="F12666" s="213" t="s">
        <v>215</v>
      </c>
    </row>
    <row r="12667" spans="1:6" x14ac:dyDescent="0.3">
      <c r="A12667" s="213">
        <v>2015</v>
      </c>
      <c r="B12667" s="213" t="s">
        <v>94</v>
      </c>
      <c r="C12667" s="213" t="s">
        <v>81</v>
      </c>
      <c r="D12667" s="213" t="s">
        <v>61</v>
      </c>
      <c r="E12667" s="213">
        <v>75</v>
      </c>
      <c r="F12667" s="213" t="s">
        <v>215</v>
      </c>
    </row>
    <row r="12668" spans="1:6" x14ac:dyDescent="0.3">
      <c r="A12668" s="213">
        <v>2015</v>
      </c>
      <c r="B12668" s="213" t="s">
        <v>94</v>
      </c>
      <c r="C12668" s="213" t="s">
        <v>81</v>
      </c>
      <c r="D12668" s="213" t="s">
        <v>23</v>
      </c>
      <c r="E12668" s="213">
        <v>203</v>
      </c>
      <c r="F12668" s="213" t="s">
        <v>215</v>
      </c>
    </row>
    <row r="12669" spans="1:6" x14ac:dyDescent="0.3">
      <c r="A12669" s="213">
        <v>2015</v>
      </c>
      <c r="B12669" s="213" t="s">
        <v>94</v>
      </c>
      <c r="C12669" s="213" t="s">
        <v>81</v>
      </c>
      <c r="D12669" s="213" t="s">
        <v>12</v>
      </c>
      <c r="E12669" s="213">
        <v>110</v>
      </c>
      <c r="F12669" s="213" t="s">
        <v>215</v>
      </c>
    </row>
    <row r="12670" spans="1:6" x14ac:dyDescent="0.3">
      <c r="A12670" s="213">
        <v>2015</v>
      </c>
      <c r="B12670" s="213" t="s">
        <v>94</v>
      </c>
      <c r="C12670" s="213" t="s">
        <v>81</v>
      </c>
      <c r="D12670" s="213" t="s">
        <v>278</v>
      </c>
      <c r="E12670" s="213">
        <v>235</v>
      </c>
      <c r="F12670" s="213" t="s">
        <v>215</v>
      </c>
    </row>
    <row r="12671" spans="1:6" x14ac:dyDescent="0.3">
      <c r="A12671" s="213">
        <v>2015</v>
      </c>
      <c r="B12671" s="213" t="s">
        <v>94</v>
      </c>
      <c r="C12671" s="213" t="s">
        <v>81</v>
      </c>
      <c r="D12671" s="213" t="s">
        <v>19</v>
      </c>
      <c r="E12671" s="213">
        <v>246</v>
      </c>
      <c r="F12671" s="213" t="s">
        <v>215</v>
      </c>
    </row>
    <row r="12672" spans="1:6" x14ac:dyDescent="0.3">
      <c r="A12672" s="213">
        <v>2015</v>
      </c>
      <c r="B12672" s="213" t="s">
        <v>94</v>
      </c>
      <c r="C12672" s="213" t="s">
        <v>81</v>
      </c>
      <c r="D12672" s="213" t="s">
        <v>45</v>
      </c>
      <c r="E12672" s="213">
        <v>37</v>
      </c>
      <c r="F12672" s="213" t="s">
        <v>215</v>
      </c>
    </row>
    <row r="12673" spans="1:6" x14ac:dyDescent="0.3">
      <c r="A12673" s="213">
        <v>2015</v>
      </c>
      <c r="B12673" s="213" t="s">
        <v>94</v>
      </c>
      <c r="C12673" s="213" t="s">
        <v>81</v>
      </c>
      <c r="D12673" s="213" t="s">
        <v>48</v>
      </c>
      <c r="E12673" s="213">
        <v>157</v>
      </c>
      <c r="F12673" s="213" t="s">
        <v>215</v>
      </c>
    </row>
    <row r="12674" spans="1:6" x14ac:dyDescent="0.3">
      <c r="A12674" s="213">
        <v>2015</v>
      </c>
      <c r="B12674" s="213" t="s">
        <v>94</v>
      </c>
      <c r="C12674" s="213" t="s">
        <v>81</v>
      </c>
      <c r="D12674" s="213" t="s">
        <v>34</v>
      </c>
      <c r="E12674" s="213">
        <v>83</v>
      </c>
      <c r="F12674" s="213" t="s">
        <v>215</v>
      </c>
    </row>
    <row r="12675" spans="1:6" x14ac:dyDescent="0.3">
      <c r="A12675" s="213">
        <v>2015</v>
      </c>
      <c r="B12675" s="213" t="s">
        <v>94</v>
      </c>
      <c r="C12675" s="213" t="s">
        <v>81</v>
      </c>
      <c r="D12675" s="213" t="s">
        <v>3</v>
      </c>
      <c r="E12675" s="213">
        <v>839</v>
      </c>
      <c r="F12675" s="213" t="s">
        <v>215</v>
      </c>
    </row>
    <row r="12676" spans="1:6" x14ac:dyDescent="0.3">
      <c r="A12676" s="213">
        <v>2015</v>
      </c>
      <c r="B12676" s="213" t="s">
        <v>94</v>
      </c>
      <c r="C12676" s="213" t="s">
        <v>81</v>
      </c>
      <c r="D12676" s="213" t="s">
        <v>80</v>
      </c>
      <c r="E12676" s="213">
        <v>266</v>
      </c>
      <c r="F12676" s="213" t="s">
        <v>215</v>
      </c>
    </row>
    <row r="12677" spans="1:6" x14ac:dyDescent="0.3">
      <c r="A12677" s="213">
        <v>2015</v>
      </c>
      <c r="B12677" s="213" t="s">
        <v>94</v>
      </c>
      <c r="C12677" s="213" t="s">
        <v>81</v>
      </c>
      <c r="D12677" s="213" t="s">
        <v>39</v>
      </c>
      <c r="E12677" s="213">
        <v>143</v>
      </c>
      <c r="F12677" s="213" t="s">
        <v>215</v>
      </c>
    </row>
    <row r="12678" spans="1:6" x14ac:dyDescent="0.3">
      <c r="A12678" s="213">
        <v>2015</v>
      </c>
      <c r="B12678" s="213" t="s">
        <v>94</v>
      </c>
      <c r="C12678" s="213" t="s">
        <v>81</v>
      </c>
      <c r="D12678" s="213" t="s">
        <v>14</v>
      </c>
      <c r="E12678" s="213">
        <v>551</v>
      </c>
      <c r="F12678" s="213" t="s">
        <v>215</v>
      </c>
    </row>
    <row r="12679" spans="1:6" x14ac:dyDescent="0.3">
      <c r="A12679" s="213">
        <v>2015</v>
      </c>
      <c r="B12679" s="213" t="s">
        <v>94</v>
      </c>
      <c r="C12679" s="213" t="s">
        <v>81</v>
      </c>
      <c r="D12679" s="213" t="s">
        <v>68</v>
      </c>
      <c r="E12679" s="213">
        <v>101</v>
      </c>
      <c r="F12679" s="213" t="s">
        <v>215</v>
      </c>
    </row>
    <row r="12680" spans="1:6" x14ac:dyDescent="0.3">
      <c r="A12680" s="213">
        <v>2015</v>
      </c>
      <c r="B12680" s="213" t="s">
        <v>94</v>
      </c>
      <c r="C12680" s="213" t="s">
        <v>81</v>
      </c>
      <c r="D12680" s="213" t="s">
        <v>69</v>
      </c>
      <c r="E12680" s="213">
        <v>118</v>
      </c>
      <c r="F12680" s="213" t="s">
        <v>215</v>
      </c>
    </row>
    <row r="12681" spans="1:6" x14ac:dyDescent="0.3">
      <c r="A12681" s="213">
        <v>2015</v>
      </c>
      <c r="B12681" s="213" t="s">
        <v>94</v>
      </c>
      <c r="C12681" s="213" t="s">
        <v>81</v>
      </c>
      <c r="D12681" s="213" t="s">
        <v>279</v>
      </c>
      <c r="E12681" s="213">
        <v>49</v>
      </c>
      <c r="F12681" s="213" t="s">
        <v>215</v>
      </c>
    </row>
    <row r="12682" spans="1:6" x14ac:dyDescent="0.3">
      <c r="A12682" s="213">
        <v>2015</v>
      </c>
      <c r="B12682" s="213" t="s">
        <v>94</v>
      </c>
      <c r="C12682" s="213" t="s">
        <v>81</v>
      </c>
      <c r="D12682" s="213" t="s">
        <v>24</v>
      </c>
      <c r="E12682" s="213">
        <v>598</v>
      </c>
      <c r="F12682" s="213" t="s">
        <v>215</v>
      </c>
    </row>
    <row r="12683" spans="1:6" x14ac:dyDescent="0.3">
      <c r="A12683" s="213">
        <v>2015</v>
      </c>
      <c r="B12683" s="213" t="s">
        <v>94</v>
      </c>
      <c r="C12683" s="213" t="s">
        <v>81</v>
      </c>
      <c r="D12683" s="213" t="s">
        <v>9</v>
      </c>
      <c r="E12683" s="213">
        <v>390</v>
      </c>
      <c r="F12683" s="213" t="s">
        <v>215</v>
      </c>
    </row>
    <row r="12684" spans="1:6" x14ac:dyDescent="0.3">
      <c r="A12684" s="213">
        <v>2015</v>
      </c>
      <c r="B12684" s="213" t="s">
        <v>94</v>
      </c>
      <c r="C12684" s="213" t="s">
        <v>81</v>
      </c>
      <c r="D12684" s="213" t="s">
        <v>67</v>
      </c>
      <c r="E12684" s="213">
        <v>151</v>
      </c>
      <c r="F12684" s="213" t="s">
        <v>215</v>
      </c>
    </row>
    <row r="12685" spans="1:6" x14ac:dyDescent="0.3">
      <c r="A12685" s="213">
        <v>2015</v>
      </c>
      <c r="B12685" s="213" t="s">
        <v>94</v>
      </c>
      <c r="C12685" s="213" t="s">
        <v>81</v>
      </c>
      <c r="D12685" s="213" t="s">
        <v>28</v>
      </c>
      <c r="E12685" s="213">
        <v>301</v>
      </c>
      <c r="F12685" s="213" t="s">
        <v>215</v>
      </c>
    </row>
    <row r="12686" spans="1:6" x14ac:dyDescent="0.3">
      <c r="A12686" s="213">
        <v>2015</v>
      </c>
      <c r="B12686" s="213" t="s">
        <v>94</v>
      </c>
      <c r="C12686" s="213" t="s">
        <v>81</v>
      </c>
      <c r="D12686" s="213" t="s">
        <v>31</v>
      </c>
      <c r="E12686" s="213">
        <v>181</v>
      </c>
      <c r="F12686" s="213" t="s">
        <v>215</v>
      </c>
    </row>
    <row r="12687" spans="1:6" x14ac:dyDescent="0.3">
      <c r="A12687" s="213">
        <v>2015</v>
      </c>
      <c r="B12687" s="213" t="s">
        <v>94</v>
      </c>
      <c r="C12687" s="213" t="s">
        <v>81</v>
      </c>
      <c r="D12687" s="213" t="s">
        <v>64</v>
      </c>
      <c r="E12687" s="213">
        <v>287</v>
      </c>
      <c r="F12687" s="213" t="s">
        <v>215</v>
      </c>
    </row>
    <row r="12688" spans="1:6" x14ac:dyDescent="0.3">
      <c r="A12688" s="213">
        <v>2015</v>
      </c>
      <c r="B12688" s="213" t="s">
        <v>94</v>
      </c>
      <c r="C12688" s="213" t="s">
        <v>81</v>
      </c>
      <c r="D12688" s="213" t="s">
        <v>280</v>
      </c>
      <c r="E12688" s="213">
        <v>68</v>
      </c>
      <c r="F12688" s="213" t="s">
        <v>215</v>
      </c>
    </row>
    <row r="12689" spans="1:6" x14ac:dyDescent="0.3">
      <c r="A12689" s="213">
        <v>2015</v>
      </c>
      <c r="B12689" s="213" t="s">
        <v>94</v>
      </c>
      <c r="C12689" s="213" t="s">
        <v>81</v>
      </c>
      <c r="D12689" s="213" t="s">
        <v>73</v>
      </c>
      <c r="E12689" s="213">
        <v>386</v>
      </c>
      <c r="F12689" s="213" t="s">
        <v>215</v>
      </c>
    </row>
    <row r="12690" spans="1:6" x14ac:dyDescent="0.3">
      <c r="A12690" s="213">
        <v>2015</v>
      </c>
      <c r="B12690" s="213" t="s">
        <v>94</v>
      </c>
      <c r="C12690" s="213" t="s">
        <v>81</v>
      </c>
      <c r="D12690" s="213" t="s">
        <v>26</v>
      </c>
      <c r="E12690" s="213">
        <v>201</v>
      </c>
      <c r="F12690" s="213" t="s">
        <v>215</v>
      </c>
    </row>
    <row r="12691" spans="1:6" x14ac:dyDescent="0.3">
      <c r="A12691" s="213">
        <v>2015</v>
      </c>
      <c r="B12691" s="213" t="s">
        <v>94</v>
      </c>
      <c r="C12691" s="213" t="s">
        <v>81</v>
      </c>
      <c r="D12691" s="213" t="s">
        <v>32</v>
      </c>
      <c r="E12691" s="213">
        <v>178</v>
      </c>
      <c r="F12691" s="213" t="s">
        <v>215</v>
      </c>
    </row>
    <row r="12692" spans="1:6" x14ac:dyDescent="0.3">
      <c r="A12692" s="213">
        <v>2015</v>
      </c>
      <c r="B12692" s="213" t="s">
        <v>94</v>
      </c>
      <c r="C12692" s="213" t="s">
        <v>81</v>
      </c>
      <c r="D12692" s="213" t="s">
        <v>46</v>
      </c>
      <c r="E12692" s="213">
        <v>416</v>
      </c>
      <c r="F12692" s="213" t="s">
        <v>215</v>
      </c>
    </row>
    <row r="12693" spans="1:6" x14ac:dyDescent="0.3">
      <c r="A12693" s="213">
        <v>2015</v>
      </c>
      <c r="B12693" s="213" t="s">
        <v>94</v>
      </c>
      <c r="C12693" s="213" t="s">
        <v>81</v>
      </c>
      <c r="D12693" s="213" t="s">
        <v>75</v>
      </c>
      <c r="E12693" s="213">
        <v>257</v>
      </c>
      <c r="F12693" s="213" t="s">
        <v>215</v>
      </c>
    </row>
    <row r="12694" spans="1:6" x14ac:dyDescent="0.3">
      <c r="A12694" s="213">
        <v>2015</v>
      </c>
      <c r="B12694" s="213" t="s">
        <v>94</v>
      </c>
      <c r="C12694" s="213" t="s">
        <v>81</v>
      </c>
      <c r="D12694" s="213" t="s">
        <v>10</v>
      </c>
      <c r="E12694" s="213">
        <v>756</v>
      </c>
      <c r="F12694" s="213" t="s">
        <v>215</v>
      </c>
    </row>
    <row r="12695" spans="1:6" x14ac:dyDescent="0.3">
      <c r="A12695" s="213">
        <v>2015</v>
      </c>
      <c r="B12695" s="213" t="s">
        <v>94</v>
      </c>
      <c r="C12695" s="213" t="s">
        <v>81</v>
      </c>
      <c r="D12695" s="213" t="s">
        <v>291</v>
      </c>
      <c r="E12695" s="213">
        <v>91</v>
      </c>
      <c r="F12695" s="213" t="s">
        <v>215</v>
      </c>
    </row>
    <row r="12696" spans="1:6" x14ac:dyDescent="0.3">
      <c r="A12696" s="213">
        <v>2015</v>
      </c>
      <c r="B12696" s="213" t="s">
        <v>94</v>
      </c>
      <c r="C12696" s="213" t="s">
        <v>81</v>
      </c>
      <c r="D12696" s="213" t="s">
        <v>15</v>
      </c>
      <c r="E12696" s="213">
        <v>613</v>
      </c>
      <c r="F12696" s="213" t="s">
        <v>215</v>
      </c>
    </row>
    <row r="12697" spans="1:6" x14ac:dyDescent="0.3">
      <c r="A12697" s="213">
        <v>2015</v>
      </c>
      <c r="B12697" s="213" t="s">
        <v>94</v>
      </c>
      <c r="C12697" s="213" t="s">
        <v>81</v>
      </c>
      <c r="D12697" s="213" t="s">
        <v>18</v>
      </c>
      <c r="E12697" s="213">
        <v>564</v>
      </c>
      <c r="F12697" s="213" t="s">
        <v>215</v>
      </c>
    </row>
    <row r="12698" spans="1:6" x14ac:dyDescent="0.3">
      <c r="A12698" s="213">
        <v>2015</v>
      </c>
      <c r="B12698" s="213" t="s">
        <v>94</v>
      </c>
      <c r="C12698" s="213" t="s">
        <v>81</v>
      </c>
      <c r="D12698" s="213" t="s">
        <v>77</v>
      </c>
      <c r="E12698" s="213">
        <v>204</v>
      </c>
      <c r="F12698" s="213" t="s">
        <v>215</v>
      </c>
    </row>
    <row r="12699" spans="1:6" x14ac:dyDescent="0.3">
      <c r="A12699" s="213">
        <v>2015</v>
      </c>
      <c r="B12699" s="213" t="s">
        <v>94</v>
      </c>
      <c r="C12699" s="213" t="s">
        <v>81</v>
      </c>
      <c r="D12699" s="213" t="s">
        <v>44</v>
      </c>
      <c r="E12699" s="213">
        <v>49</v>
      </c>
      <c r="F12699" s="213" t="s">
        <v>215</v>
      </c>
    </row>
    <row r="12700" spans="1:6" x14ac:dyDescent="0.3">
      <c r="A12700" s="213">
        <v>2015</v>
      </c>
      <c r="B12700" s="213" t="s">
        <v>94</v>
      </c>
      <c r="C12700" s="213" t="s">
        <v>81</v>
      </c>
      <c r="D12700" s="213" t="s">
        <v>71</v>
      </c>
      <c r="E12700" s="213">
        <v>231</v>
      </c>
      <c r="F12700" s="213" t="s">
        <v>215</v>
      </c>
    </row>
    <row r="12701" spans="1:6" x14ac:dyDescent="0.3">
      <c r="A12701" s="213">
        <v>2015</v>
      </c>
      <c r="B12701" s="213" t="s">
        <v>94</v>
      </c>
      <c r="C12701" s="213" t="s">
        <v>81</v>
      </c>
      <c r="D12701" s="213" t="s">
        <v>52</v>
      </c>
      <c r="E12701" s="213">
        <v>48</v>
      </c>
      <c r="F12701" s="213" t="s">
        <v>215</v>
      </c>
    </row>
    <row r="12702" spans="1:6" x14ac:dyDescent="0.3">
      <c r="A12702" s="213">
        <v>2015</v>
      </c>
      <c r="B12702" s="213" t="s">
        <v>94</v>
      </c>
      <c r="C12702" s="213" t="s">
        <v>81</v>
      </c>
      <c r="D12702" s="213" t="s">
        <v>20</v>
      </c>
      <c r="E12702" s="213">
        <v>333</v>
      </c>
      <c r="F12702" s="213" t="s">
        <v>215</v>
      </c>
    </row>
    <row r="12703" spans="1:6" x14ac:dyDescent="0.3">
      <c r="A12703" s="213">
        <v>2015</v>
      </c>
      <c r="B12703" s="213" t="s">
        <v>94</v>
      </c>
      <c r="C12703" s="213" t="s">
        <v>81</v>
      </c>
      <c r="D12703" s="213" t="s">
        <v>95</v>
      </c>
      <c r="E12703" s="213">
        <v>570</v>
      </c>
      <c r="F12703" s="213" t="s">
        <v>215</v>
      </c>
    </row>
    <row r="12704" spans="1:6" x14ac:dyDescent="0.3">
      <c r="A12704" s="213">
        <v>2015</v>
      </c>
      <c r="B12704" s="213" t="s">
        <v>94</v>
      </c>
      <c r="C12704" s="213" t="s">
        <v>81</v>
      </c>
      <c r="D12704" s="213" t="s">
        <v>30</v>
      </c>
      <c r="E12704" s="213">
        <v>67</v>
      </c>
      <c r="F12704" s="213" t="s">
        <v>215</v>
      </c>
    </row>
    <row r="12705" spans="1:6" x14ac:dyDescent="0.3">
      <c r="A12705" s="213">
        <v>2015</v>
      </c>
      <c r="B12705" s="213" t="s">
        <v>94</v>
      </c>
      <c r="C12705" s="213" t="s">
        <v>81</v>
      </c>
      <c r="D12705" s="213" t="s">
        <v>281</v>
      </c>
      <c r="E12705" s="292">
        <v>1434</v>
      </c>
      <c r="F12705" s="213" t="s">
        <v>215</v>
      </c>
    </row>
    <row r="12706" spans="1:6" x14ac:dyDescent="0.3">
      <c r="A12706" s="213">
        <v>2015</v>
      </c>
      <c r="B12706" s="213" t="s">
        <v>94</v>
      </c>
      <c r="C12706" s="213" t="s">
        <v>81</v>
      </c>
      <c r="D12706" s="213" t="s">
        <v>282</v>
      </c>
      <c r="E12706" s="213">
        <v>105</v>
      </c>
      <c r="F12706" s="213" t="s">
        <v>215</v>
      </c>
    </row>
    <row r="12707" spans="1:6" x14ac:dyDescent="0.3">
      <c r="A12707" s="213">
        <v>2015</v>
      </c>
      <c r="B12707" s="213" t="s">
        <v>94</v>
      </c>
      <c r="C12707" s="213" t="s">
        <v>81</v>
      </c>
      <c r="D12707" s="213" t="s">
        <v>145</v>
      </c>
      <c r="E12707" s="292">
        <v>6802</v>
      </c>
      <c r="F12707" s="213" t="s">
        <v>215</v>
      </c>
    </row>
    <row r="12708" spans="1:6" x14ac:dyDescent="0.3">
      <c r="A12708" s="213">
        <v>2015</v>
      </c>
      <c r="B12708" s="213" t="s">
        <v>94</v>
      </c>
      <c r="C12708" s="213" t="s">
        <v>81</v>
      </c>
      <c r="D12708" s="213" t="s">
        <v>146</v>
      </c>
      <c r="E12708" s="292">
        <v>3555</v>
      </c>
      <c r="F12708" s="213" t="s">
        <v>215</v>
      </c>
    </row>
    <row r="12709" spans="1:6" x14ac:dyDescent="0.3">
      <c r="A12709" s="213">
        <v>2015</v>
      </c>
      <c r="B12709" s="213" t="s">
        <v>94</v>
      </c>
      <c r="C12709" s="213" t="s">
        <v>81</v>
      </c>
      <c r="D12709" s="213" t="s">
        <v>147</v>
      </c>
      <c r="E12709" s="292">
        <v>7911</v>
      </c>
      <c r="F12709" s="213" t="s">
        <v>215</v>
      </c>
    </row>
    <row r="12710" spans="1:6" x14ac:dyDescent="0.3">
      <c r="A12710" s="213">
        <v>2015</v>
      </c>
      <c r="B12710" s="213" t="s">
        <v>94</v>
      </c>
      <c r="C12710" s="213" t="s">
        <v>90</v>
      </c>
      <c r="D12710" s="213" t="s">
        <v>35</v>
      </c>
      <c r="E12710" s="213">
        <v>36</v>
      </c>
      <c r="F12710" s="213" t="s">
        <v>215</v>
      </c>
    </row>
    <row r="12711" spans="1:6" x14ac:dyDescent="0.3">
      <c r="A12711" s="213">
        <v>2015</v>
      </c>
      <c r="B12711" s="213" t="s">
        <v>94</v>
      </c>
      <c r="C12711" s="213" t="s">
        <v>90</v>
      </c>
      <c r="D12711" s="213" t="s">
        <v>59</v>
      </c>
      <c r="E12711" s="213">
        <v>57</v>
      </c>
      <c r="F12711" s="213" t="s">
        <v>215</v>
      </c>
    </row>
    <row r="12712" spans="1:6" x14ac:dyDescent="0.3">
      <c r="A12712" s="213">
        <v>2015</v>
      </c>
      <c r="B12712" s="213" t="s">
        <v>94</v>
      </c>
      <c r="C12712" s="213" t="s">
        <v>90</v>
      </c>
      <c r="D12712" s="213" t="s">
        <v>79</v>
      </c>
      <c r="E12712" s="213">
        <v>743</v>
      </c>
      <c r="F12712" s="213" t="s">
        <v>215</v>
      </c>
    </row>
    <row r="12713" spans="1:6" x14ac:dyDescent="0.3">
      <c r="A12713" s="213">
        <v>2015</v>
      </c>
      <c r="B12713" s="213" t="s">
        <v>94</v>
      </c>
      <c r="C12713" s="213" t="s">
        <v>90</v>
      </c>
      <c r="D12713" s="213" t="s">
        <v>17</v>
      </c>
      <c r="E12713" s="213">
        <v>460</v>
      </c>
      <c r="F12713" s="213" t="s">
        <v>215</v>
      </c>
    </row>
    <row r="12714" spans="1:6" x14ac:dyDescent="0.3">
      <c r="A12714" s="213">
        <v>2015</v>
      </c>
      <c r="B12714" s="213" t="s">
        <v>94</v>
      </c>
      <c r="C12714" s="213" t="s">
        <v>90</v>
      </c>
      <c r="D12714" s="213" t="s">
        <v>274</v>
      </c>
      <c r="E12714" s="213">
        <v>63</v>
      </c>
      <c r="F12714" s="213" t="s">
        <v>215</v>
      </c>
    </row>
    <row r="12715" spans="1:6" x14ac:dyDescent="0.3">
      <c r="A12715" s="213">
        <v>2015</v>
      </c>
      <c r="B12715" s="213" t="s">
        <v>94</v>
      </c>
      <c r="C12715" s="213" t="s">
        <v>90</v>
      </c>
      <c r="D12715" s="213" t="s">
        <v>66</v>
      </c>
      <c r="E12715" s="213">
        <v>127</v>
      </c>
      <c r="F12715" s="213" t="s">
        <v>215</v>
      </c>
    </row>
    <row r="12716" spans="1:6" x14ac:dyDescent="0.3">
      <c r="A12716" s="213">
        <v>2015</v>
      </c>
      <c r="B12716" s="213" t="s">
        <v>94</v>
      </c>
      <c r="C12716" s="213" t="s">
        <v>90</v>
      </c>
      <c r="D12716" s="213" t="s">
        <v>283</v>
      </c>
      <c r="E12716" s="213">
        <v>38</v>
      </c>
      <c r="F12716" s="213" t="s">
        <v>215</v>
      </c>
    </row>
    <row r="12717" spans="1:6" x14ac:dyDescent="0.3">
      <c r="A12717" s="213">
        <v>2015</v>
      </c>
      <c r="B12717" s="213" t="s">
        <v>94</v>
      </c>
      <c r="C12717" s="213" t="s">
        <v>90</v>
      </c>
      <c r="D12717" s="213" t="s">
        <v>11</v>
      </c>
      <c r="E12717" s="213">
        <v>833</v>
      </c>
      <c r="F12717" s="213" t="s">
        <v>215</v>
      </c>
    </row>
    <row r="12718" spans="1:6" x14ac:dyDescent="0.3">
      <c r="A12718" s="213">
        <v>2015</v>
      </c>
      <c r="B12718" s="213" t="s">
        <v>94</v>
      </c>
      <c r="C12718" s="213" t="s">
        <v>90</v>
      </c>
      <c r="D12718" s="213" t="s">
        <v>56</v>
      </c>
      <c r="E12718" s="213">
        <v>197</v>
      </c>
      <c r="F12718" s="213" t="s">
        <v>215</v>
      </c>
    </row>
    <row r="12719" spans="1:6" x14ac:dyDescent="0.3">
      <c r="A12719" s="213">
        <v>2015</v>
      </c>
      <c r="B12719" s="213" t="s">
        <v>94</v>
      </c>
      <c r="C12719" s="213" t="s">
        <v>90</v>
      </c>
      <c r="D12719" s="213" t="s">
        <v>29</v>
      </c>
      <c r="E12719" s="213">
        <v>210</v>
      </c>
      <c r="F12719" s="213" t="s">
        <v>215</v>
      </c>
    </row>
    <row r="12720" spans="1:6" x14ac:dyDescent="0.3">
      <c r="A12720" s="213">
        <v>2015</v>
      </c>
      <c r="B12720" s="213" t="s">
        <v>94</v>
      </c>
      <c r="C12720" s="213" t="s">
        <v>90</v>
      </c>
      <c r="D12720" s="213" t="s">
        <v>47</v>
      </c>
      <c r="E12720" s="213">
        <v>528</v>
      </c>
      <c r="F12720" s="213" t="s">
        <v>215</v>
      </c>
    </row>
    <row r="12721" spans="1:6" x14ac:dyDescent="0.3">
      <c r="A12721" s="213">
        <v>2015</v>
      </c>
      <c r="B12721" s="213" t="s">
        <v>94</v>
      </c>
      <c r="C12721" s="213" t="s">
        <v>90</v>
      </c>
      <c r="D12721" s="213" t="s">
        <v>57</v>
      </c>
      <c r="E12721" s="213">
        <v>92</v>
      </c>
      <c r="F12721" s="213" t="s">
        <v>215</v>
      </c>
    </row>
    <row r="12722" spans="1:6" x14ac:dyDescent="0.3">
      <c r="A12722" s="213">
        <v>2015</v>
      </c>
      <c r="B12722" s="213" t="s">
        <v>94</v>
      </c>
      <c r="C12722" s="213" t="s">
        <v>90</v>
      </c>
      <c r="D12722" s="213" t="s">
        <v>74</v>
      </c>
      <c r="E12722" s="213">
        <v>588</v>
      </c>
      <c r="F12722" s="213" t="s">
        <v>215</v>
      </c>
    </row>
    <row r="12723" spans="1:6" x14ac:dyDescent="0.3">
      <c r="A12723" s="213">
        <v>2015</v>
      </c>
      <c r="B12723" s="213" t="s">
        <v>94</v>
      </c>
      <c r="C12723" s="213" t="s">
        <v>90</v>
      </c>
      <c r="D12723" s="213" t="s">
        <v>53</v>
      </c>
      <c r="E12723" s="213">
        <v>64</v>
      </c>
      <c r="F12723" s="213" t="s">
        <v>215</v>
      </c>
    </row>
    <row r="12724" spans="1:6" x14ac:dyDescent="0.3">
      <c r="A12724" s="213">
        <v>2015</v>
      </c>
      <c r="B12724" s="213" t="s">
        <v>94</v>
      </c>
      <c r="C12724" s="213" t="s">
        <v>90</v>
      </c>
      <c r="D12724" s="213" t="s">
        <v>33</v>
      </c>
      <c r="E12724" s="213">
        <v>120</v>
      </c>
      <c r="F12724" s="213" t="s">
        <v>215</v>
      </c>
    </row>
    <row r="12725" spans="1:6" x14ac:dyDescent="0.3">
      <c r="A12725" s="213">
        <v>2015</v>
      </c>
      <c r="B12725" s="213" t="s">
        <v>94</v>
      </c>
      <c r="C12725" s="213" t="s">
        <v>90</v>
      </c>
      <c r="D12725" s="213" t="s">
        <v>60</v>
      </c>
      <c r="E12725" s="213">
        <v>198</v>
      </c>
      <c r="F12725" s="213" t="s">
        <v>215</v>
      </c>
    </row>
    <row r="12726" spans="1:6" x14ac:dyDescent="0.3">
      <c r="A12726" s="213">
        <v>2015</v>
      </c>
      <c r="B12726" s="213" t="s">
        <v>94</v>
      </c>
      <c r="C12726" s="213" t="s">
        <v>90</v>
      </c>
      <c r="D12726" s="213" t="s">
        <v>25</v>
      </c>
      <c r="E12726" s="213">
        <v>601</v>
      </c>
      <c r="F12726" s="213" t="s">
        <v>215</v>
      </c>
    </row>
    <row r="12727" spans="1:6" x14ac:dyDescent="0.3">
      <c r="A12727" s="213">
        <v>2015</v>
      </c>
      <c r="B12727" s="213" t="s">
        <v>94</v>
      </c>
      <c r="C12727" s="213" t="s">
        <v>90</v>
      </c>
      <c r="D12727" s="213" t="s">
        <v>7</v>
      </c>
      <c r="E12727" s="213">
        <v>658</v>
      </c>
      <c r="F12727" s="213" t="s">
        <v>215</v>
      </c>
    </row>
    <row r="12728" spans="1:6" x14ac:dyDescent="0.3">
      <c r="A12728" s="213">
        <v>2015</v>
      </c>
      <c r="B12728" s="213" t="s">
        <v>94</v>
      </c>
      <c r="C12728" s="213" t="s">
        <v>90</v>
      </c>
      <c r="D12728" s="213" t="s">
        <v>36</v>
      </c>
      <c r="E12728" s="213">
        <v>198</v>
      </c>
      <c r="F12728" s="213" t="s">
        <v>215</v>
      </c>
    </row>
    <row r="12729" spans="1:6" x14ac:dyDescent="0.3">
      <c r="A12729" s="213">
        <v>2015</v>
      </c>
      <c r="B12729" s="213" t="s">
        <v>94</v>
      </c>
      <c r="C12729" s="213" t="s">
        <v>90</v>
      </c>
      <c r="D12729" s="213" t="s">
        <v>21</v>
      </c>
      <c r="E12729" s="213">
        <v>188</v>
      </c>
      <c r="F12729" s="213" t="s">
        <v>215</v>
      </c>
    </row>
    <row r="12730" spans="1:6" x14ac:dyDescent="0.3">
      <c r="A12730" s="213">
        <v>2015</v>
      </c>
      <c r="B12730" s="213" t="s">
        <v>94</v>
      </c>
      <c r="C12730" s="213" t="s">
        <v>90</v>
      </c>
      <c r="D12730" s="213" t="s">
        <v>16</v>
      </c>
      <c r="E12730" s="213">
        <v>484</v>
      </c>
      <c r="F12730" s="213" t="s">
        <v>215</v>
      </c>
    </row>
    <row r="12731" spans="1:6" x14ac:dyDescent="0.3">
      <c r="A12731" s="213">
        <v>2015</v>
      </c>
      <c r="B12731" s="213" t="s">
        <v>94</v>
      </c>
      <c r="C12731" s="213" t="s">
        <v>90</v>
      </c>
      <c r="D12731" s="213" t="s">
        <v>2</v>
      </c>
      <c r="E12731" s="292">
        <v>1144</v>
      </c>
      <c r="F12731" s="213" t="s">
        <v>215</v>
      </c>
    </row>
    <row r="12732" spans="1:6" x14ac:dyDescent="0.3">
      <c r="A12732" s="213">
        <v>2015</v>
      </c>
      <c r="B12732" s="213" t="s">
        <v>94</v>
      </c>
      <c r="C12732" s="213" t="s">
        <v>90</v>
      </c>
      <c r="D12732" s="213" t="s">
        <v>4</v>
      </c>
      <c r="E12732" s="292">
        <v>1273</v>
      </c>
      <c r="F12732" s="213" t="s">
        <v>215</v>
      </c>
    </row>
    <row r="12733" spans="1:6" x14ac:dyDescent="0.3">
      <c r="A12733" s="213">
        <v>2015</v>
      </c>
      <c r="B12733" s="213" t="s">
        <v>94</v>
      </c>
      <c r="C12733" s="213" t="s">
        <v>90</v>
      </c>
      <c r="D12733" s="213" t="s">
        <v>38</v>
      </c>
      <c r="E12733" s="213">
        <v>78</v>
      </c>
      <c r="F12733" s="213" t="s">
        <v>215</v>
      </c>
    </row>
    <row r="12734" spans="1:6" x14ac:dyDescent="0.3">
      <c r="A12734" s="213">
        <v>2015</v>
      </c>
      <c r="B12734" s="213" t="s">
        <v>94</v>
      </c>
      <c r="C12734" s="213" t="s">
        <v>90</v>
      </c>
      <c r="D12734" s="213" t="s">
        <v>275</v>
      </c>
      <c r="E12734" s="213">
        <v>146</v>
      </c>
      <c r="F12734" s="213" t="s">
        <v>215</v>
      </c>
    </row>
    <row r="12735" spans="1:6" x14ac:dyDescent="0.3">
      <c r="A12735" s="213">
        <v>2015</v>
      </c>
      <c r="B12735" s="213" t="s">
        <v>94</v>
      </c>
      <c r="C12735" s="213" t="s">
        <v>90</v>
      </c>
      <c r="D12735" s="213" t="s">
        <v>8</v>
      </c>
      <c r="E12735" s="213">
        <v>362</v>
      </c>
      <c r="F12735" s="213" t="s">
        <v>215</v>
      </c>
    </row>
    <row r="12736" spans="1:6" x14ac:dyDescent="0.3">
      <c r="A12736" s="213">
        <v>2015</v>
      </c>
      <c r="B12736" s="213" t="s">
        <v>94</v>
      </c>
      <c r="C12736" s="213" t="s">
        <v>90</v>
      </c>
      <c r="D12736" s="213" t="s">
        <v>78</v>
      </c>
      <c r="E12736" s="213">
        <v>500</v>
      </c>
      <c r="F12736" s="213" t="s">
        <v>215</v>
      </c>
    </row>
    <row r="12737" spans="1:6" x14ac:dyDescent="0.3">
      <c r="A12737" s="213">
        <v>2015</v>
      </c>
      <c r="B12737" s="213" t="s">
        <v>94</v>
      </c>
      <c r="C12737" s="213" t="s">
        <v>90</v>
      </c>
      <c r="D12737" s="213" t="s">
        <v>27</v>
      </c>
      <c r="E12737" s="213">
        <v>414</v>
      </c>
      <c r="F12737" s="213" t="s">
        <v>215</v>
      </c>
    </row>
    <row r="12738" spans="1:6" x14ac:dyDescent="0.3">
      <c r="A12738" s="213">
        <v>2015</v>
      </c>
      <c r="B12738" s="213" t="s">
        <v>94</v>
      </c>
      <c r="C12738" s="213" t="s">
        <v>90</v>
      </c>
      <c r="D12738" s="213" t="s">
        <v>13</v>
      </c>
      <c r="E12738" s="213">
        <v>163</v>
      </c>
      <c r="F12738" s="213" t="s">
        <v>215</v>
      </c>
    </row>
    <row r="12739" spans="1:6" x14ac:dyDescent="0.3">
      <c r="A12739" s="213">
        <v>2015</v>
      </c>
      <c r="B12739" s="213" t="s">
        <v>94</v>
      </c>
      <c r="C12739" s="213" t="s">
        <v>90</v>
      </c>
      <c r="D12739" s="213" t="s">
        <v>70</v>
      </c>
      <c r="E12739" s="213">
        <v>522</v>
      </c>
      <c r="F12739" s="213" t="s">
        <v>215</v>
      </c>
    </row>
    <row r="12740" spans="1:6" x14ac:dyDescent="0.3">
      <c r="A12740" s="213">
        <v>2015</v>
      </c>
      <c r="B12740" s="213" t="s">
        <v>94</v>
      </c>
      <c r="C12740" s="213" t="s">
        <v>90</v>
      </c>
      <c r="D12740" s="213" t="s">
        <v>72</v>
      </c>
      <c r="E12740" s="213">
        <v>131</v>
      </c>
      <c r="F12740" s="213" t="s">
        <v>215</v>
      </c>
    </row>
    <row r="12741" spans="1:6" x14ac:dyDescent="0.3">
      <c r="A12741" s="213">
        <v>2015</v>
      </c>
      <c r="B12741" s="213" t="s">
        <v>94</v>
      </c>
      <c r="C12741" s="213" t="s">
        <v>90</v>
      </c>
      <c r="D12741" s="213" t="s">
        <v>276</v>
      </c>
      <c r="E12741" s="213">
        <v>53</v>
      </c>
      <c r="F12741" s="213" t="s">
        <v>215</v>
      </c>
    </row>
    <row r="12742" spans="1:6" x14ac:dyDescent="0.3">
      <c r="A12742" s="213">
        <v>2015</v>
      </c>
      <c r="B12742" s="213" t="s">
        <v>94</v>
      </c>
      <c r="C12742" s="213" t="s">
        <v>90</v>
      </c>
      <c r="D12742" s="213" t="s">
        <v>6</v>
      </c>
      <c r="E12742" s="292">
        <v>1271</v>
      </c>
      <c r="F12742" s="213" t="s">
        <v>215</v>
      </c>
    </row>
    <row r="12743" spans="1:6" x14ac:dyDescent="0.3">
      <c r="A12743" s="213">
        <v>2015</v>
      </c>
      <c r="B12743" s="213" t="s">
        <v>94</v>
      </c>
      <c r="C12743" s="213" t="s">
        <v>90</v>
      </c>
      <c r="D12743" s="213" t="s">
        <v>62</v>
      </c>
      <c r="E12743" s="213">
        <v>305</v>
      </c>
      <c r="F12743" s="213" t="s">
        <v>215</v>
      </c>
    </row>
    <row r="12744" spans="1:6" x14ac:dyDescent="0.3">
      <c r="A12744" s="213">
        <v>2015</v>
      </c>
      <c r="B12744" s="213" t="s">
        <v>94</v>
      </c>
      <c r="C12744" s="213" t="s">
        <v>90</v>
      </c>
      <c r="D12744" s="213" t="s">
        <v>5</v>
      </c>
      <c r="E12744" s="213">
        <v>880</v>
      </c>
      <c r="F12744" s="213" t="s">
        <v>215</v>
      </c>
    </row>
    <row r="12745" spans="1:6" x14ac:dyDescent="0.3">
      <c r="A12745" s="213">
        <v>2015</v>
      </c>
      <c r="B12745" s="213" t="s">
        <v>94</v>
      </c>
      <c r="C12745" s="213" t="s">
        <v>90</v>
      </c>
      <c r="D12745" s="213" t="s">
        <v>76</v>
      </c>
      <c r="E12745" s="213">
        <v>383</v>
      </c>
      <c r="F12745" s="213" t="s">
        <v>215</v>
      </c>
    </row>
    <row r="12746" spans="1:6" x14ac:dyDescent="0.3">
      <c r="A12746" s="213">
        <v>2015</v>
      </c>
      <c r="B12746" s="213" t="s">
        <v>94</v>
      </c>
      <c r="C12746" s="213" t="s">
        <v>90</v>
      </c>
      <c r="D12746" s="213" t="s">
        <v>63</v>
      </c>
      <c r="E12746" s="213">
        <v>97</v>
      </c>
      <c r="F12746" s="213" t="s">
        <v>215</v>
      </c>
    </row>
    <row r="12747" spans="1:6" x14ac:dyDescent="0.3">
      <c r="A12747" s="213">
        <v>2015</v>
      </c>
      <c r="B12747" s="213" t="s">
        <v>94</v>
      </c>
      <c r="C12747" s="213" t="s">
        <v>90</v>
      </c>
      <c r="D12747" s="213" t="s">
        <v>277</v>
      </c>
      <c r="E12747" s="213">
        <v>40</v>
      </c>
      <c r="F12747" s="213" t="s">
        <v>215</v>
      </c>
    </row>
    <row r="12748" spans="1:6" x14ac:dyDescent="0.3">
      <c r="A12748" s="213">
        <v>2015</v>
      </c>
      <c r="B12748" s="213" t="s">
        <v>94</v>
      </c>
      <c r="C12748" s="213" t="s">
        <v>90</v>
      </c>
      <c r="D12748" s="213" t="s">
        <v>43</v>
      </c>
      <c r="E12748" s="213">
        <v>109</v>
      </c>
      <c r="F12748" s="213" t="s">
        <v>215</v>
      </c>
    </row>
    <row r="12749" spans="1:6" x14ac:dyDescent="0.3">
      <c r="A12749" s="213">
        <v>2015</v>
      </c>
      <c r="B12749" s="213" t="s">
        <v>94</v>
      </c>
      <c r="C12749" s="213" t="s">
        <v>90</v>
      </c>
      <c r="D12749" s="213" t="s">
        <v>65</v>
      </c>
      <c r="E12749" s="213">
        <v>139</v>
      </c>
      <c r="F12749" s="213" t="s">
        <v>215</v>
      </c>
    </row>
    <row r="12750" spans="1:6" x14ac:dyDescent="0.3">
      <c r="A12750" s="213">
        <v>2015</v>
      </c>
      <c r="B12750" s="213" t="s">
        <v>94</v>
      </c>
      <c r="C12750" s="213" t="s">
        <v>90</v>
      </c>
      <c r="D12750" s="213" t="s">
        <v>22</v>
      </c>
      <c r="E12750" s="213">
        <v>177</v>
      </c>
      <c r="F12750" s="213" t="s">
        <v>215</v>
      </c>
    </row>
    <row r="12751" spans="1:6" x14ac:dyDescent="0.3">
      <c r="A12751" s="213">
        <v>2015</v>
      </c>
      <c r="B12751" s="213" t="s">
        <v>94</v>
      </c>
      <c r="C12751" s="213" t="s">
        <v>90</v>
      </c>
      <c r="D12751" s="213" t="s">
        <v>61</v>
      </c>
      <c r="E12751" s="213">
        <v>103</v>
      </c>
      <c r="F12751" s="213" t="s">
        <v>215</v>
      </c>
    </row>
    <row r="12752" spans="1:6" x14ac:dyDescent="0.3">
      <c r="A12752" s="213">
        <v>2015</v>
      </c>
      <c r="B12752" s="213" t="s">
        <v>94</v>
      </c>
      <c r="C12752" s="213" t="s">
        <v>90</v>
      </c>
      <c r="D12752" s="213" t="s">
        <v>23</v>
      </c>
      <c r="E12752" s="213">
        <v>232</v>
      </c>
      <c r="F12752" s="213" t="s">
        <v>215</v>
      </c>
    </row>
    <row r="12753" spans="1:6" x14ac:dyDescent="0.3">
      <c r="A12753" s="213">
        <v>2015</v>
      </c>
      <c r="B12753" s="213" t="s">
        <v>94</v>
      </c>
      <c r="C12753" s="213" t="s">
        <v>90</v>
      </c>
      <c r="D12753" s="213" t="s">
        <v>12</v>
      </c>
      <c r="E12753" s="213">
        <v>131</v>
      </c>
      <c r="F12753" s="213" t="s">
        <v>215</v>
      </c>
    </row>
    <row r="12754" spans="1:6" x14ac:dyDescent="0.3">
      <c r="A12754" s="213">
        <v>2015</v>
      </c>
      <c r="B12754" s="213" t="s">
        <v>94</v>
      </c>
      <c r="C12754" s="213" t="s">
        <v>90</v>
      </c>
      <c r="D12754" s="213" t="s">
        <v>278</v>
      </c>
      <c r="E12754" s="213">
        <v>297</v>
      </c>
      <c r="F12754" s="213" t="s">
        <v>215</v>
      </c>
    </row>
    <row r="12755" spans="1:6" x14ac:dyDescent="0.3">
      <c r="A12755" s="213">
        <v>2015</v>
      </c>
      <c r="B12755" s="213" t="s">
        <v>94</v>
      </c>
      <c r="C12755" s="213" t="s">
        <v>90</v>
      </c>
      <c r="D12755" s="213" t="s">
        <v>19</v>
      </c>
      <c r="E12755" s="213">
        <v>265</v>
      </c>
      <c r="F12755" s="213" t="s">
        <v>215</v>
      </c>
    </row>
    <row r="12756" spans="1:6" x14ac:dyDescent="0.3">
      <c r="A12756" s="213">
        <v>2015</v>
      </c>
      <c r="B12756" s="213" t="s">
        <v>94</v>
      </c>
      <c r="C12756" s="213" t="s">
        <v>90</v>
      </c>
      <c r="D12756" s="213" t="s">
        <v>45</v>
      </c>
      <c r="E12756" s="213">
        <v>53</v>
      </c>
      <c r="F12756" s="213" t="s">
        <v>215</v>
      </c>
    </row>
    <row r="12757" spans="1:6" x14ac:dyDescent="0.3">
      <c r="A12757" s="213">
        <v>2015</v>
      </c>
      <c r="B12757" s="213" t="s">
        <v>94</v>
      </c>
      <c r="C12757" s="213" t="s">
        <v>90</v>
      </c>
      <c r="D12757" s="213" t="s">
        <v>48</v>
      </c>
      <c r="E12757" s="213">
        <v>217</v>
      </c>
      <c r="F12757" s="213" t="s">
        <v>215</v>
      </c>
    </row>
    <row r="12758" spans="1:6" x14ac:dyDescent="0.3">
      <c r="A12758" s="213">
        <v>2015</v>
      </c>
      <c r="B12758" s="213" t="s">
        <v>94</v>
      </c>
      <c r="C12758" s="213" t="s">
        <v>90</v>
      </c>
      <c r="D12758" s="213" t="s">
        <v>34</v>
      </c>
      <c r="E12758" s="213">
        <v>75</v>
      </c>
      <c r="F12758" s="213" t="s">
        <v>215</v>
      </c>
    </row>
    <row r="12759" spans="1:6" x14ac:dyDescent="0.3">
      <c r="A12759" s="213">
        <v>2015</v>
      </c>
      <c r="B12759" s="213" t="s">
        <v>94</v>
      </c>
      <c r="C12759" s="213" t="s">
        <v>90</v>
      </c>
      <c r="D12759" s="213" t="s">
        <v>3</v>
      </c>
      <c r="E12759" s="292">
        <v>1053</v>
      </c>
      <c r="F12759" s="213" t="s">
        <v>215</v>
      </c>
    </row>
    <row r="12760" spans="1:6" x14ac:dyDescent="0.3">
      <c r="A12760" s="213">
        <v>2015</v>
      </c>
      <c r="B12760" s="213" t="s">
        <v>94</v>
      </c>
      <c r="C12760" s="213" t="s">
        <v>90</v>
      </c>
      <c r="D12760" s="213" t="s">
        <v>80</v>
      </c>
      <c r="E12760" s="213">
        <v>333</v>
      </c>
      <c r="F12760" s="213" t="s">
        <v>215</v>
      </c>
    </row>
    <row r="12761" spans="1:6" x14ac:dyDescent="0.3">
      <c r="A12761" s="213">
        <v>2015</v>
      </c>
      <c r="B12761" s="213" t="s">
        <v>94</v>
      </c>
      <c r="C12761" s="213" t="s">
        <v>90</v>
      </c>
      <c r="D12761" s="213" t="s">
        <v>39</v>
      </c>
      <c r="E12761" s="213">
        <v>177</v>
      </c>
      <c r="F12761" s="213" t="s">
        <v>215</v>
      </c>
    </row>
    <row r="12762" spans="1:6" x14ac:dyDescent="0.3">
      <c r="A12762" s="213">
        <v>2015</v>
      </c>
      <c r="B12762" s="213" t="s">
        <v>94</v>
      </c>
      <c r="C12762" s="213" t="s">
        <v>90</v>
      </c>
      <c r="D12762" s="213" t="s">
        <v>14</v>
      </c>
      <c r="E12762" s="213">
        <v>631</v>
      </c>
      <c r="F12762" s="213" t="s">
        <v>215</v>
      </c>
    </row>
    <row r="12763" spans="1:6" x14ac:dyDescent="0.3">
      <c r="A12763" s="213">
        <v>2015</v>
      </c>
      <c r="B12763" s="213" t="s">
        <v>94</v>
      </c>
      <c r="C12763" s="213" t="s">
        <v>90</v>
      </c>
      <c r="D12763" s="213" t="s">
        <v>68</v>
      </c>
      <c r="E12763" s="213">
        <v>153</v>
      </c>
      <c r="F12763" s="213" t="s">
        <v>215</v>
      </c>
    </row>
    <row r="12764" spans="1:6" x14ac:dyDescent="0.3">
      <c r="A12764" s="213">
        <v>2015</v>
      </c>
      <c r="B12764" s="213" t="s">
        <v>94</v>
      </c>
      <c r="C12764" s="213" t="s">
        <v>90</v>
      </c>
      <c r="D12764" s="213" t="s">
        <v>69</v>
      </c>
      <c r="E12764" s="213">
        <v>135</v>
      </c>
      <c r="F12764" s="213" t="s">
        <v>215</v>
      </c>
    </row>
    <row r="12765" spans="1:6" x14ac:dyDescent="0.3">
      <c r="A12765" s="213">
        <v>2015</v>
      </c>
      <c r="B12765" s="213" t="s">
        <v>94</v>
      </c>
      <c r="C12765" s="213" t="s">
        <v>90</v>
      </c>
      <c r="D12765" s="213" t="s">
        <v>279</v>
      </c>
      <c r="E12765" s="213">
        <v>43</v>
      </c>
      <c r="F12765" s="213" t="s">
        <v>215</v>
      </c>
    </row>
    <row r="12766" spans="1:6" x14ac:dyDescent="0.3">
      <c r="A12766" s="213">
        <v>2015</v>
      </c>
      <c r="B12766" s="213" t="s">
        <v>94</v>
      </c>
      <c r="C12766" s="213" t="s">
        <v>90</v>
      </c>
      <c r="D12766" s="213" t="s">
        <v>24</v>
      </c>
      <c r="E12766" s="213">
        <v>757</v>
      </c>
      <c r="F12766" s="213" t="s">
        <v>215</v>
      </c>
    </row>
    <row r="12767" spans="1:6" x14ac:dyDescent="0.3">
      <c r="A12767" s="213">
        <v>2015</v>
      </c>
      <c r="B12767" s="213" t="s">
        <v>94</v>
      </c>
      <c r="C12767" s="213" t="s">
        <v>90</v>
      </c>
      <c r="D12767" s="213" t="s">
        <v>9</v>
      </c>
      <c r="E12767" s="213">
        <v>475</v>
      </c>
      <c r="F12767" s="213" t="s">
        <v>215</v>
      </c>
    </row>
    <row r="12768" spans="1:6" x14ac:dyDescent="0.3">
      <c r="A12768" s="213">
        <v>2015</v>
      </c>
      <c r="B12768" s="213" t="s">
        <v>94</v>
      </c>
      <c r="C12768" s="213" t="s">
        <v>90</v>
      </c>
      <c r="D12768" s="213" t="s">
        <v>67</v>
      </c>
      <c r="E12768" s="213">
        <v>204</v>
      </c>
      <c r="F12768" s="213" t="s">
        <v>215</v>
      </c>
    </row>
    <row r="12769" spans="1:6" x14ac:dyDescent="0.3">
      <c r="A12769" s="213">
        <v>2015</v>
      </c>
      <c r="B12769" s="213" t="s">
        <v>94</v>
      </c>
      <c r="C12769" s="213" t="s">
        <v>90</v>
      </c>
      <c r="D12769" s="213" t="s">
        <v>28</v>
      </c>
      <c r="E12769" s="213">
        <v>362</v>
      </c>
      <c r="F12769" s="213" t="s">
        <v>215</v>
      </c>
    </row>
    <row r="12770" spans="1:6" x14ac:dyDescent="0.3">
      <c r="A12770" s="213">
        <v>2015</v>
      </c>
      <c r="B12770" s="213" t="s">
        <v>94</v>
      </c>
      <c r="C12770" s="213" t="s">
        <v>90</v>
      </c>
      <c r="D12770" s="213" t="s">
        <v>31</v>
      </c>
      <c r="E12770" s="213">
        <v>194</v>
      </c>
      <c r="F12770" s="213" t="s">
        <v>215</v>
      </c>
    </row>
    <row r="12771" spans="1:6" x14ac:dyDescent="0.3">
      <c r="A12771" s="213">
        <v>2015</v>
      </c>
      <c r="B12771" s="213" t="s">
        <v>94</v>
      </c>
      <c r="C12771" s="213" t="s">
        <v>90</v>
      </c>
      <c r="D12771" s="213" t="s">
        <v>64</v>
      </c>
      <c r="E12771" s="213">
        <v>342</v>
      </c>
      <c r="F12771" s="213" t="s">
        <v>215</v>
      </c>
    </row>
    <row r="12772" spans="1:6" x14ac:dyDescent="0.3">
      <c r="A12772" s="213">
        <v>2015</v>
      </c>
      <c r="B12772" s="213" t="s">
        <v>94</v>
      </c>
      <c r="C12772" s="213" t="s">
        <v>90</v>
      </c>
      <c r="D12772" s="213" t="s">
        <v>280</v>
      </c>
      <c r="E12772" s="213">
        <v>81</v>
      </c>
      <c r="F12772" s="213" t="s">
        <v>215</v>
      </c>
    </row>
    <row r="12773" spans="1:6" x14ac:dyDescent="0.3">
      <c r="A12773" s="213">
        <v>2015</v>
      </c>
      <c r="B12773" s="213" t="s">
        <v>94</v>
      </c>
      <c r="C12773" s="213" t="s">
        <v>90</v>
      </c>
      <c r="D12773" s="213" t="s">
        <v>73</v>
      </c>
      <c r="E12773" s="213">
        <v>459</v>
      </c>
      <c r="F12773" s="213" t="s">
        <v>215</v>
      </c>
    </row>
    <row r="12774" spans="1:6" x14ac:dyDescent="0.3">
      <c r="A12774" s="213">
        <v>2015</v>
      </c>
      <c r="B12774" s="213" t="s">
        <v>94</v>
      </c>
      <c r="C12774" s="213" t="s">
        <v>90</v>
      </c>
      <c r="D12774" s="213" t="s">
        <v>26</v>
      </c>
      <c r="E12774" s="213">
        <v>273</v>
      </c>
      <c r="F12774" s="213" t="s">
        <v>215</v>
      </c>
    </row>
    <row r="12775" spans="1:6" x14ac:dyDescent="0.3">
      <c r="A12775" s="213">
        <v>2015</v>
      </c>
      <c r="B12775" s="213" t="s">
        <v>94</v>
      </c>
      <c r="C12775" s="213" t="s">
        <v>90</v>
      </c>
      <c r="D12775" s="213" t="s">
        <v>32</v>
      </c>
      <c r="E12775" s="213">
        <v>217</v>
      </c>
      <c r="F12775" s="213" t="s">
        <v>215</v>
      </c>
    </row>
    <row r="12776" spans="1:6" x14ac:dyDescent="0.3">
      <c r="A12776" s="213">
        <v>2015</v>
      </c>
      <c r="B12776" s="213" t="s">
        <v>94</v>
      </c>
      <c r="C12776" s="213" t="s">
        <v>90</v>
      </c>
      <c r="D12776" s="213" t="s">
        <v>46</v>
      </c>
      <c r="E12776" s="213">
        <v>514</v>
      </c>
      <c r="F12776" s="213" t="s">
        <v>215</v>
      </c>
    </row>
    <row r="12777" spans="1:6" x14ac:dyDescent="0.3">
      <c r="A12777" s="213">
        <v>2015</v>
      </c>
      <c r="B12777" s="213" t="s">
        <v>94</v>
      </c>
      <c r="C12777" s="213" t="s">
        <v>90</v>
      </c>
      <c r="D12777" s="213" t="s">
        <v>75</v>
      </c>
      <c r="E12777" s="213">
        <v>302</v>
      </c>
      <c r="F12777" s="213" t="s">
        <v>215</v>
      </c>
    </row>
    <row r="12778" spans="1:6" x14ac:dyDescent="0.3">
      <c r="A12778" s="213">
        <v>2015</v>
      </c>
      <c r="B12778" s="213" t="s">
        <v>94</v>
      </c>
      <c r="C12778" s="213" t="s">
        <v>90</v>
      </c>
      <c r="D12778" s="213" t="s">
        <v>10</v>
      </c>
      <c r="E12778" s="213">
        <v>925</v>
      </c>
      <c r="F12778" s="213" t="s">
        <v>215</v>
      </c>
    </row>
    <row r="12779" spans="1:6" x14ac:dyDescent="0.3">
      <c r="A12779" s="213">
        <v>2015</v>
      </c>
      <c r="B12779" s="213" t="s">
        <v>94</v>
      </c>
      <c r="C12779" s="213" t="s">
        <v>90</v>
      </c>
      <c r="D12779" s="213" t="s">
        <v>291</v>
      </c>
      <c r="E12779" s="213">
        <v>74</v>
      </c>
      <c r="F12779" s="213" t="s">
        <v>215</v>
      </c>
    </row>
    <row r="12780" spans="1:6" x14ac:dyDescent="0.3">
      <c r="A12780" s="213">
        <v>2015</v>
      </c>
      <c r="B12780" s="213" t="s">
        <v>94</v>
      </c>
      <c r="C12780" s="213" t="s">
        <v>90</v>
      </c>
      <c r="D12780" s="213" t="s">
        <v>15</v>
      </c>
      <c r="E12780" s="213">
        <v>777</v>
      </c>
      <c r="F12780" s="213" t="s">
        <v>215</v>
      </c>
    </row>
    <row r="12781" spans="1:6" x14ac:dyDescent="0.3">
      <c r="A12781" s="213">
        <v>2015</v>
      </c>
      <c r="B12781" s="213" t="s">
        <v>94</v>
      </c>
      <c r="C12781" s="213" t="s">
        <v>90</v>
      </c>
      <c r="D12781" s="213" t="s">
        <v>18</v>
      </c>
      <c r="E12781" s="213">
        <v>645</v>
      </c>
      <c r="F12781" s="213" t="s">
        <v>215</v>
      </c>
    </row>
    <row r="12782" spans="1:6" x14ac:dyDescent="0.3">
      <c r="A12782" s="213">
        <v>2015</v>
      </c>
      <c r="B12782" s="213" t="s">
        <v>94</v>
      </c>
      <c r="C12782" s="213" t="s">
        <v>90</v>
      </c>
      <c r="D12782" s="213" t="s">
        <v>77</v>
      </c>
      <c r="E12782" s="213">
        <v>232</v>
      </c>
      <c r="F12782" s="213" t="s">
        <v>215</v>
      </c>
    </row>
    <row r="12783" spans="1:6" x14ac:dyDescent="0.3">
      <c r="A12783" s="213">
        <v>2015</v>
      </c>
      <c r="B12783" s="213" t="s">
        <v>94</v>
      </c>
      <c r="C12783" s="213" t="s">
        <v>90</v>
      </c>
      <c r="D12783" s="213" t="s">
        <v>44</v>
      </c>
      <c r="E12783" s="213">
        <v>48</v>
      </c>
      <c r="F12783" s="213" t="s">
        <v>215</v>
      </c>
    </row>
    <row r="12784" spans="1:6" x14ac:dyDescent="0.3">
      <c r="A12784" s="213">
        <v>2015</v>
      </c>
      <c r="B12784" s="213" t="s">
        <v>94</v>
      </c>
      <c r="C12784" s="213" t="s">
        <v>90</v>
      </c>
      <c r="D12784" s="213" t="s">
        <v>71</v>
      </c>
      <c r="E12784" s="213">
        <v>267</v>
      </c>
      <c r="F12784" s="213" t="s">
        <v>215</v>
      </c>
    </row>
    <row r="12785" spans="1:6" x14ac:dyDescent="0.3">
      <c r="A12785" s="213">
        <v>2015</v>
      </c>
      <c r="B12785" s="213" t="s">
        <v>94</v>
      </c>
      <c r="C12785" s="213" t="s">
        <v>90</v>
      </c>
      <c r="D12785" s="213" t="s">
        <v>52</v>
      </c>
      <c r="E12785" s="213">
        <v>75</v>
      </c>
      <c r="F12785" s="213" t="s">
        <v>215</v>
      </c>
    </row>
    <row r="12786" spans="1:6" x14ac:dyDescent="0.3">
      <c r="A12786" s="213">
        <v>2015</v>
      </c>
      <c r="B12786" s="213" t="s">
        <v>94</v>
      </c>
      <c r="C12786" s="213" t="s">
        <v>90</v>
      </c>
      <c r="D12786" s="213" t="s">
        <v>20</v>
      </c>
      <c r="E12786" s="213">
        <v>456</v>
      </c>
      <c r="F12786" s="213" t="s">
        <v>215</v>
      </c>
    </row>
    <row r="12787" spans="1:6" x14ac:dyDescent="0.3">
      <c r="A12787" s="213">
        <v>2015</v>
      </c>
      <c r="B12787" s="213" t="s">
        <v>94</v>
      </c>
      <c r="C12787" s="213" t="s">
        <v>90</v>
      </c>
      <c r="D12787" s="213" t="s">
        <v>95</v>
      </c>
      <c r="E12787" s="213">
        <v>748</v>
      </c>
      <c r="F12787" s="213" t="s">
        <v>215</v>
      </c>
    </row>
    <row r="12788" spans="1:6" x14ac:dyDescent="0.3">
      <c r="A12788" s="213">
        <v>2015</v>
      </c>
      <c r="B12788" s="213" t="s">
        <v>94</v>
      </c>
      <c r="C12788" s="213" t="s">
        <v>90</v>
      </c>
      <c r="D12788" s="213" t="s">
        <v>30</v>
      </c>
      <c r="E12788" s="213">
        <v>69</v>
      </c>
      <c r="F12788" s="213" t="s">
        <v>215</v>
      </c>
    </row>
    <row r="12789" spans="1:6" x14ac:dyDescent="0.3">
      <c r="A12789" s="213">
        <v>2015</v>
      </c>
      <c r="B12789" s="213" t="s">
        <v>94</v>
      </c>
      <c r="C12789" s="213" t="s">
        <v>90</v>
      </c>
      <c r="D12789" s="213" t="s">
        <v>281</v>
      </c>
      <c r="E12789" s="292">
        <v>1721</v>
      </c>
      <c r="F12789" s="213" t="s">
        <v>215</v>
      </c>
    </row>
    <row r="12790" spans="1:6" x14ac:dyDescent="0.3">
      <c r="A12790" s="213">
        <v>2015</v>
      </c>
      <c r="B12790" s="213" t="s">
        <v>94</v>
      </c>
      <c r="C12790" s="213" t="s">
        <v>90</v>
      </c>
      <c r="D12790" s="213" t="s">
        <v>282</v>
      </c>
      <c r="E12790" s="213">
        <v>115</v>
      </c>
      <c r="F12790" s="213" t="s">
        <v>215</v>
      </c>
    </row>
    <row r="12791" spans="1:6" x14ac:dyDescent="0.3">
      <c r="A12791" s="213">
        <v>2015</v>
      </c>
      <c r="B12791" s="213" t="s">
        <v>94</v>
      </c>
      <c r="C12791" s="213" t="s">
        <v>90</v>
      </c>
      <c r="D12791" s="213" t="s">
        <v>145</v>
      </c>
      <c r="E12791" s="292">
        <v>8188</v>
      </c>
      <c r="F12791" s="213" t="s">
        <v>215</v>
      </c>
    </row>
    <row r="12792" spans="1:6" x14ac:dyDescent="0.3">
      <c r="A12792" s="213">
        <v>2015</v>
      </c>
      <c r="B12792" s="213" t="s">
        <v>94</v>
      </c>
      <c r="C12792" s="213" t="s">
        <v>90</v>
      </c>
      <c r="D12792" s="213" t="s">
        <v>146</v>
      </c>
      <c r="E12792" s="292">
        <v>4242</v>
      </c>
      <c r="F12792" s="213" t="s">
        <v>215</v>
      </c>
    </row>
    <row r="12793" spans="1:6" x14ac:dyDescent="0.3">
      <c r="A12793" s="213">
        <v>2015</v>
      </c>
      <c r="B12793" s="213" t="s">
        <v>94</v>
      </c>
      <c r="C12793" s="213" t="s">
        <v>90</v>
      </c>
      <c r="D12793" s="213" t="s">
        <v>147</v>
      </c>
      <c r="E12793" s="292">
        <v>9440</v>
      </c>
      <c r="F12793" s="213" t="s">
        <v>215</v>
      </c>
    </row>
    <row r="12794" spans="1:6" x14ac:dyDescent="0.3">
      <c r="A12794" s="213">
        <v>2015</v>
      </c>
      <c r="B12794" s="213" t="s">
        <v>94</v>
      </c>
      <c r="C12794" s="213" t="s">
        <v>1</v>
      </c>
      <c r="D12794" s="213" t="s">
        <v>35</v>
      </c>
      <c r="E12794" s="213">
        <v>45</v>
      </c>
      <c r="F12794" s="213" t="s">
        <v>215</v>
      </c>
    </row>
    <row r="12795" spans="1:6" x14ac:dyDescent="0.3">
      <c r="A12795" s="213">
        <v>2015</v>
      </c>
      <c r="B12795" s="213" t="s">
        <v>94</v>
      </c>
      <c r="C12795" s="213" t="s">
        <v>1</v>
      </c>
      <c r="D12795" s="213" t="s">
        <v>41</v>
      </c>
      <c r="E12795" s="213">
        <v>32</v>
      </c>
      <c r="F12795" s="213" t="s">
        <v>215</v>
      </c>
    </row>
    <row r="12796" spans="1:6" x14ac:dyDescent="0.3">
      <c r="A12796" s="213">
        <v>2015</v>
      </c>
      <c r="B12796" s="213" t="s">
        <v>94</v>
      </c>
      <c r="C12796" s="213" t="s">
        <v>1</v>
      </c>
      <c r="D12796" s="213" t="s">
        <v>59</v>
      </c>
      <c r="E12796" s="213">
        <v>66</v>
      </c>
      <c r="F12796" s="213" t="s">
        <v>215</v>
      </c>
    </row>
    <row r="12797" spans="1:6" x14ac:dyDescent="0.3">
      <c r="A12797" s="213">
        <v>2015</v>
      </c>
      <c r="B12797" s="213" t="s">
        <v>94</v>
      </c>
      <c r="C12797" s="213" t="s">
        <v>1</v>
      </c>
      <c r="D12797" s="213" t="s">
        <v>79</v>
      </c>
      <c r="E12797" s="213">
        <v>856</v>
      </c>
      <c r="F12797" s="213" t="s">
        <v>215</v>
      </c>
    </row>
    <row r="12798" spans="1:6" x14ac:dyDescent="0.3">
      <c r="A12798" s="213">
        <v>2015</v>
      </c>
      <c r="B12798" s="213" t="s">
        <v>94</v>
      </c>
      <c r="C12798" s="213" t="s">
        <v>1</v>
      </c>
      <c r="D12798" s="213" t="s">
        <v>17</v>
      </c>
      <c r="E12798" s="213">
        <v>521</v>
      </c>
      <c r="F12798" s="213" t="s">
        <v>215</v>
      </c>
    </row>
    <row r="12799" spans="1:6" x14ac:dyDescent="0.3">
      <c r="A12799" s="213">
        <v>2015</v>
      </c>
      <c r="B12799" s="213" t="s">
        <v>94</v>
      </c>
      <c r="C12799" s="213" t="s">
        <v>1</v>
      </c>
      <c r="D12799" s="213" t="s">
        <v>274</v>
      </c>
      <c r="E12799" s="213">
        <v>55</v>
      </c>
      <c r="F12799" s="213" t="s">
        <v>215</v>
      </c>
    </row>
    <row r="12800" spans="1:6" x14ac:dyDescent="0.3">
      <c r="A12800" s="213">
        <v>2015</v>
      </c>
      <c r="B12800" s="213" t="s">
        <v>94</v>
      </c>
      <c r="C12800" s="213" t="s">
        <v>1</v>
      </c>
      <c r="D12800" s="213" t="s">
        <v>66</v>
      </c>
      <c r="E12800" s="213">
        <v>143</v>
      </c>
      <c r="F12800" s="213" t="s">
        <v>215</v>
      </c>
    </row>
    <row r="12801" spans="1:6" x14ac:dyDescent="0.3">
      <c r="A12801" s="213">
        <v>2015</v>
      </c>
      <c r="B12801" s="213" t="s">
        <v>94</v>
      </c>
      <c r="C12801" s="213" t="s">
        <v>1</v>
      </c>
      <c r="D12801" s="213" t="s">
        <v>283</v>
      </c>
      <c r="E12801" s="213">
        <v>58</v>
      </c>
      <c r="F12801" s="213" t="s">
        <v>215</v>
      </c>
    </row>
    <row r="12802" spans="1:6" x14ac:dyDescent="0.3">
      <c r="A12802" s="213">
        <v>2015</v>
      </c>
      <c r="B12802" s="213" t="s">
        <v>94</v>
      </c>
      <c r="C12802" s="213" t="s">
        <v>1</v>
      </c>
      <c r="D12802" s="213" t="s">
        <v>11</v>
      </c>
      <c r="E12802" s="213">
        <v>900</v>
      </c>
      <c r="F12802" s="213" t="s">
        <v>215</v>
      </c>
    </row>
    <row r="12803" spans="1:6" x14ac:dyDescent="0.3">
      <c r="A12803" s="213">
        <v>2015</v>
      </c>
      <c r="B12803" s="213" t="s">
        <v>94</v>
      </c>
      <c r="C12803" s="213" t="s">
        <v>1</v>
      </c>
      <c r="D12803" s="213" t="s">
        <v>56</v>
      </c>
      <c r="E12803" s="213">
        <v>202</v>
      </c>
      <c r="F12803" s="213" t="s">
        <v>215</v>
      </c>
    </row>
    <row r="12804" spans="1:6" x14ac:dyDescent="0.3">
      <c r="A12804" s="213">
        <v>2015</v>
      </c>
      <c r="B12804" s="213" t="s">
        <v>94</v>
      </c>
      <c r="C12804" s="213" t="s">
        <v>1</v>
      </c>
      <c r="D12804" s="213" t="s">
        <v>29</v>
      </c>
      <c r="E12804" s="213">
        <v>276</v>
      </c>
      <c r="F12804" s="213" t="s">
        <v>215</v>
      </c>
    </row>
    <row r="12805" spans="1:6" x14ac:dyDescent="0.3">
      <c r="A12805" s="213">
        <v>2015</v>
      </c>
      <c r="B12805" s="213" t="s">
        <v>94</v>
      </c>
      <c r="C12805" s="213" t="s">
        <v>1</v>
      </c>
      <c r="D12805" s="213" t="s">
        <v>47</v>
      </c>
      <c r="E12805" s="213">
        <v>619</v>
      </c>
      <c r="F12805" s="213" t="s">
        <v>215</v>
      </c>
    </row>
    <row r="12806" spans="1:6" x14ac:dyDescent="0.3">
      <c r="A12806" s="213">
        <v>2015</v>
      </c>
      <c r="B12806" s="213" t="s">
        <v>94</v>
      </c>
      <c r="C12806" s="213" t="s">
        <v>1</v>
      </c>
      <c r="D12806" s="213" t="s">
        <v>57</v>
      </c>
      <c r="E12806" s="213">
        <v>110</v>
      </c>
      <c r="F12806" s="213" t="s">
        <v>215</v>
      </c>
    </row>
    <row r="12807" spans="1:6" x14ac:dyDescent="0.3">
      <c r="A12807" s="213">
        <v>2015</v>
      </c>
      <c r="B12807" s="213" t="s">
        <v>94</v>
      </c>
      <c r="C12807" s="213" t="s">
        <v>1</v>
      </c>
      <c r="D12807" s="213" t="s">
        <v>74</v>
      </c>
      <c r="E12807" s="213">
        <v>626</v>
      </c>
      <c r="F12807" s="213" t="s">
        <v>215</v>
      </c>
    </row>
    <row r="12808" spans="1:6" x14ac:dyDescent="0.3">
      <c r="A12808" s="213">
        <v>2015</v>
      </c>
      <c r="B12808" s="213" t="s">
        <v>94</v>
      </c>
      <c r="C12808" s="213" t="s">
        <v>1</v>
      </c>
      <c r="D12808" s="213" t="s">
        <v>53</v>
      </c>
      <c r="E12808" s="213">
        <v>85</v>
      </c>
      <c r="F12808" s="213" t="s">
        <v>215</v>
      </c>
    </row>
    <row r="12809" spans="1:6" x14ac:dyDescent="0.3">
      <c r="A12809" s="213">
        <v>2015</v>
      </c>
      <c r="B12809" s="213" t="s">
        <v>94</v>
      </c>
      <c r="C12809" s="213" t="s">
        <v>1</v>
      </c>
      <c r="D12809" s="213" t="s">
        <v>49</v>
      </c>
      <c r="E12809" s="213">
        <v>38</v>
      </c>
      <c r="F12809" s="213" t="s">
        <v>215</v>
      </c>
    </row>
    <row r="12810" spans="1:6" x14ac:dyDescent="0.3">
      <c r="A12810" s="213">
        <v>2015</v>
      </c>
      <c r="B12810" s="213" t="s">
        <v>94</v>
      </c>
      <c r="C12810" s="213" t="s">
        <v>1</v>
      </c>
      <c r="D12810" s="213" t="s">
        <v>33</v>
      </c>
      <c r="E12810" s="213">
        <v>177</v>
      </c>
      <c r="F12810" s="213" t="s">
        <v>215</v>
      </c>
    </row>
    <row r="12811" spans="1:6" x14ac:dyDescent="0.3">
      <c r="A12811" s="213">
        <v>2015</v>
      </c>
      <c r="B12811" s="213" t="s">
        <v>94</v>
      </c>
      <c r="C12811" s="213" t="s">
        <v>1</v>
      </c>
      <c r="D12811" s="213" t="s">
        <v>60</v>
      </c>
      <c r="E12811" s="213">
        <v>281</v>
      </c>
      <c r="F12811" s="213" t="s">
        <v>215</v>
      </c>
    </row>
    <row r="12812" spans="1:6" x14ac:dyDescent="0.3">
      <c r="A12812" s="213">
        <v>2015</v>
      </c>
      <c r="B12812" s="213" t="s">
        <v>94</v>
      </c>
      <c r="C12812" s="213" t="s">
        <v>1</v>
      </c>
      <c r="D12812" s="213" t="s">
        <v>25</v>
      </c>
      <c r="E12812" s="213">
        <v>643</v>
      </c>
      <c r="F12812" s="213" t="s">
        <v>215</v>
      </c>
    </row>
    <row r="12813" spans="1:6" x14ac:dyDescent="0.3">
      <c r="A12813" s="213">
        <v>2015</v>
      </c>
      <c r="B12813" s="213" t="s">
        <v>94</v>
      </c>
      <c r="C12813" s="213" t="s">
        <v>1</v>
      </c>
      <c r="D12813" s="213" t="s">
        <v>7</v>
      </c>
      <c r="E12813" s="213">
        <v>719</v>
      </c>
      <c r="F12813" s="213" t="s">
        <v>215</v>
      </c>
    </row>
    <row r="12814" spans="1:6" x14ac:dyDescent="0.3">
      <c r="A12814" s="213">
        <v>2015</v>
      </c>
      <c r="B12814" s="213" t="s">
        <v>94</v>
      </c>
      <c r="C12814" s="213" t="s">
        <v>1</v>
      </c>
      <c r="D12814" s="213" t="s">
        <v>36</v>
      </c>
      <c r="E12814" s="213">
        <v>226</v>
      </c>
      <c r="F12814" s="213" t="s">
        <v>215</v>
      </c>
    </row>
    <row r="12815" spans="1:6" x14ac:dyDescent="0.3">
      <c r="A12815" s="213">
        <v>2015</v>
      </c>
      <c r="B12815" s="213" t="s">
        <v>94</v>
      </c>
      <c r="C12815" s="213" t="s">
        <v>1</v>
      </c>
      <c r="D12815" s="213" t="s">
        <v>21</v>
      </c>
      <c r="E12815" s="213">
        <v>241</v>
      </c>
      <c r="F12815" s="213" t="s">
        <v>215</v>
      </c>
    </row>
    <row r="12816" spans="1:6" x14ac:dyDescent="0.3">
      <c r="A12816" s="213">
        <v>2015</v>
      </c>
      <c r="B12816" s="213" t="s">
        <v>94</v>
      </c>
      <c r="C12816" s="213" t="s">
        <v>1</v>
      </c>
      <c r="D12816" s="213" t="s">
        <v>42</v>
      </c>
      <c r="E12816" s="213">
        <v>37</v>
      </c>
      <c r="F12816" s="213" t="s">
        <v>215</v>
      </c>
    </row>
    <row r="12817" spans="1:6" x14ac:dyDescent="0.3">
      <c r="A12817" s="213">
        <v>2015</v>
      </c>
      <c r="B12817" s="213" t="s">
        <v>94</v>
      </c>
      <c r="C12817" s="213" t="s">
        <v>1</v>
      </c>
      <c r="D12817" s="213" t="s">
        <v>16</v>
      </c>
      <c r="E12817" s="213">
        <v>574</v>
      </c>
      <c r="F12817" s="213" t="s">
        <v>215</v>
      </c>
    </row>
    <row r="12818" spans="1:6" x14ac:dyDescent="0.3">
      <c r="A12818" s="213">
        <v>2015</v>
      </c>
      <c r="B12818" s="213" t="s">
        <v>94</v>
      </c>
      <c r="C12818" s="213" t="s">
        <v>1</v>
      </c>
      <c r="D12818" s="213" t="s">
        <v>2</v>
      </c>
      <c r="E12818" s="292">
        <v>1190</v>
      </c>
      <c r="F12818" s="213" t="s">
        <v>215</v>
      </c>
    </row>
    <row r="12819" spans="1:6" x14ac:dyDescent="0.3">
      <c r="A12819" s="213">
        <v>2015</v>
      </c>
      <c r="B12819" s="213" t="s">
        <v>94</v>
      </c>
      <c r="C12819" s="213" t="s">
        <v>1</v>
      </c>
      <c r="D12819" s="213" t="s">
        <v>287</v>
      </c>
      <c r="E12819" s="213">
        <v>30</v>
      </c>
      <c r="F12819" s="213" t="s">
        <v>215</v>
      </c>
    </row>
    <row r="12820" spans="1:6" x14ac:dyDescent="0.3">
      <c r="A12820" s="213">
        <v>2015</v>
      </c>
      <c r="B12820" s="213" t="s">
        <v>94</v>
      </c>
      <c r="C12820" s="213" t="s">
        <v>1</v>
      </c>
      <c r="D12820" s="213" t="s">
        <v>288</v>
      </c>
      <c r="E12820" s="213">
        <v>35</v>
      </c>
      <c r="F12820" s="213" t="s">
        <v>215</v>
      </c>
    </row>
    <row r="12821" spans="1:6" x14ac:dyDescent="0.3">
      <c r="A12821" s="213">
        <v>2015</v>
      </c>
      <c r="B12821" s="213" t="s">
        <v>94</v>
      </c>
      <c r="C12821" s="213" t="s">
        <v>1</v>
      </c>
      <c r="D12821" s="213" t="s">
        <v>4</v>
      </c>
      <c r="E12821" s="292">
        <v>1329</v>
      </c>
      <c r="F12821" s="213" t="s">
        <v>215</v>
      </c>
    </row>
    <row r="12822" spans="1:6" x14ac:dyDescent="0.3">
      <c r="A12822" s="213">
        <v>2015</v>
      </c>
      <c r="B12822" s="213" t="s">
        <v>94</v>
      </c>
      <c r="C12822" s="213" t="s">
        <v>1</v>
      </c>
      <c r="D12822" s="213" t="s">
        <v>38</v>
      </c>
      <c r="E12822" s="213">
        <v>101</v>
      </c>
      <c r="F12822" s="213" t="s">
        <v>215</v>
      </c>
    </row>
    <row r="12823" spans="1:6" x14ac:dyDescent="0.3">
      <c r="A12823" s="213">
        <v>2015</v>
      </c>
      <c r="B12823" s="213" t="s">
        <v>94</v>
      </c>
      <c r="C12823" s="213" t="s">
        <v>1</v>
      </c>
      <c r="D12823" s="213" t="s">
        <v>275</v>
      </c>
      <c r="E12823" s="213">
        <v>152</v>
      </c>
      <c r="F12823" s="213" t="s">
        <v>215</v>
      </c>
    </row>
    <row r="12824" spans="1:6" x14ac:dyDescent="0.3">
      <c r="A12824" s="213">
        <v>2015</v>
      </c>
      <c r="B12824" s="213" t="s">
        <v>94</v>
      </c>
      <c r="C12824" s="213" t="s">
        <v>1</v>
      </c>
      <c r="D12824" s="213" t="s">
        <v>8</v>
      </c>
      <c r="E12824" s="213">
        <v>483</v>
      </c>
      <c r="F12824" s="213" t="s">
        <v>215</v>
      </c>
    </row>
    <row r="12825" spans="1:6" x14ac:dyDescent="0.3">
      <c r="A12825" s="213">
        <v>2015</v>
      </c>
      <c r="B12825" s="213" t="s">
        <v>94</v>
      </c>
      <c r="C12825" s="213" t="s">
        <v>1</v>
      </c>
      <c r="D12825" s="213" t="s">
        <v>78</v>
      </c>
      <c r="E12825" s="213">
        <v>697</v>
      </c>
      <c r="F12825" s="213" t="s">
        <v>215</v>
      </c>
    </row>
    <row r="12826" spans="1:6" x14ac:dyDescent="0.3">
      <c r="A12826" s="213">
        <v>2015</v>
      </c>
      <c r="B12826" s="213" t="s">
        <v>94</v>
      </c>
      <c r="C12826" s="213" t="s">
        <v>1</v>
      </c>
      <c r="D12826" s="213" t="s">
        <v>27</v>
      </c>
      <c r="E12826" s="213">
        <v>462</v>
      </c>
      <c r="F12826" s="213" t="s">
        <v>215</v>
      </c>
    </row>
    <row r="12827" spans="1:6" x14ac:dyDescent="0.3">
      <c r="A12827" s="213">
        <v>2015</v>
      </c>
      <c r="B12827" s="213" t="s">
        <v>94</v>
      </c>
      <c r="C12827" s="213" t="s">
        <v>1</v>
      </c>
      <c r="D12827" s="213" t="s">
        <v>13</v>
      </c>
      <c r="E12827" s="213">
        <v>189</v>
      </c>
      <c r="F12827" s="213" t="s">
        <v>215</v>
      </c>
    </row>
    <row r="12828" spans="1:6" x14ac:dyDescent="0.3">
      <c r="A12828" s="213">
        <v>2015</v>
      </c>
      <c r="B12828" s="213" t="s">
        <v>94</v>
      </c>
      <c r="C12828" s="213" t="s">
        <v>1</v>
      </c>
      <c r="D12828" s="213" t="s">
        <v>70</v>
      </c>
      <c r="E12828" s="213">
        <v>572</v>
      </c>
      <c r="F12828" s="213" t="s">
        <v>215</v>
      </c>
    </row>
    <row r="12829" spans="1:6" x14ac:dyDescent="0.3">
      <c r="A12829" s="213">
        <v>2015</v>
      </c>
      <c r="B12829" s="213" t="s">
        <v>94</v>
      </c>
      <c r="C12829" s="213" t="s">
        <v>1</v>
      </c>
      <c r="D12829" s="213" t="s">
        <v>72</v>
      </c>
      <c r="E12829" s="213">
        <v>162</v>
      </c>
      <c r="F12829" s="213" t="s">
        <v>215</v>
      </c>
    </row>
    <row r="12830" spans="1:6" x14ac:dyDescent="0.3">
      <c r="A12830" s="213">
        <v>2015</v>
      </c>
      <c r="B12830" s="213" t="s">
        <v>94</v>
      </c>
      <c r="C12830" s="213" t="s">
        <v>1</v>
      </c>
      <c r="D12830" s="213" t="s">
        <v>276</v>
      </c>
      <c r="E12830" s="213">
        <v>57</v>
      </c>
      <c r="F12830" s="213" t="s">
        <v>215</v>
      </c>
    </row>
    <row r="12831" spans="1:6" x14ac:dyDescent="0.3">
      <c r="A12831" s="213">
        <v>2015</v>
      </c>
      <c r="B12831" s="213" t="s">
        <v>94</v>
      </c>
      <c r="C12831" s="213" t="s">
        <v>1</v>
      </c>
      <c r="D12831" s="213" t="s">
        <v>6</v>
      </c>
      <c r="E12831" s="292">
        <v>1276</v>
      </c>
      <c r="F12831" s="213" t="s">
        <v>215</v>
      </c>
    </row>
    <row r="12832" spans="1:6" x14ac:dyDescent="0.3">
      <c r="A12832" s="213">
        <v>2015</v>
      </c>
      <c r="B12832" s="213" t="s">
        <v>94</v>
      </c>
      <c r="C12832" s="213" t="s">
        <v>1</v>
      </c>
      <c r="D12832" s="213" t="s">
        <v>62</v>
      </c>
      <c r="E12832" s="213">
        <v>405</v>
      </c>
      <c r="F12832" s="213" t="s">
        <v>215</v>
      </c>
    </row>
    <row r="12833" spans="1:6" x14ac:dyDescent="0.3">
      <c r="A12833" s="213">
        <v>2015</v>
      </c>
      <c r="B12833" s="213" t="s">
        <v>94</v>
      </c>
      <c r="C12833" s="213" t="s">
        <v>1</v>
      </c>
      <c r="D12833" s="213" t="s">
        <v>5</v>
      </c>
      <c r="E12833" s="213">
        <v>988</v>
      </c>
      <c r="F12833" s="213" t="s">
        <v>215</v>
      </c>
    </row>
    <row r="12834" spans="1:6" x14ac:dyDescent="0.3">
      <c r="A12834" s="213">
        <v>2015</v>
      </c>
      <c r="B12834" s="213" t="s">
        <v>94</v>
      </c>
      <c r="C12834" s="213" t="s">
        <v>1</v>
      </c>
      <c r="D12834" s="213" t="s">
        <v>76</v>
      </c>
      <c r="E12834" s="213">
        <v>591</v>
      </c>
      <c r="F12834" s="213" t="s">
        <v>215</v>
      </c>
    </row>
    <row r="12835" spans="1:6" x14ac:dyDescent="0.3">
      <c r="A12835" s="213">
        <v>2015</v>
      </c>
      <c r="B12835" s="213" t="s">
        <v>94</v>
      </c>
      <c r="C12835" s="213" t="s">
        <v>1</v>
      </c>
      <c r="D12835" s="213" t="s">
        <v>63</v>
      </c>
      <c r="E12835" s="213">
        <v>124</v>
      </c>
      <c r="F12835" s="213" t="s">
        <v>215</v>
      </c>
    </row>
    <row r="12836" spans="1:6" x14ac:dyDescent="0.3">
      <c r="A12836" s="213">
        <v>2015</v>
      </c>
      <c r="B12836" s="213" t="s">
        <v>94</v>
      </c>
      <c r="C12836" s="213" t="s">
        <v>1</v>
      </c>
      <c r="D12836" s="213" t="s">
        <v>277</v>
      </c>
      <c r="E12836" s="213">
        <v>52</v>
      </c>
      <c r="F12836" s="213" t="s">
        <v>215</v>
      </c>
    </row>
    <row r="12837" spans="1:6" x14ac:dyDescent="0.3">
      <c r="A12837" s="213">
        <v>2015</v>
      </c>
      <c r="B12837" s="213" t="s">
        <v>94</v>
      </c>
      <c r="C12837" s="213" t="s">
        <v>1</v>
      </c>
      <c r="D12837" s="213" t="s">
        <v>43</v>
      </c>
      <c r="E12837" s="213">
        <v>155</v>
      </c>
      <c r="F12837" s="213" t="s">
        <v>215</v>
      </c>
    </row>
    <row r="12838" spans="1:6" x14ac:dyDescent="0.3">
      <c r="A12838" s="213">
        <v>2015</v>
      </c>
      <c r="B12838" s="213" t="s">
        <v>94</v>
      </c>
      <c r="C12838" s="213" t="s">
        <v>1</v>
      </c>
      <c r="D12838" s="213" t="s">
        <v>65</v>
      </c>
      <c r="E12838" s="213">
        <v>176</v>
      </c>
      <c r="F12838" s="213" t="s">
        <v>215</v>
      </c>
    </row>
    <row r="12839" spans="1:6" x14ac:dyDescent="0.3">
      <c r="A12839" s="213">
        <v>2015</v>
      </c>
      <c r="B12839" s="213" t="s">
        <v>94</v>
      </c>
      <c r="C12839" s="213" t="s">
        <v>1</v>
      </c>
      <c r="D12839" s="213" t="s">
        <v>22</v>
      </c>
      <c r="E12839" s="213">
        <v>246</v>
      </c>
      <c r="F12839" s="213" t="s">
        <v>215</v>
      </c>
    </row>
    <row r="12840" spans="1:6" x14ac:dyDescent="0.3">
      <c r="A12840" s="213">
        <v>2015</v>
      </c>
      <c r="B12840" s="213" t="s">
        <v>94</v>
      </c>
      <c r="C12840" s="213" t="s">
        <v>1</v>
      </c>
      <c r="D12840" s="213" t="s">
        <v>61</v>
      </c>
      <c r="E12840" s="213">
        <v>120</v>
      </c>
      <c r="F12840" s="213" t="s">
        <v>215</v>
      </c>
    </row>
    <row r="12841" spans="1:6" x14ac:dyDescent="0.3">
      <c r="A12841" s="213">
        <v>2015</v>
      </c>
      <c r="B12841" s="213" t="s">
        <v>94</v>
      </c>
      <c r="C12841" s="213" t="s">
        <v>1</v>
      </c>
      <c r="D12841" s="213" t="s">
        <v>23</v>
      </c>
      <c r="E12841" s="213">
        <v>328</v>
      </c>
      <c r="F12841" s="213" t="s">
        <v>215</v>
      </c>
    </row>
    <row r="12842" spans="1:6" x14ac:dyDescent="0.3">
      <c r="A12842" s="213">
        <v>2015</v>
      </c>
      <c r="B12842" s="213" t="s">
        <v>94</v>
      </c>
      <c r="C12842" s="213" t="s">
        <v>1</v>
      </c>
      <c r="D12842" s="213" t="s">
        <v>12</v>
      </c>
      <c r="E12842" s="213">
        <v>158</v>
      </c>
      <c r="F12842" s="213" t="s">
        <v>215</v>
      </c>
    </row>
    <row r="12843" spans="1:6" x14ac:dyDescent="0.3">
      <c r="A12843" s="213">
        <v>2015</v>
      </c>
      <c r="B12843" s="213" t="s">
        <v>94</v>
      </c>
      <c r="C12843" s="213" t="s">
        <v>1</v>
      </c>
      <c r="D12843" s="213" t="s">
        <v>278</v>
      </c>
      <c r="E12843" s="213">
        <v>355</v>
      </c>
      <c r="F12843" s="213" t="s">
        <v>215</v>
      </c>
    </row>
    <row r="12844" spans="1:6" x14ac:dyDescent="0.3">
      <c r="A12844" s="213">
        <v>2015</v>
      </c>
      <c r="B12844" s="213" t="s">
        <v>94</v>
      </c>
      <c r="C12844" s="213" t="s">
        <v>1</v>
      </c>
      <c r="D12844" s="213" t="s">
        <v>19</v>
      </c>
      <c r="E12844" s="213">
        <v>324</v>
      </c>
      <c r="F12844" s="213" t="s">
        <v>215</v>
      </c>
    </row>
    <row r="12845" spans="1:6" x14ac:dyDescent="0.3">
      <c r="A12845" s="213">
        <v>2015</v>
      </c>
      <c r="B12845" s="213" t="s">
        <v>94</v>
      </c>
      <c r="C12845" s="213" t="s">
        <v>1</v>
      </c>
      <c r="D12845" s="213" t="s">
        <v>45</v>
      </c>
      <c r="E12845" s="213">
        <v>61</v>
      </c>
      <c r="F12845" s="213" t="s">
        <v>215</v>
      </c>
    </row>
    <row r="12846" spans="1:6" x14ac:dyDescent="0.3">
      <c r="A12846" s="213">
        <v>2015</v>
      </c>
      <c r="B12846" s="213" t="s">
        <v>94</v>
      </c>
      <c r="C12846" s="213" t="s">
        <v>1</v>
      </c>
      <c r="D12846" s="213" t="s">
        <v>48</v>
      </c>
      <c r="E12846" s="213">
        <v>204</v>
      </c>
      <c r="F12846" s="213" t="s">
        <v>215</v>
      </c>
    </row>
    <row r="12847" spans="1:6" x14ac:dyDescent="0.3">
      <c r="A12847" s="213">
        <v>2015</v>
      </c>
      <c r="B12847" s="213" t="s">
        <v>94</v>
      </c>
      <c r="C12847" s="213" t="s">
        <v>1</v>
      </c>
      <c r="D12847" s="213" t="s">
        <v>34</v>
      </c>
      <c r="E12847" s="213">
        <v>92</v>
      </c>
      <c r="F12847" s="213" t="s">
        <v>215</v>
      </c>
    </row>
    <row r="12848" spans="1:6" x14ac:dyDescent="0.3">
      <c r="A12848" s="213">
        <v>2015</v>
      </c>
      <c r="B12848" s="213" t="s">
        <v>94</v>
      </c>
      <c r="C12848" s="213" t="s">
        <v>1</v>
      </c>
      <c r="D12848" s="213" t="s">
        <v>3</v>
      </c>
      <c r="E12848" s="292">
        <v>1200</v>
      </c>
      <c r="F12848" s="213" t="s">
        <v>215</v>
      </c>
    </row>
    <row r="12849" spans="1:6" x14ac:dyDescent="0.3">
      <c r="A12849" s="213">
        <v>2015</v>
      </c>
      <c r="B12849" s="213" t="s">
        <v>94</v>
      </c>
      <c r="C12849" s="213" t="s">
        <v>1</v>
      </c>
      <c r="D12849" s="213" t="s">
        <v>80</v>
      </c>
      <c r="E12849" s="213">
        <v>347</v>
      </c>
      <c r="F12849" s="213" t="s">
        <v>215</v>
      </c>
    </row>
    <row r="12850" spans="1:6" x14ac:dyDescent="0.3">
      <c r="A12850" s="213">
        <v>2015</v>
      </c>
      <c r="B12850" s="213" t="s">
        <v>94</v>
      </c>
      <c r="C12850" s="213" t="s">
        <v>1</v>
      </c>
      <c r="D12850" s="213" t="s">
        <v>39</v>
      </c>
      <c r="E12850" s="213">
        <v>252</v>
      </c>
      <c r="F12850" s="213" t="s">
        <v>215</v>
      </c>
    </row>
    <row r="12851" spans="1:6" x14ac:dyDescent="0.3">
      <c r="A12851" s="213">
        <v>2015</v>
      </c>
      <c r="B12851" s="213" t="s">
        <v>94</v>
      </c>
      <c r="C12851" s="213" t="s">
        <v>1</v>
      </c>
      <c r="D12851" s="213" t="s">
        <v>14</v>
      </c>
      <c r="E12851" s="213">
        <v>744</v>
      </c>
      <c r="F12851" s="213" t="s">
        <v>215</v>
      </c>
    </row>
    <row r="12852" spans="1:6" x14ac:dyDescent="0.3">
      <c r="A12852" s="213">
        <v>2015</v>
      </c>
      <c r="B12852" s="213" t="s">
        <v>94</v>
      </c>
      <c r="C12852" s="213" t="s">
        <v>1</v>
      </c>
      <c r="D12852" s="213" t="s">
        <v>68</v>
      </c>
      <c r="E12852" s="213">
        <v>164</v>
      </c>
      <c r="F12852" s="213" t="s">
        <v>215</v>
      </c>
    </row>
    <row r="12853" spans="1:6" x14ac:dyDescent="0.3">
      <c r="A12853" s="213">
        <v>2015</v>
      </c>
      <c r="B12853" s="213" t="s">
        <v>94</v>
      </c>
      <c r="C12853" s="213" t="s">
        <v>1</v>
      </c>
      <c r="D12853" s="213" t="s">
        <v>69</v>
      </c>
      <c r="E12853" s="213">
        <v>153</v>
      </c>
      <c r="F12853" s="213" t="s">
        <v>215</v>
      </c>
    </row>
    <row r="12854" spans="1:6" x14ac:dyDescent="0.3">
      <c r="A12854" s="213">
        <v>2015</v>
      </c>
      <c r="B12854" s="213" t="s">
        <v>94</v>
      </c>
      <c r="C12854" s="213" t="s">
        <v>1</v>
      </c>
      <c r="D12854" s="213" t="s">
        <v>279</v>
      </c>
      <c r="E12854" s="213">
        <v>59</v>
      </c>
      <c r="F12854" s="213" t="s">
        <v>215</v>
      </c>
    </row>
    <row r="12855" spans="1:6" x14ac:dyDescent="0.3">
      <c r="A12855" s="213">
        <v>2015</v>
      </c>
      <c r="B12855" s="213" t="s">
        <v>94</v>
      </c>
      <c r="C12855" s="213" t="s">
        <v>1</v>
      </c>
      <c r="D12855" s="213" t="s">
        <v>24</v>
      </c>
      <c r="E12855" s="213">
        <v>826</v>
      </c>
      <c r="F12855" s="213" t="s">
        <v>215</v>
      </c>
    </row>
    <row r="12856" spans="1:6" x14ac:dyDescent="0.3">
      <c r="A12856" s="213">
        <v>2015</v>
      </c>
      <c r="B12856" s="213" t="s">
        <v>94</v>
      </c>
      <c r="C12856" s="213" t="s">
        <v>1</v>
      </c>
      <c r="D12856" s="213" t="s">
        <v>9</v>
      </c>
      <c r="E12856" s="213">
        <v>579</v>
      </c>
      <c r="F12856" s="213" t="s">
        <v>215</v>
      </c>
    </row>
    <row r="12857" spans="1:6" x14ac:dyDescent="0.3">
      <c r="A12857" s="213">
        <v>2015</v>
      </c>
      <c r="B12857" s="213" t="s">
        <v>94</v>
      </c>
      <c r="C12857" s="213" t="s">
        <v>1</v>
      </c>
      <c r="D12857" s="213" t="s">
        <v>67</v>
      </c>
      <c r="E12857" s="213">
        <v>244</v>
      </c>
      <c r="F12857" s="213" t="s">
        <v>215</v>
      </c>
    </row>
    <row r="12858" spans="1:6" x14ac:dyDescent="0.3">
      <c r="A12858" s="213">
        <v>2015</v>
      </c>
      <c r="B12858" s="213" t="s">
        <v>94</v>
      </c>
      <c r="C12858" s="213" t="s">
        <v>1</v>
      </c>
      <c r="D12858" s="213" t="s">
        <v>28</v>
      </c>
      <c r="E12858" s="213">
        <v>407</v>
      </c>
      <c r="F12858" s="213" t="s">
        <v>215</v>
      </c>
    </row>
    <row r="12859" spans="1:6" x14ac:dyDescent="0.3">
      <c r="A12859" s="213">
        <v>2015</v>
      </c>
      <c r="B12859" s="213" t="s">
        <v>94</v>
      </c>
      <c r="C12859" s="213" t="s">
        <v>1</v>
      </c>
      <c r="D12859" s="213" t="s">
        <v>31</v>
      </c>
      <c r="E12859" s="213">
        <v>247</v>
      </c>
      <c r="F12859" s="213" t="s">
        <v>215</v>
      </c>
    </row>
    <row r="12860" spans="1:6" x14ac:dyDescent="0.3">
      <c r="A12860" s="213">
        <v>2015</v>
      </c>
      <c r="B12860" s="213" t="s">
        <v>94</v>
      </c>
      <c r="C12860" s="213" t="s">
        <v>1</v>
      </c>
      <c r="D12860" s="213" t="s">
        <v>64</v>
      </c>
      <c r="E12860" s="213">
        <v>396</v>
      </c>
      <c r="F12860" s="213" t="s">
        <v>215</v>
      </c>
    </row>
    <row r="12861" spans="1:6" x14ac:dyDescent="0.3">
      <c r="A12861" s="213">
        <v>2015</v>
      </c>
      <c r="B12861" s="213" t="s">
        <v>94</v>
      </c>
      <c r="C12861" s="213" t="s">
        <v>1</v>
      </c>
      <c r="D12861" s="213" t="s">
        <v>280</v>
      </c>
      <c r="E12861" s="213">
        <v>120</v>
      </c>
      <c r="F12861" s="213" t="s">
        <v>215</v>
      </c>
    </row>
    <row r="12862" spans="1:6" x14ac:dyDescent="0.3">
      <c r="A12862" s="213">
        <v>2015</v>
      </c>
      <c r="B12862" s="213" t="s">
        <v>94</v>
      </c>
      <c r="C12862" s="213" t="s">
        <v>1</v>
      </c>
      <c r="D12862" s="213" t="s">
        <v>73</v>
      </c>
      <c r="E12862" s="213">
        <v>624</v>
      </c>
      <c r="F12862" s="213" t="s">
        <v>215</v>
      </c>
    </row>
    <row r="12863" spans="1:6" x14ac:dyDescent="0.3">
      <c r="A12863" s="213">
        <v>2015</v>
      </c>
      <c r="B12863" s="213" t="s">
        <v>94</v>
      </c>
      <c r="C12863" s="213" t="s">
        <v>1</v>
      </c>
      <c r="D12863" s="213" t="s">
        <v>26</v>
      </c>
      <c r="E12863" s="213">
        <v>301</v>
      </c>
      <c r="F12863" s="213" t="s">
        <v>215</v>
      </c>
    </row>
    <row r="12864" spans="1:6" x14ac:dyDescent="0.3">
      <c r="A12864" s="213">
        <v>2015</v>
      </c>
      <c r="B12864" s="213" t="s">
        <v>94</v>
      </c>
      <c r="C12864" s="213" t="s">
        <v>1</v>
      </c>
      <c r="D12864" s="213" t="s">
        <v>32</v>
      </c>
      <c r="E12864" s="213">
        <v>269</v>
      </c>
      <c r="F12864" s="213" t="s">
        <v>215</v>
      </c>
    </row>
    <row r="12865" spans="1:6" x14ac:dyDescent="0.3">
      <c r="A12865" s="213">
        <v>2015</v>
      </c>
      <c r="B12865" s="213" t="s">
        <v>94</v>
      </c>
      <c r="C12865" s="213" t="s">
        <v>1</v>
      </c>
      <c r="D12865" s="213" t="s">
        <v>46</v>
      </c>
      <c r="E12865" s="213">
        <v>565</v>
      </c>
      <c r="F12865" s="213" t="s">
        <v>215</v>
      </c>
    </row>
    <row r="12866" spans="1:6" x14ac:dyDescent="0.3">
      <c r="A12866" s="213">
        <v>2015</v>
      </c>
      <c r="B12866" s="213" t="s">
        <v>94</v>
      </c>
      <c r="C12866" s="213" t="s">
        <v>1</v>
      </c>
      <c r="D12866" s="213" t="s">
        <v>75</v>
      </c>
      <c r="E12866" s="213">
        <v>435</v>
      </c>
      <c r="F12866" s="213" t="s">
        <v>215</v>
      </c>
    </row>
    <row r="12867" spans="1:6" x14ac:dyDescent="0.3">
      <c r="A12867" s="213">
        <v>2015</v>
      </c>
      <c r="B12867" s="213" t="s">
        <v>94</v>
      </c>
      <c r="C12867" s="213" t="s">
        <v>1</v>
      </c>
      <c r="D12867" s="213" t="s">
        <v>10</v>
      </c>
      <c r="E12867" s="292">
        <v>1032</v>
      </c>
      <c r="F12867" s="213" t="s">
        <v>215</v>
      </c>
    </row>
    <row r="12868" spans="1:6" x14ac:dyDescent="0.3">
      <c r="A12868" s="213">
        <v>2015</v>
      </c>
      <c r="B12868" s="213" t="s">
        <v>94</v>
      </c>
      <c r="C12868" s="213" t="s">
        <v>1</v>
      </c>
      <c r="D12868" s="213" t="s">
        <v>291</v>
      </c>
      <c r="E12868" s="213">
        <v>100</v>
      </c>
      <c r="F12868" s="213" t="s">
        <v>215</v>
      </c>
    </row>
    <row r="12869" spans="1:6" x14ac:dyDescent="0.3">
      <c r="A12869" s="213">
        <v>2015</v>
      </c>
      <c r="B12869" s="213" t="s">
        <v>94</v>
      </c>
      <c r="C12869" s="213" t="s">
        <v>1</v>
      </c>
      <c r="D12869" s="213" t="s">
        <v>15</v>
      </c>
      <c r="E12869" s="213">
        <v>827</v>
      </c>
      <c r="F12869" s="213" t="s">
        <v>215</v>
      </c>
    </row>
    <row r="12870" spans="1:6" x14ac:dyDescent="0.3">
      <c r="A12870" s="213">
        <v>2015</v>
      </c>
      <c r="B12870" s="213" t="s">
        <v>94</v>
      </c>
      <c r="C12870" s="213" t="s">
        <v>1</v>
      </c>
      <c r="D12870" s="213" t="s">
        <v>18</v>
      </c>
      <c r="E12870" s="213">
        <v>880</v>
      </c>
      <c r="F12870" s="213" t="s">
        <v>215</v>
      </c>
    </row>
    <row r="12871" spans="1:6" x14ac:dyDescent="0.3">
      <c r="A12871" s="213">
        <v>2015</v>
      </c>
      <c r="B12871" s="213" t="s">
        <v>94</v>
      </c>
      <c r="C12871" s="213" t="s">
        <v>1</v>
      </c>
      <c r="D12871" s="213" t="s">
        <v>77</v>
      </c>
      <c r="E12871" s="213">
        <v>301</v>
      </c>
      <c r="F12871" s="213" t="s">
        <v>215</v>
      </c>
    </row>
    <row r="12872" spans="1:6" x14ac:dyDescent="0.3">
      <c r="A12872" s="213">
        <v>2015</v>
      </c>
      <c r="B12872" s="213" t="s">
        <v>94</v>
      </c>
      <c r="C12872" s="213" t="s">
        <v>1</v>
      </c>
      <c r="D12872" s="213" t="s">
        <v>44</v>
      </c>
      <c r="E12872" s="213">
        <v>66</v>
      </c>
      <c r="F12872" s="213" t="s">
        <v>215</v>
      </c>
    </row>
    <row r="12873" spans="1:6" x14ac:dyDescent="0.3">
      <c r="A12873" s="213">
        <v>2015</v>
      </c>
      <c r="B12873" s="213" t="s">
        <v>94</v>
      </c>
      <c r="C12873" s="213" t="s">
        <v>1</v>
      </c>
      <c r="D12873" s="213" t="s">
        <v>71</v>
      </c>
      <c r="E12873" s="213">
        <v>338</v>
      </c>
      <c r="F12873" s="213" t="s">
        <v>215</v>
      </c>
    </row>
    <row r="12874" spans="1:6" x14ac:dyDescent="0.3">
      <c r="A12874" s="213">
        <v>2015</v>
      </c>
      <c r="B12874" s="213" t="s">
        <v>94</v>
      </c>
      <c r="C12874" s="213" t="s">
        <v>1</v>
      </c>
      <c r="D12874" s="213" t="s">
        <v>52</v>
      </c>
      <c r="E12874" s="213">
        <v>77</v>
      </c>
      <c r="F12874" s="213" t="s">
        <v>215</v>
      </c>
    </row>
    <row r="12875" spans="1:6" x14ac:dyDescent="0.3">
      <c r="A12875" s="213">
        <v>2015</v>
      </c>
      <c r="B12875" s="213" t="s">
        <v>94</v>
      </c>
      <c r="C12875" s="213" t="s">
        <v>1</v>
      </c>
      <c r="D12875" s="213" t="s">
        <v>20</v>
      </c>
      <c r="E12875" s="213">
        <v>463</v>
      </c>
      <c r="F12875" s="213" t="s">
        <v>215</v>
      </c>
    </row>
    <row r="12876" spans="1:6" x14ac:dyDescent="0.3">
      <c r="A12876" s="213">
        <v>2015</v>
      </c>
      <c r="B12876" s="213" t="s">
        <v>94</v>
      </c>
      <c r="C12876" s="213" t="s">
        <v>1</v>
      </c>
      <c r="D12876" s="213" t="s">
        <v>95</v>
      </c>
      <c r="E12876" s="213">
        <v>833</v>
      </c>
      <c r="F12876" s="213" t="s">
        <v>215</v>
      </c>
    </row>
    <row r="12877" spans="1:6" x14ac:dyDescent="0.3">
      <c r="A12877" s="213">
        <v>2015</v>
      </c>
      <c r="B12877" s="213" t="s">
        <v>94</v>
      </c>
      <c r="C12877" s="213" t="s">
        <v>1</v>
      </c>
      <c r="D12877" s="213" t="s">
        <v>30</v>
      </c>
      <c r="E12877" s="213">
        <v>108</v>
      </c>
      <c r="F12877" s="213" t="s">
        <v>215</v>
      </c>
    </row>
    <row r="12878" spans="1:6" x14ac:dyDescent="0.3">
      <c r="A12878" s="213">
        <v>2015</v>
      </c>
      <c r="B12878" s="213" t="s">
        <v>94</v>
      </c>
      <c r="C12878" s="213" t="s">
        <v>1</v>
      </c>
      <c r="D12878" s="213" t="s">
        <v>281</v>
      </c>
      <c r="E12878" s="292">
        <v>2172</v>
      </c>
      <c r="F12878" s="213" t="s">
        <v>215</v>
      </c>
    </row>
    <row r="12879" spans="1:6" x14ac:dyDescent="0.3">
      <c r="A12879" s="213">
        <v>2015</v>
      </c>
      <c r="B12879" s="213" t="s">
        <v>94</v>
      </c>
      <c r="C12879" s="213" t="s">
        <v>1</v>
      </c>
      <c r="D12879" s="213" t="s">
        <v>282</v>
      </c>
      <c r="E12879" s="213">
        <v>156</v>
      </c>
      <c r="F12879" s="213" t="s">
        <v>215</v>
      </c>
    </row>
    <row r="12880" spans="1:6" x14ac:dyDescent="0.3">
      <c r="A12880" s="213">
        <v>2015</v>
      </c>
      <c r="B12880" s="213" t="s">
        <v>94</v>
      </c>
      <c r="C12880" s="213" t="s">
        <v>1</v>
      </c>
      <c r="D12880" s="213" t="s">
        <v>145</v>
      </c>
      <c r="E12880" s="292">
        <v>9141</v>
      </c>
      <c r="F12880" s="213" t="s">
        <v>215</v>
      </c>
    </row>
    <row r="12881" spans="1:6" x14ac:dyDescent="0.3">
      <c r="A12881" s="213">
        <v>2015</v>
      </c>
      <c r="B12881" s="213" t="s">
        <v>94</v>
      </c>
      <c r="C12881" s="213" t="s">
        <v>1</v>
      </c>
      <c r="D12881" s="213" t="s">
        <v>146</v>
      </c>
      <c r="E12881" s="292">
        <v>4880</v>
      </c>
      <c r="F12881" s="213" t="s">
        <v>215</v>
      </c>
    </row>
    <row r="12882" spans="1:6" x14ac:dyDescent="0.3">
      <c r="A12882" s="213">
        <v>2015</v>
      </c>
      <c r="B12882" s="213" t="s">
        <v>94</v>
      </c>
      <c r="C12882" s="213" t="s">
        <v>1</v>
      </c>
      <c r="D12882" s="213" t="s">
        <v>147</v>
      </c>
      <c r="E12882" s="292">
        <v>10781</v>
      </c>
      <c r="F12882" s="213" t="s">
        <v>215</v>
      </c>
    </row>
    <row r="12883" spans="1:6" x14ac:dyDescent="0.3">
      <c r="A12883" s="213">
        <v>2015</v>
      </c>
      <c r="B12883" s="213" t="s">
        <v>94</v>
      </c>
      <c r="C12883" s="213" t="s">
        <v>82</v>
      </c>
      <c r="D12883" s="213" t="s">
        <v>35</v>
      </c>
      <c r="E12883" s="213">
        <v>56</v>
      </c>
      <c r="F12883" s="213" t="s">
        <v>215</v>
      </c>
    </row>
    <row r="12884" spans="1:6" x14ac:dyDescent="0.3">
      <c r="A12884" s="213">
        <v>2015</v>
      </c>
      <c r="B12884" s="213" t="s">
        <v>94</v>
      </c>
      <c r="C12884" s="213" t="s">
        <v>82</v>
      </c>
      <c r="D12884" s="213" t="s">
        <v>59</v>
      </c>
      <c r="E12884" s="213">
        <v>57</v>
      </c>
      <c r="F12884" s="213" t="s">
        <v>215</v>
      </c>
    </row>
    <row r="12885" spans="1:6" x14ac:dyDescent="0.3">
      <c r="A12885" s="213">
        <v>2015</v>
      </c>
      <c r="B12885" s="213" t="s">
        <v>94</v>
      </c>
      <c r="C12885" s="213" t="s">
        <v>82</v>
      </c>
      <c r="D12885" s="213" t="s">
        <v>79</v>
      </c>
      <c r="E12885" s="292">
        <v>1062</v>
      </c>
      <c r="F12885" s="213" t="s">
        <v>215</v>
      </c>
    </row>
    <row r="12886" spans="1:6" x14ac:dyDescent="0.3">
      <c r="A12886" s="213">
        <v>2015</v>
      </c>
      <c r="B12886" s="213" t="s">
        <v>94</v>
      </c>
      <c r="C12886" s="213" t="s">
        <v>82</v>
      </c>
      <c r="D12886" s="213" t="s">
        <v>17</v>
      </c>
      <c r="E12886" s="213">
        <v>624</v>
      </c>
      <c r="F12886" s="213" t="s">
        <v>215</v>
      </c>
    </row>
    <row r="12887" spans="1:6" x14ac:dyDescent="0.3">
      <c r="A12887" s="213">
        <v>2015</v>
      </c>
      <c r="B12887" s="213" t="s">
        <v>94</v>
      </c>
      <c r="C12887" s="213" t="s">
        <v>82</v>
      </c>
      <c r="D12887" s="213" t="s">
        <v>274</v>
      </c>
      <c r="E12887" s="213">
        <v>70</v>
      </c>
      <c r="F12887" s="213" t="s">
        <v>215</v>
      </c>
    </row>
    <row r="12888" spans="1:6" x14ac:dyDescent="0.3">
      <c r="A12888" s="213">
        <v>2015</v>
      </c>
      <c r="B12888" s="213" t="s">
        <v>94</v>
      </c>
      <c r="C12888" s="213" t="s">
        <v>82</v>
      </c>
      <c r="D12888" s="213" t="s">
        <v>66</v>
      </c>
      <c r="E12888" s="213">
        <v>233</v>
      </c>
      <c r="F12888" s="213" t="s">
        <v>215</v>
      </c>
    </row>
    <row r="12889" spans="1:6" x14ac:dyDescent="0.3">
      <c r="A12889" s="213">
        <v>2015</v>
      </c>
      <c r="B12889" s="213" t="s">
        <v>94</v>
      </c>
      <c r="C12889" s="213" t="s">
        <v>82</v>
      </c>
      <c r="D12889" s="213" t="s">
        <v>283</v>
      </c>
      <c r="E12889" s="213">
        <v>62</v>
      </c>
      <c r="F12889" s="213" t="s">
        <v>215</v>
      </c>
    </row>
    <row r="12890" spans="1:6" x14ac:dyDescent="0.3">
      <c r="A12890" s="213">
        <v>2015</v>
      </c>
      <c r="B12890" s="213" t="s">
        <v>94</v>
      </c>
      <c r="C12890" s="213" t="s">
        <v>82</v>
      </c>
      <c r="D12890" s="213" t="s">
        <v>11</v>
      </c>
      <c r="E12890" s="213">
        <v>964</v>
      </c>
      <c r="F12890" s="213" t="s">
        <v>215</v>
      </c>
    </row>
    <row r="12891" spans="1:6" x14ac:dyDescent="0.3">
      <c r="A12891" s="213">
        <v>2015</v>
      </c>
      <c r="B12891" s="213" t="s">
        <v>94</v>
      </c>
      <c r="C12891" s="213" t="s">
        <v>82</v>
      </c>
      <c r="D12891" s="213" t="s">
        <v>56</v>
      </c>
      <c r="E12891" s="213">
        <v>159</v>
      </c>
      <c r="F12891" s="213" t="s">
        <v>215</v>
      </c>
    </row>
    <row r="12892" spans="1:6" x14ac:dyDescent="0.3">
      <c r="A12892" s="213">
        <v>2015</v>
      </c>
      <c r="B12892" s="213" t="s">
        <v>94</v>
      </c>
      <c r="C12892" s="213" t="s">
        <v>82</v>
      </c>
      <c r="D12892" s="213" t="s">
        <v>29</v>
      </c>
      <c r="E12892" s="213">
        <v>322</v>
      </c>
      <c r="F12892" s="213" t="s">
        <v>215</v>
      </c>
    </row>
    <row r="12893" spans="1:6" x14ac:dyDescent="0.3">
      <c r="A12893" s="213">
        <v>2015</v>
      </c>
      <c r="B12893" s="213" t="s">
        <v>94</v>
      </c>
      <c r="C12893" s="213" t="s">
        <v>82</v>
      </c>
      <c r="D12893" s="213" t="s">
        <v>47</v>
      </c>
      <c r="E12893" s="213">
        <v>830</v>
      </c>
      <c r="F12893" s="213" t="s">
        <v>215</v>
      </c>
    </row>
    <row r="12894" spans="1:6" x14ac:dyDescent="0.3">
      <c r="A12894" s="213">
        <v>2015</v>
      </c>
      <c r="B12894" s="213" t="s">
        <v>94</v>
      </c>
      <c r="C12894" s="213" t="s">
        <v>82</v>
      </c>
      <c r="D12894" s="213" t="s">
        <v>57</v>
      </c>
      <c r="E12894" s="213">
        <v>101</v>
      </c>
      <c r="F12894" s="213" t="s">
        <v>215</v>
      </c>
    </row>
    <row r="12895" spans="1:6" x14ac:dyDescent="0.3">
      <c r="A12895" s="213">
        <v>2015</v>
      </c>
      <c r="B12895" s="213" t="s">
        <v>94</v>
      </c>
      <c r="C12895" s="213" t="s">
        <v>82</v>
      </c>
      <c r="D12895" s="213" t="s">
        <v>74</v>
      </c>
      <c r="E12895" s="213">
        <v>667</v>
      </c>
      <c r="F12895" s="213" t="s">
        <v>215</v>
      </c>
    </row>
    <row r="12896" spans="1:6" x14ac:dyDescent="0.3">
      <c r="A12896" s="213">
        <v>2015</v>
      </c>
      <c r="B12896" s="213" t="s">
        <v>94</v>
      </c>
      <c r="C12896" s="213" t="s">
        <v>82</v>
      </c>
      <c r="D12896" s="213" t="s">
        <v>53</v>
      </c>
      <c r="E12896" s="213">
        <v>63</v>
      </c>
      <c r="F12896" s="213" t="s">
        <v>215</v>
      </c>
    </row>
    <row r="12897" spans="1:6" x14ac:dyDescent="0.3">
      <c r="A12897" s="213">
        <v>2015</v>
      </c>
      <c r="B12897" s="213" t="s">
        <v>94</v>
      </c>
      <c r="C12897" s="213" t="s">
        <v>82</v>
      </c>
      <c r="D12897" s="213" t="s">
        <v>33</v>
      </c>
      <c r="E12897" s="213">
        <v>186</v>
      </c>
      <c r="F12897" s="213" t="s">
        <v>215</v>
      </c>
    </row>
    <row r="12898" spans="1:6" x14ac:dyDescent="0.3">
      <c r="A12898" s="213">
        <v>2015</v>
      </c>
      <c r="B12898" s="213" t="s">
        <v>94</v>
      </c>
      <c r="C12898" s="213" t="s">
        <v>82</v>
      </c>
      <c r="D12898" s="213" t="s">
        <v>60</v>
      </c>
      <c r="E12898" s="213">
        <v>372</v>
      </c>
      <c r="F12898" s="213" t="s">
        <v>215</v>
      </c>
    </row>
    <row r="12899" spans="1:6" x14ac:dyDescent="0.3">
      <c r="A12899" s="213">
        <v>2015</v>
      </c>
      <c r="B12899" s="213" t="s">
        <v>94</v>
      </c>
      <c r="C12899" s="213" t="s">
        <v>82</v>
      </c>
      <c r="D12899" s="213" t="s">
        <v>25</v>
      </c>
      <c r="E12899" s="213">
        <v>624</v>
      </c>
      <c r="F12899" s="213" t="s">
        <v>215</v>
      </c>
    </row>
    <row r="12900" spans="1:6" x14ac:dyDescent="0.3">
      <c r="A12900" s="213">
        <v>2015</v>
      </c>
      <c r="B12900" s="213" t="s">
        <v>94</v>
      </c>
      <c r="C12900" s="213" t="s">
        <v>82</v>
      </c>
      <c r="D12900" s="213" t="s">
        <v>7</v>
      </c>
      <c r="E12900" s="213">
        <v>787</v>
      </c>
      <c r="F12900" s="213" t="s">
        <v>215</v>
      </c>
    </row>
    <row r="12901" spans="1:6" x14ac:dyDescent="0.3">
      <c r="A12901" s="213">
        <v>2015</v>
      </c>
      <c r="B12901" s="213" t="s">
        <v>94</v>
      </c>
      <c r="C12901" s="213" t="s">
        <v>82</v>
      </c>
      <c r="D12901" s="213" t="s">
        <v>36</v>
      </c>
      <c r="E12901" s="213">
        <v>203</v>
      </c>
      <c r="F12901" s="213" t="s">
        <v>215</v>
      </c>
    </row>
    <row r="12902" spans="1:6" x14ac:dyDescent="0.3">
      <c r="A12902" s="213">
        <v>2015</v>
      </c>
      <c r="B12902" s="213" t="s">
        <v>94</v>
      </c>
      <c r="C12902" s="213" t="s">
        <v>82</v>
      </c>
      <c r="D12902" s="213" t="s">
        <v>21</v>
      </c>
      <c r="E12902" s="213">
        <v>316</v>
      </c>
      <c r="F12902" s="213" t="s">
        <v>215</v>
      </c>
    </row>
    <row r="12903" spans="1:6" x14ac:dyDescent="0.3">
      <c r="A12903" s="213">
        <v>2015</v>
      </c>
      <c r="B12903" s="213" t="s">
        <v>94</v>
      </c>
      <c r="C12903" s="213" t="s">
        <v>82</v>
      </c>
      <c r="D12903" s="213" t="s">
        <v>42</v>
      </c>
      <c r="E12903" s="213">
        <v>41</v>
      </c>
      <c r="F12903" s="213" t="s">
        <v>215</v>
      </c>
    </row>
    <row r="12904" spans="1:6" x14ac:dyDescent="0.3">
      <c r="A12904" s="213">
        <v>2015</v>
      </c>
      <c r="B12904" s="213" t="s">
        <v>94</v>
      </c>
      <c r="C12904" s="213" t="s">
        <v>82</v>
      </c>
      <c r="D12904" s="213" t="s">
        <v>16</v>
      </c>
      <c r="E12904" s="213">
        <v>591</v>
      </c>
      <c r="F12904" s="213" t="s">
        <v>215</v>
      </c>
    </row>
    <row r="12905" spans="1:6" x14ac:dyDescent="0.3">
      <c r="A12905" s="213">
        <v>2015</v>
      </c>
      <c r="B12905" s="213" t="s">
        <v>94</v>
      </c>
      <c r="C12905" s="213" t="s">
        <v>82</v>
      </c>
      <c r="D12905" s="213" t="s">
        <v>2</v>
      </c>
      <c r="E12905" s="292">
        <v>1351</v>
      </c>
      <c r="F12905" s="213" t="s">
        <v>215</v>
      </c>
    </row>
    <row r="12906" spans="1:6" x14ac:dyDescent="0.3">
      <c r="A12906" s="213">
        <v>2015</v>
      </c>
      <c r="B12906" s="213" t="s">
        <v>94</v>
      </c>
      <c r="C12906" s="213" t="s">
        <v>82</v>
      </c>
      <c r="D12906" s="213" t="s">
        <v>288</v>
      </c>
      <c r="E12906" s="213">
        <v>61</v>
      </c>
      <c r="F12906" s="213" t="s">
        <v>215</v>
      </c>
    </row>
    <row r="12907" spans="1:6" x14ac:dyDescent="0.3">
      <c r="A12907" s="213">
        <v>2015</v>
      </c>
      <c r="B12907" s="213" t="s">
        <v>94</v>
      </c>
      <c r="C12907" s="213" t="s">
        <v>82</v>
      </c>
      <c r="D12907" s="213" t="s">
        <v>4</v>
      </c>
      <c r="E12907" s="292">
        <v>1413</v>
      </c>
      <c r="F12907" s="213" t="s">
        <v>215</v>
      </c>
    </row>
    <row r="12908" spans="1:6" x14ac:dyDescent="0.3">
      <c r="A12908" s="213">
        <v>2015</v>
      </c>
      <c r="B12908" s="213" t="s">
        <v>94</v>
      </c>
      <c r="C12908" s="213" t="s">
        <v>82</v>
      </c>
      <c r="D12908" s="213" t="s">
        <v>38</v>
      </c>
      <c r="E12908" s="213">
        <v>161</v>
      </c>
      <c r="F12908" s="213" t="s">
        <v>215</v>
      </c>
    </row>
    <row r="12909" spans="1:6" x14ac:dyDescent="0.3">
      <c r="A12909" s="213">
        <v>2015</v>
      </c>
      <c r="B12909" s="213" t="s">
        <v>94</v>
      </c>
      <c r="C12909" s="213" t="s">
        <v>82</v>
      </c>
      <c r="D12909" s="213" t="s">
        <v>275</v>
      </c>
      <c r="E12909" s="213">
        <v>248</v>
      </c>
      <c r="F12909" s="213" t="s">
        <v>215</v>
      </c>
    </row>
    <row r="12910" spans="1:6" x14ac:dyDescent="0.3">
      <c r="A12910" s="213">
        <v>2015</v>
      </c>
      <c r="B12910" s="213" t="s">
        <v>94</v>
      </c>
      <c r="C12910" s="213" t="s">
        <v>82</v>
      </c>
      <c r="D12910" s="213" t="s">
        <v>8</v>
      </c>
      <c r="E12910" s="213">
        <v>596</v>
      </c>
      <c r="F12910" s="213" t="s">
        <v>215</v>
      </c>
    </row>
    <row r="12911" spans="1:6" x14ac:dyDescent="0.3">
      <c r="A12911" s="213">
        <v>2015</v>
      </c>
      <c r="B12911" s="213" t="s">
        <v>94</v>
      </c>
      <c r="C12911" s="213" t="s">
        <v>82</v>
      </c>
      <c r="D12911" s="213" t="s">
        <v>78</v>
      </c>
      <c r="E12911" s="292">
        <v>1366</v>
      </c>
      <c r="F12911" s="213" t="s">
        <v>215</v>
      </c>
    </row>
    <row r="12912" spans="1:6" x14ac:dyDescent="0.3">
      <c r="A12912" s="213">
        <v>2015</v>
      </c>
      <c r="B12912" s="213" t="s">
        <v>94</v>
      </c>
      <c r="C12912" s="213" t="s">
        <v>82</v>
      </c>
      <c r="D12912" s="213" t="s">
        <v>27</v>
      </c>
      <c r="E12912" s="213">
        <v>472</v>
      </c>
      <c r="F12912" s="213" t="s">
        <v>215</v>
      </c>
    </row>
    <row r="12913" spans="1:6" x14ac:dyDescent="0.3">
      <c r="A12913" s="213">
        <v>2015</v>
      </c>
      <c r="B12913" s="213" t="s">
        <v>94</v>
      </c>
      <c r="C12913" s="213" t="s">
        <v>82</v>
      </c>
      <c r="D12913" s="213" t="s">
        <v>13</v>
      </c>
      <c r="E12913" s="213">
        <v>254</v>
      </c>
      <c r="F12913" s="213" t="s">
        <v>215</v>
      </c>
    </row>
    <row r="12914" spans="1:6" x14ac:dyDescent="0.3">
      <c r="A12914" s="213">
        <v>2015</v>
      </c>
      <c r="B12914" s="213" t="s">
        <v>94</v>
      </c>
      <c r="C12914" s="213" t="s">
        <v>82</v>
      </c>
      <c r="D12914" s="213" t="s">
        <v>70</v>
      </c>
      <c r="E12914" s="213">
        <v>596</v>
      </c>
      <c r="F12914" s="213" t="s">
        <v>215</v>
      </c>
    </row>
    <row r="12915" spans="1:6" x14ac:dyDescent="0.3">
      <c r="A12915" s="213">
        <v>2015</v>
      </c>
      <c r="B12915" s="213" t="s">
        <v>94</v>
      </c>
      <c r="C12915" s="213" t="s">
        <v>82</v>
      </c>
      <c r="D12915" s="213" t="s">
        <v>72</v>
      </c>
      <c r="E12915" s="213">
        <v>126</v>
      </c>
      <c r="F12915" s="213" t="s">
        <v>215</v>
      </c>
    </row>
    <row r="12916" spans="1:6" x14ac:dyDescent="0.3">
      <c r="A12916" s="213">
        <v>2015</v>
      </c>
      <c r="B12916" s="213" t="s">
        <v>94</v>
      </c>
      <c r="C12916" s="213" t="s">
        <v>82</v>
      </c>
      <c r="D12916" s="213" t="s">
        <v>276</v>
      </c>
      <c r="E12916" s="213">
        <v>63</v>
      </c>
      <c r="F12916" s="213" t="s">
        <v>215</v>
      </c>
    </row>
    <row r="12917" spans="1:6" x14ac:dyDescent="0.3">
      <c r="A12917" s="213">
        <v>2015</v>
      </c>
      <c r="B12917" s="213" t="s">
        <v>94</v>
      </c>
      <c r="C12917" s="213" t="s">
        <v>82</v>
      </c>
      <c r="D12917" s="213" t="s">
        <v>6</v>
      </c>
      <c r="E12917" s="292">
        <v>1307</v>
      </c>
      <c r="F12917" s="213" t="s">
        <v>215</v>
      </c>
    </row>
    <row r="12918" spans="1:6" x14ac:dyDescent="0.3">
      <c r="A12918" s="213">
        <v>2015</v>
      </c>
      <c r="B12918" s="213" t="s">
        <v>94</v>
      </c>
      <c r="C12918" s="213" t="s">
        <v>82</v>
      </c>
      <c r="D12918" s="213" t="s">
        <v>62</v>
      </c>
      <c r="E12918" s="213">
        <v>398</v>
      </c>
      <c r="F12918" s="213" t="s">
        <v>215</v>
      </c>
    </row>
    <row r="12919" spans="1:6" x14ac:dyDescent="0.3">
      <c r="A12919" s="213">
        <v>2015</v>
      </c>
      <c r="B12919" s="213" t="s">
        <v>94</v>
      </c>
      <c r="C12919" s="213" t="s">
        <v>82</v>
      </c>
      <c r="D12919" s="213" t="s">
        <v>5</v>
      </c>
      <c r="E12919" s="292">
        <v>1127</v>
      </c>
      <c r="F12919" s="213" t="s">
        <v>215</v>
      </c>
    </row>
    <row r="12920" spans="1:6" x14ac:dyDescent="0.3">
      <c r="A12920" s="213">
        <v>2015</v>
      </c>
      <c r="B12920" s="213" t="s">
        <v>94</v>
      </c>
      <c r="C12920" s="213" t="s">
        <v>82</v>
      </c>
      <c r="D12920" s="213" t="s">
        <v>37</v>
      </c>
      <c r="E12920" s="213">
        <v>38</v>
      </c>
      <c r="F12920" s="213" t="s">
        <v>215</v>
      </c>
    </row>
    <row r="12921" spans="1:6" x14ac:dyDescent="0.3">
      <c r="A12921" s="213">
        <v>2015</v>
      </c>
      <c r="B12921" s="213" t="s">
        <v>94</v>
      </c>
      <c r="C12921" s="213" t="s">
        <v>82</v>
      </c>
      <c r="D12921" s="213" t="s">
        <v>76</v>
      </c>
      <c r="E12921" s="213">
        <v>901</v>
      </c>
      <c r="F12921" s="213" t="s">
        <v>215</v>
      </c>
    </row>
    <row r="12922" spans="1:6" x14ac:dyDescent="0.3">
      <c r="A12922" s="213">
        <v>2015</v>
      </c>
      <c r="B12922" s="213" t="s">
        <v>94</v>
      </c>
      <c r="C12922" s="213" t="s">
        <v>82</v>
      </c>
      <c r="D12922" s="213" t="s">
        <v>63</v>
      </c>
      <c r="E12922" s="213">
        <v>133</v>
      </c>
      <c r="F12922" s="213" t="s">
        <v>215</v>
      </c>
    </row>
    <row r="12923" spans="1:6" x14ac:dyDescent="0.3">
      <c r="A12923" s="213">
        <v>2015</v>
      </c>
      <c r="B12923" s="213" t="s">
        <v>94</v>
      </c>
      <c r="C12923" s="213" t="s">
        <v>82</v>
      </c>
      <c r="D12923" s="213" t="s">
        <v>277</v>
      </c>
      <c r="E12923" s="213">
        <v>81</v>
      </c>
      <c r="F12923" s="213" t="s">
        <v>215</v>
      </c>
    </row>
    <row r="12924" spans="1:6" x14ac:dyDescent="0.3">
      <c r="A12924" s="213">
        <v>2015</v>
      </c>
      <c r="B12924" s="213" t="s">
        <v>94</v>
      </c>
      <c r="C12924" s="213" t="s">
        <v>82</v>
      </c>
      <c r="D12924" s="213" t="s">
        <v>43</v>
      </c>
      <c r="E12924" s="213">
        <v>250</v>
      </c>
      <c r="F12924" s="213" t="s">
        <v>215</v>
      </c>
    </row>
    <row r="12925" spans="1:6" x14ac:dyDescent="0.3">
      <c r="A12925" s="213">
        <v>2015</v>
      </c>
      <c r="B12925" s="213" t="s">
        <v>94</v>
      </c>
      <c r="C12925" s="213" t="s">
        <v>82</v>
      </c>
      <c r="D12925" s="213" t="s">
        <v>65</v>
      </c>
      <c r="E12925" s="213">
        <v>303</v>
      </c>
      <c r="F12925" s="213" t="s">
        <v>215</v>
      </c>
    </row>
    <row r="12926" spans="1:6" x14ac:dyDescent="0.3">
      <c r="A12926" s="213">
        <v>2015</v>
      </c>
      <c r="B12926" s="213" t="s">
        <v>94</v>
      </c>
      <c r="C12926" s="213" t="s">
        <v>82</v>
      </c>
      <c r="D12926" s="213" t="s">
        <v>22</v>
      </c>
      <c r="E12926" s="213">
        <v>292</v>
      </c>
      <c r="F12926" s="213" t="s">
        <v>215</v>
      </c>
    </row>
    <row r="12927" spans="1:6" x14ac:dyDescent="0.3">
      <c r="A12927" s="213">
        <v>2015</v>
      </c>
      <c r="B12927" s="213" t="s">
        <v>94</v>
      </c>
      <c r="C12927" s="213" t="s">
        <v>82</v>
      </c>
      <c r="D12927" s="213" t="s">
        <v>61</v>
      </c>
      <c r="E12927" s="213">
        <v>199</v>
      </c>
      <c r="F12927" s="213" t="s">
        <v>215</v>
      </c>
    </row>
    <row r="12928" spans="1:6" x14ac:dyDescent="0.3">
      <c r="A12928" s="213">
        <v>2015</v>
      </c>
      <c r="B12928" s="213" t="s">
        <v>94</v>
      </c>
      <c r="C12928" s="213" t="s">
        <v>82</v>
      </c>
      <c r="D12928" s="213" t="s">
        <v>23</v>
      </c>
      <c r="E12928" s="213">
        <v>326</v>
      </c>
      <c r="F12928" s="213" t="s">
        <v>215</v>
      </c>
    </row>
    <row r="12929" spans="1:6" x14ac:dyDescent="0.3">
      <c r="A12929" s="213">
        <v>2015</v>
      </c>
      <c r="B12929" s="213" t="s">
        <v>94</v>
      </c>
      <c r="C12929" s="213" t="s">
        <v>82</v>
      </c>
      <c r="D12929" s="213" t="s">
        <v>12</v>
      </c>
      <c r="E12929" s="213">
        <v>266</v>
      </c>
      <c r="F12929" s="213" t="s">
        <v>215</v>
      </c>
    </row>
    <row r="12930" spans="1:6" x14ac:dyDescent="0.3">
      <c r="A12930" s="213">
        <v>2015</v>
      </c>
      <c r="B12930" s="213" t="s">
        <v>94</v>
      </c>
      <c r="C12930" s="213" t="s">
        <v>82</v>
      </c>
      <c r="D12930" s="213" t="s">
        <v>278</v>
      </c>
      <c r="E12930" s="213">
        <v>315</v>
      </c>
      <c r="F12930" s="213" t="s">
        <v>215</v>
      </c>
    </row>
    <row r="12931" spans="1:6" x14ac:dyDescent="0.3">
      <c r="A12931" s="213">
        <v>2015</v>
      </c>
      <c r="B12931" s="213" t="s">
        <v>94</v>
      </c>
      <c r="C12931" s="213" t="s">
        <v>82</v>
      </c>
      <c r="D12931" s="213" t="s">
        <v>19</v>
      </c>
      <c r="E12931" s="213">
        <v>408</v>
      </c>
      <c r="F12931" s="213" t="s">
        <v>215</v>
      </c>
    </row>
    <row r="12932" spans="1:6" x14ac:dyDescent="0.3">
      <c r="A12932" s="213">
        <v>2015</v>
      </c>
      <c r="B12932" s="213" t="s">
        <v>94</v>
      </c>
      <c r="C12932" s="213" t="s">
        <v>82</v>
      </c>
      <c r="D12932" s="213" t="s">
        <v>45</v>
      </c>
      <c r="E12932" s="213">
        <v>89</v>
      </c>
      <c r="F12932" s="213" t="s">
        <v>215</v>
      </c>
    </row>
    <row r="12933" spans="1:6" x14ac:dyDescent="0.3">
      <c r="A12933" s="213">
        <v>2015</v>
      </c>
      <c r="B12933" s="213" t="s">
        <v>94</v>
      </c>
      <c r="C12933" s="213" t="s">
        <v>82</v>
      </c>
      <c r="D12933" s="213" t="s">
        <v>48</v>
      </c>
      <c r="E12933" s="213">
        <v>215</v>
      </c>
      <c r="F12933" s="213" t="s">
        <v>215</v>
      </c>
    </row>
    <row r="12934" spans="1:6" x14ac:dyDescent="0.3">
      <c r="A12934" s="213">
        <v>2015</v>
      </c>
      <c r="B12934" s="213" t="s">
        <v>94</v>
      </c>
      <c r="C12934" s="213" t="s">
        <v>82</v>
      </c>
      <c r="D12934" s="213" t="s">
        <v>34</v>
      </c>
      <c r="E12934" s="213">
        <v>111</v>
      </c>
      <c r="F12934" s="213" t="s">
        <v>215</v>
      </c>
    </row>
    <row r="12935" spans="1:6" x14ac:dyDescent="0.3">
      <c r="A12935" s="213">
        <v>2015</v>
      </c>
      <c r="B12935" s="213" t="s">
        <v>94</v>
      </c>
      <c r="C12935" s="213" t="s">
        <v>82</v>
      </c>
      <c r="D12935" s="213" t="s">
        <v>3</v>
      </c>
      <c r="E12935" s="292">
        <v>1211</v>
      </c>
      <c r="F12935" s="213" t="s">
        <v>215</v>
      </c>
    </row>
    <row r="12936" spans="1:6" x14ac:dyDescent="0.3">
      <c r="A12936" s="213">
        <v>2015</v>
      </c>
      <c r="B12936" s="213" t="s">
        <v>94</v>
      </c>
      <c r="C12936" s="213" t="s">
        <v>82</v>
      </c>
      <c r="D12936" s="213" t="s">
        <v>80</v>
      </c>
      <c r="E12936" s="213">
        <v>375</v>
      </c>
      <c r="F12936" s="213" t="s">
        <v>215</v>
      </c>
    </row>
    <row r="12937" spans="1:6" x14ac:dyDescent="0.3">
      <c r="A12937" s="213">
        <v>2015</v>
      </c>
      <c r="B12937" s="213" t="s">
        <v>94</v>
      </c>
      <c r="C12937" s="213" t="s">
        <v>82</v>
      </c>
      <c r="D12937" s="213" t="s">
        <v>39</v>
      </c>
      <c r="E12937" s="213">
        <v>459</v>
      </c>
      <c r="F12937" s="213" t="s">
        <v>215</v>
      </c>
    </row>
    <row r="12938" spans="1:6" x14ac:dyDescent="0.3">
      <c r="A12938" s="213">
        <v>2015</v>
      </c>
      <c r="B12938" s="213" t="s">
        <v>94</v>
      </c>
      <c r="C12938" s="213" t="s">
        <v>82</v>
      </c>
      <c r="D12938" s="213" t="s">
        <v>14</v>
      </c>
      <c r="E12938" s="213">
        <v>767</v>
      </c>
      <c r="F12938" s="213" t="s">
        <v>215</v>
      </c>
    </row>
    <row r="12939" spans="1:6" x14ac:dyDescent="0.3">
      <c r="A12939" s="213">
        <v>2015</v>
      </c>
      <c r="B12939" s="213" t="s">
        <v>94</v>
      </c>
      <c r="C12939" s="213" t="s">
        <v>82</v>
      </c>
      <c r="D12939" s="213" t="s">
        <v>68</v>
      </c>
      <c r="E12939" s="213">
        <v>137</v>
      </c>
      <c r="F12939" s="213" t="s">
        <v>215</v>
      </c>
    </row>
    <row r="12940" spans="1:6" x14ac:dyDescent="0.3">
      <c r="A12940" s="213">
        <v>2015</v>
      </c>
      <c r="B12940" s="213" t="s">
        <v>94</v>
      </c>
      <c r="C12940" s="213" t="s">
        <v>82</v>
      </c>
      <c r="D12940" s="213" t="s">
        <v>69</v>
      </c>
      <c r="E12940" s="213">
        <v>152</v>
      </c>
      <c r="F12940" s="213" t="s">
        <v>215</v>
      </c>
    </row>
    <row r="12941" spans="1:6" x14ac:dyDescent="0.3">
      <c r="A12941" s="213">
        <v>2015</v>
      </c>
      <c r="B12941" s="213" t="s">
        <v>94</v>
      </c>
      <c r="C12941" s="213" t="s">
        <v>82</v>
      </c>
      <c r="D12941" s="213" t="s">
        <v>50</v>
      </c>
      <c r="E12941" s="213">
        <v>52</v>
      </c>
      <c r="F12941" s="213" t="s">
        <v>215</v>
      </c>
    </row>
    <row r="12942" spans="1:6" x14ac:dyDescent="0.3">
      <c r="A12942" s="213">
        <v>2015</v>
      </c>
      <c r="B12942" s="213" t="s">
        <v>94</v>
      </c>
      <c r="C12942" s="213" t="s">
        <v>82</v>
      </c>
      <c r="D12942" s="213" t="s">
        <v>279</v>
      </c>
      <c r="E12942" s="213">
        <v>64</v>
      </c>
      <c r="F12942" s="213" t="s">
        <v>215</v>
      </c>
    </row>
    <row r="12943" spans="1:6" x14ac:dyDescent="0.3">
      <c r="A12943" s="213">
        <v>2015</v>
      </c>
      <c r="B12943" s="213" t="s">
        <v>94</v>
      </c>
      <c r="C12943" s="213" t="s">
        <v>82</v>
      </c>
      <c r="D12943" s="213" t="s">
        <v>24</v>
      </c>
      <c r="E12943" s="213">
        <v>793</v>
      </c>
      <c r="F12943" s="213" t="s">
        <v>215</v>
      </c>
    </row>
    <row r="12944" spans="1:6" x14ac:dyDescent="0.3">
      <c r="A12944" s="213">
        <v>2015</v>
      </c>
      <c r="B12944" s="213" t="s">
        <v>94</v>
      </c>
      <c r="C12944" s="213" t="s">
        <v>82</v>
      </c>
      <c r="D12944" s="213" t="s">
        <v>9</v>
      </c>
      <c r="E12944" s="213">
        <v>637</v>
      </c>
      <c r="F12944" s="213" t="s">
        <v>215</v>
      </c>
    </row>
    <row r="12945" spans="1:6" x14ac:dyDescent="0.3">
      <c r="A12945" s="213">
        <v>2015</v>
      </c>
      <c r="B12945" s="213" t="s">
        <v>94</v>
      </c>
      <c r="C12945" s="213" t="s">
        <v>82</v>
      </c>
      <c r="D12945" s="213" t="s">
        <v>67</v>
      </c>
      <c r="E12945" s="213">
        <v>360</v>
      </c>
      <c r="F12945" s="213" t="s">
        <v>215</v>
      </c>
    </row>
    <row r="12946" spans="1:6" x14ac:dyDescent="0.3">
      <c r="A12946" s="213">
        <v>2015</v>
      </c>
      <c r="B12946" s="213" t="s">
        <v>94</v>
      </c>
      <c r="C12946" s="213" t="s">
        <v>82</v>
      </c>
      <c r="D12946" s="213" t="s">
        <v>28</v>
      </c>
      <c r="E12946" s="213">
        <v>429</v>
      </c>
      <c r="F12946" s="213" t="s">
        <v>215</v>
      </c>
    </row>
    <row r="12947" spans="1:6" x14ac:dyDescent="0.3">
      <c r="A12947" s="213">
        <v>2015</v>
      </c>
      <c r="B12947" s="213" t="s">
        <v>94</v>
      </c>
      <c r="C12947" s="213" t="s">
        <v>82</v>
      </c>
      <c r="D12947" s="213" t="s">
        <v>31</v>
      </c>
      <c r="E12947" s="213">
        <v>316</v>
      </c>
      <c r="F12947" s="213" t="s">
        <v>215</v>
      </c>
    </row>
    <row r="12948" spans="1:6" x14ac:dyDescent="0.3">
      <c r="A12948" s="213">
        <v>2015</v>
      </c>
      <c r="B12948" s="213" t="s">
        <v>94</v>
      </c>
      <c r="C12948" s="213" t="s">
        <v>82</v>
      </c>
      <c r="D12948" s="213" t="s">
        <v>64</v>
      </c>
      <c r="E12948" s="213">
        <v>520</v>
      </c>
      <c r="F12948" s="213" t="s">
        <v>215</v>
      </c>
    </row>
    <row r="12949" spans="1:6" x14ac:dyDescent="0.3">
      <c r="A12949" s="213">
        <v>2015</v>
      </c>
      <c r="B12949" s="213" t="s">
        <v>94</v>
      </c>
      <c r="C12949" s="213" t="s">
        <v>82</v>
      </c>
      <c r="D12949" s="213" t="s">
        <v>280</v>
      </c>
      <c r="E12949" s="213">
        <v>115</v>
      </c>
      <c r="F12949" s="213" t="s">
        <v>215</v>
      </c>
    </row>
    <row r="12950" spans="1:6" x14ac:dyDescent="0.3">
      <c r="A12950" s="213">
        <v>2015</v>
      </c>
      <c r="B12950" s="213" t="s">
        <v>94</v>
      </c>
      <c r="C12950" s="213" t="s">
        <v>82</v>
      </c>
      <c r="D12950" s="213" t="s">
        <v>73</v>
      </c>
      <c r="E12950" s="213">
        <v>802</v>
      </c>
      <c r="F12950" s="213" t="s">
        <v>215</v>
      </c>
    </row>
    <row r="12951" spans="1:6" x14ac:dyDescent="0.3">
      <c r="A12951" s="213">
        <v>2015</v>
      </c>
      <c r="B12951" s="213" t="s">
        <v>94</v>
      </c>
      <c r="C12951" s="213" t="s">
        <v>82</v>
      </c>
      <c r="D12951" s="213" t="s">
        <v>26</v>
      </c>
      <c r="E12951" s="213">
        <v>319</v>
      </c>
      <c r="F12951" s="213" t="s">
        <v>215</v>
      </c>
    </row>
    <row r="12952" spans="1:6" x14ac:dyDescent="0.3">
      <c r="A12952" s="213">
        <v>2015</v>
      </c>
      <c r="B12952" s="213" t="s">
        <v>94</v>
      </c>
      <c r="C12952" s="213" t="s">
        <v>82</v>
      </c>
      <c r="D12952" s="213" t="s">
        <v>32</v>
      </c>
      <c r="E12952" s="213">
        <v>318</v>
      </c>
      <c r="F12952" s="213" t="s">
        <v>215</v>
      </c>
    </row>
    <row r="12953" spans="1:6" x14ac:dyDescent="0.3">
      <c r="A12953" s="213">
        <v>2015</v>
      </c>
      <c r="B12953" s="213" t="s">
        <v>94</v>
      </c>
      <c r="C12953" s="213" t="s">
        <v>82</v>
      </c>
      <c r="D12953" s="213" t="s">
        <v>46</v>
      </c>
      <c r="E12953" s="213">
        <v>609</v>
      </c>
      <c r="F12953" s="213" t="s">
        <v>215</v>
      </c>
    </row>
    <row r="12954" spans="1:6" x14ac:dyDescent="0.3">
      <c r="A12954" s="213">
        <v>2015</v>
      </c>
      <c r="B12954" s="213" t="s">
        <v>94</v>
      </c>
      <c r="C12954" s="213" t="s">
        <v>82</v>
      </c>
      <c r="D12954" s="213" t="s">
        <v>75</v>
      </c>
      <c r="E12954" s="213">
        <v>511</v>
      </c>
      <c r="F12954" s="213" t="s">
        <v>215</v>
      </c>
    </row>
    <row r="12955" spans="1:6" x14ac:dyDescent="0.3">
      <c r="A12955" s="213">
        <v>2015</v>
      </c>
      <c r="B12955" s="213" t="s">
        <v>94</v>
      </c>
      <c r="C12955" s="213" t="s">
        <v>82</v>
      </c>
      <c r="D12955" s="213" t="s">
        <v>10</v>
      </c>
      <c r="E12955" s="292">
        <v>1141</v>
      </c>
      <c r="F12955" s="213" t="s">
        <v>215</v>
      </c>
    </row>
    <row r="12956" spans="1:6" x14ac:dyDescent="0.3">
      <c r="A12956" s="213">
        <v>2015</v>
      </c>
      <c r="B12956" s="213" t="s">
        <v>94</v>
      </c>
      <c r="C12956" s="213" t="s">
        <v>82</v>
      </c>
      <c r="D12956" s="213" t="s">
        <v>291</v>
      </c>
      <c r="E12956" s="213">
        <v>109</v>
      </c>
      <c r="F12956" s="213" t="s">
        <v>215</v>
      </c>
    </row>
    <row r="12957" spans="1:6" x14ac:dyDescent="0.3">
      <c r="A12957" s="213">
        <v>2015</v>
      </c>
      <c r="B12957" s="213" t="s">
        <v>94</v>
      </c>
      <c r="C12957" s="213" t="s">
        <v>82</v>
      </c>
      <c r="D12957" s="213" t="s">
        <v>15</v>
      </c>
      <c r="E12957" s="213">
        <v>888</v>
      </c>
      <c r="F12957" s="213" t="s">
        <v>215</v>
      </c>
    </row>
    <row r="12958" spans="1:6" x14ac:dyDescent="0.3">
      <c r="A12958" s="213">
        <v>2015</v>
      </c>
      <c r="B12958" s="213" t="s">
        <v>94</v>
      </c>
      <c r="C12958" s="213" t="s">
        <v>82</v>
      </c>
      <c r="D12958" s="213" t="s">
        <v>18</v>
      </c>
      <c r="E12958" s="292">
        <v>1656</v>
      </c>
      <c r="F12958" s="213" t="s">
        <v>215</v>
      </c>
    </row>
    <row r="12959" spans="1:6" x14ac:dyDescent="0.3">
      <c r="A12959" s="213">
        <v>2015</v>
      </c>
      <c r="B12959" s="213" t="s">
        <v>94</v>
      </c>
      <c r="C12959" s="213" t="s">
        <v>82</v>
      </c>
      <c r="D12959" s="213" t="s">
        <v>77</v>
      </c>
      <c r="E12959" s="213">
        <v>375</v>
      </c>
      <c r="F12959" s="213" t="s">
        <v>215</v>
      </c>
    </row>
    <row r="12960" spans="1:6" x14ac:dyDescent="0.3">
      <c r="A12960" s="213">
        <v>2015</v>
      </c>
      <c r="B12960" s="213" t="s">
        <v>94</v>
      </c>
      <c r="C12960" s="213" t="s">
        <v>82</v>
      </c>
      <c r="D12960" s="213" t="s">
        <v>44</v>
      </c>
      <c r="E12960" s="213">
        <v>95</v>
      </c>
      <c r="F12960" s="213" t="s">
        <v>215</v>
      </c>
    </row>
    <row r="12961" spans="1:6" x14ac:dyDescent="0.3">
      <c r="A12961" s="213">
        <v>2015</v>
      </c>
      <c r="B12961" s="213" t="s">
        <v>94</v>
      </c>
      <c r="C12961" s="213" t="s">
        <v>82</v>
      </c>
      <c r="D12961" s="213" t="s">
        <v>71</v>
      </c>
      <c r="E12961" s="213">
        <v>325</v>
      </c>
      <c r="F12961" s="213" t="s">
        <v>215</v>
      </c>
    </row>
    <row r="12962" spans="1:6" x14ac:dyDescent="0.3">
      <c r="A12962" s="213">
        <v>2015</v>
      </c>
      <c r="B12962" s="213" t="s">
        <v>94</v>
      </c>
      <c r="C12962" s="213" t="s">
        <v>82</v>
      </c>
      <c r="D12962" s="213" t="s">
        <v>52</v>
      </c>
      <c r="E12962" s="213">
        <v>86</v>
      </c>
      <c r="F12962" s="213" t="s">
        <v>215</v>
      </c>
    </row>
    <row r="12963" spans="1:6" x14ac:dyDescent="0.3">
      <c r="A12963" s="213">
        <v>2015</v>
      </c>
      <c r="B12963" s="213" t="s">
        <v>94</v>
      </c>
      <c r="C12963" s="213" t="s">
        <v>82</v>
      </c>
      <c r="D12963" s="213" t="s">
        <v>20</v>
      </c>
      <c r="E12963" s="213">
        <v>519</v>
      </c>
      <c r="F12963" s="213" t="s">
        <v>215</v>
      </c>
    </row>
    <row r="12964" spans="1:6" x14ac:dyDescent="0.3">
      <c r="A12964" s="213">
        <v>2015</v>
      </c>
      <c r="B12964" s="213" t="s">
        <v>94</v>
      </c>
      <c r="C12964" s="213" t="s">
        <v>82</v>
      </c>
      <c r="D12964" s="213" t="s">
        <v>95</v>
      </c>
      <c r="E12964" s="292">
        <v>1334</v>
      </c>
      <c r="F12964" s="213" t="s">
        <v>215</v>
      </c>
    </row>
    <row r="12965" spans="1:6" x14ac:dyDescent="0.3">
      <c r="A12965" s="213">
        <v>2015</v>
      </c>
      <c r="B12965" s="213" t="s">
        <v>94</v>
      </c>
      <c r="C12965" s="213" t="s">
        <v>82</v>
      </c>
      <c r="D12965" s="213" t="s">
        <v>30</v>
      </c>
      <c r="E12965" s="213">
        <v>125</v>
      </c>
      <c r="F12965" s="213" t="s">
        <v>215</v>
      </c>
    </row>
    <row r="12966" spans="1:6" x14ac:dyDescent="0.3">
      <c r="A12966" s="213">
        <v>2015</v>
      </c>
      <c r="B12966" s="213" t="s">
        <v>94</v>
      </c>
      <c r="C12966" s="213" t="s">
        <v>82</v>
      </c>
      <c r="D12966" s="213" t="s">
        <v>281</v>
      </c>
      <c r="E12966" s="292">
        <v>3662</v>
      </c>
      <c r="F12966" s="213" t="s">
        <v>215</v>
      </c>
    </row>
    <row r="12967" spans="1:6" x14ac:dyDescent="0.3">
      <c r="A12967" s="213">
        <v>2015</v>
      </c>
      <c r="B12967" s="213" t="s">
        <v>94</v>
      </c>
      <c r="C12967" s="213" t="s">
        <v>82</v>
      </c>
      <c r="D12967" s="213" t="s">
        <v>282</v>
      </c>
      <c r="E12967" s="213">
        <v>134</v>
      </c>
      <c r="F12967" s="213" t="s">
        <v>215</v>
      </c>
    </row>
    <row r="12968" spans="1:6" x14ac:dyDescent="0.3">
      <c r="A12968" s="213">
        <v>2015</v>
      </c>
      <c r="B12968" s="213" t="s">
        <v>94</v>
      </c>
      <c r="C12968" s="213" t="s">
        <v>82</v>
      </c>
      <c r="D12968" s="213" t="s">
        <v>145</v>
      </c>
      <c r="E12968" s="292">
        <v>12821</v>
      </c>
      <c r="F12968" s="213" t="s">
        <v>215</v>
      </c>
    </row>
    <row r="12969" spans="1:6" x14ac:dyDescent="0.3">
      <c r="A12969" s="213">
        <v>2015</v>
      </c>
      <c r="B12969" s="213" t="s">
        <v>94</v>
      </c>
      <c r="C12969" s="213" t="s">
        <v>82</v>
      </c>
      <c r="D12969" s="213" t="s">
        <v>146</v>
      </c>
      <c r="E12969" s="292">
        <v>8418</v>
      </c>
      <c r="F12969" s="213" t="s">
        <v>215</v>
      </c>
    </row>
    <row r="12970" spans="1:6" x14ac:dyDescent="0.3">
      <c r="A12970" s="213">
        <v>2015</v>
      </c>
      <c r="B12970" s="213" t="s">
        <v>94</v>
      </c>
      <c r="C12970" s="213" t="s">
        <v>82</v>
      </c>
      <c r="D12970" s="213" t="s">
        <v>147</v>
      </c>
      <c r="E12970" s="292">
        <v>17509</v>
      </c>
      <c r="F12970" s="213" t="s">
        <v>215</v>
      </c>
    </row>
    <row r="12971" spans="1:6" x14ac:dyDescent="0.3">
      <c r="A12971" s="213">
        <v>2015</v>
      </c>
      <c r="B12971" s="213" t="s">
        <v>94</v>
      </c>
      <c r="C12971" s="213" t="s">
        <v>87</v>
      </c>
      <c r="D12971" s="213" t="s">
        <v>35</v>
      </c>
      <c r="E12971" s="213">
        <v>70</v>
      </c>
      <c r="F12971" s="213" t="s">
        <v>215</v>
      </c>
    </row>
    <row r="12972" spans="1:6" x14ac:dyDescent="0.3">
      <c r="A12972" s="213">
        <v>2015</v>
      </c>
      <c r="B12972" s="213" t="s">
        <v>94</v>
      </c>
      <c r="C12972" s="213" t="s">
        <v>87</v>
      </c>
      <c r="D12972" s="213" t="s">
        <v>41</v>
      </c>
      <c r="E12972" s="213">
        <v>47</v>
      </c>
      <c r="F12972" s="213" t="s">
        <v>215</v>
      </c>
    </row>
    <row r="12973" spans="1:6" x14ac:dyDescent="0.3">
      <c r="A12973" s="213">
        <v>2015</v>
      </c>
      <c r="B12973" s="213" t="s">
        <v>94</v>
      </c>
      <c r="C12973" s="213" t="s">
        <v>87</v>
      </c>
      <c r="D12973" s="213" t="s">
        <v>59</v>
      </c>
      <c r="E12973" s="213">
        <v>105</v>
      </c>
      <c r="F12973" s="213" t="s">
        <v>215</v>
      </c>
    </row>
    <row r="12974" spans="1:6" x14ac:dyDescent="0.3">
      <c r="A12974" s="213">
        <v>2015</v>
      </c>
      <c r="B12974" s="213" t="s">
        <v>94</v>
      </c>
      <c r="C12974" s="213" t="s">
        <v>87</v>
      </c>
      <c r="D12974" s="213" t="s">
        <v>79</v>
      </c>
      <c r="E12974" s="292">
        <v>1380</v>
      </c>
      <c r="F12974" s="213" t="s">
        <v>215</v>
      </c>
    </row>
    <row r="12975" spans="1:6" x14ac:dyDescent="0.3">
      <c r="A12975" s="213">
        <v>2015</v>
      </c>
      <c r="B12975" s="213" t="s">
        <v>94</v>
      </c>
      <c r="C12975" s="213" t="s">
        <v>87</v>
      </c>
      <c r="D12975" s="213" t="s">
        <v>17</v>
      </c>
      <c r="E12975" s="213">
        <v>839</v>
      </c>
      <c r="F12975" s="213" t="s">
        <v>215</v>
      </c>
    </row>
    <row r="12976" spans="1:6" x14ac:dyDescent="0.3">
      <c r="A12976" s="213">
        <v>2015</v>
      </c>
      <c r="B12976" s="213" t="s">
        <v>94</v>
      </c>
      <c r="C12976" s="213" t="s">
        <v>87</v>
      </c>
      <c r="D12976" s="213" t="s">
        <v>274</v>
      </c>
      <c r="E12976" s="213">
        <v>92</v>
      </c>
      <c r="F12976" s="213" t="s">
        <v>215</v>
      </c>
    </row>
    <row r="12977" spans="1:6" x14ac:dyDescent="0.3">
      <c r="A12977" s="213">
        <v>2015</v>
      </c>
      <c r="B12977" s="213" t="s">
        <v>94</v>
      </c>
      <c r="C12977" s="213" t="s">
        <v>87</v>
      </c>
      <c r="D12977" s="213" t="s">
        <v>66</v>
      </c>
      <c r="E12977" s="213">
        <v>214</v>
      </c>
      <c r="F12977" s="213" t="s">
        <v>215</v>
      </c>
    </row>
    <row r="12978" spans="1:6" x14ac:dyDescent="0.3">
      <c r="A12978" s="213">
        <v>2015</v>
      </c>
      <c r="B12978" s="213" t="s">
        <v>94</v>
      </c>
      <c r="C12978" s="213" t="s">
        <v>87</v>
      </c>
      <c r="D12978" s="213" t="s">
        <v>283</v>
      </c>
      <c r="E12978" s="213">
        <v>74</v>
      </c>
      <c r="F12978" s="213" t="s">
        <v>215</v>
      </c>
    </row>
    <row r="12979" spans="1:6" x14ac:dyDescent="0.3">
      <c r="A12979" s="213">
        <v>2015</v>
      </c>
      <c r="B12979" s="213" t="s">
        <v>94</v>
      </c>
      <c r="C12979" s="213" t="s">
        <v>87</v>
      </c>
      <c r="D12979" s="213" t="s">
        <v>11</v>
      </c>
      <c r="E12979" s="292">
        <v>1360</v>
      </c>
      <c r="F12979" s="213" t="s">
        <v>215</v>
      </c>
    </row>
    <row r="12980" spans="1:6" x14ac:dyDescent="0.3">
      <c r="A12980" s="213">
        <v>2015</v>
      </c>
      <c r="B12980" s="213" t="s">
        <v>94</v>
      </c>
      <c r="C12980" s="213" t="s">
        <v>87</v>
      </c>
      <c r="D12980" s="213" t="s">
        <v>56</v>
      </c>
      <c r="E12980" s="213">
        <v>298</v>
      </c>
      <c r="F12980" s="213" t="s">
        <v>215</v>
      </c>
    </row>
    <row r="12981" spans="1:6" x14ac:dyDescent="0.3">
      <c r="A12981" s="213">
        <v>2015</v>
      </c>
      <c r="B12981" s="213" t="s">
        <v>94</v>
      </c>
      <c r="C12981" s="213" t="s">
        <v>87</v>
      </c>
      <c r="D12981" s="213" t="s">
        <v>29</v>
      </c>
      <c r="E12981" s="213">
        <v>409</v>
      </c>
      <c r="F12981" s="213" t="s">
        <v>215</v>
      </c>
    </row>
    <row r="12982" spans="1:6" x14ac:dyDescent="0.3">
      <c r="A12982" s="213">
        <v>2015</v>
      </c>
      <c r="B12982" s="213" t="s">
        <v>94</v>
      </c>
      <c r="C12982" s="213" t="s">
        <v>87</v>
      </c>
      <c r="D12982" s="213" t="s">
        <v>40</v>
      </c>
      <c r="E12982" s="213">
        <v>32</v>
      </c>
      <c r="F12982" s="213" t="s">
        <v>215</v>
      </c>
    </row>
    <row r="12983" spans="1:6" x14ac:dyDescent="0.3">
      <c r="A12983" s="213">
        <v>2015</v>
      </c>
      <c r="B12983" s="213" t="s">
        <v>94</v>
      </c>
      <c r="C12983" s="213" t="s">
        <v>87</v>
      </c>
      <c r="D12983" s="213" t="s">
        <v>47</v>
      </c>
      <c r="E12983" s="213">
        <v>946</v>
      </c>
      <c r="F12983" s="213" t="s">
        <v>215</v>
      </c>
    </row>
    <row r="12984" spans="1:6" x14ac:dyDescent="0.3">
      <c r="A12984" s="213">
        <v>2015</v>
      </c>
      <c r="B12984" s="213" t="s">
        <v>94</v>
      </c>
      <c r="C12984" s="213" t="s">
        <v>87</v>
      </c>
      <c r="D12984" s="213" t="s">
        <v>57</v>
      </c>
      <c r="E12984" s="213">
        <v>204</v>
      </c>
      <c r="F12984" s="213" t="s">
        <v>215</v>
      </c>
    </row>
    <row r="12985" spans="1:6" x14ac:dyDescent="0.3">
      <c r="A12985" s="213">
        <v>2015</v>
      </c>
      <c r="B12985" s="213" t="s">
        <v>94</v>
      </c>
      <c r="C12985" s="213" t="s">
        <v>87</v>
      </c>
      <c r="D12985" s="213" t="s">
        <v>74</v>
      </c>
      <c r="E12985" s="213">
        <v>982</v>
      </c>
      <c r="F12985" s="213" t="s">
        <v>215</v>
      </c>
    </row>
    <row r="12986" spans="1:6" x14ac:dyDescent="0.3">
      <c r="A12986" s="213">
        <v>2015</v>
      </c>
      <c r="B12986" s="213" t="s">
        <v>94</v>
      </c>
      <c r="C12986" s="213" t="s">
        <v>87</v>
      </c>
      <c r="D12986" s="213" t="s">
        <v>53</v>
      </c>
      <c r="E12986" s="213">
        <v>131</v>
      </c>
      <c r="F12986" s="213" t="s">
        <v>215</v>
      </c>
    </row>
    <row r="12987" spans="1:6" x14ac:dyDescent="0.3">
      <c r="A12987" s="213">
        <v>2015</v>
      </c>
      <c r="B12987" s="213" t="s">
        <v>94</v>
      </c>
      <c r="C12987" s="213" t="s">
        <v>87</v>
      </c>
      <c r="D12987" s="213" t="s">
        <v>284</v>
      </c>
      <c r="E12987" s="213">
        <v>30</v>
      </c>
      <c r="F12987" s="213" t="s">
        <v>215</v>
      </c>
    </row>
    <row r="12988" spans="1:6" x14ac:dyDescent="0.3">
      <c r="A12988" s="213">
        <v>2015</v>
      </c>
      <c r="B12988" s="213" t="s">
        <v>94</v>
      </c>
      <c r="C12988" s="213" t="s">
        <v>87</v>
      </c>
      <c r="D12988" s="213" t="s">
        <v>49</v>
      </c>
      <c r="E12988" s="213">
        <v>55</v>
      </c>
      <c r="F12988" s="213" t="s">
        <v>215</v>
      </c>
    </row>
    <row r="12989" spans="1:6" x14ac:dyDescent="0.3">
      <c r="A12989" s="213">
        <v>2015</v>
      </c>
      <c r="B12989" s="213" t="s">
        <v>94</v>
      </c>
      <c r="C12989" s="213" t="s">
        <v>87</v>
      </c>
      <c r="D12989" s="213" t="s">
        <v>33</v>
      </c>
      <c r="E12989" s="213">
        <v>267</v>
      </c>
      <c r="F12989" s="213" t="s">
        <v>215</v>
      </c>
    </row>
    <row r="12990" spans="1:6" x14ac:dyDescent="0.3">
      <c r="A12990" s="213">
        <v>2015</v>
      </c>
      <c r="B12990" s="213" t="s">
        <v>94</v>
      </c>
      <c r="C12990" s="213" t="s">
        <v>87</v>
      </c>
      <c r="D12990" s="213" t="s">
        <v>60</v>
      </c>
      <c r="E12990" s="213">
        <v>373</v>
      </c>
      <c r="F12990" s="213" t="s">
        <v>215</v>
      </c>
    </row>
    <row r="12991" spans="1:6" x14ac:dyDescent="0.3">
      <c r="A12991" s="213">
        <v>2015</v>
      </c>
      <c r="B12991" s="213" t="s">
        <v>94</v>
      </c>
      <c r="C12991" s="213" t="s">
        <v>87</v>
      </c>
      <c r="D12991" s="213" t="s">
        <v>25</v>
      </c>
      <c r="E12991" s="213">
        <v>960</v>
      </c>
      <c r="F12991" s="213" t="s">
        <v>215</v>
      </c>
    </row>
    <row r="12992" spans="1:6" x14ac:dyDescent="0.3">
      <c r="A12992" s="213">
        <v>2015</v>
      </c>
      <c r="B12992" s="213" t="s">
        <v>94</v>
      </c>
      <c r="C12992" s="213" t="s">
        <v>87</v>
      </c>
      <c r="D12992" s="213" t="s">
        <v>7</v>
      </c>
      <c r="E12992" s="292">
        <v>1128</v>
      </c>
      <c r="F12992" s="213" t="s">
        <v>215</v>
      </c>
    </row>
    <row r="12993" spans="1:6" x14ac:dyDescent="0.3">
      <c r="A12993" s="213">
        <v>2015</v>
      </c>
      <c r="B12993" s="213" t="s">
        <v>94</v>
      </c>
      <c r="C12993" s="213" t="s">
        <v>87</v>
      </c>
      <c r="D12993" s="213" t="s">
        <v>51</v>
      </c>
      <c r="E12993" s="213">
        <v>40</v>
      </c>
      <c r="F12993" s="213" t="s">
        <v>215</v>
      </c>
    </row>
    <row r="12994" spans="1:6" x14ac:dyDescent="0.3">
      <c r="A12994" s="213">
        <v>2015</v>
      </c>
      <c r="B12994" s="213" t="s">
        <v>94</v>
      </c>
      <c r="C12994" s="213" t="s">
        <v>87</v>
      </c>
      <c r="D12994" s="213" t="s">
        <v>55</v>
      </c>
      <c r="E12994" s="213">
        <v>46</v>
      </c>
      <c r="F12994" s="213" t="s">
        <v>215</v>
      </c>
    </row>
    <row r="12995" spans="1:6" x14ac:dyDescent="0.3">
      <c r="A12995" s="213">
        <v>2015</v>
      </c>
      <c r="B12995" s="213" t="s">
        <v>94</v>
      </c>
      <c r="C12995" s="213" t="s">
        <v>87</v>
      </c>
      <c r="D12995" s="213" t="s">
        <v>36</v>
      </c>
      <c r="E12995" s="213">
        <v>343</v>
      </c>
      <c r="F12995" s="213" t="s">
        <v>215</v>
      </c>
    </row>
    <row r="12996" spans="1:6" x14ac:dyDescent="0.3">
      <c r="A12996" s="213">
        <v>2015</v>
      </c>
      <c r="B12996" s="213" t="s">
        <v>94</v>
      </c>
      <c r="C12996" s="213" t="s">
        <v>87</v>
      </c>
      <c r="D12996" s="213" t="s">
        <v>21</v>
      </c>
      <c r="E12996" s="213">
        <v>417</v>
      </c>
      <c r="F12996" s="213" t="s">
        <v>215</v>
      </c>
    </row>
    <row r="12997" spans="1:6" x14ac:dyDescent="0.3">
      <c r="A12997" s="213">
        <v>2015</v>
      </c>
      <c r="B12997" s="213" t="s">
        <v>94</v>
      </c>
      <c r="C12997" s="213" t="s">
        <v>87</v>
      </c>
      <c r="D12997" s="213" t="s">
        <v>42</v>
      </c>
      <c r="E12997" s="213">
        <v>64</v>
      </c>
      <c r="F12997" s="213" t="s">
        <v>215</v>
      </c>
    </row>
    <row r="12998" spans="1:6" x14ac:dyDescent="0.3">
      <c r="A12998" s="213">
        <v>2015</v>
      </c>
      <c r="B12998" s="213" t="s">
        <v>94</v>
      </c>
      <c r="C12998" s="213" t="s">
        <v>87</v>
      </c>
      <c r="D12998" s="213" t="s">
        <v>286</v>
      </c>
      <c r="E12998" s="213">
        <v>54</v>
      </c>
      <c r="F12998" s="213" t="s">
        <v>215</v>
      </c>
    </row>
    <row r="12999" spans="1:6" x14ac:dyDescent="0.3">
      <c r="A12999" s="213">
        <v>2015</v>
      </c>
      <c r="B12999" s="213" t="s">
        <v>94</v>
      </c>
      <c r="C12999" s="213" t="s">
        <v>87</v>
      </c>
      <c r="D12999" s="213" t="s">
        <v>16</v>
      </c>
      <c r="E12999" s="213">
        <v>896</v>
      </c>
      <c r="F12999" s="213" t="s">
        <v>215</v>
      </c>
    </row>
    <row r="13000" spans="1:6" x14ac:dyDescent="0.3">
      <c r="A13000" s="213">
        <v>2015</v>
      </c>
      <c r="B13000" s="213" t="s">
        <v>94</v>
      </c>
      <c r="C13000" s="213" t="s">
        <v>87</v>
      </c>
      <c r="D13000" s="213" t="s">
        <v>2</v>
      </c>
      <c r="E13000" s="292">
        <v>1901</v>
      </c>
      <c r="F13000" s="213" t="s">
        <v>215</v>
      </c>
    </row>
    <row r="13001" spans="1:6" x14ac:dyDescent="0.3">
      <c r="A13001" s="213">
        <v>2015</v>
      </c>
      <c r="B13001" s="213" t="s">
        <v>94</v>
      </c>
      <c r="C13001" s="213" t="s">
        <v>87</v>
      </c>
      <c r="D13001" s="213" t="s">
        <v>287</v>
      </c>
      <c r="E13001" s="213">
        <v>44</v>
      </c>
      <c r="F13001" s="213" t="s">
        <v>215</v>
      </c>
    </row>
    <row r="13002" spans="1:6" x14ac:dyDescent="0.3">
      <c r="A13002" s="213">
        <v>2015</v>
      </c>
      <c r="B13002" s="213" t="s">
        <v>94</v>
      </c>
      <c r="C13002" s="213" t="s">
        <v>87</v>
      </c>
      <c r="D13002" s="213" t="s">
        <v>288</v>
      </c>
      <c r="E13002" s="213">
        <v>45</v>
      </c>
      <c r="F13002" s="213" t="s">
        <v>215</v>
      </c>
    </row>
    <row r="13003" spans="1:6" x14ac:dyDescent="0.3">
      <c r="A13003" s="213">
        <v>2015</v>
      </c>
      <c r="B13003" s="213" t="s">
        <v>94</v>
      </c>
      <c r="C13003" s="213" t="s">
        <v>87</v>
      </c>
      <c r="D13003" s="213" t="s">
        <v>4</v>
      </c>
      <c r="E13003" s="292">
        <v>2013</v>
      </c>
      <c r="F13003" s="213" t="s">
        <v>215</v>
      </c>
    </row>
    <row r="13004" spans="1:6" x14ac:dyDescent="0.3">
      <c r="A13004" s="213">
        <v>2015</v>
      </c>
      <c r="B13004" s="213" t="s">
        <v>94</v>
      </c>
      <c r="C13004" s="213" t="s">
        <v>87</v>
      </c>
      <c r="D13004" s="213" t="s">
        <v>38</v>
      </c>
      <c r="E13004" s="213">
        <v>135</v>
      </c>
      <c r="F13004" s="213" t="s">
        <v>215</v>
      </c>
    </row>
    <row r="13005" spans="1:6" x14ac:dyDescent="0.3">
      <c r="A13005" s="213">
        <v>2015</v>
      </c>
      <c r="B13005" s="213" t="s">
        <v>94</v>
      </c>
      <c r="C13005" s="213" t="s">
        <v>87</v>
      </c>
      <c r="D13005" s="213" t="s">
        <v>275</v>
      </c>
      <c r="E13005" s="213">
        <v>249</v>
      </c>
      <c r="F13005" s="213" t="s">
        <v>215</v>
      </c>
    </row>
    <row r="13006" spans="1:6" x14ac:dyDescent="0.3">
      <c r="A13006" s="213">
        <v>2015</v>
      </c>
      <c r="B13006" s="213" t="s">
        <v>94</v>
      </c>
      <c r="C13006" s="213" t="s">
        <v>87</v>
      </c>
      <c r="D13006" s="213" t="s">
        <v>8</v>
      </c>
      <c r="E13006" s="213">
        <v>743</v>
      </c>
      <c r="F13006" s="213" t="s">
        <v>215</v>
      </c>
    </row>
    <row r="13007" spans="1:6" x14ac:dyDescent="0.3">
      <c r="A13007" s="213">
        <v>2015</v>
      </c>
      <c r="B13007" s="213" t="s">
        <v>94</v>
      </c>
      <c r="C13007" s="213" t="s">
        <v>87</v>
      </c>
      <c r="D13007" s="213" t="s">
        <v>78</v>
      </c>
      <c r="E13007" s="292">
        <v>1125</v>
      </c>
      <c r="F13007" s="213" t="s">
        <v>215</v>
      </c>
    </row>
    <row r="13008" spans="1:6" x14ac:dyDescent="0.3">
      <c r="A13008" s="213">
        <v>2015</v>
      </c>
      <c r="B13008" s="213" t="s">
        <v>94</v>
      </c>
      <c r="C13008" s="213" t="s">
        <v>87</v>
      </c>
      <c r="D13008" s="213" t="s">
        <v>27</v>
      </c>
      <c r="E13008" s="213">
        <v>727</v>
      </c>
      <c r="F13008" s="213" t="s">
        <v>215</v>
      </c>
    </row>
    <row r="13009" spans="1:6" x14ac:dyDescent="0.3">
      <c r="A13009" s="213">
        <v>2015</v>
      </c>
      <c r="B13009" s="213" t="s">
        <v>94</v>
      </c>
      <c r="C13009" s="213" t="s">
        <v>87</v>
      </c>
      <c r="D13009" s="213" t="s">
        <v>13</v>
      </c>
      <c r="E13009" s="213">
        <v>328</v>
      </c>
      <c r="F13009" s="213" t="s">
        <v>215</v>
      </c>
    </row>
    <row r="13010" spans="1:6" x14ac:dyDescent="0.3">
      <c r="A13010" s="213">
        <v>2015</v>
      </c>
      <c r="B13010" s="213" t="s">
        <v>94</v>
      </c>
      <c r="C13010" s="213" t="s">
        <v>87</v>
      </c>
      <c r="D13010" s="213" t="s">
        <v>70</v>
      </c>
      <c r="E13010" s="213">
        <v>819</v>
      </c>
      <c r="F13010" s="213" t="s">
        <v>215</v>
      </c>
    </row>
    <row r="13011" spans="1:6" x14ac:dyDescent="0.3">
      <c r="A13011" s="213">
        <v>2015</v>
      </c>
      <c r="B13011" s="213" t="s">
        <v>94</v>
      </c>
      <c r="C13011" s="213" t="s">
        <v>87</v>
      </c>
      <c r="D13011" s="213" t="s">
        <v>72</v>
      </c>
      <c r="E13011" s="213">
        <v>221</v>
      </c>
      <c r="F13011" s="213" t="s">
        <v>215</v>
      </c>
    </row>
    <row r="13012" spans="1:6" x14ac:dyDescent="0.3">
      <c r="A13012" s="213">
        <v>2015</v>
      </c>
      <c r="B13012" s="213" t="s">
        <v>94</v>
      </c>
      <c r="C13012" s="213" t="s">
        <v>87</v>
      </c>
      <c r="D13012" s="213" t="s">
        <v>276</v>
      </c>
      <c r="E13012" s="213">
        <v>94</v>
      </c>
      <c r="F13012" s="213" t="s">
        <v>215</v>
      </c>
    </row>
    <row r="13013" spans="1:6" x14ac:dyDescent="0.3">
      <c r="A13013" s="213">
        <v>2015</v>
      </c>
      <c r="B13013" s="213" t="s">
        <v>94</v>
      </c>
      <c r="C13013" s="213" t="s">
        <v>87</v>
      </c>
      <c r="D13013" s="213" t="s">
        <v>6</v>
      </c>
      <c r="E13013" s="292">
        <v>1879</v>
      </c>
      <c r="F13013" s="213" t="s">
        <v>215</v>
      </c>
    </row>
    <row r="13014" spans="1:6" x14ac:dyDescent="0.3">
      <c r="A13014" s="213">
        <v>2015</v>
      </c>
      <c r="B13014" s="213" t="s">
        <v>94</v>
      </c>
      <c r="C13014" s="213" t="s">
        <v>87</v>
      </c>
      <c r="D13014" s="213" t="s">
        <v>62</v>
      </c>
      <c r="E13014" s="213">
        <v>627</v>
      </c>
      <c r="F13014" s="213" t="s">
        <v>215</v>
      </c>
    </row>
    <row r="13015" spans="1:6" x14ac:dyDescent="0.3">
      <c r="A13015" s="213">
        <v>2015</v>
      </c>
      <c r="B13015" s="213" t="s">
        <v>94</v>
      </c>
      <c r="C13015" s="213" t="s">
        <v>87</v>
      </c>
      <c r="D13015" s="213" t="s">
        <v>5</v>
      </c>
      <c r="E13015" s="292">
        <v>1530</v>
      </c>
      <c r="F13015" s="213" t="s">
        <v>215</v>
      </c>
    </row>
    <row r="13016" spans="1:6" x14ac:dyDescent="0.3">
      <c r="A13016" s="213">
        <v>2015</v>
      </c>
      <c r="B13016" s="213" t="s">
        <v>94</v>
      </c>
      <c r="C13016" s="213" t="s">
        <v>87</v>
      </c>
      <c r="D13016" s="213" t="s">
        <v>37</v>
      </c>
      <c r="E13016" s="213">
        <v>52</v>
      </c>
      <c r="F13016" s="213" t="s">
        <v>215</v>
      </c>
    </row>
    <row r="13017" spans="1:6" x14ac:dyDescent="0.3">
      <c r="A13017" s="213">
        <v>2015</v>
      </c>
      <c r="B13017" s="213" t="s">
        <v>94</v>
      </c>
      <c r="C13017" s="213" t="s">
        <v>87</v>
      </c>
      <c r="D13017" s="213" t="s">
        <v>76</v>
      </c>
      <c r="E13017" s="213">
        <v>864</v>
      </c>
      <c r="F13017" s="213" t="s">
        <v>215</v>
      </c>
    </row>
    <row r="13018" spans="1:6" x14ac:dyDescent="0.3">
      <c r="A13018" s="213">
        <v>2015</v>
      </c>
      <c r="B13018" s="213" t="s">
        <v>94</v>
      </c>
      <c r="C13018" s="213" t="s">
        <v>87</v>
      </c>
      <c r="D13018" s="213" t="s">
        <v>63</v>
      </c>
      <c r="E13018" s="213">
        <v>180</v>
      </c>
      <c r="F13018" s="213" t="s">
        <v>215</v>
      </c>
    </row>
    <row r="13019" spans="1:6" x14ac:dyDescent="0.3">
      <c r="A13019" s="213">
        <v>2015</v>
      </c>
      <c r="B13019" s="213" t="s">
        <v>94</v>
      </c>
      <c r="C13019" s="213" t="s">
        <v>87</v>
      </c>
      <c r="D13019" s="213" t="s">
        <v>277</v>
      </c>
      <c r="E13019" s="213">
        <v>98</v>
      </c>
      <c r="F13019" s="213" t="s">
        <v>215</v>
      </c>
    </row>
    <row r="13020" spans="1:6" x14ac:dyDescent="0.3">
      <c r="A13020" s="213">
        <v>2015</v>
      </c>
      <c r="B13020" s="213" t="s">
        <v>94</v>
      </c>
      <c r="C13020" s="213" t="s">
        <v>87</v>
      </c>
      <c r="D13020" s="213" t="s">
        <v>43</v>
      </c>
      <c r="E13020" s="213">
        <v>214</v>
      </c>
      <c r="F13020" s="213" t="s">
        <v>215</v>
      </c>
    </row>
    <row r="13021" spans="1:6" x14ac:dyDescent="0.3">
      <c r="A13021" s="213">
        <v>2015</v>
      </c>
      <c r="B13021" s="213" t="s">
        <v>94</v>
      </c>
      <c r="C13021" s="213" t="s">
        <v>87</v>
      </c>
      <c r="D13021" s="213" t="s">
        <v>65</v>
      </c>
      <c r="E13021" s="213">
        <v>279</v>
      </c>
      <c r="F13021" s="213" t="s">
        <v>215</v>
      </c>
    </row>
    <row r="13022" spans="1:6" x14ac:dyDescent="0.3">
      <c r="A13022" s="213">
        <v>2015</v>
      </c>
      <c r="B13022" s="213" t="s">
        <v>94</v>
      </c>
      <c r="C13022" s="213" t="s">
        <v>87</v>
      </c>
      <c r="D13022" s="213" t="s">
        <v>22</v>
      </c>
      <c r="E13022" s="213">
        <v>370</v>
      </c>
      <c r="F13022" s="213" t="s">
        <v>215</v>
      </c>
    </row>
    <row r="13023" spans="1:6" x14ac:dyDescent="0.3">
      <c r="A13023" s="213">
        <v>2015</v>
      </c>
      <c r="B13023" s="213" t="s">
        <v>94</v>
      </c>
      <c r="C13023" s="213" t="s">
        <v>87</v>
      </c>
      <c r="D13023" s="213" t="s">
        <v>61</v>
      </c>
      <c r="E13023" s="213">
        <v>170</v>
      </c>
      <c r="F13023" s="213" t="s">
        <v>215</v>
      </c>
    </row>
    <row r="13024" spans="1:6" x14ac:dyDescent="0.3">
      <c r="A13024" s="213">
        <v>2015</v>
      </c>
      <c r="B13024" s="213" t="s">
        <v>94</v>
      </c>
      <c r="C13024" s="213" t="s">
        <v>87</v>
      </c>
      <c r="D13024" s="213" t="s">
        <v>23</v>
      </c>
      <c r="E13024" s="213">
        <v>441</v>
      </c>
      <c r="F13024" s="213" t="s">
        <v>215</v>
      </c>
    </row>
    <row r="13025" spans="1:6" x14ac:dyDescent="0.3">
      <c r="A13025" s="213">
        <v>2015</v>
      </c>
      <c r="B13025" s="213" t="s">
        <v>94</v>
      </c>
      <c r="C13025" s="213" t="s">
        <v>87</v>
      </c>
      <c r="D13025" s="213" t="s">
        <v>12</v>
      </c>
      <c r="E13025" s="213">
        <v>279</v>
      </c>
      <c r="F13025" s="213" t="s">
        <v>215</v>
      </c>
    </row>
    <row r="13026" spans="1:6" x14ac:dyDescent="0.3">
      <c r="A13026" s="213">
        <v>2015</v>
      </c>
      <c r="B13026" s="213" t="s">
        <v>94</v>
      </c>
      <c r="C13026" s="213" t="s">
        <v>87</v>
      </c>
      <c r="D13026" s="213" t="s">
        <v>278</v>
      </c>
      <c r="E13026" s="213">
        <v>561</v>
      </c>
      <c r="F13026" s="213" t="s">
        <v>215</v>
      </c>
    </row>
    <row r="13027" spans="1:6" x14ac:dyDescent="0.3">
      <c r="A13027" s="213">
        <v>2015</v>
      </c>
      <c r="B13027" s="213" t="s">
        <v>94</v>
      </c>
      <c r="C13027" s="213" t="s">
        <v>87</v>
      </c>
      <c r="D13027" s="213" t="s">
        <v>19</v>
      </c>
      <c r="E13027" s="213">
        <v>513</v>
      </c>
      <c r="F13027" s="213" t="s">
        <v>215</v>
      </c>
    </row>
    <row r="13028" spans="1:6" x14ac:dyDescent="0.3">
      <c r="A13028" s="213">
        <v>2015</v>
      </c>
      <c r="B13028" s="213" t="s">
        <v>94</v>
      </c>
      <c r="C13028" s="213" t="s">
        <v>87</v>
      </c>
      <c r="D13028" s="213" t="s">
        <v>45</v>
      </c>
      <c r="E13028" s="213">
        <v>126</v>
      </c>
      <c r="F13028" s="213" t="s">
        <v>215</v>
      </c>
    </row>
    <row r="13029" spans="1:6" x14ac:dyDescent="0.3">
      <c r="A13029" s="213">
        <v>2015</v>
      </c>
      <c r="B13029" s="213" t="s">
        <v>94</v>
      </c>
      <c r="C13029" s="213" t="s">
        <v>87</v>
      </c>
      <c r="D13029" s="213" t="s">
        <v>48</v>
      </c>
      <c r="E13029" s="213">
        <v>283</v>
      </c>
      <c r="F13029" s="213" t="s">
        <v>215</v>
      </c>
    </row>
    <row r="13030" spans="1:6" x14ac:dyDescent="0.3">
      <c r="A13030" s="213">
        <v>2015</v>
      </c>
      <c r="B13030" s="213" t="s">
        <v>94</v>
      </c>
      <c r="C13030" s="213" t="s">
        <v>87</v>
      </c>
      <c r="D13030" s="213" t="s">
        <v>34</v>
      </c>
      <c r="E13030" s="213">
        <v>139</v>
      </c>
      <c r="F13030" s="213" t="s">
        <v>215</v>
      </c>
    </row>
    <row r="13031" spans="1:6" x14ac:dyDescent="0.3">
      <c r="A13031" s="213">
        <v>2015</v>
      </c>
      <c r="B13031" s="213" t="s">
        <v>94</v>
      </c>
      <c r="C13031" s="213" t="s">
        <v>87</v>
      </c>
      <c r="D13031" s="213" t="s">
        <v>3</v>
      </c>
      <c r="E13031" s="292">
        <v>1784</v>
      </c>
      <c r="F13031" s="213" t="s">
        <v>215</v>
      </c>
    </row>
    <row r="13032" spans="1:6" x14ac:dyDescent="0.3">
      <c r="A13032" s="213">
        <v>2015</v>
      </c>
      <c r="B13032" s="213" t="s">
        <v>94</v>
      </c>
      <c r="C13032" s="213" t="s">
        <v>87</v>
      </c>
      <c r="D13032" s="213" t="s">
        <v>80</v>
      </c>
      <c r="E13032" s="213">
        <v>572</v>
      </c>
      <c r="F13032" s="213" t="s">
        <v>215</v>
      </c>
    </row>
    <row r="13033" spans="1:6" x14ac:dyDescent="0.3">
      <c r="A13033" s="213">
        <v>2015</v>
      </c>
      <c r="B13033" s="213" t="s">
        <v>94</v>
      </c>
      <c r="C13033" s="213" t="s">
        <v>87</v>
      </c>
      <c r="D13033" s="213" t="s">
        <v>39</v>
      </c>
      <c r="E13033" s="213">
        <v>363</v>
      </c>
      <c r="F13033" s="213" t="s">
        <v>215</v>
      </c>
    </row>
    <row r="13034" spans="1:6" x14ac:dyDescent="0.3">
      <c r="A13034" s="213">
        <v>2015</v>
      </c>
      <c r="B13034" s="213" t="s">
        <v>94</v>
      </c>
      <c r="C13034" s="213" t="s">
        <v>87</v>
      </c>
      <c r="D13034" s="213" t="s">
        <v>14</v>
      </c>
      <c r="E13034" s="292">
        <v>1120</v>
      </c>
      <c r="F13034" s="213" t="s">
        <v>215</v>
      </c>
    </row>
    <row r="13035" spans="1:6" x14ac:dyDescent="0.3">
      <c r="A13035" s="213">
        <v>2015</v>
      </c>
      <c r="B13035" s="213" t="s">
        <v>94</v>
      </c>
      <c r="C13035" s="213" t="s">
        <v>87</v>
      </c>
      <c r="D13035" s="213" t="s">
        <v>68</v>
      </c>
      <c r="E13035" s="213">
        <v>248</v>
      </c>
      <c r="F13035" s="213" t="s">
        <v>215</v>
      </c>
    </row>
    <row r="13036" spans="1:6" x14ac:dyDescent="0.3">
      <c r="A13036" s="213">
        <v>2015</v>
      </c>
      <c r="B13036" s="213" t="s">
        <v>94</v>
      </c>
      <c r="C13036" s="213" t="s">
        <v>87</v>
      </c>
      <c r="D13036" s="213" t="s">
        <v>69</v>
      </c>
      <c r="E13036" s="213">
        <v>196</v>
      </c>
      <c r="F13036" s="213" t="s">
        <v>215</v>
      </c>
    </row>
    <row r="13037" spans="1:6" x14ac:dyDescent="0.3">
      <c r="A13037" s="213">
        <v>2015</v>
      </c>
      <c r="B13037" s="213" t="s">
        <v>94</v>
      </c>
      <c r="C13037" s="213" t="s">
        <v>87</v>
      </c>
      <c r="D13037" s="213" t="s">
        <v>50</v>
      </c>
      <c r="E13037" s="213">
        <v>61</v>
      </c>
      <c r="F13037" s="213" t="s">
        <v>215</v>
      </c>
    </row>
    <row r="13038" spans="1:6" x14ac:dyDescent="0.3">
      <c r="A13038" s="213">
        <v>2015</v>
      </c>
      <c r="B13038" s="213" t="s">
        <v>94</v>
      </c>
      <c r="C13038" s="213" t="s">
        <v>87</v>
      </c>
      <c r="D13038" s="213" t="s">
        <v>279</v>
      </c>
      <c r="E13038" s="213">
        <v>108</v>
      </c>
      <c r="F13038" s="213" t="s">
        <v>215</v>
      </c>
    </row>
    <row r="13039" spans="1:6" x14ac:dyDescent="0.3">
      <c r="A13039" s="213">
        <v>2015</v>
      </c>
      <c r="B13039" s="213" t="s">
        <v>94</v>
      </c>
      <c r="C13039" s="213" t="s">
        <v>87</v>
      </c>
      <c r="D13039" s="213" t="s">
        <v>24</v>
      </c>
      <c r="E13039" s="292">
        <v>1178</v>
      </c>
      <c r="F13039" s="213" t="s">
        <v>215</v>
      </c>
    </row>
    <row r="13040" spans="1:6" x14ac:dyDescent="0.3">
      <c r="A13040" s="213">
        <v>2015</v>
      </c>
      <c r="B13040" s="213" t="s">
        <v>94</v>
      </c>
      <c r="C13040" s="213" t="s">
        <v>87</v>
      </c>
      <c r="D13040" s="213" t="s">
        <v>9</v>
      </c>
      <c r="E13040" s="213">
        <v>857</v>
      </c>
      <c r="F13040" s="213" t="s">
        <v>215</v>
      </c>
    </row>
    <row r="13041" spans="1:6" x14ac:dyDescent="0.3">
      <c r="A13041" s="213">
        <v>2015</v>
      </c>
      <c r="B13041" s="213" t="s">
        <v>94</v>
      </c>
      <c r="C13041" s="213" t="s">
        <v>87</v>
      </c>
      <c r="D13041" s="213" t="s">
        <v>67</v>
      </c>
      <c r="E13041" s="213">
        <v>358</v>
      </c>
      <c r="F13041" s="213" t="s">
        <v>215</v>
      </c>
    </row>
    <row r="13042" spans="1:6" x14ac:dyDescent="0.3">
      <c r="A13042" s="213">
        <v>2015</v>
      </c>
      <c r="B13042" s="213" t="s">
        <v>94</v>
      </c>
      <c r="C13042" s="213" t="s">
        <v>87</v>
      </c>
      <c r="D13042" s="213" t="s">
        <v>28</v>
      </c>
      <c r="E13042" s="213">
        <v>620</v>
      </c>
      <c r="F13042" s="213" t="s">
        <v>215</v>
      </c>
    </row>
    <row r="13043" spans="1:6" x14ac:dyDescent="0.3">
      <c r="A13043" s="213">
        <v>2015</v>
      </c>
      <c r="B13043" s="213" t="s">
        <v>94</v>
      </c>
      <c r="C13043" s="213" t="s">
        <v>87</v>
      </c>
      <c r="D13043" s="213" t="s">
        <v>31</v>
      </c>
      <c r="E13043" s="213">
        <v>402</v>
      </c>
      <c r="F13043" s="213" t="s">
        <v>215</v>
      </c>
    </row>
    <row r="13044" spans="1:6" x14ac:dyDescent="0.3">
      <c r="A13044" s="213">
        <v>2015</v>
      </c>
      <c r="B13044" s="213" t="s">
        <v>94</v>
      </c>
      <c r="C13044" s="213" t="s">
        <v>87</v>
      </c>
      <c r="D13044" s="213" t="s">
        <v>64</v>
      </c>
      <c r="E13044" s="213">
        <v>562</v>
      </c>
      <c r="F13044" s="213" t="s">
        <v>215</v>
      </c>
    </row>
    <row r="13045" spans="1:6" x14ac:dyDescent="0.3">
      <c r="A13045" s="213">
        <v>2015</v>
      </c>
      <c r="B13045" s="213" t="s">
        <v>94</v>
      </c>
      <c r="C13045" s="213" t="s">
        <v>87</v>
      </c>
      <c r="D13045" s="213" t="s">
        <v>290</v>
      </c>
      <c r="E13045" s="213">
        <v>43</v>
      </c>
      <c r="F13045" s="213" t="s">
        <v>215</v>
      </c>
    </row>
    <row r="13046" spans="1:6" x14ac:dyDescent="0.3">
      <c r="A13046" s="213">
        <v>2015</v>
      </c>
      <c r="B13046" s="213" t="s">
        <v>94</v>
      </c>
      <c r="C13046" s="213" t="s">
        <v>87</v>
      </c>
      <c r="D13046" s="213" t="s">
        <v>280</v>
      </c>
      <c r="E13046" s="213">
        <v>175</v>
      </c>
      <c r="F13046" s="213" t="s">
        <v>215</v>
      </c>
    </row>
    <row r="13047" spans="1:6" x14ac:dyDescent="0.3">
      <c r="A13047" s="213">
        <v>2015</v>
      </c>
      <c r="B13047" s="213" t="s">
        <v>94</v>
      </c>
      <c r="C13047" s="213" t="s">
        <v>87</v>
      </c>
      <c r="D13047" s="213" t="s">
        <v>73</v>
      </c>
      <c r="E13047" s="213">
        <v>958</v>
      </c>
      <c r="F13047" s="213" t="s">
        <v>215</v>
      </c>
    </row>
    <row r="13048" spans="1:6" x14ac:dyDescent="0.3">
      <c r="A13048" s="213">
        <v>2015</v>
      </c>
      <c r="B13048" s="213" t="s">
        <v>94</v>
      </c>
      <c r="C13048" s="213" t="s">
        <v>87</v>
      </c>
      <c r="D13048" s="213" t="s">
        <v>26</v>
      </c>
      <c r="E13048" s="213">
        <v>462</v>
      </c>
      <c r="F13048" s="213" t="s">
        <v>215</v>
      </c>
    </row>
    <row r="13049" spans="1:6" x14ac:dyDescent="0.3">
      <c r="A13049" s="213">
        <v>2015</v>
      </c>
      <c r="B13049" s="213" t="s">
        <v>94</v>
      </c>
      <c r="C13049" s="213" t="s">
        <v>87</v>
      </c>
      <c r="D13049" s="213" t="s">
        <v>32</v>
      </c>
      <c r="E13049" s="213">
        <v>463</v>
      </c>
      <c r="F13049" s="213" t="s">
        <v>215</v>
      </c>
    </row>
    <row r="13050" spans="1:6" x14ac:dyDescent="0.3">
      <c r="A13050" s="213">
        <v>2015</v>
      </c>
      <c r="B13050" s="213" t="s">
        <v>94</v>
      </c>
      <c r="C13050" s="213" t="s">
        <v>87</v>
      </c>
      <c r="D13050" s="213" t="s">
        <v>46</v>
      </c>
      <c r="E13050" s="213">
        <v>942</v>
      </c>
      <c r="F13050" s="213" t="s">
        <v>215</v>
      </c>
    </row>
    <row r="13051" spans="1:6" x14ac:dyDescent="0.3">
      <c r="A13051" s="213">
        <v>2015</v>
      </c>
      <c r="B13051" s="213" t="s">
        <v>94</v>
      </c>
      <c r="C13051" s="213" t="s">
        <v>87</v>
      </c>
      <c r="D13051" s="213" t="s">
        <v>75</v>
      </c>
      <c r="E13051" s="213">
        <v>654</v>
      </c>
      <c r="F13051" s="213" t="s">
        <v>215</v>
      </c>
    </row>
    <row r="13052" spans="1:6" x14ac:dyDescent="0.3">
      <c r="A13052" s="213">
        <v>2015</v>
      </c>
      <c r="B13052" s="213" t="s">
        <v>94</v>
      </c>
      <c r="C13052" s="213" t="s">
        <v>87</v>
      </c>
      <c r="D13052" s="213" t="s">
        <v>10</v>
      </c>
      <c r="E13052" s="292">
        <v>1556</v>
      </c>
      <c r="F13052" s="213" t="s">
        <v>215</v>
      </c>
    </row>
    <row r="13053" spans="1:6" x14ac:dyDescent="0.3">
      <c r="A13053" s="213">
        <v>2015</v>
      </c>
      <c r="B13053" s="213" t="s">
        <v>94</v>
      </c>
      <c r="C13053" s="213" t="s">
        <v>87</v>
      </c>
      <c r="D13053" s="213" t="s">
        <v>291</v>
      </c>
      <c r="E13053" s="213">
        <v>159</v>
      </c>
      <c r="F13053" s="213" t="s">
        <v>215</v>
      </c>
    </row>
    <row r="13054" spans="1:6" x14ac:dyDescent="0.3">
      <c r="A13054" s="213">
        <v>2015</v>
      </c>
      <c r="B13054" s="213" t="s">
        <v>94</v>
      </c>
      <c r="C13054" s="213" t="s">
        <v>87</v>
      </c>
      <c r="D13054" s="213" t="s">
        <v>15</v>
      </c>
      <c r="E13054" s="292">
        <v>1286</v>
      </c>
      <c r="F13054" s="213" t="s">
        <v>215</v>
      </c>
    </row>
    <row r="13055" spans="1:6" x14ac:dyDescent="0.3">
      <c r="A13055" s="213">
        <v>2015</v>
      </c>
      <c r="B13055" s="213" t="s">
        <v>94</v>
      </c>
      <c r="C13055" s="213" t="s">
        <v>87</v>
      </c>
      <c r="D13055" s="213" t="s">
        <v>18</v>
      </c>
      <c r="E13055" s="292">
        <v>1500</v>
      </c>
      <c r="F13055" s="213" t="s">
        <v>215</v>
      </c>
    </row>
    <row r="13056" spans="1:6" x14ac:dyDescent="0.3">
      <c r="A13056" s="213">
        <v>2015</v>
      </c>
      <c r="B13056" s="213" t="s">
        <v>94</v>
      </c>
      <c r="C13056" s="213" t="s">
        <v>87</v>
      </c>
      <c r="D13056" s="213" t="s">
        <v>77</v>
      </c>
      <c r="E13056" s="213">
        <v>505</v>
      </c>
      <c r="F13056" s="213" t="s">
        <v>215</v>
      </c>
    </row>
    <row r="13057" spans="1:6" x14ac:dyDescent="0.3">
      <c r="A13057" s="213">
        <v>2015</v>
      </c>
      <c r="B13057" s="213" t="s">
        <v>94</v>
      </c>
      <c r="C13057" s="213" t="s">
        <v>87</v>
      </c>
      <c r="D13057" s="213" t="s">
        <v>44</v>
      </c>
      <c r="E13057" s="213">
        <v>81</v>
      </c>
      <c r="F13057" s="213" t="s">
        <v>215</v>
      </c>
    </row>
    <row r="13058" spans="1:6" x14ac:dyDescent="0.3">
      <c r="A13058" s="213">
        <v>2015</v>
      </c>
      <c r="B13058" s="213" t="s">
        <v>94</v>
      </c>
      <c r="C13058" s="213" t="s">
        <v>87</v>
      </c>
      <c r="D13058" s="213" t="s">
        <v>71</v>
      </c>
      <c r="E13058" s="213">
        <v>460</v>
      </c>
      <c r="F13058" s="213" t="s">
        <v>215</v>
      </c>
    </row>
    <row r="13059" spans="1:6" x14ac:dyDescent="0.3">
      <c r="A13059" s="213">
        <v>2015</v>
      </c>
      <c r="B13059" s="213" t="s">
        <v>94</v>
      </c>
      <c r="C13059" s="213" t="s">
        <v>87</v>
      </c>
      <c r="D13059" s="213" t="s">
        <v>52</v>
      </c>
      <c r="E13059" s="213">
        <v>99</v>
      </c>
      <c r="F13059" s="213" t="s">
        <v>215</v>
      </c>
    </row>
    <row r="13060" spans="1:6" x14ac:dyDescent="0.3">
      <c r="A13060" s="213">
        <v>2015</v>
      </c>
      <c r="B13060" s="213" t="s">
        <v>94</v>
      </c>
      <c r="C13060" s="213" t="s">
        <v>87</v>
      </c>
      <c r="D13060" s="213" t="s">
        <v>20</v>
      </c>
      <c r="E13060" s="213">
        <v>765</v>
      </c>
      <c r="F13060" s="213" t="s">
        <v>215</v>
      </c>
    </row>
    <row r="13061" spans="1:6" x14ac:dyDescent="0.3">
      <c r="A13061" s="213">
        <v>2015</v>
      </c>
      <c r="B13061" s="213" t="s">
        <v>94</v>
      </c>
      <c r="C13061" s="213" t="s">
        <v>87</v>
      </c>
      <c r="D13061" s="213" t="s">
        <v>95</v>
      </c>
      <c r="E13061" s="292">
        <v>1290</v>
      </c>
      <c r="F13061" s="213" t="s">
        <v>215</v>
      </c>
    </row>
    <row r="13062" spans="1:6" x14ac:dyDescent="0.3">
      <c r="A13062" s="213">
        <v>2015</v>
      </c>
      <c r="B13062" s="213" t="s">
        <v>94</v>
      </c>
      <c r="C13062" s="213" t="s">
        <v>87</v>
      </c>
      <c r="D13062" s="213" t="s">
        <v>30</v>
      </c>
      <c r="E13062" s="213">
        <v>150</v>
      </c>
      <c r="F13062" s="213" t="s">
        <v>215</v>
      </c>
    </row>
    <row r="13063" spans="1:6" x14ac:dyDescent="0.3">
      <c r="A13063" s="213">
        <v>2015</v>
      </c>
      <c r="B13063" s="213" t="s">
        <v>94</v>
      </c>
      <c r="C13063" s="213" t="s">
        <v>87</v>
      </c>
      <c r="D13063" s="213" t="s">
        <v>58</v>
      </c>
      <c r="E13063" s="213">
        <v>45</v>
      </c>
      <c r="F13063" s="213" t="s">
        <v>215</v>
      </c>
    </row>
    <row r="13064" spans="1:6" x14ac:dyDescent="0.3">
      <c r="A13064" s="213">
        <v>2015</v>
      </c>
      <c r="B13064" s="213" t="s">
        <v>94</v>
      </c>
      <c r="C13064" s="213" t="s">
        <v>87</v>
      </c>
      <c r="D13064" s="213" t="s">
        <v>281</v>
      </c>
      <c r="E13064" s="292">
        <v>3605</v>
      </c>
      <c r="F13064" s="213" t="s">
        <v>215</v>
      </c>
    </row>
    <row r="13065" spans="1:6" x14ac:dyDescent="0.3">
      <c r="A13065" s="213">
        <v>2015</v>
      </c>
      <c r="B13065" s="213" t="s">
        <v>94</v>
      </c>
      <c r="C13065" s="213" t="s">
        <v>87</v>
      </c>
      <c r="D13065" s="213" t="s">
        <v>54</v>
      </c>
      <c r="E13065" s="213">
        <v>30</v>
      </c>
      <c r="F13065" s="213" t="s">
        <v>215</v>
      </c>
    </row>
    <row r="13066" spans="1:6" x14ac:dyDescent="0.3">
      <c r="A13066" s="213">
        <v>2015</v>
      </c>
      <c r="B13066" s="213" t="s">
        <v>94</v>
      </c>
      <c r="C13066" s="213" t="s">
        <v>87</v>
      </c>
      <c r="D13066" s="213" t="s">
        <v>282</v>
      </c>
      <c r="E13066" s="213">
        <v>231</v>
      </c>
      <c r="F13066" s="213" t="s">
        <v>215</v>
      </c>
    </row>
    <row r="13067" spans="1:6" x14ac:dyDescent="0.3">
      <c r="A13067" s="213">
        <v>2015</v>
      </c>
      <c r="B13067" s="213" t="s">
        <v>94</v>
      </c>
      <c r="C13067" s="213" t="s">
        <v>87</v>
      </c>
      <c r="D13067" s="213" t="s">
        <v>145</v>
      </c>
      <c r="E13067" s="292">
        <v>14343</v>
      </c>
      <c r="F13067" s="213" t="s">
        <v>215</v>
      </c>
    </row>
    <row r="13068" spans="1:6" x14ac:dyDescent="0.3">
      <c r="A13068" s="213">
        <v>2015</v>
      </c>
      <c r="B13068" s="213" t="s">
        <v>94</v>
      </c>
      <c r="C13068" s="213" t="s">
        <v>87</v>
      </c>
      <c r="D13068" s="213" t="s">
        <v>146</v>
      </c>
      <c r="E13068" s="292">
        <v>7762</v>
      </c>
      <c r="F13068" s="213" t="s">
        <v>215</v>
      </c>
    </row>
    <row r="13069" spans="1:6" x14ac:dyDescent="0.3">
      <c r="A13069" s="213">
        <v>2015</v>
      </c>
      <c r="B13069" s="213" t="s">
        <v>94</v>
      </c>
      <c r="C13069" s="213" t="s">
        <v>87</v>
      </c>
      <c r="D13069" s="213" t="s">
        <v>147</v>
      </c>
      <c r="E13069" s="292">
        <v>17254</v>
      </c>
      <c r="F13069" s="213" t="s">
        <v>215</v>
      </c>
    </row>
    <row r="13070" spans="1:6" x14ac:dyDescent="0.3">
      <c r="A13070" s="213">
        <v>2015</v>
      </c>
      <c r="B13070" s="213" t="s">
        <v>94</v>
      </c>
      <c r="C13070" s="213" t="s">
        <v>88</v>
      </c>
      <c r="D13070" s="213" t="s">
        <v>59</v>
      </c>
      <c r="E13070" s="213">
        <v>49</v>
      </c>
      <c r="F13070" s="213" t="s">
        <v>215</v>
      </c>
    </row>
    <row r="13071" spans="1:6" x14ac:dyDescent="0.3">
      <c r="A13071" s="213">
        <v>2015</v>
      </c>
      <c r="B13071" s="213" t="s">
        <v>94</v>
      </c>
      <c r="C13071" s="213" t="s">
        <v>88</v>
      </c>
      <c r="D13071" s="213" t="s">
        <v>79</v>
      </c>
      <c r="E13071" s="213">
        <v>679</v>
      </c>
      <c r="F13071" s="213" t="s">
        <v>215</v>
      </c>
    </row>
    <row r="13072" spans="1:6" x14ac:dyDescent="0.3">
      <c r="A13072" s="213">
        <v>2015</v>
      </c>
      <c r="B13072" s="213" t="s">
        <v>94</v>
      </c>
      <c r="C13072" s="213" t="s">
        <v>88</v>
      </c>
      <c r="D13072" s="213" t="s">
        <v>17</v>
      </c>
      <c r="E13072" s="213">
        <v>380</v>
      </c>
      <c r="F13072" s="213" t="s">
        <v>215</v>
      </c>
    </row>
    <row r="13073" spans="1:6" x14ac:dyDescent="0.3">
      <c r="A13073" s="213">
        <v>2015</v>
      </c>
      <c r="B13073" s="213" t="s">
        <v>94</v>
      </c>
      <c r="C13073" s="213" t="s">
        <v>88</v>
      </c>
      <c r="D13073" s="213" t="s">
        <v>274</v>
      </c>
      <c r="E13073" s="213">
        <v>31</v>
      </c>
      <c r="F13073" s="213" t="s">
        <v>215</v>
      </c>
    </row>
    <row r="13074" spans="1:6" x14ac:dyDescent="0.3">
      <c r="A13074" s="213">
        <v>2015</v>
      </c>
      <c r="B13074" s="213" t="s">
        <v>94</v>
      </c>
      <c r="C13074" s="213" t="s">
        <v>88</v>
      </c>
      <c r="D13074" s="213" t="s">
        <v>66</v>
      </c>
      <c r="E13074" s="213">
        <v>103</v>
      </c>
      <c r="F13074" s="213" t="s">
        <v>215</v>
      </c>
    </row>
    <row r="13075" spans="1:6" x14ac:dyDescent="0.3">
      <c r="A13075" s="213">
        <v>2015</v>
      </c>
      <c r="B13075" s="213" t="s">
        <v>94</v>
      </c>
      <c r="C13075" s="213" t="s">
        <v>88</v>
      </c>
      <c r="D13075" s="213" t="s">
        <v>283</v>
      </c>
      <c r="E13075" s="213">
        <v>33</v>
      </c>
      <c r="F13075" s="213" t="s">
        <v>215</v>
      </c>
    </row>
    <row r="13076" spans="1:6" x14ac:dyDescent="0.3">
      <c r="A13076" s="213">
        <v>2015</v>
      </c>
      <c r="B13076" s="213" t="s">
        <v>94</v>
      </c>
      <c r="C13076" s="213" t="s">
        <v>88</v>
      </c>
      <c r="D13076" s="213" t="s">
        <v>11</v>
      </c>
      <c r="E13076" s="213">
        <v>595</v>
      </c>
      <c r="F13076" s="213" t="s">
        <v>215</v>
      </c>
    </row>
    <row r="13077" spans="1:6" x14ac:dyDescent="0.3">
      <c r="A13077" s="213">
        <v>2015</v>
      </c>
      <c r="B13077" s="213" t="s">
        <v>94</v>
      </c>
      <c r="C13077" s="213" t="s">
        <v>88</v>
      </c>
      <c r="D13077" s="213" t="s">
        <v>56</v>
      </c>
      <c r="E13077" s="213">
        <v>142</v>
      </c>
      <c r="F13077" s="213" t="s">
        <v>215</v>
      </c>
    </row>
    <row r="13078" spans="1:6" x14ac:dyDescent="0.3">
      <c r="A13078" s="213">
        <v>2015</v>
      </c>
      <c r="B13078" s="213" t="s">
        <v>94</v>
      </c>
      <c r="C13078" s="213" t="s">
        <v>88</v>
      </c>
      <c r="D13078" s="213" t="s">
        <v>29</v>
      </c>
      <c r="E13078" s="213">
        <v>207</v>
      </c>
      <c r="F13078" s="213" t="s">
        <v>215</v>
      </c>
    </row>
    <row r="13079" spans="1:6" x14ac:dyDescent="0.3">
      <c r="A13079" s="213">
        <v>2015</v>
      </c>
      <c r="B13079" s="213" t="s">
        <v>94</v>
      </c>
      <c r="C13079" s="213" t="s">
        <v>88</v>
      </c>
      <c r="D13079" s="213" t="s">
        <v>47</v>
      </c>
      <c r="E13079" s="213">
        <v>500</v>
      </c>
      <c r="F13079" s="213" t="s">
        <v>215</v>
      </c>
    </row>
    <row r="13080" spans="1:6" x14ac:dyDescent="0.3">
      <c r="A13080" s="213">
        <v>2015</v>
      </c>
      <c r="B13080" s="213" t="s">
        <v>94</v>
      </c>
      <c r="C13080" s="213" t="s">
        <v>88</v>
      </c>
      <c r="D13080" s="213" t="s">
        <v>57</v>
      </c>
      <c r="E13080" s="213">
        <v>100</v>
      </c>
      <c r="F13080" s="213" t="s">
        <v>215</v>
      </c>
    </row>
    <row r="13081" spans="1:6" x14ac:dyDescent="0.3">
      <c r="A13081" s="213">
        <v>2015</v>
      </c>
      <c r="B13081" s="213" t="s">
        <v>94</v>
      </c>
      <c r="C13081" s="213" t="s">
        <v>88</v>
      </c>
      <c r="D13081" s="213" t="s">
        <v>74</v>
      </c>
      <c r="E13081" s="213">
        <v>436</v>
      </c>
      <c r="F13081" s="213" t="s">
        <v>215</v>
      </c>
    </row>
    <row r="13082" spans="1:6" x14ac:dyDescent="0.3">
      <c r="A13082" s="213">
        <v>2015</v>
      </c>
      <c r="B13082" s="213" t="s">
        <v>94</v>
      </c>
      <c r="C13082" s="213" t="s">
        <v>88</v>
      </c>
      <c r="D13082" s="213" t="s">
        <v>53</v>
      </c>
      <c r="E13082" s="213">
        <v>41</v>
      </c>
      <c r="F13082" s="213" t="s">
        <v>215</v>
      </c>
    </row>
    <row r="13083" spans="1:6" x14ac:dyDescent="0.3">
      <c r="A13083" s="213">
        <v>2015</v>
      </c>
      <c r="B13083" s="213" t="s">
        <v>94</v>
      </c>
      <c r="C13083" s="213" t="s">
        <v>88</v>
      </c>
      <c r="D13083" s="213" t="s">
        <v>33</v>
      </c>
      <c r="E13083" s="213">
        <v>133</v>
      </c>
      <c r="F13083" s="213" t="s">
        <v>215</v>
      </c>
    </row>
    <row r="13084" spans="1:6" x14ac:dyDescent="0.3">
      <c r="A13084" s="213">
        <v>2015</v>
      </c>
      <c r="B13084" s="213" t="s">
        <v>94</v>
      </c>
      <c r="C13084" s="213" t="s">
        <v>88</v>
      </c>
      <c r="D13084" s="213" t="s">
        <v>60</v>
      </c>
      <c r="E13084" s="213">
        <v>187</v>
      </c>
      <c r="F13084" s="213" t="s">
        <v>215</v>
      </c>
    </row>
    <row r="13085" spans="1:6" x14ac:dyDescent="0.3">
      <c r="A13085" s="213">
        <v>2015</v>
      </c>
      <c r="B13085" s="213" t="s">
        <v>94</v>
      </c>
      <c r="C13085" s="213" t="s">
        <v>88</v>
      </c>
      <c r="D13085" s="213" t="s">
        <v>25</v>
      </c>
      <c r="E13085" s="213">
        <v>442</v>
      </c>
      <c r="F13085" s="213" t="s">
        <v>215</v>
      </c>
    </row>
    <row r="13086" spans="1:6" x14ac:dyDescent="0.3">
      <c r="A13086" s="213">
        <v>2015</v>
      </c>
      <c r="B13086" s="213" t="s">
        <v>94</v>
      </c>
      <c r="C13086" s="213" t="s">
        <v>88</v>
      </c>
      <c r="D13086" s="213" t="s">
        <v>7</v>
      </c>
      <c r="E13086" s="213">
        <v>540</v>
      </c>
      <c r="F13086" s="213" t="s">
        <v>215</v>
      </c>
    </row>
    <row r="13087" spans="1:6" x14ac:dyDescent="0.3">
      <c r="A13087" s="213">
        <v>2015</v>
      </c>
      <c r="B13087" s="213" t="s">
        <v>94</v>
      </c>
      <c r="C13087" s="213" t="s">
        <v>88</v>
      </c>
      <c r="D13087" s="213" t="s">
        <v>36</v>
      </c>
      <c r="E13087" s="213">
        <v>125</v>
      </c>
      <c r="F13087" s="213" t="s">
        <v>215</v>
      </c>
    </row>
    <row r="13088" spans="1:6" x14ac:dyDescent="0.3">
      <c r="A13088" s="213">
        <v>2015</v>
      </c>
      <c r="B13088" s="213" t="s">
        <v>94</v>
      </c>
      <c r="C13088" s="213" t="s">
        <v>88</v>
      </c>
      <c r="D13088" s="213" t="s">
        <v>21</v>
      </c>
      <c r="E13088" s="213">
        <v>179</v>
      </c>
      <c r="F13088" s="213" t="s">
        <v>215</v>
      </c>
    </row>
    <row r="13089" spans="1:6" x14ac:dyDescent="0.3">
      <c r="A13089" s="213">
        <v>2015</v>
      </c>
      <c r="B13089" s="213" t="s">
        <v>94</v>
      </c>
      <c r="C13089" s="213" t="s">
        <v>88</v>
      </c>
      <c r="D13089" s="213" t="s">
        <v>286</v>
      </c>
      <c r="E13089" s="213">
        <v>31</v>
      </c>
      <c r="F13089" s="213" t="s">
        <v>215</v>
      </c>
    </row>
    <row r="13090" spans="1:6" x14ac:dyDescent="0.3">
      <c r="A13090" s="213">
        <v>2015</v>
      </c>
      <c r="B13090" s="213" t="s">
        <v>94</v>
      </c>
      <c r="C13090" s="213" t="s">
        <v>88</v>
      </c>
      <c r="D13090" s="213" t="s">
        <v>16</v>
      </c>
      <c r="E13090" s="213">
        <v>389</v>
      </c>
      <c r="F13090" s="213" t="s">
        <v>215</v>
      </c>
    </row>
    <row r="13091" spans="1:6" x14ac:dyDescent="0.3">
      <c r="A13091" s="213">
        <v>2015</v>
      </c>
      <c r="B13091" s="213" t="s">
        <v>94</v>
      </c>
      <c r="C13091" s="213" t="s">
        <v>88</v>
      </c>
      <c r="D13091" s="213" t="s">
        <v>2</v>
      </c>
      <c r="E13091" s="213">
        <v>880</v>
      </c>
      <c r="F13091" s="213" t="s">
        <v>215</v>
      </c>
    </row>
    <row r="13092" spans="1:6" x14ac:dyDescent="0.3">
      <c r="A13092" s="213">
        <v>2015</v>
      </c>
      <c r="B13092" s="213" t="s">
        <v>94</v>
      </c>
      <c r="C13092" s="213" t="s">
        <v>88</v>
      </c>
      <c r="D13092" s="213" t="s">
        <v>4</v>
      </c>
      <c r="E13092" s="213">
        <v>902</v>
      </c>
      <c r="F13092" s="213" t="s">
        <v>215</v>
      </c>
    </row>
    <row r="13093" spans="1:6" x14ac:dyDescent="0.3">
      <c r="A13093" s="213">
        <v>2015</v>
      </c>
      <c r="B13093" s="213" t="s">
        <v>94</v>
      </c>
      <c r="C13093" s="213" t="s">
        <v>88</v>
      </c>
      <c r="D13093" s="213" t="s">
        <v>38</v>
      </c>
      <c r="E13093" s="213">
        <v>53</v>
      </c>
      <c r="F13093" s="213" t="s">
        <v>215</v>
      </c>
    </row>
    <row r="13094" spans="1:6" x14ac:dyDescent="0.3">
      <c r="A13094" s="213">
        <v>2015</v>
      </c>
      <c r="B13094" s="213" t="s">
        <v>94</v>
      </c>
      <c r="C13094" s="213" t="s">
        <v>88</v>
      </c>
      <c r="D13094" s="213" t="s">
        <v>275</v>
      </c>
      <c r="E13094" s="213">
        <v>120</v>
      </c>
      <c r="F13094" s="213" t="s">
        <v>215</v>
      </c>
    </row>
    <row r="13095" spans="1:6" x14ac:dyDescent="0.3">
      <c r="A13095" s="213">
        <v>2015</v>
      </c>
      <c r="B13095" s="213" t="s">
        <v>94</v>
      </c>
      <c r="C13095" s="213" t="s">
        <v>88</v>
      </c>
      <c r="D13095" s="213" t="s">
        <v>8</v>
      </c>
      <c r="E13095" s="213">
        <v>328</v>
      </c>
      <c r="F13095" s="213" t="s">
        <v>215</v>
      </c>
    </row>
    <row r="13096" spans="1:6" x14ac:dyDescent="0.3">
      <c r="A13096" s="213">
        <v>2015</v>
      </c>
      <c r="B13096" s="213" t="s">
        <v>94</v>
      </c>
      <c r="C13096" s="213" t="s">
        <v>88</v>
      </c>
      <c r="D13096" s="213" t="s">
        <v>78</v>
      </c>
      <c r="E13096" s="213">
        <v>489</v>
      </c>
      <c r="F13096" s="213" t="s">
        <v>215</v>
      </c>
    </row>
    <row r="13097" spans="1:6" x14ac:dyDescent="0.3">
      <c r="A13097" s="213">
        <v>2015</v>
      </c>
      <c r="B13097" s="213" t="s">
        <v>94</v>
      </c>
      <c r="C13097" s="213" t="s">
        <v>88</v>
      </c>
      <c r="D13097" s="213" t="s">
        <v>27</v>
      </c>
      <c r="E13097" s="213">
        <v>364</v>
      </c>
      <c r="F13097" s="213" t="s">
        <v>215</v>
      </c>
    </row>
    <row r="13098" spans="1:6" x14ac:dyDescent="0.3">
      <c r="A13098" s="213">
        <v>2015</v>
      </c>
      <c r="B13098" s="213" t="s">
        <v>94</v>
      </c>
      <c r="C13098" s="213" t="s">
        <v>88</v>
      </c>
      <c r="D13098" s="213" t="s">
        <v>13</v>
      </c>
      <c r="E13098" s="213">
        <v>137</v>
      </c>
      <c r="F13098" s="213" t="s">
        <v>215</v>
      </c>
    </row>
    <row r="13099" spans="1:6" x14ac:dyDescent="0.3">
      <c r="A13099" s="213">
        <v>2015</v>
      </c>
      <c r="B13099" s="213" t="s">
        <v>94</v>
      </c>
      <c r="C13099" s="213" t="s">
        <v>88</v>
      </c>
      <c r="D13099" s="213" t="s">
        <v>70</v>
      </c>
      <c r="E13099" s="213">
        <v>359</v>
      </c>
      <c r="F13099" s="213" t="s">
        <v>215</v>
      </c>
    </row>
    <row r="13100" spans="1:6" x14ac:dyDescent="0.3">
      <c r="A13100" s="213">
        <v>2015</v>
      </c>
      <c r="B13100" s="213" t="s">
        <v>94</v>
      </c>
      <c r="C13100" s="213" t="s">
        <v>88</v>
      </c>
      <c r="D13100" s="213" t="s">
        <v>72</v>
      </c>
      <c r="E13100" s="213">
        <v>106</v>
      </c>
      <c r="F13100" s="213" t="s">
        <v>215</v>
      </c>
    </row>
    <row r="13101" spans="1:6" x14ac:dyDescent="0.3">
      <c r="A13101" s="213">
        <v>2015</v>
      </c>
      <c r="B13101" s="213" t="s">
        <v>94</v>
      </c>
      <c r="C13101" s="213" t="s">
        <v>88</v>
      </c>
      <c r="D13101" s="213" t="s">
        <v>276</v>
      </c>
      <c r="E13101" s="213">
        <v>36</v>
      </c>
      <c r="F13101" s="213" t="s">
        <v>215</v>
      </c>
    </row>
    <row r="13102" spans="1:6" x14ac:dyDescent="0.3">
      <c r="A13102" s="213">
        <v>2015</v>
      </c>
      <c r="B13102" s="213" t="s">
        <v>94</v>
      </c>
      <c r="C13102" s="213" t="s">
        <v>88</v>
      </c>
      <c r="D13102" s="213" t="s">
        <v>6</v>
      </c>
      <c r="E13102" s="213">
        <v>842</v>
      </c>
      <c r="F13102" s="213" t="s">
        <v>215</v>
      </c>
    </row>
    <row r="13103" spans="1:6" x14ac:dyDescent="0.3">
      <c r="A13103" s="213">
        <v>2015</v>
      </c>
      <c r="B13103" s="213" t="s">
        <v>94</v>
      </c>
      <c r="C13103" s="213" t="s">
        <v>88</v>
      </c>
      <c r="D13103" s="213" t="s">
        <v>62</v>
      </c>
      <c r="E13103" s="213">
        <v>254</v>
      </c>
      <c r="F13103" s="213" t="s">
        <v>215</v>
      </c>
    </row>
    <row r="13104" spans="1:6" x14ac:dyDescent="0.3">
      <c r="A13104" s="213">
        <v>2015</v>
      </c>
      <c r="B13104" s="213" t="s">
        <v>94</v>
      </c>
      <c r="C13104" s="213" t="s">
        <v>88</v>
      </c>
      <c r="D13104" s="213" t="s">
        <v>5</v>
      </c>
      <c r="E13104" s="213">
        <v>688</v>
      </c>
      <c r="F13104" s="213" t="s">
        <v>215</v>
      </c>
    </row>
    <row r="13105" spans="1:6" x14ac:dyDescent="0.3">
      <c r="A13105" s="213">
        <v>2015</v>
      </c>
      <c r="B13105" s="213" t="s">
        <v>94</v>
      </c>
      <c r="C13105" s="213" t="s">
        <v>88</v>
      </c>
      <c r="D13105" s="213" t="s">
        <v>76</v>
      </c>
      <c r="E13105" s="213">
        <v>458</v>
      </c>
      <c r="F13105" s="213" t="s">
        <v>215</v>
      </c>
    </row>
    <row r="13106" spans="1:6" x14ac:dyDescent="0.3">
      <c r="A13106" s="213">
        <v>2015</v>
      </c>
      <c r="B13106" s="213" t="s">
        <v>94</v>
      </c>
      <c r="C13106" s="213" t="s">
        <v>88</v>
      </c>
      <c r="D13106" s="213" t="s">
        <v>63</v>
      </c>
      <c r="E13106" s="213">
        <v>79</v>
      </c>
      <c r="F13106" s="213" t="s">
        <v>215</v>
      </c>
    </row>
    <row r="13107" spans="1:6" x14ac:dyDescent="0.3">
      <c r="A13107" s="213">
        <v>2015</v>
      </c>
      <c r="B13107" s="213" t="s">
        <v>94</v>
      </c>
      <c r="C13107" s="213" t="s">
        <v>88</v>
      </c>
      <c r="D13107" s="213" t="s">
        <v>277</v>
      </c>
      <c r="E13107" s="213">
        <v>32</v>
      </c>
      <c r="F13107" s="213" t="s">
        <v>215</v>
      </c>
    </row>
    <row r="13108" spans="1:6" x14ac:dyDescent="0.3">
      <c r="A13108" s="213">
        <v>2015</v>
      </c>
      <c r="B13108" s="213" t="s">
        <v>94</v>
      </c>
      <c r="C13108" s="213" t="s">
        <v>88</v>
      </c>
      <c r="D13108" s="213" t="s">
        <v>43</v>
      </c>
      <c r="E13108" s="213">
        <v>67</v>
      </c>
      <c r="F13108" s="213" t="s">
        <v>215</v>
      </c>
    </row>
    <row r="13109" spans="1:6" x14ac:dyDescent="0.3">
      <c r="A13109" s="213">
        <v>2015</v>
      </c>
      <c r="B13109" s="213" t="s">
        <v>94</v>
      </c>
      <c r="C13109" s="213" t="s">
        <v>88</v>
      </c>
      <c r="D13109" s="213" t="s">
        <v>65</v>
      </c>
      <c r="E13109" s="213">
        <v>104</v>
      </c>
      <c r="F13109" s="213" t="s">
        <v>215</v>
      </c>
    </row>
    <row r="13110" spans="1:6" x14ac:dyDescent="0.3">
      <c r="A13110" s="213">
        <v>2015</v>
      </c>
      <c r="B13110" s="213" t="s">
        <v>94</v>
      </c>
      <c r="C13110" s="213" t="s">
        <v>88</v>
      </c>
      <c r="D13110" s="213" t="s">
        <v>22</v>
      </c>
      <c r="E13110" s="213">
        <v>170</v>
      </c>
      <c r="F13110" s="213" t="s">
        <v>215</v>
      </c>
    </row>
    <row r="13111" spans="1:6" x14ac:dyDescent="0.3">
      <c r="A13111" s="213">
        <v>2015</v>
      </c>
      <c r="B13111" s="213" t="s">
        <v>94</v>
      </c>
      <c r="C13111" s="213" t="s">
        <v>88</v>
      </c>
      <c r="D13111" s="213" t="s">
        <v>61</v>
      </c>
      <c r="E13111" s="213">
        <v>64</v>
      </c>
      <c r="F13111" s="213" t="s">
        <v>215</v>
      </c>
    </row>
    <row r="13112" spans="1:6" x14ac:dyDescent="0.3">
      <c r="A13112" s="213">
        <v>2015</v>
      </c>
      <c r="B13112" s="213" t="s">
        <v>94</v>
      </c>
      <c r="C13112" s="213" t="s">
        <v>88</v>
      </c>
      <c r="D13112" s="213" t="s">
        <v>23</v>
      </c>
      <c r="E13112" s="213">
        <v>196</v>
      </c>
      <c r="F13112" s="213" t="s">
        <v>215</v>
      </c>
    </row>
    <row r="13113" spans="1:6" x14ac:dyDescent="0.3">
      <c r="A13113" s="213">
        <v>2015</v>
      </c>
      <c r="B13113" s="213" t="s">
        <v>94</v>
      </c>
      <c r="C13113" s="213" t="s">
        <v>88</v>
      </c>
      <c r="D13113" s="213" t="s">
        <v>12</v>
      </c>
      <c r="E13113" s="213">
        <v>131</v>
      </c>
      <c r="F13113" s="213" t="s">
        <v>215</v>
      </c>
    </row>
    <row r="13114" spans="1:6" x14ac:dyDescent="0.3">
      <c r="A13114" s="213">
        <v>2015</v>
      </c>
      <c r="B13114" s="213" t="s">
        <v>94</v>
      </c>
      <c r="C13114" s="213" t="s">
        <v>88</v>
      </c>
      <c r="D13114" s="213" t="s">
        <v>278</v>
      </c>
      <c r="E13114" s="213">
        <v>274</v>
      </c>
      <c r="F13114" s="213" t="s">
        <v>215</v>
      </c>
    </row>
    <row r="13115" spans="1:6" x14ac:dyDescent="0.3">
      <c r="A13115" s="213">
        <v>2015</v>
      </c>
      <c r="B13115" s="213" t="s">
        <v>94</v>
      </c>
      <c r="C13115" s="213" t="s">
        <v>88</v>
      </c>
      <c r="D13115" s="213" t="s">
        <v>19</v>
      </c>
      <c r="E13115" s="213">
        <v>233</v>
      </c>
      <c r="F13115" s="213" t="s">
        <v>215</v>
      </c>
    </row>
    <row r="13116" spans="1:6" x14ac:dyDescent="0.3">
      <c r="A13116" s="213">
        <v>2015</v>
      </c>
      <c r="B13116" s="213" t="s">
        <v>94</v>
      </c>
      <c r="C13116" s="213" t="s">
        <v>88</v>
      </c>
      <c r="D13116" s="213" t="s">
        <v>45</v>
      </c>
      <c r="E13116" s="213">
        <v>43</v>
      </c>
      <c r="F13116" s="213" t="s">
        <v>215</v>
      </c>
    </row>
    <row r="13117" spans="1:6" x14ac:dyDescent="0.3">
      <c r="A13117" s="213">
        <v>2015</v>
      </c>
      <c r="B13117" s="213" t="s">
        <v>94</v>
      </c>
      <c r="C13117" s="213" t="s">
        <v>88</v>
      </c>
      <c r="D13117" s="213" t="s">
        <v>48</v>
      </c>
      <c r="E13117" s="213">
        <v>147</v>
      </c>
      <c r="F13117" s="213" t="s">
        <v>215</v>
      </c>
    </row>
    <row r="13118" spans="1:6" x14ac:dyDescent="0.3">
      <c r="A13118" s="213">
        <v>2015</v>
      </c>
      <c r="B13118" s="213" t="s">
        <v>94</v>
      </c>
      <c r="C13118" s="213" t="s">
        <v>88</v>
      </c>
      <c r="D13118" s="213" t="s">
        <v>34</v>
      </c>
      <c r="E13118" s="213">
        <v>39</v>
      </c>
      <c r="F13118" s="213" t="s">
        <v>215</v>
      </c>
    </row>
    <row r="13119" spans="1:6" x14ac:dyDescent="0.3">
      <c r="A13119" s="213">
        <v>2015</v>
      </c>
      <c r="B13119" s="213" t="s">
        <v>94</v>
      </c>
      <c r="C13119" s="213" t="s">
        <v>88</v>
      </c>
      <c r="D13119" s="213" t="s">
        <v>3</v>
      </c>
      <c r="E13119" s="213">
        <v>804</v>
      </c>
      <c r="F13119" s="213" t="s">
        <v>215</v>
      </c>
    </row>
    <row r="13120" spans="1:6" x14ac:dyDescent="0.3">
      <c r="A13120" s="213">
        <v>2015</v>
      </c>
      <c r="B13120" s="213" t="s">
        <v>94</v>
      </c>
      <c r="C13120" s="213" t="s">
        <v>88</v>
      </c>
      <c r="D13120" s="213" t="s">
        <v>80</v>
      </c>
      <c r="E13120" s="213">
        <v>298</v>
      </c>
      <c r="F13120" s="213" t="s">
        <v>215</v>
      </c>
    </row>
    <row r="13121" spans="1:6" x14ac:dyDescent="0.3">
      <c r="A13121" s="213">
        <v>2015</v>
      </c>
      <c r="B13121" s="213" t="s">
        <v>94</v>
      </c>
      <c r="C13121" s="213" t="s">
        <v>88</v>
      </c>
      <c r="D13121" s="213" t="s">
        <v>39</v>
      </c>
      <c r="E13121" s="213">
        <v>133</v>
      </c>
      <c r="F13121" s="213" t="s">
        <v>215</v>
      </c>
    </row>
    <row r="13122" spans="1:6" x14ac:dyDescent="0.3">
      <c r="A13122" s="213">
        <v>2015</v>
      </c>
      <c r="B13122" s="213" t="s">
        <v>94</v>
      </c>
      <c r="C13122" s="213" t="s">
        <v>88</v>
      </c>
      <c r="D13122" s="213" t="s">
        <v>14</v>
      </c>
      <c r="E13122" s="213">
        <v>578</v>
      </c>
      <c r="F13122" s="213" t="s">
        <v>215</v>
      </c>
    </row>
    <row r="13123" spans="1:6" x14ac:dyDescent="0.3">
      <c r="A13123" s="213">
        <v>2015</v>
      </c>
      <c r="B13123" s="213" t="s">
        <v>94</v>
      </c>
      <c r="C13123" s="213" t="s">
        <v>88</v>
      </c>
      <c r="D13123" s="213" t="s">
        <v>68</v>
      </c>
      <c r="E13123" s="213">
        <v>109</v>
      </c>
      <c r="F13123" s="213" t="s">
        <v>215</v>
      </c>
    </row>
    <row r="13124" spans="1:6" x14ac:dyDescent="0.3">
      <c r="A13124" s="213">
        <v>2015</v>
      </c>
      <c r="B13124" s="213" t="s">
        <v>94</v>
      </c>
      <c r="C13124" s="213" t="s">
        <v>88</v>
      </c>
      <c r="D13124" s="213" t="s">
        <v>69</v>
      </c>
      <c r="E13124" s="213">
        <v>86</v>
      </c>
      <c r="F13124" s="213" t="s">
        <v>215</v>
      </c>
    </row>
    <row r="13125" spans="1:6" x14ac:dyDescent="0.3">
      <c r="A13125" s="213">
        <v>2015</v>
      </c>
      <c r="B13125" s="213" t="s">
        <v>94</v>
      </c>
      <c r="C13125" s="213" t="s">
        <v>88</v>
      </c>
      <c r="D13125" s="213" t="s">
        <v>279</v>
      </c>
      <c r="E13125" s="213">
        <v>44</v>
      </c>
      <c r="F13125" s="213" t="s">
        <v>215</v>
      </c>
    </row>
    <row r="13126" spans="1:6" x14ac:dyDescent="0.3">
      <c r="A13126" s="213">
        <v>2015</v>
      </c>
      <c r="B13126" s="213" t="s">
        <v>94</v>
      </c>
      <c r="C13126" s="213" t="s">
        <v>88</v>
      </c>
      <c r="D13126" s="213" t="s">
        <v>24</v>
      </c>
      <c r="E13126" s="213">
        <v>548</v>
      </c>
      <c r="F13126" s="213" t="s">
        <v>215</v>
      </c>
    </row>
    <row r="13127" spans="1:6" x14ac:dyDescent="0.3">
      <c r="A13127" s="213">
        <v>2015</v>
      </c>
      <c r="B13127" s="213" t="s">
        <v>94</v>
      </c>
      <c r="C13127" s="213" t="s">
        <v>88</v>
      </c>
      <c r="D13127" s="213" t="s">
        <v>9</v>
      </c>
      <c r="E13127" s="213">
        <v>411</v>
      </c>
      <c r="F13127" s="213" t="s">
        <v>215</v>
      </c>
    </row>
    <row r="13128" spans="1:6" x14ac:dyDescent="0.3">
      <c r="A13128" s="213">
        <v>2015</v>
      </c>
      <c r="B13128" s="213" t="s">
        <v>94</v>
      </c>
      <c r="C13128" s="213" t="s">
        <v>88</v>
      </c>
      <c r="D13128" s="213" t="s">
        <v>67</v>
      </c>
      <c r="E13128" s="213">
        <v>160</v>
      </c>
      <c r="F13128" s="213" t="s">
        <v>215</v>
      </c>
    </row>
    <row r="13129" spans="1:6" x14ac:dyDescent="0.3">
      <c r="A13129" s="213">
        <v>2015</v>
      </c>
      <c r="B13129" s="213" t="s">
        <v>94</v>
      </c>
      <c r="C13129" s="213" t="s">
        <v>88</v>
      </c>
      <c r="D13129" s="213" t="s">
        <v>28</v>
      </c>
      <c r="E13129" s="213">
        <v>292</v>
      </c>
      <c r="F13129" s="213" t="s">
        <v>215</v>
      </c>
    </row>
    <row r="13130" spans="1:6" x14ac:dyDescent="0.3">
      <c r="A13130" s="213">
        <v>2015</v>
      </c>
      <c r="B13130" s="213" t="s">
        <v>94</v>
      </c>
      <c r="C13130" s="213" t="s">
        <v>88</v>
      </c>
      <c r="D13130" s="213" t="s">
        <v>31</v>
      </c>
      <c r="E13130" s="213">
        <v>169</v>
      </c>
      <c r="F13130" s="213" t="s">
        <v>215</v>
      </c>
    </row>
    <row r="13131" spans="1:6" x14ac:dyDescent="0.3">
      <c r="A13131" s="213">
        <v>2015</v>
      </c>
      <c r="B13131" s="213" t="s">
        <v>94</v>
      </c>
      <c r="C13131" s="213" t="s">
        <v>88</v>
      </c>
      <c r="D13131" s="213" t="s">
        <v>64</v>
      </c>
      <c r="E13131" s="213">
        <v>264</v>
      </c>
      <c r="F13131" s="213" t="s">
        <v>215</v>
      </c>
    </row>
    <row r="13132" spans="1:6" x14ac:dyDescent="0.3">
      <c r="A13132" s="213">
        <v>2015</v>
      </c>
      <c r="B13132" s="213" t="s">
        <v>94</v>
      </c>
      <c r="C13132" s="213" t="s">
        <v>88</v>
      </c>
      <c r="D13132" s="213" t="s">
        <v>280</v>
      </c>
      <c r="E13132" s="213">
        <v>69</v>
      </c>
      <c r="F13132" s="213" t="s">
        <v>215</v>
      </c>
    </row>
    <row r="13133" spans="1:6" x14ac:dyDescent="0.3">
      <c r="A13133" s="213">
        <v>2015</v>
      </c>
      <c r="B13133" s="213" t="s">
        <v>94</v>
      </c>
      <c r="C13133" s="213" t="s">
        <v>88</v>
      </c>
      <c r="D13133" s="213" t="s">
        <v>73</v>
      </c>
      <c r="E13133" s="213">
        <v>469</v>
      </c>
      <c r="F13133" s="213" t="s">
        <v>215</v>
      </c>
    </row>
    <row r="13134" spans="1:6" x14ac:dyDescent="0.3">
      <c r="A13134" s="213">
        <v>2015</v>
      </c>
      <c r="B13134" s="213" t="s">
        <v>94</v>
      </c>
      <c r="C13134" s="213" t="s">
        <v>88</v>
      </c>
      <c r="D13134" s="213" t="s">
        <v>26</v>
      </c>
      <c r="E13134" s="213">
        <v>209</v>
      </c>
      <c r="F13134" s="213" t="s">
        <v>215</v>
      </c>
    </row>
    <row r="13135" spans="1:6" x14ac:dyDescent="0.3">
      <c r="A13135" s="213">
        <v>2015</v>
      </c>
      <c r="B13135" s="213" t="s">
        <v>94</v>
      </c>
      <c r="C13135" s="213" t="s">
        <v>88</v>
      </c>
      <c r="D13135" s="213" t="s">
        <v>32</v>
      </c>
      <c r="E13135" s="213">
        <v>213</v>
      </c>
      <c r="F13135" s="213" t="s">
        <v>215</v>
      </c>
    </row>
    <row r="13136" spans="1:6" x14ac:dyDescent="0.3">
      <c r="A13136" s="213">
        <v>2015</v>
      </c>
      <c r="B13136" s="213" t="s">
        <v>94</v>
      </c>
      <c r="C13136" s="213" t="s">
        <v>88</v>
      </c>
      <c r="D13136" s="213" t="s">
        <v>46</v>
      </c>
      <c r="E13136" s="213">
        <v>397</v>
      </c>
      <c r="F13136" s="213" t="s">
        <v>215</v>
      </c>
    </row>
    <row r="13137" spans="1:6" x14ac:dyDescent="0.3">
      <c r="A13137" s="213">
        <v>2015</v>
      </c>
      <c r="B13137" s="213" t="s">
        <v>94</v>
      </c>
      <c r="C13137" s="213" t="s">
        <v>88</v>
      </c>
      <c r="D13137" s="213" t="s">
        <v>75</v>
      </c>
      <c r="E13137" s="213">
        <v>335</v>
      </c>
      <c r="F13137" s="213" t="s">
        <v>215</v>
      </c>
    </row>
    <row r="13138" spans="1:6" x14ac:dyDescent="0.3">
      <c r="A13138" s="213">
        <v>2015</v>
      </c>
      <c r="B13138" s="213" t="s">
        <v>94</v>
      </c>
      <c r="C13138" s="213" t="s">
        <v>88</v>
      </c>
      <c r="D13138" s="213" t="s">
        <v>10</v>
      </c>
      <c r="E13138" s="213">
        <v>756</v>
      </c>
      <c r="F13138" s="213" t="s">
        <v>215</v>
      </c>
    </row>
    <row r="13139" spans="1:6" x14ac:dyDescent="0.3">
      <c r="A13139" s="213">
        <v>2015</v>
      </c>
      <c r="B13139" s="213" t="s">
        <v>94</v>
      </c>
      <c r="C13139" s="213" t="s">
        <v>88</v>
      </c>
      <c r="D13139" s="213" t="s">
        <v>291</v>
      </c>
      <c r="E13139" s="213">
        <v>75</v>
      </c>
      <c r="F13139" s="213" t="s">
        <v>215</v>
      </c>
    </row>
    <row r="13140" spans="1:6" x14ac:dyDescent="0.3">
      <c r="A13140" s="213">
        <v>2015</v>
      </c>
      <c r="B13140" s="213" t="s">
        <v>94</v>
      </c>
      <c r="C13140" s="213" t="s">
        <v>88</v>
      </c>
      <c r="D13140" s="213" t="s">
        <v>15</v>
      </c>
      <c r="E13140" s="213">
        <v>600</v>
      </c>
      <c r="F13140" s="213" t="s">
        <v>215</v>
      </c>
    </row>
    <row r="13141" spans="1:6" x14ac:dyDescent="0.3">
      <c r="A13141" s="213">
        <v>2015</v>
      </c>
      <c r="B13141" s="213" t="s">
        <v>94</v>
      </c>
      <c r="C13141" s="213" t="s">
        <v>88</v>
      </c>
      <c r="D13141" s="213" t="s">
        <v>18</v>
      </c>
      <c r="E13141" s="213">
        <v>612</v>
      </c>
      <c r="F13141" s="213" t="s">
        <v>215</v>
      </c>
    </row>
    <row r="13142" spans="1:6" x14ac:dyDescent="0.3">
      <c r="A13142" s="213">
        <v>2015</v>
      </c>
      <c r="B13142" s="213" t="s">
        <v>94</v>
      </c>
      <c r="C13142" s="213" t="s">
        <v>88</v>
      </c>
      <c r="D13142" s="213" t="s">
        <v>77</v>
      </c>
      <c r="E13142" s="213">
        <v>217</v>
      </c>
      <c r="F13142" s="213" t="s">
        <v>215</v>
      </c>
    </row>
    <row r="13143" spans="1:6" x14ac:dyDescent="0.3">
      <c r="A13143" s="213">
        <v>2015</v>
      </c>
      <c r="B13143" s="213" t="s">
        <v>94</v>
      </c>
      <c r="C13143" s="213" t="s">
        <v>88</v>
      </c>
      <c r="D13143" s="213" t="s">
        <v>44</v>
      </c>
      <c r="E13143" s="213">
        <v>36</v>
      </c>
      <c r="F13143" s="213" t="s">
        <v>215</v>
      </c>
    </row>
    <row r="13144" spans="1:6" x14ac:dyDescent="0.3">
      <c r="A13144" s="213">
        <v>2015</v>
      </c>
      <c r="B13144" s="213" t="s">
        <v>94</v>
      </c>
      <c r="C13144" s="213" t="s">
        <v>88</v>
      </c>
      <c r="D13144" s="213" t="s">
        <v>71</v>
      </c>
      <c r="E13144" s="213">
        <v>222</v>
      </c>
      <c r="F13144" s="213" t="s">
        <v>215</v>
      </c>
    </row>
    <row r="13145" spans="1:6" x14ac:dyDescent="0.3">
      <c r="A13145" s="213">
        <v>2015</v>
      </c>
      <c r="B13145" s="213" t="s">
        <v>94</v>
      </c>
      <c r="C13145" s="213" t="s">
        <v>88</v>
      </c>
      <c r="D13145" s="213" t="s">
        <v>52</v>
      </c>
      <c r="E13145" s="213">
        <v>51</v>
      </c>
      <c r="F13145" s="213" t="s">
        <v>215</v>
      </c>
    </row>
    <row r="13146" spans="1:6" x14ac:dyDescent="0.3">
      <c r="A13146" s="213">
        <v>2015</v>
      </c>
      <c r="B13146" s="213" t="s">
        <v>94</v>
      </c>
      <c r="C13146" s="213" t="s">
        <v>88</v>
      </c>
      <c r="D13146" s="213" t="s">
        <v>20</v>
      </c>
      <c r="E13146" s="213">
        <v>325</v>
      </c>
      <c r="F13146" s="213" t="s">
        <v>215</v>
      </c>
    </row>
    <row r="13147" spans="1:6" x14ac:dyDescent="0.3">
      <c r="A13147" s="213">
        <v>2015</v>
      </c>
      <c r="B13147" s="213" t="s">
        <v>94</v>
      </c>
      <c r="C13147" s="213" t="s">
        <v>88</v>
      </c>
      <c r="D13147" s="213" t="s">
        <v>95</v>
      </c>
      <c r="E13147" s="213">
        <v>534</v>
      </c>
      <c r="F13147" s="213" t="s">
        <v>215</v>
      </c>
    </row>
    <row r="13148" spans="1:6" x14ac:dyDescent="0.3">
      <c r="A13148" s="213">
        <v>2015</v>
      </c>
      <c r="B13148" s="213" t="s">
        <v>94</v>
      </c>
      <c r="C13148" s="213" t="s">
        <v>88</v>
      </c>
      <c r="D13148" s="213" t="s">
        <v>30</v>
      </c>
      <c r="E13148" s="213">
        <v>68</v>
      </c>
      <c r="F13148" s="213" t="s">
        <v>215</v>
      </c>
    </row>
    <row r="13149" spans="1:6" x14ac:dyDescent="0.3">
      <c r="A13149" s="213">
        <v>2015</v>
      </c>
      <c r="B13149" s="213" t="s">
        <v>94</v>
      </c>
      <c r="C13149" s="213" t="s">
        <v>88</v>
      </c>
      <c r="D13149" s="213" t="s">
        <v>281</v>
      </c>
      <c r="E13149" s="292">
        <v>1724</v>
      </c>
      <c r="F13149" s="213" t="s">
        <v>215</v>
      </c>
    </row>
    <row r="13150" spans="1:6" x14ac:dyDescent="0.3">
      <c r="A13150" s="213">
        <v>2015</v>
      </c>
      <c r="B13150" s="213" t="s">
        <v>94</v>
      </c>
      <c r="C13150" s="213" t="s">
        <v>88</v>
      </c>
      <c r="D13150" s="213" t="s">
        <v>282</v>
      </c>
      <c r="E13150" s="213">
        <v>122</v>
      </c>
      <c r="F13150" s="213" t="s">
        <v>215</v>
      </c>
    </row>
    <row r="13151" spans="1:6" x14ac:dyDescent="0.3">
      <c r="A13151" s="213">
        <v>2015</v>
      </c>
      <c r="B13151" s="213" t="s">
        <v>94</v>
      </c>
      <c r="C13151" s="213" t="s">
        <v>88</v>
      </c>
      <c r="D13151" s="213" t="s">
        <v>145</v>
      </c>
      <c r="E13151" s="292">
        <v>6981</v>
      </c>
      <c r="F13151" s="213" t="s">
        <v>215</v>
      </c>
    </row>
    <row r="13152" spans="1:6" x14ac:dyDescent="0.3">
      <c r="A13152" s="213">
        <v>2015</v>
      </c>
      <c r="B13152" s="213" t="s">
        <v>94</v>
      </c>
      <c r="C13152" s="213" t="s">
        <v>88</v>
      </c>
      <c r="D13152" s="213" t="s">
        <v>146</v>
      </c>
      <c r="E13152" s="292">
        <v>3581</v>
      </c>
      <c r="F13152" s="213" t="s">
        <v>215</v>
      </c>
    </row>
    <row r="13153" spans="1:6" x14ac:dyDescent="0.3">
      <c r="A13153" s="213">
        <v>2015</v>
      </c>
      <c r="B13153" s="213" t="s">
        <v>94</v>
      </c>
      <c r="C13153" s="213" t="s">
        <v>88</v>
      </c>
      <c r="D13153" s="213" t="s">
        <v>147</v>
      </c>
      <c r="E13153" s="292">
        <v>8206</v>
      </c>
      <c r="F13153" s="213" t="s">
        <v>215</v>
      </c>
    </row>
    <row r="13154" spans="1:6" x14ac:dyDescent="0.3">
      <c r="A13154" s="213">
        <v>2015</v>
      </c>
      <c r="B13154" s="213" t="s">
        <v>94</v>
      </c>
      <c r="C13154" s="213" t="s">
        <v>89</v>
      </c>
      <c r="D13154" s="213" t="s">
        <v>79</v>
      </c>
      <c r="E13154" s="213">
        <v>243</v>
      </c>
      <c r="F13154" s="213" t="s">
        <v>215</v>
      </c>
    </row>
    <row r="13155" spans="1:6" x14ac:dyDescent="0.3">
      <c r="A13155" s="213">
        <v>2015</v>
      </c>
      <c r="B13155" s="213" t="s">
        <v>94</v>
      </c>
      <c r="C13155" s="213" t="s">
        <v>89</v>
      </c>
      <c r="D13155" s="213" t="s">
        <v>17</v>
      </c>
      <c r="E13155" s="213">
        <v>146</v>
      </c>
      <c r="F13155" s="213" t="s">
        <v>215</v>
      </c>
    </row>
    <row r="13156" spans="1:6" x14ac:dyDescent="0.3">
      <c r="A13156" s="213">
        <v>2015</v>
      </c>
      <c r="B13156" s="213" t="s">
        <v>94</v>
      </c>
      <c r="C13156" s="213" t="s">
        <v>89</v>
      </c>
      <c r="D13156" s="213" t="s">
        <v>66</v>
      </c>
      <c r="E13156" s="213">
        <v>35</v>
      </c>
      <c r="F13156" s="213" t="s">
        <v>215</v>
      </c>
    </row>
    <row r="13157" spans="1:6" x14ac:dyDescent="0.3">
      <c r="A13157" s="213">
        <v>2015</v>
      </c>
      <c r="B13157" s="213" t="s">
        <v>94</v>
      </c>
      <c r="C13157" s="213" t="s">
        <v>89</v>
      </c>
      <c r="D13157" s="213" t="s">
        <v>11</v>
      </c>
      <c r="E13157" s="213">
        <v>273</v>
      </c>
      <c r="F13157" s="213" t="s">
        <v>215</v>
      </c>
    </row>
    <row r="13158" spans="1:6" x14ac:dyDescent="0.3">
      <c r="A13158" s="213">
        <v>2015</v>
      </c>
      <c r="B13158" s="213" t="s">
        <v>94</v>
      </c>
      <c r="C13158" s="213" t="s">
        <v>89</v>
      </c>
      <c r="D13158" s="213" t="s">
        <v>56</v>
      </c>
      <c r="E13158" s="213">
        <v>62</v>
      </c>
      <c r="F13158" s="213" t="s">
        <v>215</v>
      </c>
    </row>
    <row r="13159" spans="1:6" x14ac:dyDescent="0.3">
      <c r="A13159" s="213">
        <v>2015</v>
      </c>
      <c r="B13159" s="213" t="s">
        <v>94</v>
      </c>
      <c r="C13159" s="213" t="s">
        <v>89</v>
      </c>
      <c r="D13159" s="213" t="s">
        <v>29</v>
      </c>
      <c r="E13159" s="213">
        <v>73</v>
      </c>
      <c r="F13159" s="213" t="s">
        <v>215</v>
      </c>
    </row>
    <row r="13160" spans="1:6" x14ac:dyDescent="0.3">
      <c r="A13160" s="213">
        <v>2015</v>
      </c>
      <c r="B13160" s="213" t="s">
        <v>94</v>
      </c>
      <c r="C13160" s="213" t="s">
        <v>89</v>
      </c>
      <c r="D13160" s="213" t="s">
        <v>47</v>
      </c>
      <c r="E13160" s="213">
        <v>176</v>
      </c>
      <c r="F13160" s="213" t="s">
        <v>215</v>
      </c>
    </row>
    <row r="13161" spans="1:6" x14ac:dyDescent="0.3">
      <c r="A13161" s="213">
        <v>2015</v>
      </c>
      <c r="B13161" s="213" t="s">
        <v>94</v>
      </c>
      <c r="C13161" s="213" t="s">
        <v>89</v>
      </c>
      <c r="D13161" s="213" t="s">
        <v>57</v>
      </c>
      <c r="E13161" s="213">
        <v>40</v>
      </c>
      <c r="F13161" s="213" t="s">
        <v>215</v>
      </c>
    </row>
    <row r="13162" spans="1:6" x14ac:dyDescent="0.3">
      <c r="A13162" s="213">
        <v>2015</v>
      </c>
      <c r="B13162" s="213" t="s">
        <v>94</v>
      </c>
      <c r="C13162" s="213" t="s">
        <v>89</v>
      </c>
      <c r="D13162" s="213" t="s">
        <v>74</v>
      </c>
      <c r="E13162" s="213">
        <v>190</v>
      </c>
      <c r="F13162" s="213" t="s">
        <v>215</v>
      </c>
    </row>
    <row r="13163" spans="1:6" x14ac:dyDescent="0.3">
      <c r="A13163" s="213">
        <v>2015</v>
      </c>
      <c r="B13163" s="213" t="s">
        <v>94</v>
      </c>
      <c r="C13163" s="213" t="s">
        <v>89</v>
      </c>
      <c r="D13163" s="213" t="s">
        <v>33</v>
      </c>
      <c r="E13163" s="213">
        <v>41</v>
      </c>
      <c r="F13163" s="213" t="s">
        <v>215</v>
      </c>
    </row>
    <row r="13164" spans="1:6" x14ac:dyDescent="0.3">
      <c r="A13164" s="213">
        <v>2015</v>
      </c>
      <c r="B13164" s="213" t="s">
        <v>94</v>
      </c>
      <c r="C13164" s="213" t="s">
        <v>89</v>
      </c>
      <c r="D13164" s="213" t="s">
        <v>60</v>
      </c>
      <c r="E13164" s="213">
        <v>60</v>
      </c>
      <c r="F13164" s="213" t="s">
        <v>215</v>
      </c>
    </row>
    <row r="13165" spans="1:6" x14ac:dyDescent="0.3">
      <c r="A13165" s="213">
        <v>2015</v>
      </c>
      <c r="B13165" s="213" t="s">
        <v>94</v>
      </c>
      <c r="C13165" s="213" t="s">
        <v>89</v>
      </c>
      <c r="D13165" s="213" t="s">
        <v>25</v>
      </c>
      <c r="E13165" s="213">
        <v>179</v>
      </c>
      <c r="F13165" s="213" t="s">
        <v>215</v>
      </c>
    </row>
    <row r="13166" spans="1:6" x14ac:dyDescent="0.3">
      <c r="A13166" s="213">
        <v>2015</v>
      </c>
      <c r="B13166" s="213" t="s">
        <v>94</v>
      </c>
      <c r="C13166" s="213" t="s">
        <v>89</v>
      </c>
      <c r="D13166" s="213" t="s">
        <v>7</v>
      </c>
      <c r="E13166" s="213">
        <v>205</v>
      </c>
      <c r="F13166" s="213" t="s">
        <v>215</v>
      </c>
    </row>
    <row r="13167" spans="1:6" x14ac:dyDescent="0.3">
      <c r="A13167" s="213">
        <v>2015</v>
      </c>
      <c r="B13167" s="213" t="s">
        <v>94</v>
      </c>
      <c r="C13167" s="213" t="s">
        <v>89</v>
      </c>
      <c r="D13167" s="213" t="s">
        <v>36</v>
      </c>
      <c r="E13167" s="213">
        <v>46</v>
      </c>
      <c r="F13167" s="213" t="s">
        <v>215</v>
      </c>
    </row>
    <row r="13168" spans="1:6" x14ac:dyDescent="0.3">
      <c r="A13168" s="213">
        <v>2015</v>
      </c>
      <c r="B13168" s="213" t="s">
        <v>94</v>
      </c>
      <c r="C13168" s="213" t="s">
        <v>89</v>
      </c>
      <c r="D13168" s="213" t="s">
        <v>21</v>
      </c>
      <c r="E13168" s="213">
        <v>62</v>
      </c>
      <c r="F13168" s="213" t="s">
        <v>215</v>
      </c>
    </row>
    <row r="13169" spans="1:6" x14ac:dyDescent="0.3">
      <c r="A13169" s="213">
        <v>2015</v>
      </c>
      <c r="B13169" s="213" t="s">
        <v>94</v>
      </c>
      <c r="C13169" s="213" t="s">
        <v>89</v>
      </c>
      <c r="D13169" s="213" t="s">
        <v>16</v>
      </c>
      <c r="E13169" s="213">
        <v>148</v>
      </c>
      <c r="F13169" s="213" t="s">
        <v>215</v>
      </c>
    </row>
    <row r="13170" spans="1:6" x14ac:dyDescent="0.3">
      <c r="A13170" s="213">
        <v>2015</v>
      </c>
      <c r="B13170" s="213" t="s">
        <v>94</v>
      </c>
      <c r="C13170" s="213" t="s">
        <v>89</v>
      </c>
      <c r="D13170" s="213" t="s">
        <v>2</v>
      </c>
      <c r="E13170" s="213">
        <v>382</v>
      </c>
      <c r="F13170" s="213" t="s">
        <v>215</v>
      </c>
    </row>
    <row r="13171" spans="1:6" x14ac:dyDescent="0.3">
      <c r="A13171" s="213">
        <v>2015</v>
      </c>
      <c r="B13171" s="213" t="s">
        <v>94</v>
      </c>
      <c r="C13171" s="213" t="s">
        <v>89</v>
      </c>
      <c r="D13171" s="213" t="s">
        <v>4</v>
      </c>
      <c r="E13171" s="213">
        <v>382</v>
      </c>
      <c r="F13171" s="213" t="s">
        <v>215</v>
      </c>
    </row>
    <row r="13172" spans="1:6" x14ac:dyDescent="0.3">
      <c r="A13172" s="213">
        <v>2015</v>
      </c>
      <c r="B13172" s="213" t="s">
        <v>94</v>
      </c>
      <c r="C13172" s="213" t="s">
        <v>89</v>
      </c>
      <c r="D13172" s="213" t="s">
        <v>275</v>
      </c>
      <c r="E13172" s="213">
        <v>46</v>
      </c>
      <c r="F13172" s="213" t="s">
        <v>215</v>
      </c>
    </row>
    <row r="13173" spans="1:6" x14ac:dyDescent="0.3">
      <c r="A13173" s="213">
        <v>2015</v>
      </c>
      <c r="B13173" s="213" t="s">
        <v>94</v>
      </c>
      <c r="C13173" s="213" t="s">
        <v>89</v>
      </c>
      <c r="D13173" s="213" t="s">
        <v>8</v>
      </c>
      <c r="E13173" s="213">
        <v>109</v>
      </c>
      <c r="F13173" s="213" t="s">
        <v>215</v>
      </c>
    </row>
    <row r="13174" spans="1:6" x14ac:dyDescent="0.3">
      <c r="A13174" s="213">
        <v>2015</v>
      </c>
      <c r="B13174" s="213" t="s">
        <v>94</v>
      </c>
      <c r="C13174" s="213" t="s">
        <v>89</v>
      </c>
      <c r="D13174" s="213" t="s">
        <v>78</v>
      </c>
      <c r="E13174" s="213">
        <v>153</v>
      </c>
      <c r="F13174" s="213" t="s">
        <v>215</v>
      </c>
    </row>
    <row r="13175" spans="1:6" x14ac:dyDescent="0.3">
      <c r="A13175" s="213">
        <v>2015</v>
      </c>
      <c r="B13175" s="213" t="s">
        <v>94</v>
      </c>
      <c r="C13175" s="213" t="s">
        <v>89</v>
      </c>
      <c r="D13175" s="213" t="s">
        <v>27</v>
      </c>
      <c r="E13175" s="213">
        <v>126</v>
      </c>
      <c r="F13175" s="213" t="s">
        <v>215</v>
      </c>
    </row>
    <row r="13176" spans="1:6" x14ac:dyDescent="0.3">
      <c r="A13176" s="213">
        <v>2015</v>
      </c>
      <c r="B13176" s="213" t="s">
        <v>94</v>
      </c>
      <c r="C13176" s="213" t="s">
        <v>89</v>
      </c>
      <c r="D13176" s="213" t="s">
        <v>13</v>
      </c>
      <c r="E13176" s="213">
        <v>55</v>
      </c>
      <c r="F13176" s="213" t="s">
        <v>215</v>
      </c>
    </row>
    <row r="13177" spans="1:6" x14ac:dyDescent="0.3">
      <c r="A13177" s="213">
        <v>2015</v>
      </c>
      <c r="B13177" s="213" t="s">
        <v>94</v>
      </c>
      <c r="C13177" s="213" t="s">
        <v>89</v>
      </c>
      <c r="D13177" s="213" t="s">
        <v>70</v>
      </c>
      <c r="E13177" s="213">
        <v>155</v>
      </c>
      <c r="F13177" s="213" t="s">
        <v>215</v>
      </c>
    </row>
    <row r="13178" spans="1:6" x14ac:dyDescent="0.3">
      <c r="A13178" s="213">
        <v>2015</v>
      </c>
      <c r="B13178" s="213" t="s">
        <v>94</v>
      </c>
      <c r="C13178" s="213" t="s">
        <v>89</v>
      </c>
      <c r="D13178" s="213" t="s">
        <v>72</v>
      </c>
      <c r="E13178" s="213">
        <v>47</v>
      </c>
      <c r="F13178" s="213" t="s">
        <v>215</v>
      </c>
    </row>
    <row r="13179" spans="1:6" x14ac:dyDescent="0.3">
      <c r="A13179" s="213">
        <v>2015</v>
      </c>
      <c r="B13179" s="213" t="s">
        <v>94</v>
      </c>
      <c r="C13179" s="213" t="s">
        <v>89</v>
      </c>
      <c r="D13179" s="213" t="s">
        <v>6</v>
      </c>
      <c r="E13179" s="213">
        <v>365</v>
      </c>
      <c r="F13179" s="213" t="s">
        <v>215</v>
      </c>
    </row>
    <row r="13180" spans="1:6" x14ac:dyDescent="0.3">
      <c r="A13180" s="213">
        <v>2015</v>
      </c>
      <c r="B13180" s="213" t="s">
        <v>94</v>
      </c>
      <c r="C13180" s="213" t="s">
        <v>89</v>
      </c>
      <c r="D13180" s="213" t="s">
        <v>62</v>
      </c>
      <c r="E13180" s="213">
        <v>109</v>
      </c>
      <c r="F13180" s="213" t="s">
        <v>215</v>
      </c>
    </row>
    <row r="13181" spans="1:6" x14ac:dyDescent="0.3">
      <c r="A13181" s="213">
        <v>2015</v>
      </c>
      <c r="B13181" s="213" t="s">
        <v>94</v>
      </c>
      <c r="C13181" s="213" t="s">
        <v>89</v>
      </c>
      <c r="D13181" s="213" t="s">
        <v>5</v>
      </c>
      <c r="E13181" s="213">
        <v>258</v>
      </c>
      <c r="F13181" s="213" t="s">
        <v>215</v>
      </c>
    </row>
    <row r="13182" spans="1:6" x14ac:dyDescent="0.3">
      <c r="A13182" s="213">
        <v>2015</v>
      </c>
      <c r="B13182" s="213" t="s">
        <v>94</v>
      </c>
      <c r="C13182" s="213" t="s">
        <v>89</v>
      </c>
      <c r="D13182" s="213" t="s">
        <v>76</v>
      </c>
      <c r="E13182" s="213">
        <v>143</v>
      </c>
      <c r="F13182" s="213" t="s">
        <v>215</v>
      </c>
    </row>
    <row r="13183" spans="1:6" x14ac:dyDescent="0.3">
      <c r="A13183" s="213">
        <v>2015</v>
      </c>
      <c r="B13183" s="213" t="s">
        <v>94</v>
      </c>
      <c r="C13183" s="213" t="s">
        <v>89</v>
      </c>
      <c r="D13183" s="213" t="s">
        <v>43</v>
      </c>
      <c r="E13183" s="213">
        <v>33</v>
      </c>
      <c r="F13183" s="213" t="s">
        <v>215</v>
      </c>
    </row>
    <row r="13184" spans="1:6" x14ac:dyDescent="0.3">
      <c r="A13184" s="213">
        <v>2015</v>
      </c>
      <c r="B13184" s="213" t="s">
        <v>94</v>
      </c>
      <c r="C13184" s="213" t="s">
        <v>89</v>
      </c>
      <c r="D13184" s="213" t="s">
        <v>65</v>
      </c>
      <c r="E13184" s="213">
        <v>53</v>
      </c>
      <c r="F13184" s="213" t="s">
        <v>215</v>
      </c>
    </row>
    <row r="13185" spans="1:6" x14ac:dyDescent="0.3">
      <c r="A13185" s="213">
        <v>2015</v>
      </c>
      <c r="B13185" s="213" t="s">
        <v>94</v>
      </c>
      <c r="C13185" s="213" t="s">
        <v>89</v>
      </c>
      <c r="D13185" s="213" t="s">
        <v>22</v>
      </c>
      <c r="E13185" s="213">
        <v>47</v>
      </c>
      <c r="F13185" s="213" t="s">
        <v>215</v>
      </c>
    </row>
    <row r="13186" spans="1:6" x14ac:dyDescent="0.3">
      <c r="A13186" s="213">
        <v>2015</v>
      </c>
      <c r="B13186" s="213" t="s">
        <v>94</v>
      </c>
      <c r="C13186" s="213" t="s">
        <v>89</v>
      </c>
      <c r="D13186" s="213" t="s">
        <v>23</v>
      </c>
      <c r="E13186" s="213">
        <v>61</v>
      </c>
      <c r="F13186" s="213" t="s">
        <v>215</v>
      </c>
    </row>
    <row r="13187" spans="1:6" x14ac:dyDescent="0.3">
      <c r="A13187" s="213">
        <v>2015</v>
      </c>
      <c r="B13187" s="213" t="s">
        <v>94</v>
      </c>
      <c r="C13187" s="213" t="s">
        <v>89</v>
      </c>
      <c r="D13187" s="213" t="s">
        <v>12</v>
      </c>
      <c r="E13187" s="213">
        <v>52</v>
      </c>
      <c r="F13187" s="213" t="s">
        <v>215</v>
      </c>
    </row>
    <row r="13188" spans="1:6" x14ac:dyDescent="0.3">
      <c r="A13188" s="213">
        <v>2015</v>
      </c>
      <c r="B13188" s="213" t="s">
        <v>94</v>
      </c>
      <c r="C13188" s="213" t="s">
        <v>89</v>
      </c>
      <c r="D13188" s="213" t="s">
        <v>278</v>
      </c>
      <c r="E13188" s="213">
        <v>103</v>
      </c>
      <c r="F13188" s="213" t="s">
        <v>215</v>
      </c>
    </row>
    <row r="13189" spans="1:6" x14ac:dyDescent="0.3">
      <c r="A13189" s="213">
        <v>2015</v>
      </c>
      <c r="B13189" s="213" t="s">
        <v>94</v>
      </c>
      <c r="C13189" s="213" t="s">
        <v>89</v>
      </c>
      <c r="D13189" s="213" t="s">
        <v>19</v>
      </c>
      <c r="E13189" s="213">
        <v>75</v>
      </c>
      <c r="F13189" s="213" t="s">
        <v>215</v>
      </c>
    </row>
    <row r="13190" spans="1:6" x14ac:dyDescent="0.3">
      <c r="A13190" s="213">
        <v>2015</v>
      </c>
      <c r="B13190" s="213" t="s">
        <v>94</v>
      </c>
      <c r="C13190" s="213" t="s">
        <v>89</v>
      </c>
      <c r="D13190" s="213" t="s">
        <v>48</v>
      </c>
      <c r="E13190" s="213">
        <v>58</v>
      </c>
      <c r="F13190" s="213" t="s">
        <v>215</v>
      </c>
    </row>
    <row r="13191" spans="1:6" x14ac:dyDescent="0.3">
      <c r="A13191" s="213">
        <v>2015</v>
      </c>
      <c r="B13191" s="213" t="s">
        <v>94</v>
      </c>
      <c r="C13191" s="213" t="s">
        <v>89</v>
      </c>
      <c r="D13191" s="213" t="s">
        <v>3</v>
      </c>
      <c r="E13191" s="213">
        <v>341</v>
      </c>
      <c r="F13191" s="213" t="s">
        <v>215</v>
      </c>
    </row>
    <row r="13192" spans="1:6" x14ac:dyDescent="0.3">
      <c r="A13192" s="213">
        <v>2015</v>
      </c>
      <c r="B13192" s="213" t="s">
        <v>94</v>
      </c>
      <c r="C13192" s="213" t="s">
        <v>89</v>
      </c>
      <c r="D13192" s="213" t="s">
        <v>80</v>
      </c>
      <c r="E13192" s="213">
        <v>108</v>
      </c>
      <c r="F13192" s="213" t="s">
        <v>215</v>
      </c>
    </row>
    <row r="13193" spans="1:6" x14ac:dyDescent="0.3">
      <c r="A13193" s="213">
        <v>2015</v>
      </c>
      <c r="B13193" s="213" t="s">
        <v>94</v>
      </c>
      <c r="C13193" s="213" t="s">
        <v>89</v>
      </c>
      <c r="D13193" s="213" t="s">
        <v>39</v>
      </c>
      <c r="E13193" s="213">
        <v>51</v>
      </c>
      <c r="F13193" s="213" t="s">
        <v>215</v>
      </c>
    </row>
    <row r="13194" spans="1:6" x14ac:dyDescent="0.3">
      <c r="A13194" s="213">
        <v>2015</v>
      </c>
      <c r="B13194" s="213" t="s">
        <v>94</v>
      </c>
      <c r="C13194" s="213" t="s">
        <v>89</v>
      </c>
      <c r="D13194" s="213" t="s">
        <v>14</v>
      </c>
      <c r="E13194" s="213">
        <v>204</v>
      </c>
      <c r="F13194" s="213" t="s">
        <v>215</v>
      </c>
    </row>
    <row r="13195" spans="1:6" x14ac:dyDescent="0.3">
      <c r="A13195" s="213">
        <v>2015</v>
      </c>
      <c r="B13195" s="213" t="s">
        <v>94</v>
      </c>
      <c r="C13195" s="213" t="s">
        <v>89</v>
      </c>
      <c r="D13195" s="213" t="s">
        <v>68</v>
      </c>
      <c r="E13195" s="213">
        <v>44</v>
      </c>
      <c r="F13195" s="213" t="s">
        <v>215</v>
      </c>
    </row>
    <row r="13196" spans="1:6" x14ac:dyDescent="0.3">
      <c r="A13196" s="213">
        <v>2015</v>
      </c>
      <c r="B13196" s="213" t="s">
        <v>94</v>
      </c>
      <c r="C13196" s="213" t="s">
        <v>89</v>
      </c>
      <c r="D13196" s="213" t="s">
        <v>69</v>
      </c>
      <c r="E13196" s="213">
        <v>34</v>
      </c>
      <c r="F13196" s="213" t="s">
        <v>215</v>
      </c>
    </row>
    <row r="13197" spans="1:6" x14ac:dyDescent="0.3">
      <c r="A13197" s="213">
        <v>2015</v>
      </c>
      <c r="B13197" s="213" t="s">
        <v>94</v>
      </c>
      <c r="C13197" s="213" t="s">
        <v>89</v>
      </c>
      <c r="D13197" s="213" t="s">
        <v>24</v>
      </c>
      <c r="E13197" s="213">
        <v>227</v>
      </c>
      <c r="F13197" s="213" t="s">
        <v>215</v>
      </c>
    </row>
    <row r="13198" spans="1:6" x14ac:dyDescent="0.3">
      <c r="A13198" s="213">
        <v>2015</v>
      </c>
      <c r="B13198" s="213" t="s">
        <v>94</v>
      </c>
      <c r="C13198" s="213" t="s">
        <v>89</v>
      </c>
      <c r="D13198" s="213" t="s">
        <v>9</v>
      </c>
      <c r="E13198" s="213">
        <v>155</v>
      </c>
      <c r="F13198" s="213" t="s">
        <v>215</v>
      </c>
    </row>
    <row r="13199" spans="1:6" x14ac:dyDescent="0.3">
      <c r="A13199" s="213">
        <v>2015</v>
      </c>
      <c r="B13199" s="213" t="s">
        <v>94</v>
      </c>
      <c r="C13199" s="213" t="s">
        <v>89</v>
      </c>
      <c r="D13199" s="213" t="s">
        <v>67</v>
      </c>
      <c r="E13199" s="213">
        <v>48</v>
      </c>
      <c r="F13199" s="213" t="s">
        <v>215</v>
      </c>
    </row>
    <row r="13200" spans="1:6" x14ac:dyDescent="0.3">
      <c r="A13200" s="213">
        <v>2015</v>
      </c>
      <c r="B13200" s="213" t="s">
        <v>94</v>
      </c>
      <c r="C13200" s="213" t="s">
        <v>89</v>
      </c>
      <c r="D13200" s="213" t="s">
        <v>28</v>
      </c>
      <c r="E13200" s="213">
        <v>107</v>
      </c>
      <c r="F13200" s="213" t="s">
        <v>215</v>
      </c>
    </row>
    <row r="13201" spans="1:6" x14ac:dyDescent="0.3">
      <c r="A13201" s="213">
        <v>2015</v>
      </c>
      <c r="B13201" s="213" t="s">
        <v>94</v>
      </c>
      <c r="C13201" s="213" t="s">
        <v>89</v>
      </c>
      <c r="D13201" s="213" t="s">
        <v>31</v>
      </c>
      <c r="E13201" s="213">
        <v>75</v>
      </c>
      <c r="F13201" s="213" t="s">
        <v>215</v>
      </c>
    </row>
    <row r="13202" spans="1:6" x14ac:dyDescent="0.3">
      <c r="A13202" s="213">
        <v>2015</v>
      </c>
      <c r="B13202" s="213" t="s">
        <v>94</v>
      </c>
      <c r="C13202" s="213" t="s">
        <v>89</v>
      </c>
      <c r="D13202" s="213" t="s">
        <v>64</v>
      </c>
      <c r="E13202" s="213">
        <v>104</v>
      </c>
      <c r="F13202" s="213" t="s">
        <v>215</v>
      </c>
    </row>
    <row r="13203" spans="1:6" x14ac:dyDescent="0.3">
      <c r="A13203" s="213">
        <v>2015</v>
      </c>
      <c r="B13203" s="213" t="s">
        <v>94</v>
      </c>
      <c r="C13203" s="213" t="s">
        <v>89</v>
      </c>
      <c r="D13203" s="213" t="s">
        <v>280</v>
      </c>
      <c r="E13203" s="213">
        <v>33</v>
      </c>
      <c r="F13203" s="213" t="s">
        <v>215</v>
      </c>
    </row>
    <row r="13204" spans="1:6" x14ac:dyDescent="0.3">
      <c r="A13204" s="213">
        <v>2015</v>
      </c>
      <c r="B13204" s="213" t="s">
        <v>94</v>
      </c>
      <c r="C13204" s="213" t="s">
        <v>89</v>
      </c>
      <c r="D13204" s="213" t="s">
        <v>73</v>
      </c>
      <c r="E13204" s="213">
        <v>158</v>
      </c>
      <c r="F13204" s="213" t="s">
        <v>215</v>
      </c>
    </row>
    <row r="13205" spans="1:6" x14ac:dyDescent="0.3">
      <c r="A13205" s="213">
        <v>2015</v>
      </c>
      <c r="B13205" s="213" t="s">
        <v>94</v>
      </c>
      <c r="C13205" s="213" t="s">
        <v>89</v>
      </c>
      <c r="D13205" s="213" t="s">
        <v>26</v>
      </c>
      <c r="E13205" s="213">
        <v>77</v>
      </c>
      <c r="F13205" s="213" t="s">
        <v>215</v>
      </c>
    </row>
    <row r="13206" spans="1:6" x14ac:dyDescent="0.3">
      <c r="A13206" s="213">
        <v>2015</v>
      </c>
      <c r="B13206" s="213" t="s">
        <v>94</v>
      </c>
      <c r="C13206" s="213" t="s">
        <v>89</v>
      </c>
      <c r="D13206" s="213" t="s">
        <v>32</v>
      </c>
      <c r="E13206" s="213">
        <v>68</v>
      </c>
      <c r="F13206" s="213" t="s">
        <v>215</v>
      </c>
    </row>
    <row r="13207" spans="1:6" x14ac:dyDescent="0.3">
      <c r="A13207" s="213">
        <v>2015</v>
      </c>
      <c r="B13207" s="213" t="s">
        <v>94</v>
      </c>
      <c r="C13207" s="213" t="s">
        <v>89</v>
      </c>
      <c r="D13207" s="213" t="s">
        <v>46</v>
      </c>
      <c r="E13207" s="213">
        <v>146</v>
      </c>
      <c r="F13207" s="213" t="s">
        <v>215</v>
      </c>
    </row>
    <row r="13208" spans="1:6" x14ac:dyDescent="0.3">
      <c r="A13208" s="213">
        <v>2015</v>
      </c>
      <c r="B13208" s="213" t="s">
        <v>94</v>
      </c>
      <c r="C13208" s="213" t="s">
        <v>89</v>
      </c>
      <c r="D13208" s="213" t="s">
        <v>75</v>
      </c>
      <c r="E13208" s="213">
        <v>117</v>
      </c>
      <c r="F13208" s="213" t="s">
        <v>215</v>
      </c>
    </row>
    <row r="13209" spans="1:6" x14ac:dyDescent="0.3">
      <c r="A13209" s="213">
        <v>2015</v>
      </c>
      <c r="B13209" s="213" t="s">
        <v>94</v>
      </c>
      <c r="C13209" s="213" t="s">
        <v>89</v>
      </c>
      <c r="D13209" s="213" t="s">
        <v>10</v>
      </c>
      <c r="E13209" s="213">
        <v>302</v>
      </c>
      <c r="F13209" s="213" t="s">
        <v>215</v>
      </c>
    </row>
    <row r="13210" spans="1:6" x14ac:dyDescent="0.3">
      <c r="A13210" s="213">
        <v>2015</v>
      </c>
      <c r="B13210" s="213" t="s">
        <v>94</v>
      </c>
      <c r="C13210" s="213" t="s">
        <v>89</v>
      </c>
      <c r="D13210" s="213" t="s">
        <v>15</v>
      </c>
      <c r="E13210" s="213">
        <v>241</v>
      </c>
      <c r="F13210" s="213" t="s">
        <v>215</v>
      </c>
    </row>
    <row r="13211" spans="1:6" x14ac:dyDescent="0.3">
      <c r="A13211" s="213">
        <v>2015</v>
      </c>
      <c r="B13211" s="213" t="s">
        <v>94</v>
      </c>
      <c r="C13211" s="213" t="s">
        <v>89</v>
      </c>
      <c r="D13211" s="213" t="s">
        <v>18</v>
      </c>
      <c r="E13211" s="213">
        <v>233</v>
      </c>
      <c r="F13211" s="213" t="s">
        <v>215</v>
      </c>
    </row>
    <row r="13212" spans="1:6" x14ac:dyDescent="0.3">
      <c r="A13212" s="213">
        <v>2015</v>
      </c>
      <c r="B13212" s="213" t="s">
        <v>94</v>
      </c>
      <c r="C13212" s="213" t="s">
        <v>89</v>
      </c>
      <c r="D13212" s="213" t="s">
        <v>77</v>
      </c>
      <c r="E13212" s="213">
        <v>82</v>
      </c>
      <c r="F13212" s="213" t="s">
        <v>215</v>
      </c>
    </row>
    <row r="13213" spans="1:6" x14ac:dyDescent="0.3">
      <c r="A13213" s="213">
        <v>2015</v>
      </c>
      <c r="B13213" s="213" t="s">
        <v>94</v>
      </c>
      <c r="C13213" s="213" t="s">
        <v>89</v>
      </c>
      <c r="D13213" s="213" t="s">
        <v>71</v>
      </c>
      <c r="E13213" s="213">
        <v>89</v>
      </c>
      <c r="F13213" s="213" t="s">
        <v>215</v>
      </c>
    </row>
    <row r="13214" spans="1:6" x14ac:dyDescent="0.3">
      <c r="A13214" s="213">
        <v>2015</v>
      </c>
      <c r="B13214" s="213" t="s">
        <v>94</v>
      </c>
      <c r="C13214" s="213" t="s">
        <v>89</v>
      </c>
      <c r="D13214" s="213" t="s">
        <v>20</v>
      </c>
      <c r="E13214" s="213">
        <v>162</v>
      </c>
      <c r="F13214" s="213" t="s">
        <v>215</v>
      </c>
    </row>
    <row r="13215" spans="1:6" x14ac:dyDescent="0.3">
      <c r="A13215" s="213">
        <v>2015</v>
      </c>
      <c r="B13215" s="213" t="s">
        <v>94</v>
      </c>
      <c r="C13215" s="213" t="s">
        <v>89</v>
      </c>
      <c r="D13215" s="213" t="s">
        <v>95</v>
      </c>
      <c r="E13215" s="213">
        <v>181</v>
      </c>
      <c r="F13215" s="213" t="s">
        <v>215</v>
      </c>
    </row>
    <row r="13216" spans="1:6" x14ac:dyDescent="0.3">
      <c r="A13216" s="213">
        <v>2015</v>
      </c>
      <c r="B13216" s="213" t="s">
        <v>94</v>
      </c>
      <c r="C13216" s="213" t="s">
        <v>89</v>
      </c>
      <c r="D13216" s="213" t="s">
        <v>281</v>
      </c>
      <c r="E13216" s="213">
        <v>514</v>
      </c>
      <c r="F13216" s="213" t="s">
        <v>215</v>
      </c>
    </row>
    <row r="13217" spans="1:6" x14ac:dyDescent="0.3">
      <c r="A13217" s="213">
        <v>2015</v>
      </c>
      <c r="B13217" s="213" t="s">
        <v>94</v>
      </c>
      <c r="C13217" s="213" t="s">
        <v>89</v>
      </c>
      <c r="D13217" s="213" t="s">
        <v>282</v>
      </c>
      <c r="E13217" s="213">
        <v>42</v>
      </c>
      <c r="F13217" s="213" t="s">
        <v>215</v>
      </c>
    </row>
    <row r="13218" spans="1:6" x14ac:dyDescent="0.3">
      <c r="A13218" s="213">
        <v>2015</v>
      </c>
      <c r="B13218" s="213" t="s">
        <v>94</v>
      </c>
      <c r="C13218" s="213" t="s">
        <v>89</v>
      </c>
      <c r="D13218" s="213" t="s">
        <v>145</v>
      </c>
      <c r="E13218" s="292">
        <v>2363</v>
      </c>
      <c r="F13218" s="213" t="s">
        <v>215</v>
      </c>
    </row>
    <row r="13219" spans="1:6" x14ac:dyDescent="0.3">
      <c r="A13219" s="213">
        <v>2015</v>
      </c>
      <c r="B13219" s="213" t="s">
        <v>94</v>
      </c>
      <c r="C13219" s="213" t="s">
        <v>89</v>
      </c>
      <c r="D13219" s="213" t="s">
        <v>146</v>
      </c>
      <c r="E13219" s="292">
        <v>1167</v>
      </c>
      <c r="F13219" s="213" t="s">
        <v>215</v>
      </c>
    </row>
    <row r="13220" spans="1:6" x14ac:dyDescent="0.3">
      <c r="A13220" s="213">
        <v>2015</v>
      </c>
      <c r="B13220" s="213" t="s">
        <v>94</v>
      </c>
      <c r="C13220" s="213" t="s">
        <v>89</v>
      </c>
      <c r="D13220" s="213" t="s">
        <v>147</v>
      </c>
      <c r="E13220" s="292">
        <v>2724</v>
      </c>
      <c r="F13220" s="213" t="s">
        <v>215</v>
      </c>
    </row>
    <row r="13221" spans="1:6" x14ac:dyDescent="0.3">
      <c r="A13221" s="213">
        <v>2015</v>
      </c>
      <c r="B13221" s="213" t="s">
        <v>94</v>
      </c>
      <c r="C13221" s="213" t="s">
        <v>86</v>
      </c>
      <c r="D13221" s="213" t="s">
        <v>35</v>
      </c>
      <c r="E13221" s="213">
        <v>41</v>
      </c>
      <c r="F13221" s="213" t="s">
        <v>215</v>
      </c>
    </row>
    <row r="13222" spans="1:6" x14ac:dyDescent="0.3">
      <c r="A13222" s="213">
        <v>2015</v>
      </c>
      <c r="B13222" s="213" t="s">
        <v>94</v>
      </c>
      <c r="C13222" s="213" t="s">
        <v>86</v>
      </c>
      <c r="D13222" s="213" t="s">
        <v>41</v>
      </c>
      <c r="E13222" s="213">
        <v>112</v>
      </c>
      <c r="F13222" s="213" t="s">
        <v>215</v>
      </c>
    </row>
    <row r="13223" spans="1:6" x14ac:dyDescent="0.3">
      <c r="A13223" s="213">
        <v>2015</v>
      </c>
      <c r="B13223" s="213" t="s">
        <v>94</v>
      </c>
      <c r="C13223" s="213" t="s">
        <v>86</v>
      </c>
      <c r="D13223" s="213" t="s">
        <v>59</v>
      </c>
      <c r="E13223" s="213">
        <v>37</v>
      </c>
      <c r="F13223" s="213" t="s">
        <v>215</v>
      </c>
    </row>
    <row r="13224" spans="1:6" x14ac:dyDescent="0.3">
      <c r="A13224" s="213">
        <v>2015</v>
      </c>
      <c r="B13224" s="213" t="s">
        <v>94</v>
      </c>
      <c r="C13224" s="213" t="s">
        <v>86</v>
      </c>
      <c r="D13224" s="213" t="s">
        <v>79</v>
      </c>
      <c r="E13224" s="213">
        <v>441</v>
      </c>
      <c r="F13224" s="213" t="s">
        <v>215</v>
      </c>
    </row>
    <row r="13225" spans="1:6" x14ac:dyDescent="0.3">
      <c r="A13225" s="213">
        <v>2015</v>
      </c>
      <c r="B13225" s="213" t="s">
        <v>94</v>
      </c>
      <c r="C13225" s="213" t="s">
        <v>86</v>
      </c>
      <c r="D13225" s="213" t="s">
        <v>17</v>
      </c>
      <c r="E13225" s="213">
        <v>233</v>
      </c>
      <c r="F13225" s="213" t="s">
        <v>215</v>
      </c>
    </row>
    <row r="13226" spans="1:6" x14ac:dyDescent="0.3">
      <c r="A13226" s="213">
        <v>2015</v>
      </c>
      <c r="B13226" s="213" t="s">
        <v>94</v>
      </c>
      <c r="C13226" s="213" t="s">
        <v>86</v>
      </c>
      <c r="D13226" s="213" t="s">
        <v>274</v>
      </c>
      <c r="E13226" s="213">
        <v>124</v>
      </c>
      <c r="F13226" s="213" t="s">
        <v>215</v>
      </c>
    </row>
    <row r="13227" spans="1:6" x14ac:dyDescent="0.3">
      <c r="A13227" s="213">
        <v>2015</v>
      </c>
      <c r="B13227" s="213" t="s">
        <v>94</v>
      </c>
      <c r="C13227" s="213" t="s">
        <v>86</v>
      </c>
      <c r="D13227" s="213" t="s">
        <v>66</v>
      </c>
      <c r="E13227" s="213">
        <v>69</v>
      </c>
      <c r="F13227" s="213" t="s">
        <v>215</v>
      </c>
    </row>
    <row r="13228" spans="1:6" x14ac:dyDescent="0.3">
      <c r="A13228" s="213">
        <v>2015</v>
      </c>
      <c r="B13228" s="213" t="s">
        <v>94</v>
      </c>
      <c r="C13228" s="213" t="s">
        <v>86</v>
      </c>
      <c r="D13228" s="213" t="s">
        <v>11</v>
      </c>
      <c r="E13228" s="213">
        <v>378</v>
      </c>
      <c r="F13228" s="213" t="s">
        <v>215</v>
      </c>
    </row>
    <row r="13229" spans="1:6" x14ac:dyDescent="0.3">
      <c r="A13229" s="213">
        <v>2015</v>
      </c>
      <c r="B13229" s="213" t="s">
        <v>94</v>
      </c>
      <c r="C13229" s="213" t="s">
        <v>86</v>
      </c>
      <c r="D13229" s="213" t="s">
        <v>56</v>
      </c>
      <c r="E13229" s="213">
        <v>162</v>
      </c>
      <c r="F13229" s="213" t="s">
        <v>215</v>
      </c>
    </row>
    <row r="13230" spans="1:6" x14ac:dyDescent="0.3">
      <c r="A13230" s="213">
        <v>2015</v>
      </c>
      <c r="B13230" s="213" t="s">
        <v>94</v>
      </c>
      <c r="C13230" s="213" t="s">
        <v>86</v>
      </c>
      <c r="D13230" s="213" t="s">
        <v>29</v>
      </c>
      <c r="E13230" s="213">
        <v>103</v>
      </c>
      <c r="F13230" s="213" t="s">
        <v>215</v>
      </c>
    </row>
    <row r="13231" spans="1:6" x14ac:dyDescent="0.3">
      <c r="A13231" s="213">
        <v>2015</v>
      </c>
      <c r="B13231" s="213" t="s">
        <v>94</v>
      </c>
      <c r="C13231" s="213" t="s">
        <v>86</v>
      </c>
      <c r="D13231" s="213" t="s">
        <v>47</v>
      </c>
      <c r="E13231" s="213">
        <v>385</v>
      </c>
      <c r="F13231" s="213" t="s">
        <v>215</v>
      </c>
    </row>
    <row r="13232" spans="1:6" x14ac:dyDescent="0.3">
      <c r="A13232" s="213">
        <v>2015</v>
      </c>
      <c r="B13232" s="213" t="s">
        <v>94</v>
      </c>
      <c r="C13232" s="213" t="s">
        <v>86</v>
      </c>
      <c r="D13232" s="213" t="s">
        <v>57</v>
      </c>
      <c r="E13232" s="213">
        <v>60</v>
      </c>
      <c r="F13232" s="213" t="s">
        <v>215</v>
      </c>
    </row>
    <row r="13233" spans="1:6" x14ac:dyDescent="0.3">
      <c r="A13233" s="213">
        <v>2015</v>
      </c>
      <c r="B13233" s="213" t="s">
        <v>94</v>
      </c>
      <c r="C13233" s="213" t="s">
        <v>86</v>
      </c>
      <c r="D13233" s="213" t="s">
        <v>74</v>
      </c>
      <c r="E13233" s="213">
        <v>333</v>
      </c>
      <c r="F13233" s="213" t="s">
        <v>215</v>
      </c>
    </row>
    <row r="13234" spans="1:6" x14ac:dyDescent="0.3">
      <c r="A13234" s="213">
        <v>2015</v>
      </c>
      <c r="B13234" s="213" t="s">
        <v>94</v>
      </c>
      <c r="C13234" s="213" t="s">
        <v>86</v>
      </c>
      <c r="D13234" s="213" t="s">
        <v>53</v>
      </c>
      <c r="E13234" s="213">
        <v>43</v>
      </c>
      <c r="F13234" s="213" t="s">
        <v>215</v>
      </c>
    </row>
    <row r="13235" spans="1:6" x14ac:dyDescent="0.3">
      <c r="A13235" s="213">
        <v>2015</v>
      </c>
      <c r="B13235" s="213" t="s">
        <v>94</v>
      </c>
      <c r="C13235" s="213" t="s">
        <v>86</v>
      </c>
      <c r="D13235" s="213" t="s">
        <v>284</v>
      </c>
      <c r="E13235" s="213">
        <v>45</v>
      </c>
      <c r="F13235" s="213" t="s">
        <v>215</v>
      </c>
    </row>
    <row r="13236" spans="1:6" x14ac:dyDescent="0.3">
      <c r="A13236" s="213">
        <v>2015</v>
      </c>
      <c r="B13236" s="213" t="s">
        <v>94</v>
      </c>
      <c r="C13236" s="213" t="s">
        <v>86</v>
      </c>
      <c r="D13236" s="213" t="s">
        <v>33</v>
      </c>
      <c r="E13236" s="213">
        <v>67</v>
      </c>
      <c r="F13236" s="213" t="s">
        <v>215</v>
      </c>
    </row>
    <row r="13237" spans="1:6" x14ac:dyDescent="0.3">
      <c r="A13237" s="213">
        <v>2015</v>
      </c>
      <c r="B13237" s="213" t="s">
        <v>94</v>
      </c>
      <c r="C13237" s="213" t="s">
        <v>86</v>
      </c>
      <c r="D13237" s="213" t="s">
        <v>60</v>
      </c>
      <c r="E13237" s="213">
        <v>102</v>
      </c>
      <c r="F13237" s="213" t="s">
        <v>215</v>
      </c>
    </row>
    <row r="13238" spans="1:6" x14ac:dyDescent="0.3">
      <c r="A13238" s="213">
        <v>2015</v>
      </c>
      <c r="B13238" s="213" t="s">
        <v>94</v>
      </c>
      <c r="C13238" s="213" t="s">
        <v>86</v>
      </c>
      <c r="D13238" s="213" t="s">
        <v>25</v>
      </c>
      <c r="E13238" s="213">
        <v>232</v>
      </c>
      <c r="F13238" s="213" t="s">
        <v>215</v>
      </c>
    </row>
    <row r="13239" spans="1:6" x14ac:dyDescent="0.3">
      <c r="A13239" s="213">
        <v>2015</v>
      </c>
      <c r="B13239" s="213" t="s">
        <v>94</v>
      </c>
      <c r="C13239" s="213" t="s">
        <v>86</v>
      </c>
      <c r="D13239" s="213" t="s">
        <v>7</v>
      </c>
      <c r="E13239" s="213">
        <v>368</v>
      </c>
      <c r="F13239" s="213" t="s">
        <v>215</v>
      </c>
    </row>
    <row r="13240" spans="1:6" x14ac:dyDescent="0.3">
      <c r="A13240" s="213">
        <v>2015</v>
      </c>
      <c r="B13240" s="213" t="s">
        <v>94</v>
      </c>
      <c r="C13240" s="213" t="s">
        <v>86</v>
      </c>
      <c r="D13240" s="213" t="s">
        <v>36</v>
      </c>
      <c r="E13240" s="213">
        <v>133</v>
      </c>
      <c r="F13240" s="213" t="s">
        <v>215</v>
      </c>
    </row>
    <row r="13241" spans="1:6" x14ac:dyDescent="0.3">
      <c r="A13241" s="213">
        <v>2015</v>
      </c>
      <c r="B13241" s="213" t="s">
        <v>94</v>
      </c>
      <c r="C13241" s="213" t="s">
        <v>86</v>
      </c>
      <c r="D13241" s="213" t="s">
        <v>21</v>
      </c>
      <c r="E13241" s="213">
        <v>98</v>
      </c>
      <c r="F13241" s="213" t="s">
        <v>215</v>
      </c>
    </row>
    <row r="13242" spans="1:6" x14ac:dyDescent="0.3">
      <c r="A13242" s="213">
        <v>2015</v>
      </c>
      <c r="B13242" s="213" t="s">
        <v>94</v>
      </c>
      <c r="C13242" s="213" t="s">
        <v>86</v>
      </c>
      <c r="D13242" s="213" t="s">
        <v>16</v>
      </c>
      <c r="E13242" s="213">
        <v>224</v>
      </c>
      <c r="F13242" s="213" t="s">
        <v>215</v>
      </c>
    </row>
    <row r="13243" spans="1:6" x14ac:dyDescent="0.3">
      <c r="A13243" s="213">
        <v>2015</v>
      </c>
      <c r="B13243" s="213" t="s">
        <v>94</v>
      </c>
      <c r="C13243" s="213" t="s">
        <v>86</v>
      </c>
      <c r="D13243" s="213" t="s">
        <v>2</v>
      </c>
      <c r="E13243" s="213">
        <v>598</v>
      </c>
      <c r="F13243" s="213" t="s">
        <v>215</v>
      </c>
    </row>
    <row r="13244" spans="1:6" x14ac:dyDescent="0.3">
      <c r="A13244" s="213">
        <v>2015</v>
      </c>
      <c r="B13244" s="213" t="s">
        <v>94</v>
      </c>
      <c r="C13244" s="213" t="s">
        <v>86</v>
      </c>
      <c r="D13244" s="213" t="s">
        <v>4</v>
      </c>
      <c r="E13244" s="213">
        <v>578</v>
      </c>
      <c r="F13244" s="213" t="s">
        <v>215</v>
      </c>
    </row>
    <row r="13245" spans="1:6" x14ac:dyDescent="0.3">
      <c r="A13245" s="213">
        <v>2015</v>
      </c>
      <c r="B13245" s="213" t="s">
        <v>94</v>
      </c>
      <c r="C13245" s="213" t="s">
        <v>86</v>
      </c>
      <c r="D13245" s="213" t="s">
        <v>38</v>
      </c>
      <c r="E13245" s="213">
        <v>73</v>
      </c>
      <c r="F13245" s="213" t="s">
        <v>215</v>
      </c>
    </row>
    <row r="13246" spans="1:6" x14ac:dyDescent="0.3">
      <c r="A13246" s="213">
        <v>2015</v>
      </c>
      <c r="B13246" s="213" t="s">
        <v>94</v>
      </c>
      <c r="C13246" s="213" t="s">
        <v>86</v>
      </c>
      <c r="D13246" s="213" t="s">
        <v>275</v>
      </c>
      <c r="E13246" s="213">
        <v>53</v>
      </c>
      <c r="F13246" s="213" t="s">
        <v>215</v>
      </c>
    </row>
    <row r="13247" spans="1:6" x14ac:dyDescent="0.3">
      <c r="A13247" s="213">
        <v>2015</v>
      </c>
      <c r="B13247" s="213" t="s">
        <v>94</v>
      </c>
      <c r="C13247" s="213" t="s">
        <v>86</v>
      </c>
      <c r="D13247" s="213" t="s">
        <v>8</v>
      </c>
      <c r="E13247" s="213">
        <v>163</v>
      </c>
      <c r="F13247" s="213" t="s">
        <v>215</v>
      </c>
    </row>
    <row r="13248" spans="1:6" x14ac:dyDescent="0.3">
      <c r="A13248" s="213">
        <v>2015</v>
      </c>
      <c r="B13248" s="213" t="s">
        <v>94</v>
      </c>
      <c r="C13248" s="213" t="s">
        <v>86</v>
      </c>
      <c r="D13248" s="213" t="s">
        <v>78</v>
      </c>
      <c r="E13248" s="213">
        <v>286</v>
      </c>
      <c r="F13248" s="213" t="s">
        <v>215</v>
      </c>
    </row>
    <row r="13249" spans="1:6" x14ac:dyDescent="0.3">
      <c r="A13249" s="213">
        <v>2015</v>
      </c>
      <c r="B13249" s="213" t="s">
        <v>94</v>
      </c>
      <c r="C13249" s="213" t="s">
        <v>86</v>
      </c>
      <c r="D13249" s="213" t="s">
        <v>27</v>
      </c>
      <c r="E13249" s="213">
        <v>201</v>
      </c>
      <c r="F13249" s="213" t="s">
        <v>215</v>
      </c>
    </row>
    <row r="13250" spans="1:6" x14ac:dyDescent="0.3">
      <c r="A13250" s="213">
        <v>2015</v>
      </c>
      <c r="B13250" s="213" t="s">
        <v>94</v>
      </c>
      <c r="C13250" s="213" t="s">
        <v>86</v>
      </c>
      <c r="D13250" s="213" t="s">
        <v>13</v>
      </c>
      <c r="E13250" s="213">
        <v>103</v>
      </c>
      <c r="F13250" s="213" t="s">
        <v>215</v>
      </c>
    </row>
    <row r="13251" spans="1:6" x14ac:dyDescent="0.3">
      <c r="A13251" s="213">
        <v>2015</v>
      </c>
      <c r="B13251" s="213" t="s">
        <v>94</v>
      </c>
      <c r="C13251" s="213" t="s">
        <v>86</v>
      </c>
      <c r="D13251" s="213" t="s">
        <v>70</v>
      </c>
      <c r="E13251" s="213">
        <v>228</v>
      </c>
      <c r="F13251" s="213" t="s">
        <v>215</v>
      </c>
    </row>
    <row r="13252" spans="1:6" x14ac:dyDescent="0.3">
      <c r="A13252" s="213">
        <v>2015</v>
      </c>
      <c r="B13252" s="213" t="s">
        <v>94</v>
      </c>
      <c r="C13252" s="213" t="s">
        <v>86</v>
      </c>
      <c r="D13252" s="213" t="s">
        <v>72</v>
      </c>
      <c r="E13252" s="213">
        <v>72</v>
      </c>
      <c r="F13252" s="213" t="s">
        <v>215</v>
      </c>
    </row>
    <row r="13253" spans="1:6" x14ac:dyDescent="0.3">
      <c r="A13253" s="213">
        <v>2015</v>
      </c>
      <c r="B13253" s="213" t="s">
        <v>94</v>
      </c>
      <c r="C13253" s="213" t="s">
        <v>86</v>
      </c>
      <c r="D13253" s="213" t="s">
        <v>276</v>
      </c>
      <c r="E13253" s="213">
        <v>52</v>
      </c>
      <c r="F13253" s="213" t="s">
        <v>215</v>
      </c>
    </row>
    <row r="13254" spans="1:6" x14ac:dyDescent="0.3">
      <c r="A13254" s="213">
        <v>2015</v>
      </c>
      <c r="B13254" s="213" t="s">
        <v>94</v>
      </c>
      <c r="C13254" s="213" t="s">
        <v>86</v>
      </c>
      <c r="D13254" s="213" t="s">
        <v>6</v>
      </c>
      <c r="E13254" s="213">
        <v>542</v>
      </c>
      <c r="F13254" s="213" t="s">
        <v>215</v>
      </c>
    </row>
    <row r="13255" spans="1:6" x14ac:dyDescent="0.3">
      <c r="A13255" s="213">
        <v>2015</v>
      </c>
      <c r="B13255" s="213" t="s">
        <v>94</v>
      </c>
      <c r="C13255" s="213" t="s">
        <v>86</v>
      </c>
      <c r="D13255" s="213" t="s">
        <v>62</v>
      </c>
      <c r="E13255" s="213">
        <v>151</v>
      </c>
      <c r="F13255" s="213" t="s">
        <v>215</v>
      </c>
    </row>
    <row r="13256" spans="1:6" x14ac:dyDescent="0.3">
      <c r="A13256" s="213">
        <v>2015</v>
      </c>
      <c r="B13256" s="213" t="s">
        <v>94</v>
      </c>
      <c r="C13256" s="213" t="s">
        <v>86</v>
      </c>
      <c r="D13256" s="213" t="s">
        <v>5</v>
      </c>
      <c r="E13256" s="213">
        <v>445</v>
      </c>
      <c r="F13256" s="213" t="s">
        <v>215</v>
      </c>
    </row>
    <row r="13257" spans="1:6" x14ac:dyDescent="0.3">
      <c r="A13257" s="213">
        <v>2015</v>
      </c>
      <c r="B13257" s="213" t="s">
        <v>94</v>
      </c>
      <c r="C13257" s="213" t="s">
        <v>86</v>
      </c>
      <c r="D13257" s="213" t="s">
        <v>37</v>
      </c>
      <c r="E13257" s="213">
        <v>61</v>
      </c>
      <c r="F13257" s="213" t="s">
        <v>215</v>
      </c>
    </row>
    <row r="13258" spans="1:6" x14ac:dyDescent="0.3">
      <c r="A13258" s="213">
        <v>2015</v>
      </c>
      <c r="B13258" s="213" t="s">
        <v>94</v>
      </c>
      <c r="C13258" s="213" t="s">
        <v>86</v>
      </c>
      <c r="D13258" s="213" t="s">
        <v>76</v>
      </c>
      <c r="E13258" s="213">
        <v>310</v>
      </c>
      <c r="F13258" s="213" t="s">
        <v>215</v>
      </c>
    </row>
    <row r="13259" spans="1:6" x14ac:dyDescent="0.3">
      <c r="A13259" s="213">
        <v>2015</v>
      </c>
      <c r="B13259" s="213" t="s">
        <v>94</v>
      </c>
      <c r="C13259" s="213" t="s">
        <v>86</v>
      </c>
      <c r="D13259" s="213" t="s">
        <v>63</v>
      </c>
      <c r="E13259" s="213">
        <v>40</v>
      </c>
      <c r="F13259" s="213" t="s">
        <v>215</v>
      </c>
    </row>
    <row r="13260" spans="1:6" x14ac:dyDescent="0.3">
      <c r="A13260" s="213">
        <v>2015</v>
      </c>
      <c r="B13260" s="213" t="s">
        <v>94</v>
      </c>
      <c r="C13260" s="213" t="s">
        <v>86</v>
      </c>
      <c r="D13260" s="213" t="s">
        <v>277</v>
      </c>
      <c r="E13260" s="213">
        <v>70</v>
      </c>
      <c r="F13260" s="213" t="s">
        <v>215</v>
      </c>
    </row>
    <row r="13261" spans="1:6" x14ac:dyDescent="0.3">
      <c r="A13261" s="213">
        <v>2015</v>
      </c>
      <c r="B13261" s="213" t="s">
        <v>94</v>
      </c>
      <c r="C13261" s="213" t="s">
        <v>86</v>
      </c>
      <c r="D13261" s="213" t="s">
        <v>43</v>
      </c>
      <c r="E13261" s="213">
        <v>54</v>
      </c>
      <c r="F13261" s="213" t="s">
        <v>215</v>
      </c>
    </row>
    <row r="13262" spans="1:6" x14ac:dyDescent="0.3">
      <c r="A13262" s="213">
        <v>2015</v>
      </c>
      <c r="B13262" s="213" t="s">
        <v>94</v>
      </c>
      <c r="C13262" s="213" t="s">
        <v>86</v>
      </c>
      <c r="D13262" s="213" t="s">
        <v>65</v>
      </c>
      <c r="E13262" s="213">
        <v>77</v>
      </c>
      <c r="F13262" s="213" t="s">
        <v>215</v>
      </c>
    </row>
    <row r="13263" spans="1:6" x14ac:dyDescent="0.3">
      <c r="A13263" s="213">
        <v>2015</v>
      </c>
      <c r="B13263" s="213" t="s">
        <v>94</v>
      </c>
      <c r="C13263" s="213" t="s">
        <v>86</v>
      </c>
      <c r="D13263" s="213" t="s">
        <v>22</v>
      </c>
      <c r="E13263" s="213">
        <v>86</v>
      </c>
      <c r="F13263" s="213" t="s">
        <v>215</v>
      </c>
    </row>
    <row r="13264" spans="1:6" x14ac:dyDescent="0.3">
      <c r="A13264" s="213">
        <v>2015</v>
      </c>
      <c r="B13264" s="213" t="s">
        <v>94</v>
      </c>
      <c r="C13264" s="213" t="s">
        <v>86</v>
      </c>
      <c r="D13264" s="213" t="s">
        <v>61</v>
      </c>
      <c r="E13264" s="213">
        <v>54</v>
      </c>
      <c r="F13264" s="213" t="s">
        <v>215</v>
      </c>
    </row>
    <row r="13265" spans="1:6" x14ac:dyDescent="0.3">
      <c r="A13265" s="213">
        <v>2015</v>
      </c>
      <c r="B13265" s="213" t="s">
        <v>94</v>
      </c>
      <c r="C13265" s="213" t="s">
        <v>86</v>
      </c>
      <c r="D13265" s="213" t="s">
        <v>23</v>
      </c>
      <c r="E13265" s="213">
        <v>113</v>
      </c>
      <c r="F13265" s="213" t="s">
        <v>215</v>
      </c>
    </row>
    <row r="13266" spans="1:6" x14ac:dyDescent="0.3">
      <c r="A13266" s="213">
        <v>2015</v>
      </c>
      <c r="B13266" s="213" t="s">
        <v>94</v>
      </c>
      <c r="C13266" s="213" t="s">
        <v>86</v>
      </c>
      <c r="D13266" s="213" t="s">
        <v>12</v>
      </c>
      <c r="E13266" s="213">
        <v>70</v>
      </c>
      <c r="F13266" s="213" t="s">
        <v>215</v>
      </c>
    </row>
    <row r="13267" spans="1:6" x14ac:dyDescent="0.3">
      <c r="A13267" s="213">
        <v>2015</v>
      </c>
      <c r="B13267" s="213" t="s">
        <v>94</v>
      </c>
      <c r="C13267" s="213" t="s">
        <v>86</v>
      </c>
      <c r="D13267" s="213" t="s">
        <v>278</v>
      </c>
      <c r="E13267" s="213">
        <v>208</v>
      </c>
      <c r="F13267" s="213" t="s">
        <v>215</v>
      </c>
    </row>
    <row r="13268" spans="1:6" x14ac:dyDescent="0.3">
      <c r="A13268" s="213">
        <v>2015</v>
      </c>
      <c r="B13268" s="213" t="s">
        <v>94</v>
      </c>
      <c r="C13268" s="213" t="s">
        <v>86</v>
      </c>
      <c r="D13268" s="213" t="s">
        <v>19</v>
      </c>
      <c r="E13268" s="213">
        <v>118</v>
      </c>
      <c r="F13268" s="213" t="s">
        <v>215</v>
      </c>
    </row>
    <row r="13269" spans="1:6" x14ac:dyDescent="0.3">
      <c r="A13269" s="213">
        <v>2015</v>
      </c>
      <c r="B13269" s="213" t="s">
        <v>94</v>
      </c>
      <c r="C13269" s="213" t="s">
        <v>86</v>
      </c>
      <c r="D13269" s="213" t="s">
        <v>45</v>
      </c>
      <c r="E13269" s="213">
        <v>30</v>
      </c>
      <c r="F13269" s="213" t="s">
        <v>215</v>
      </c>
    </row>
    <row r="13270" spans="1:6" x14ac:dyDescent="0.3">
      <c r="A13270" s="213">
        <v>2015</v>
      </c>
      <c r="B13270" s="213" t="s">
        <v>94</v>
      </c>
      <c r="C13270" s="213" t="s">
        <v>86</v>
      </c>
      <c r="D13270" s="213" t="s">
        <v>48</v>
      </c>
      <c r="E13270" s="213">
        <v>95</v>
      </c>
      <c r="F13270" s="213" t="s">
        <v>215</v>
      </c>
    </row>
    <row r="13271" spans="1:6" x14ac:dyDescent="0.3">
      <c r="A13271" s="213">
        <v>2015</v>
      </c>
      <c r="B13271" s="213" t="s">
        <v>94</v>
      </c>
      <c r="C13271" s="213" t="s">
        <v>86</v>
      </c>
      <c r="D13271" s="213" t="s">
        <v>34</v>
      </c>
      <c r="E13271" s="213">
        <v>37</v>
      </c>
      <c r="F13271" s="213" t="s">
        <v>215</v>
      </c>
    </row>
    <row r="13272" spans="1:6" x14ac:dyDescent="0.3">
      <c r="A13272" s="213">
        <v>2015</v>
      </c>
      <c r="B13272" s="213" t="s">
        <v>94</v>
      </c>
      <c r="C13272" s="213" t="s">
        <v>86</v>
      </c>
      <c r="D13272" s="213" t="s">
        <v>3</v>
      </c>
      <c r="E13272" s="213">
        <v>545</v>
      </c>
      <c r="F13272" s="213" t="s">
        <v>215</v>
      </c>
    </row>
    <row r="13273" spans="1:6" x14ac:dyDescent="0.3">
      <c r="A13273" s="213">
        <v>2015</v>
      </c>
      <c r="B13273" s="213" t="s">
        <v>94</v>
      </c>
      <c r="C13273" s="213" t="s">
        <v>86</v>
      </c>
      <c r="D13273" s="213" t="s">
        <v>80</v>
      </c>
      <c r="E13273" s="213">
        <v>159</v>
      </c>
      <c r="F13273" s="213" t="s">
        <v>215</v>
      </c>
    </row>
    <row r="13274" spans="1:6" x14ac:dyDescent="0.3">
      <c r="A13274" s="213">
        <v>2015</v>
      </c>
      <c r="B13274" s="213" t="s">
        <v>94</v>
      </c>
      <c r="C13274" s="213" t="s">
        <v>86</v>
      </c>
      <c r="D13274" s="213" t="s">
        <v>39</v>
      </c>
      <c r="E13274" s="213">
        <v>161</v>
      </c>
      <c r="F13274" s="213" t="s">
        <v>215</v>
      </c>
    </row>
    <row r="13275" spans="1:6" x14ac:dyDescent="0.3">
      <c r="A13275" s="213">
        <v>2015</v>
      </c>
      <c r="B13275" s="213" t="s">
        <v>94</v>
      </c>
      <c r="C13275" s="213" t="s">
        <v>86</v>
      </c>
      <c r="D13275" s="213" t="s">
        <v>14</v>
      </c>
      <c r="E13275" s="213">
        <v>565</v>
      </c>
      <c r="F13275" s="213" t="s">
        <v>215</v>
      </c>
    </row>
    <row r="13276" spans="1:6" x14ac:dyDescent="0.3">
      <c r="A13276" s="213">
        <v>2015</v>
      </c>
      <c r="B13276" s="213" t="s">
        <v>94</v>
      </c>
      <c r="C13276" s="213" t="s">
        <v>86</v>
      </c>
      <c r="D13276" s="213" t="s">
        <v>68</v>
      </c>
      <c r="E13276" s="213">
        <v>107</v>
      </c>
      <c r="F13276" s="213" t="s">
        <v>215</v>
      </c>
    </row>
    <row r="13277" spans="1:6" x14ac:dyDescent="0.3">
      <c r="A13277" s="213">
        <v>2015</v>
      </c>
      <c r="B13277" s="213" t="s">
        <v>94</v>
      </c>
      <c r="C13277" s="213" t="s">
        <v>86</v>
      </c>
      <c r="D13277" s="213" t="s">
        <v>69</v>
      </c>
      <c r="E13277" s="213">
        <v>67</v>
      </c>
      <c r="F13277" s="213" t="s">
        <v>215</v>
      </c>
    </row>
    <row r="13278" spans="1:6" x14ac:dyDescent="0.3">
      <c r="A13278" s="213">
        <v>2015</v>
      </c>
      <c r="B13278" s="213" t="s">
        <v>94</v>
      </c>
      <c r="C13278" s="213" t="s">
        <v>86</v>
      </c>
      <c r="D13278" s="213" t="s">
        <v>24</v>
      </c>
      <c r="E13278" s="213">
        <v>328</v>
      </c>
      <c r="F13278" s="213" t="s">
        <v>215</v>
      </c>
    </row>
    <row r="13279" spans="1:6" x14ac:dyDescent="0.3">
      <c r="A13279" s="213">
        <v>2015</v>
      </c>
      <c r="B13279" s="213" t="s">
        <v>94</v>
      </c>
      <c r="C13279" s="213" t="s">
        <v>86</v>
      </c>
      <c r="D13279" s="213" t="s">
        <v>9</v>
      </c>
      <c r="E13279" s="213">
        <v>220</v>
      </c>
      <c r="F13279" s="213" t="s">
        <v>215</v>
      </c>
    </row>
    <row r="13280" spans="1:6" x14ac:dyDescent="0.3">
      <c r="A13280" s="213">
        <v>2015</v>
      </c>
      <c r="B13280" s="213" t="s">
        <v>94</v>
      </c>
      <c r="C13280" s="213" t="s">
        <v>86</v>
      </c>
      <c r="D13280" s="213" t="s">
        <v>67</v>
      </c>
      <c r="E13280" s="213">
        <v>127</v>
      </c>
      <c r="F13280" s="213" t="s">
        <v>215</v>
      </c>
    </row>
    <row r="13281" spans="1:6" x14ac:dyDescent="0.3">
      <c r="A13281" s="213">
        <v>2015</v>
      </c>
      <c r="B13281" s="213" t="s">
        <v>94</v>
      </c>
      <c r="C13281" s="213" t="s">
        <v>86</v>
      </c>
      <c r="D13281" s="213" t="s">
        <v>28</v>
      </c>
      <c r="E13281" s="213">
        <v>170</v>
      </c>
      <c r="F13281" s="213" t="s">
        <v>215</v>
      </c>
    </row>
    <row r="13282" spans="1:6" x14ac:dyDescent="0.3">
      <c r="A13282" s="213">
        <v>2015</v>
      </c>
      <c r="B13282" s="213" t="s">
        <v>94</v>
      </c>
      <c r="C13282" s="213" t="s">
        <v>86</v>
      </c>
      <c r="D13282" s="213" t="s">
        <v>31</v>
      </c>
      <c r="E13282" s="213">
        <v>139</v>
      </c>
      <c r="F13282" s="213" t="s">
        <v>215</v>
      </c>
    </row>
    <row r="13283" spans="1:6" x14ac:dyDescent="0.3">
      <c r="A13283" s="213">
        <v>2015</v>
      </c>
      <c r="B13283" s="213" t="s">
        <v>94</v>
      </c>
      <c r="C13283" s="213" t="s">
        <v>86</v>
      </c>
      <c r="D13283" s="213" t="s">
        <v>64</v>
      </c>
      <c r="E13283" s="213">
        <v>205</v>
      </c>
      <c r="F13283" s="213" t="s">
        <v>215</v>
      </c>
    </row>
    <row r="13284" spans="1:6" x14ac:dyDescent="0.3">
      <c r="A13284" s="213">
        <v>2015</v>
      </c>
      <c r="B13284" s="213" t="s">
        <v>94</v>
      </c>
      <c r="C13284" s="213" t="s">
        <v>86</v>
      </c>
      <c r="D13284" s="213" t="s">
        <v>280</v>
      </c>
      <c r="E13284" s="213">
        <v>55</v>
      </c>
      <c r="F13284" s="213" t="s">
        <v>215</v>
      </c>
    </row>
    <row r="13285" spans="1:6" x14ac:dyDescent="0.3">
      <c r="A13285" s="213">
        <v>2015</v>
      </c>
      <c r="B13285" s="213" t="s">
        <v>94</v>
      </c>
      <c r="C13285" s="213" t="s">
        <v>86</v>
      </c>
      <c r="D13285" s="213" t="s">
        <v>73</v>
      </c>
      <c r="E13285" s="213">
        <v>392</v>
      </c>
      <c r="F13285" s="213" t="s">
        <v>215</v>
      </c>
    </row>
    <row r="13286" spans="1:6" x14ac:dyDescent="0.3">
      <c r="A13286" s="213">
        <v>2015</v>
      </c>
      <c r="B13286" s="213" t="s">
        <v>94</v>
      </c>
      <c r="C13286" s="213" t="s">
        <v>86</v>
      </c>
      <c r="D13286" s="213" t="s">
        <v>26</v>
      </c>
      <c r="E13286" s="213">
        <v>111</v>
      </c>
      <c r="F13286" s="213" t="s">
        <v>215</v>
      </c>
    </row>
    <row r="13287" spans="1:6" x14ac:dyDescent="0.3">
      <c r="A13287" s="213">
        <v>2015</v>
      </c>
      <c r="B13287" s="213" t="s">
        <v>94</v>
      </c>
      <c r="C13287" s="213" t="s">
        <v>86</v>
      </c>
      <c r="D13287" s="213" t="s">
        <v>32</v>
      </c>
      <c r="E13287" s="213">
        <v>95</v>
      </c>
      <c r="F13287" s="213" t="s">
        <v>215</v>
      </c>
    </row>
    <row r="13288" spans="1:6" x14ac:dyDescent="0.3">
      <c r="A13288" s="213">
        <v>2015</v>
      </c>
      <c r="B13288" s="213" t="s">
        <v>94</v>
      </c>
      <c r="C13288" s="213" t="s">
        <v>86</v>
      </c>
      <c r="D13288" s="213" t="s">
        <v>46</v>
      </c>
      <c r="E13288" s="213">
        <v>221</v>
      </c>
      <c r="F13288" s="213" t="s">
        <v>215</v>
      </c>
    </row>
    <row r="13289" spans="1:6" x14ac:dyDescent="0.3">
      <c r="A13289" s="213">
        <v>2015</v>
      </c>
      <c r="B13289" s="213" t="s">
        <v>94</v>
      </c>
      <c r="C13289" s="213" t="s">
        <v>86</v>
      </c>
      <c r="D13289" s="213" t="s">
        <v>75</v>
      </c>
      <c r="E13289" s="213">
        <v>231</v>
      </c>
      <c r="F13289" s="213" t="s">
        <v>215</v>
      </c>
    </row>
    <row r="13290" spans="1:6" x14ac:dyDescent="0.3">
      <c r="A13290" s="213">
        <v>2015</v>
      </c>
      <c r="B13290" s="213" t="s">
        <v>94</v>
      </c>
      <c r="C13290" s="213" t="s">
        <v>86</v>
      </c>
      <c r="D13290" s="213" t="s">
        <v>10</v>
      </c>
      <c r="E13290" s="213">
        <v>463</v>
      </c>
      <c r="F13290" s="213" t="s">
        <v>215</v>
      </c>
    </row>
    <row r="13291" spans="1:6" x14ac:dyDescent="0.3">
      <c r="A13291" s="213">
        <v>2015</v>
      </c>
      <c r="B13291" s="213" t="s">
        <v>94</v>
      </c>
      <c r="C13291" s="213" t="s">
        <v>86</v>
      </c>
      <c r="D13291" s="213" t="s">
        <v>291</v>
      </c>
      <c r="E13291" s="213">
        <v>38</v>
      </c>
      <c r="F13291" s="213" t="s">
        <v>215</v>
      </c>
    </row>
    <row r="13292" spans="1:6" x14ac:dyDescent="0.3">
      <c r="A13292" s="213">
        <v>2015</v>
      </c>
      <c r="B13292" s="213" t="s">
        <v>94</v>
      </c>
      <c r="C13292" s="213" t="s">
        <v>86</v>
      </c>
      <c r="D13292" s="213" t="s">
        <v>15</v>
      </c>
      <c r="E13292" s="213">
        <v>335</v>
      </c>
      <c r="F13292" s="213" t="s">
        <v>215</v>
      </c>
    </row>
    <row r="13293" spans="1:6" x14ac:dyDescent="0.3">
      <c r="A13293" s="213">
        <v>2015</v>
      </c>
      <c r="B13293" s="213" t="s">
        <v>94</v>
      </c>
      <c r="C13293" s="213" t="s">
        <v>86</v>
      </c>
      <c r="D13293" s="213" t="s">
        <v>18</v>
      </c>
      <c r="E13293" s="213">
        <v>371</v>
      </c>
      <c r="F13293" s="213" t="s">
        <v>215</v>
      </c>
    </row>
    <row r="13294" spans="1:6" x14ac:dyDescent="0.3">
      <c r="A13294" s="213">
        <v>2015</v>
      </c>
      <c r="B13294" s="213" t="s">
        <v>94</v>
      </c>
      <c r="C13294" s="213" t="s">
        <v>86</v>
      </c>
      <c r="D13294" s="213" t="s">
        <v>77</v>
      </c>
      <c r="E13294" s="213">
        <v>168</v>
      </c>
      <c r="F13294" s="213" t="s">
        <v>215</v>
      </c>
    </row>
    <row r="13295" spans="1:6" x14ac:dyDescent="0.3">
      <c r="A13295" s="213">
        <v>2015</v>
      </c>
      <c r="B13295" s="213" t="s">
        <v>94</v>
      </c>
      <c r="C13295" s="213" t="s">
        <v>86</v>
      </c>
      <c r="D13295" s="213" t="s">
        <v>71</v>
      </c>
      <c r="E13295" s="213">
        <v>145</v>
      </c>
      <c r="F13295" s="213" t="s">
        <v>215</v>
      </c>
    </row>
    <row r="13296" spans="1:6" x14ac:dyDescent="0.3">
      <c r="A13296" s="213">
        <v>2015</v>
      </c>
      <c r="B13296" s="213" t="s">
        <v>94</v>
      </c>
      <c r="C13296" s="213" t="s">
        <v>86</v>
      </c>
      <c r="D13296" s="213" t="s">
        <v>52</v>
      </c>
      <c r="E13296" s="213">
        <v>62</v>
      </c>
      <c r="F13296" s="213" t="s">
        <v>215</v>
      </c>
    </row>
    <row r="13297" spans="1:6" x14ac:dyDescent="0.3">
      <c r="A13297" s="213">
        <v>2015</v>
      </c>
      <c r="B13297" s="213" t="s">
        <v>94</v>
      </c>
      <c r="C13297" s="213" t="s">
        <v>86</v>
      </c>
      <c r="D13297" s="213" t="s">
        <v>20</v>
      </c>
      <c r="E13297" s="213">
        <v>195</v>
      </c>
      <c r="F13297" s="213" t="s">
        <v>215</v>
      </c>
    </row>
    <row r="13298" spans="1:6" x14ac:dyDescent="0.3">
      <c r="A13298" s="213">
        <v>2015</v>
      </c>
      <c r="B13298" s="213" t="s">
        <v>94</v>
      </c>
      <c r="C13298" s="213" t="s">
        <v>86</v>
      </c>
      <c r="D13298" s="213" t="s">
        <v>95</v>
      </c>
      <c r="E13298" s="213">
        <v>453</v>
      </c>
      <c r="F13298" s="213" t="s">
        <v>215</v>
      </c>
    </row>
    <row r="13299" spans="1:6" x14ac:dyDescent="0.3">
      <c r="A13299" s="213">
        <v>2015</v>
      </c>
      <c r="B13299" s="213" t="s">
        <v>94</v>
      </c>
      <c r="C13299" s="213" t="s">
        <v>86</v>
      </c>
      <c r="D13299" s="213" t="s">
        <v>30</v>
      </c>
      <c r="E13299" s="213">
        <v>43</v>
      </c>
      <c r="F13299" s="213" t="s">
        <v>215</v>
      </c>
    </row>
    <row r="13300" spans="1:6" x14ac:dyDescent="0.3">
      <c r="A13300" s="213">
        <v>2015</v>
      </c>
      <c r="B13300" s="213" t="s">
        <v>94</v>
      </c>
      <c r="C13300" s="213" t="s">
        <v>86</v>
      </c>
      <c r="D13300" s="213" t="s">
        <v>281</v>
      </c>
      <c r="E13300" s="292">
        <v>1097</v>
      </c>
      <c r="F13300" s="213" t="s">
        <v>215</v>
      </c>
    </row>
    <row r="13301" spans="1:6" x14ac:dyDescent="0.3">
      <c r="A13301" s="213">
        <v>2015</v>
      </c>
      <c r="B13301" s="213" t="s">
        <v>94</v>
      </c>
      <c r="C13301" s="213" t="s">
        <v>86</v>
      </c>
      <c r="D13301" s="213" t="s">
        <v>282</v>
      </c>
      <c r="E13301" s="213">
        <v>94</v>
      </c>
      <c r="F13301" s="213" t="s">
        <v>215</v>
      </c>
    </row>
    <row r="13302" spans="1:6" x14ac:dyDescent="0.3">
      <c r="A13302" s="213">
        <v>2015</v>
      </c>
      <c r="B13302" s="213" t="s">
        <v>94</v>
      </c>
      <c r="C13302" s="213" t="s">
        <v>86</v>
      </c>
      <c r="D13302" s="213" t="s">
        <v>145</v>
      </c>
      <c r="E13302" s="292">
        <v>3715</v>
      </c>
      <c r="F13302" s="213" t="s">
        <v>215</v>
      </c>
    </row>
    <row r="13303" spans="1:6" x14ac:dyDescent="0.3">
      <c r="A13303" s="213">
        <v>2015</v>
      </c>
      <c r="B13303" s="213" t="s">
        <v>94</v>
      </c>
      <c r="C13303" s="213" t="s">
        <v>86</v>
      </c>
      <c r="D13303" s="213" t="s">
        <v>146</v>
      </c>
      <c r="E13303" s="292">
        <v>2455</v>
      </c>
      <c r="F13303" s="213" t="s">
        <v>215</v>
      </c>
    </row>
    <row r="13304" spans="1:6" x14ac:dyDescent="0.3">
      <c r="A13304" s="213">
        <v>2015</v>
      </c>
      <c r="B13304" s="213" t="s">
        <v>94</v>
      </c>
      <c r="C13304" s="213" t="s">
        <v>86</v>
      </c>
      <c r="D13304" s="213" t="s">
        <v>147</v>
      </c>
      <c r="E13304" s="292">
        <v>4734</v>
      </c>
      <c r="F13304" s="213" t="s">
        <v>215</v>
      </c>
    </row>
    <row r="13305" spans="1:6" x14ac:dyDescent="0.3">
      <c r="A13305" s="213">
        <v>2015</v>
      </c>
      <c r="B13305" s="213" t="s">
        <v>94</v>
      </c>
      <c r="C13305" s="213" t="s">
        <v>84</v>
      </c>
      <c r="D13305" s="213" t="s">
        <v>79</v>
      </c>
      <c r="E13305" s="213">
        <v>104</v>
      </c>
      <c r="F13305" s="213" t="s">
        <v>215</v>
      </c>
    </row>
    <row r="13306" spans="1:6" x14ac:dyDescent="0.3">
      <c r="A13306" s="213">
        <v>2015</v>
      </c>
      <c r="B13306" s="213" t="s">
        <v>94</v>
      </c>
      <c r="C13306" s="213" t="s">
        <v>84</v>
      </c>
      <c r="D13306" s="213" t="s">
        <v>17</v>
      </c>
      <c r="E13306" s="213">
        <v>71</v>
      </c>
      <c r="F13306" s="213" t="s">
        <v>215</v>
      </c>
    </row>
    <row r="13307" spans="1:6" x14ac:dyDescent="0.3">
      <c r="A13307" s="213">
        <v>2015</v>
      </c>
      <c r="B13307" s="213" t="s">
        <v>94</v>
      </c>
      <c r="C13307" s="213" t="s">
        <v>84</v>
      </c>
      <c r="D13307" s="213" t="s">
        <v>11</v>
      </c>
      <c r="E13307" s="213">
        <v>133</v>
      </c>
      <c r="F13307" s="213" t="s">
        <v>215</v>
      </c>
    </row>
    <row r="13308" spans="1:6" x14ac:dyDescent="0.3">
      <c r="A13308" s="213">
        <v>2015</v>
      </c>
      <c r="B13308" s="213" t="s">
        <v>94</v>
      </c>
      <c r="C13308" s="213" t="s">
        <v>84</v>
      </c>
      <c r="D13308" s="213" t="s">
        <v>56</v>
      </c>
      <c r="E13308" s="213">
        <v>31</v>
      </c>
      <c r="F13308" s="213" t="s">
        <v>215</v>
      </c>
    </row>
    <row r="13309" spans="1:6" x14ac:dyDescent="0.3">
      <c r="A13309" s="213">
        <v>2015</v>
      </c>
      <c r="B13309" s="213" t="s">
        <v>94</v>
      </c>
      <c r="C13309" s="213" t="s">
        <v>84</v>
      </c>
      <c r="D13309" s="213" t="s">
        <v>29</v>
      </c>
      <c r="E13309" s="213">
        <v>34</v>
      </c>
      <c r="F13309" s="213" t="s">
        <v>215</v>
      </c>
    </row>
    <row r="13310" spans="1:6" x14ac:dyDescent="0.3">
      <c r="A13310" s="213">
        <v>2015</v>
      </c>
      <c r="B13310" s="213" t="s">
        <v>94</v>
      </c>
      <c r="C13310" s="213" t="s">
        <v>84</v>
      </c>
      <c r="D13310" s="213" t="s">
        <v>47</v>
      </c>
      <c r="E13310" s="213">
        <v>96</v>
      </c>
      <c r="F13310" s="213" t="s">
        <v>215</v>
      </c>
    </row>
    <row r="13311" spans="1:6" x14ac:dyDescent="0.3">
      <c r="A13311" s="213">
        <v>2015</v>
      </c>
      <c r="B13311" s="213" t="s">
        <v>94</v>
      </c>
      <c r="C13311" s="213" t="s">
        <v>84</v>
      </c>
      <c r="D13311" s="213" t="s">
        <v>74</v>
      </c>
      <c r="E13311" s="213">
        <v>85</v>
      </c>
      <c r="F13311" s="213" t="s">
        <v>215</v>
      </c>
    </row>
    <row r="13312" spans="1:6" x14ac:dyDescent="0.3">
      <c r="A13312" s="213">
        <v>2015</v>
      </c>
      <c r="B13312" s="213" t="s">
        <v>94</v>
      </c>
      <c r="C13312" s="213" t="s">
        <v>84</v>
      </c>
      <c r="D13312" s="213" t="s">
        <v>60</v>
      </c>
      <c r="E13312" s="213">
        <v>40</v>
      </c>
      <c r="F13312" s="213" t="s">
        <v>215</v>
      </c>
    </row>
    <row r="13313" spans="1:6" x14ac:dyDescent="0.3">
      <c r="A13313" s="213">
        <v>2015</v>
      </c>
      <c r="B13313" s="213" t="s">
        <v>94</v>
      </c>
      <c r="C13313" s="213" t="s">
        <v>84</v>
      </c>
      <c r="D13313" s="213" t="s">
        <v>25</v>
      </c>
      <c r="E13313" s="213">
        <v>68</v>
      </c>
      <c r="F13313" s="213" t="s">
        <v>215</v>
      </c>
    </row>
    <row r="13314" spans="1:6" x14ac:dyDescent="0.3">
      <c r="A13314" s="213">
        <v>2015</v>
      </c>
      <c r="B13314" s="213" t="s">
        <v>94</v>
      </c>
      <c r="C13314" s="213" t="s">
        <v>84</v>
      </c>
      <c r="D13314" s="213" t="s">
        <v>7</v>
      </c>
      <c r="E13314" s="213">
        <v>111</v>
      </c>
      <c r="F13314" s="213" t="s">
        <v>215</v>
      </c>
    </row>
    <row r="13315" spans="1:6" x14ac:dyDescent="0.3">
      <c r="A13315" s="213">
        <v>2015</v>
      </c>
      <c r="B13315" s="213" t="s">
        <v>94</v>
      </c>
      <c r="C13315" s="213" t="s">
        <v>84</v>
      </c>
      <c r="D13315" s="213" t="s">
        <v>21</v>
      </c>
      <c r="E13315" s="213">
        <v>30</v>
      </c>
      <c r="F13315" s="213" t="s">
        <v>215</v>
      </c>
    </row>
    <row r="13316" spans="1:6" x14ac:dyDescent="0.3">
      <c r="A13316" s="213">
        <v>2015</v>
      </c>
      <c r="B13316" s="213" t="s">
        <v>94</v>
      </c>
      <c r="C13316" s="213" t="s">
        <v>84</v>
      </c>
      <c r="D13316" s="213" t="s">
        <v>16</v>
      </c>
      <c r="E13316" s="213">
        <v>86</v>
      </c>
      <c r="F13316" s="213" t="s">
        <v>215</v>
      </c>
    </row>
    <row r="13317" spans="1:6" x14ac:dyDescent="0.3">
      <c r="A13317" s="213">
        <v>2015</v>
      </c>
      <c r="B13317" s="213" t="s">
        <v>94</v>
      </c>
      <c r="C13317" s="213" t="s">
        <v>84</v>
      </c>
      <c r="D13317" s="213" t="s">
        <v>2</v>
      </c>
      <c r="E13317" s="213">
        <v>184</v>
      </c>
      <c r="F13317" s="213" t="s">
        <v>215</v>
      </c>
    </row>
    <row r="13318" spans="1:6" x14ac:dyDescent="0.3">
      <c r="A13318" s="213">
        <v>2015</v>
      </c>
      <c r="B13318" s="213" t="s">
        <v>94</v>
      </c>
      <c r="C13318" s="213" t="s">
        <v>84</v>
      </c>
      <c r="D13318" s="213" t="s">
        <v>4</v>
      </c>
      <c r="E13318" s="213">
        <v>174</v>
      </c>
      <c r="F13318" s="213" t="s">
        <v>215</v>
      </c>
    </row>
    <row r="13319" spans="1:6" x14ac:dyDescent="0.3">
      <c r="A13319" s="213">
        <v>2015</v>
      </c>
      <c r="B13319" s="213" t="s">
        <v>94</v>
      </c>
      <c r="C13319" s="213" t="s">
        <v>84</v>
      </c>
      <c r="D13319" s="213" t="s">
        <v>8</v>
      </c>
      <c r="E13319" s="213">
        <v>54</v>
      </c>
      <c r="F13319" s="213" t="s">
        <v>215</v>
      </c>
    </row>
    <row r="13320" spans="1:6" x14ac:dyDescent="0.3">
      <c r="A13320" s="213">
        <v>2015</v>
      </c>
      <c r="B13320" s="213" t="s">
        <v>94</v>
      </c>
      <c r="C13320" s="213" t="s">
        <v>84</v>
      </c>
      <c r="D13320" s="213" t="s">
        <v>78</v>
      </c>
      <c r="E13320" s="213">
        <v>61</v>
      </c>
      <c r="F13320" s="213" t="s">
        <v>215</v>
      </c>
    </row>
    <row r="13321" spans="1:6" x14ac:dyDescent="0.3">
      <c r="A13321" s="213">
        <v>2015</v>
      </c>
      <c r="B13321" s="213" t="s">
        <v>94</v>
      </c>
      <c r="C13321" s="213" t="s">
        <v>84</v>
      </c>
      <c r="D13321" s="213" t="s">
        <v>27</v>
      </c>
      <c r="E13321" s="213">
        <v>50</v>
      </c>
      <c r="F13321" s="213" t="s">
        <v>215</v>
      </c>
    </row>
    <row r="13322" spans="1:6" x14ac:dyDescent="0.3">
      <c r="A13322" s="213">
        <v>2015</v>
      </c>
      <c r="B13322" s="213" t="s">
        <v>94</v>
      </c>
      <c r="C13322" s="213" t="s">
        <v>84</v>
      </c>
      <c r="D13322" s="213" t="s">
        <v>70</v>
      </c>
      <c r="E13322" s="213">
        <v>54</v>
      </c>
      <c r="F13322" s="213" t="s">
        <v>215</v>
      </c>
    </row>
    <row r="13323" spans="1:6" x14ac:dyDescent="0.3">
      <c r="A13323" s="213">
        <v>2015</v>
      </c>
      <c r="B13323" s="213" t="s">
        <v>94</v>
      </c>
      <c r="C13323" s="213" t="s">
        <v>84</v>
      </c>
      <c r="D13323" s="213" t="s">
        <v>6</v>
      </c>
      <c r="E13323" s="292">
        <v>1019</v>
      </c>
      <c r="F13323" s="213" t="s">
        <v>215</v>
      </c>
    </row>
    <row r="13324" spans="1:6" x14ac:dyDescent="0.3">
      <c r="A13324" s="213">
        <v>2015</v>
      </c>
      <c r="B13324" s="213" t="s">
        <v>94</v>
      </c>
      <c r="C13324" s="213" t="s">
        <v>84</v>
      </c>
      <c r="D13324" s="213" t="s">
        <v>62</v>
      </c>
      <c r="E13324" s="213">
        <v>45</v>
      </c>
      <c r="F13324" s="213" t="s">
        <v>215</v>
      </c>
    </row>
    <row r="13325" spans="1:6" x14ac:dyDescent="0.3">
      <c r="A13325" s="213">
        <v>2015</v>
      </c>
      <c r="B13325" s="213" t="s">
        <v>94</v>
      </c>
      <c r="C13325" s="213" t="s">
        <v>84</v>
      </c>
      <c r="D13325" s="213" t="s">
        <v>5</v>
      </c>
      <c r="E13325" s="213">
        <v>113</v>
      </c>
      <c r="F13325" s="213" t="s">
        <v>215</v>
      </c>
    </row>
    <row r="13326" spans="1:6" x14ac:dyDescent="0.3">
      <c r="A13326" s="213">
        <v>2015</v>
      </c>
      <c r="B13326" s="213" t="s">
        <v>94</v>
      </c>
      <c r="C13326" s="213" t="s">
        <v>84</v>
      </c>
      <c r="D13326" s="213" t="s">
        <v>76</v>
      </c>
      <c r="E13326" s="213">
        <v>58</v>
      </c>
      <c r="F13326" s="213" t="s">
        <v>215</v>
      </c>
    </row>
    <row r="13327" spans="1:6" x14ac:dyDescent="0.3">
      <c r="A13327" s="213">
        <v>2015</v>
      </c>
      <c r="B13327" s="213" t="s">
        <v>94</v>
      </c>
      <c r="C13327" s="213" t="s">
        <v>84</v>
      </c>
      <c r="D13327" s="213" t="s">
        <v>22</v>
      </c>
      <c r="E13327" s="213">
        <v>32</v>
      </c>
      <c r="F13327" s="213" t="s">
        <v>215</v>
      </c>
    </row>
    <row r="13328" spans="1:6" x14ac:dyDescent="0.3">
      <c r="A13328" s="213">
        <v>2015</v>
      </c>
      <c r="B13328" s="213" t="s">
        <v>94</v>
      </c>
      <c r="C13328" s="213" t="s">
        <v>84</v>
      </c>
      <c r="D13328" s="213" t="s">
        <v>23</v>
      </c>
      <c r="E13328" s="213">
        <v>42</v>
      </c>
      <c r="F13328" s="213" t="s">
        <v>215</v>
      </c>
    </row>
    <row r="13329" spans="1:6" x14ac:dyDescent="0.3">
      <c r="A13329" s="213">
        <v>2015</v>
      </c>
      <c r="B13329" s="213" t="s">
        <v>94</v>
      </c>
      <c r="C13329" s="213" t="s">
        <v>84</v>
      </c>
      <c r="D13329" s="213" t="s">
        <v>278</v>
      </c>
      <c r="E13329" s="213">
        <v>57</v>
      </c>
      <c r="F13329" s="213" t="s">
        <v>215</v>
      </c>
    </row>
    <row r="13330" spans="1:6" x14ac:dyDescent="0.3">
      <c r="A13330" s="213">
        <v>2015</v>
      </c>
      <c r="B13330" s="213" t="s">
        <v>94</v>
      </c>
      <c r="C13330" s="213" t="s">
        <v>84</v>
      </c>
      <c r="D13330" s="213" t="s">
        <v>19</v>
      </c>
      <c r="E13330" s="213">
        <v>42</v>
      </c>
      <c r="F13330" s="213" t="s">
        <v>215</v>
      </c>
    </row>
    <row r="13331" spans="1:6" x14ac:dyDescent="0.3">
      <c r="A13331" s="213">
        <v>2015</v>
      </c>
      <c r="B13331" s="213" t="s">
        <v>94</v>
      </c>
      <c r="C13331" s="213" t="s">
        <v>84</v>
      </c>
      <c r="D13331" s="213" t="s">
        <v>3</v>
      </c>
      <c r="E13331" s="213">
        <v>184</v>
      </c>
      <c r="F13331" s="213" t="s">
        <v>215</v>
      </c>
    </row>
    <row r="13332" spans="1:6" x14ac:dyDescent="0.3">
      <c r="A13332" s="213">
        <v>2015</v>
      </c>
      <c r="B13332" s="213" t="s">
        <v>94</v>
      </c>
      <c r="C13332" s="213" t="s">
        <v>84</v>
      </c>
      <c r="D13332" s="213" t="s">
        <v>80</v>
      </c>
      <c r="E13332" s="213">
        <v>53</v>
      </c>
      <c r="F13332" s="213" t="s">
        <v>215</v>
      </c>
    </row>
    <row r="13333" spans="1:6" x14ac:dyDescent="0.3">
      <c r="A13333" s="213">
        <v>2015</v>
      </c>
      <c r="B13333" s="213" t="s">
        <v>94</v>
      </c>
      <c r="C13333" s="213" t="s">
        <v>84</v>
      </c>
      <c r="D13333" s="213" t="s">
        <v>39</v>
      </c>
      <c r="E13333" s="213">
        <v>30</v>
      </c>
      <c r="F13333" s="213" t="s">
        <v>215</v>
      </c>
    </row>
    <row r="13334" spans="1:6" x14ac:dyDescent="0.3">
      <c r="A13334" s="213">
        <v>2015</v>
      </c>
      <c r="B13334" s="213" t="s">
        <v>94</v>
      </c>
      <c r="C13334" s="213" t="s">
        <v>84</v>
      </c>
      <c r="D13334" s="213" t="s">
        <v>14</v>
      </c>
      <c r="E13334" s="213">
        <v>85</v>
      </c>
      <c r="F13334" s="213" t="s">
        <v>215</v>
      </c>
    </row>
    <row r="13335" spans="1:6" x14ac:dyDescent="0.3">
      <c r="A13335" s="213">
        <v>2015</v>
      </c>
      <c r="B13335" s="213" t="s">
        <v>94</v>
      </c>
      <c r="C13335" s="213" t="s">
        <v>84</v>
      </c>
      <c r="D13335" s="213" t="s">
        <v>24</v>
      </c>
      <c r="E13335" s="213">
        <v>115</v>
      </c>
      <c r="F13335" s="213" t="s">
        <v>215</v>
      </c>
    </row>
    <row r="13336" spans="1:6" x14ac:dyDescent="0.3">
      <c r="A13336" s="213">
        <v>2015</v>
      </c>
      <c r="B13336" s="213" t="s">
        <v>94</v>
      </c>
      <c r="C13336" s="213" t="s">
        <v>84</v>
      </c>
      <c r="D13336" s="213" t="s">
        <v>9</v>
      </c>
      <c r="E13336" s="213">
        <v>65</v>
      </c>
      <c r="F13336" s="213" t="s">
        <v>215</v>
      </c>
    </row>
    <row r="13337" spans="1:6" x14ac:dyDescent="0.3">
      <c r="A13337" s="213">
        <v>2015</v>
      </c>
      <c r="B13337" s="213" t="s">
        <v>94</v>
      </c>
      <c r="C13337" s="213" t="s">
        <v>84</v>
      </c>
      <c r="D13337" s="213" t="s">
        <v>28</v>
      </c>
      <c r="E13337" s="213">
        <v>46</v>
      </c>
      <c r="F13337" s="213" t="s">
        <v>215</v>
      </c>
    </row>
    <row r="13338" spans="1:6" x14ac:dyDescent="0.3">
      <c r="A13338" s="213">
        <v>2015</v>
      </c>
      <c r="B13338" s="213" t="s">
        <v>94</v>
      </c>
      <c r="C13338" s="213" t="s">
        <v>84</v>
      </c>
      <c r="D13338" s="213" t="s">
        <v>31</v>
      </c>
      <c r="E13338" s="213">
        <v>31</v>
      </c>
      <c r="F13338" s="213" t="s">
        <v>215</v>
      </c>
    </row>
    <row r="13339" spans="1:6" x14ac:dyDescent="0.3">
      <c r="A13339" s="213">
        <v>2015</v>
      </c>
      <c r="B13339" s="213" t="s">
        <v>94</v>
      </c>
      <c r="C13339" s="213" t="s">
        <v>84</v>
      </c>
      <c r="D13339" s="213" t="s">
        <v>64</v>
      </c>
      <c r="E13339" s="213">
        <v>59</v>
      </c>
      <c r="F13339" s="213" t="s">
        <v>215</v>
      </c>
    </row>
    <row r="13340" spans="1:6" x14ac:dyDescent="0.3">
      <c r="A13340" s="213">
        <v>2015</v>
      </c>
      <c r="B13340" s="213" t="s">
        <v>94</v>
      </c>
      <c r="C13340" s="213" t="s">
        <v>84</v>
      </c>
      <c r="D13340" s="213" t="s">
        <v>73</v>
      </c>
      <c r="E13340" s="213">
        <v>64</v>
      </c>
      <c r="F13340" s="213" t="s">
        <v>215</v>
      </c>
    </row>
    <row r="13341" spans="1:6" x14ac:dyDescent="0.3">
      <c r="A13341" s="213">
        <v>2015</v>
      </c>
      <c r="B13341" s="213" t="s">
        <v>94</v>
      </c>
      <c r="C13341" s="213" t="s">
        <v>84</v>
      </c>
      <c r="D13341" s="213" t="s">
        <v>26</v>
      </c>
      <c r="E13341" s="213">
        <v>35</v>
      </c>
      <c r="F13341" s="213" t="s">
        <v>215</v>
      </c>
    </row>
    <row r="13342" spans="1:6" x14ac:dyDescent="0.3">
      <c r="A13342" s="213">
        <v>2015</v>
      </c>
      <c r="B13342" s="213" t="s">
        <v>94</v>
      </c>
      <c r="C13342" s="213" t="s">
        <v>84</v>
      </c>
      <c r="D13342" s="213" t="s">
        <v>46</v>
      </c>
      <c r="E13342" s="213">
        <v>60</v>
      </c>
      <c r="F13342" s="213" t="s">
        <v>215</v>
      </c>
    </row>
    <row r="13343" spans="1:6" x14ac:dyDescent="0.3">
      <c r="A13343" s="213">
        <v>2015</v>
      </c>
      <c r="B13343" s="213" t="s">
        <v>94</v>
      </c>
      <c r="C13343" s="213" t="s">
        <v>84</v>
      </c>
      <c r="D13343" s="213" t="s">
        <v>75</v>
      </c>
      <c r="E13343" s="213">
        <v>36</v>
      </c>
      <c r="F13343" s="213" t="s">
        <v>215</v>
      </c>
    </row>
    <row r="13344" spans="1:6" x14ac:dyDescent="0.3">
      <c r="A13344" s="213">
        <v>2015</v>
      </c>
      <c r="B13344" s="213" t="s">
        <v>94</v>
      </c>
      <c r="C13344" s="213" t="s">
        <v>84</v>
      </c>
      <c r="D13344" s="213" t="s">
        <v>10</v>
      </c>
      <c r="E13344" s="213">
        <v>133</v>
      </c>
      <c r="F13344" s="213" t="s">
        <v>215</v>
      </c>
    </row>
    <row r="13345" spans="1:6" x14ac:dyDescent="0.3">
      <c r="A13345" s="213">
        <v>2015</v>
      </c>
      <c r="B13345" s="213" t="s">
        <v>94</v>
      </c>
      <c r="C13345" s="213" t="s">
        <v>84</v>
      </c>
      <c r="D13345" s="213" t="s">
        <v>15</v>
      </c>
      <c r="E13345" s="213">
        <v>104</v>
      </c>
      <c r="F13345" s="213" t="s">
        <v>215</v>
      </c>
    </row>
    <row r="13346" spans="1:6" x14ac:dyDescent="0.3">
      <c r="A13346" s="213">
        <v>2015</v>
      </c>
      <c r="B13346" s="213" t="s">
        <v>94</v>
      </c>
      <c r="C13346" s="213" t="s">
        <v>84</v>
      </c>
      <c r="D13346" s="213" t="s">
        <v>18</v>
      </c>
      <c r="E13346" s="213">
        <v>95</v>
      </c>
      <c r="F13346" s="213" t="s">
        <v>215</v>
      </c>
    </row>
    <row r="13347" spans="1:6" x14ac:dyDescent="0.3">
      <c r="A13347" s="213">
        <v>2015</v>
      </c>
      <c r="B13347" s="213" t="s">
        <v>94</v>
      </c>
      <c r="C13347" s="213" t="s">
        <v>84</v>
      </c>
      <c r="D13347" s="213" t="s">
        <v>77</v>
      </c>
      <c r="E13347" s="213">
        <v>32</v>
      </c>
      <c r="F13347" s="213" t="s">
        <v>215</v>
      </c>
    </row>
    <row r="13348" spans="1:6" x14ac:dyDescent="0.3">
      <c r="A13348" s="213">
        <v>2015</v>
      </c>
      <c r="B13348" s="213" t="s">
        <v>94</v>
      </c>
      <c r="C13348" s="213" t="s">
        <v>84</v>
      </c>
      <c r="D13348" s="213" t="s">
        <v>71</v>
      </c>
      <c r="E13348" s="213">
        <v>36</v>
      </c>
      <c r="F13348" s="213" t="s">
        <v>215</v>
      </c>
    </row>
    <row r="13349" spans="1:6" x14ac:dyDescent="0.3">
      <c r="A13349" s="213">
        <v>2015</v>
      </c>
      <c r="B13349" s="213" t="s">
        <v>94</v>
      </c>
      <c r="C13349" s="213" t="s">
        <v>84</v>
      </c>
      <c r="D13349" s="213" t="s">
        <v>20</v>
      </c>
      <c r="E13349" s="213">
        <v>45</v>
      </c>
      <c r="F13349" s="213" t="s">
        <v>215</v>
      </c>
    </row>
    <row r="13350" spans="1:6" x14ac:dyDescent="0.3">
      <c r="A13350" s="213">
        <v>2015</v>
      </c>
      <c r="B13350" s="213" t="s">
        <v>94</v>
      </c>
      <c r="C13350" s="213" t="s">
        <v>84</v>
      </c>
      <c r="D13350" s="213" t="s">
        <v>95</v>
      </c>
      <c r="E13350" s="213">
        <v>78</v>
      </c>
      <c r="F13350" s="213" t="s">
        <v>215</v>
      </c>
    </row>
    <row r="13351" spans="1:6" x14ac:dyDescent="0.3">
      <c r="A13351" s="213">
        <v>2015</v>
      </c>
      <c r="B13351" s="213" t="s">
        <v>94</v>
      </c>
      <c r="C13351" s="213" t="s">
        <v>84</v>
      </c>
      <c r="D13351" s="213" t="s">
        <v>281</v>
      </c>
      <c r="E13351" s="213">
        <v>259</v>
      </c>
      <c r="F13351" s="213" t="s">
        <v>215</v>
      </c>
    </row>
    <row r="13352" spans="1:6" x14ac:dyDescent="0.3">
      <c r="A13352" s="213">
        <v>2015</v>
      </c>
      <c r="B13352" s="213" t="s">
        <v>94</v>
      </c>
      <c r="C13352" s="213" t="s">
        <v>84</v>
      </c>
      <c r="D13352" s="213" t="s">
        <v>145</v>
      </c>
      <c r="E13352" s="292">
        <v>5701</v>
      </c>
      <c r="F13352" s="213" t="s">
        <v>215</v>
      </c>
    </row>
    <row r="13353" spans="1:6" x14ac:dyDescent="0.3">
      <c r="A13353" s="213">
        <v>2015</v>
      </c>
      <c r="B13353" s="213" t="s">
        <v>94</v>
      </c>
      <c r="C13353" s="213" t="s">
        <v>84</v>
      </c>
      <c r="D13353" s="213" t="s">
        <v>146</v>
      </c>
      <c r="E13353" s="213">
        <v>618</v>
      </c>
      <c r="F13353" s="213" t="s">
        <v>215</v>
      </c>
    </row>
    <row r="13354" spans="1:6" x14ac:dyDescent="0.3">
      <c r="A13354" s="213">
        <v>2015</v>
      </c>
      <c r="B13354" s="213" t="s">
        <v>94</v>
      </c>
      <c r="C13354" s="213" t="s">
        <v>84</v>
      </c>
      <c r="D13354" s="213" t="s">
        <v>147</v>
      </c>
      <c r="E13354" s="292">
        <v>5856</v>
      </c>
      <c r="F13354" s="213" t="s">
        <v>215</v>
      </c>
    </row>
    <row r="13355" spans="1:6" x14ac:dyDescent="0.3">
      <c r="A13355" s="213">
        <v>2015</v>
      </c>
      <c r="B13355" s="213" t="s">
        <v>94</v>
      </c>
      <c r="C13355" s="213" t="s">
        <v>293</v>
      </c>
      <c r="D13355" s="213" t="s">
        <v>35</v>
      </c>
      <c r="E13355" s="213">
        <v>35</v>
      </c>
      <c r="F13355" s="213" t="s">
        <v>215</v>
      </c>
    </row>
    <row r="13356" spans="1:6" x14ac:dyDescent="0.3">
      <c r="A13356" s="213">
        <v>2015</v>
      </c>
      <c r="B13356" s="213" t="s">
        <v>94</v>
      </c>
      <c r="C13356" s="213" t="s">
        <v>293</v>
      </c>
      <c r="D13356" s="213" t="s">
        <v>79</v>
      </c>
      <c r="E13356" s="213">
        <v>115</v>
      </c>
      <c r="F13356" s="213" t="s">
        <v>215</v>
      </c>
    </row>
    <row r="13357" spans="1:6" x14ac:dyDescent="0.3">
      <c r="A13357" s="213">
        <v>2015</v>
      </c>
      <c r="B13357" s="213" t="s">
        <v>94</v>
      </c>
      <c r="C13357" s="213" t="s">
        <v>293</v>
      </c>
      <c r="D13357" s="213" t="s">
        <v>17</v>
      </c>
      <c r="E13357" s="213">
        <v>106</v>
      </c>
      <c r="F13357" s="213" t="s">
        <v>215</v>
      </c>
    </row>
    <row r="13358" spans="1:6" x14ac:dyDescent="0.3">
      <c r="A13358" s="213">
        <v>2015</v>
      </c>
      <c r="B13358" s="213" t="s">
        <v>94</v>
      </c>
      <c r="C13358" s="213" t="s">
        <v>293</v>
      </c>
      <c r="D13358" s="213" t="s">
        <v>11</v>
      </c>
      <c r="E13358" s="213">
        <v>156</v>
      </c>
      <c r="F13358" s="213" t="s">
        <v>215</v>
      </c>
    </row>
    <row r="13359" spans="1:6" x14ac:dyDescent="0.3">
      <c r="A13359" s="213">
        <v>2015</v>
      </c>
      <c r="B13359" s="213" t="s">
        <v>94</v>
      </c>
      <c r="C13359" s="213" t="s">
        <v>293</v>
      </c>
      <c r="D13359" s="213" t="s">
        <v>56</v>
      </c>
      <c r="E13359" s="213">
        <v>74</v>
      </c>
      <c r="F13359" s="213" t="s">
        <v>215</v>
      </c>
    </row>
    <row r="13360" spans="1:6" x14ac:dyDescent="0.3">
      <c r="A13360" s="213">
        <v>2015</v>
      </c>
      <c r="B13360" s="213" t="s">
        <v>94</v>
      </c>
      <c r="C13360" s="213" t="s">
        <v>293</v>
      </c>
      <c r="D13360" s="213" t="s">
        <v>29</v>
      </c>
      <c r="E13360" s="213">
        <v>41</v>
      </c>
      <c r="F13360" s="213" t="s">
        <v>215</v>
      </c>
    </row>
    <row r="13361" spans="1:6" x14ac:dyDescent="0.3">
      <c r="A13361" s="213">
        <v>2015</v>
      </c>
      <c r="B13361" s="213" t="s">
        <v>94</v>
      </c>
      <c r="C13361" s="213" t="s">
        <v>293</v>
      </c>
      <c r="D13361" s="213" t="s">
        <v>47</v>
      </c>
      <c r="E13361" s="213">
        <v>99</v>
      </c>
      <c r="F13361" s="213" t="s">
        <v>215</v>
      </c>
    </row>
    <row r="13362" spans="1:6" x14ac:dyDescent="0.3">
      <c r="A13362" s="213">
        <v>2015</v>
      </c>
      <c r="B13362" s="213" t="s">
        <v>94</v>
      </c>
      <c r="C13362" s="213" t="s">
        <v>293</v>
      </c>
      <c r="D13362" s="213" t="s">
        <v>57</v>
      </c>
      <c r="E13362" s="213">
        <v>35</v>
      </c>
      <c r="F13362" s="213" t="s">
        <v>215</v>
      </c>
    </row>
    <row r="13363" spans="1:6" x14ac:dyDescent="0.3">
      <c r="A13363" s="213">
        <v>2015</v>
      </c>
      <c r="B13363" s="213" t="s">
        <v>94</v>
      </c>
      <c r="C13363" s="213" t="s">
        <v>293</v>
      </c>
      <c r="D13363" s="213" t="s">
        <v>74</v>
      </c>
      <c r="E13363" s="213">
        <v>126</v>
      </c>
      <c r="F13363" s="213" t="s">
        <v>215</v>
      </c>
    </row>
    <row r="13364" spans="1:6" x14ac:dyDescent="0.3">
      <c r="A13364" s="213">
        <v>2015</v>
      </c>
      <c r="B13364" s="213" t="s">
        <v>94</v>
      </c>
      <c r="C13364" s="213" t="s">
        <v>293</v>
      </c>
      <c r="D13364" s="213" t="s">
        <v>33</v>
      </c>
      <c r="E13364" s="213">
        <v>34</v>
      </c>
      <c r="F13364" s="213" t="s">
        <v>215</v>
      </c>
    </row>
    <row r="13365" spans="1:6" x14ac:dyDescent="0.3">
      <c r="A13365" s="213">
        <v>2015</v>
      </c>
      <c r="B13365" s="213" t="s">
        <v>94</v>
      </c>
      <c r="C13365" s="213" t="s">
        <v>293</v>
      </c>
      <c r="D13365" s="213" t="s">
        <v>60</v>
      </c>
      <c r="E13365" s="213">
        <v>40</v>
      </c>
      <c r="F13365" s="213" t="s">
        <v>215</v>
      </c>
    </row>
    <row r="13366" spans="1:6" x14ac:dyDescent="0.3">
      <c r="A13366" s="213">
        <v>2015</v>
      </c>
      <c r="B13366" s="213" t="s">
        <v>94</v>
      </c>
      <c r="C13366" s="213" t="s">
        <v>293</v>
      </c>
      <c r="D13366" s="213" t="s">
        <v>25</v>
      </c>
      <c r="E13366" s="213">
        <v>94</v>
      </c>
      <c r="F13366" s="213" t="s">
        <v>215</v>
      </c>
    </row>
    <row r="13367" spans="1:6" x14ac:dyDescent="0.3">
      <c r="A13367" s="213">
        <v>2015</v>
      </c>
      <c r="B13367" s="213" t="s">
        <v>94</v>
      </c>
      <c r="C13367" s="213" t="s">
        <v>293</v>
      </c>
      <c r="D13367" s="213" t="s">
        <v>7</v>
      </c>
      <c r="E13367" s="213">
        <v>99</v>
      </c>
      <c r="F13367" s="213" t="s">
        <v>215</v>
      </c>
    </row>
    <row r="13368" spans="1:6" x14ac:dyDescent="0.3">
      <c r="A13368" s="213">
        <v>2015</v>
      </c>
      <c r="B13368" s="213" t="s">
        <v>94</v>
      </c>
      <c r="C13368" s="213" t="s">
        <v>293</v>
      </c>
      <c r="D13368" s="213" t="s">
        <v>36</v>
      </c>
      <c r="E13368" s="213">
        <v>41</v>
      </c>
      <c r="F13368" s="213" t="s">
        <v>215</v>
      </c>
    </row>
    <row r="13369" spans="1:6" x14ac:dyDescent="0.3">
      <c r="A13369" s="213">
        <v>2015</v>
      </c>
      <c r="B13369" s="213" t="s">
        <v>94</v>
      </c>
      <c r="C13369" s="213" t="s">
        <v>293</v>
      </c>
      <c r="D13369" s="213" t="s">
        <v>21</v>
      </c>
      <c r="E13369" s="213">
        <v>33</v>
      </c>
      <c r="F13369" s="213" t="s">
        <v>215</v>
      </c>
    </row>
    <row r="13370" spans="1:6" x14ac:dyDescent="0.3">
      <c r="A13370" s="213">
        <v>2015</v>
      </c>
      <c r="B13370" s="213" t="s">
        <v>94</v>
      </c>
      <c r="C13370" s="213" t="s">
        <v>293</v>
      </c>
      <c r="D13370" s="213" t="s">
        <v>16</v>
      </c>
      <c r="E13370" s="213">
        <v>86</v>
      </c>
      <c r="F13370" s="213" t="s">
        <v>215</v>
      </c>
    </row>
    <row r="13371" spans="1:6" x14ac:dyDescent="0.3">
      <c r="A13371" s="213">
        <v>2015</v>
      </c>
      <c r="B13371" s="213" t="s">
        <v>94</v>
      </c>
      <c r="C13371" s="213" t="s">
        <v>293</v>
      </c>
      <c r="D13371" s="213" t="s">
        <v>2</v>
      </c>
      <c r="E13371" s="213">
        <v>217</v>
      </c>
      <c r="F13371" s="213" t="s">
        <v>215</v>
      </c>
    </row>
    <row r="13372" spans="1:6" x14ac:dyDescent="0.3">
      <c r="A13372" s="213">
        <v>2015</v>
      </c>
      <c r="B13372" s="213" t="s">
        <v>94</v>
      </c>
      <c r="C13372" s="213" t="s">
        <v>293</v>
      </c>
      <c r="D13372" s="213" t="s">
        <v>4</v>
      </c>
      <c r="E13372" s="213">
        <v>224</v>
      </c>
      <c r="F13372" s="213" t="s">
        <v>215</v>
      </c>
    </row>
    <row r="13373" spans="1:6" x14ac:dyDescent="0.3">
      <c r="A13373" s="213">
        <v>2015</v>
      </c>
      <c r="B13373" s="213" t="s">
        <v>94</v>
      </c>
      <c r="C13373" s="213" t="s">
        <v>293</v>
      </c>
      <c r="D13373" s="213" t="s">
        <v>8</v>
      </c>
      <c r="E13373" s="213">
        <v>85</v>
      </c>
      <c r="F13373" s="213" t="s">
        <v>215</v>
      </c>
    </row>
    <row r="13374" spans="1:6" x14ac:dyDescent="0.3">
      <c r="A13374" s="213">
        <v>2015</v>
      </c>
      <c r="B13374" s="213" t="s">
        <v>94</v>
      </c>
      <c r="C13374" s="213" t="s">
        <v>293</v>
      </c>
      <c r="D13374" s="213" t="s">
        <v>78</v>
      </c>
      <c r="E13374" s="213">
        <v>129</v>
      </c>
      <c r="F13374" s="213" t="s">
        <v>215</v>
      </c>
    </row>
    <row r="13375" spans="1:6" x14ac:dyDescent="0.3">
      <c r="A13375" s="213">
        <v>2015</v>
      </c>
      <c r="B13375" s="213" t="s">
        <v>94</v>
      </c>
      <c r="C13375" s="213" t="s">
        <v>293</v>
      </c>
      <c r="D13375" s="213" t="s">
        <v>27</v>
      </c>
      <c r="E13375" s="213">
        <v>83</v>
      </c>
      <c r="F13375" s="213" t="s">
        <v>215</v>
      </c>
    </row>
    <row r="13376" spans="1:6" x14ac:dyDescent="0.3">
      <c r="A13376" s="213">
        <v>2015</v>
      </c>
      <c r="B13376" s="213" t="s">
        <v>94</v>
      </c>
      <c r="C13376" s="213" t="s">
        <v>293</v>
      </c>
      <c r="D13376" s="213" t="s">
        <v>13</v>
      </c>
      <c r="E13376" s="213">
        <v>35</v>
      </c>
      <c r="F13376" s="213" t="s">
        <v>215</v>
      </c>
    </row>
    <row r="13377" spans="1:6" x14ac:dyDescent="0.3">
      <c r="A13377" s="213">
        <v>2015</v>
      </c>
      <c r="B13377" s="213" t="s">
        <v>94</v>
      </c>
      <c r="C13377" s="213" t="s">
        <v>293</v>
      </c>
      <c r="D13377" s="213" t="s">
        <v>70</v>
      </c>
      <c r="E13377" s="213">
        <v>162</v>
      </c>
      <c r="F13377" s="213" t="s">
        <v>215</v>
      </c>
    </row>
    <row r="13378" spans="1:6" x14ac:dyDescent="0.3">
      <c r="A13378" s="213">
        <v>2015</v>
      </c>
      <c r="B13378" s="213" t="s">
        <v>94</v>
      </c>
      <c r="C13378" s="213" t="s">
        <v>293</v>
      </c>
      <c r="D13378" s="213" t="s">
        <v>72</v>
      </c>
      <c r="E13378" s="213">
        <v>33</v>
      </c>
      <c r="F13378" s="213" t="s">
        <v>215</v>
      </c>
    </row>
    <row r="13379" spans="1:6" x14ac:dyDescent="0.3">
      <c r="A13379" s="213">
        <v>2015</v>
      </c>
      <c r="B13379" s="213" t="s">
        <v>94</v>
      </c>
      <c r="C13379" s="213" t="s">
        <v>293</v>
      </c>
      <c r="D13379" s="213" t="s">
        <v>6</v>
      </c>
      <c r="E13379" s="213">
        <v>220</v>
      </c>
      <c r="F13379" s="213" t="s">
        <v>215</v>
      </c>
    </row>
    <row r="13380" spans="1:6" x14ac:dyDescent="0.3">
      <c r="A13380" s="213">
        <v>2015</v>
      </c>
      <c r="B13380" s="213" t="s">
        <v>94</v>
      </c>
      <c r="C13380" s="213" t="s">
        <v>293</v>
      </c>
      <c r="D13380" s="213" t="s">
        <v>62</v>
      </c>
      <c r="E13380" s="213">
        <v>97</v>
      </c>
      <c r="F13380" s="213" t="s">
        <v>215</v>
      </c>
    </row>
    <row r="13381" spans="1:6" x14ac:dyDescent="0.3">
      <c r="A13381" s="213">
        <v>2015</v>
      </c>
      <c r="B13381" s="213" t="s">
        <v>94</v>
      </c>
      <c r="C13381" s="213" t="s">
        <v>293</v>
      </c>
      <c r="D13381" s="213" t="s">
        <v>5</v>
      </c>
      <c r="E13381" s="213">
        <v>175</v>
      </c>
      <c r="F13381" s="213" t="s">
        <v>215</v>
      </c>
    </row>
    <row r="13382" spans="1:6" x14ac:dyDescent="0.3">
      <c r="A13382" s="213">
        <v>2015</v>
      </c>
      <c r="B13382" s="213" t="s">
        <v>94</v>
      </c>
      <c r="C13382" s="213" t="s">
        <v>293</v>
      </c>
      <c r="D13382" s="213" t="s">
        <v>76</v>
      </c>
      <c r="E13382" s="213">
        <v>95</v>
      </c>
      <c r="F13382" s="213" t="s">
        <v>215</v>
      </c>
    </row>
    <row r="13383" spans="1:6" x14ac:dyDescent="0.3">
      <c r="A13383" s="213">
        <v>2015</v>
      </c>
      <c r="B13383" s="213" t="s">
        <v>94</v>
      </c>
      <c r="C13383" s="213" t="s">
        <v>293</v>
      </c>
      <c r="D13383" s="213" t="s">
        <v>23</v>
      </c>
      <c r="E13383" s="213">
        <v>45</v>
      </c>
      <c r="F13383" s="213" t="s">
        <v>215</v>
      </c>
    </row>
    <row r="13384" spans="1:6" x14ac:dyDescent="0.3">
      <c r="A13384" s="213">
        <v>2015</v>
      </c>
      <c r="B13384" s="213" t="s">
        <v>94</v>
      </c>
      <c r="C13384" s="213" t="s">
        <v>293</v>
      </c>
      <c r="D13384" s="213" t="s">
        <v>278</v>
      </c>
      <c r="E13384" s="213">
        <v>61</v>
      </c>
      <c r="F13384" s="213" t="s">
        <v>215</v>
      </c>
    </row>
    <row r="13385" spans="1:6" x14ac:dyDescent="0.3">
      <c r="A13385" s="213">
        <v>2015</v>
      </c>
      <c r="B13385" s="213" t="s">
        <v>94</v>
      </c>
      <c r="C13385" s="213" t="s">
        <v>293</v>
      </c>
      <c r="D13385" s="213" t="s">
        <v>19</v>
      </c>
      <c r="E13385" s="213">
        <v>34</v>
      </c>
      <c r="F13385" s="213" t="s">
        <v>215</v>
      </c>
    </row>
    <row r="13386" spans="1:6" x14ac:dyDescent="0.3">
      <c r="A13386" s="213">
        <v>2015</v>
      </c>
      <c r="B13386" s="213" t="s">
        <v>94</v>
      </c>
      <c r="C13386" s="213" t="s">
        <v>293</v>
      </c>
      <c r="D13386" s="213" t="s">
        <v>48</v>
      </c>
      <c r="E13386" s="213">
        <v>42</v>
      </c>
      <c r="F13386" s="213" t="s">
        <v>215</v>
      </c>
    </row>
    <row r="13387" spans="1:6" x14ac:dyDescent="0.3">
      <c r="A13387" s="213">
        <v>2015</v>
      </c>
      <c r="B13387" s="213" t="s">
        <v>94</v>
      </c>
      <c r="C13387" s="213" t="s">
        <v>293</v>
      </c>
      <c r="D13387" s="213" t="s">
        <v>34</v>
      </c>
      <c r="E13387" s="213">
        <v>38</v>
      </c>
      <c r="F13387" s="213" t="s">
        <v>215</v>
      </c>
    </row>
    <row r="13388" spans="1:6" x14ac:dyDescent="0.3">
      <c r="A13388" s="213">
        <v>2015</v>
      </c>
      <c r="B13388" s="213" t="s">
        <v>94</v>
      </c>
      <c r="C13388" s="213" t="s">
        <v>293</v>
      </c>
      <c r="D13388" s="213" t="s">
        <v>3</v>
      </c>
      <c r="E13388" s="213">
        <v>210</v>
      </c>
      <c r="F13388" s="213" t="s">
        <v>215</v>
      </c>
    </row>
    <row r="13389" spans="1:6" x14ac:dyDescent="0.3">
      <c r="A13389" s="213">
        <v>2015</v>
      </c>
      <c r="B13389" s="213" t="s">
        <v>94</v>
      </c>
      <c r="C13389" s="213" t="s">
        <v>293</v>
      </c>
      <c r="D13389" s="213" t="s">
        <v>80</v>
      </c>
      <c r="E13389" s="213">
        <v>52</v>
      </c>
      <c r="F13389" s="213" t="s">
        <v>215</v>
      </c>
    </row>
    <row r="13390" spans="1:6" x14ac:dyDescent="0.3">
      <c r="A13390" s="213">
        <v>2015</v>
      </c>
      <c r="B13390" s="213" t="s">
        <v>94</v>
      </c>
      <c r="C13390" s="213" t="s">
        <v>293</v>
      </c>
      <c r="D13390" s="213" t="s">
        <v>39</v>
      </c>
      <c r="E13390" s="213">
        <v>144</v>
      </c>
      <c r="F13390" s="213" t="s">
        <v>215</v>
      </c>
    </row>
    <row r="13391" spans="1:6" x14ac:dyDescent="0.3">
      <c r="A13391" s="213">
        <v>2015</v>
      </c>
      <c r="B13391" s="213" t="s">
        <v>94</v>
      </c>
      <c r="C13391" s="213" t="s">
        <v>293</v>
      </c>
      <c r="D13391" s="213" t="s">
        <v>14</v>
      </c>
      <c r="E13391" s="213">
        <v>148</v>
      </c>
      <c r="F13391" s="213" t="s">
        <v>215</v>
      </c>
    </row>
    <row r="13392" spans="1:6" x14ac:dyDescent="0.3">
      <c r="A13392" s="213">
        <v>2015</v>
      </c>
      <c r="B13392" s="213" t="s">
        <v>94</v>
      </c>
      <c r="C13392" s="213" t="s">
        <v>293</v>
      </c>
      <c r="D13392" s="213" t="s">
        <v>69</v>
      </c>
      <c r="E13392" s="213">
        <v>48</v>
      </c>
      <c r="F13392" s="213" t="s">
        <v>215</v>
      </c>
    </row>
    <row r="13393" spans="1:6" x14ac:dyDescent="0.3">
      <c r="A13393" s="213">
        <v>2015</v>
      </c>
      <c r="B13393" s="213" t="s">
        <v>94</v>
      </c>
      <c r="C13393" s="213" t="s">
        <v>293</v>
      </c>
      <c r="D13393" s="213" t="s">
        <v>24</v>
      </c>
      <c r="E13393" s="213">
        <v>128</v>
      </c>
      <c r="F13393" s="213" t="s">
        <v>215</v>
      </c>
    </row>
    <row r="13394" spans="1:6" x14ac:dyDescent="0.3">
      <c r="A13394" s="213">
        <v>2015</v>
      </c>
      <c r="B13394" s="213" t="s">
        <v>94</v>
      </c>
      <c r="C13394" s="213" t="s">
        <v>293</v>
      </c>
      <c r="D13394" s="213" t="s">
        <v>9</v>
      </c>
      <c r="E13394" s="213">
        <v>100</v>
      </c>
      <c r="F13394" s="213" t="s">
        <v>215</v>
      </c>
    </row>
    <row r="13395" spans="1:6" x14ac:dyDescent="0.3">
      <c r="A13395" s="213">
        <v>2015</v>
      </c>
      <c r="B13395" s="213" t="s">
        <v>94</v>
      </c>
      <c r="C13395" s="213" t="s">
        <v>293</v>
      </c>
      <c r="D13395" s="213" t="s">
        <v>67</v>
      </c>
      <c r="E13395" s="213">
        <v>33</v>
      </c>
      <c r="F13395" s="213" t="s">
        <v>215</v>
      </c>
    </row>
    <row r="13396" spans="1:6" x14ac:dyDescent="0.3">
      <c r="A13396" s="213">
        <v>2015</v>
      </c>
      <c r="B13396" s="213" t="s">
        <v>94</v>
      </c>
      <c r="C13396" s="213" t="s">
        <v>293</v>
      </c>
      <c r="D13396" s="213" t="s">
        <v>28</v>
      </c>
      <c r="E13396" s="213">
        <v>66</v>
      </c>
      <c r="F13396" s="213" t="s">
        <v>215</v>
      </c>
    </row>
    <row r="13397" spans="1:6" x14ac:dyDescent="0.3">
      <c r="A13397" s="213">
        <v>2015</v>
      </c>
      <c r="B13397" s="213" t="s">
        <v>94</v>
      </c>
      <c r="C13397" s="213" t="s">
        <v>293</v>
      </c>
      <c r="D13397" s="213" t="s">
        <v>31</v>
      </c>
      <c r="E13397" s="213">
        <v>80</v>
      </c>
      <c r="F13397" s="213" t="s">
        <v>215</v>
      </c>
    </row>
    <row r="13398" spans="1:6" x14ac:dyDescent="0.3">
      <c r="A13398" s="213">
        <v>2015</v>
      </c>
      <c r="B13398" s="213" t="s">
        <v>94</v>
      </c>
      <c r="C13398" s="213" t="s">
        <v>293</v>
      </c>
      <c r="D13398" s="213" t="s">
        <v>64</v>
      </c>
      <c r="E13398" s="213">
        <v>69</v>
      </c>
      <c r="F13398" s="213" t="s">
        <v>215</v>
      </c>
    </row>
    <row r="13399" spans="1:6" x14ac:dyDescent="0.3">
      <c r="A13399" s="213">
        <v>2015</v>
      </c>
      <c r="B13399" s="213" t="s">
        <v>94</v>
      </c>
      <c r="C13399" s="213" t="s">
        <v>293</v>
      </c>
      <c r="D13399" s="213" t="s">
        <v>73</v>
      </c>
      <c r="E13399" s="213">
        <v>91</v>
      </c>
      <c r="F13399" s="213" t="s">
        <v>215</v>
      </c>
    </row>
    <row r="13400" spans="1:6" x14ac:dyDescent="0.3">
      <c r="A13400" s="213">
        <v>2015</v>
      </c>
      <c r="B13400" s="213" t="s">
        <v>94</v>
      </c>
      <c r="C13400" s="213" t="s">
        <v>293</v>
      </c>
      <c r="D13400" s="213" t="s">
        <v>26</v>
      </c>
      <c r="E13400" s="213">
        <v>48</v>
      </c>
      <c r="F13400" s="213" t="s">
        <v>215</v>
      </c>
    </row>
    <row r="13401" spans="1:6" x14ac:dyDescent="0.3">
      <c r="A13401" s="213">
        <v>2015</v>
      </c>
      <c r="B13401" s="213" t="s">
        <v>94</v>
      </c>
      <c r="C13401" s="213" t="s">
        <v>293</v>
      </c>
      <c r="D13401" s="213" t="s">
        <v>32</v>
      </c>
      <c r="E13401" s="213">
        <v>43</v>
      </c>
      <c r="F13401" s="213" t="s">
        <v>215</v>
      </c>
    </row>
    <row r="13402" spans="1:6" x14ac:dyDescent="0.3">
      <c r="A13402" s="213">
        <v>2015</v>
      </c>
      <c r="B13402" s="213" t="s">
        <v>94</v>
      </c>
      <c r="C13402" s="213" t="s">
        <v>293</v>
      </c>
      <c r="D13402" s="213" t="s">
        <v>46</v>
      </c>
      <c r="E13402" s="213">
        <v>172</v>
      </c>
      <c r="F13402" s="213" t="s">
        <v>215</v>
      </c>
    </row>
    <row r="13403" spans="1:6" x14ac:dyDescent="0.3">
      <c r="A13403" s="213">
        <v>2015</v>
      </c>
      <c r="B13403" s="213" t="s">
        <v>94</v>
      </c>
      <c r="C13403" s="213" t="s">
        <v>293</v>
      </c>
      <c r="D13403" s="213" t="s">
        <v>75</v>
      </c>
      <c r="E13403" s="213">
        <v>81</v>
      </c>
      <c r="F13403" s="213" t="s">
        <v>215</v>
      </c>
    </row>
    <row r="13404" spans="1:6" x14ac:dyDescent="0.3">
      <c r="A13404" s="213">
        <v>2015</v>
      </c>
      <c r="B13404" s="213" t="s">
        <v>94</v>
      </c>
      <c r="C13404" s="213" t="s">
        <v>293</v>
      </c>
      <c r="D13404" s="213" t="s">
        <v>10</v>
      </c>
      <c r="E13404" s="213">
        <v>169</v>
      </c>
      <c r="F13404" s="213" t="s">
        <v>215</v>
      </c>
    </row>
    <row r="13405" spans="1:6" x14ac:dyDescent="0.3">
      <c r="A13405" s="213">
        <v>2015</v>
      </c>
      <c r="B13405" s="213" t="s">
        <v>94</v>
      </c>
      <c r="C13405" s="213" t="s">
        <v>293</v>
      </c>
      <c r="D13405" s="213" t="s">
        <v>15</v>
      </c>
      <c r="E13405" s="213">
        <v>128</v>
      </c>
      <c r="F13405" s="213" t="s">
        <v>215</v>
      </c>
    </row>
    <row r="13406" spans="1:6" x14ac:dyDescent="0.3">
      <c r="A13406" s="213">
        <v>2015</v>
      </c>
      <c r="B13406" s="213" t="s">
        <v>94</v>
      </c>
      <c r="C13406" s="213" t="s">
        <v>293</v>
      </c>
      <c r="D13406" s="213" t="s">
        <v>18</v>
      </c>
      <c r="E13406" s="213">
        <v>200</v>
      </c>
      <c r="F13406" s="213" t="s">
        <v>215</v>
      </c>
    </row>
    <row r="13407" spans="1:6" x14ac:dyDescent="0.3">
      <c r="A13407" s="213">
        <v>2015</v>
      </c>
      <c r="B13407" s="213" t="s">
        <v>94</v>
      </c>
      <c r="C13407" s="213" t="s">
        <v>293</v>
      </c>
      <c r="D13407" s="213" t="s">
        <v>77</v>
      </c>
      <c r="E13407" s="213">
        <v>58</v>
      </c>
      <c r="F13407" s="213" t="s">
        <v>215</v>
      </c>
    </row>
    <row r="13408" spans="1:6" x14ac:dyDescent="0.3">
      <c r="A13408" s="213">
        <v>2015</v>
      </c>
      <c r="B13408" s="213" t="s">
        <v>94</v>
      </c>
      <c r="C13408" s="213" t="s">
        <v>293</v>
      </c>
      <c r="D13408" s="213" t="s">
        <v>71</v>
      </c>
      <c r="E13408" s="213">
        <v>52</v>
      </c>
      <c r="F13408" s="213" t="s">
        <v>215</v>
      </c>
    </row>
    <row r="13409" spans="1:6" x14ac:dyDescent="0.3">
      <c r="A13409" s="213">
        <v>2015</v>
      </c>
      <c r="B13409" s="213" t="s">
        <v>94</v>
      </c>
      <c r="C13409" s="213" t="s">
        <v>293</v>
      </c>
      <c r="D13409" s="213" t="s">
        <v>20</v>
      </c>
      <c r="E13409" s="213">
        <v>101</v>
      </c>
      <c r="F13409" s="213" t="s">
        <v>215</v>
      </c>
    </row>
    <row r="13410" spans="1:6" x14ac:dyDescent="0.3">
      <c r="A13410" s="213">
        <v>2015</v>
      </c>
      <c r="B13410" s="213" t="s">
        <v>94</v>
      </c>
      <c r="C13410" s="213" t="s">
        <v>293</v>
      </c>
      <c r="D13410" s="213" t="s">
        <v>95</v>
      </c>
      <c r="E13410" s="213">
        <v>127</v>
      </c>
      <c r="F13410" s="213" t="s">
        <v>215</v>
      </c>
    </row>
    <row r="13411" spans="1:6" x14ac:dyDescent="0.3">
      <c r="A13411" s="213">
        <v>2015</v>
      </c>
      <c r="B13411" s="213" t="s">
        <v>94</v>
      </c>
      <c r="C13411" s="213" t="s">
        <v>293</v>
      </c>
      <c r="D13411" s="213" t="s">
        <v>281</v>
      </c>
      <c r="E13411" s="213">
        <v>476</v>
      </c>
      <c r="F13411" s="213" t="s">
        <v>215</v>
      </c>
    </row>
    <row r="13412" spans="1:6" x14ac:dyDescent="0.3">
      <c r="A13412" s="213">
        <v>2015</v>
      </c>
      <c r="B13412" s="213" t="s">
        <v>94</v>
      </c>
      <c r="C13412" s="213" t="s">
        <v>293</v>
      </c>
      <c r="D13412" s="213" t="s">
        <v>282</v>
      </c>
      <c r="E13412" s="213">
        <v>57</v>
      </c>
      <c r="F13412" s="213" t="s">
        <v>215</v>
      </c>
    </row>
    <row r="13413" spans="1:6" x14ac:dyDescent="0.3">
      <c r="A13413" s="213">
        <v>2015</v>
      </c>
      <c r="B13413" s="213" t="s">
        <v>94</v>
      </c>
      <c r="C13413" s="213" t="s">
        <v>293</v>
      </c>
      <c r="D13413" s="213" t="s">
        <v>145</v>
      </c>
      <c r="E13413" s="213">
        <v>900</v>
      </c>
      <c r="F13413" s="213" t="s">
        <v>215</v>
      </c>
    </row>
    <row r="13414" spans="1:6" x14ac:dyDescent="0.3">
      <c r="A13414" s="213">
        <v>2015</v>
      </c>
      <c r="B13414" s="213" t="s">
        <v>94</v>
      </c>
      <c r="C13414" s="213" t="s">
        <v>293</v>
      </c>
      <c r="D13414" s="213" t="s">
        <v>146</v>
      </c>
      <c r="E13414" s="292">
        <v>2080</v>
      </c>
      <c r="F13414" s="213" t="s">
        <v>215</v>
      </c>
    </row>
    <row r="13415" spans="1:6" x14ac:dyDescent="0.3">
      <c r="A13415" s="213">
        <v>2015</v>
      </c>
      <c r="B13415" s="213" t="s">
        <v>94</v>
      </c>
      <c r="C13415" s="213" t="s">
        <v>293</v>
      </c>
      <c r="D13415" s="213" t="s">
        <v>147</v>
      </c>
      <c r="E13415" s="292">
        <v>2792</v>
      </c>
      <c r="F13415" s="213" t="s">
        <v>215</v>
      </c>
    </row>
    <row r="13416" spans="1:6" x14ac:dyDescent="0.3">
      <c r="A13416" s="213">
        <v>2015</v>
      </c>
      <c r="B13416" s="213" t="s">
        <v>94</v>
      </c>
      <c r="C13416" s="213" t="s">
        <v>140</v>
      </c>
      <c r="D13416" s="213" t="s">
        <v>35</v>
      </c>
      <c r="E13416" s="213">
        <v>442</v>
      </c>
      <c r="F13416" s="213" t="s">
        <v>215</v>
      </c>
    </row>
    <row r="13417" spans="1:6" x14ac:dyDescent="0.3">
      <c r="A13417" s="213">
        <v>2015</v>
      </c>
      <c r="B13417" s="213" t="s">
        <v>94</v>
      </c>
      <c r="C13417" s="213" t="s">
        <v>140</v>
      </c>
      <c r="D13417" s="213" t="s">
        <v>41</v>
      </c>
      <c r="E13417" s="213">
        <v>382</v>
      </c>
      <c r="F13417" s="213" t="s">
        <v>215</v>
      </c>
    </row>
    <row r="13418" spans="1:6" x14ac:dyDescent="0.3">
      <c r="A13418" s="213">
        <v>2015</v>
      </c>
      <c r="B13418" s="213" t="s">
        <v>94</v>
      </c>
      <c r="C13418" s="213" t="s">
        <v>140</v>
      </c>
      <c r="D13418" s="213" t="s">
        <v>59</v>
      </c>
      <c r="E13418" s="213">
        <v>642</v>
      </c>
      <c r="F13418" s="213" t="s">
        <v>215</v>
      </c>
    </row>
    <row r="13419" spans="1:6" x14ac:dyDescent="0.3">
      <c r="A13419" s="213">
        <v>2015</v>
      </c>
      <c r="B13419" s="213" t="s">
        <v>94</v>
      </c>
      <c r="C13419" s="213" t="s">
        <v>140</v>
      </c>
      <c r="D13419" s="213" t="s">
        <v>79</v>
      </c>
      <c r="E13419" s="292">
        <v>7803</v>
      </c>
      <c r="F13419" s="213" t="s">
        <v>215</v>
      </c>
    </row>
    <row r="13420" spans="1:6" x14ac:dyDescent="0.3">
      <c r="A13420" s="213">
        <v>2015</v>
      </c>
      <c r="B13420" s="213" t="s">
        <v>94</v>
      </c>
      <c r="C13420" s="213" t="s">
        <v>140</v>
      </c>
      <c r="D13420" s="213" t="s">
        <v>17</v>
      </c>
      <c r="E13420" s="292">
        <v>4715</v>
      </c>
      <c r="F13420" s="213" t="s">
        <v>215</v>
      </c>
    </row>
    <row r="13421" spans="1:6" x14ac:dyDescent="0.3">
      <c r="A13421" s="213">
        <v>2015</v>
      </c>
      <c r="B13421" s="213" t="s">
        <v>94</v>
      </c>
      <c r="C13421" s="213" t="s">
        <v>140</v>
      </c>
      <c r="D13421" s="213" t="s">
        <v>274</v>
      </c>
      <c r="E13421" s="213">
        <v>636</v>
      </c>
      <c r="F13421" s="213" t="s">
        <v>215</v>
      </c>
    </row>
    <row r="13422" spans="1:6" x14ac:dyDescent="0.3">
      <c r="A13422" s="213">
        <v>2015</v>
      </c>
      <c r="B13422" s="213" t="s">
        <v>94</v>
      </c>
      <c r="C13422" s="213" t="s">
        <v>140</v>
      </c>
      <c r="D13422" s="213" t="s">
        <v>66</v>
      </c>
      <c r="E13422" s="292">
        <v>1324</v>
      </c>
      <c r="F13422" s="213" t="s">
        <v>215</v>
      </c>
    </row>
    <row r="13423" spans="1:6" x14ac:dyDescent="0.3">
      <c r="A13423" s="213">
        <v>2015</v>
      </c>
      <c r="B13423" s="213" t="s">
        <v>94</v>
      </c>
      <c r="C13423" s="213" t="s">
        <v>140</v>
      </c>
      <c r="D13423" s="213" t="s">
        <v>283</v>
      </c>
      <c r="E13423" s="213">
        <v>476</v>
      </c>
      <c r="F13423" s="213" t="s">
        <v>215</v>
      </c>
    </row>
    <row r="13424" spans="1:6" x14ac:dyDescent="0.3">
      <c r="A13424" s="213">
        <v>2015</v>
      </c>
      <c r="B13424" s="213" t="s">
        <v>94</v>
      </c>
      <c r="C13424" s="213" t="s">
        <v>140</v>
      </c>
      <c r="D13424" s="213" t="s">
        <v>11</v>
      </c>
      <c r="E13424" s="292">
        <v>8007</v>
      </c>
      <c r="F13424" s="213" t="s">
        <v>215</v>
      </c>
    </row>
    <row r="13425" spans="1:6" x14ac:dyDescent="0.3">
      <c r="A13425" s="213">
        <v>2015</v>
      </c>
      <c r="B13425" s="213" t="s">
        <v>94</v>
      </c>
      <c r="C13425" s="213" t="s">
        <v>140</v>
      </c>
      <c r="D13425" s="213" t="s">
        <v>56</v>
      </c>
      <c r="E13425" s="292">
        <v>1885</v>
      </c>
      <c r="F13425" s="213" t="s">
        <v>215</v>
      </c>
    </row>
    <row r="13426" spans="1:6" x14ac:dyDescent="0.3">
      <c r="A13426" s="213">
        <v>2015</v>
      </c>
      <c r="B13426" s="213" t="s">
        <v>94</v>
      </c>
      <c r="C13426" s="213" t="s">
        <v>140</v>
      </c>
      <c r="D13426" s="213" t="s">
        <v>29</v>
      </c>
      <c r="E13426" s="292">
        <v>2357</v>
      </c>
      <c r="F13426" s="213" t="s">
        <v>215</v>
      </c>
    </row>
    <row r="13427" spans="1:6" x14ac:dyDescent="0.3">
      <c r="A13427" s="213">
        <v>2015</v>
      </c>
      <c r="B13427" s="213" t="s">
        <v>94</v>
      </c>
      <c r="C13427" s="213" t="s">
        <v>140</v>
      </c>
      <c r="D13427" s="213" t="s">
        <v>40</v>
      </c>
      <c r="E13427" s="213">
        <v>184</v>
      </c>
      <c r="F13427" s="213" t="s">
        <v>215</v>
      </c>
    </row>
    <row r="13428" spans="1:6" x14ac:dyDescent="0.3">
      <c r="A13428" s="213">
        <v>2015</v>
      </c>
      <c r="B13428" s="213" t="s">
        <v>94</v>
      </c>
      <c r="C13428" s="213" t="s">
        <v>140</v>
      </c>
      <c r="D13428" s="213" t="s">
        <v>47</v>
      </c>
      <c r="E13428" s="292">
        <v>5809</v>
      </c>
      <c r="F13428" s="213" t="s">
        <v>215</v>
      </c>
    </row>
    <row r="13429" spans="1:6" x14ac:dyDescent="0.3">
      <c r="A13429" s="213">
        <v>2015</v>
      </c>
      <c r="B13429" s="213" t="s">
        <v>94</v>
      </c>
      <c r="C13429" s="213" t="s">
        <v>140</v>
      </c>
      <c r="D13429" s="213" t="s">
        <v>57</v>
      </c>
      <c r="E13429" s="292">
        <v>1136</v>
      </c>
      <c r="F13429" s="213" t="s">
        <v>215</v>
      </c>
    </row>
    <row r="13430" spans="1:6" x14ac:dyDescent="0.3">
      <c r="A13430" s="213">
        <v>2015</v>
      </c>
      <c r="B13430" s="213" t="s">
        <v>94</v>
      </c>
      <c r="C13430" s="213" t="s">
        <v>140</v>
      </c>
      <c r="D13430" s="213" t="s">
        <v>74</v>
      </c>
      <c r="E13430" s="292">
        <v>5761</v>
      </c>
      <c r="F13430" s="213" t="s">
        <v>215</v>
      </c>
    </row>
    <row r="13431" spans="1:6" x14ac:dyDescent="0.3">
      <c r="A13431" s="213">
        <v>2015</v>
      </c>
      <c r="B13431" s="213" t="s">
        <v>94</v>
      </c>
      <c r="C13431" s="213" t="s">
        <v>140</v>
      </c>
      <c r="D13431" s="213" t="s">
        <v>53</v>
      </c>
      <c r="E13431" s="213">
        <v>722</v>
      </c>
      <c r="F13431" s="213" t="s">
        <v>215</v>
      </c>
    </row>
    <row r="13432" spans="1:6" x14ac:dyDescent="0.3">
      <c r="A13432" s="213">
        <v>2015</v>
      </c>
      <c r="B13432" s="213" t="s">
        <v>94</v>
      </c>
      <c r="C13432" s="213" t="s">
        <v>140</v>
      </c>
      <c r="D13432" s="213" t="s">
        <v>284</v>
      </c>
      <c r="E13432" s="213">
        <v>163</v>
      </c>
      <c r="F13432" s="213" t="s">
        <v>215</v>
      </c>
    </row>
    <row r="13433" spans="1:6" x14ac:dyDescent="0.3">
      <c r="A13433" s="213">
        <v>2015</v>
      </c>
      <c r="B13433" s="213" t="s">
        <v>94</v>
      </c>
      <c r="C13433" s="213" t="s">
        <v>140</v>
      </c>
      <c r="D13433" s="213" t="s">
        <v>49</v>
      </c>
      <c r="E13433" s="213">
        <v>272</v>
      </c>
      <c r="F13433" s="213" t="s">
        <v>215</v>
      </c>
    </row>
    <row r="13434" spans="1:6" x14ac:dyDescent="0.3">
      <c r="A13434" s="213">
        <v>2015</v>
      </c>
      <c r="B13434" s="213" t="s">
        <v>94</v>
      </c>
      <c r="C13434" s="213" t="s">
        <v>140</v>
      </c>
      <c r="D13434" s="213" t="s">
        <v>33</v>
      </c>
      <c r="E13434" s="292">
        <v>1445</v>
      </c>
      <c r="F13434" s="213" t="s">
        <v>215</v>
      </c>
    </row>
    <row r="13435" spans="1:6" x14ac:dyDescent="0.3">
      <c r="A13435" s="213">
        <v>2015</v>
      </c>
      <c r="B13435" s="213" t="s">
        <v>94</v>
      </c>
      <c r="C13435" s="213" t="s">
        <v>140</v>
      </c>
      <c r="D13435" s="213" t="s">
        <v>60</v>
      </c>
      <c r="E13435" s="292">
        <v>2337</v>
      </c>
      <c r="F13435" s="213" t="s">
        <v>215</v>
      </c>
    </row>
    <row r="13436" spans="1:6" x14ac:dyDescent="0.3">
      <c r="A13436" s="213">
        <v>2015</v>
      </c>
      <c r="B13436" s="213" t="s">
        <v>94</v>
      </c>
      <c r="C13436" s="213" t="s">
        <v>140</v>
      </c>
      <c r="D13436" s="213" t="s">
        <v>25</v>
      </c>
      <c r="E13436" s="292">
        <v>5497</v>
      </c>
      <c r="F13436" s="213" t="s">
        <v>215</v>
      </c>
    </row>
    <row r="13437" spans="1:6" x14ac:dyDescent="0.3">
      <c r="A13437" s="213">
        <v>2015</v>
      </c>
      <c r="B13437" s="213" t="s">
        <v>94</v>
      </c>
      <c r="C13437" s="213" t="s">
        <v>140</v>
      </c>
      <c r="D13437" s="213" t="s">
        <v>7</v>
      </c>
      <c r="E13437" s="292">
        <v>6633</v>
      </c>
      <c r="F13437" s="213" t="s">
        <v>215</v>
      </c>
    </row>
    <row r="13438" spans="1:6" x14ac:dyDescent="0.3">
      <c r="A13438" s="213">
        <v>2015</v>
      </c>
      <c r="B13438" s="213" t="s">
        <v>94</v>
      </c>
      <c r="C13438" s="213" t="s">
        <v>140</v>
      </c>
      <c r="D13438" s="213" t="s">
        <v>51</v>
      </c>
      <c r="E13438" s="213">
        <v>261</v>
      </c>
      <c r="F13438" s="213" t="s">
        <v>215</v>
      </c>
    </row>
    <row r="13439" spans="1:6" x14ac:dyDescent="0.3">
      <c r="A13439" s="213">
        <v>2015</v>
      </c>
      <c r="B13439" s="213" t="s">
        <v>94</v>
      </c>
      <c r="C13439" s="213" t="s">
        <v>140</v>
      </c>
      <c r="D13439" s="213" t="s">
        <v>55</v>
      </c>
      <c r="E13439" s="213">
        <v>252</v>
      </c>
      <c r="F13439" s="213" t="s">
        <v>215</v>
      </c>
    </row>
    <row r="13440" spans="1:6" x14ac:dyDescent="0.3">
      <c r="A13440" s="213">
        <v>2015</v>
      </c>
      <c r="B13440" s="213" t="s">
        <v>94</v>
      </c>
      <c r="C13440" s="213" t="s">
        <v>140</v>
      </c>
      <c r="D13440" s="213" t="s">
        <v>36</v>
      </c>
      <c r="E13440" s="292">
        <v>1941</v>
      </c>
      <c r="F13440" s="213" t="s">
        <v>215</v>
      </c>
    </row>
    <row r="13441" spans="1:6" x14ac:dyDescent="0.3">
      <c r="A13441" s="213">
        <v>2015</v>
      </c>
      <c r="B13441" s="213" t="s">
        <v>94</v>
      </c>
      <c r="C13441" s="213" t="s">
        <v>140</v>
      </c>
      <c r="D13441" s="213" t="s">
        <v>285</v>
      </c>
      <c r="E13441" s="213">
        <v>120</v>
      </c>
      <c r="F13441" s="213" t="s">
        <v>215</v>
      </c>
    </row>
    <row r="13442" spans="1:6" x14ac:dyDescent="0.3">
      <c r="A13442" s="213">
        <v>2015</v>
      </c>
      <c r="B13442" s="213" t="s">
        <v>94</v>
      </c>
      <c r="C13442" s="213" t="s">
        <v>140</v>
      </c>
      <c r="D13442" s="213" t="s">
        <v>21</v>
      </c>
      <c r="E13442" s="292">
        <v>2192</v>
      </c>
      <c r="F13442" s="213" t="s">
        <v>215</v>
      </c>
    </row>
    <row r="13443" spans="1:6" x14ac:dyDescent="0.3">
      <c r="A13443" s="213">
        <v>2015</v>
      </c>
      <c r="B13443" s="213" t="s">
        <v>94</v>
      </c>
      <c r="C13443" s="213" t="s">
        <v>140</v>
      </c>
      <c r="D13443" s="213" t="s">
        <v>42</v>
      </c>
      <c r="E13443" s="213">
        <v>278</v>
      </c>
      <c r="F13443" s="213" t="s">
        <v>215</v>
      </c>
    </row>
    <row r="13444" spans="1:6" x14ac:dyDescent="0.3">
      <c r="A13444" s="213">
        <v>2015</v>
      </c>
      <c r="B13444" s="213" t="s">
        <v>94</v>
      </c>
      <c r="C13444" s="213" t="s">
        <v>140</v>
      </c>
      <c r="D13444" s="213" t="s">
        <v>286</v>
      </c>
      <c r="E13444" s="213">
        <v>310</v>
      </c>
      <c r="F13444" s="213" t="s">
        <v>215</v>
      </c>
    </row>
    <row r="13445" spans="1:6" x14ac:dyDescent="0.3">
      <c r="A13445" s="213">
        <v>2015</v>
      </c>
      <c r="B13445" s="213" t="s">
        <v>94</v>
      </c>
      <c r="C13445" s="213" t="s">
        <v>140</v>
      </c>
      <c r="D13445" s="213" t="s">
        <v>16</v>
      </c>
      <c r="E13445" s="292">
        <v>4949</v>
      </c>
      <c r="F13445" s="213" t="s">
        <v>215</v>
      </c>
    </row>
    <row r="13446" spans="1:6" x14ac:dyDescent="0.3">
      <c r="A13446" s="213">
        <v>2015</v>
      </c>
      <c r="B13446" s="213" t="s">
        <v>94</v>
      </c>
      <c r="C13446" s="213" t="s">
        <v>140</v>
      </c>
      <c r="D13446" s="213" t="s">
        <v>2</v>
      </c>
      <c r="E13446" s="292">
        <v>11174</v>
      </c>
      <c r="F13446" s="213" t="s">
        <v>215</v>
      </c>
    </row>
    <row r="13447" spans="1:6" x14ac:dyDescent="0.3">
      <c r="A13447" s="213">
        <v>2015</v>
      </c>
      <c r="B13447" s="213" t="s">
        <v>94</v>
      </c>
      <c r="C13447" s="213" t="s">
        <v>140</v>
      </c>
      <c r="D13447" s="213" t="s">
        <v>287</v>
      </c>
      <c r="E13447" s="213">
        <v>262</v>
      </c>
      <c r="F13447" s="213" t="s">
        <v>215</v>
      </c>
    </row>
    <row r="13448" spans="1:6" x14ac:dyDescent="0.3">
      <c r="A13448" s="213">
        <v>2015</v>
      </c>
      <c r="B13448" s="213" t="s">
        <v>94</v>
      </c>
      <c r="C13448" s="213" t="s">
        <v>140</v>
      </c>
      <c r="D13448" s="213" t="s">
        <v>288</v>
      </c>
      <c r="E13448" s="213">
        <v>304</v>
      </c>
      <c r="F13448" s="213" t="s">
        <v>215</v>
      </c>
    </row>
    <row r="13449" spans="1:6" x14ac:dyDescent="0.3">
      <c r="A13449" s="213">
        <v>2015</v>
      </c>
      <c r="B13449" s="213" t="s">
        <v>94</v>
      </c>
      <c r="C13449" s="213" t="s">
        <v>140</v>
      </c>
      <c r="D13449" s="213" t="s">
        <v>4</v>
      </c>
      <c r="E13449" s="292">
        <v>11784</v>
      </c>
      <c r="F13449" s="213" t="s">
        <v>215</v>
      </c>
    </row>
    <row r="13450" spans="1:6" x14ac:dyDescent="0.3">
      <c r="A13450" s="213">
        <v>2015</v>
      </c>
      <c r="B13450" s="213" t="s">
        <v>94</v>
      </c>
      <c r="C13450" s="213" t="s">
        <v>140</v>
      </c>
      <c r="D13450" s="213" t="s">
        <v>38</v>
      </c>
      <c r="E13450" s="213">
        <v>933</v>
      </c>
      <c r="F13450" s="213" t="s">
        <v>215</v>
      </c>
    </row>
    <row r="13451" spans="1:6" x14ac:dyDescent="0.3">
      <c r="A13451" s="213">
        <v>2015</v>
      </c>
      <c r="B13451" s="213" t="s">
        <v>94</v>
      </c>
      <c r="C13451" s="213" t="s">
        <v>140</v>
      </c>
      <c r="D13451" s="213" t="s">
        <v>275</v>
      </c>
      <c r="E13451" s="292">
        <v>1492</v>
      </c>
      <c r="F13451" s="213" t="s">
        <v>215</v>
      </c>
    </row>
    <row r="13452" spans="1:6" x14ac:dyDescent="0.3">
      <c r="A13452" s="213">
        <v>2015</v>
      </c>
      <c r="B13452" s="213" t="s">
        <v>94</v>
      </c>
      <c r="C13452" s="213" t="s">
        <v>140</v>
      </c>
      <c r="D13452" s="213" t="s">
        <v>8</v>
      </c>
      <c r="E13452" s="292">
        <v>4101</v>
      </c>
      <c r="F13452" s="213" t="s">
        <v>215</v>
      </c>
    </row>
    <row r="13453" spans="1:6" x14ac:dyDescent="0.3">
      <c r="A13453" s="213">
        <v>2015</v>
      </c>
      <c r="B13453" s="213" t="s">
        <v>94</v>
      </c>
      <c r="C13453" s="213" t="s">
        <v>140</v>
      </c>
      <c r="D13453" s="213" t="s">
        <v>289</v>
      </c>
      <c r="E13453" s="213">
        <v>174</v>
      </c>
      <c r="F13453" s="213" t="s">
        <v>215</v>
      </c>
    </row>
    <row r="13454" spans="1:6" x14ac:dyDescent="0.3">
      <c r="A13454" s="213">
        <v>2015</v>
      </c>
      <c r="B13454" s="213" t="s">
        <v>94</v>
      </c>
      <c r="C13454" s="213" t="s">
        <v>140</v>
      </c>
      <c r="D13454" s="213" t="s">
        <v>292</v>
      </c>
      <c r="E13454" s="213">
        <v>72</v>
      </c>
      <c r="F13454" s="213" t="s">
        <v>215</v>
      </c>
    </row>
    <row r="13455" spans="1:6" x14ac:dyDescent="0.3">
      <c r="A13455" s="213">
        <v>2015</v>
      </c>
      <c r="B13455" s="213" t="s">
        <v>94</v>
      </c>
      <c r="C13455" s="213" t="s">
        <v>140</v>
      </c>
      <c r="D13455" s="213" t="s">
        <v>78</v>
      </c>
      <c r="E13455" s="292">
        <v>6377</v>
      </c>
      <c r="F13455" s="213" t="s">
        <v>215</v>
      </c>
    </row>
    <row r="13456" spans="1:6" x14ac:dyDescent="0.3">
      <c r="A13456" s="213">
        <v>2015</v>
      </c>
      <c r="B13456" s="213" t="s">
        <v>94</v>
      </c>
      <c r="C13456" s="213" t="s">
        <v>140</v>
      </c>
      <c r="D13456" s="213" t="s">
        <v>27</v>
      </c>
      <c r="E13456" s="292">
        <v>4079</v>
      </c>
      <c r="F13456" s="213" t="s">
        <v>215</v>
      </c>
    </row>
    <row r="13457" spans="1:6" x14ac:dyDescent="0.3">
      <c r="A13457" s="213">
        <v>2015</v>
      </c>
      <c r="B13457" s="213" t="s">
        <v>94</v>
      </c>
      <c r="C13457" s="213" t="s">
        <v>140</v>
      </c>
      <c r="D13457" s="213" t="s">
        <v>13</v>
      </c>
      <c r="E13457" s="292">
        <v>1879</v>
      </c>
      <c r="F13457" s="213" t="s">
        <v>215</v>
      </c>
    </row>
    <row r="13458" spans="1:6" x14ac:dyDescent="0.3">
      <c r="A13458" s="213">
        <v>2015</v>
      </c>
      <c r="B13458" s="213" t="s">
        <v>94</v>
      </c>
      <c r="C13458" s="213" t="s">
        <v>140</v>
      </c>
      <c r="D13458" s="213" t="s">
        <v>70</v>
      </c>
      <c r="E13458" s="292">
        <v>4942</v>
      </c>
      <c r="F13458" s="213" t="s">
        <v>215</v>
      </c>
    </row>
    <row r="13459" spans="1:6" x14ac:dyDescent="0.3">
      <c r="A13459" s="213">
        <v>2015</v>
      </c>
      <c r="B13459" s="213" t="s">
        <v>94</v>
      </c>
      <c r="C13459" s="213" t="s">
        <v>140</v>
      </c>
      <c r="D13459" s="213" t="s">
        <v>72</v>
      </c>
      <c r="E13459" s="292">
        <v>1343</v>
      </c>
      <c r="F13459" s="213" t="s">
        <v>215</v>
      </c>
    </row>
    <row r="13460" spans="1:6" x14ac:dyDescent="0.3">
      <c r="A13460" s="213">
        <v>2015</v>
      </c>
      <c r="B13460" s="213" t="s">
        <v>94</v>
      </c>
      <c r="C13460" s="213" t="s">
        <v>140</v>
      </c>
      <c r="D13460" s="213" t="s">
        <v>276</v>
      </c>
      <c r="E13460" s="213">
        <v>549</v>
      </c>
      <c r="F13460" s="213" t="s">
        <v>215</v>
      </c>
    </row>
    <row r="13461" spans="1:6" x14ac:dyDescent="0.3">
      <c r="A13461" s="213">
        <v>2015</v>
      </c>
      <c r="B13461" s="213" t="s">
        <v>94</v>
      </c>
      <c r="C13461" s="213" t="s">
        <v>140</v>
      </c>
      <c r="D13461" s="213" t="s">
        <v>6</v>
      </c>
      <c r="E13461" s="292">
        <v>12446</v>
      </c>
      <c r="F13461" s="213" t="s">
        <v>215</v>
      </c>
    </row>
    <row r="13462" spans="1:6" x14ac:dyDescent="0.3">
      <c r="A13462" s="213">
        <v>2015</v>
      </c>
      <c r="B13462" s="213" t="s">
        <v>94</v>
      </c>
      <c r="C13462" s="213" t="s">
        <v>140</v>
      </c>
      <c r="D13462" s="213" t="s">
        <v>62</v>
      </c>
      <c r="E13462" s="292">
        <v>3324</v>
      </c>
      <c r="F13462" s="213" t="s">
        <v>215</v>
      </c>
    </row>
    <row r="13463" spans="1:6" x14ac:dyDescent="0.3">
      <c r="A13463" s="213">
        <v>2015</v>
      </c>
      <c r="B13463" s="213" t="s">
        <v>94</v>
      </c>
      <c r="C13463" s="213" t="s">
        <v>140</v>
      </c>
      <c r="D13463" s="213" t="s">
        <v>5</v>
      </c>
      <c r="E13463" s="292">
        <v>8747</v>
      </c>
      <c r="F13463" s="213" t="s">
        <v>215</v>
      </c>
    </row>
    <row r="13464" spans="1:6" x14ac:dyDescent="0.3">
      <c r="A13464" s="213">
        <v>2015</v>
      </c>
      <c r="B13464" s="213" t="s">
        <v>94</v>
      </c>
      <c r="C13464" s="213" t="s">
        <v>140</v>
      </c>
      <c r="D13464" s="213" t="s">
        <v>37</v>
      </c>
      <c r="E13464" s="213">
        <v>329</v>
      </c>
      <c r="F13464" s="213" t="s">
        <v>215</v>
      </c>
    </row>
    <row r="13465" spans="1:6" x14ac:dyDescent="0.3">
      <c r="A13465" s="213">
        <v>2015</v>
      </c>
      <c r="B13465" s="213" t="s">
        <v>94</v>
      </c>
      <c r="C13465" s="213" t="s">
        <v>140</v>
      </c>
      <c r="D13465" s="213" t="s">
        <v>76</v>
      </c>
      <c r="E13465" s="292">
        <v>5041</v>
      </c>
      <c r="F13465" s="213" t="s">
        <v>215</v>
      </c>
    </row>
    <row r="13466" spans="1:6" x14ac:dyDescent="0.3">
      <c r="A13466" s="213">
        <v>2015</v>
      </c>
      <c r="B13466" s="213" t="s">
        <v>94</v>
      </c>
      <c r="C13466" s="213" t="s">
        <v>140</v>
      </c>
      <c r="D13466" s="213" t="s">
        <v>63</v>
      </c>
      <c r="E13466" s="292">
        <v>1005</v>
      </c>
      <c r="F13466" s="213" t="s">
        <v>215</v>
      </c>
    </row>
    <row r="13467" spans="1:6" x14ac:dyDescent="0.3">
      <c r="A13467" s="213">
        <v>2015</v>
      </c>
      <c r="B13467" s="213" t="s">
        <v>94</v>
      </c>
      <c r="C13467" s="213" t="s">
        <v>140</v>
      </c>
      <c r="D13467" s="213" t="s">
        <v>277</v>
      </c>
      <c r="E13467" s="213">
        <v>551</v>
      </c>
      <c r="F13467" s="213" t="s">
        <v>215</v>
      </c>
    </row>
    <row r="13468" spans="1:6" x14ac:dyDescent="0.3">
      <c r="A13468" s="213">
        <v>2015</v>
      </c>
      <c r="B13468" s="213" t="s">
        <v>94</v>
      </c>
      <c r="C13468" s="213" t="s">
        <v>140</v>
      </c>
      <c r="D13468" s="213" t="s">
        <v>43</v>
      </c>
      <c r="E13468" s="292">
        <v>1292</v>
      </c>
      <c r="F13468" s="213" t="s">
        <v>215</v>
      </c>
    </row>
    <row r="13469" spans="1:6" x14ac:dyDescent="0.3">
      <c r="A13469" s="213">
        <v>2015</v>
      </c>
      <c r="B13469" s="213" t="s">
        <v>94</v>
      </c>
      <c r="C13469" s="213" t="s">
        <v>140</v>
      </c>
      <c r="D13469" s="213" t="s">
        <v>65</v>
      </c>
      <c r="E13469" s="292">
        <v>1639</v>
      </c>
      <c r="F13469" s="213" t="s">
        <v>215</v>
      </c>
    </row>
    <row r="13470" spans="1:6" x14ac:dyDescent="0.3">
      <c r="A13470" s="213">
        <v>2015</v>
      </c>
      <c r="B13470" s="213" t="s">
        <v>94</v>
      </c>
      <c r="C13470" s="213" t="s">
        <v>140</v>
      </c>
      <c r="D13470" s="213" t="s">
        <v>22</v>
      </c>
      <c r="E13470" s="292">
        <v>2034</v>
      </c>
      <c r="F13470" s="213" t="s">
        <v>215</v>
      </c>
    </row>
    <row r="13471" spans="1:6" x14ac:dyDescent="0.3">
      <c r="A13471" s="213">
        <v>2015</v>
      </c>
      <c r="B13471" s="213" t="s">
        <v>94</v>
      </c>
      <c r="C13471" s="213" t="s">
        <v>140</v>
      </c>
      <c r="D13471" s="213" t="s">
        <v>61</v>
      </c>
      <c r="E13471" s="292">
        <v>1078</v>
      </c>
      <c r="F13471" s="213" t="s">
        <v>215</v>
      </c>
    </row>
    <row r="13472" spans="1:6" x14ac:dyDescent="0.3">
      <c r="A13472" s="213">
        <v>2015</v>
      </c>
      <c r="B13472" s="213" t="s">
        <v>94</v>
      </c>
      <c r="C13472" s="213" t="s">
        <v>140</v>
      </c>
      <c r="D13472" s="213" t="s">
        <v>23</v>
      </c>
      <c r="E13472" s="292">
        <v>2561</v>
      </c>
      <c r="F13472" s="213" t="s">
        <v>215</v>
      </c>
    </row>
    <row r="13473" spans="1:6" x14ac:dyDescent="0.3">
      <c r="A13473" s="213">
        <v>2015</v>
      </c>
      <c r="B13473" s="213" t="s">
        <v>94</v>
      </c>
      <c r="C13473" s="213" t="s">
        <v>140</v>
      </c>
      <c r="D13473" s="213" t="s">
        <v>12</v>
      </c>
      <c r="E13473" s="292">
        <v>1528</v>
      </c>
      <c r="F13473" s="213" t="s">
        <v>215</v>
      </c>
    </row>
    <row r="13474" spans="1:6" x14ac:dyDescent="0.3">
      <c r="A13474" s="213">
        <v>2015</v>
      </c>
      <c r="B13474" s="213" t="s">
        <v>94</v>
      </c>
      <c r="C13474" s="213" t="s">
        <v>140</v>
      </c>
      <c r="D13474" s="213" t="s">
        <v>278</v>
      </c>
      <c r="E13474" s="292">
        <v>3116</v>
      </c>
      <c r="F13474" s="213" t="s">
        <v>215</v>
      </c>
    </row>
    <row r="13475" spans="1:6" x14ac:dyDescent="0.3">
      <c r="A13475" s="213">
        <v>2015</v>
      </c>
      <c r="B13475" s="213" t="s">
        <v>94</v>
      </c>
      <c r="C13475" s="213" t="s">
        <v>140</v>
      </c>
      <c r="D13475" s="213" t="s">
        <v>19</v>
      </c>
      <c r="E13475" s="292">
        <v>2910</v>
      </c>
      <c r="F13475" s="213" t="s">
        <v>215</v>
      </c>
    </row>
    <row r="13476" spans="1:6" x14ac:dyDescent="0.3">
      <c r="A13476" s="213">
        <v>2015</v>
      </c>
      <c r="B13476" s="213" t="s">
        <v>94</v>
      </c>
      <c r="C13476" s="213" t="s">
        <v>140</v>
      </c>
      <c r="D13476" s="213" t="s">
        <v>45</v>
      </c>
      <c r="E13476" s="213">
        <v>621</v>
      </c>
      <c r="F13476" s="213" t="s">
        <v>215</v>
      </c>
    </row>
    <row r="13477" spans="1:6" x14ac:dyDescent="0.3">
      <c r="A13477" s="213">
        <v>2015</v>
      </c>
      <c r="B13477" s="213" t="s">
        <v>94</v>
      </c>
      <c r="C13477" s="213" t="s">
        <v>140</v>
      </c>
      <c r="D13477" s="213" t="s">
        <v>48</v>
      </c>
      <c r="E13477" s="292">
        <v>1854</v>
      </c>
      <c r="F13477" s="213" t="s">
        <v>215</v>
      </c>
    </row>
    <row r="13478" spans="1:6" x14ac:dyDescent="0.3">
      <c r="A13478" s="213">
        <v>2015</v>
      </c>
      <c r="B13478" s="213" t="s">
        <v>94</v>
      </c>
      <c r="C13478" s="213" t="s">
        <v>140</v>
      </c>
      <c r="D13478" s="213" t="s">
        <v>34</v>
      </c>
      <c r="E13478" s="213">
        <v>840</v>
      </c>
      <c r="F13478" s="213" t="s">
        <v>215</v>
      </c>
    </row>
    <row r="13479" spans="1:6" x14ac:dyDescent="0.3">
      <c r="A13479" s="213">
        <v>2015</v>
      </c>
      <c r="B13479" s="213" t="s">
        <v>94</v>
      </c>
      <c r="C13479" s="213" t="s">
        <v>140</v>
      </c>
      <c r="D13479" s="213" t="s">
        <v>3</v>
      </c>
      <c r="E13479" s="292">
        <v>10466</v>
      </c>
      <c r="F13479" s="213" t="s">
        <v>215</v>
      </c>
    </row>
    <row r="13480" spans="1:6" x14ac:dyDescent="0.3">
      <c r="A13480" s="213">
        <v>2015</v>
      </c>
      <c r="B13480" s="213" t="s">
        <v>94</v>
      </c>
      <c r="C13480" s="213" t="s">
        <v>140</v>
      </c>
      <c r="D13480" s="213" t="s">
        <v>80</v>
      </c>
      <c r="E13480" s="292">
        <v>3253</v>
      </c>
      <c r="F13480" s="213" t="s">
        <v>215</v>
      </c>
    </row>
    <row r="13481" spans="1:6" x14ac:dyDescent="0.3">
      <c r="A13481" s="213">
        <v>2015</v>
      </c>
      <c r="B13481" s="213" t="s">
        <v>94</v>
      </c>
      <c r="C13481" s="213" t="s">
        <v>140</v>
      </c>
      <c r="D13481" s="213" t="s">
        <v>39</v>
      </c>
      <c r="E13481" s="292">
        <v>2336</v>
      </c>
      <c r="F13481" s="213" t="s">
        <v>215</v>
      </c>
    </row>
    <row r="13482" spans="1:6" x14ac:dyDescent="0.3">
      <c r="A13482" s="213">
        <v>2015</v>
      </c>
      <c r="B13482" s="213" t="s">
        <v>94</v>
      </c>
      <c r="C13482" s="213" t="s">
        <v>140</v>
      </c>
      <c r="D13482" s="213" t="s">
        <v>14</v>
      </c>
      <c r="E13482" s="292">
        <v>6789</v>
      </c>
      <c r="F13482" s="213" t="s">
        <v>215</v>
      </c>
    </row>
    <row r="13483" spans="1:6" x14ac:dyDescent="0.3">
      <c r="A13483" s="213">
        <v>2015</v>
      </c>
      <c r="B13483" s="213" t="s">
        <v>94</v>
      </c>
      <c r="C13483" s="213" t="s">
        <v>140</v>
      </c>
      <c r="D13483" s="213" t="s">
        <v>68</v>
      </c>
      <c r="E13483" s="292">
        <v>1422</v>
      </c>
      <c r="F13483" s="213" t="s">
        <v>215</v>
      </c>
    </row>
    <row r="13484" spans="1:6" x14ac:dyDescent="0.3">
      <c r="A13484" s="213">
        <v>2015</v>
      </c>
      <c r="B13484" s="213" t="s">
        <v>94</v>
      </c>
      <c r="C13484" s="213" t="s">
        <v>140</v>
      </c>
      <c r="D13484" s="213" t="s">
        <v>69</v>
      </c>
      <c r="E13484" s="292">
        <v>1346</v>
      </c>
      <c r="F13484" s="213" t="s">
        <v>215</v>
      </c>
    </row>
    <row r="13485" spans="1:6" x14ac:dyDescent="0.3">
      <c r="A13485" s="213">
        <v>2015</v>
      </c>
      <c r="B13485" s="213" t="s">
        <v>94</v>
      </c>
      <c r="C13485" s="213" t="s">
        <v>140</v>
      </c>
      <c r="D13485" s="213" t="s">
        <v>50</v>
      </c>
      <c r="E13485" s="213">
        <v>302</v>
      </c>
      <c r="F13485" s="213" t="s">
        <v>215</v>
      </c>
    </row>
    <row r="13486" spans="1:6" x14ac:dyDescent="0.3">
      <c r="A13486" s="213">
        <v>2015</v>
      </c>
      <c r="B13486" s="213" t="s">
        <v>94</v>
      </c>
      <c r="C13486" s="213" t="s">
        <v>140</v>
      </c>
      <c r="D13486" s="213" t="s">
        <v>279</v>
      </c>
      <c r="E13486" s="213">
        <v>552</v>
      </c>
      <c r="F13486" s="213" t="s">
        <v>215</v>
      </c>
    </row>
    <row r="13487" spans="1:6" x14ac:dyDescent="0.3">
      <c r="A13487" s="213">
        <v>2015</v>
      </c>
      <c r="B13487" s="213" t="s">
        <v>94</v>
      </c>
      <c r="C13487" s="213" t="s">
        <v>140</v>
      </c>
      <c r="D13487" s="213" t="s">
        <v>24</v>
      </c>
      <c r="E13487" s="292">
        <v>7103</v>
      </c>
      <c r="F13487" s="213" t="s">
        <v>215</v>
      </c>
    </row>
    <row r="13488" spans="1:6" x14ac:dyDescent="0.3">
      <c r="A13488" s="213">
        <v>2015</v>
      </c>
      <c r="B13488" s="213" t="s">
        <v>94</v>
      </c>
      <c r="C13488" s="213" t="s">
        <v>140</v>
      </c>
      <c r="D13488" s="213" t="s">
        <v>9</v>
      </c>
      <c r="E13488" s="292">
        <v>4960</v>
      </c>
      <c r="F13488" s="213" t="s">
        <v>215</v>
      </c>
    </row>
    <row r="13489" spans="1:6" x14ac:dyDescent="0.3">
      <c r="A13489" s="213">
        <v>2015</v>
      </c>
      <c r="B13489" s="213" t="s">
        <v>94</v>
      </c>
      <c r="C13489" s="213" t="s">
        <v>140</v>
      </c>
      <c r="D13489" s="213" t="s">
        <v>67</v>
      </c>
      <c r="E13489" s="292">
        <v>2180</v>
      </c>
      <c r="F13489" s="213" t="s">
        <v>215</v>
      </c>
    </row>
    <row r="13490" spans="1:6" x14ac:dyDescent="0.3">
      <c r="A13490" s="213">
        <v>2015</v>
      </c>
      <c r="B13490" s="213" t="s">
        <v>94</v>
      </c>
      <c r="C13490" s="213" t="s">
        <v>140</v>
      </c>
      <c r="D13490" s="213" t="s">
        <v>28</v>
      </c>
      <c r="E13490" s="292">
        <v>3564</v>
      </c>
      <c r="F13490" s="213" t="s">
        <v>215</v>
      </c>
    </row>
    <row r="13491" spans="1:6" x14ac:dyDescent="0.3">
      <c r="A13491" s="213">
        <v>2015</v>
      </c>
      <c r="B13491" s="213" t="s">
        <v>94</v>
      </c>
      <c r="C13491" s="213" t="s">
        <v>140</v>
      </c>
      <c r="D13491" s="213" t="s">
        <v>31</v>
      </c>
      <c r="E13491" s="292">
        <v>2301</v>
      </c>
      <c r="F13491" s="213" t="s">
        <v>215</v>
      </c>
    </row>
    <row r="13492" spans="1:6" x14ac:dyDescent="0.3">
      <c r="A13492" s="213">
        <v>2015</v>
      </c>
      <c r="B13492" s="213" t="s">
        <v>94</v>
      </c>
      <c r="C13492" s="213" t="s">
        <v>140</v>
      </c>
      <c r="D13492" s="213" t="s">
        <v>64</v>
      </c>
      <c r="E13492" s="292">
        <v>3575</v>
      </c>
      <c r="F13492" s="213" t="s">
        <v>215</v>
      </c>
    </row>
    <row r="13493" spans="1:6" x14ac:dyDescent="0.3">
      <c r="A13493" s="213">
        <v>2015</v>
      </c>
      <c r="B13493" s="213" t="s">
        <v>94</v>
      </c>
      <c r="C13493" s="213" t="s">
        <v>140</v>
      </c>
      <c r="D13493" s="213" t="s">
        <v>290</v>
      </c>
      <c r="E13493" s="213">
        <v>222</v>
      </c>
      <c r="F13493" s="213" t="s">
        <v>215</v>
      </c>
    </row>
    <row r="13494" spans="1:6" x14ac:dyDescent="0.3">
      <c r="A13494" s="213">
        <v>2015</v>
      </c>
      <c r="B13494" s="213" t="s">
        <v>94</v>
      </c>
      <c r="C13494" s="213" t="s">
        <v>140</v>
      </c>
      <c r="D13494" s="213" t="s">
        <v>280</v>
      </c>
      <c r="E13494" s="213">
        <v>954</v>
      </c>
      <c r="F13494" s="213" t="s">
        <v>215</v>
      </c>
    </row>
    <row r="13495" spans="1:6" x14ac:dyDescent="0.3">
      <c r="A13495" s="213">
        <v>2015</v>
      </c>
      <c r="B13495" s="213" t="s">
        <v>94</v>
      </c>
      <c r="C13495" s="213" t="s">
        <v>140</v>
      </c>
      <c r="D13495" s="213" t="s">
        <v>73</v>
      </c>
      <c r="E13495" s="292">
        <v>5476</v>
      </c>
      <c r="F13495" s="213" t="s">
        <v>215</v>
      </c>
    </row>
    <row r="13496" spans="1:6" x14ac:dyDescent="0.3">
      <c r="A13496" s="213">
        <v>2015</v>
      </c>
      <c r="B13496" s="213" t="s">
        <v>94</v>
      </c>
      <c r="C13496" s="213" t="s">
        <v>140</v>
      </c>
      <c r="D13496" s="213" t="s">
        <v>26</v>
      </c>
      <c r="E13496" s="292">
        <v>2594</v>
      </c>
      <c r="F13496" s="213" t="s">
        <v>215</v>
      </c>
    </row>
    <row r="13497" spans="1:6" x14ac:dyDescent="0.3">
      <c r="A13497" s="213">
        <v>2015</v>
      </c>
      <c r="B13497" s="213" t="s">
        <v>94</v>
      </c>
      <c r="C13497" s="213" t="s">
        <v>140</v>
      </c>
      <c r="D13497" s="213" t="s">
        <v>32</v>
      </c>
      <c r="E13497" s="292">
        <v>2388</v>
      </c>
      <c r="F13497" s="213" t="s">
        <v>215</v>
      </c>
    </row>
    <row r="13498" spans="1:6" x14ac:dyDescent="0.3">
      <c r="A13498" s="213">
        <v>2015</v>
      </c>
      <c r="B13498" s="213" t="s">
        <v>94</v>
      </c>
      <c r="C13498" s="213" t="s">
        <v>140</v>
      </c>
      <c r="D13498" s="213" t="s">
        <v>46</v>
      </c>
      <c r="E13498" s="292">
        <v>5094</v>
      </c>
      <c r="F13498" s="213" t="s">
        <v>215</v>
      </c>
    </row>
    <row r="13499" spans="1:6" x14ac:dyDescent="0.3">
      <c r="A13499" s="213">
        <v>2015</v>
      </c>
      <c r="B13499" s="213" t="s">
        <v>94</v>
      </c>
      <c r="C13499" s="213" t="s">
        <v>140</v>
      </c>
      <c r="D13499" s="213" t="s">
        <v>75</v>
      </c>
      <c r="E13499" s="292">
        <v>3710</v>
      </c>
      <c r="F13499" s="213" t="s">
        <v>215</v>
      </c>
    </row>
    <row r="13500" spans="1:6" x14ac:dyDescent="0.3">
      <c r="A13500" s="213">
        <v>2015</v>
      </c>
      <c r="B13500" s="213" t="s">
        <v>94</v>
      </c>
      <c r="C13500" s="213" t="s">
        <v>140</v>
      </c>
      <c r="D13500" s="213" t="s">
        <v>10</v>
      </c>
      <c r="E13500" s="292">
        <v>9183</v>
      </c>
      <c r="F13500" s="213" t="s">
        <v>215</v>
      </c>
    </row>
    <row r="13501" spans="1:6" x14ac:dyDescent="0.3">
      <c r="A13501" s="213">
        <v>2015</v>
      </c>
      <c r="B13501" s="213" t="s">
        <v>94</v>
      </c>
      <c r="C13501" s="213" t="s">
        <v>140</v>
      </c>
      <c r="D13501" s="213" t="s">
        <v>291</v>
      </c>
      <c r="E13501" s="213">
        <v>910</v>
      </c>
      <c r="F13501" s="213" t="s">
        <v>215</v>
      </c>
    </row>
    <row r="13502" spans="1:6" x14ac:dyDescent="0.3">
      <c r="A13502" s="213">
        <v>2015</v>
      </c>
      <c r="B13502" s="213" t="s">
        <v>94</v>
      </c>
      <c r="C13502" s="213" t="s">
        <v>140</v>
      </c>
      <c r="D13502" s="213" t="s">
        <v>15</v>
      </c>
      <c r="E13502" s="292">
        <v>7393</v>
      </c>
      <c r="F13502" s="213" t="s">
        <v>215</v>
      </c>
    </row>
    <row r="13503" spans="1:6" x14ac:dyDescent="0.3">
      <c r="A13503" s="213">
        <v>2015</v>
      </c>
      <c r="B13503" s="213" t="s">
        <v>94</v>
      </c>
      <c r="C13503" s="213" t="s">
        <v>140</v>
      </c>
      <c r="D13503" s="213" t="s">
        <v>18</v>
      </c>
      <c r="E13503" s="292">
        <v>8152</v>
      </c>
      <c r="F13503" s="213" t="s">
        <v>215</v>
      </c>
    </row>
    <row r="13504" spans="1:6" x14ac:dyDescent="0.3">
      <c r="A13504" s="213">
        <v>2015</v>
      </c>
      <c r="B13504" s="213" t="s">
        <v>94</v>
      </c>
      <c r="C13504" s="213" t="s">
        <v>140</v>
      </c>
      <c r="D13504" s="213" t="s">
        <v>77</v>
      </c>
      <c r="E13504" s="292">
        <v>2712</v>
      </c>
      <c r="F13504" s="213" t="s">
        <v>215</v>
      </c>
    </row>
    <row r="13505" spans="1:6" x14ac:dyDescent="0.3">
      <c r="A13505" s="213">
        <v>2015</v>
      </c>
      <c r="B13505" s="213" t="s">
        <v>94</v>
      </c>
      <c r="C13505" s="213" t="s">
        <v>140</v>
      </c>
      <c r="D13505" s="213" t="s">
        <v>44</v>
      </c>
      <c r="E13505" s="213">
        <v>528</v>
      </c>
      <c r="F13505" s="213" t="s">
        <v>215</v>
      </c>
    </row>
    <row r="13506" spans="1:6" x14ac:dyDescent="0.3">
      <c r="A13506" s="213">
        <v>2015</v>
      </c>
      <c r="B13506" s="213" t="s">
        <v>94</v>
      </c>
      <c r="C13506" s="213" t="s">
        <v>140</v>
      </c>
      <c r="D13506" s="213" t="s">
        <v>71</v>
      </c>
      <c r="E13506" s="292">
        <v>2735</v>
      </c>
      <c r="F13506" s="213" t="s">
        <v>215</v>
      </c>
    </row>
    <row r="13507" spans="1:6" x14ac:dyDescent="0.3">
      <c r="A13507" s="213">
        <v>2015</v>
      </c>
      <c r="B13507" s="213" t="s">
        <v>94</v>
      </c>
      <c r="C13507" s="213" t="s">
        <v>140</v>
      </c>
      <c r="D13507" s="213" t="s">
        <v>52</v>
      </c>
      <c r="E13507" s="213">
        <v>704</v>
      </c>
      <c r="F13507" s="213" t="s">
        <v>215</v>
      </c>
    </row>
    <row r="13508" spans="1:6" x14ac:dyDescent="0.3">
      <c r="A13508" s="213">
        <v>2015</v>
      </c>
      <c r="B13508" s="213" t="s">
        <v>94</v>
      </c>
      <c r="C13508" s="213" t="s">
        <v>140</v>
      </c>
      <c r="D13508" s="213" t="s">
        <v>20</v>
      </c>
      <c r="E13508" s="292">
        <v>4346</v>
      </c>
      <c r="F13508" s="213" t="s">
        <v>215</v>
      </c>
    </row>
    <row r="13509" spans="1:6" x14ac:dyDescent="0.3">
      <c r="A13509" s="213">
        <v>2015</v>
      </c>
      <c r="B13509" s="213" t="s">
        <v>94</v>
      </c>
      <c r="C13509" s="213" t="s">
        <v>140</v>
      </c>
      <c r="D13509" s="213" t="s">
        <v>95</v>
      </c>
      <c r="E13509" s="292">
        <v>7691</v>
      </c>
      <c r="F13509" s="213" t="s">
        <v>215</v>
      </c>
    </row>
    <row r="13510" spans="1:6" x14ac:dyDescent="0.3">
      <c r="A13510" s="213">
        <v>2015</v>
      </c>
      <c r="B13510" s="213" t="s">
        <v>94</v>
      </c>
      <c r="C13510" s="213" t="s">
        <v>140</v>
      </c>
      <c r="D13510" s="213" t="s">
        <v>30</v>
      </c>
      <c r="E13510" s="213">
        <v>896</v>
      </c>
      <c r="F13510" s="213" t="s">
        <v>215</v>
      </c>
    </row>
    <row r="13511" spans="1:6" x14ac:dyDescent="0.3">
      <c r="A13511" s="213">
        <v>2015</v>
      </c>
      <c r="B13511" s="213" t="s">
        <v>94</v>
      </c>
      <c r="C13511" s="213" t="s">
        <v>140</v>
      </c>
      <c r="D13511" s="213" t="s">
        <v>58</v>
      </c>
      <c r="E13511" s="213">
        <v>298</v>
      </c>
      <c r="F13511" s="213" t="s">
        <v>215</v>
      </c>
    </row>
    <row r="13512" spans="1:6" x14ac:dyDescent="0.3">
      <c r="A13512" s="213">
        <v>2015</v>
      </c>
      <c r="B13512" s="213" t="s">
        <v>94</v>
      </c>
      <c r="C13512" s="213" t="s">
        <v>140</v>
      </c>
      <c r="D13512" s="213" t="s">
        <v>281</v>
      </c>
      <c r="E13512" s="292">
        <v>20154</v>
      </c>
      <c r="F13512" s="213" t="s">
        <v>215</v>
      </c>
    </row>
    <row r="13513" spans="1:6" x14ac:dyDescent="0.3">
      <c r="A13513" s="213">
        <v>2015</v>
      </c>
      <c r="B13513" s="213" t="s">
        <v>94</v>
      </c>
      <c r="C13513" s="213" t="s">
        <v>140</v>
      </c>
      <c r="D13513" s="213" t="s">
        <v>54</v>
      </c>
      <c r="E13513" s="213">
        <v>161</v>
      </c>
      <c r="F13513" s="213" t="s">
        <v>215</v>
      </c>
    </row>
    <row r="13514" spans="1:6" x14ac:dyDescent="0.3">
      <c r="A13514" s="213">
        <v>2015</v>
      </c>
      <c r="B13514" s="213" t="s">
        <v>94</v>
      </c>
      <c r="C13514" s="213" t="s">
        <v>140</v>
      </c>
      <c r="D13514" s="213" t="s">
        <v>282</v>
      </c>
      <c r="E13514" s="292">
        <v>1390</v>
      </c>
      <c r="F13514" s="213" t="s">
        <v>215</v>
      </c>
    </row>
    <row r="13515" spans="1:6" x14ac:dyDescent="0.3">
      <c r="A13515" s="213">
        <v>2015</v>
      </c>
      <c r="B13515" s="213" t="s">
        <v>94</v>
      </c>
      <c r="C13515" s="213" t="s">
        <v>140</v>
      </c>
      <c r="D13515" s="213" t="s">
        <v>145</v>
      </c>
      <c r="E13515" s="292">
        <v>87076</v>
      </c>
      <c r="F13515" s="213" t="s">
        <v>215</v>
      </c>
    </row>
    <row r="13516" spans="1:6" x14ac:dyDescent="0.3">
      <c r="A13516" s="213">
        <v>2015</v>
      </c>
      <c r="B13516" s="213" t="s">
        <v>94</v>
      </c>
      <c r="C13516" s="213" t="s">
        <v>140</v>
      </c>
      <c r="D13516" s="213" t="s">
        <v>146</v>
      </c>
      <c r="E13516" s="292">
        <v>47332</v>
      </c>
      <c r="F13516" s="213" t="s">
        <v>215</v>
      </c>
    </row>
    <row r="13517" spans="1:6" x14ac:dyDescent="0.3">
      <c r="A13517" s="213">
        <v>2015</v>
      </c>
      <c r="B13517" s="213" t="s">
        <v>94</v>
      </c>
      <c r="C13517" s="213" t="s">
        <v>140</v>
      </c>
      <c r="D13517" s="213" t="s">
        <v>147</v>
      </c>
      <c r="E13517" s="292">
        <v>106067</v>
      </c>
      <c r="F13517" s="213" t="s">
        <v>215</v>
      </c>
    </row>
    <row r="13518" spans="1:6" x14ac:dyDescent="0.3">
      <c r="A13518" s="213">
        <v>2016</v>
      </c>
      <c r="B13518" s="213" t="s">
        <v>0</v>
      </c>
      <c r="C13518" s="213" t="s">
        <v>83</v>
      </c>
      <c r="D13518" s="213" t="s">
        <v>79</v>
      </c>
      <c r="E13518" s="213">
        <v>172</v>
      </c>
      <c r="F13518" s="213" t="s">
        <v>222</v>
      </c>
    </row>
    <row r="13519" spans="1:6" x14ac:dyDescent="0.3">
      <c r="A13519" s="213">
        <v>2016</v>
      </c>
      <c r="B13519" s="213" t="s">
        <v>0</v>
      </c>
      <c r="C13519" s="213" t="s">
        <v>83</v>
      </c>
      <c r="D13519" s="213" t="s">
        <v>17</v>
      </c>
      <c r="E13519" s="213">
        <v>106</v>
      </c>
      <c r="F13519" s="213" t="s">
        <v>222</v>
      </c>
    </row>
    <row r="13520" spans="1:6" x14ac:dyDescent="0.3">
      <c r="A13520" s="213">
        <v>2016</v>
      </c>
      <c r="B13520" s="213" t="s">
        <v>0</v>
      </c>
      <c r="C13520" s="213" t="s">
        <v>83</v>
      </c>
      <c r="D13520" s="213" t="s">
        <v>274</v>
      </c>
      <c r="E13520" s="213">
        <v>35</v>
      </c>
      <c r="F13520" s="213" t="s">
        <v>222</v>
      </c>
    </row>
    <row r="13521" spans="1:6" x14ac:dyDescent="0.3">
      <c r="A13521" s="213">
        <v>2016</v>
      </c>
      <c r="B13521" s="213" t="s">
        <v>0</v>
      </c>
      <c r="C13521" s="213" t="s">
        <v>83</v>
      </c>
      <c r="D13521" s="213" t="s">
        <v>66</v>
      </c>
      <c r="E13521" s="213">
        <v>35</v>
      </c>
      <c r="F13521" s="213" t="s">
        <v>222</v>
      </c>
    </row>
    <row r="13522" spans="1:6" x14ac:dyDescent="0.3">
      <c r="A13522" s="213">
        <v>2016</v>
      </c>
      <c r="B13522" s="213" t="s">
        <v>0</v>
      </c>
      <c r="C13522" s="213" t="s">
        <v>83</v>
      </c>
      <c r="D13522" s="213" t="s">
        <v>11</v>
      </c>
      <c r="E13522" s="213">
        <v>204</v>
      </c>
      <c r="F13522" s="213" t="s">
        <v>222</v>
      </c>
    </row>
    <row r="13523" spans="1:6" x14ac:dyDescent="0.3">
      <c r="A13523" s="213">
        <v>2016</v>
      </c>
      <c r="B13523" s="213" t="s">
        <v>0</v>
      </c>
      <c r="C13523" s="213" t="s">
        <v>83</v>
      </c>
      <c r="D13523" s="213" t="s">
        <v>56</v>
      </c>
      <c r="E13523" s="213">
        <v>61</v>
      </c>
      <c r="F13523" s="213" t="s">
        <v>222</v>
      </c>
    </row>
    <row r="13524" spans="1:6" x14ac:dyDescent="0.3">
      <c r="A13524" s="213">
        <v>2016</v>
      </c>
      <c r="B13524" s="213" t="s">
        <v>0</v>
      </c>
      <c r="C13524" s="213" t="s">
        <v>83</v>
      </c>
      <c r="D13524" s="213" t="s">
        <v>29</v>
      </c>
      <c r="E13524" s="213">
        <v>41</v>
      </c>
      <c r="F13524" s="213" t="s">
        <v>222</v>
      </c>
    </row>
    <row r="13525" spans="1:6" x14ac:dyDescent="0.3">
      <c r="A13525" s="213">
        <v>2016</v>
      </c>
      <c r="B13525" s="213" t="s">
        <v>0</v>
      </c>
      <c r="C13525" s="213" t="s">
        <v>83</v>
      </c>
      <c r="D13525" s="213" t="s">
        <v>47</v>
      </c>
      <c r="E13525" s="213">
        <v>120</v>
      </c>
      <c r="F13525" s="213" t="s">
        <v>222</v>
      </c>
    </row>
    <row r="13526" spans="1:6" x14ac:dyDescent="0.3">
      <c r="A13526" s="213">
        <v>2016</v>
      </c>
      <c r="B13526" s="213" t="s">
        <v>0</v>
      </c>
      <c r="C13526" s="213" t="s">
        <v>83</v>
      </c>
      <c r="D13526" s="213" t="s">
        <v>74</v>
      </c>
      <c r="E13526" s="213">
        <v>177</v>
      </c>
      <c r="F13526" s="213" t="s">
        <v>222</v>
      </c>
    </row>
    <row r="13527" spans="1:6" x14ac:dyDescent="0.3">
      <c r="A13527" s="213">
        <v>2016</v>
      </c>
      <c r="B13527" s="213" t="s">
        <v>0</v>
      </c>
      <c r="C13527" s="213" t="s">
        <v>83</v>
      </c>
      <c r="D13527" s="213" t="s">
        <v>33</v>
      </c>
      <c r="E13527" s="213">
        <v>32</v>
      </c>
      <c r="F13527" s="213" t="s">
        <v>222</v>
      </c>
    </row>
    <row r="13528" spans="1:6" x14ac:dyDescent="0.3">
      <c r="A13528" s="213">
        <v>2016</v>
      </c>
      <c r="B13528" s="213" t="s">
        <v>0</v>
      </c>
      <c r="C13528" s="213" t="s">
        <v>83</v>
      </c>
      <c r="D13528" s="213" t="s">
        <v>60</v>
      </c>
      <c r="E13528" s="213">
        <v>36</v>
      </c>
      <c r="F13528" s="213" t="s">
        <v>222</v>
      </c>
    </row>
    <row r="13529" spans="1:6" x14ac:dyDescent="0.3">
      <c r="A13529" s="213">
        <v>2016</v>
      </c>
      <c r="B13529" s="213" t="s">
        <v>0</v>
      </c>
      <c r="C13529" s="213" t="s">
        <v>83</v>
      </c>
      <c r="D13529" s="213" t="s">
        <v>25</v>
      </c>
      <c r="E13529" s="213">
        <v>137</v>
      </c>
      <c r="F13529" s="213" t="s">
        <v>222</v>
      </c>
    </row>
    <row r="13530" spans="1:6" x14ac:dyDescent="0.3">
      <c r="A13530" s="213">
        <v>2016</v>
      </c>
      <c r="B13530" s="213" t="s">
        <v>0</v>
      </c>
      <c r="C13530" s="213" t="s">
        <v>83</v>
      </c>
      <c r="D13530" s="213" t="s">
        <v>7</v>
      </c>
      <c r="E13530" s="213">
        <v>156</v>
      </c>
      <c r="F13530" s="213" t="s">
        <v>222</v>
      </c>
    </row>
    <row r="13531" spans="1:6" x14ac:dyDescent="0.3">
      <c r="A13531" s="213">
        <v>2016</v>
      </c>
      <c r="B13531" s="213" t="s">
        <v>0</v>
      </c>
      <c r="C13531" s="213" t="s">
        <v>83</v>
      </c>
      <c r="D13531" s="213" t="s">
        <v>36</v>
      </c>
      <c r="E13531" s="213">
        <v>59</v>
      </c>
      <c r="F13531" s="213" t="s">
        <v>222</v>
      </c>
    </row>
    <row r="13532" spans="1:6" x14ac:dyDescent="0.3">
      <c r="A13532" s="213">
        <v>2016</v>
      </c>
      <c r="B13532" s="213" t="s">
        <v>0</v>
      </c>
      <c r="C13532" s="213" t="s">
        <v>83</v>
      </c>
      <c r="D13532" s="213" t="s">
        <v>21</v>
      </c>
      <c r="E13532" s="213">
        <v>42</v>
      </c>
      <c r="F13532" s="213" t="s">
        <v>222</v>
      </c>
    </row>
    <row r="13533" spans="1:6" x14ac:dyDescent="0.3">
      <c r="A13533" s="213">
        <v>2016</v>
      </c>
      <c r="B13533" s="213" t="s">
        <v>0</v>
      </c>
      <c r="C13533" s="213" t="s">
        <v>83</v>
      </c>
      <c r="D13533" s="213" t="s">
        <v>16</v>
      </c>
      <c r="E13533" s="213">
        <v>107</v>
      </c>
      <c r="F13533" s="213" t="s">
        <v>222</v>
      </c>
    </row>
    <row r="13534" spans="1:6" x14ac:dyDescent="0.3">
      <c r="A13534" s="213">
        <v>2016</v>
      </c>
      <c r="B13534" s="213" t="s">
        <v>0</v>
      </c>
      <c r="C13534" s="213" t="s">
        <v>83</v>
      </c>
      <c r="D13534" s="213" t="s">
        <v>2</v>
      </c>
      <c r="E13534" s="213">
        <v>280</v>
      </c>
      <c r="F13534" s="213" t="s">
        <v>222</v>
      </c>
    </row>
    <row r="13535" spans="1:6" x14ac:dyDescent="0.3">
      <c r="A13535" s="213">
        <v>2016</v>
      </c>
      <c r="B13535" s="213" t="s">
        <v>0</v>
      </c>
      <c r="C13535" s="213" t="s">
        <v>83</v>
      </c>
      <c r="D13535" s="213" t="s">
        <v>4</v>
      </c>
      <c r="E13535" s="213">
        <v>287</v>
      </c>
      <c r="F13535" s="213" t="s">
        <v>222</v>
      </c>
    </row>
    <row r="13536" spans="1:6" x14ac:dyDescent="0.3">
      <c r="A13536" s="213">
        <v>2016</v>
      </c>
      <c r="B13536" s="213" t="s">
        <v>0</v>
      </c>
      <c r="C13536" s="213" t="s">
        <v>83</v>
      </c>
      <c r="D13536" s="213" t="s">
        <v>8</v>
      </c>
      <c r="E13536" s="213">
        <v>82</v>
      </c>
      <c r="F13536" s="213" t="s">
        <v>222</v>
      </c>
    </row>
    <row r="13537" spans="1:6" x14ac:dyDescent="0.3">
      <c r="A13537" s="213">
        <v>2016</v>
      </c>
      <c r="B13537" s="213" t="s">
        <v>0</v>
      </c>
      <c r="C13537" s="213" t="s">
        <v>83</v>
      </c>
      <c r="D13537" s="213" t="s">
        <v>78</v>
      </c>
      <c r="E13537" s="213">
        <v>117</v>
      </c>
      <c r="F13537" s="213" t="s">
        <v>222</v>
      </c>
    </row>
    <row r="13538" spans="1:6" x14ac:dyDescent="0.3">
      <c r="A13538" s="213">
        <v>2016</v>
      </c>
      <c r="B13538" s="213" t="s">
        <v>0</v>
      </c>
      <c r="C13538" s="213" t="s">
        <v>83</v>
      </c>
      <c r="D13538" s="213" t="s">
        <v>27</v>
      </c>
      <c r="E13538" s="213">
        <v>89</v>
      </c>
      <c r="F13538" s="213" t="s">
        <v>222</v>
      </c>
    </row>
    <row r="13539" spans="1:6" x14ac:dyDescent="0.3">
      <c r="A13539" s="213">
        <v>2016</v>
      </c>
      <c r="B13539" s="213" t="s">
        <v>0</v>
      </c>
      <c r="C13539" s="213" t="s">
        <v>83</v>
      </c>
      <c r="D13539" s="213" t="s">
        <v>70</v>
      </c>
      <c r="E13539" s="213">
        <v>141</v>
      </c>
      <c r="F13539" s="213" t="s">
        <v>222</v>
      </c>
    </row>
    <row r="13540" spans="1:6" x14ac:dyDescent="0.3">
      <c r="A13540" s="213">
        <v>2016</v>
      </c>
      <c r="B13540" s="213" t="s">
        <v>0</v>
      </c>
      <c r="C13540" s="213" t="s">
        <v>83</v>
      </c>
      <c r="D13540" s="213" t="s">
        <v>72</v>
      </c>
      <c r="E13540" s="213">
        <v>38</v>
      </c>
      <c r="F13540" s="213" t="s">
        <v>222</v>
      </c>
    </row>
    <row r="13541" spans="1:6" x14ac:dyDescent="0.3">
      <c r="A13541" s="213">
        <v>2016</v>
      </c>
      <c r="B13541" s="213" t="s">
        <v>0</v>
      </c>
      <c r="C13541" s="213" t="s">
        <v>83</v>
      </c>
      <c r="D13541" s="213" t="s">
        <v>6</v>
      </c>
      <c r="E13541" s="213">
        <v>261</v>
      </c>
      <c r="F13541" s="213" t="s">
        <v>222</v>
      </c>
    </row>
    <row r="13542" spans="1:6" x14ac:dyDescent="0.3">
      <c r="A13542" s="213">
        <v>2016</v>
      </c>
      <c r="B13542" s="213" t="s">
        <v>0</v>
      </c>
      <c r="C13542" s="213" t="s">
        <v>83</v>
      </c>
      <c r="D13542" s="213" t="s">
        <v>62</v>
      </c>
      <c r="E13542" s="213">
        <v>73</v>
      </c>
      <c r="F13542" s="213" t="s">
        <v>222</v>
      </c>
    </row>
    <row r="13543" spans="1:6" x14ac:dyDescent="0.3">
      <c r="A13543" s="213">
        <v>2016</v>
      </c>
      <c r="B13543" s="213" t="s">
        <v>0</v>
      </c>
      <c r="C13543" s="213" t="s">
        <v>83</v>
      </c>
      <c r="D13543" s="213" t="s">
        <v>5</v>
      </c>
      <c r="E13543" s="213">
        <v>209</v>
      </c>
      <c r="F13543" s="213" t="s">
        <v>222</v>
      </c>
    </row>
    <row r="13544" spans="1:6" x14ac:dyDescent="0.3">
      <c r="A13544" s="213">
        <v>2016</v>
      </c>
      <c r="B13544" s="213" t="s">
        <v>0</v>
      </c>
      <c r="C13544" s="213" t="s">
        <v>83</v>
      </c>
      <c r="D13544" s="213" t="s">
        <v>76</v>
      </c>
      <c r="E13544" s="213">
        <v>127</v>
      </c>
      <c r="F13544" s="213" t="s">
        <v>222</v>
      </c>
    </row>
    <row r="13545" spans="1:6" x14ac:dyDescent="0.3">
      <c r="A13545" s="213">
        <v>2016</v>
      </c>
      <c r="B13545" s="213" t="s">
        <v>0</v>
      </c>
      <c r="C13545" s="213" t="s">
        <v>83</v>
      </c>
      <c r="D13545" s="213" t="s">
        <v>65</v>
      </c>
      <c r="E13545" s="213">
        <v>37</v>
      </c>
      <c r="F13545" s="213" t="s">
        <v>222</v>
      </c>
    </row>
    <row r="13546" spans="1:6" x14ac:dyDescent="0.3">
      <c r="A13546" s="213">
        <v>2016</v>
      </c>
      <c r="B13546" s="213" t="s">
        <v>0</v>
      </c>
      <c r="C13546" s="213" t="s">
        <v>83</v>
      </c>
      <c r="D13546" s="213" t="s">
        <v>22</v>
      </c>
      <c r="E13546" s="213">
        <v>37</v>
      </c>
      <c r="F13546" s="213" t="s">
        <v>222</v>
      </c>
    </row>
    <row r="13547" spans="1:6" x14ac:dyDescent="0.3">
      <c r="A13547" s="213">
        <v>2016</v>
      </c>
      <c r="B13547" s="213" t="s">
        <v>0</v>
      </c>
      <c r="C13547" s="213" t="s">
        <v>83</v>
      </c>
      <c r="D13547" s="213" t="s">
        <v>23</v>
      </c>
      <c r="E13547" s="213">
        <v>48</v>
      </c>
      <c r="F13547" s="213" t="s">
        <v>222</v>
      </c>
    </row>
    <row r="13548" spans="1:6" x14ac:dyDescent="0.3">
      <c r="A13548" s="213">
        <v>2016</v>
      </c>
      <c r="B13548" s="213" t="s">
        <v>0</v>
      </c>
      <c r="C13548" s="213" t="s">
        <v>83</v>
      </c>
      <c r="D13548" s="213" t="s">
        <v>12</v>
      </c>
      <c r="E13548" s="213">
        <v>31</v>
      </c>
      <c r="F13548" s="213" t="s">
        <v>222</v>
      </c>
    </row>
    <row r="13549" spans="1:6" x14ac:dyDescent="0.3">
      <c r="A13549" s="213">
        <v>2016</v>
      </c>
      <c r="B13549" s="213" t="s">
        <v>0</v>
      </c>
      <c r="C13549" s="213" t="s">
        <v>83</v>
      </c>
      <c r="D13549" s="213" t="s">
        <v>278</v>
      </c>
      <c r="E13549" s="213">
        <v>88</v>
      </c>
      <c r="F13549" s="213" t="s">
        <v>222</v>
      </c>
    </row>
    <row r="13550" spans="1:6" x14ac:dyDescent="0.3">
      <c r="A13550" s="213">
        <v>2016</v>
      </c>
      <c r="B13550" s="213" t="s">
        <v>0</v>
      </c>
      <c r="C13550" s="213" t="s">
        <v>83</v>
      </c>
      <c r="D13550" s="213" t="s">
        <v>19</v>
      </c>
      <c r="E13550" s="213">
        <v>51</v>
      </c>
      <c r="F13550" s="213" t="s">
        <v>222</v>
      </c>
    </row>
    <row r="13551" spans="1:6" x14ac:dyDescent="0.3">
      <c r="A13551" s="213">
        <v>2016</v>
      </c>
      <c r="B13551" s="213" t="s">
        <v>0</v>
      </c>
      <c r="C13551" s="213" t="s">
        <v>83</v>
      </c>
      <c r="D13551" s="213" t="s">
        <v>48</v>
      </c>
      <c r="E13551" s="213">
        <v>42</v>
      </c>
      <c r="F13551" s="213" t="s">
        <v>222</v>
      </c>
    </row>
    <row r="13552" spans="1:6" x14ac:dyDescent="0.3">
      <c r="A13552" s="213">
        <v>2016</v>
      </c>
      <c r="B13552" s="213" t="s">
        <v>0</v>
      </c>
      <c r="C13552" s="213" t="s">
        <v>83</v>
      </c>
      <c r="D13552" s="213" t="s">
        <v>3</v>
      </c>
      <c r="E13552" s="213">
        <v>260</v>
      </c>
      <c r="F13552" s="213" t="s">
        <v>222</v>
      </c>
    </row>
    <row r="13553" spans="1:6" x14ac:dyDescent="0.3">
      <c r="A13553" s="213">
        <v>2016</v>
      </c>
      <c r="B13553" s="213" t="s">
        <v>0</v>
      </c>
      <c r="C13553" s="213" t="s">
        <v>83</v>
      </c>
      <c r="D13553" s="213" t="s">
        <v>80</v>
      </c>
      <c r="E13553" s="213">
        <v>68</v>
      </c>
      <c r="F13553" s="213" t="s">
        <v>222</v>
      </c>
    </row>
    <row r="13554" spans="1:6" x14ac:dyDescent="0.3">
      <c r="A13554" s="213">
        <v>2016</v>
      </c>
      <c r="B13554" s="213" t="s">
        <v>0</v>
      </c>
      <c r="C13554" s="213" t="s">
        <v>83</v>
      </c>
      <c r="D13554" s="213" t="s">
        <v>39</v>
      </c>
      <c r="E13554" s="213">
        <v>49</v>
      </c>
      <c r="F13554" s="213" t="s">
        <v>222</v>
      </c>
    </row>
    <row r="13555" spans="1:6" x14ac:dyDescent="0.3">
      <c r="A13555" s="213">
        <v>2016</v>
      </c>
      <c r="B13555" s="213" t="s">
        <v>0</v>
      </c>
      <c r="C13555" s="213" t="s">
        <v>83</v>
      </c>
      <c r="D13555" s="213" t="s">
        <v>14</v>
      </c>
      <c r="E13555" s="213">
        <v>174</v>
      </c>
      <c r="F13555" s="213" t="s">
        <v>222</v>
      </c>
    </row>
    <row r="13556" spans="1:6" x14ac:dyDescent="0.3">
      <c r="A13556" s="213">
        <v>2016</v>
      </c>
      <c r="B13556" s="213" t="s">
        <v>0</v>
      </c>
      <c r="C13556" s="213" t="s">
        <v>83</v>
      </c>
      <c r="D13556" s="213" t="s">
        <v>68</v>
      </c>
      <c r="E13556" s="213">
        <v>36</v>
      </c>
      <c r="F13556" s="213" t="s">
        <v>222</v>
      </c>
    </row>
    <row r="13557" spans="1:6" x14ac:dyDescent="0.3">
      <c r="A13557" s="213">
        <v>2016</v>
      </c>
      <c r="B13557" s="213" t="s">
        <v>0</v>
      </c>
      <c r="C13557" s="213" t="s">
        <v>83</v>
      </c>
      <c r="D13557" s="213" t="s">
        <v>69</v>
      </c>
      <c r="E13557" s="213">
        <v>35</v>
      </c>
      <c r="F13557" s="213" t="s">
        <v>222</v>
      </c>
    </row>
    <row r="13558" spans="1:6" x14ac:dyDescent="0.3">
      <c r="A13558" s="213">
        <v>2016</v>
      </c>
      <c r="B13558" s="213" t="s">
        <v>0</v>
      </c>
      <c r="C13558" s="213" t="s">
        <v>83</v>
      </c>
      <c r="D13558" s="213" t="s">
        <v>24</v>
      </c>
      <c r="E13558" s="213">
        <v>177</v>
      </c>
      <c r="F13558" s="213" t="s">
        <v>222</v>
      </c>
    </row>
    <row r="13559" spans="1:6" x14ac:dyDescent="0.3">
      <c r="A13559" s="213">
        <v>2016</v>
      </c>
      <c r="B13559" s="213" t="s">
        <v>0</v>
      </c>
      <c r="C13559" s="213" t="s">
        <v>83</v>
      </c>
      <c r="D13559" s="213" t="s">
        <v>9</v>
      </c>
      <c r="E13559" s="213">
        <v>109</v>
      </c>
      <c r="F13559" s="213" t="s">
        <v>222</v>
      </c>
    </row>
    <row r="13560" spans="1:6" x14ac:dyDescent="0.3">
      <c r="A13560" s="213">
        <v>2016</v>
      </c>
      <c r="B13560" s="213" t="s">
        <v>0</v>
      </c>
      <c r="C13560" s="213" t="s">
        <v>83</v>
      </c>
      <c r="D13560" s="213" t="s">
        <v>67</v>
      </c>
      <c r="E13560" s="213">
        <v>57</v>
      </c>
      <c r="F13560" s="213" t="s">
        <v>222</v>
      </c>
    </row>
    <row r="13561" spans="1:6" x14ac:dyDescent="0.3">
      <c r="A13561" s="213">
        <v>2016</v>
      </c>
      <c r="B13561" s="213" t="s">
        <v>0</v>
      </c>
      <c r="C13561" s="213" t="s">
        <v>83</v>
      </c>
      <c r="D13561" s="213" t="s">
        <v>28</v>
      </c>
      <c r="E13561" s="213">
        <v>84</v>
      </c>
      <c r="F13561" s="213" t="s">
        <v>222</v>
      </c>
    </row>
    <row r="13562" spans="1:6" x14ac:dyDescent="0.3">
      <c r="A13562" s="213">
        <v>2016</v>
      </c>
      <c r="B13562" s="213" t="s">
        <v>0</v>
      </c>
      <c r="C13562" s="213" t="s">
        <v>83</v>
      </c>
      <c r="D13562" s="213" t="s">
        <v>31</v>
      </c>
      <c r="E13562" s="213">
        <v>57</v>
      </c>
      <c r="F13562" s="213" t="s">
        <v>222</v>
      </c>
    </row>
    <row r="13563" spans="1:6" x14ac:dyDescent="0.3">
      <c r="A13563" s="213">
        <v>2016</v>
      </c>
      <c r="B13563" s="213" t="s">
        <v>0</v>
      </c>
      <c r="C13563" s="213" t="s">
        <v>83</v>
      </c>
      <c r="D13563" s="213" t="s">
        <v>64</v>
      </c>
      <c r="E13563" s="213">
        <v>85</v>
      </c>
      <c r="F13563" s="213" t="s">
        <v>222</v>
      </c>
    </row>
    <row r="13564" spans="1:6" x14ac:dyDescent="0.3">
      <c r="A13564" s="213">
        <v>2016</v>
      </c>
      <c r="B13564" s="213" t="s">
        <v>0</v>
      </c>
      <c r="C13564" s="213" t="s">
        <v>83</v>
      </c>
      <c r="D13564" s="213" t="s">
        <v>73</v>
      </c>
      <c r="E13564" s="213">
        <v>134</v>
      </c>
      <c r="F13564" s="213" t="s">
        <v>222</v>
      </c>
    </row>
    <row r="13565" spans="1:6" x14ac:dyDescent="0.3">
      <c r="A13565" s="213">
        <v>2016</v>
      </c>
      <c r="B13565" s="213" t="s">
        <v>0</v>
      </c>
      <c r="C13565" s="213" t="s">
        <v>83</v>
      </c>
      <c r="D13565" s="213" t="s">
        <v>26</v>
      </c>
      <c r="E13565" s="213">
        <v>59</v>
      </c>
      <c r="F13565" s="213" t="s">
        <v>222</v>
      </c>
    </row>
    <row r="13566" spans="1:6" x14ac:dyDescent="0.3">
      <c r="A13566" s="213">
        <v>2016</v>
      </c>
      <c r="B13566" s="213" t="s">
        <v>0</v>
      </c>
      <c r="C13566" s="213" t="s">
        <v>83</v>
      </c>
      <c r="D13566" s="213" t="s">
        <v>32</v>
      </c>
      <c r="E13566" s="213">
        <v>59</v>
      </c>
      <c r="F13566" s="213" t="s">
        <v>222</v>
      </c>
    </row>
    <row r="13567" spans="1:6" x14ac:dyDescent="0.3">
      <c r="A13567" s="213">
        <v>2016</v>
      </c>
      <c r="B13567" s="213" t="s">
        <v>0</v>
      </c>
      <c r="C13567" s="213" t="s">
        <v>83</v>
      </c>
      <c r="D13567" s="213" t="s">
        <v>46</v>
      </c>
      <c r="E13567" s="213">
        <v>84</v>
      </c>
      <c r="F13567" s="213" t="s">
        <v>222</v>
      </c>
    </row>
    <row r="13568" spans="1:6" x14ac:dyDescent="0.3">
      <c r="A13568" s="213">
        <v>2016</v>
      </c>
      <c r="B13568" s="213" t="s">
        <v>0</v>
      </c>
      <c r="C13568" s="213" t="s">
        <v>83</v>
      </c>
      <c r="D13568" s="213" t="s">
        <v>75</v>
      </c>
      <c r="E13568" s="213">
        <v>99</v>
      </c>
      <c r="F13568" s="213" t="s">
        <v>222</v>
      </c>
    </row>
    <row r="13569" spans="1:6" x14ac:dyDescent="0.3">
      <c r="A13569" s="213">
        <v>2016</v>
      </c>
      <c r="B13569" s="213" t="s">
        <v>0</v>
      </c>
      <c r="C13569" s="213" t="s">
        <v>83</v>
      </c>
      <c r="D13569" s="213" t="s">
        <v>10</v>
      </c>
      <c r="E13569" s="213">
        <v>230</v>
      </c>
      <c r="F13569" s="213" t="s">
        <v>222</v>
      </c>
    </row>
    <row r="13570" spans="1:6" x14ac:dyDescent="0.3">
      <c r="A13570" s="213">
        <v>2016</v>
      </c>
      <c r="B13570" s="213" t="s">
        <v>0</v>
      </c>
      <c r="C13570" s="213" t="s">
        <v>83</v>
      </c>
      <c r="D13570" s="213" t="s">
        <v>15</v>
      </c>
      <c r="E13570" s="213">
        <v>163</v>
      </c>
      <c r="F13570" s="213" t="s">
        <v>222</v>
      </c>
    </row>
    <row r="13571" spans="1:6" x14ac:dyDescent="0.3">
      <c r="A13571" s="213">
        <v>2016</v>
      </c>
      <c r="B13571" s="213" t="s">
        <v>0</v>
      </c>
      <c r="C13571" s="213" t="s">
        <v>83</v>
      </c>
      <c r="D13571" s="213" t="s">
        <v>18</v>
      </c>
      <c r="E13571" s="213">
        <v>146</v>
      </c>
      <c r="F13571" s="213" t="s">
        <v>222</v>
      </c>
    </row>
    <row r="13572" spans="1:6" x14ac:dyDescent="0.3">
      <c r="A13572" s="213">
        <v>2016</v>
      </c>
      <c r="B13572" s="213" t="s">
        <v>0</v>
      </c>
      <c r="C13572" s="213" t="s">
        <v>83</v>
      </c>
      <c r="D13572" s="213" t="s">
        <v>77</v>
      </c>
      <c r="E13572" s="213">
        <v>67</v>
      </c>
      <c r="F13572" s="213" t="s">
        <v>222</v>
      </c>
    </row>
    <row r="13573" spans="1:6" x14ac:dyDescent="0.3">
      <c r="A13573" s="213">
        <v>2016</v>
      </c>
      <c r="B13573" s="213" t="s">
        <v>0</v>
      </c>
      <c r="C13573" s="213" t="s">
        <v>83</v>
      </c>
      <c r="D13573" s="213" t="s">
        <v>71</v>
      </c>
      <c r="E13573" s="213">
        <v>71</v>
      </c>
      <c r="F13573" s="213" t="s">
        <v>222</v>
      </c>
    </row>
    <row r="13574" spans="1:6" x14ac:dyDescent="0.3">
      <c r="A13574" s="213">
        <v>2016</v>
      </c>
      <c r="B13574" s="213" t="s">
        <v>0</v>
      </c>
      <c r="C13574" s="213" t="s">
        <v>83</v>
      </c>
      <c r="D13574" s="213" t="s">
        <v>20</v>
      </c>
      <c r="E13574" s="213">
        <v>123</v>
      </c>
      <c r="F13574" s="213" t="s">
        <v>222</v>
      </c>
    </row>
    <row r="13575" spans="1:6" x14ac:dyDescent="0.3">
      <c r="A13575" s="213">
        <v>2016</v>
      </c>
      <c r="B13575" s="213" t="s">
        <v>0</v>
      </c>
      <c r="C13575" s="213" t="s">
        <v>83</v>
      </c>
      <c r="D13575" s="213" t="s">
        <v>95</v>
      </c>
      <c r="E13575" s="213">
        <v>194</v>
      </c>
      <c r="F13575" s="213" t="s">
        <v>222</v>
      </c>
    </row>
    <row r="13576" spans="1:6" x14ac:dyDescent="0.3">
      <c r="A13576" s="213">
        <v>2016</v>
      </c>
      <c r="B13576" s="213" t="s">
        <v>0</v>
      </c>
      <c r="C13576" s="213" t="s">
        <v>83</v>
      </c>
      <c r="D13576" s="213" t="s">
        <v>281</v>
      </c>
      <c r="E13576" s="213">
        <v>407</v>
      </c>
      <c r="F13576" s="213" t="s">
        <v>222</v>
      </c>
    </row>
    <row r="13577" spans="1:6" x14ac:dyDescent="0.3">
      <c r="A13577" s="213">
        <v>2016</v>
      </c>
      <c r="B13577" s="213" t="s">
        <v>0</v>
      </c>
      <c r="C13577" s="213" t="s">
        <v>83</v>
      </c>
      <c r="D13577" s="213" t="s">
        <v>282</v>
      </c>
      <c r="E13577" s="213">
        <v>41</v>
      </c>
      <c r="F13577" s="213" t="s">
        <v>222</v>
      </c>
    </row>
    <row r="13578" spans="1:6" x14ac:dyDescent="0.3">
      <c r="A13578" s="213">
        <v>2016</v>
      </c>
      <c r="B13578" s="213" t="s">
        <v>0</v>
      </c>
      <c r="C13578" s="213" t="s">
        <v>83</v>
      </c>
      <c r="D13578" s="213" t="s">
        <v>145</v>
      </c>
      <c r="E13578" s="292">
        <v>1694</v>
      </c>
      <c r="F13578" s="213" t="s">
        <v>222</v>
      </c>
    </row>
    <row r="13579" spans="1:6" x14ac:dyDescent="0.3">
      <c r="A13579" s="213">
        <v>2016</v>
      </c>
      <c r="B13579" s="213" t="s">
        <v>0</v>
      </c>
      <c r="C13579" s="213" t="s">
        <v>83</v>
      </c>
      <c r="D13579" s="213" t="s">
        <v>146</v>
      </c>
      <c r="E13579" s="213">
        <v>955</v>
      </c>
      <c r="F13579" s="213" t="s">
        <v>222</v>
      </c>
    </row>
    <row r="13580" spans="1:6" x14ac:dyDescent="0.3">
      <c r="A13580" s="213">
        <v>2016</v>
      </c>
      <c r="B13580" s="213" t="s">
        <v>0</v>
      </c>
      <c r="C13580" s="213" t="s">
        <v>83</v>
      </c>
      <c r="D13580" s="213" t="s">
        <v>147</v>
      </c>
      <c r="E13580" s="292">
        <v>2011</v>
      </c>
      <c r="F13580" s="213" t="s">
        <v>222</v>
      </c>
    </row>
    <row r="13581" spans="1:6" x14ac:dyDescent="0.3">
      <c r="A13581" s="213">
        <v>2016</v>
      </c>
      <c r="B13581" s="213" t="s">
        <v>0</v>
      </c>
      <c r="C13581" s="213" t="s">
        <v>85</v>
      </c>
      <c r="D13581" s="213" t="s">
        <v>35</v>
      </c>
      <c r="E13581" s="213">
        <v>40</v>
      </c>
      <c r="F13581" s="213" t="s">
        <v>222</v>
      </c>
    </row>
    <row r="13582" spans="1:6" x14ac:dyDescent="0.3">
      <c r="A13582" s="213">
        <v>2016</v>
      </c>
      <c r="B13582" s="213" t="s">
        <v>0</v>
      </c>
      <c r="C13582" s="213" t="s">
        <v>85</v>
      </c>
      <c r="D13582" s="213" t="s">
        <v>59</v>
      </c>
      <c r="E13582" s="213">
        <v>75</v>
      </c>
      <c r="F13582" s="213" t="s">
        <v>222</v>
      </c>
    </row>
    <row r="13583" spans="1:6" x14ac:dyDescent="0.3">
      <c r="A13583" s="213">
        <v>2016</v>
      </c>
      <c r="B13583" s="213" t="s">
        <v>0</v>
      </c>
      <c r="C13583" s="213" t="s">
        <v>85</v>
      </c>
      <c r="D13583" s="213" t="s">
        <v>79</v>
      </c>
      <c r="E13583" s="213">
        <v>707</v>
      </c>
      <c r="F13583" s="213" t="s">
        <v>222</v>
      </c>
    </row>
    <row r="13584" spans="1:6" x14ac:dyDescent="0.3">
      <c r="A13584" s="213">
        <v>2016</v>
      </c>
      <c r="B13584" s="213" t="s">
        <v>0</v>
      </c>
      <c r="C13584" s="213" t="s">
        <v>85</v>
      </c>
      <c r="D13584" s="213" t="s">
        <v>17</v>
      </c>
      <c r="E13584" s="213">
        <v>500</v>
      </c>
      <c r="F13584" s="213" t="s">
        <v>222</v>
      </c>
    </row>
    <row r="13585" spans="1:6" x14ac:dyDescent="0.3">
      <c r="A13585" s="213">
        <v>2016</v>
      </c>
      <c r="B13585" s="213" t="s">
        <v>0</v>
      </c>
      <c r="C13585" s="213" t="s">
        <v>85</v>
      </c>
      <c r="D13585" s="213" t="s">
        <v>274</v>
      </c>
      <c r="E13585" s="213">
        <v>57</v>
      </c>
      <c r="F13585" s="213" t="s">
        <v>222</v>
      </c>
    </row>
    <row r="13586" spans="1:6" x14ac:dyDescent="0.3">
      <c r="A13586" s="213">
        <v>2016</v>
      </c>
      <c r="B13586" s="213" t="s">
        <v>0</v>
      </c>
      <c r="C13586" s="213" t="s">
        <v>85</v>
      </c>
      <c r="D13586" s="213" t="s">
        <v>66</v>
      </c>
      <c r="E13586" s="213">
        <v>130</v>
      </c>
      <c r="F13586" s="213" t="s">
        <v>222</v>
      </c>
    </row>
    <row r="13587" spans="1:6" x14ac:dyDescent="0.3">
      <c r="A13587" s="213">
        <v>2016</v>
      </c>
      <c r="B13587" s="213" t="s">
        <v>0</v>
      </c>
      <c r="C13587" s="213" t="s">
        <v>85</v>
      </c>
      <c r="D13587" s="213" t="s">
        <v>283</v>
      </c>
      <c r="E13587" s="213">
        <v>65</v>
      </c>
      <c r="F13587" s="213" t="s">
        <v>222</v>
      </c>
    </row>
    <row r="13588" spans="1:6" x14ac:dyDescent="0.3">
      <c r="A13588" s="213">
        <v>2016</v>
      </c>
      <c r="B13588" s="213" t="s">
        <v>0</v>
      </c>
      <c r="C13588" s="213" t="s">
        <v>85</v>
      </c>
      <c r="D13588" s="213" t="s">
        <v>11</v>
      </c>
      <c r="E13588" s="213">
        <v>880</v>
      </c>
      <c r="F13588" s="213" t="s">
        <v>222</v>
      </c>
    </row>
    <row r="13589" spans="1:6" x14ac:dyDescent="0.3">
      <c r="A13589" s="213">
        <v>2016</v>
      </c>
      <c r="B13589" s="213" t="s">
        <v>0</v>
      </c>
      <c r="C13589" s="213" t="s">
        <v>85</v>
      </c>
      <c r="D13589" s="213" t="s">
        <v>56</v>
      </c>
      <c r="E13589" s="213">
        <v>198</v>
      </c>
      <c r="F13589" s="213" t="s">
        <v>222</v>
      </c>
    </row>
    <row r="13590" spans="1:6" x14ac:dyDescent="0.3">
      <c r="A13590" s="213">
        <v>2016</v>
      </c>
      <c r="B13590" s="213" t="s">
        <v>0</v>
      </c>
      <c r="C13590" s="213" t="s">
        <v>85</v>
      </c>
      <c r="D13590" s="213" t="s">
        <v>29</v>
      </c>
      <c r="E13590" s="213">
        <v>255</v>
      </c>
      <c r="F13590" s="213" t="s">
        <v>222</v>
      </c>
    </row>
    <row r="13591" spans="1:6" x14ac:dyDescent="0.3">
      <c r="A13591" s="213">
        <v>2016</v>
      </c>
      <c r="B13591" s="213" t="s">
        <v>0</v>
      </c>
      <c r="C13591" s="213" t="s">
        <v>85</v>
      </c>
      <c r="D13591" s="213" t="s">
        <v>47</v>
      </c>
      <c r="E13591" s="213">
        <v>520</v>
      </c>
      <c r="F13591" s="213" t="s">
        <v>222</v>
      </c>
    </row>
    <row r="13592" spans="1:6" x14ac:dyDescent="0.3">
      <c r="A13592" s="213">
        <v>2016</v>
      </c>
      <c r="B13592" s="213" t="s">
        <v>0</v>
      </c>
      <c r="C13592" s="213" t="s">
        <v>85</v>
      </c>
      <c r="D13592" s="213" t="s">
        <v>57</v>
      </c>
      <c r="E13592" s="213">
        <v>121</v>
      </c>
      <c r="F13592" s="213" t="s">
        <v>222</v>
      </c>
    </row>
    <row r="13593" spans="1:6" x14ac:dyDescent="0.3">
      <c r="A13593" s="213">
        <v>2016</v>
      </c>
      <c r="B13593" s="213" t="s">
        <v>0</v>
      </c>
      <c r="C13593" s="213" t="s">
        <v>85</v>
      </c>
      <c r="D13593" s="213" t="s">
        <v>74</v>
      </c>
      <c r="E13593" s="213">
        <v>645</v>
      </c>
      <c r="F13593" s="213" t="s">
        <v>222</v>
      </c>
    </row>
    <row r="13594" spans="1:6" x14ac:dyDescent="0.3">
      <c r="A13594" s="213">
        <v>2016</v>
      </c>
      <c r="B13594" s="213" t="s">
        <v>0</v>
      </c>
      <c r="C13594" s="213" t="s">
        <v>85</v>
      </c>
      <c r="D13594" s="213" t="s">
        <v>53</v>
      </c>
      <c r="E13594" s="213">
        <v>74</v>
      </c>
      <c r="F13594" s="213" t="s">
        <v>222</v>
      </c>
    </row>
    <row r="13595" spans="1:6" x14ac:dyDescent="0.3">
      <c r="A13595" s="213">
        <v>2016</v>
      </c>
      <c r="B13595" s="213" t="s">
        <v>0</v>
      </c>
      <c r="C13595" s="213" t="s">
        <v>85</v>
      </c>
      <c r="D13595" s="213" t="s">
        <v>33</v>
      </c>
      <c r="E13595" s="213">
        <v>163</v>
      </c>
      <c r="F13595" s="213" t="s">
        <v>222</v>
      </c>
    </row>
    <row r="13596" spans="1:6" x14ac:dyDescent="0.3">
      <c r="A13596" s="213">
        <v>2016</v>
      </c>
      <c r="B13596" s="213" t="s">
        <v>0</v>
      </c>
      <c r="C13596" s="213" t="s">
        <v>85</v>
      </c>
      <c r="D13596" s="213" t="s">
        <v>60</v>
      </c>
      <c r="E13596" s="213">
        <v>279</v>
      </c>
      <c r="F13596" s="213" t="s">
        <v>222</v>
      </c>
    </row>
    <row r="13597" spans="1:6" x14ac:dyDescent="0.3">
      <c r="A13597" s="213">
        <v>2016</v>
      </c>
      <c r="B13597" s="213" t="s">
        <v>0</v>
      </c>
      <c r="C13597" s="213" t="s">
        <v>85</v>
      </c>
      <c r="D13597" s="213" t="s">
        <v>25</v>
      </c>
      <c r="E13597" s="213">
        <v>612</v>
      </c>
      <c r="F13597" s="213" t="s">
        <v>222</v>
      </c>
    </row>
    <row r="13598" spans="1:6" x14ac:dyDescent="0.3">
      <c r="A13598" s="213">
        <v>2016</v>
      </c>
      <c r="B13598" s="213" t="s">
        <v>0</v>
      </c>
      <c r="C13598" s="213" t="s">
        <v>85</v>
      </c>
      <c r="D13598" s="213" t="s">
        <v>7</v>
      </c>
      <c r="E13598" s="213">
        <v>725</v>
      </c>
      <c r="F13598" s="213" t="s">
        <v>222</v>
      </c>
    </row>
    <row r="13599" spans="1:6" x14ac:dyDescent="0.3">
      <c r="A13599" s="213">
        <v>2016</v>
      </c>
      <c r="B13599" s="213" t="s">
        <v>0</v>
      </c>
      <c r="C13599" s="213" t="s">
        <v>85</v>
      </c>
      <c r="D13599" s="213" t="s">
        <v>51</v>
      </c>
      <c r="E13599" s="213">
        <v>46</v>
      </c>
      <c r="F13599" s="213" t="s">
        <v>222</v>
      </c>
    </row>
    <row r="13600" spans="1:6" x14ac:dyDescent="0.3">
      <c r="A13600" s="213">
        <v>2016</v>
      </c>
      <c r="B13600" s="213" t="s">
        <v>0</v>
      </c>
      <c r="C13600" s="213" t="s">
        <v>85</v>
      </c>
      <c r="D13600" s="213" t="s">
        <v>36</v>
      </c>
      <c r="E13600" s="213">
        <v>223</v>
      </c>
      <c r="F13600" s="213" t="s">
        <v>222</v>
      </c>
    </row>
    <row r="13601" spans="1:6" x14ac:dyDescent="0.3">
      <c r="A13601" s="213">
        <v>2016</v>
      </c>
      <c r="B13601" s="213" t="s">
        <v>0</v>
      </c>
      <c r="C13601" s="213" t="s">
        <v>85</v>
      </c>
      <c r="D13601" s="213" t="s">
        <v>21</v>
      </c>
      <c r="E13601" s="213">
        <v>246</v>
      </c>
      <c r="F13601" s="213" t="s">
        <v>222</v>
      </c>
    </row>
    <row r="13602" spans="1:6" x14ac:dyDescent="0.3">
      <c r="A13602" s="213">
        <v>2016</v>
      </c>
      <c r="B13602" s="213" t="s">
        <v>0</v>
      </c>
      <c r="C13602" s="213" t="s">
        <v>85</v>
      </c>
      <c r="D13602" s="213" t="s">
        <v>16</v>
      </c>
      <c r="E13602" s="213">
        <v>567</v>
      </c>
      <c r="F13602" s="213" t="s">
        <v>222</v>
      </c>
    </row>
    <row r="13603" spans="1:6" x14ac:dyDescent="0.3">
      <c r="A13603" s="213">
        <v>2016</v>
      </c>
      <c r="B13603" s="213" t="s">
        <v>0</v>
      </c>
      <c r="C13603" s="213" t="s">
        <v>85</v>
      </c>
      <c r="D13603" s="213" t="s">
        <v>2</v>
      </c>
      <c r="E13603" s="292">
        <v>1164</v>
      </c>
      <c r="F13603" s="213" t="s">
        <v>222</v>
      </c>
    </row>
    <row r="13604" spans="1:6" x14ac:dyDescent="0.3">
      <c r="A13604" s="213">
        <v>2016</v>
      </c>
      <c r="B13604" s="213" t="s">
        <v>0</v>
      </c>
      <c r="C13604" s="213" t="s">
        <v>85</v>
      </c>
      <c r="D13604" s="213" t="s">
        <v>288</v>
      </c>
      <c r="E13604" s="213">
        <v>34</v>
      </c>
      <c r="F13604" s="213" t="s">
        <v>222</v>
      </c>
    </row>
    <row r="13605" spans="1:6" x14ac:dyDescent="0.3">
      <c r="A13605" s="213">
        <v>2016</v>
      </c>
      <c r="B13605" s="213" t="s">
        <v>0</v>
      </c>
      <c r="C13605" s="213" t="s">
        <v>85</v>
      </c>
      <c r="D13605" s="213" t="s">
        <v>4</v>
      </c>
      <c r="E13605" s="292">
        <v>1257</v>
      </c>
      <c r="F13605" s="213" t="s">
        <v>222</v>
      </c>
    </row>
    <row r="13606" spans="1:6" x14ac:dyDescent="0.3">
      <c r="A13606" s="213">
        <v>2016</v>
      </c>
      <c r="B13606" s="213" t="s">
        <v>0</v>
      </c>
      <c r="C13606" s="213" t="s">
        <v>85</v>
      </c>
      <c r="D13606" s="213" t="s">
        <v>38</v>
      </c>
      <c r="E13606" s="213">
        <v>106</v>
      </c>
      <c r="F13606" s="213" t="s">
        <v>222</v>
      </c>
    </row>
    <row r="13607" spans="1:6" x14ac:dyDescent="0.3">
      <c r="A13607" s="213">
        <v>2016</v>
      </c>
      <c r="B13607" s="213" t="s">
        <v>0</v>
      </c>
      <c r="C13607" s="213" t="s">
        <v>85</v>
      </c>
      <c r="D13607" s="213" t="s">
        <v>275</v>
      </c>
      <c r="E13607" s="213">
        <v>141</v>
      </c>
      <c r="F13607" s="213" t="s">
        <v>222</v>
      </c>
    </row>
    <row r="13608" spans="1:6" x14ac:dyDescent="0.3">
      <c r="A13608" s="213">
        <v>2016</v>
      </c>
      <c r="B13608" s="213" t="s">
        <v>0</v>
      </c>
      <c r="C13608" s="213" t="s">
        <v>85</v>
      </c>
      <c r="D13608" s="213" t="s">
        <v>8</v>
      </c>
      <c r="E13608" s="213">
        <v>436</v>
      </c>
      <c r="F13608" s="213" t="s">
        <v>222</v>
      </c>
    </row>
    <row r="13609" spans="1:6" x14ac:dyDescent="0.3">
      <c r="A13609" s="213">
        <v>2016</v>
      </c>
      <c r="B13609" s="213" t="s">
        <v>0</v>
      </c>
      <c r="C13609" s="213" t="s">
        <v>85</v>
      </c>
      <c r="D13609" s="213" t="s">
        <v>78</v>
      </c>
      <c r="E13609" s="213">
        <v>552</v>
      </c>
      <c r="F13609" s="213" t="s">
        <v>222</v>
      </c>
    </row>
    <row r="13610" spans="1:6" x14ac:dyDescent="0.3">
      <c r="A13610" s="213">
        <v>2016</v>
      </c>
      <c r="B13610" s="213" t="s">
        <v>0</v>
      </c>
      <c r="C13610" s="213" t="s">
        <v>85</v>
      </c>
      <c r="D13610" s="213" t="s">
        <v>27</v>
      </c>
      <c r="E13610" s="213">
        <v>446</v>
      </c>
      <c r="F13610" s="213" t="s">
        <v>222</v>
      </c>
    </row>
    <row r="13611" spans="1:6" x14ac:dyDescent="0.3">
      <c r="A13611" s="213">
        <v>2016</v>
      </c>
      <c r="B13611" s="213" t="s">
        <v>0</v>
      </c>
      <c r="C13611" s="213" t="s">
        <v>85</v>
      </c>
      <c r="D13611" s="213" t="s">
        <v>13</v>
      </c>
      <c r="E13611" s="213">
        <v>213</v>
      </c>
      <c r="F13611" s="213" t="s">
        <v>222</v>
      </c>
    </row>
    <row r="13612" spans="1:6" x14ac:dyDescent="0.3">
      <c r="A13612" s="213">
        <v>2016</v>
      </c>
      <c r="B13612" s="213" t="s">
        <v>0</v>
      </c>
      <c r="C13612" s="213" t="s">
        <v>85</v>
      </c>
      <c r="D13612" s="213" t="s">
        <v>70</v>
      </c>
      <c r="E13612" s="213">
        <v>553</v>
      </c>
      <c r="F13612" s="213" t="s">
        <v>222</v>
      </c>
    </row>
    <row r="13613" spans="1:6" x14ac:dyDescent="0.3">
      <c r="A13613" s="213">
        <v>2016</v>
      </c>
      <c r="B13613" s="213" t="s">
        <v>0</v>
      </c>
      <c r="C13613" s="213" t="s">
        <v>85</v>
      </c>
      <c r="D13613" s="213" t="s">
        <v>72</v>
      </c>
      <c r="E13613" s="213">
        <v>151</v>
      </c>
      <c r="F13613" s="213" t="s">
        <v>222</v>
      </c>
    </row>
    <row r="13614" spans="1:6" x14ac:dyDescent="0.3">
      <c r="A13614" s="213">
        <v>2016</v>
      </c>
      <c r="B13614" s="213" t="s">
        <v>0</v>
      </c>
      <c r="C13614" s="213" t="s">
        <v>85</v>
      </c>
      <c r="D13614" s="213" t="s">
        <v>276</v>
      </c>
      <c r="E13614" s="213">
        <v>52</v>
      </c>
      <c r="F13614" s="213" t="s">
        <v>222</v>
      </c>
    </row>
    <row r="13615" spans="1:6" x14ac:dyDescent="0.3">
      <c r="A13615" s="213">
        <v>2016</v>
      </c>
      <c r="B13615" s="213" t="s">
        <v>0</v>
      </c>
      <c r="C13615" s="213" t="s">
        <v>85</v>
      </c>
      <c r="D13615" s="213" t="s">
        <v>6</v>
      </c>
      <c r="E13615" s="292">
        <v>1365</v>
      </c>
      <c r="F13615" s="213" t="s">
        <v>222</v>
      </c>
    </row>
    <row r="13616" spans="1:6" x14ac:dyDescent="0.3">
      <c r="A13616" s="213">
        <v>2016</v>
      </c>
      <c r="B13616" s="213" t="s">
        <v>0</v>
      </c>
      <c r="C13616" s="213" t="s">
        <v>85</v>
      </c>
      <c r="D13616" s="213" t="s">
        <v>62</v>
      </c>
      <c r="E13616" s="213">
        <v>358</v>
      </c>
      <c r="F13616" s="213" t="s">
        <v>222</v>
      </c>
    </row>
    <row r="13617" spans="1:6" x14ac:dyDescent="0.3">
      <c r="A13617" s="213">
        <v>2016</v>
      </c>
      <c r="B13617" s="213" t="s">
        <v>0</v>
      </c>
      <c r="C13617" s="213" t="s">
        <v>85</v>
      </c>
      <c r="D13617" s="213" t="s">
        <v>5</v>
      </c>
      <c r="E13617" s="213">
        <v>929</v>
      </c>
      <c r="F13617" s="213" t="s">
        <v>222</v>
      </c>
    </row>
    <row r="13618" spans="1:6" x14ac:dyDescent="0.3">
      <c r="A13618" s="213">
        <v>2016</v>
      </c>
      <c r="B13618" s="213" t="s">
        <v>0</v>
      </c>
      <c r="C13618" s="213" t="s">
        <v>85</v>
      </c>
      <c r="D13618" s="213" t="s">
        <v>37</v>
      </c>
      <c r="E13618" s="213">
        <v>30</v>
      </c>
      <c r="F13618" s="213" t="s">
        <v>222</v>
      </c>
    </row>
    <row r="13619" spans="1:6" x14ac:dyDescent="0.3">
      <c r="A13619" s="213">
        <v>2016</v>
      </c>
      <c r="B13619" s="213" t="s">
        <v>0</v>
      </c>
      <c r="C13619" s="213" t="s">
        <v>85</v>
      </c>
      <c r="D13619" s="213" t="s">
        <v>76</v>
      </c>
      <c r="E13619" s="213">
        <v>440</v>
      </c>
      <c r="F13619" s="213" t="s">
        <v>222</v>
      </c>
    </row>
    <row r="13620" spans="1:6" x14ac:dyDescent="0.3">
      <c r="A13620" s="213">
        <v>2016</v>
      </c>
      <c r="B13620" s="213" t="s">
        <v>0</v>
      </c>
      <c r="C13620" s="213" t="s">
        <v>85</v>
      </c>
      <c r="D13620" s="213" t="s">
        <v>63</v>
      </c>
      <c r="E13620" s="213">
        <v>99</v>
      </c>
      <c r="F13620" s="213" t="s">
        <v>222</v>
      </c>
    </row>
    <row r="13621" spans="1:6" x14ac:dyDescent="0.3">
      <c r="A13621" s="213">
        <v>2016</v>
      </c>
      <c r="B13621" s="213" t="s">
        <v>0</v>
      </c>
      <c r="C13621" s="213" t="s">
        <v>85</v>
      </c>
      <c r="D13621" s="213" t="s">
        <v>277</v>
      </c>
      <c r="E13621" s="213">
        <v>50</v>
      </c>
      <c r="F13621" s="213" t="s">
        <v>222</v>
      </c>
    </row>
    <row r="13622" spans="1:6" x14ac:dyDescent="0.3">
      <c r="A13622" s="213">
        <v>2016</v>
      </c>
      <c r="B13622" s="213" t="s">
        <v>0</v>
      </c>
      <c r="C13622" s="213" t="s">
        <v>85</v>
      </c>
      <c r="D13622" s="213" t="s">
        <v>43</v>
      </c>
      <c r="E13622" s="213">
        <v>103</v>
      </c>
      <c r="F13622" s="213" t="s">
        <v>222</v>
      </c>
    </row>
    <row r="13623" spans="1:6" x14ac:dyDescent="0.3">
      <c r="A13623" s="213">
        <v>2016</v>
      </c>
      <c r="B13623" s="213" t="s">
        <v>0</v>
      </c>
      <c r="C13623" s="213" t="s">
        <v>85</v>
      </c>
      <c r="D13623" s="213" t="s">
        <v>65</v>
      </c>
      <c r="E13623" s="213">
        <v>160</v>
      </c>
      <c r="F13623" s="213" t="s">
        <v>222</v>
      </c>
    </row>
    <row r="13624" spans="1:6" x14ac:dyDescent="0.3">
      <c r="A13624" s="213">
        <v>2016</v>
      </c>
      <c r="B13624" s="213" t="s">
        <v>0</v>
      </c>
      <c r="C13624" s="213" t="s">
        <v>85</v>
      </c>
      <c r="D13624" s="213" t="s">
        <v>22</v>
      </c>
      <c r="E13624" s="213">
        <v>223</v>
      </c>
      <c r="F13624" s="213" t="s">
        <v>222</v>
      </c>
    </row>
    <row r="13625" spans="1:6" x14ac:dyDescent="0.3">
      <c r="A13625" s="213">
        <v>2016</v>
      </c>
      <c r="B13625" s="213" t="s">
        <v>0</v>
      </c>
      <c r="C13625" s="213" t="s">
        <v>85</v>
      </c>
      <c r="D13625" s="213" t="s">
        <v>61</v>
      </c>
      <c r="E13625" s="213">
        <v>109</v>
      </c>
      <c r="F13625" s="213" t="s">
        <v>222</v>
      </c>
    </row>
    <row r="13626" spans="1:6" x14ac:dyDescent="0.3">
      <c r="A13626" s="213">
        <v>2016</v>
      </c>
      <c r="B13626" s="213" t="s">
        <v>0</v>
      </c>
      <c r="C13626" s="213" t="s">
        <v>85</v>
      </c>
      <c r="D13626" s="213" t="s">
        <v>23</v>
      </c>
      <c r="E13626" s="213">
        <v>281</v>
      </c>
      <c r="F13626" s="213" t="s">
        <v>222</v>
      </c>
    </row>
    <row r="13627" spans="1:6" x14ac:dyDescent="0.3">
      <c r="A13627" s="213">
        <v>2016</v>
      </c>
      <c r="B13627" s="213" t="s">
        <v>0</v>
      </c>
      <c r="C13627" s="213" t="s">
        <v>85</v>
      </c>
      <c r="D13627" s="213" t="s">
        <v>12</v>
      </c>
      <c r="E13627" s="213">
        <v>160</v>
      </c>
      <c r="F13627" s="213" t="s">
        <v>222</v>
      </c>
    </row>
    <row r="13628" spans="1:6" x14ac:dyDescent="0.3">
      <c r="A13628" s="213">
        <v>2016</v>
      </c>
      <c r="B13628" s="213" t="s">
        <v>0</v>
      </c>
      <c r="C13628" s="213" t="s">
        <v>85</v>
      </c>
      <c r="D13628" s="213" t="s">
        <v>278</v>
      </c>
      <c r="E13628" s="213">
        <v>323</v>
      </c>
      <c r="F13628" s="213" t="s">
        <v>222</v>
      </c>
    </row>
    <row r="13629" spans="1:6" x14ac:dyDescent="0.3">
      <c r="A13629" s="213">
        <v>2016</v>
      </c>
      <c r="B13629" s="213" t="s">
        <v>0</v>
      </c>
      <c r="C13629" s="213" t="s">
        <v>85</v>
      </c>
      <c r="D13629" s="213" t="s">
        <v>19</v>
      </c>
      <c r="E13629" s="213">
        <v>335</v>
      </c>
      <c r="F13629" s="213" t="s">
        <v>222</v>
      </c>
    </row>
    <row r="13630" spans="1:6" x14ac:dyDescent="0.3">
      <c r="A13630" s="213">
        <v>2016</v>
      </c>
      <c r="B13630" s="213" t="s">
        <v>0</v>
      </c>
      <c r="C13630" s="213" t="s">
        <v>85</v>
      </c>
      <c r="D13630" s="213" t="s">
        <v>45</v>
      </c>
      <c r="E13630" s="213">
        <v>59</v>
      </c>
      <c r="F13630" s="213" t="s">
        <v>222</v>
      </c>
    </row>
    <row r="13631" spans="1:6" x14ac:dyDescent="0.3">
      <c r="A13631" s="213">
        <v>2016</v>
      </c>
      <c r="B13631" s="213" t="s">
        <v>0</v>
      </c>
      <c r="C13631" s="213" t="s">
        <v>85</v>
      </c>
      <c r="D13631" s="213" t="s">
        <v>48</v>
      </c>
      <c r="E13631" s="213">
        <v>206</v>
      </c>
      <c r="F13631" s="213" t="s">
        <v>222</v>
      </c>
    </row>
    <row r="13632" spans="1:6" x14ac:dyDescent="0.3">
      <c r="A13632" s="213">
        <v>2016</v>
      </c>
      <c r="B13632" s="213" t="s">
        <v>0</v>
      </c>
      <c r="C13632" s="213" t="s">
        <v>85</v>
      </c>
      <c r="D13632" s="213" t="s">
        <v>34</v>
      </c>
      <c r="E13632" s="213">
        <v>109</v>
      </c>
      <c r="F13632" s="213" t="s">
        <v>222</v>
      </c>
    </row>
    <row r="13633" spans="1:6" x14ac:dyDescent="0.3">
      <c r="A13633" s="213">
        <v>2016</v>
      </c>
      <c r="B13633" s="213" t="s">
        <v>0</v>
      </c>
      <c r="C13633" s="213" t="s">
        <v>85</v>
      </c>
      <c r="D13633" s="213" t="s">
        <v>3</v>
      </c>
      <c r="E13633" s="292">
        <v>1145</v>
      </c>
      <c r="F13633" s="213" t="s">
        <v>222</v>
      </c>
    </row>
    <row r="13634" spans="1:6" x14ac:dyDescent="0.3">
      <c r="A13634" s="213">
        <v>2016</v>
      </c>
      <c r="B13634" s="213" t="s">
        <v>0</v>
      </c>
      <c r="C13634" s="213" t="s">
        <v>85</v>
      </c>
      <c r="D13634" s="213" t="s">
        <v>80</v>
      </c>
      <c r="E13634" s="213">
        <v>306</v>
      </c>
      <c r="F13634" s="213" t="s">
        <v>222</v>
      </c>
    </row>
    <row r="13635" spans="1:6" x14ac:dyDescent="0.3">
      <c r="A13635" s="213">
        <v>2016</v>
      </c>
      <c r="B13635" s="213" t="s">
        <v>0</v>
      </c>
      <c r="C13635" s="213" t="s">
        <v>85</v>
      </c>
      <c r="D13635" s="213" t="s">
        <v>39</v>
      </c>
      <c r="E13635" s="213">
        <v>207</v>
      </c>
      <c r="F13635" s="213" t="s">
        <v>222</v>
      </c>
    </row>
    <row r="13636" spans="1:6" x14ac:dyDescent="0.3">
      <c r="A13636" s="213">
        <v>2016</v>
      </c>
      <c r="B13636" s="213" t="s">
        <v>0</v>
      </c>
      <c r="C13636" s="213" t="s">
        <v>85</v>
      </c>
      <c r="D13636" s="213" t="s">
        <v>14</v>
      </c>
      <c r="E13636" s="213">
        <v>640</v>
      </c>
      <c r="F13636" s="213" t="s">
        <v>222</v>
      </c>
    </row>
    <row r="13637" spans="1:6" x14ac:dyDescent="0.3">
      <c r="A13637" s="213">
        <v>2016</v>
      </c>
      <c r="B13637" s="213" t="s">
        <v>0</v>
      </c>
      <c r="C13637" s="213" t="s">
        <v>85</v>
      </c>
      <c r="D13637" s="213" t="s">
        <v>68</v>
      </c>
      <c r="E13637" s="213">
        <v>152</v>
      </c>
      <c r="F13637" s="213" t="s">
        <v>222</v>
      </c>
    </row>
    <row r="13638" spans="1:6" x14ac:dyDescent="0.3">
      <c r="A13638" s="213">
        <v>2016</v>
      </c>
      <c r="B13638" s="213" t="s">
        <v>0</v>
      </c>
      <c r="C13638" s="213" t="s">
        <v>85</v>
      </c>
      <c r="D13638" s="213" t="s">
        <v>69</v>
      </c>
      <c r="E13638" s="213">
        <v>180</v>
      </c>
      <c r="F13638" s="213" t="s">
        <v>222</v>
      </c>
    </row>
    <row r="13639" spans="1:6" x14ac:dyDescent="0.3">
      <c r="A13639" s="213">
        <v>2016</v>
      </c>
      <c r="B13639" s="213" t="s">
        <v>0</v>
      </c>
      <c r="C13639" s="213" t="s">
        <v>85</v>
      </c>
      <c r="D13639" s="213" t="s">
        <v>50</v>
      </c>
      <c r="E13639" s="213">
        <v>30</v>
      </c>
      <c r="F13639" s="213" t="s">
        <v>222</v>
      </c>
    </row>
    <row r="13640" spans="1:6" x14ac:dyDescent="0.3">
      <c r="A13640" s="213">
        <v>2016</v>
      </c>
      <c r="B13640" s="213" t="s">
        <v>0</v>
      </c>
      <c r="C13640" s="213" t="s">
        <v>85</v>
      </c>
      <c r="D13640" s="213" t="s">
        <v>279</v>
      </c>
      <c r="E13640" s="213">
        <v>53</v>
      </c>
      <c r="F13640" s="213" t="s">
        <v>222</v>
      </c>
    </row>
    <row r="13641" spans="1:6" x14ac:dyDescent="0.3">
      <c r="A13641" s="213">
        <v>2016</v>
      </c>
      <c r="B13641" s="213" t="s">
        <v>0</v>
      </c>
      <c r="C13641" s="213" t="s">
        <v>85</v>
      </c>
      <c r="D13641" s="213" t="s">
        <v>24</v>
      </c>
      <c r="E13641" s="213">
        <v>805</v>
      </c>
      <c r="F13641" s="213" t="s">
        <v>222</v>
      </c>
    </row>
    <row r="13642" spans="1:6" x14ac:dyDescent="0.3">
      <c r="A13642" s="213">
        <v>2016</v>
      </c>
      <c r="B13642" s="213" t="s">
        <v>0</v>
      </c>
      <c r="C13642" s="213" t="s">
        <v>85</v>
      </c>
      <c r="D13642" s="213" t="s">
        <v>9</v>
      </c>
      <c r="E13642" s="213">
        <v>571</v>
      </c>
      <c r="F13642" s="213" t="s">
        <v>222</v>
      </c>
    </row>
    <row r="13643" spans="1:6" x14ac:dyDescent="0.3">
      <c r="A13643" s="213">
        <v>2016</v>
      </c>
      <c r="B13643" s="213" t="s">
        <v>0</v>
      </c>
      <c r="C13643" s="213" t="s">
        <v>85</v>
      </c>
      <c r="D13643" s="213" t="s">
        <v>67</v>
      </c>
      <c r="E13643" s="213">
        <v>236</v>
      </c>
      <c r="F13643" s="213" t="s">
        <v>222</v>
      </c>
    </row>
    <row r="13644" spans="1:6" x14ac:dyDescent="0.3">
      <c r="A13644" s="213">
        <v>2016</v>
      </c>
      <c r="B13644" s="213" t="s">
        <v>0</v>
      </c>
      <c r="C13644" s="213" t="s">
        <v>85</v>
      </c>
      <c r="D13644" s="213" t="s">
        <v>28</v>
      </c>
      <c r="E13644" s="213">
        <v>386</v>
      </c>
      <c r="F13644" s="213" t="s">
        <v>222</v>
      </c>
    </row>
    <row r="13645" spans="1:6" x14ac:dyDescent="0.3">
      <c r="A13645" s="213">
        <v>2016</v>
      </c>
      <c r="B13645" s="213" t="s">
        <v>0</v>
      </c>
      <c r="C13645" s="213" t="s">
        <v>85</v>
      </c>
      <c r="D13645" s="213" t="s">
        <v>31</v>
      </c>
      <c r="E13645" s="213">
        <v>197</v>
      </c>
      <c r="F13645" s="213" t="s">
        <v>222</v>
      </c>
    </row>
    <row r="13646" spans="1:6" x14ac:dyDescent="0.3">
      <c r="A13646" s="213">
        <v>2016</v>
      </c>
      <c r="B13646" s="213" t="s">
        <v>0</v>
      </c>
      <c r="C13646" s="213" t="s">
        <v>85</v>
      </c>
      <c r="D13646" s="213" t="s">
        <v>64</v>
      </c>
      <c r="E13646" s="213">
        <v>384</v>
      </c>
      <c r="F13646" s="213" t="s">
        <v>222</v>
      </c>
    </row>
    <row r="13647" spans="1:6" x14ac:dyDescent="0.3">
      <c r="A13647" s="213">
        <v>2016</v>
      </c>
      <c r="B13647" s="213" t="s">
        <v>0</v>
      </c>
      <c r="C13647" s="213" t="s">
        <v>85</v>
      </c>
      <c r="D13647" s="213" t="s">
        <v>280</v>
      </c>
      <c r="E13647" s="213">
        <v>113</v>
      </c>
      <c r="F13647" s="213" t="s">
        <v>222</v>
      </c>
    </row>
    <row r="13648" spans="1:6" x14ac:dyDescent="0.3">
      <c r="A13648" s="213">
        <v>2016</v>
      </c>
      <c r="B13648" s="213" t="s">
        <v>0</v>
      </c>
      <c r="C13648" s="213" t="s">
        <v>85</v>
      </c>
      <c r="D13648" s="213" t="s">
        <v>73</v>
      </c>
      <c r="E13648" s="213">
        <v>514</v>
      </c>
      <c r="F13648" s="213" t="s">
        <v>222</v>
      </c>
    </row>
    <row r="13649" spans="1:6" x14ac:dyDescent="0.3">
      <c r="A13649" s="213">
        <v>2016</v>
      </c>
      <c r="B13649" s="213" t="s">
        <v>0</v>
      </c>
      <c r="C13649" s="213" t="s">
        <v>85</v>
      </c>
      <c r="D13649" s="213" t="s">
        <v>26</v>
      </c>
      <c r="E13649" s="213">
        <v>297</v>
      </c>
      <c r="F13649" s="213" t="s">
        <v>222</v>
      </c>
    </row>
    <row r="13650" spans="1:6" x14ac:dyDescent="0.3">
      <c r="A13650" s="213">
        <v>2016</v>
      </c>
      <c r="B13650" s="213" t="s">
        <v>0</v>
      </c>
      <c r="C13650" s="213" t="s">
        <v>85</v>
      </c>
      <c r="D13650" s="213" t="s">
        <v>32</v>
      </c>
      <c r="E13650" s="213">
        <v>264</v>
      </c>
      <c r="F13650" s="213" t="s">
        <v>222</v>
      </c>
    </row>
    <row r="13651" spans="1:6" x14ac:dyDescent="0.3">
      <c r="A13651" s="213">
        <v>2016</v>
      </c>
      <c r="B13651" s="213" t="s">
        <v>0</v>
      </c>
      <c r="C13651" s="213" t="s">
        <v>85</v>
      </c>
      <c r="D13651" s="213" t="s">
        <v>46</v>
      </c>
      <c r="E13651" s="213">
        <v>491</v>
      </c>
      <c r="F13651" s="213" t="s">
        <v>222</v>
      </c>
    </row>
    <row r="13652" spans="1:6" x14ac:dyDescent="0.3">
      <c r="A13652" s="213">
        <v>2016</v>
      </c>
      <c r="B13652" s="213" t="s">
        <v>0</v>
      </c>
      <c r="C13652" s="213" t="s">
        <v>85</v>
      </c>
      <c r="D13652" s="213" t="s">
        <v>75</v>
      </c>
      <c r="E13652" s="213">
        <v>350</v>
      </c>
      <c r="F13652" s="213" t="s">
        <v>222</v>
      </c>
    </row>
    <row r="13653" spans="1:6" x14ac:dyDescent="0.3">
      <c r="A13653" s="213">
        <v>2016</v>
      </c>
      <c r="B13653" s="213" t="s">
        <v>0</v>
      </c>
      <c r="C13653" s="213" t="s">
        <v>85</v>
      </c>
      <c r="D13653" s="213" t="s">
        <v>10</v>
      </c>
      <c r="E13653" s="213">
        <v>999</v>
      </c>
      <c r="F13653" s="213" t="s">
        <v>222</v>
      </c>
    </row>
    <row r="13654" spans="1:6" x14ac:dyDescent="0.3">
      <c r="A13654" s="213">
        <v>2016</v>
      </c>
      <c r="B13654" s="213" t="s">
        <v>0</v>
      </c>
      <c r="C13654" s="213" t="s">
        <v>85</v>
      </c>
      <c r="D13654" s="213" t="s">
        <v>291</v>
      </c>
      <c r="E13654" s="213">
        <v>116</v>
      </c>
      <c r="F13654" s="213" t="s">
        <v>222</v>
      </c>
    </row>
    <row r="13655" spans="1:6" x14ac:dyDescent="0.3">
      <c r="A13655" s="213">
        <v>2016</v>
      </c>
      <c r="B13655" s="213" t="s">
        <v>0</v>
      </c>
      <c r="C13655" s="213" t="s">
        <v>85</v>
      </c>
      <c r="D13655" s="213" t="s">
        <v>15</v>
      </c>
      <c r="E13655" s="213">
        <v>810</v>
      </c>
      <c r="F13655" s="213" t="s">
        <v>222</v>
      </c>
    </row>
    <row r="13656" spans="1:6" x14ac:dyDescent="0.3">
      <c r="A13656" s="213">
        <v>2016</v>
      </c>
      <c r="B13656" s="213" t="s">
        <v>0</v>
      </c>
      <c r="C13656" s="213" t="s">
        <v>85</v>
      </c>
      <c r="D13656" s="213" t="s">
        <v>18</v>
      </c>
      <c r="E13656" s="213">
        <v>713</v>
      </c>
      <c r="F13656" s="213" t="s">
        <v>222</v>
      </c>
    </row>
    <row r="13657" spans="1:6" x14ac:dyDescent="0.3">
      <c r="A13657" s="213">
        <v>2016</v>
      </c>
      <c r="B13657" s="213" t="s">
        <v>0</v>
      </c>
      <c r="C13657" s="213" t="s">
        <v>85</v>
      </c>
      <c r="D13657" s="213" t="s">
        <v>77</v>
      </c>
      <c r="E13657" s="213">
        <v>253</v>
      </c>
      <c r="F13657" s="213" t="s">
        <v>222</v>
      </c>
    </row>
    <row r="13658" spans="1:6" x14ac:dyDescent="0.3">
      <c r="A13658" s="213">
        <v>2016</v>
      </c>
      <c r="B13658" s="213" t="s">
        <v>0</v>
      </c>
      <c r="C13658" s="213" t="s">
        <v>85</v>
      </c>
      <c r="D13658" s="213" t="s">
        <v>44</v>
      </c>
      <c r="E13658" s="213">
        <v>49</v>
      </c>
      <c r="F13658" s="213" t="s">
        <v>222</v>
      </c>
    </row>
    <row r="13659" spans="1:6" x14ac:dyDescent="0.3">
      <c r="A13659" s="213">
        <v>2016</v>
      </c>
      <c r="B13659" s="213" t="s">
        <v>0</v>
      </c>
      <c r="C13659" s="213" t="s">
        <v>85</v>
      </c>
      <c r="D13659" s="213" t="s">
        <v>71</v>
      </c>
      <c r="E13659" s="213">
        <v>288</v>
      </c>
      <c r="F13659" s="213" t="s">
        <v>222</v>
      </c>
    </row>
    <row r="13660" spans="1:6" x14ac:dyDescent="0.3">
      <c r="A13660" s="213">
        <v>2016</v>
      </c>
      <c r="B13660" s="213" t="s">
        <v>0</v>
      </c>
      <c r="C13660" s="213" t="s">
        <v>85</v>
      </c>
      <c r="D13660" s="213" t="s">
        <v>52</v>
      </c>
      <c r="E13660" s="213">
        <v>67</v>
      </c>
      <c r="F13660" s="213" t="s">
        <v>222</v>
      </c>
    </row>
    <row r="13661" spans="1:6" x14ac:dyDescent="0.3">
      <c r="A13661" s="213">
        <v>2016</v>
      </c>
      <c r="B13661" s="213" t="s">
        <v>0</v>
      </c>
      <c r="C13661" s="213" t="s">
        <v>85</v>
      </c>
      <c r="D13661" s="213" t="s">
        <v>20</v>
      </c>
      <c r="E13661" s="213">
        <v>466</v>
      </c>
      <c r="F13661" s="213" t="s">
        <v>222</v>
      </c>
    </row>
    <row r="13662" spans="1:6" x14ac:dyDescent="0.3">
      <c r="A13662" s="213">
        <v>2016</v>
      </c>
      <c r="B13662" s="213" t="s">
        <v>0</v>
      </c>
      <c r="C13662" s="213" t="s">
        <v>85</v>
      </c>
      <c r="D13662" s="213" t="s">
        <v>95</v>
      </c>
      <c r="E13662" s="213">
        <v>772</v>
      </c>
      <c r="F13662" s="213" t="s">
        <v>222</v>
      </c>
    </row>
    <row r="13663" spans="1:6" x14ac:dyDescent="0.3">
      <c r="A13663" s="213">
        <v>2016</v>
      </c>
      <c r="B13663" s="213" t="s">
        <v>0</v>
      </c>
      <c r="C13663" s="213" t="s">
        <v>85</v>
      </c>
      <c r="D13663" s="213" t="s">
        <v>30</v>
      </c>
      <c r="E13663" s="213">
        <v>76</v>
      </c>
      <c r="F13663" s="213" t="s">
        <v>222</v>
      </c>
    </row>
    <row r="13664" spans="1:6" x14ac:dyDescent="0.3">
      <c r="A13664" s="213">
        <v>2016</v>
      </c>
      <c r="B13664" s="213" t="s">
        <v>0</v>
      </c>
      <c r="C13664" s="213" t="s">
        <v>85</v>
      </c>
      <c r="D13664" s="213" t="s">
        <v>58</v>
      </c>
      <c r="E13664" s="213">
        <v>31</v>
      </c>
      <c r="F13664" s="213" t="s">
        <v>222</v>
      </c>
    </row>
    <row r="13665" spans="1:6" x14ac:dyDescent="0.3">
      <c r="A13665" s="213">
        <v>2016</v>
      </c>
      <c r="B13665" s="213" t="s">
        <v>0</v>
      </c>
      <c r="C13665" s="213" t="s">
        <v>85</v>
      </c>
      <c r="D13665" s="213" t="s">
        <v>281</v>
      </c>
      <c r="E13665" s="292">
        <v>1683</v>
      </c>
      <c r="F13665" s="213" t="s">
        <v>222</v>
      </c>
    </row>
    <row r="13666" spans="1:6" x14ac:dyDescent="0.3">
      <c r="A13666" s="213">
        <v>2016</v>
      </c>
      <c r="B13666" s="213" t="s">
        <v>0</v>
      </c>
      <c r="C13666" s="213" t="s">
        <v>85</v>
      </c>
      <c r="D13666" s="213" t="s">
        <v>282</v>
      </c>
      <c r="E13666" s="213">
        <v>139</v>
      </c>
      <c r="F13666" s="213" t="s">
        <v>222</v>
      </c>
    </row>
    <row r="13667" spans="1:6" x14ac:dyDescent="0.3">
      <c r="A13667" s="213">
        <v>2016</v>
      </c>
      <c r="B13667" s="213" t="s">
        <v>0</v>
      </c>
      <c r="C13667" s="213" t="s">
        <v>85</v>
      </c>
      <c r="D13667" s="213" t="s">
        <v>145</v>
      </c>
      <c r="E13667" s="292">
        <v>8313</v>
      </c>
      <c r="F13667" s="213" t="s">
        <v>222</v>
      </c>
    </row>
    <row r="13668" spans="1:6" x14ac:dyDescent="0.3">
      <c r="A13668" s="213">
        <v>2016</v>
      </c>
      <c r="B13668" s="213" t="s">
        <v>0</v>
      </c>
      <c r="C13668" s="213" t="s">
        <v>85</v>
      </c>
      <c r="D13668" s="213" t="s">
        <v>146</v>
      </c>
      <c r="E13668" s="292">
        <v>4229</v>
      </c>
      <c r="F13668" s="213" t="s">
        <v>222</v>
      </c>
    </row>
    <row r="13669" spans="1:6" x14ac:dyDescent="0.3">
      <c r="A13669" s="213">
        <v>2016</v>
      </c>
      <c r="B13669" s="213" t="s">
        <v>0</v>
      </c>
      <c r="C13669" s="213" t="s">
        <v>85</v>
      </c>
      <c r="D13669" s="213" t="s">
        <v>147</v>
      </c>
      <c r="E13669" s="292">
        <v>9653</v>
      </c>
      <c r="F13669" s="213" t="s">
        <v>222</v>
      </c>
    </row>
    <row r="13670" spans="1:6" x14ac:dyDescent="0.3">
      <c r="A13670" s="213">
        <v>2016</v>
      </c>
      <c r="B13670" s="213" t="s">
        <v>0</v>
      </c>
      <c r="C13670" s="213" t="s">
        <v>158</v>
      </c>
      <c r="D13670" s="213" t="s">
        <v>35</v>
      </c>
      <c r="E13670" s="213">
        <v>30</v>
      </c>
      <c r="F13670" s="213" t="s">
        <v>222</v>
      </c>
    </row>
    <row r="13671" spans="1:6" x14ac:dyDescent="0.3">
      <c r="A13671" s="213">
        <v>2016</v>
      </c>
      <c r="B13671" s="213" t="s">
        <v>0</v>
      </c>
      <c r="C13671" s="213" t="s">
        <v>158</v>
      </c>
      <c r="D13671" s="213" t="s">
        <v>59</v>
      </c>
      <c r="E13671" s="213">
        <v>53</v>
      </c>
      <c r="F13671" s="213" t="s">
        <v>222</v>
      </c>
    </row>
    <row r="13672" spans="1:6" x14ac:dyDescent="0.3">
      <c r="A13672" s="213">
        <v>2016</v>
      </c>
      <c r="B13672" s="213" t="s">
        <v>0</v>
      </c>
      <c r="C13672" s="213" t="s">
        <v>158</v>
      </c>
      <c r="D13672" s="213" t="s">
        <v>79</v>
      </c>
      <c r="E13672" s="213">
        <v>613</v>
      </c>
      <c r="F13672" s="213" t="s">
        <v>222</v>
      </c>
    </row>
    <row r="13673" spans="1:6" x14ac:dyDescent="0.3">
      <c r="A13673" s="213">
        <v>2016</v>
      </c>
      <c r="B13673" s="213" t="s">
        <v>0</v>
      </c>
      <c r="C13673" s="213" t="s">
        <v>158</v>
      </c>
      <c r="D13673" s="213" t="s">
        <v>17</v>
      </c>
      <c r="E13673" s="213">
        <v>367</v>
      </c>
      <c r="F13673" s="213" t="s">
        <v>222</v>
      </c>
    </row>
    <row r="13674" spans="1:6" x14ac:dyDescent="0.3">
      <c r="A13674" s="213">
        <v>2016</v>
      </c>
      <c r="B13674" s="213" t="s">
        <v>0</v>
      </c>
      <c r="C13674" s="213" t="s">
        <v>158</v>
      </c>
      <c r="D13674" s="213" t="s">
        <v>274</v>
      </c>
      <c r="E13674" s="213">
        <v>44</v>
      </c>
      <c r="F13674" s="213" t="s">
        <v>222</v>
      </c>
    </row>
    <row r="13675" spans="1:6" x14ac:dyDescent="0.3">
      <c r="A13675" s="213">
        <v>2016</v>
      </c>
      <c r="B13675" s="213" t="s">
        <v>0</v>
      </c>
      <c r="C13675" s="213" t="s">
        <v>158</v>
      </c>
      <c r="D13675" s="213" t="s">
        <v>66</v>
      </c>
      <c r="E13675" s="213">
        <v>90</v>
      </c>
      <c r="F13675" s="213" t="s">
        <v>222</v>
      </c>
    </row>
    <row r="13676" spans="1:6" x14ac:dyDescent="0.3">
      <c r="A13676" s="213">
        <v>2016</v>
      </c>
      <c r="B13676" s="213" t="s">
        <v>0</v>
      </c>
      <c r="C13676" s="213" t="s">
        <v>158</v>
      </c>
      <c r="D13676" s="213" t="s">
        <v>283</v>
      </c>
      <c r="E13676" s="213">
        <v>61</v>
      </c>
      <c r="F13676" s="213" t="s">
        <v>222</v>
      </c>
    </row>
    <row r="13677" spans="1:6" x14ac:dyDescent="0.3">
      <c r="A13677" s="213">
        <v>2016</v>
      </c>
      <c r="B13677" s="213" t="s">
        <v>0</v>
      </c>
      <c r="C13677" s="213" t="s">
        <v>158</v>
      </c>
      <c r="D13677" s="213" t="s">
        <v>11</v>
      </c>
      <c r="E13677" s="213">
        <v>704</v>
      </c>
      <c r="F13677" s="213" t="s">
        <v>222</v>
      </c>
    </row>
    <row r="13678" spans="1:6" x14ac:dyDescent="0.3">
      <c r="A13678" s="213">
        <v>2016</v>
      </c>
      <c r="B13678" s="213" t="s">
        <v>0</v>
      </c>
      <c r="C13678" s="213" t="s">
        <v>158</v>
      </c>
      <c r="D13678" s="213" t="s">
        <v>56</v>
      </c>
      <c r="E13678" s="213">
        <v>159</v>
      </c>
      <c r="F13678" s="213" t="s">
        <v>222</v>
      </c>
    </row>
    <row r="13679" spans="1:6" x14ac:dyDescent="0.3">
      <c r="A13679" s="213">
        <v>2016</v>
      </c>
      <c r="B13679" s="213" t="s">
        <v>0</v>
      </c>
      <c r="C13679" s="213" t="s">
        <v>158</v>
      </c>
      <c r="D13679" s="213" t="s">
        <v>29</v>
      </c>
      <c r="E13679" s="213">
        <v>197</v>
      </c>
      <c r="F13679" s="213" t="s">
        <v>222</v>
      </c>
    </row>
    <row r="13680" spans="1:6" x14ac:dyDescent="0.3">
      <c r="A13680" s="213">
        <v>2016</v>
      </c>
      <c r="B13680" s="213" t="s">
        <v>0</v>
      </c>
      <c r="C13680" s="213" t="s">
        <v>158</v>
      </c>
      <c r="D13680" s="213" t="s">
        <v>47</v>
      </c>
      <c r="E13680" s="213">
        <v>476</v>
      </c>
      <c r="F13680" s="213" t="s">
        <v>222</v>
      </c>
    </row>
    <row r="13681" spans="1:6" x14ac:dyDescent="0.3">
      <c r="A13681" s="213">
        <v>2016</v>
      </c>
      <c r="B13681" s="213" t="s">
        <v>0</v>
      </c>
      <c r="C13681" s="213" t="s">
        <v>158</v>
      </c>
      <c r="D13681" s="213" t="s">
        <v>57</v>
      </c>
      <c r="E13681" s="213">
        <v>86</v>
      </c>
      <c r="F13681" s="213" t="s">
        <v>222</v>
      </c>
    </row>
    <row r="13682" spans="1:6" x14ac:dyDescent="0.3">
      <c r="A13682" s="213">
        <v>2016</v>
      </c>
      <c r="B13682" s="213" t="s">
        <v>0</v>
      </c>
      <c r="C13682" s="213" t="s">
        <v>158</v>
      </c>
      <c r="D13682" s="213" t="s">
        <v>74</v>
      </c>
      <c r="E13682" s="213">
        <v>439</v>
      </c>
      <c r="F13682" s="213" t="s">
        <v>222</v>
      </c>
    </row>
    <row r="13683" spans="1:6" x14ac:dyDescent="0.3">
      <c r="A13683" s="213">
        <v>2016</v>
      </c>
      <c r="B13683" s="213" t="s">
        <v>0</v>
      </c>
      <c r="C13683" s="213" t="s">
        <v>158</v>
      </c>
      <c r="D13683" s="213" t="s">
        <v>53</v>
      </c>
      <c r="E13683" s="213">
        <v>63</v>
      </c>
      <c r="F13683" s="213" t="s">
        <v>222</v>
      </c>
    </row>
    <row r="13684" spans="1:6" x14ac:dyDescent="0.3">
      <c r="A13684" s="213">
        <v>2016</v>
      </c>
      <c r="B13684" s="213" t="s">
        <v>0</v>
      </c>
      <c r="C13684" s="213" t="s">
        <v>158</v>
      </c>
      <c r="D13684" s="213" t="s">
        <v>33</v>
      </c>
      <c r="E13684" s="213">
        <v>122</v>
      </c>
      <c r="F13684" s="213" t="s">
        <v>222</v>
      </c>
    </row>
    <row r="13685" spans="1:6" x14ac:dyDescent="0.3">
      <c r="A13685" s="213">
        <v>2016</v>
      </c>
      <c r="B13685" s="213" t="s">
        <v>0</v>
      </c>
      <c r="C13685" s="213" t="s">
        <v>158</v>
      </c>
      <c r="D13685" s="213" t="s">
        <v>60</v>
      </c>
      <c r="E13685" s="213">
        <v>192</v>
      </c>
      <c r="F13685" s="213" t="s">
        <v>222</v>
      </c>
    </row>
    <row r="13686" spans="1:6" x14ac:dyDescent="0.3">
      <c r="A13686" s="213">
        <v>2016</v>
      </c>
      <c r="B13686" s="213" t="s">
        <v>0</v>
      </c>
      <c r="C13686" s="213" t="s">
        <v>158</v>
      </c>
      <c r="D13686" s="213" t="s">
        <v>25</v>
      </c>
      <c r="E13686" s="213">
        <v>445</v>
      </c>
      <c r="F13686" s="213" t="s">
        <v>222</v>
      </c>
    </row>
    <row r="13687" spans="1:6" x14ac:dyDescent="0.3">
      <c r="A13687" s="213">
        <v>2016</v>
      </c>
      <c r="B13687" s="213" t="s">
        <v>0</v>
      </c>
      <c r="C13687" s="213" t="s">
        <v>158</v>
      </c>
      <c r="D13687" s="213" t="s">
        <v>7</v>
      </c>
      <c r="E13687" s="213">
        <v>576</v>
      </c>
      <c r="F13687" s="213" t="s">
        <v>222</v>
      </c>
    </row>
    <row r="13688" spans="1:6" x14ac:dyDescent="0.3">
      <c r="A13688" s="213">
        <v>2016</v>
      </c>
      <c r="B13688" s="213" t="s">
        <v>0</v>
      </c>
      <c r="C13688" s="213" t="s">
        <v>158</v>
      </c>
      <c r="D13688" s="213" t="s">
        <v>36</v>
      </c>
      <c r="E13688" s="213">
        <v>185</v>
      </c>
      <c r="F13688" s="213" t="s">
        <v>222</v>
      </c>
    </row>
    <row r="13689" spans="1:6" x14ac:dyDescent="0.3">
      <c r="A13689" s="213">
        <v>2016</v>
      </c>
      <c r="B13689" s="213" t="s">
        <v>0</v>
      </c>
      <c r="C13689" s="213" t="s">
        <v>158</v>
      </c>
      <c r="D13689" s="213" t="s">
        <v>21</v>
      </c>
      <c r="E13689" s="213">
        <v>202</v>
      </c>
      <c r="F13689" s="213" t="s">
        <v>222</v>
      </c>
    </row>
    <row r="13690" spans="1:6" x14ac:dyDescent="0.3">
      <c r="A13690" s="213">
        <v>2016</v>
      </c>
      <c r="B13690" s="213" t="s">
        <v>0</v>
      </c>
      <c r="C13690" s="213" t="s">
        <v>158</v>
      </c>
      <c r="D13690" s="213" t="s">
        <v>16</v>
      </c>
      <c r="E13690" s="213">
        <v>395</v>
      </c>
      <c r="F13690" s="213" t="s">
        <v>222</v>
      </c>
    </row>
    <row r="13691" spans="1:6" x14ac:dyDescent="0.3">
      <c r="A13691" s="213">
        <v>2016</v>
      </c>
      <c r="B13691" s="213" t="s">
        <v>0</v>
      </c>
      <c r="C13691" s="213" t="s">
        <v>158</v>
      </c>
      <c r="D13691" s="213" t="s">
        <v>2</v>
      </c>
      <c r="E13691" s="213">
        <v>914</v>
      </c>
      <c r="F13691" s="213" t="s">
        <v>222</v>
      </c>
    </row>
    <row r="13692" spans="1:6" x14ac:dyDescent="0.3">
      <c r="A13692" s="213">
        <v>2016</v>
      </c>
      <c r="B13692" s="213" t="s">
        <v>0</v>
      </c>
      <c r="C13692" s="213" t="s">
        <v>158</v>
      </c>
      <c r="D13692" s="213" t="s">
        <v>4</v>
      </c>
      <c r="E13692" s="213">
        <v>949</v>
      </c>
      <c r="F13692" s="213" t="s">
        <v>222</v>
      </c>
    </row>
    <row r="13693" spans="1:6" x14ac:dyDescent="0.3">
      <c r="A13693" s="213">
        <v>2016</v>
      </c>
      <c r="B13693" s="213" t="s">
        <v>0</v>
      </c>
      <c r="C13693" s="213" t="s">
        <v>158</v>
      </c>
      <c r="D13693" s="213" t="s">
        <v>38</v>
      </c>
      <c r="E13693" s="213">
        <v>65</v>
      </c>
      <c r="F13693" s="213" t="s">
        <v>222</v>
      </c>
    </row>
    <row r="13694" spans="1:6" x14ac:dyDescent="0.3">
      <c r="A13694" s="213">
        <v>2016</v>
      </c>
      <c r="B13694" s="213" t="s">
        <v>0</v>
      </c>
      <c r="C13694" s="213" t="s">
        <v>158</v>
      </c>
      <c r="D13694" s="213" t="s">
        <v>275</v>
      </c>
      <c r="E13694" s="213">
        <v>100</v>
      </c>
      <c r="F13694" s="213" t="s">
        <v>222</v>
      </c>
    </row>
    <row r="13695" spans="1:6" x14ac:dyDescent="0.3">
      <c r="A13695" s="213">
        <v>2016</v>
      </c>
      <c r="B13695" s="213" t="s">
        <v>0</v>
      </c>
      <c r="C13695" s="213" t="s">
        <v>158</v>
      </c>
      <c r="D13695" s="213" t="s">
        <v>8</v>
      </c>
      <c r="E13695" s="213">
        <v>325</v>
      </c>
      <c r="F13695" s="213" t="s">
        <v>222</v>
      </c>
    </row>
    <row r="13696" spans="1:6" x14ac:dyDescent="0.3">
      <c r="A13696" s="213">
        <v>2016</v>
      </c>
      <c r="B13696" s="213" t="s">
        <v>0</v>
      </c>
      <c r="C13696" s="213" t="s">
        <v>158</v>
      </c>
      <c r="D13696" s="213" t="s">
        <v>78</v>
      </c>
      <c r="E13696" s="213">
        <v>389</v>
      </c>
      <c r="F13696" s="213" t="s">
        <v>222</v>
      </c>
    </row>
    <row r="13697" spans="1:6" x14ac:dyDescent="0.3">
      <c r="A13697" s="213">
        <v>2016</v>
      </c>
      <c r="B13697" s="213" t="s">
        <v>0</v>
      </c>
      <c r="C13697" s="213" t="s">
        <v>158</v>
      </c>
      <c r="D13697" s="213" t="s">
        <v>27</v>
      </c>
      <c r="E13697" s="213">
        <v>346</v>
      </c>
      <c r="F13697" s="213" t="s">
        <v>222</v>
      </c>
    </row>
    <row r="13698" spans="1:6" x14ac:dyDescent="0.3">
      <c r="A13698" s="213">
        <v>2016</v>
      </c>
      <c r="B13698" s="213" t="s">
        <v>0</v>
      </c>
      <c r="C13698" s="213" t="s">
        <v>158</v>
      </c>
      <c r="D13698" s="213" t="s">
        <v>13</v>
      </c>
      <c r="E13698" s="213">
        <v>159</v>
      </c>
      <c r="F13698" s="213" t="s">
        <v>222</v>
      </c>
    </row>
    <row r="13699" spans="1:6" x14ac:dyDescent="0.3">
      <c r="A13699" s="213">
        <v>2016</v>
      </c>
      <c r="B13699" s="213" t="s">
        <v>0</v>
      </c>
      <c r="C13699" s="213" t="s">
        <v>158</v>
      </c>
      <c r="D13699" s="213" t="s">
        <v>70</v>
      </c>
      <c r="E13699" s="213">
        <v>438</v>
      </c>
      <c r="F13699" s="213" t="s">
        <v>222</v>
      </c>
    </row>
    <row r="13700" spans="1:6" x14ac:dyDescent="0.3">
      <c r="A13700" s="213">
        <v>2016</v>
      </c>
      <c r="B13700" s="213" t="s">
        <v>0</v>
      </c>
      <c r="C13700" s="213" t="s">
        <v>158</v>
      </c>
      <c r="D13700" s="213" t="s">
        <v>72</v>
      </c>
      <c r="E13700" s="213">
        <v>111</v>
      </c>
      <c r="F13700" s="213" t="s">
        <v>222</v>
      </c>
    </row>
    <row r="13701" spans="1:6" x14ac:dyDescent="0.3">
      <c r="A13701" s="213">
        <v>2016</v>
      </c>
      <c r="B13701" s="213" t="s">
        <v>0</v>
      </c>
      <c r="C13701" s="213" t="s">
        <v>158</v>
      </c>
      <c r="D13701" s="213" t="s">
        <v>276</v>
      </c>
      <c r="E13701" s="213">
        <v>44</v>
      </c>
      <c r="F13701" s="213" t="s">
        <v>222</v>
      </c>
    </row>
    <row r="13702" spans="1:6" x14ac:dyDescent="0.3">
      <c r="A13702" s="213">
        <v>2016</v>
      </c>
      <c r="B13702" s="213" t="s">
        <v>0</v>
      </c>
      <c r="C13702" s="213" t="s">
        <v>158</v>
      </c>
      <c r="D13702" s="213" t="s">
        <v>6</v>
      </c>
      <c r="E13702" s="292">
        <v>1030</v>
      </c>
      <c r="F13702" s="213" t="s">
        <v>222</v>
      </c>
    </row>
    <row r="13703" spans="1:6" x14ac:dyDescent="0.3">
      <c r="A13703" s="213">
        <v>2016</v>
      </c>
      <c r="B13703" s="213" t="s">
        <v>0</v>
      </c>
      <c r="C13703" s="213" t="s">
        <v>158</v>
      </c>
      <c r="D13703" s="213" t="s">
        <v>62</v>
      </c>
      <c r="E13703" s="213">
        <v>281</v>
      </c>
      <c r="F13703" s="213" t="s">
        <v>222</v>
      </c>
    </row>
    <row r="13704" spans="1:6" x14ac:dyDescent="0.3">
      <c r="A13704" s="213">
        <v>2016</v>
      </c>
      <c r="B13704" s="213" t="s">
        <v>0</v>
      </c>
      <c r="C13704" s="213" t="s">
        <v>158</v>
      </c>
      <c r="D13704" s="213" t="s">
        <v>5</v>
      </c>
      <c r="E13704" s="213">
        <v>741</v>
      </c>
      <c r="F13704" s="213" t="s">
        <v>222</v>
      </c>
    </row>
    <row r="13705" spans="1:6" x14ac:dyDescent="0.3">
      <c r="A13705" s="213">
        <v>2016</v>
      </c>
      <c r="B13705" s="213" t="s">
        <v>0</v>
      </c>
      <c r="C13705" s="213" t="s">
        <v>158</v>
      </c>
      <c r="D13705" s="213" t="s">
        <v>76</v>
      </c>
      <c r="E13705" s="213">
        <v>355</v>
      </c>
      <c r="F13705" s="213" t="s">
        <v>222</v>
      </c>
    </row>
    <row r="13706" spans="1:6" x14ac:dyDescent="0.3">
      <c r="A13706" s="213">
        <v>2016</v>
      </c>
      <c r="B13706" s="213" t="s">
        <v>0</v>
      </c>
      <c r="C13706" s="213" t="s">
        <v>158</v>
      </c>
      <c r="D13706" s="213" t="s">
        <v>63</v>
      </c>
      <c r="E13706" s="213">
        <v>72</v>
      </c>
      <c r="F13706" s="213" t="s">
        <v>222</v>
      </c>
    </row>
    <row r="13707" spans="1:6" x14ac:dyDescent="0.3">
      <c r="A13707" s="213">
        <v>2016</v>
      </c>
      <c r="B13707" s="213" t="s">
        <v>0</v>
      </c>
      <c r="C13707" s="213" t="s">
        <v>158</v>
      </c>
      <c r="D13707" s="213" t="s">
        <v>43</v>
      </c>
      <c r="E13707" s="213">
        <v>82</v>
      </c>
      <c r="F13707" s="213" t="s">
        <v>222</v>
      </c>
    </row>
    <row r="13708" spans="1:6" x14ac:dyDescent="0.3">
      <c r="A13708" s="213">
        <v>2016</v>
      </c>
      <c r="B13708" s="213" t="s">
        <v>0</v>
      </c>
      <c r="C13708" s="213" t="s">
        <v>158</v>
      </c>
      <c r="D13708" s="213" t="s">
        <v>65</v>
      </c>
      <c r="E13708" s="213">
        <v>130</v>
      </c>
      <c r="F13708" s="213" t="s">
        <v>222</v>
      </c>
    </row>
    <row r="13709" spans="1:6" x14ac:dyDescent="0.3">
      <c r="A13709" s="213">
        <v>2016</v>
      </c>
      <c r="B13709" s="213" t="s">
        <v>0</v>
      </c>
      <c r="C13709" s="213" t="s">
        <v>158</v>
      </c>
      <c r="D13709" s="213" t="s">
        <v>22</v>
      </c>
      <c r="E13709" s="213">
        <v>152</v>
      </c>
      <c r="F13709" s="213" t="s">
        <v>222</v>
      </c>
    </row>
    <row r="13710" spans="1:6" x14ac:dyDescent="0.3">
      <c r="A13710" s="213">
        <v>2016</v>
      </c>
      <c r="B13710" s="213" t="s">
        <v>0</v>
      </c>
      <c r="C13710" s="213" t="s">
        <v>158</v>
      </c>
      <c r="D13710" s="213" t="s">
        <v>61</v>
      </c>
      <c r="E13710" s="213">
        <v>81</v>
      </c>
      <c r="F13710" s="213" t="s">
        <v>222</v>
      </c>
    </row>
    <row r="13711" spans="1:6" x14ac:dyDescent="0.3">
      <c r="A13711" s="213">
        <v>2016</v>
      </c>
      <c r="B13711" s="213" t="s">
        <v>0</v>
      </c>
      <c r="C13711" s="213" t="s">
        <v>158</v>
      </c>
      <c r="D13711" s="213" t="s">
        <v>23</v>
      </c>
      <c r="E13711" s="213">
        <v>223</v>
      </c>
      <c r="F13711" s="213" t="s">
        <v>222</v>
      </c>
    </row>
    <row r="13712" spans="1:6" x14ac:dyDescent="0.3">
      <c r="A13712" s="213">
        <v>2016</v>
      </c>
      <c r="B13712" s="213" t="s">
        <v>0</v>
      </c>
      <c r="C13712" s="213" t="s">
        <v>158</v>
      </c>
      <c r="D13712" s="213" t="s">
        <v>12</v>
      </c>
      <c r="E13712" s="213">
        <v>104</v>
      </c>
      <c r="F13712" s="213" t="s">
        <v>222</v>
      </c>
    </row>
    <row r="13713" spans="1:6" x14ac:dyDescent="0.3">
      <c r="A13713" s="213">
        <v>2016</v>
      </c>
      <c r="B13713" s="213" t="s">
        <v>0</v>
      </c>
      <c r="C13713" s="213" t="s">
        <v>158</v>
      </c>
      <c r="D13713" s="213" t="s">
        <v>278</v>
      </c>
      <c r="E13713" s="213">
        <v>233</v>
      </c>
      <c r="F13713" s="213" t="s">
        <v>222</v>
      </c>
    </row>
    <row r="13714" spans="1:6" x14ac:dyDescent="0.3">
      <c r="A13714" s="213">
        <v>2016</v>
      </c>
      <c r="B13714" s="213" t="s">
        <v>0</v>
      </c>
      <c r="C13714" s="213" t="s">
        <v>158</v>
      </c>
      <c r="D13714" s="213" t="s">
        <v>19</v>
      </c>
      <c r="E13714" s="213">
        <v>223</v>
      </c>
      <c r="F13714" s="213" t="s">
        <v>222</v>
      </c>
    </row>
    <row r="13715" spans="1:6" x14ac:dyDescent="0.3">
      <c r="A13715" s="213">
        <v>2016</v>
      </c>
      <c r="B13715" s="213" t="s">
        <v>0</v>
      </c>
      <c r="C13715" s="213" t="s">
        <v>158</v>
      </c>
      <c r="D13715" s="213" t="s">
        <v>45</v>
      </c>
      <c r="E13715" s="213">
        <v>60</v>
      </c>
      <c r="F13715" s="213" t="s">
        <v>222</v>
      </c>
    </row>
    <row r="13716" spans="1:6" x14ac:dyDescent="0.3">
      <c r="A13716" s="213">
        <v>2016</v>
      </c>
      <c r="B13716" s="213" t="s">
        <v>0</v>
      </c>
      <c r="C13716" s="213" t="s">
        <v>158</v>
      </c>
      <c r="D13716" s="213" t="s">
        <v>48</v>
      </c>
      <c r="E13716" s="213">
        <v>161</v>
      </c>
      <c r="F13716" s="213" t="s">
        <v>222</v>
      </c>
    </row>
    <row r="13717" spans="1:6" x14ac:dyDescent="0.3">
      <c r="A13717" s="213">
        <v>2016</v>
      </c>
      <c r="B13717" s="213" t="s">
        <v>0</v>
      </c>
      <c r="C13717" s="213" t="s">
        <v>158</v>
      </c>
      <c r="D13717" s="213" t="s">
        <v>34</v>
      </c>
      <c r="E13717" s="213">
        <v>67</v>
      </c>
      <c r="F13717" s="213" t="s">
        <v>222</v>
      </c>
    </row>
    <row r="13718" spans="1:6" x14ac:dyDescent="0.3">
      <c r="A13718" s="213">
        <v>2016</v>
      </c>
      <c r="B13718" s="213" t="s">
        <v>0</v>
      </c>
      <c r="C13718" s="213" t="s">
        <v>158</v>
      </c>
      <c r="D13718" s="213" t="s">
        <v>3</v>
      </c>
      <c r="E13718" s="213">
        <v>871</v>
      </c>
      <c r="F13718" s="213" t="s">
        <v>222</v>
      </c>
    </row>
    <row r="13719" spans="1:6" x14ac:dyDescent="0.3">
      <c r="A13719" s="213">
        <v>2016</v>
      </c>
      <c r="B13719" s="213" t="s">
        <v>0</v>
      </c>
      <c r="C13719" s="213" t="s">
        <v>158</v>
      </c>
      <c r="D13719" s="213" t="s">
        <v>80</v>
      </c>
      <c r="E13719" s="213">
        <v>285</v>
      </c>
      <c r="F13719" s="213" t="s">
        <v>222</v>
      </c>
    </row>
    <row r="13720" spans="1:6" x14ac:dyDescent="0.3">
      <c r="A13720" s="213">
        <v>2016</v>
      </c>
      <c r="B13720" s="213" t="s">
        <v>0</v>
      </c>
      <c r="C13720" s="213" t="s">
        <v>158</v>
      </c>
      <c r="D13720" s="213" t="s">
        <v>39</v>
      </c>
      <c r="E13720" s="213">
        <v>147</v>
      </c>
      <c r="F13720" s="213" t="s">
        <v>222</v>
      </c>
    </row>
    <row r="13721" spans="1:6" x14ac:dyDescent="0.3">
      <c r="A13721" s="213">
        <v>2016</v>
      </c>
      <c r="B13721" s="213" t="s">
        <v>0</v>
      </c>
      <c r="C13721" s="213" t="s">
        <v>158</v>
      </c>
      <c r="D13721" s="213" t="s">
        <v>14</v>
      </c>
      <c r="E13721" s="213">
        <v>556</v>
      </c>
      <c r="F13721" s="213" t="s">
        <v>222</v>
      </c>
    </row>
    <row r="13722" spans="1:6" x14ac:dyDescent="0.3">
      <c r="A13722" s="213">
        <v>2016</v>
      </c>
      <c r="B13722" s="213" t="s">
        <v>0</v>
      </c>
      <c r="C13722" s="213" t="s">
        <v>158</v>
      </c>
      <c r="D13722" s="213" t="s">
        <v>68</v>
      </c>
      <c r="E13722" s="213">
        <v>107</v>
      </c>
      <c r="F13722" s="213" t="s">
        <v>222</v>
      </c>
    </row>
    <row r="13723" spans="1:6" x14ac:dyDescent="0.3">
      <c r="A13723" s="213">
        <v>2016</v>
      </c>
      <c r="B13723" s="213" t="s">
        <v>0</v>
      </c>
      <c r="C13723" s="213" t="s">
        <v>158</v>
      </c>
      <c r="D13723" s="213" t="s">
        <v>69</v>
      </c>
      <c r="E13723" s="213">
        <v>128</v>
      </c>
      <c r="F13723" s="213" t="s">
        <v>222</v>
      </c>
    </row>
    <row r="13724" spans="1:6" x14ac:dyDescent="0.3">
      <c r="A13724" s="213">
        <v>2016</v>
      </c>
      <c r="B13724" s="213" t="s">
        <v>0</v>
      </c>
      <c r="C13724" s="213" t="s">
        <v>158</v>
      </c>
      <c r="D13724" s="213" t="s">
        <v>279</v>
      </c>
      <c r="E13724" s="213">
        <v>59</v>
      </c>
      <c r="F13724" s="213" t="s">
        <v>222</v>
      </c>
    </row>
    <row r="13725" spans="1:6" x14ac:dyDescent="0.3">
      <c r="A13725" s="213">
        <v>2016</v>
      </c>
      <c r="B13725" s="213" t="s">
        <v>0</v>
      </c>
      <c r="C13725" s="213" t="s">
        <v>158</v>
      </c>
      <c r="D13725" s="213" t="s">
        <v>24</v>
      </c>
      <c r="E13725" s="213">
        <v>579</v>
      </c>
      <c r="F13725" s="213" t="s">
        <v>222</v>
      </c>
    </row>
    <row r="13726" spans="1:6" x14ac:dyDescent="0.3">
      <c r="A13726" s="213">
        <v>2016</v>
      </c>
      <c r="B13726" s="213" t="s">
        <v>0</v>
      </c>
      <c r="C13726" s="213" t="s">
        <v>158</v>
      </c>
      <c r="D13726" s="213" t="s">
        <v>9</v>
      </c>
      <c r="E13726" s="213">
        <v>410</v>
      </c>
      <c r="F13726" s="213" t="s">
        <v>222</v>
      </c>
    </row>
    <row r="13727" spans="1:6" x14ac:dyDescent="0.3">
      <c r="A13727" s="213">
        <v>2016</v>
      </c>
      <c r="B13727" s="213" t="s">
        <v>0</v>
      </c>
      <c r="C13727" s="213" t="s">
        <v>158</v>
      </c>
      <c r="D13727" s="213" t="s">
        <v>67</v>
      </c>
      <c r="E13727" s="213">
        <v>161</v>
      </c>
      <c r="F13727" s="213" t="s">
        <v>222</v>
      </c>
    </row>
    <row r="13728" spans="1:6" x14ac:dyDescent="0.3">
      <c r="A13728" s="213">
        <v>2016</v>
      </c>
      <c r="B13728" s="213" t="s">
        <v>0</v>
      </c>
      <c r="C13728" s="213" t="s">
        <v>158</v>
      </c>
      <c r="D13728" s="213" t="s">
        <v>28</v>
      </c>
      <c r="E13728" s="213">
        <v>317</v>
      </c>
      <c r="F13728" s="213" t="s">
        <v>222</v>
      </c>
    </row>
    <row r="13729" spans="1:6" x14ac:dyDescent="0.3">
      <c r="A13729" s="213">
        <v>2016</v>
      </c>
      <c r="B13729" s="213" t="s">
        <v>0</v>
      </c>
      <c r="C13729" s="213" t="s">
        <v>158</v>
      </c>
      <c r="D13729" s="213" t="s">
        <v>31</v>
      </c>
      <c r="E13729" s="213">
        <v>155</v>
      </c>
      <c r="F13729" s="213" t="s">
        <v>222</v>
      </c>
    </row>
    <row r="13730" spans="1:6" x14ac:dyDescent="0.3">
      <c r="A13730" s="213">
        <v>2016</v>
      </c>
      <c r="B13730" s="213" t="s">
        <v>0</v>
      </c>
      <c r="C13730" s="213" t="s">
        <v>158</v>
      </c>
      <c r="D13730" s="213" t="s">
        <v>64</v>
      </c>
      <c r="E13730" s="213">
        <v>283</v>
      </c>
      <c r="F13730" s="213" t="s">
        <v>222</v>
      </c>
    </row>
    <row r="13731" spans="1:6" x14ac:dyDescent="0.3">
      <c r="A13731" s="213">
        <v>2016</v>
      </c>
      <c r="B13731" s="213" t="s">
        <v>0</v>
      </c>
      <c r="C13731" s="213" t="s">
        <v>158</v>
      </c>
      <c r="D13731" s="213" t="s">
        <v>280</v>
      </c>
      <c r="E13731" s="213">
        <v>77</v>
      </c>
      <c r="F13731" s="213" t="s">
        <v>222</v>
      </c>
    </row>
    <row r="13732" spans="1:6" x14ac:dyDescent="0.3">
      <c r="A13732" s="213">
        <v>2016</v>
      </c>
      <c r="B13732" s="213" t="s">
        <v>0</v>
      </c>
      <c r="C13732" s="213" t="s">
        <v>158</v>
      </c>
      <c r="D13732" s="213" t="s">
        <v>73</v>
      </c>
      <c r="E13732" s="213">
        <v>420</v>
      </c>
      <c r="F13732" s="213" t="s">
        <v>222</v>
      </c>
    </row>
    <row r="13733" spans="1:6" x14ac:dyDescent="0.3">
      <c r="A13733" s="213">
        <v>2016</v>
      </c>
      <c r="B13733" s="213" t="s">
        <v>0</v>
      </c>
      <c r="C13733" s="213" t="s">
        <v>158</v>
      </c>
      <c r="D13733" s="213" t="s">
        <v>26</v>
      </c>
      <c r="E13733" s="213">
        <v>208</v>
      </c>
      <c r="F13733" s="213" t="s">
        <v>222</v>
      </c>
    </row>
    <row r="13734" spans="1:6" x14ac:dyDescent="0.3">
      <c r="A13734" s="213">
        <v>2016</v>
      </c>
      <c r="B13734" s="213" t="s">
        <v>0</v>
      </c>
      <c r="C13734" s="213" t="s">
        <v>158</v>
      </c>
      <c r="D13734" s="213" t="s">
        <v>32</v>
      </c>
      <c r="E13734" s="213">
        <v>193</v>
      </c>
      <c r="F13734" s="213" t="s">
        <v>222</v>
      </c>
    </row>
    <row r="13735" spans="1:6" x14ac:dyDescent="0.3">
      <c r="A13735" s="213">
        <v>2016</v>
      </c>
      <c r="B13735" s="213" t="s">
        <v>0</v>
      </c>
      <c r="C13735" s="213" t="s">
        <v>158</v>
      </c>
      <c r="D13735" s="213" t="s">
        <v>46</v>
      </c>
      <c r="E13735" s="213">
        <v>362</v>
      </c>
      <c r="F13735" s="213" t="s">
        <v>222</v>
      </c>
    </row>
    <row r="13736" spans="1:6" x14ac:dyDescent="0.3">
      <c r="A13736" s="213">
        <v>2016</v>
      </c>
      <c r="B13736" s="213" t="s">
        <v>0</v>
      </c>
      <c r="C13736" s="213" t="s">
        <v>158</v>
      </c>
      <c r="D13736" s="213" t="s">
        <v>75</v>
      </c>
      <c r="E13736" s="213">
        <v>298</v>
      </c>
      <c r="F13736" s="213" t="s">
        <v>222</v>
      </c>
    </row>
    <row r="13737" spans="1:6" x14ac:dyDescent="0.3">
      <c r="A13737" s="213">
        <v>2016</v>
      </c>
      <c r="B13737" s="213" t="s">
        <v>0</v>
      </c>
      <c r="C13737" s="213" t="s">
        <v>158</v>
      </c>
      <c r="D13737" s="213" t="s">
        <v>10</v>
      </c>
      <c r="E13737" s="213">
        <v>749</v>
      </c>
      <c r="F13737" s="213" t="s">
        <v>222</v>
      </c>
    </row>
    <row r="13738" spans="1:6" x14ac:dyDescent="0.3">
      <c r="A13738" s="213">
        <v>2016</v>
      </c>
      <c r="B13738" s="213" t="s">
        <v>0</v>
      </c>
      <c r="C13738" s="213" t="s">
        <v>158</v>
      </c>
      <c r="D13738" s="213" t="s">
        <v>291</v>
      </c>
      <c r="E13738" s="213">
        <v>79</v>
      </c>
      <c r="F13738" s="213" t="s">
        <v>222</v>
      </c>
    </row>
    <row r="13739" spans="1:6" x14ac:dyDescent="0.3">
      <c r="A13739" s="213">
        <v>2016</v>
      </c>
      <c r="B13739" s="213" t="s">
        <v>0</v>
      </c>
      <c r="C13739" s="213" t="s">
        <v>158</v>
      </c>
      <c r="D13739" s="213" t="s">
        <v>15</v>
      </c>
      <c r="E13739" s="213">
        <v>610</v>
      </c>
      <c r="F13739" s="213" t="s">
        <v>222</v>
      </c>
    </row>
    <row r="13740" spans="1:6" x14ac:dyDescent="0.3">
      <c r="A13740" s="213">
        <v>2016</v>
      </c>
      <c r="B13740" s="213" t="s">
        <v>0</v>
      </c>
      <c r="C13740" s="213" t="s">
        <v>158</v>
      </c>
      <c r="D13740" s="213" t="s">
        <v>18</v>
      </c>
      <c r="E13740" s="213">
        <v>530</v>
      </c>
      <c r="F13740" s="213" t="s">
        <v>222</v>
      </c>
    </row>
    <row r="13741" spans="1:6" x14ac:dyDescent="0.3">
      <c r="A13741" s="213">
        <v>2016</v>
      </c>
      <c r="B13741" s="213" t="s">
        <v>0</v>
      </c>
      <c r="C13741" s="213" t="s">
        <v>158</v>
      </c>
      <c r="D13741" s="213" t="s">
        <v>77</v>
      </c>
      <c r="E13741" s="213">
        <v>190</v>
      </c>
      <c r="F13741" s="213" t="s">
        <v>222</v>
      </c>
    </row>
    <row r="13742" spans="1:6" x14ac:dyDescent="0.3">
      <c r="A13742" s="213">
        <v>2016</v>
      </c>
      <c r="B13742" s="213" t="s">
        <v>0</v>
      </c>
      <c r="C13742" s="213" t="s">
        <v>158</v>
      </c>
      <c r="D13742" s="213" t="s">
        <v>44</v>
      </c>
      <c r="E13742" s="213">
        <v>41</v>
      </c>
      <c r="F13742" s="213" t="s">
        <v>222</v>
      </c>
    </row>
    <row r="13743" spans="1:6" x14ac:dyDescent="0.3">
      <c r="A13743" s="213">
        <v>2016</v>
      </c>
      <c r="B13743" s="213" t="s">
        <v>0</v>
      </c>
      <c r="C13743" s="213" t="s">
        <v>158</v>
      </c>
      <c r="D13743" s="213" t="s">
        <v>71</v>
      </c>
      <c r="E13743" s="213">
        <v>224</v>
      </c>
      <c r="F13743" s="213" t="s">
        <v>222</v>
      </c>
    </row>
    <row r="13744" spans="1:6" x14ac:dyDescent="0.3">
      <c r="A13744" s="213">
        <v>2016</v>
      </c>
      <c r="B13744" s="213" t="s">
        <v>0</v>
      </c>
      <c r="C13744" s="213" t="s">
        <v>158</v>
      </c>
      <c r="D13744" s="213" t="s">
        <v>52</v>
      </c>
      <c r="E13744" s="213">
        <v>59</v>
      </c>
      <c r="F13744" s="213" t="s">
        <v>222</v>
      </c>
    </row>
    <row r="13745" spans="1:6" x14ac:dyDescent="0.3">
      <c r="A13745" s="213">
        <v>2016</v>
      </c>
      <c r="B13745" s="213" t="s">
        <v>0</v>
      </c>
      <c r="C13745" s="213" t="s">
        <v>158</v>
      </c>
      <c r="D13745" s="213" t="s">
        <v>20</v>
      </c>
      <c r="E13745" s="213">
        <v>353</v>
      </c>
      <c r="F13745" s="213" t="s">
        <v>222</v>
      </c>
    </row>
    <row r="13746" spans="1:6" x14ac:dyDescent="0.3">
      <c r="A13746" s="213">
        <v>2016</v>
      </c>
      <c r="B13746" s="213" t="s">
        <v>0</v>
      </c>
      <c r="C13746" s="213" t="s">
        <v>158</v>
      </c>
      <c r="D13746" s="213" t="s">
        <v>95</v>
      </c>
      <c r="E13746" s="213">
        <v>562</v>
      </c>
      <c r="F13746" s="213" t="s">
        <v>222</v>
      </c>
    </row>
    <row r="13747" spans="1:6" x14ac:dyDescent="0.3">
      <c r="A13747" s="213">
        <v>2016</v>
      </c>
      <c r="B13747" s="213" t="s">
        <v>0</v>
      </c>
      <c r="C13747" s="213" t="s">
        <v>158</v>
      </c>
      <c r="D13747" s="213" t="s">
        <v>30</v>
      </c>
      <c r="E13747" s="213">
        <v>70</v>
      </c>
      <c r="F13747" s="213" t="s">
        <v>222</v>
      </c>
    </row>
    <row r="13748" spans="1:6" x14ac:dyDescent="0.3">
      <c r="A13748" s="213">
        <v>2016</v>
      </c>
      <c r="B13748" s="213" t="s">
        <v>0</v>
      </c>
      <c r="C13748" s="213" t="s">
        <v>158</v>
      </c>
      <c r="D13748" s="213" t="s">
        <v>281</v>
      </c>
      <c r="E13748" s="292">
        <v>1350</v>
      </c>
      <c r="F13748" s="213" t="s">
        <v>222</v>
      </c>
    </row>
    <row r="13749" spans="1:6" x14ac:dyDescent="0.3">
      <c r="A13749" s="213">
        <v>2016</v>
      </c>
      <c r="B13749" s="213" t="s">
        <v>0</v>
      </c>
      <c r="C13749" s="213" t="s">
        <v>158</v>
      </c>
      <c r="D13749" s="213" t="s">
        <v>282</v>
      </c>
      <c r="E13749" s="213">
        <v>122</v>
      </c>
      <c r="F13749" s="213" t="s">
        <v>222</v>
      </c>
    </row>
    <row r="13750" spans="1:6" x14ac:dyDescent="0.3">
      <c r="A13750" s="213">
        <v>2016</v>
      </c>
      <c r="B13750" s="213" t="s">
        <v>0</v>
      </c>
      <c r="C13750" s="213" t="s">
        <v>158</v>
      </c>
      <c r="D13750" s="213" t="s">
        <v>145</v>
      </c>
      <c r="E13750" s="292">
        <v>6299</v>
      </c>
      <c r="F13750" s="213" t="s">
        <v>222</v>
      </c>
    </row>
    <row r="13751" spans="1:6" x14ac:dyDescent="0.3">
      <c r="A13751" s="213">
        <v>2016</v>
      </c>
      <c r="B13751" s="213" t="s">
        <v>0</v>
      </c>
      <c r="C13751" s="213" t="s">
        <v>158</v>
      </c>
      <c r="D13751" s="213" t="s">
        <v>146</v>
      </c>
      <c r="E13751" s="292">
        <v>3211</v>
      </c>
      <c r="F13751" s="213" t="s">
        <v>222</v>
      </c>
    </row>
    <row r="13752" spans="1:6" x14ac:dyDescent="0.3">
      <c r="A13752" s="213">
        <v>2016</v>
      </c>
      <c r="B13752" s="213" t="s">
        <v>0</v>
      </c>
      <c r="C13752" s="213" t="s">
        <v>158</v>
      </c>
      <c r="D13752" s="213" t="s">
        <v>147</v>
      </c>
      <c r="E13752" s="292">
        <v>7273</v>
      </c>
      <c r="F13752" s="213" t="s">
        <v>222</v>
      </c>
    </row>
    <row r="13753" spans="1:6" x14ac:dyDescent="0.3">
      <c r="A13753" s="213">
        <v>2016</v>
      </c>
      <c r="B13753" s="213" t="s">
        <v>0</v>
      </c>
      <c r="C13753" s="213" t="s">
        <v>81</v>
      </c>
      <c r="D13753" s="213" t="s">
        <v>59</v>
      </c>
      <c r="E13753" s="213">
        <v>49</v>
      </c>
      <c r="F13753" s="213" t="s">
        <v>222</v>
      </c>
    </row>
    <row r="13754" spans="1:6" x14ac:dyDescent="0.3">
      <c r="A13754" s="213">
        <v>2016</v>
      </c>
      <c r="B13754" s="213" t="s">
        <v>0</v>
      </c>
      <c r="C13754" s="213" t="s">
        <v>81</v>
      </c>
      <c r="D13754" s="213" t="s">
        <v>79</v>
      </c>
      <c r="E13754" s="213">
        <v>571</v>
      </c>
      <c r="F13754" s="213" t="s">
        <v>222</v>
      </c>
    </row>
    <row r="13755" spans="1:6" x14ac:dyDescent="0.3">
      <c r="A13755" s="213">
        <v>2016</v>
      </c>
      <c r="B13755" s="213" t="s">
        <v>0</v>
      </c>
      <c r="C13755" s="213" t="s">
        <v>81</v>
      </c>
      <c r="D13755" s="213" t="s">
        <v>17</v>
      </c>
      <c r="E13755" s="213">
        <v>377</v>
      </c>
      <c r="F13755" s="213" t="s">
        <v>222</v>
      </c>
    </row>
    <row r="13756" spans="1:6" x14ac:dyDescent="0.3">
      <c r="A13756" s="213">
        <v>2016</v>
      </c>
      <c r="B13756" s="213" t="s">
        <v>0</v>
      </c>
      <c r="C13756" s="213" t="s">
        <v>81</v>
      </c>
      <c r="D13756" s="213" t="s">
        <v>274</v>
      </c>
      <c r="E13756" s="213">
        <v>30</v>
      </c>
      <c r="F13756" s="213" t="s">
        <v>222</v>
      </c>
    </row>
    <row r="13757" spans="1:6" x14ac:dyDescent="0.3">
      <c r="A13757" s="213">
        <v>2016</v>
      </c>
      <c r="B13757" s="213" t="s">
        <v>0</v>
      </c>
      <c r="C13757" s="213" t="s">
        <v>81</v>
      </c>
      <c r="D13757" s="213" t="s">
        <v>66</v>
      </c>
      <c r="E13757" s="213">
        <v>91</v>
      </c>
      <c r="F13757" s="213" t="s">
        <v>222</v>
      </c>
    </row>
    <row r="13758" spans="1:6" x14ac:dyDescent="0.3">
      <c r="A13758" s="213">
        <v>2016</v>
      </c>
      <c r="B13758" s="213" t="s">
        <v>0</v>
      </c>
      <c r="C13758" s="213" t="s">
        <v>81</v>
      </c>
      <c r="D13758" s="213" t="s">
        <v>283</v>
      </c>
      <c r="E13758" s="213">
        <v>43</v>
      </c>
      <c r="F13758" s="213" t="s">
        <v>222</v>
      </c>
    </row>
    <row r="13759" spans="1:6" x14ac:dyDescent="0.3">
      <c r="A13759" s="213">
        <v>2016</v>
      </c>
      <c r="B13759" s="213" t="s">
        <v>0</v>
      </c>
      <c r="C13759" s="213" t="s">
        <v>81</v>
      </c>
      <c r="D13759" s="213" t="s">
        <v>11</v>
      </c>
      <c r="E13759" s="213">
        <v>647</v>
      </c>
      <c r="F13759" s="213" t="s">
        <v>222</v>
      </c>
    </row>
    <row r="13760" spans="1:6" x14ac:dyDescent="0.3">
      <c r="A13760" s="213">
        <v>2016</v>
      </c>
      <c r="B13760" s="213" t="s">
        <v>0</v>
      </c>
      <c r="C13760" s="213" t="s">
        <v>81</v>
      </c>
      <c r="D13760" s="213" t="s">
        <v>56</v>
      </c>
      <c r="E13760" s="213">
        <v>121</v>
      </c>
      <c r="F13760" s="213" t="s">
        <v>222</v>
      </c>
    </row>
    <row r="13761" spans="1:6" x14ac:dyDescent="0.3">
      <c r="A13761" s="213">
        <v>2016</v>
      </c>
      <c r="B13761" s="213" t="s">
        <v>0</v>
      </c>
      <c r="C13761" s="213" t="s">
        <v>81</v>
      </c>
      <c r="D13761" s="213" t="s">
        <v>29</v>
      </c>
      <c r="E13761" s="213">
        <v>170</v>
      </c>
      <c r="F13761" s="213" t="s">
        <v>222</v>
      </c>
    </row>
    <row r="13762" spans="1:6" x14ac:dyDescent="0.3">
      <c r="A13762" s="213">
        <v>2016</v>
      </c>
      <c r="B13762" s="213" t="s">
        <v>0</v>
      </c>
      <c r="C13762" s="213" t="s">
        <v>81</v>
      </c>
      <c r="D13762" s="213" t="s">
        <v>47</v>
      </c>
      <c r="E13762" s="213">
        <v>450</v>
      </c>
      <c r="F13762" s="213" t="s">
        <v>222</v>
      </c>
    </row>
    <row r="13763" spans="1:6" x14ac:dyDescent="0.3">
      <c r="A13763" s="213">
        <v>2016</v>
      </c>
      <c r="B13763" s="213" t="s">
        <v>0</v>
      </c>
      <c r="C13763" s="213" t="s">
        <v>81</v>
      </c>
      <c r="D13763" s="213" t="s">
        <v>57</v>
      </c>
      <c r="E13763" s="213">
        <v>94</v>
      </c>
      <c r="F13763" s="213" t="s">
        <v>222</v>
      </c>
    </row>
    <row r="13764" spans="1:6" x14ac:dyDescent="0.3">
      <c r="A13764" s="213">
        <v>2016</v>
      </c>
      <c r="B13764" s="213" t="s">
        <v>0</v>
      </c>
      <c r="C13764" s="213" t="s">
        <v>81</v>
      </c>
      <c r="D13764" s="213" t="s">
        <v>74</v>
      </c>
      <c r="E13764" s="213">
        <v>401</v>
      </c>
      <c r="F13764" s="213" t="s">
        <v>222</v>
      </c>
    </row>
    <row r="13765" spans="1:6" x14ac:dyDescent="0.3">
      <c r="A13765" s="213">
        <v>2016</v>
      </c>
      <c r="B13765" s="213" t="s">
        <v>0</v>
      </c>
      <c r="C13765" s="213" t="s">
        <v>81</v>
      </c>
      <c r="D13765" s="213" t="s">
        <v>53</v>
      </c>
      <c r="E13765" s="213">
        <v>60</v>
      </c>
      <c r="F13765" s="213" t="s">
        <v>222</v>
      </c>
    </row>
    <row r="13766" spans="1:6" x14ac:dyDescent="0.3">
      <c r="A13766" s="213">
        <v>2016</v>
      </c>
      <c r="B13766" s="213" t="s">
        <v>0</v>
      </c>
      <c r="C13766" s="213" t="s">
        <v>81</v>
      </c>
      <c r="D13766" s="213" t="s">
        <v>33</v>
      </c>
      <c r="E13766" s="213">
        <v>104</v>
      </c>
      <c r="F13766" s="213" t="s">
        <v>222</v>
      </c>
    </row>
    <row r="13767" spans="1:6" x14ac:dyDescent="0.3">
      <c r="A13767" s="213">
        <v>2016</v>
      </c>
      <c r="B13767" s="213" t="s">
        <v>0</v>
      </c>
      <c r="C13767" s="213" t="s">
        <v>81</v>
      </c>
      <c r="D13767" s="213" t="s">
        <v>60</v>
      </c>
      <c r="E13767" s="213">
        <v>176</v>
      </c>
      <c r="F13767" s="213" t="s">
        <v>222</v>
      </c>
    </row>
    <row r="13768" spans="1:6" x14ac:dyDescent="0.3">
      <c r="A13768" s="213">
        <v>2016</v>
      </c>
      <c r="B13768" s="213" t="s">
        <v>0</v>
      </c>
      <c r="C13768" s="213" t="s">
        <v>81</v>
      </c>
      <c r="D13768" s="213" t="s">
        <v>25</v>
      </c>
      <c r="E13768" s="213">
        <v>448</v>
      </c>
      <c r="F13768" s="213" t="s">
        <v>222</v>
      </c>
    </row>
    <row r="13769" spans="1:6" x14ac:dyDescent="0.3">
      <c r="A13769" s="213">
        <v>2016</v>
      </c>
      <c r="B13769" s="213" t="s">
        <v>0</v>
      </c>
      <c r="C13769" s="213" t="s">
        <v>81</v>
      </c>
      <c r="D13769" s="213" t="s">
        <v>7</v>
      </c>
      <c r="E13769" s="213">
        <v>543</v>
      </c>
      <c r="F13769" s="213" t="s">
        <v>222</v>
      </c>
    </row>
    <row r="13770" spans="1:6" x14ac:dyDescent="0.3">
      <c r="A13770" s="213">
        <v>2016</v>
      </c>
      <c r="B13770" s="213" t="s">
        <v>0</v>
      </c>
      <c r="C13770" s="213" t="s">
        <v>81</v>
      </c>
      <c r="D13770" s="213" t="s">
        <v>36</v>
      </c>
      <c r="E13770" s="213">
        <v>143</v>
      </c>
      <c r="F13770" s="213" t="s">
        <v>222</v>
      </c>
    </row>
    <row r="13771" spans="1:6" x14ac:dyDescent="0.3">
      <c r="A13771" s="213">
        <v>2016</v>
      </c>
      <c r="B13771" s="213" t="s">
        <v>0</v>
      </c>
      <c r="C13771" s="213" t="s">
        <v>81</v>
      </c>
      <c r="D13771" s="213" t="s">
        <v>21</v>
      </c>
      <c r="E13771" s="213">
        <v>178</v>
      </c>
      <c r="F13771" s="213" t="s">
        <v>222</v>
      </c>
    </row>
    <row r="13772" spans="1:6" x14ac:dyDescent="0.3">
      <c r="A13772" s="213">
        <v>2016</v>
      </c>
      <c r="B13772" s="213" t="s">
        <v>0</v>
      </c>
      <c r="C13772" s="213" t="s">
        <v>81</v>
      </c>
      <c r="D13772" s="213" t="s">
        <v>16</v>
      </c>
      <c r="E13772" s="213">
        <v>393</v>
      </c>
      <c r="F13772" s="213" t="s">
        <v>222</v>
      </c>
    </row>
    <row r="13773" spans="1:6" x14ac:dyDescent="0.3">
      <c r="A13773" s="213">
        <v>2016</v>
      </c>
      <c r="B13773" s="213" t="s">
        <v>0</v>
      </c>
      <c r="C13773" s="213" t="s">
        <v>81</v>
      </c>
      <c r="D13773" s="213" t="s">
        <v>2</v>
      </c>
      <c r="E13773" s="213">
        <v>884</v>
      </c>
      <c r="F13773" s="213" t="s">
        <v>222</v>
      </c>
    </row>
    <row r="13774" spans="1:6" x14ac:dyDescent="0.3">
      <c r="A13774" s="213">
        <v>2016</v>
      </c>
      <c r="B13774" s="213" t="s">
        <v>0</v>
      </c>
      <c r="C13774" s="213" t="s">
        <v>81</v>
      </c>
      <c r="D13774" s="213" t="s">
        <v>4</v>
      </c>
      <c r="E13774" s="213">
        <v>942</v>
      </c>
      <c r="F13774" s="213" t="s">
        <v>222</v>
      </c>
    </row>
    <row r="13775" spans="1:6" x14ac:dyDescent="0.3">
      <c r="A13775" s="213">
        <v>2016</v>
      </c>
      <c r="B13775" s="213" t="s">
        <v>0</v>
      </c>
      <c r="C13775" s="213" t="s">
        <v>81</v>
      </c>
      <c r="D13775" s="213" t="s">
        <v>38</v>
      </c>
      <c r="E13775" s="213">
        <v>75</v>
      </c>
      <c r="F13775" s="213" t="s">
        <v>222</v>
      </c>
    </row>
    <row r="13776" spans="1:6" x14ac:dyDescent="0.3">
      <c r="A13776" s="213">
        <v>2016</v>
      </c>
      <c r="B13776" s="213" t="s">
        <v>0</v>
      </c>
      <c r="C13776" s="213" t="s">
        <v>81</v>
      </c>
      <c r="D13776" s="213" t="s">
        <v>275</v>
      </c>
      <c r="E13776" s="213">
        <v>102</v>
      </c>
      <c r="F13776" s="213" t="s">
        <v>222</v>
      </c>
    </row>
    <row r="13777" spans="1:6" x14ac:dyDescent="0.3">
      <c r="A13777" s="213">
        <v>2016</v>
      </c>
      <c r="B13777" s="213" t="s">
        <v>0</v>
      </c>
      <c r="C13777" s="213" t="s">
        <v>81</v>
      </c>
      <c r="D13777" s="213" t="s">
        <v>8</v>
      </c>
      <c r="E13777" s="213">
        <v>339</v>
      </c>
      <c r="F13777" s="213" t="s">
        <v>222</v>
      </c>
    </row>
    <row r="13778" spans="1:6" x14ac:dyDescent="0.3">
      <c r="A13778" s="213">
        <v>2016</v>
      </c>
      <c r="B13778" s="213" t="s">
        <v>0</v>
      </c>
      <c r="C13778" s="213" t="s">
        <v>81</v>
      </c>
      <c r="D13778" s="213" t="s">
        <v>78</v>
      </c>
      <c r="E13778" s="213">
        <v>435</v>
      </c>
      <c r="F13778" s="213" t="s">
        <v>222</v>
      </c>
    </row>
    <row r="13779" spans="1:6" x14ac:dyDescent="0.3">
      <c r="A13779" s="213">
        <v>2016</v>
      </c>
      <c r="B13779" s="213" t="s">
        <v>0</v>
      </c>
      <c r="C13779" s="213" t="s">
        <v>81</v>
      </c>
      <c r="D13779" s="213" t="s">
        <v>27</v>
      </c>
      <c r="E13779" s="213">
        <v>324</v>
      </c>
      <c r="F13779" s="213" t="s">
        <v>222</v>
      </c>
    </row>
    <row r="13780" spans="1:6" x14ac:dyDescent="0.3">
      <c r="A13780" s="213">
        <v>2016</v>
      </c>
      <c r="B13780" s="213" t="s">
        <v>0</v>
      </c>
      <c r="C13780" s="213" t="s">
        <v>81</v>
      </c>
      <c r="D13780" s="213" t="s">
        <v>13</v>
      </c>
      <c r="E13780" s="213">
        <v>159</v>
      </c>
      <c r="F13780" s="213" t="s">
        <v>222</v>
      </c>
    </row>
    <row r="13781" spans="1:6" x14ac:dyDescent="0.3">
      <c r="A13781" s="213">
        <v>2016</v>
      </c>
      <c r="B13781" s="213" t="s">
        <v>0</v>
      </c>
      <c r="C13781" s="213" t="s">
        <v>81</v>
      </c>
      <c r="D13781" s="213" t="s">
        <v>70</v>
      </c>
      <c r="E13781" s="213">
        <v>406</v>
      </c>
      <c r="F13781" s="213" t="s">
        <v>222</v>
      </c>
    </row>
    <row r="13782" spans="1:6" x14ac:dyDescent="0.3">
      <c r="A13782" s="213">
        <v>2016</v>
      </c>
      <c r="B13782" s="213" t="s">
        <v>0</v>
      </c>
      <c r="C13782" s="213" t="s">
        <v>81</v>
      </c>
      <c r="D13782" s="213" t="s">
        <v>72</v>
      </c>
      <c r="E13782" s="213">
        <v>102</v>
      </c>
      <c r="F13782" s="213" t="s">
        <v>222</v>
      </c>
    </row>
    <row r="13783" spans="1:6" x14ac:dyDescent="0.3">
      <c r="A13783" s="213">
        <v>2016</v>
      </c>
      <c r="B13783" s="213" t="s">
        <v>0</v>
      </c>
      <c r="C13783" s="213" t="s">
        <v>81</v>
      </c>
      <c r="D13783" s="213" t="s">
        <v>276</v>
      </c>
      <c r="E13783" s="213">
        <v>39</v>
      </c>
      <c r="F13783" s="213" t="s">
        <v>222</v>
      </c>
    </row>
    <row r="13784" spans="1:6" x14ac:dyDescent="0.3">
      <c r="A13784" s="213">
        <v>2016</v>
      </c>
      <c r="B13784" s="213" t="s">
        <v>0</v>
      </c>
      <c r="C13784" s="213" t="s">
        <v>81</v>
      </c>
      <c r="D13784" s="213" t="s">
        <v>6</v>
      </c>
      <c r="E13784" s="292">
        <v>1005</v>
      </c>
      <c r="F13784" s="213" t="s">
        <v>222</v>
      </c>
    </row>
    <row r="13785" spans="1:6" x14ac:dyDescent="0.3">
      <c r="A13785" s="213">
        <v>2016</v>
      </c>
      <c r="B13785" s="213" t="s">
        <v>0</v>
      </c>
      <c r="C13785" s="213" t="s">
        <v>81</v>
      </c>
      <c r="D13785" s="213" t="s">
        <v>62</v>
      </c>
      <c r="E13785" s="213">
        <v>252</v>
      </c>
      <c r="F13785" s="213" t="s">
        <v>222</v>
      </c>
    </row>
    <row r="13786" spans="1:6" x14ac:dyDescent="0.3">
      <c r="A13786" s="213">
        <v>2016</v>
      </c>
      <c r="B13786" s="213" t="s">
        <v>0</v>
      </c>
      <c r="C13786" s="213" t="s">
        <v>81</v>
      </c>
      <c r="D13786" s="213" t="s">
        <v>5</v>
      </c>
      <c r="E13786" s="213">
        <v>673</v>
      </c>
      <c r="F13786" s="213" t="s">
        <v>222</v>
      </c>
    </row>
    <row r="13787" spans="1:6" x14ac:dyDescent="0.3">
      <c r="A13787" s="213">
        <v>2016</v>
      </c>
      <c r="B13787" s="213" t="s">
        <v>0</v>
      </c>
      <c r="C13787" s="213" t="s">
        <v>81</v>
      </c>
      <c r="D13787" s="213" t="s">
        <v>76</v>
      </c>
      <c r="E13787" s="213">
        <v>391</v>
      </c>
      <c r="F13787" s="213" t="s">
        <v>222</v>
      </c>
    </row>
    <row r="13788" spans="1:6" x14ac:dyDescent="0.3">
      <c r="A13788" s="213">
        <v>2016</v>
      </c>
      <c r="B13788" s="213" t="s">
        <v>0</v>
      </c>
      <c r="C13788" s="213" t="s">
        <v>81</v>
      </c>
      <c r="D13788" s="213" t="s">
        <v>63</v>
      </c>
      <c r="E13788" s="213">
        <v>76</v>
      </c>
      <c r="F13788" s="213" t="s">
        <v>222</v>
      </c>
    </row>
    <row r="13789" spans="1:6" x14ac:dyDescent="0.3">
      <c r="A13789" s="213">
        <v>2016</v>
      </c>
      <c r="B13789" s="213" t="s">
        <v>0</v>
      </c>
      <c r="C13789" s="213" t="s">
        <v>81</v>
      </c>
      <c r="D13789" s="213" t="s">
        <v>43</v>
      </c>
      <c r="E13789" s="213">
        <v>86</v>
      </c>
      <c r="F13789" s="213" t="s">
        <v>222</v>
      </c>
    </row>
    <row r="13790" spans="1:6" x14ac:dyDescent="0.3">
      <c r="A13790" s="213">
        <v>2016</v>
      </c>
      <c r="B13790" s="213" t="s">
        <v>0</v>
      </c>
      <c r="C13790" s="213" t="s">
        <v>81</v>
      </c>
      <c r="D13790" s="213" t="s">
        <v>65</v>
      </c>
      <c r="E13790" s="213">
        <v>95</v>
      </c>
      <c r="F13790" s="213" t="s">
        <v>222</v>
      </c>
    </row>
    <row r="13791" spans="1:6" x14ac:dyDescent="0.3">
      <c r="A13791" s="213">
        <v>2016</v>
      </c>
      <c r="B13791" s="213" t="s">
        <v>0</v>
      </c>
      <c r="C13791" s="213" t="s">
        <v>81</v>
      </c>
      <c r="D13791" s="213" t="s">
        <v>22</v>
      </c>
      <c r="E13791" s="213">
        <v>147</v>
      </c>
      <c r="F13791" s="213" t="s">
        <v>222</v>
      </c>
    </row>
    <row r="13792" spans="1:6" x14ac:dyDescent="0.3">
      <c r="A13792" s="213">
        <v>2016</v>
      </c>
      <c r="B13792" s="213" t="s">
        <v>0</v>
      </c>
      <c r="C13792" s="213" t="s">
        <v>81</v>
      </c>
      <c r="D13792" s="213" t="s">
        <v>61</v>
      </c>
      <c r="E13792" s="213">
        <v>66</v>
      </c>
      <c r="F13792" s="213" t="s">
        <v>222</v>
      </c>
    </row>
    <row r="13793" spans="1:6" x14ac:dyDescent="0.3">
      <c r="A13793" s="213">
        <v>2016</v>
      </c>
      <c r="B13793" s="213" t="s">
        <v>0</v>
      </c>
      <c r="C13793" s="213" t="s">
        <v>81</v>
      </c>
      <c r="D13793" s="213" t="s">
        <v>23</v>
      </c>
      <c r="E13793" s="213">
        <v>190</v>
      </c>
      <c r="F13793" s="213" t="s">
        <v>222</v>
      </c>
    </row>
    <row r="13794" spans="1:6" x14ac:dyDescent="0.3">
      <c r="A13794" s="213">
        <v>2016</v>
      </c>
      <c r="B13794" s="213" t="s">
        <v>0</v>
      </c>
      <c r="C13794" s="213" t="s">
        <v>81</v>
      </c>
      <c r="D13794" s="213" t="s">
        <v>12</v>
      </c>
      <c r="E13794" s="213">
        <v>108</v>
      </c>
      <c r="F13794" s="213" t="s">
        <v>222</v>
      </c>
    </row>
    <row r="13795" spans="1:6" x14ac:dyDescent="0.3">
      <c r="A13795" s="213">
        <v>2016</v>
      </c>
      <c r="B13795" s="213" t="s">
        <v>0</v>
      </c>
      <c r="C13795" s="213" t="s">
        <v>81</v>
      </c>
      <c r="D13795" s="213" t="s">
        <v>278</v>
      </c>
      <c r="E13795" s="213">
        <v>227</v>
      </c>
      <c r="F13795" s="213" t="s">
        <v>222</v>
      </c>
    </row>
    <row r="13796" spans="1:6" x14ac:dyDescent="0.3">
      <c r="A13796" s="213">
        <v>2016</v>
      </c>
      <c r="B13796" s="213" t="s">
        <v>0</v>
      </c>
      <c r="C13796" s="213" t="s">
        <v>81</v>
      </c>
      <c r="D13796" s="213" t="s">
        <v>19</v>
      </c>
      <c r="E13796" s="213">
        <v>247</v>
      </c>
      <c r="F13796" s="213" t="s">
        <v>222</v>
      </c>
    </row>
    <row r="13797" spans="1:6" x14ac:dyDescent="0.3">
      <c r="A13797" s="213">
        <v>2016</v>
      </c>
      <c r="B13797" s="213" t="s">
        <v>0</v>
      </c>
      <c r="C13797" s="213" t="s">
        <v>81</v>
      </c>
      <c r="D13797" s="213" t="s">
        <v>45</v>
      </c>
      <c r="E13797" s="213">
        <v>38</v>
      </c>
      <c r="F13797" s="213" t="s">
        <v>222</v>
      </c>
    </row>
    <row r="13798" spans="1:6" x14ac:dyDescent="0.3">
      <c r="A13798" s="213">
        <v>2016</v>
      </c>
      <c r="B13798" s="213" t="s">
        <v>0</v>
      </c>
      <c r="C13798" s="213" t="s">
        <v>81</v>
      </c>
      <c r="D13798" s="213" t="s">
        <v>48</v>
      </c>
      <c r="E13798" s="213">
        <v>155</v>
      </c>
      <c r="F13798" s="213" t="s">
        <v>222</v>
      </c>
    </row>
    <row r="13799" spans="1:6" x14ac:dyDescent="0.3">
      <c r="A13799" s="213">
        <v>2016</v>
      </c>
      <c r="B13799" s="213" t="s">
        <v>0</v>
      </c>
      <c r="C13799" s="213" t="s">
        <v>81</v>
      </c>
      <c r="D13799" s="213" t="s">
        <v>34</v>
      </c>
      <c r="E13799" s="213">
        <v>82</v>
      </c>
      <c r="F13799" s="213" t="s">
        <v>222</v>
      </c>
    </row>
    <row r="13800" spans="1:6" x14ac:dyDescent="0.3">
      <c r="A13800" s="213">
        <v>2016</v>
      </c>
      <c r="B13800" s="213" t="s">
        <v>0</v>
      </c>
      <c r="C13800" s="213" t="s">
        <v>81</v>
      </c>
      <c r="D13800" s="213" t="s">
        <v>3</v>
      </c>
      <c r="E13800" s="213">
        <v>832</v>
      </c>
      <c r="F13800" s="213" t="s">
        <v>222</v>
      </c>
    </row>
    <row r="13801" spans="1:6" x14ac:dyDescent="0.3">
      <c r="A13801" s="213">
        <v>2016</v>
      </c>
      <c r="B13801" s="213" t="s">
        <v>0</v>
      </c>
      <c r="C13801" s="213" t="s">
        <v>81</v>
      </c>
      <c r="D13801" s="213" t="s">
        <v>80</v>
      </c>
      <c r="E13801" s="213">
        <v>250</v>
      </c>
      <c r="F13801" s="213" t="s">
        <v>222</v>
      </c>
    </row>
    <row r="13802" spans="1:6" x14ac:dyDescent="0.3">
      <c r="A13802" s="213">
        <v>2016</v>
      </c>
      <c r="B13802" s="213" t="s">
        <v>0</v>
      </c>
      <c r="C13802" s="213" t="s">
        <v>81</v>
      </c>
      <c r="D13802" s="213" t="s">
        <v>39</v>
      </c>
      <c r="E13802" s="213">
        <v>124</v>
      </c>
      <c r="F13802" s="213" t="s">
        <v>222</v>
      </c>
    </row>
    <row r="13803" spans="1:6" x14ac:dyDescent="0.3">
      <c r="A13803" s="213">
        <v>2016</v>
      </c>
      <c r="B13803" s="213" t="s">
        <v>0</v>
      </c>
      <c r="C13803" s="213" t="s">
        <v>81</v>
      </c>
      <c r="D13803" s="213" t="s">
        <v>14</v>
      </c>
      <c r="E13803" s="213">
        <v>550</v>
      </c>
      <c r="F13803" s="213" t="s">
        <v>222</v>
      </c>
    </row>
    <row r="13804" spans="1:6" x14ac:dyDescent="0.3">
      <c r="A13804" s="213">
        <v>2016</v>
      </c>
      <c r="B13804" s="213" t="s">
        <v>0</v>
      </c>
      <c r="C13804" s="213" t="s">
        <v>81</v>
      </c>
      <c r="D13804" s="213" t="s">
        <v>68</v>
      </c>
      <c r="E13804" s="213">
        <v>106</v>
      </c>
      <c r="F13804" s="213" t="s">
        <v>222</v>
      </c>
    </row>
    <row r="13805" spans="1:6" x14ac:dyDescent="0.3">
      <c r="A13805" s="213">
        <v>2016</v>
      </c>
      <c r="B13805" s="213" t="s">
        <v>0</v>
      </c>
      <c r="C13805" s="213" t="s">
        <v>81</v>
      </c>
      <c r="D13805" s="213" t="s">
        <v>69</v>
      </c>
      <c r="E13805" s="213">
        <v>103</v>
      </c>
      <c r="F13805" s="213" t="s">
        <v>222</v>
      </c>
    </row>
    <row r="13806" spans="1:6" x14ac:dyDescent="0.3">
      <c r="A13806" s="213">
        <v>2016</v>
      </c>
      <c r="B13806" s="213" t="s">
        <v>0</v>
      </c>
      <c r="C13806" s="213" t="s">
        <v>81</v>
      </c>
      <c r="D13806" s="213" t="s">
        <v>279</v>
      </c>
      <c r="E13806" s="213">
        <v>49</v>
      </c>
      <c r="F13806" s="213" t="s">
        <v>222</v>
      </c>
    </row>
    <row r="13807" spans="1:6" x14ac:dyDescent="0.3">
      <c r="A13807" s="213">
        <v>2016</v>
      </c>
      <c r="B13807" s="213" t="s">
        <v>0</v>
      </c>
      <c r="C13807" s="213" t="s">
        <v>81</v>
      </c>
      <c r="D13807" s="213" t="s">
        <v>24</v>
      </c>
      <c r="E13807" s="213">
        <v>586</v>
      </c>
      <c r="F13807" s="213" t="s">
        <v>222</v>
      </c>
    </row>
    <row r="13808" spans="1:6" x14ac:dyDescent="0.3">
      <c r="A13808" s="213">
        <v>2016</v>
      </c>
      <c r="B13808" s="213" t="s">
        <v>0</v>
      </c>
      <c r="C13808" s="213" t="s">
        <v>81</v>
      </c>
      <c r="D13808" s="213" t="s">
        <v>9</v>
      </c>
      <c r="E13808" s="213">
        <v>400</v>
      </c>
      <c r="F13808" s="213" t="s">
        <v>222</v>
      </c>
    </row>
    <row r="13809" spans="1:6" x14ac:dyDescent="0.3">
      <c r="A13809" s="213">
        <v>2016</v>
      </c>
      <c r="B13809" s="213" t="s">
        <v>0</v>
      </c>
      <c r="C13809" s="213" t="s">
        <v>81</v>
      </c>
      <c r="D13809" s="213" t="s">
        <v>67</v>
      </c>
      <c r="E13809" s="213">
        <v>162</v>
      </c>
      <c r="F13809" s="213" t="s">
        <v>222</v>
      </c>
    </row>
    <row r="13810" spans="1:6" x14ac:dyDescent="0.3">
      <c r="A13810" s="213">
        <v>2016</v>
      </c>
      <c r="B13810" s="213" t="s">
        <v>0</v>
      </c>
      <c r="C13810" s="213" t="s">
        <v>81</v>
      </c>
      <c r="D13810" s="213" t="s">
        <v>28</v>
      </c>
      <c r="E13810" s="213">
        <v>290</v>
      </c>
      <c r="F13810" s="213" t="s">
        <v>222</v>
      </c>
    </row>
    <row r="13811" spans="1:6" x14ac:dyDescent="0.3">
      <c r="A13811" s="213">
        <v>2016</v>
      </c>
      <c r="B13811" s="213" t="s">
        <v>0</v>
      </c>
      <c r="C13811" s="213" t="s">
        <v>81</v>
      </c>
      <c r="D13811" s="213" t="s">
        <v>31</v>
      </c>
      <c r="E13811" s="213">
        <v>149</v>
      </c>
      <c r="F13811" s="213" t="s">
        <v>222</v>
      </c>
    </row>
    <row r="13812" spans="1:6" x14ac:dyDescent="0.3">
      <c r="A13812" s="213">
        <v>2016</v>
      </c>
      <c r="B13812" s="213" t="s">
        <v>0</v>
      </c>
      <c r="C13812" s="213" t="s">
        <v>81</v>
      </c>
      <c r="D13812" s="213" t="s">
        <v>64</v>
      </c>
      <c r="E13812" s="213">
        <v>257</v>
      </c>
      <c r="F13812" s="213" t="s">
        <v>222</v>
      </c>
    </row>
    <row r="13813" spans="1:6" x14ac:dyDescent="0.3">
      <c r="A13813" s="213">
        <v>2016</v>
      </c>
      <c r="B13813" s="213" t="s">
        <v>0</v>
      </c>
      <c r="C13813" s="213" t="s">
        <v>81</v>
      </c>
      <c r="D13813" s="213" t="s">
        <v>280</v>
      </c>
      <c r="E13813" s="213">
        <v>64</v>
      </c>
      <c r="F13813" s="213" t="s">
        <v>222</v>
      </c>
    </row>
    <row r="13814" spans="1:6" x14ac:dyDescent="0.3">
      <c r="A13814" s="213">
        <v>2016</v>
      </c>
      <c r="B13814" s="213" t="s">
        <v>0</v>
      </c>
      <c r="C13814" s="213" t="s">
        <v>81</v>
      </c>
      <c r="D13814" s="213" t="s">
        <v>73</v>
      </c>
      <c r="E13814" s="213">
        <v>369</v>
      </c>
      <c r="F13814" s="213" t="s">
        <v>222</v>
      </c>
    </row>
    <row r="13815" spans="1:6" x14ac:dyDescent="0.3">
      <c r="A13815" s="213">
        <v>2016</v>
      </c>
      <c r="B13815" s="213" t="s">
        <v>0</v>
      </c>
      <c r="C13815" s="213" t="s">
        <v>81</v>
      </c>
      <c r="D13815" s="213" t="s">
        <v>26</v>
      </c>
      <c r="E13815" s="213">
        <v>210</v>
      </c>
      <c r="F13815" s="213" t="s">
        <v>222</v>
      </c>
    </row>
    <row r="13816" spans="1:6" x14ac:dyDescent="0.3">
      <c r="A13816" s="213">
        <v>2016</v>
      </c>
      <c r="B13816" s="213" t="s">
        <v>0</v>
      </c>
      <c r="C13816" s="213" t="s">
        <v>81</v>
      </c>
      <c r="D13816" s="213" t="s">
        <v>32</v>
      </c>
      <c r="E13816" s="213">
        <v>171</v>
      </c>
      <c r="F13816" s="213" t="s">
        <v>222</v>
      </c>
    </row>
    <row r="13817" spans="1:6" x14ac:dyDescent="0.3">
      <c r="A13817" s="213">
        <v>2016</v>
      </c>
      <c r="B13817" s="213" t="s">
        <v>0</v>
      </c>
      <c r="C13817" s="213" t="s">
        <v>81</v>
      </c>
      <c r="D13817" s="213" t="s">
        <v>46</v>
      </c>
      <c r="E13817" s="213">
        <v>381</v>
      </c>
      <c r="F13817" s="213" t="s">
        <v>222</v>
      </c>
    </row>
    <row r="13818" spans="1:6" x14ac:dyDescent="0.3">
      <c r="A13818" s="213">
        <v>2016</v>
      </c>
      <c r="B13818" s="213" t="s">
        <v>0</v>
      </c>
      <c r="C13818" s="213" t="s">
        <v>81</v>
      </c>
      <c r="D13818" s="213" t="s">
        <v>75</v>
      </c>
      <c r="E13818" s="213">
        <v>246</v>
      </c>
      <c r="F13818" s="213" t="s">
        <v>222</v>
      </c>
    </row>
    <row r="13819" spans="1:6" x14ac:dyDescent="0.3">
      <c r="A13819" s="213">
        <v>2016</v>
      </c>
      <c r="B13819" s="213" t="s">
        <v>0</v>
      </c>
      <c r="C13819" s="213" t="s">
        <v>81</v>
      </c>
      <c r="D13819" s="213" t="s">
        <v>10</v>
      </c>
      <c r="E13819" s="213">
        <v>729</v>
      </c>
      <c r="F13819" s="213" t="s">
        <v>222</v>
      </c>
    </row>
    <row r="13820" spans="1:6" x14ac:dyDescent="0.3">
      <c r="A13820" s="213">
        <v>2016</v>
      </c>
      <c r="B13820" s="213" t="s">
        <v>0</v>
      </c>
      <c r="C13820" s="213" t="s">
        <v>81</v>
      </c>
      <c r="D13820" s="213" t="s">
        <v>291</v>
      </c>
      <c r="E13820" s="213">
        <v>93</v>
      </c>
      <c r="F13820" s="213" t="s">
        <v>222</v>
      </c>
    </row>
    <row r="13821" spans="1:6" x14ac:dyDescent="0.3">
      <c r="A13821" s="213">
        <v>2016</v>
      </c>
      <c r="B13821" s="213" t="s">
        <v>0</v>
      </c>
      <c r="C13821" s="213" t="s">
        <v>81</v>
      </c>
      <c r="D13821" s="213" t="s">
        <v>15</v>
      </c>
      <c r="E13821" s="213">
        <v>610</v>
      </c>
      <c r="F13821" s="213" t="s">
        <v>222</v>
      </c>
    </row>
    <row r="13822" spans="1:6" x14ac:dyDescent="0.3">
      <c r="A13822" s="213">
        <v>2016</v>
      </c>
      <c r="B13822" s="213" t="s">
        <v>0</v>
      </c>
      <c r="C13822" s="213" t="s">
        <v>81</v>
      </c>
      <c r="D13822" s="213" t="s">
        <v>18</v>
      </c>
      <c r="E13822" s="213">
        <v>545</v>
      </c>
      <c r="F13822" s="213" t="s">
        <v>222</v>
      </c>
    </row>
    <row r="13823" spans="1:6" x14ac:dyDescent="0.3">
      <c r="A13823" s="213">
        <v>2016</v>
      </c>
      <c r="B13823" s="213" t="s">
        <v>0</v>
      </c>
      <c r="C13823" s="213" t="s">
        <v>81</v>
      </c>
      <c r="D13823" s="213" t="s">
        <v>77</v>
      </c>
      <c r="E13823" s="213">
        <v>185</v>
      </c>
      <c r="F13823" s="213" t="s">
        <v>222</v>
      </c>
    </row>
    <row r="13824" spans="1:6" x14ac:dyDescent="0.3">
      <c r="A13824" s="213">
        <v>2016</v>
      </c>
      <c r="B13824" s="213" t="s">
        <v>0</v>
      </c>
      <c r="C13824" s="213" t="s">
        <v>81</v>
      </c>
      <c r="D13824" s="213" t="s">
        <v>44</v>
      </c>
      <c r="E13824" s="213">
        <v>45</v>
      </c>
      <c r="F13824" s="213" t="s">
        <v>222</v>
      </c>
    </row>
    <row r="13825" spans="1:6" x14ac:dyDescent="0.3">
      <c r="A13825" s="213">
        <v>2016</v>
      </c>
      <c r="B13825" s="213" t="s">
        <v>0</v>
      </c>
      <c r="C13825" s="213" t="s">
        <v>81</v>
      </c>
      <c r="D13825" s="213" t="s">
        <v>71</v>
      </c>
      <c r="E13825" s="213">
        <v>213</v>
      </c>
      <c r="F13825" s="213" t="s">
        <v>222</v>
      </c>
    </row>
    <row r="13826" spans="1:6" x14ac:dyDescent="0.3">
      <c r="A13826" s="213">
        <v>2016</v>
      </c>
      <c r="B13826" s="213" t="s">
        <v>0</v>
      </c>
      <c r="C13826" s="213" t="s">
        <v>81</v>
      </c>
      <c r="D13826" s="213" t="s">
        <v>52</v>
      </c>
      <c r="E13826" s="213">
        <v>45</v>
      </c>
      <c r="F13826" s="213" t="s">
        <v>222</v>
      </c>
    </row>
    <row r="13827" spans="1:6" x14ac:dyDescent="0.3">
      <c r="A13827" s="213">
        <v>2016</v>
      </c>
      <c r="B13827" s="213" t="s">
        <v>0</v>
      </c>
      <c r="C13827" s="213" t="s">
        <v>81</v>
      </c>
      <c r="D13827" s="213" t="s">
        <v>20</v>
      </c>
      <c r="E13827" s="213">
        <v>351</v>
      </c>
      <c r="F13827" s="213" t="s">
        <v>222</v>
      </c>
    </row>
    <row r="13828" spans="1:6" x14ac:dyDescent="0.3">
      <c r="A13828" s="213">
        <v>2016</v>
      </c>
      <c r="B13828" s="213" t="s">
        <v>0</v>
      </c>
      <c r="C13828" s="213" t="s">
        <v>81</v>
      </c>
      <c r="D13828" s="213" t="s">
        <v>95</v>
      </c>
      <c r="E13828" s="213">
        <v>538</v>
      </c>
      <c r="F13828" s="213" t="s">
        <v>222</v>
      </c>
    </row>
    <row r="13829" spans="1:6" x14ac:dyDescent="0.3">
      <c r="A13829" s="213">
        <v>2016</v>
      </c>
      <c r="B13829" s="213" t="s">
        <v>0</v>
      </c>
      <c r="C13829" s="213" t="s">
        <v>81</v>
      </c>
      <c r="D13829" s="213" t="s">
        <v>30</v>
      </c>
      <c r="E13829" s="213">
        <v>68</v>
      </c>
      <c r="F13829" s="213" t="s">
        <v>222</v>
      </c>
    </row>
    <row r="13830" spans="1:6" x14ac:dyDescent="0.3">
      <c r="A13830" s="213">
        <v>2016</v>
      </c>
      <c r="B13830" s="213" t="s">
        <v>0</v>
      </c>
      <c r="C13830" s="213" t="s">
        <v>81</v>
      </c>
      <c r="D13830" s="213" t="s">
        <v>281</v>
      </c>
      <c r="E13830" s="292">
        <v>1413</v>
      </c>
      <c r="F13830" s="213" t="s">
        <v>222</v>
      </c>
    </row>
    <row r="13831" spans="1:6" x14ac:dyDescent="0.3">
      <c r="A13831" s="213">
        <v>2016</v>
      </c>
      <c r="B13831" s="213" t="s">
        <v>0</v>
      </c>
      <c r="C13831" s="213" t="s">
        <v>81</v>
      </c>
      <c r="D13831" s="213" t="s">
        <v>282</v>
      </c>
      <c r="E13831" s="213">
        <v>95</v>
      </c>
      <c r="F13831" s="213" t="s">
        <v>222</v>
      </c>
    </row>
    <row r="13832" spans="1:6" x14ac:dyDescent="0.3">
      <c r="A13832" s="213">
        <v>2016</v>
      </c>
      <c r="B13832" s="213" t="s">
        <v>0</v>
      </c>
      <c r="C13832" s="213" t="s">
        <v>81</v>
      </c>
      <c r="D13832" s="213" t="s">
        <v>145</v>
      </c>
      <c r="E13832" s="292">
        <v>6876</v>
      </c>
      <c r="F13832" s="213" t="s">
        <v>222</v>
      </c>
    </row>
    <row r="13833" spans="1:6" x14ac:dyDescent="0.3">
      <c r="A13833" s="213">
        <v>2016</v>
      </c>
      <c r="B13833" s="213" t="s">
        <v>0</v>
      </c>
      <c r="C13833" s="213" t="s">
        <v>81</v>
      </c>
      <c r="D13833" s="213" t="s">
        <v>146</v>
      </c>
      <c r="E13833" s="292">
        <v>3444</v>
      </c>
      <c r="F13833" s="213" t="s">
        <v>222</v>
      </c>
    </row>
    <row r="13834" spans="1:6" x14ac:dyDescent="0.3">
      <c r="A13834" s="213">
        <v>2016</v>
      </c>
      <c r="B13834" s="213" t="s">
        <v>0</v>
      </c>
      <c r="C13834" s="213" t="s">
        <v>81</v>
      </c>
      <c r="D13834" s="213" t="s">
        <v>147</v>
      </c>
      <c r="E13834" s="292">
        <v>7950</v>
      </c>
      <c r="F13834" s="213" t="s">
        <v>222</v>
      </c>
    </row>
    <row r="13835" spans="1:6" x14ac:dyDescent="0.3">
      <c r="A13835" s="213">
        <v>2016</v>
      </c>
      <c r="B13835" s="213" t="s">
        <v>0</v>
      </c>
      <c r="C13835" s="213" t="s">
        <v>90</v>
      </c>
      <c r="D13835" s="213" t="s">
        <v>35</v>
      </c>
      <c r="E13835" s="213">
        <v>33</v>
      </c>
      <c r="F13835" s="213" t="s">
        <v>222</v>
      </c>
    </row>
    <row r="13836" spans="1:6" x14ac:dyDescent="0.3">
      <c r="A13836" s="213">
        <v>2016</v>
      </c>
      <c r="B13836" s="213" t="s">
        <v>0</v>
      </c>
      <c r="C13836" s="213" t="s">
        <v>90</v>
      </c>
      <c r="D13836" s="213" t="s">
        <v>59</v>
      </c>
      <c r="E13836" s="213">
        <v>51</v>
      </c>
      <c r="F13836" s="213" t="s">
        <v>222</v>
      </c>
    </row>
    <row r="13837" spans="1:6" x14ac:dyDescent="0.3">
      <c r="A13837" s="213">
        <v>2016</v>
      </c>
      <c r="B13837" s="213" t="s">
        <v>0</v>
      </c>
      <c r="C13837" s="213" t="s">
        <v>90</v>
      </c>
      <c r="D13837" s="213" t="s">
        <v>79</v>
      </c>
      <c r="E13837" s="213">
        <v>699</v>
      </c>
      <c r="F13837" s="213" t="s">
        <v>222</v>
      </c>
    </row>
    <row r="13838" spans="1:6" x14ac:dyDescent="0.3">
      <c r="A13838" s="213">
        <v>2016</v>
      </c>
      <c r="B13838" s="213" t="s">
        <v>0</v>
      </c>
      <c r="C13838" s="213" t="s">
        <v>90</v>
      </c>
      <c r="D13838" s="213" t="s">
        <v>17</v>
      </c>
      <c r="E13838" s="213">
        <v>489</v>
      </c>
      <c r="F13838" s="213" t="s">
        <v>222</v>
      </c>
    </row>
    <row r="13839" spans="1:6" x14ac:dyDescent="0.3">
      <c r="A13839" s="213">
        <v>2016</v>
      </c>
      <c r="B13839" s="213" t="s">
        <v>0</v>
      </c>
      <c r="C13839" s="213" t="s">
        <v>90</v>
      </c>
      <c r="D13839" s="213" t="s">
        <v>274</v>
      </c>
      <c r="E13839" s="213">
        <v>52</v>
      </c>
      <c r="F13839" s="213" t="s">
        <v>222</v>
      </c>
    </row>
    <row r="13840" spans="1:6" x14ac:dyDescent="0.3">
      <c r="A13840" s="213">
        <v>2016</v>
      </c>
      <c r="B13840" s="213" t="s">
        <v>0</v>
      </c>
      <c r="C13840" s="213" t="s">
        <v>90</v>
      </c>
      <c r="D13840" s="213" t="s">
        <v>66</v>
      </c>
      <c r="E13840" s="213">
        <v>122</v>
      </c>
      <c r="F13840" s="213" t="s">
        <v>222</v>
      </c>
    </row>
    <row r="13841" spans="1:6" x14ac:dyDescent="0.3">
      <c r="A13841" s="213">
        <v>2016</v>
      </c>
      <c r="B13841" s="213" t="s">
        <v>0</v>
      </c>
      <c r="C13841" s="213" t="s">
        <v>90</v>
      </c>
      <c r="D13841" s="213" t="s">
        <v>283</v>
      </c>
      <c r="E13841" s="213">
        <v>36</v>
      </c>
      <c r="F13841" s="213" t="s">
        <v>222</v>
      </c>
    </row>
    <row r="13842" spans="1:6" x14ac:dyDescent="0.3">
      <c r="A13842" s="213">
        <v>2016</v>
      </c>
      <c r="B13842" s="213" t="s">
        <v>0</v>
      </c>
      <c r="C13842" s="213" t="s">
        <v>90</v>
      </c>
      <c r="D13842" s="213" t="s">
        <v>11</v>
      </c>
      <c r="E13842" s="213">
        <v>822</v>
      </c>
      <c r="F13842" s="213" t="s">
        <v>222</v>
      </c>
    </row>
    <row r="13843" spans="1:6" x14ac:dyDescent="0.3">
      <c r="A13843" s="213">
        <v>2016</v>
      </c>
      <c r="B13843" s="213" t="s">
        <v>0</v>
      </c>
      <c r="C13843" s="213" t="s">
        <v>90</v>
      </c>
      <c r="D13843" s="213" t="s">
        <v>56</v>
      </c>
      <c r="E13843" s="213">
        <v>183</v>
      </c>
      <c r="F13843" s="213" t="s">
        <v>222</v>
      </c>
    </row>
    <row r="13844" spans="1:6" x14ac:dyDescent="0.3">
      <c r="A13844" s="213">
        <v>2016</v>
      </c>
      <c r="B13844" s="213" t="s">
        <v>0</v>
      </c>
      <c r="C13844" s="213" t="s">
        <v>90</v>
      </c>
      <c r="D13844" s="213" t="s">
        <v>29</v>
      </c>
      <c r="E13844" s="213">
        <v>219</v>
      </c>
      <c r="F13844" s="213" t="s">
        <v>222</v>
      </c>
    </row>
    <row r="13845" spans="1:6" x14ac:dyDescent="0.3">
      <c r="A13845" s="213">
        <v>2016</v>
      </c>
      <c r="B13845" s="213" t="s">
        <v>0</v>
      </c>
      <c r="C13845" s="213" t="s">
        <v>90</v>
      </c>
      <c r="D13845" s="213" t="s">
        <v>47</v>
      </c>
      <c r="E13845" s="213">
        <v>558</v>
      </c>
      <c r="F13845" s="213" t="s">
        <v>222</v>
      </c>
    </row>
    <row r="13846" spans="1:6" x14ac:dyDescent="0.3">
      <c r="A13846" s="213">
        <v>2016</v>
      </c>
      <c r="B13846" s="213" t="s">
        <v>0</v>
      </c>
      <c r="C13846" s="213" t="s">
        <v>90</v>
      </c>
      <c r="D13846" s="213" t="s">
        <v>57</v>
      </c>
      <c r="E13846" s="213">
        <v>88</v>
      </c>
      <c r="F13846" s="213" t="s">
        <v>222</v>
      </c>
    </row>
    <row r="13847" spans="1:6" x14ac:dyDescent="0.3">
      <c r="A13847" s="213">
        <v>2016</v>
      </c>
      <c r="B13847" s="213" t="s">
        <v>0</v>
      </c>
      <c r="C13847" s="213" t="s">
        <v>90</v>
      </c>
      <c r="D13847" s="213" t="s">
        <v>74</v>
      </c>
      <c r="E13847" s="213">
        <v>555</v>
      </c>
      <c r="F13847" s="213" t="s">
        <v>222</v>
      </c>
    </row>
    <row r="13848" spans="1:6" x14ac:dyDescent="0.3">
      <c r="A13848" s="213">
        <v>2016</v>
      </c>
      <c r="B13848" s="213" t="s">
        <v>0</v>
      </c>
      <c r="C13848" s="213" t="s">
        <v>90</v>
      </c>
      <c r="D13848" s="213" t="s">
        <v>53</v>
      </c>
      <c r="E13848" s="213">
        <v>61</v>
      </c>
      <c r="F13848" s="213" t="s">
        <v>222</v>
      </c>
    </row>
    <row r="13849" spans="1:6" x14ac:dyDescent="0.3">
      <c r="A13849" s="213">
        <v>2016</v>
      </c>
      <c r="B13849" s="213" t="s">
        <v>0</v>
      </c>
      <c r="C13849" s="213" t="s">
        <v>90</v>
      </c>
      <c r="D13849" s="213" t="s">
        <v>49</v>
      </c>
      <c r="E13849" s="213">
        <v>35</v>
      </c>
      <c r="F13849" s="213" t="s">
        <v>222</v>
      </c>
    </row>
    <row r="13850" spans="1:6" x14ac:dyDescent="0.3">
      <c r="A13850" s="213">
        <v>2016</v>
      </c>
      <c r="B13850" s="213" t="s">
        <v>0</v>
      </c>
      <c r="C13850" s="213" t="s">
        <v>90</v>
      </c>
      <c r="D13850" s="213" t="s">
        <v>33</v>
      </c>
      <c r="E13850" s="213">
        <v>120</v>
      </c>
      <c r="F13850" s="213" t="s">
        <v>222</v>
      </c>
    </row>
    <row r="13851" spans="1:6" x14ac:dyDescent="0.3">
      <c r="A13851" s="213">
        <v>2016</v>
      </c>
      <c r="B13851" s="213" t="s">
        <v>0</v>
      </c>
      <c r="C13851" s="213" t="s">
        <v>90</v>
      </c>
      <c r="D13851" s="213" t="s">
        <v>60</v>
      </c>
      <c r="E13851" s="213">
        <v>217</v>
      </c>
      <c r="F13851" s="213" t="s">
        <v>222</v>
      </c>
    </row>
    <row r="13852" spans="1:6" x14ac:dyDescent="0.3">
      <c r="A13852" s="213">
        <v>2016</v>
      </c>
      <c r="B13852" s="213" t="s">
        <v>0</v>
      </c>
      <c r="C13852" s="213" t="s">
        <v>90</v>
      </c>
      <c r="D13852" s="213" t="s">
        <v>25</v>
      </c>
      <c r="E13852" s="213">
        <v>611</v>
      </c>
      <c r="F13852" s="213" t="s">
        <v>222</v>
      </c>
    </row>
    <row r="13853" spans="1:6" x14ac:dyDescent="0.3">
      <c r="A13853" s="213">
        <v>2016</v>
      </c>
      <c r="B13853" s="213" t="s">
        <v>0</v>
      </c>
      <c r="C13853" s="213" t="s">
        <v>90</v>
      </c>
      <c r="D13853" s="213" t="s">
        <v>7</v>
      </c>
      <c r="E13853" s="213">
        <v>668</v>
      </c>
      <c r="F13853" s="213" t="s">
        <v>222</v>
      </c>
    </row>
    <row r="13854" spans="1:6" x14ac:dyDescent="0.3">
      <c r="A13854" s="213">
        <v>2016</v>
      </c>
      <c r="B13854" s="213" t="s">
        <v>0</v>
      </c>
      <c r="C13854" s="213" t="s">
        <v>90</v>
      </c>
      <c r="D13854" s="213" t="s">
        <v>36</v>
      </c>
      <c r="E13854" s="213">
        <v>189</v>
      </c>
      <c r="F13854" s="213" t="s">
        <v>222</v>
      </c>
    </row>
    <row r="13855" spans="1:6" x14ac:dyDescent="0.3">
      <c r="A13855" s="213">
        <v>2016</v>
      </c>
      <c r="B13855" s="213" t="s">
        <v>0</v>
      </c>
      <c r="C13855" s="213" t="s">
        <v>90</v>
      </c>
      <c r="D13855" s="213" t="s">
        <v>21</v>
      </c>
      <c r="E13855" s="213">
        <v>207</v>
      </c>
      <c r="F13855" s="213" t="s">
        <v>222</v>
      </c>
    </row>
    <row r="13856" spans="1:6" x14ac:dyDescent="0.3">
      <c r="A13856" s="213">
        <v>2016</v>
      </c>
      <c r="B13856" s="213" t="s">
        <v>0</v>
      </c>
      <c r="C13856" s="213" t="s">
        <v>90</v>
      </c>
      <c r="D13856" s="213" t="s">
        <v>16</v>
      </c>
      <c r="E13856" s="213">
        <v>478</v>
      </c>
      <c r="F13856" s="213" t="s">
        <v>222</v>
      </c>
    </row>
    <row r="13857" spans="1:6" x14ac:dyDescent="0.3">
      <c r="A13857" s="213">
        <v>2016</v>
      </c>
      <c r="B13857" s="213" t="s">
        <v>0</v>
      </c>
      <c r="C13857" s="213" t="s">
        <v>90</v>
      </c>
      <c r="D13857" s="213" t="s">
        <v>2</v>
      </c>
      <c r="E13857" s="292">
        <v>1132</v>
      </c>
      <c r="F13857" s="213" t="s">
        <v>222</v>
      </c>
    </row>
    <row r="13858" spans="1:6" x14ac:dyDescent="0.3">
      <c r="A13858" s="213">
        <v>2016</v>
      </c>
      <c r="B13858" s="213" t="s">
        <v>0</v>
      </c>
      <c r="C13858" s="213" t="s">
        <v>90</v>
      </c>
      <c r="D13858" s="213" t="s">
        <v>4</v>
      </c>
      <c r="E13858" s="292">
        <v>1245</v>
      </c>
      <c r="F13858" s="213" t="s">
        <v>222</v>
      </c>
    </row>
    <row r="13859" spans="1:6" x14ac:dyDescent="0.3">
      <c r="A13859" s="213">
        <v>2016</v>
      </c>
      <c r="B13859" s="213" t="s">
        <v>0</v>
      </c>
      <c r="C13859" s="213" t="s">
        <v>90</v>
      </c>
      <c r="D13859" s="213" t="s">
        <v>38</v>
      </c>
      <c r="E13859" s="213">
        <v>97</v>
      </c>
      <c r="F13859" s="213" t="s">
        <v>222</v>
      </c>
    </row>
    <row r="13860" spans="1:6" x14ac:dyDescent="0.3">
      <c r="A13860" s="213">
        <v>2016</v>
      </c>
      <c r="B13860" s="213" t="s">
        <v>0</v>
      </c>
      <c r="C13860" s="213" t="s">
        <v>90</v>
      </c>
      <c r="D13860" s="213" t="s">
        <v>275</v>
      </c>
      <c r="E13860" s="213">
        <v>128</v>
      </c>
      <c r="F13860" s="213" t="s">
        <v>222</v>
      </c>
    </row>
    <row r="13861" spans="1:6" x14ac:dyDescent="0.3">
      <c r="A13861" s="213">
        <v>2016</v>
      </c>
      <c r="B13861" s="213" t="s">
        <v>0</v>
      </c>
      <c r="C13861" s="213" t="s">
        <v>90</v>
      </c>
      <c r="D13861" s="213" t="s">
        <v>8</v>
      </c>
      <c r="E13861" s="213">
        <v>370</v>
      </c>
      <c r="F13861" s="213" t="s">
        <v>222</v>
      </c>
    </row>
    <row r="13862" spans="1:6" x14ac:dyDescent="0.3">
      <c r="A13862" s="213">
        <v>2016</v>
      </c>
      <c r="B13862" s="213" t="s">
        <v>0</v>
      </c>
      <c r="C13862" s="213" t="s">
        <v>90</v>
      </c>
      <c r="D13862" s="213" t="s">
        <v>78</v>
      </c>
      <c r="E13862" s="213">
        <v>495</v>
      </c>
      <c r="F13862" s="213" t="s">
        <v>222</v>
      </c>
    </row>
    <row r="13863" spans="1:6" x14ac:dyDescent="0.3">
      <c r="A13863" s="213">
        <v>2016</v>
      </c>
      <c r="B13863" s="213" t="s">
        <v>0</v>
      </c>
      <c r="C13863" s="213" t="s">
        <v>90</v>
      </c>
      <c r="D13863" s="213" t="s">
        <v>27</v>
      </c>
      <c r="E13863" s="213">
        <v>404</v>
      </c>
      <c r="F13863" s="213" t="s">
        <v>222</v>
      </c>
    </row>
    <row r="13864" spans="1:6" x14ac:dyDescent="0.3">
      <c r="A13864" s="213">
        <v>2016</v>
      </c>
      <c r="B13864" s="213" t="s">
        <v>0</v>
      </c>
      <c r="C13864" s="213" t="s">
        <v>90</v>
      </c>
      <c r="D13864" s="213" t="s">
        <v>13</v>
      </c>
      <c r="E13864" s="213">
        <v>167</v>
      </c>
      <c r="F13864" s="213" t="s">
        <v>222</v>
      </c>
    </row>
    <row r="13865" spans="1:6" x14ac:dyDescent="0.3">
      <c r="A13865" s="213">
        <v>2016</v>
      </c>
      <c r="B13865" s="213" t="s">
        <v>0</v>
      </c>
      <c r="C13865" s="213" t="s">
        <v>90</v>
      </c>
      <c r="D13865" s="213" t="s">
        <v>70</v>
      </c>
      <c r="E13865" s="213">
        <v>554</v>
      </c>
      <c r="F13865" s="213" t="s">
        <v>222</v>
      </c>
    </row>
    <row r="13866" spans="1:6" x14ac:dyDescent="0.3">
      <c r="A13866" s="213">
        <v>2016</v>
      </c>
      <c r="B13866" s="213" t="s">
        <v>0</v>
      </c>
      <c r="C13866" s="213" t="s">
        <v>90</v>
      </c>
      <c r="D13866" s="213" t="s">
        <v>72</v>
      </c>
      <c r="E13866" s="213">
        <v>125</v>
      </c>
      <c r="F13866" s="213" t="s">
        <v>222</v>
      </c>
    </row>
    <row r="13867" spans="1:6" x14ac:dyDescent="0.3">
      <c r="A13867" s="213">
        <v>2016</v>
      </c>
      <c r="B13867" s="213" t="s">
        <v>0</v>
      </c>
      <c r="C13867" s="213" t="s">
        <v>90</v>
      </c>
      <c r="D13867" s="213" t="s">
        <v>276</v>
      </c>
      <c r="E13867" s="213">
        <v>53</v>
      </c>
      <c r="F13867" s="213" t="s">
        <v>222</v>
      </c>
    </row>
    <row r="13868" spans="1:6" x14ac:dyDescent="0.3">
      <c r="A13868" s="213">
        <v>2016</v>
      </c>
      <c r="B13868" s="213" t="s">
        <v>0</v>
      </c>
      <c r="C13868" s="213" t="s">
        <v>90</v>
      </c>
      <c r="D13868" s="213" t="s">
        <v>6</v>
      </c>
      <c r="E13868" s="292">
        <v>1239</v>
      </c>
      <c r="F13868" s="213" t="s">
        <v>222</v>
      </c>
    </row>
    <row r="13869" spans="1:6" x14ac:dyDescent="0.3">
      <c r="A13869" s="213">
        <v>2016</v>
      </c>
      <c r="B13869" s="213" t="s">
        <v>0</v>
      </c>
      <c r="C13869" s="213" t="s">
        <v>90</v>
      </c>
      <c r="D13869" s="213" t="s">
        <v>62</v>
      </c>
      <c r="E13869" s="213">
        <v>328</v>
      </c>
      <c r="F13869" s="213" t="s">
        <v>222</v>
      </c>
    </row>
    <row r="13870" spans="1:6" x14ac:dyDescent="0.3">
      <c r="A13870" s="213">
        <v>2016</v>
      </c>
      <c r="B13870" s="213" t="s">
        <v>0</v>
      </c>
      <c r="C13870" s="213" t="s">
        <v>90</v>
      </c>
      <c r="D13870" s="213" t="s">
        <v>5</v>
      </c>
      <c r="E13870" s="213">
        <v>860</v>
      </c>
      <c r="F13870" s="213" t="s">
        <v>222</v>
      </c>
    </row>
    <row r="13871" spans="1:6" x14ac:dyDescent="0.3">
      <c r="A13871" s="213">
        <v>2016</v>
      </c>
      <c r="B13871" s="213" t="s">
        <v>0</v>
      </c>
      <c r="C13871" s="213" t="s">
        <v>90</v>
      </c>
      <c r="D13871" s="213" t="s">
        <v>76</v>
      </c>
      <c r="E13871" s="213">
        <v>408</v>
      </c>
      <c r="F13871" s="213" t="s">
        <v>222</v>
      </c>
    </row>
    <row r="13872" spans="1:6" x14ac:dyDescent="0.3">
      <c r="A13872" s="213">
        <v>2016</v>
      </c>
      <c r="B13872" s="213" t="s">
        <v>0</v>
      </c>
      <c r="C13872" s="213" t="s">
        <v>90</v>
      </c>
      <c r="D13872" s="213" t="s">
        <v>63</v>
      </c>
      <c r="E13872" s="213">
        <v>81</v>
      </c>
      <c r="F13872" s="213" t="s">
        <v>222</v>
      </c>
    </row>
    <row r="13873" spans="1:6" x14ac:dyDescent="0.3">
      <c r="A13873" s="213">
        <v>2016</v>
      </c>
      <c r="B13873" s="213" t="s">
        <v>0</v>
      </c>
      <c r="C13873" s="213" t="s">
        <v>90</v>
      </c>
      <c r="D13873" s="213" t="s">
        <v>277</v>
      </c>
      <c r="E13873" s="213">
        <v>45</v>
      </c>
      <c r="F13873" s="213" t="s">
        <v>222</v>
      </c>
    </row>
    <row r="13874" spans="1:6" x14ac:dyDescent="0.3">
      <c r="A13874" s="213">
        <v>2016</v>
      </c>
      <c r="B13874" s="213" t="s">
        <v>0</v>
      </c>
      <c r="C13874" s="213" t="s">
        <v>90</v>
      </c>
      <c r="D13874" s="213" t="s">
        <v>43</v>
      </c>
      <c r="E13874" s="213">
        <v>105</v>
      </c>
      <c r="F13874" s="213" t="s">
        <v>222</v>
      </c>
    </row>
    <row r="13875" spans="1:6" x14ac:dyDescent="0.3">
      <c r="A13875" s="213">
        <v>2016</v>
      </c>
      <c r="B13875" s="213" t="s">
        <v>0</v>
      </c>
      <c r="C13875" s="213" t="s">
        <v>90</v>
      </c>
      <c r="D13875" s="213" t="s">
        <v>65</v>
      </c>
      <c r="E13875" s="213">
        <v>143</v>
      </c>
      <c r="F13875" s="213" t="s">
        <v>222</v>
      </c>
    </row>
    <row r="13876" spans="1:6" x14ac:dyDescent="0.3">
      <c r="A13876" s="213">
        <v>2016</v>
      </c>
      <c r="B13876" s="213" t="s">
        <v>0</v>
      </c>
      <c r="C13876" s="213" t="s">
        <v>90</v>
      </c>
      <c r="D13876" s="213" t="s">
        <v>22</v>
      </c>
      <c r="E13876" s="213">
        <v>189</v>
      </c>
      <c r="F13876" s="213" t="s">
        <v>222</v>
      </c>
    </row>
    <row r="13877" spans="1:6" x14ac:dyDescent="0.3">
      <c r="A13877" s="213">
        <v>2016</v>
      </c>
      <c r="B13877" s="213" t="s">
        <v>0</v>
      </c>
      <c r="C13877" s="213" t="s">
        <v>90</v>
      </c>
      <c r="D13877" s="213" t="s">
        <v>61</v>
      </c>
      <c r="E13877" s="213">
        <v>82</v>
      </c>
      <c r="F13877" s="213" t="s">
        <v>222</v>
      </c>
    </row>
    <row r="13878" spans="1:6" x14ac:dyDescent="0.3">
      <c r="A13878" s="213">
        <v>2016</v>
      </c>
      <c r="B13878" s="213" t="s">
        <v>0</v>
      </c>
      <c r="C13878" s="213" t="s">
        <v>90</v>
      </c>
      <c r="D13878" s="213" t="s">
        <v>23</v>
      </c>
      <c r="E13878" s="213">
        <v>214</v>
      </c>
      <c r="F13878" s="213" t="s">
        <v>222</v>
      </c>
    </row>
    <row r="13879" spans="1:6" x14ac:dyDescent="0.3">
      <c r="A13879" s="213">
        <v>2016</v>
      </c>
      <c r="B13879" s="213" t="s">
        <v>0</v>
      </c>
      <c r="C13879" s="213" t="s">
        <v>90</v>
      </c>
      <c r="D13879" s="213" t="s">
        <v>12</v>
      </c>
      <c r="E13879" s="213">
        <v>149</v>
      </c>
      <c r="F13879" s="213" t="s">
        <v>222</v>
      </c>
    </row>
    <row r="13880" spans="1:6" x14ac:dyDescent="0.3">
      <c r="A13880" s="213">
        <v>2016</v>
      </c>
      <c r="B13880" s="213" t="s">
        <v>0</v>
      </c>
      <c r="C13880" s="213" t="s">
        <v>90</v>
      </c>
      <c r="D13880" s="213" t="s">
        <v>278</v>
      </c>
      <c r="E13880" s="213">
        <v>276</v>
      </c>
      <c r="F13880" s="213" t="s">
        <v>222</v>
      </c>
    </row>
    <row r="13881" spans="1:6" x14ac:dyDescent="0.3">
      <c r="A13881" s="213">
        <v>2016</v>
      </c>
      <c r="B13881" s="213" t="s">
        <v>0</v>
      </c>
      <c r="C13881" s="213" t="s">
        <v>90</v>
      </c>
      <c r="D13881" s="213" t="s">
        <v>19</v>
      </c>
      <c r="E13881" s="213">
        <v>249</v>
      </c>
      <c r="F13881" s="213" t="s">
        <v>222</v>
      </c>
    </row>
    <row r="13882" spans="1:6" x14ac:dyDescent="0.3">
      <c r="A13882" s="213">
        <v>2016</v>
      </c>
      <c r="B13882" s="213" t="s">
        <v>0</v>
      </c>
      <c r="C13882" s="213" t="s">
        <v>90</v>
      </c>
      <c r="D13882" s="213" t="s">
        <v>45</v>
      </c>
      <c r="E13882" s="213">
        <v>47</v>
      </c>
      <c r="F13882" s="213" t="s">
        <v>222</v>
      </c>
    </row>
    <row r="13883" spans="1:6" x14ac:dyDescent="0.3">
      <c r="A13883" s="213">
        <v>2016</v>
      </c>
      <c r="B13883" s="213" t="s">
        <v>0</v>
      </c>
      <c r="C13883" s="213" t="s">
        <v>90</v>
      </c>
      <c r="D13883" s="213" t="s">
        <v>48</v>
      </c>
      <c r="E13883" s="213">
        <v>195</v>
      </c>
      <c r="F13883" s="213" t="s">
        <v>222</v>
      </c>
    </row>
    <row r="13884" spans="1:6" x14ac:dyDescent="0.3">
      <c r="A13884" s="213">
        <v>2016</v>
      </c>
      <c r="B13884" s="213" t="s">
        <v>0</v>
      </c>
      <c r="C13884" s="213" t="s">
        <v>90</v>
      </c>
      <c r="D13884" s="213" t="s">
        <v>34</v>
      </c>
      <c r="E13884" s="213">
        <v>78</v>
      </c>
      <c r="F13884" s="213" t="s">
        <v>222</v>
      </c>
    </row>
    <row r="13885" spans="1:6" x14ac:dyDescent="0.3">
      <c r="A13885" s="213">
        <v>2016</v>
      </c>
      <c r="B13885" s="213" t="s">
        <v>0</v>
      </c>
      <c r="C13885" s="213" t="s">
        <v>90</v>
      </c>
      <c r="D13885" s="213" t="s">
        <v>3</v>
      </c>
      <c r="E13885" s="292">
        <v>1039</v>
      </c>
      <c r="F13885" s="213" t="s">
        <v>222</v>
      </c>
    </row>
    <row r="13886" spans="1:6" x14ac:dyDescent="0.3">
      <c r="A13886" s="213">
        <v>2016</v>
      </c>
      <c r="B13886" s="213" t="s">
        <v>0</v>
      </c>
      <c r="C13886" s="213" t="s">
        <v>90</v>
      </c>
      <c r="D13886" s="213" t="s">
        <v>80</v>
      </c>
      <c r="E13886" s="213">
        <v>285</v>
      </c>
      <c r="F13886" s="213" t="s">
        <v>222</v>
      </c>
    </row>
    <row r="13887" spans="1:6" x14ac:dyDescent="0.3">
      <c r="A13887" s="213">
        <v>2016</v>
      </c>
      <c r="B13887" s="213" t="s">
        <v>0</v>
      </c>
      <c r="C13887" s="213" t="s">
        <v>90</v>
      </c>
      <c r="D13887" s="213" t="s">
        <v>39</v>
      </c>
      <c r="E13887" s="213">
        <v>140</v>
      </c>
      <c r="F13887" s="213" t="s">
        <v>222</v>
      </c>
    </row>
    <row r="13888" spans="1:6" x14ac:dyDescent="0.3">
      <c r="A13888" s="213">
        <v>2016</v>
      </c>
      <c r="B13888" s="213" t="s">
        <v>0</v>
      </c>
      <c r="C13888" s="213" t="s">
        <v>90</v>
      </c>
      <c r="D13888" s="213" t="s">
        <v>14</v>
      </c>
      <c r="E13888" s="213">
        <v>625</v>
      </c>
      <c r="F13888" s="213" t="s">
        <v>222</v>
      </c>
    </row>
    <row r="13889" spans="1:6" x14ac:dyDescent="0.3">
      <c r="A13889" s="213">
        <v>2016</v>
      </c>
      <c r="B13889" s="213" t="s">
        <v>0</v>
      </c>
      <c r="C13889" s="213" t="s">
        <v>90</v>
      </c>
      <c r="D13889" s="213" t="s">
        <v>68</v>
      </c>
      <c r="E13889" s="213">
        <v>154</v>
      </c>
      <c r="F13889" s="213" t="s">
        <v>222</v>
      </c>
    </row>
    <row r="13890" spans="1:6" x14ac:dyDescent="0.3">
      <c r="A13890" s="213">
        <v>2016</v>
      </c>
      <c r="B13890" s="213" t="s">
        <v>0</v>
      </c>
      <c r="C13890" s="213" t="s">
        <v>90</v>
      </c>
      <c r="D13890" s="213" t="s">
        <v>69</v>
      </c>
      <c r="E13890" s="213">
        <v>128</v>
      </c>
      <c r="F13890" s="213" t="s">
        <v>222</v>
      </c>
    </row>
    <row r="13891" spans="1:6" x14ac:dyDescent="0.3">
      <c r="A13891" s="213">
        <v>2016</v>
      </c>
      <c r="B13891" s="213" t="s">
        <v>0</v>
      </c>
      <c r="C13891" s="213" t="s">
        <v>90</v>
      </c>
      <c r="D13891" s="213" t="s">
        <v>279</v>
      </c>
      <c r="E13891" s="213">
        <v>54</v>
      </c>
      <c r="F13891" s="213" t="s">
        <v>222</v>
      </c>
    </row>
    <row r="13892" spans="1:6" x14ac:dyDescent="0.3">
      <c r="A13892" s="213">
        <v>2016</v>
      </c>
      <c r="B13892" s="213" t="s">
        <v>0</v>
      </c>
      <c r="C13892" s="213" t="s">
        <v>90</v>
      </c>
      <c r="D13892" s="213" t="s">
        <v>24</v>
      </c>
      <c r="E13892" s="213">
        <v>765</v>
      </c>
      <c r="F13892" s="213" t="s">
        <v>222</v>
      </c>
    </row>
    <row r="13893" spans="1:6" x14ac:dyDescent="0.3">
      <c r="A13893" s="213">
        <v>2016</v>
      </c>
      <c r="B13893" s="213" t="s">
        <v>0</v>
      </c>
      <c r="C13893" s="213" t="s">
        <v>90</v>
      </c>
      <c r="D13893" s="213" t="s">
        <v>9</v>
      </c>
      <c r="E13893" s="213">
        <v>492</v>
      </c>
      <c r="F13893" s="213" t="s">
        <v>222</v>
      </c>
    </row>
    <row r="13894" spans="1:6" x14ac:dyDescent="0.3">
      <c r="A13894" s="213">
        <v>2016</v>
      </c>
      <c r="B13894" s="213" t="s">
        <v>0</v>
      </c>
      <c r="C13894" s="213" t="s">
        <v>90</v>
      </c>
      <c r="D13894" s="213" t="s">
        <v>67</v>
      </c>
      <c r="E13894" s="213">
        <v>208</v>
      </c>
      <c r="F13894" s="213" t="s">
        <v>222</v>
      </c>
    </row>
    <row r="13895" spans="1:6" x14ac:dyDescent="0.3">
      <c r="A13895" s="213">
        <v>2016</v>
      </c>
      <c r="B13895" s="213" t="s">
        <v>0</v>
      </c>
      <c r="C13895" s="213" t="s">
        <v>90</v>
      </c>
      <c r="D13895" s="213" t="s">
        <v>28</v>
      </c>
      <c r="E13895" s="213">
        <v>359</v>
      </c>
      <c r="F13895" s="213" t="s">
        <v>222</v>
      </c>
    </row>
    <row r="13896" spans="1:6" x14ac:dyDescent="0.3">
      <c r="A13896" s="213">
        <v>2016</v>
      </c>
      <c r="B13896" s="213" t="s">
        <v>0</v>
      </c>
      <c r="C13896" s="213" t="s">
        <v>90</v>
      </c>
      <c r="D13896" s="213" t="s">
        <v>31</v>
      </c>
      <c r="E13896" s="213">
        <v>163</v>
      </c>
      <c r="F13896" s="213" t="s">
        <v>222</v>
      </c>
    </row>
    <row r="13897" spans="1:6" x14ac:dyDescent="0.3">
      <c r="A13897" s="213">
        <v>2016</v>
      </c>
      <c r="B13897" s="213" t="s">
        <v>0</v>
      </c>
      <c r="C13897" s="213" t="s">
        <v>90</v>
      </c>
      <c r="D13897" s="213" t="s">
        <v>64</v>
      </c>
      <c r="E13897" s="213">
        <v>318</v>
      </c>
      <c r="F13897" s="213" t="s">
        <v>222</v>
      </c>
    </row>
    <row r="13898" spans="1:6" x14ac:dyDescent="0.3">
      <c r="A13898" s="213">
        <v>2016</v>
      </c>
      <c r="B13898" s="213" t="s">
        <v>0</v>
      </c>
      <c r="C13898" s="213" t="s">
        <v>90</v>
      </c>
      <c r="D13898" s="213" t="s">
        <v>280</v>
      </c>
      <c r="E13898" s="213">
        <v>92</v>
      </c>
      <c r="F13898" s="213" t="s">
        <v>222</v>
      </c>
    </row>
    <row r="13899" spans="1:6" x14ac:dyDescent="0.3">
      <c r="A13899" s="213">
        <v>2016</v>
      </c>
      <c r="B13899" s="213" t="s">
        <v>0</v>
      </c>
      <c r="C13899" s="213" t="s">
        <v>90</v>
      </c>
      <c r="D13899" s="213" t="s">
        <v>73</v>
      </c>
      <c r="E13899" s="213">
        <v>428</v>
      </c>
      <c r="F13899" s="213" t="s">
        <v>222</v>
      </c>
    </row>
    <row r="13900" spans="1:6" x14ac:dyDescent="0.3">
      <c r="A13900" s="213">
        <v>2016</v>
      </c>
      <c r="B13900" s="213" t="s">
        <v>0</v>
      </c>
      <c r="C13900" s="213" t="s">
        <v>90</v>
      </c>
      <c r="D13900" s="213" t="s">
        <v>26</v>
      </c>
      <c r="E13900" s="213">
        <v>281</v>
      </c>
      <c r="F13900" s="213" t="s">
        <v>222</v>
      </c>
    </row>
    <row r="13901" spans="1:6" x14ac:dyDescent="0.3">
      <c r="A13901" s="213">
        <v>2016</v>
      </c>
      <c r="B13901" s="213" t="s">
        <v>0</v>
      </c>
      <c r="C13901" s="213" t="s">
        <v>90</v>
      </c>
      <c r="D13901" s="213" t="s">
        <v>32</v>
      </c>
      <c r="E13901" s="213">
        <v>231</v>
      </c>
      <c r="F13901" s="213" t="s">
        <v>222</v>
      </c>
    </row>
    <row r="13902" spans="1:6" x14ac:dyDescent="0.3">
      <c r="A13902" s="213">
        <v>2016</v>
      </c>
      <c r="B13902" s="213" t="s">
        <v>0</v>
      </c>
      <c r="C13902" s="213" t="s">
        <v>90</v>
      </c>
      <c r="D13902" s="213" t="s">
        <v>46</v>
      </c>
      <c r="E13902" s="213">
        <v>449</v>
      </c>
      <c r="F13902" s="213" t="s">
        <v>222</v>
      </c>
    </row>
    <row r="13903" spans="1:6" x14ac:dyDescent="0.3">
      <c r="A13903" s="213">
        <v>2016</v>
      </c>
      <c r="B13903" s="213" t="s">
        <v>0</v>
      </c>
      <c r="C13903" s="213" t="s">
        <v>90</v>
      </c>
      <c r="D13903" s="213" t="s">
        <v>75</v>
      </c>
      <c r="E13903" s="213">
        <v>297</v>
      </c>
      <c r="F13903" s="213" t="s">
        <v>222</v>
      </c>
    </row>
    <row r="13904" spans="1:6" x14ac:dyDescent="0.3">
      <c r="A13904" s="213">
        <v>2016</v>
      </c>
      <c r="B13904" s="213" t="s">
        <v>0</v>
      </c>
      <c r="C13904" s="213" t="s">
        <v>90</v>
      </c>
      <c r="D13904" s="213" t="s">
        <v>10</v>
      </c>
      <c r="E13904" s="213">
        <v>900</v>
      </c>
      <c r="F13904" s="213" t="s">
        <v>222</v>
      </c>
    </row>
    <row r="13905" spans="1:6" x14ac:dyDescent="0.3">
      <c r="A13905" s="213">
        <v>2016</v>
      </c>
      <c r="B13905" s="213" t="s">
        <v>0</v>
      </c>
      <c r="C13905" s="213" t="s">
        <v>90</v>
      </c>
      <c r="D13905" s="213" t="s">
        <v>291</v>
      </c>
      <c r="E13905" s="213">
        <v>74</v>
      </c>
      <c r="F13905" s="213" t="s">
        <v>222</v>
      </c>
    </row>
    <row r="13906" spans="1:6" x14ac:dyDescent="0.3">
      <c r="A13906" s="213">
        <v>2016</v>
      </c>
      <c r="B13906" s="213" t="s">
        <v>0</v>
      </c>
      <c r="C13906" s="213" t="s">
        <v>90</v>
      </c>
      <c r="D13906" s="213" t="s">
        <v>15</v>
      </c>
      <c r="E13906" s="213">
        <v>769</v>
      </c>
      <c r="F13906" s="213" t="s">
        <v>222</v>
      </c>
    </row>
    <row r="13907" spans="1:6" x14ac:dyDescent="0.3">
      <c r="A13907" s="213">
        <v>2016</v>
      </c>
      <c r="B13907" s="213" t="s">
        <v>0</v>
      </c>
      <c r="C13907" s="213" t="s">
        <v>90</v>
      </c>
      <c r="D13907" s="213" t="s">
        <v>18</v>
      </c>
      <c r="E13907" s="213">
        <v>645</v>
      </c>
      <c r="F13907" s="213" t="s">
        <v>222</v>
      </c>
    </row>
    <row r="13908" spans="1:6" x14ac:dyDescent="0.3">
      <c r="A13908" s="213">
        <v>2016</v>
      </c>
      <c r="B13908" s="213" t="s">
        <v>0</v>
      </c>
      <c r="C13908" s="213" t="s">
        <v>90</v>
      </c>
      <c r="D13908" s="213" t="s">
        <v>77</v>
      </c>
      <c r="E13908" s="213">
        <v>220</v>
      </c>
      <c r="F13908" s="213" t="s">
        <v>222</v>
      </c>
    </row>
    <row r="13909" spans="1:6" x14ac:dyDescent="0.3">
      <c r="A13909" s="213">
        <v>2016</v>
      </c>
      <c r="B13909" s="213" t="s">
        <v>0</v>
      </c>
      <c r="C13909" s="213" t="s">
        <v>90</v>
      </c>
      <c r="D13909" s="213" t="s">
        <v>44</v>
      </c>
      <c r="E13909" s="213">
        <v>46</v>
      </c>
      <c r="F13909" s="213" t="s">
        <v>222</v>
      </c>
    </row>
    <row r="13910" spans="1:6" x14ac:dyDescent="0.3">
      <c r="A13910" s="213">
        <v>2016</v>
      </c>
      <c r="B13910" s="213" t="s">
        <v>0</v>
      </c>
      <c r="C13910" s="213" t="s">
        <v>90</v>
      </c>
      <c r="D13910" s="213" t="s">
        <v>71</v>
      </c>
      <c r="E13910" s="213">
        <v>265</v>
      </c>
      <c r="F13910" s="213" t="s">
        <v>222</v>
      </c>
    </row>
    <row r="13911" spans="1:6" x14ac:dyDescent="0.3">
      <c r="A13911" s="213">
        <v>2016</v>
      </c>
      <c r="B13911" s="213" t="s">
        <v>0</v>
      </c>
      <c r="C13911" s="213" t="s">
        <v>90</v>
      </c>
      <c r="D13911" s="213" t="s">
        <v>52</v>
      </c>
      <c r="E13911" s="213">
        <v>65</v>
      </c>
      <c r="F13911" s="213" t="s">
        <v>222</v>
      </c>
    </row>
    <row r="13912" spans="1:6" x14ac:dyDescent="0.3">
      <c r="A13912" s="213">
        <v>2016</v>
      </c>
      <c r="B13912" s="213" t="s">
        <v>0</v>
      </c>
      <c r="C13912" s="213" t="s">
        <v>90</v>
      </c>
      <c r="D13912" s="213" t="s">
        <v>20</v>
      </c>
      <c r="E13912" s="213">
        <v>474</v>
      </c>
      <c r="F13912" s="213" t="s">
        <v>222</v>
      </c>
    </row>
    <row r="13913" spans="1:6" x14ac:dyDescent="0.3">
      <c r="A13913" s="213">
        <v>2016</v>
      </c>
      <c r="B13913" s="213" t="s">
        <v>0</v>
      </c>
      <c r="C13913" s="213" t="s">
        <v>90</v>
      </c>
      <c r="D13913" s="213" t="s">
        <v>95</v>
      </c>
      <c r="E13913" s="213">
        <v>736</v>
      </c>
      <c r="F13913" s="213" t="s">
        <v>222</v>
      </c>
    </row>
    <row r="13914" spans="1:6" x14ac:dyDescent="0.3">
      <c r="A13914" s="213">
        <v>2016</v>
      </c>
      <c r="B13914" s="213" t="s">
        <v>0</v>
      </c>
      <c r="C13914" s="213" t="s">
        <v>90</v>
      </c>
      <c r="D13914" s="213" t="s">
        <v>30</v>
      </c>
      <c r="E13914" s="213">
        <v>58</v>
      </c>
      <c r="F13914" s="213" t="s">
        <v>222</v>
      </c>
    </row>
    <row r="13915" spans="1:6" x14ac:dyDescent="0.3">
      <c r="A13915" s="213">
        <v>2016</v>
      </c>
      <c r="B13915" s="213" t="s">
        <v>0</v>
      </c>
      <c r="C13915" s="213" t="s">
        <v>90</v>
      </c>
      <c r="D13915" s="213" t="s">
        <v>281</v>
      </c>
      <c r="E13915" s="292">
        <v>1720</v>
      </c>
      <c r="F13915" s="213" t="s">
        <v>222</v>
      </c>
    </row>
    <row r="13916" spans="1:6" x14ac:dyDescent="0.3">
      <c r="A13916" s="213">
        <v>2016</v>
      </c>
      <c r="B13916" s="213" t="s">
        <v>0</v>
      </c>
      <c r="C13916" s="213" t="s">
        <v>90</v>
      </c>
      <c r="D13916" s="213" t="s">
        <v>282</v>
      </c>
      <c r="E13916" s="213">
        <v>111</v>
      </c>
      <c r="F13916" s="213" t="s">
        <v>222</v>
      </c>
    </row>
    <row r="13917" spans="1:6" x14ac:dyDescent="0.3">
      <c r="A13917" s="213">
        <v>2016</v>
      </c>
      <c r="B13917" s="213" t="s">
        <v>0</v>
      </c>
      <c r="C13917" s="213" t="s">
        <v>90</v>
      </c>
      <c r="D13917" s="213" t="s">
        <v>145</v>
      </c>
      <c r="E13917" s="292">
        <v>8183</v>
      </c>
      <c r="F13917" s="213" t="s">
        <v>222</v>
      </c>
    </row>
    <row r="13918" spans="1:6" x14ac:dyDescent="0.3">
      <c r="A13918" s="213">
        <v>2016</v>
      </c>
      <c r="B13918" s="213" t="s">
        <v>0</v>
      </c>
      <c r="C13918" s="213" t="s">
        <v>90</v>
      </c>
      <c r="D13918" s="213" t="s">
        <v>146</v>
      </c>
      <c r="E13918" s="292">
        <v>4224</v>
      </c>
      <c r="F13918" s="213" t="s">
        <v>222</v>
      </c>
    </row>
    <row r="13919" spans="1:6" x14ac:dyDescent="0.3">
      <c r="A13919" s="213">
        <v>2016</v>
      </c>
      <c r="B13919" s="213" t="s">
        <v>0</v>
      </c>
      <c r="C13919" s="213" t="s">
        <v>90</v>
      </c>
      <c r="D13919" s="213" t="s">
        <v>147</v>
      </c>
      <c r="E13919" s="292">
        <v>9413</v>
      </c>
      <c r="F13919" s="213" t="s">
        <v>222</v>
      </c>
    </row>
    <row r="13920" spans="1:6" x14ac:dyDescent="0.3">
      <c r="A13920" s="213">
        <v>2016</v>
      </c>
      <c r="B13920" s="213" t="s">
        <v>0</v>
      </c>
      <c r="C13920" s="213" t="s">
        <v>1</v>
      </c>
      <c r="D13920" s="213" t="s">
        <v>35</v>
      </c>
      <c r="E13920" s="213">
        <v>44</v>
      </c>
      <c r="F13920" s="213" t="s">
        <v>222</v>
      </c>
    </row>
    <row r="13921" spans="1:6" x14ac:dyDescent="0.3">
      <c r="A13921" s="213">
        <v>2016</v>
      </c>
      <c r="B13921" s="213" t="s">
        <v>0</v>
      </c>
      <c r="C13921" s="213" t="s">
        <v>1</v>
      </c>
      <c r="D13921" s="213" t="s">
        <v>59</v>
      </c>
      <c r="E13921" s="213">
        <v>74</v>
      </c>
      <c r="F13921" s="213" t="s">
        <v>222</v>
      </c>
    </row>
    <row r="13922" spans="1:6" x14ac:dyDescent="0.3">
      <c r="A13922" s="213">
        <v>2016</v>
      </c>
      <c r="B13922" s="213" t="s">
        <v>0</v>
      </c>
      <c r="C13922" s="213" t="s">
        <v>1</v>
      </c>
      <c r="D13922" s="213" t="s">
        <v>79</v>
      </c>
      <c r="E13922" s="213">
        <v>809</v>
      </c>
      <c r="F13922" s="213" t="s">
        <v>222</v>
      </c>
    </row>
    <row r="13923" spans="1:6" x14ac:dyDescent="0.3">
      <c r="A13923" s="213">
        <v>2016</v>
      </c>
      <c r="B13923" s="213" t="s">
        <v>0</v>
      </c>
      <c r="C13923" s="213" t="s">
        <v>1</v>
      </c>
      <c r="D13923" s="213" t="s">
        <v>17</v>
      </c>
      <c r="E13923" s="213">
        <v>534</v>
      </c>
      <c r="F13923" s="213" t="s">
        <v>222</v>
      </c>
    </row>
    <row r="13924" spans="1:6" x14ac:dyDescent="0.3">
      <c r="A13924" s="213">
        <v>2016</v>
      </c>
      <c r="B13924" s="213" t="s">
        <v>0</v>
      </c>
      <c r="C13924" s="213" t="s">
        <v>1</v>
      </c>
      <c r="D13924" s="213" t="s">
        <v>274</v>
      </c>
      <c r="E13924" s="213">
        <v>50</v>
      </c>
      <c r="F13924" s="213" t="s">
        <v>222</v>
      </c>
    </row>
    <row r="13925" spans="1:6" x14ac:dyDescent="0.3">
      <c r="A13925" s="213">
        <v>2016</v>
      </c>
      <c r="B13925" s="213" t="s">
        <v>0</v>
      </c>
      <c r="C13925" s="213" t="s">
        <v>1</v>
      </c>
      <c r="D13925" s="213" t="s">
        <v>66</v>
      </c>
      <c r="E13925" s="213">
        <v>138</v>
      </c>
      <c r="F13925" s="213" t="s">
        <v>222</v>
      </c>
    </row>
    <row r="13926" spans="1:6" x14ac:dyDescent="0.3">
      <c r="A13926" s="213">
        <v>2016</v>
      </c>
      <c r="B13926" s="213" t="s">
        <v>0</v>
      </c>
      <c r="C13926" s="213" t="s">
        <v>1</v>
      </c>
      <c r="D13926" s="213" t="s">
        <v>283</v>
      </c>
      <c r="E13926" s="213">
        <v>56</v>
      </c>
      <c r="F13926" s="213" t="s">
        <v>222</v>
      </c>
    </row>
    <row r="13927" spans="1:6" x14ac:dyDescent="0.3">
      <c r="A13927" s="213">
        <v>2016</v>
      </c>
      <c r="B13927" s="213" t="s">
        <v>0</v>
      </c>
      <c r="C13927" s="213" t="s">
        <v>1</v>
      </c>
      <c r="D13927" s="213" t="s">
        <v>11</v>
      </c>
      <c r="E13927" s="213">
        <v>901</v>
      </c>
      <c r="F13927" s="213" t="s">
        <v>222</v>
      </c>
    </row>
    <row r="13928" spans="1:6" x14ac:dyDescent="0.3">
      <c r="A13928" s="213">
        <v>2016</v>
      </c>
      <c r="B13928" s="213" t="s">
        <v>0</v>
      </c>
      <c r="C13928" s="213" t="s">
        <v>1</v>
      </c>
      <c r="D13928" s="213" t="s">
        <v>56</v>
      </c>
      <c r="E13928" s="213">
        <v>181</v>
      </c>
      <c r="F13928" s="213" t="s">
        <v>222</v>
      </c>
    </row>
    <row r="13929" spans="1:6" x14ac:dyDescent="0.3">
      <c r="A13929" s="213">
        <v>2016</v>
      </c>
      <c r="B13929" s="213" t="s">
        <v>0</v>
      </c>
      <c r="C13929" s="213" t="s">
        <v>1</v>
      </c>
      <c r="D13929" s="213" t="s">
        <v>29</v>
      </c>
      <c r="E13929" s="213">
        <v>262</v>
      </c>
      <c r="F13929" s="213" t="s">
        <v>222</v>
      </c>
    </row>
    <row r="13930" spans="1:6" x14ac:dyDescent="0.3">
      <c r="A13930" s="213">
        <v>2016</v>
      </c>
      <c r="B13930" s="213" t="s">
        <v>0</v>
      </c>
      <c r="C13930" s="213" t="s">
        <v>1</v>
      </c>
      <c r="D13930" s="213" t="s">
        <v>47</v>
      </c>
      <c r="E13930" s="213">
        <v>603</v>
      </c>
      <c r="F13930" s="213" t="s">
        <v>222</v>
      </c>
    </row>
    <row r="13931" spans="1:6" x14ac:dyDescent="0.3">
      <c r="A13931" s="213">
        <v>2016</v>
      </c>
      <c r="B13931" s="213" t="s">
        <v>0</v>
      </c>
      <c r="C13931" s="213" t="s">
        <v>1</v>
      </c>
      <c r="D13931" s="213" t="s">
        <v>57</v>
      </c>
      <c r="E13931" s="213">
        <v>132</v>
      </c>
      <c r="F13931" s="213" t="s">
        <v>222</v>
      </c>
    </row>
    <row r="13932" spans="1:6" x14ac:dyDescent="0.3">
      <c r="A13932" s="213">
        <v>2016</v>
      </c>
      <c r="B13932" s="213" t="s">
        <v>0</v>
      </c>
      <c r="C13932" s="213" t="s">
        <v>1</v>
      </c>
      <c r="D13932" s="213" t="s">
        <v>74</v>
      </c>
      <c r="E13932" s="213">
        <v>593</v>
      </c>
      <c r="F13932" s="213" t="s">
        <v>222</v>
      </c>
    </row>
    <row r="13933" spans="1:6" x14ac:dyDescent="0.3">
      <c r="A13933" s="213">
        <v>2016</v>
      </c>
      <c r="B13933" s="213" t="s">
        <v>0</v>
      </c>
      <c r="C13933" s="213" t="s">
        <v>1</v>
      </c>
      <c r="D13933" s="213" t="s">
        <v>53</v>
      </c>
      <c r="E13933" s="213">
        <v>72</v>
      </c>
      <c r="F13933" s="213" t="s">
        <v>222</v>
      </c>
    </row>
    <row r="13934" spans="1:6" x14ac:dyDescent="0.3">
      <c r="A13934" s="213">
        <v>2016</v>
      </c>
      <c r="B13934" s="213" t="s">
        <v>0</v>
      </c>
      <c r="C13934" s="213" t="s">
        <v>1</v>
      </c>
      <c r="D13934" s="213" t="s">
        <v>49</v>
      </c>
      <c r="E13934" s="213">
        <v>39</v>
      </c>
      <c r="F13934" s="213" t="s">
        <v>222</v>
      </c>
    </row>
    <row r="13935" spans="1:6" x14ac:dyDescent="0.3">
      <c r="A13935" s="213">
        <v>2016</v>
      </c>
      <c r="B13935" s="213" t="s">
        <v>0</v>
      </c>
      <c r="C13935" s="213" t="s">
        <v>1</v>
      </c>
      <c r="D13935" s="213" t="s">
        <v>33</v>
      </c>
      <c r="E13935" s="213">
        <v>176</v>
      </c>
      <c r="F13935" s="213" t="s">
        <v>222</v>
      </c>
    </row>
    <row r="13936" spans="1:6" x14ac:dyDescent="0.3">
      <c r="A13936" s="213">
        <v>2016</v>
      </c>
      <c r="B13936" s="213" t="s">
        <v>0</v>
      </c>
      <c r="C13936" s="213" t="s">
        <v>1</v>
      </c>
      <c r="D13936" s="213" t="s">
        <v>60</v>
      </c>
      <c r="E13936" s="213">
        <v>277</v>
      </c>
      <c r="F13936" s="213" t="s">
        <v>222</v>
      </c>
    </row>
    <row r="13937" spans="1:6" x14ac:dyDescent="0.3">
      <c r="A13937" s="213">
        <v>2016</v>
      </c>
      <c r="B13937" s="213" t="s">
        <v>0</v>
      </c>
      <c r="C13937" s="213" t="s">
        <v>1</v>
      </c>
      <c r="D13937" s="213" t="s">
        <v>25</v>
      </c>
      <c r="E13937" s="213">
        <v>629</v>
      </c>
      <c r="F13937" s="213" t="s">
        <v>222</v>
      </c>
    </row>
    <row r="13938" spans="1:6" x14ac:dyDescent="0.3">
      <c r="A13938" s="213">
        <v>2016</v>
      </c>
      <c r="B13938" s="213" t="s">
        <v>0</v>
      </c>
      <c r="C13938" s="213" t="s">
        <v>1</v>
      </c>
      <c r="D13938" s="213" t="s">
        <v>7</v>
      </c>
      <c r="E13938" s="213">
        <v>733</v>
      </c>
      <c r="F13938" s="213" t="s">
        <v>222</v>
      </c>
    </row>
    <row r="13939" spans="1:6" x14ac:dyDescent="0.3">
      <c r="A13939" s="213">
        <v>2016</v>
      </c>
      <c r="B13939" s="213" t="s">
        <v>0</v>
      </c>
      <c r="C13939" s="213" t="s">
        <v>1</v>
      </c>
      <c r="D13939" s="213" t="s">
        <v>36</v>
      </c>
      <c r="E13939" s="213">
        <v>213</v>
      </c>
      <c r="F13939" s="213" t="s">
        <v>222</v>
      </c>
    </row>
    <row r="13940" spans="1:6" x14ac:dyDescent="0.3">
      <c r="A13940" s="213">
        <v>2016</v>
      </c>
      <c r="B13940" s="213" t="s">
        <v>0</v>
      </c>
      <c r="C13940" s="213" t="s">
        <v>1</v>
      </c>
      <c r="D13940" s="213" t="s">
        <v>21</v>
      </c>
      <c r="E13940" s="213">
        <v>269</v>
      </c>
      <c r="F13940" s="213" t="s">
        <v>222</v>
      </c>
    </row>
    <row r="13941" spans="1:6" x14ac:dyDescent="0.3">
      <c r="A13941" s="213">
        <v>2016</v>
      </c>
      <c r="B13941" s="213" t="s">
        <v>0</v>
      </c>
      <c r="C13941" s="213" t="s">
        <v>1</v>
      </c>
      <c r="D13941" s="213" t="s">
        <v>42</v>
      </c>
      <c r="E13941" s="213">
        <v>34</v>
      </c>
      <c r="F13941" s="213" t="s">
        <v>222</v>
      </c>
    </row>
    <row r="13942" spans="1:6" x14ac:dyDescent="0.3">
      <c r="A13942" s="213">
        <v>2016</v>
      </c>
      <c r="B13942" s="213" t="s">
        <v>0</v>
      </c>
      <c r="C13942" s="213" t="s">
        <v>1</v>
      </c>
      <c r="D13942" s="213" t="s">
        <v>16</v>
      </c>
      <c r="E13942" s="213">
        <v>569</v>
      </c>
      <c r="F13942" s="213" t="s">
        <v>222</v>
      </c>
    </row>
    <row r="13943" spans="1:6" x14ac:dyDescent="0.3">
      <c r="A13943" s="213">
        <v>2016</v>
      </c>
      <c r="B13943" s="213" t="s">
        <v>0</v>
      </c>
      <c r="C13943" s="213" t="s">
        <v>1</v>
      </c>
      <c r="D13943" s="213" t="s">
        <v>2</v>
      </c>
      <c r="E13943" s="292">
        <v>1188</v>
      </c>
      <c r="F13943" s="213" t="s">
        <v>222</v>
      </c>
    </row>
    <row r="13944" spans="1:6" x14ac:dyDescent="0.3">
      <c r="A13944" s="213">
        <v>2016</v>
      </c>
      <c r="B13944" s="213" t="s">
        <v>0</v>
      </c>
      <c r="C13944" s="213" t="s">
        <v>1</v>
      </c>
      <c r="D13944" s="213" t="s">
        <v>287</v>
      </c>
      <c r="E13944" s="213">
        <v>32</v>
      </c>
      <c r="F13944" s="213" t="s">
        <v>222</v>
      </c>
    </row>
    <row r="13945" spans="1:6" x14ac:dyDescent="0.3">
      <c r="A13945" s="213">
        <v>2016</v>
      </c>
      <c r="B13945" s="213" t="s">
        <v>0</v>
      </c>
      <c r="C13945" s="213" t="s">
        <v>1</v>
      </c>
      <c r="D13945" s="213" t="s">
        <v>288</v>
      </c>
      <c r="E13945" s="213">
        <v>31</v>
      </c>
      <c r="F13945" s="213" t="s">
        <v>222</v>
      </c>
    </row>
    <row r="13946" spans="1:6" x14ac:dyDescent="0.3">
      <c r="A13946" s="213">
        <v>2016</v>
      </c>
      <c r="B13946" s="213" t="s">
        <v>0</v>
      </c>
      <c r="C13946" s="213" t="s">
        <v>1</v>
      </c>
      <c r="D13946" s="213" t="s">
        <v>4</v>
      </c>
      <c r="E13946" s="292">
        <v>1305</v>
      </c>
      <c r="F13946" s="213" t="s">
        <v>222</v>
      </c>
    </row>
    <row r="13947" spans="1:6" x14ac:dyDescent="0.3">
      <c r="A13947" s="213">
        <v>2016</v>
      </c>
      <c r="B13947" s="213" t="s">
        <v>0</v>
      </c>
      <c r="C13947" s="213" t="s">
        <v>1</v>
      </c>
      <c r="D13947" s="213" t="s">
        <v>38</v>
      </c>
      <c r="E13947" s="213">
        <v>85</v>
      </c>
      <c r="F13947" s="213" t="s">
        <v>222</v>
      </c>
    </row>
    <row r="13948" spans="1:6" x14ac:dyDescent="0.3">
      <c r="A13948" s="213">
        <v>2016</v>
      </c>
      <c r="B13948" s="213" t="s">
        <v>0</v>
      </c>
      <c r="C13948" s="213" t="s">
        <v>1</v>
      </c>
      <c r="D13948" s="213" t="s">
        <v>275</v>
      </c>
      <c r="E13948" s="213">
        <v>132</v>
      </c>
      <c r="F13948" s="213" t="s">
        <v>222</v>
      </c>
    </row>
    <row r="13949" spans="1:6" x14ac:dyDescent="0.3">
      <c r="A13949" s="213">
        <v>2016</v>
      </c>
      <c r="B13949" s="213" t="s">
        <v>0</v>
      </c>
      <c r="C13949" s="213" t="s">
        <v>1</v>
      </c>
      <c r="D13949" s="213" t="s">
        <v>8</v>
      </c>
      <c r="E13949" s="213">
        <v>485</v>
      </c>
      <c r="F13949" s="213" t="s">
        <v>222</v>
      </c>
    </row>
    <row r="13950" spans="1:6" x14ac:dyDescent="0.3">
      <c r="A13950" s="213">
        <v>2016</v>
      </c>
      <c r="B13950" s="213" t="s">
        <v>0</v>
      </c>
      <c r="C13950" s="213" t="s">
        <v>1</v>
      </c>
      <c r="D13950" s="213" t="s">
        <v>78</v>
      </c>
      <c r="E13950" s="213">
        <v>692</v>
      </c>
      <c r="F13950" s="213" t="s">
        <v>222</v>
      </c>
    </row>
    <row r="13951" spans="1:6" x14ac:dyDescent="0.3">
      <c r="A13951" s="213">
        <v>2016</v>
      </c>
      <c r="B13951" s="213" t="s">
        <v>0</v>
      </c>
      <c r="C13951" s="213" t="s">
        <v>1</v>
      </c>
      <c r="D13951" s="213" t="s">
        <v>27</v>
      </c>
      <c r="E13951" s="213">
        <v>455</v>
      </c>
      <c r="F13951" s="213" t="s">
        <v>222</v>
      </c>
    </row>
    <row r="13952" spans="1:6" x14ac:dyDescent="0.3">
      <c r="A13952" s="213">
        <v>2016</v>
      </c>
      <c r="B13952" s="213" t="s">
        <v>0</v>
      </c>
      <c r="C13952" s="213" t="s">
        <v>1</v>
      </c>
      <c r="D13952" s="213" t="s">
        <v>13</v>
      </c>
      <c r="E13952" s="213">
        <v>203</v>
      </c>
      <c r="F13952" s="213" t="s">
        <v>222</v>
      </c>
    </row>
    <row r="13953" spans="1:6" x14ac:dyDescent="0.3">
      <c r="A13953" s="213">
        <v>2016</v>
      </c>
      <c r="B13953" s="213" t="s">
        <v>0</v>
      </c>
      <c r="C13953" s="213" t="s">
        <v>1</v>
      </c>
      <c r="D13953" s="213" t="s">
        <v>70</v>
      </c>
      <c r="E13953" s="213">
        <v>560</v>
      </c>
      <c r="F13953" s="213" t="s">
        <v>222</v>
      </c>
    </row>
    <row r="13954" spans="1:6" x14ac:dyDescent="0.3">
      <c r="A13954" s="213">
        <v>2016</v>
      </c>
      <c r="B13954" s="213" t="s">
        <v>0</v>
      </c>
      <c r="C13954" s="213" t="s">
        <v>1</v>
      </c>
      <c r="D13954" s="213" t="s">
        <v>72</v>
      </c>
      <c r="E13954" s="213">
        <v>140</v>
      </c>
      <c r="F13954" s="213" t="s">
        <v>222</v>
      </c>
    </row>
    <row r="13955" spans="1:6" x14ac:dyDescent="0.3">
      <c r="A13955" s="213">
        <v>2016</v>
      </c>
      <c r="B13955" s="213" t="s">
        <v>0</v>
      </c>
      <c r="C13955" s="213" t="s">
        <v>1</v>
      </c>
      <c r="D13955" s="213" t="s">
        <v>276</v>
      </c>
      <c r="E13955" s="213">
        <v>61</v>
      </c>
      <c r="F13955" s="213" t="s">
        <v>222</v>
      </c>
    </row>
    <row r="13956" spans="1:6" x14ac:dyDescent="0.3">
      <c r="A13956" s="213">
        <v>2016</v>
      </c>
      <c r="B13956" s="213" t="s">
        <v>0</v>
      </c>
      <c r="C13956" s="213" t="s">
        <v>1</v>
      </c>
      <c r="D13956" s="213" t="s">
        <v>6</v>
      </c>
      <c r="E13956" s="292">
        <v>1256</v>
      </c>
      <c r="F13956" s="213" t="s">
        <v>222</v>
      </c>
    </row>
    <row r="13957" spans="1:6" x14ac:dyDescent="0.3">
      <c r="A13957" s="213">
        <v>2016</v>
      </c>
      <c r="B13957" s="213" t="s">
        <v>0</v>
      </c>
      <c r="C13957" s="213" t="s">
        <v>1</v>
      </c>
      <c r="D13957" s="213" t="s">
        <v>62</v>
      </c>
      <c r="E13957" s="213">
        <v>425</v>
      </c>
      <c r="F13957" s="213" t="s">
        <v>222</v>
      </c>
    </row>
    <row r="13958" spans="1:6" x14ac:dyDescent="0.3">
      <c r="A13958" s="213">
        <v>2016</v>
      </c>
      <c r="B13958" s="213" t="s">
        <v>0</v>
      </c>
      <c r="C13958" s="213" t="s">
        <v>1</v>
      </c>
      <c r="D13958" s="213" t="s">
        <v>5</v>
      </c>
      <c r="E13958" s="213">
        <v>975</v>
      </c>
      <c r="F13958" s="213" t="s">
        <v>222</v>
      </c>
    </row>
    <row r="13959" spans="1:6" x14ac:dyDescent="0.3">
      <c r="A13959" s="213">
        <v>2016</v>
      </c>
      <c r="B13959" s="213" t="s">
        <v>0</v>
      </c>
      <c r="C13959" s="213" t="s">
        <v>1</v>
      </c>
      <c r="D13959" s="213" t="s">
        <v>76</v>
      </c>
      <c r="E13959" s="213">
        <v>587</v>
      </c>
      <c r="F13959" s="213" t="s">
        <v>222</v>
      </c>
    </row>
    <row r="13960" spans="1:6" x14ac:dyDescent="0.3">
      <c r="A13960" s="213">
        <v>2016</v>
      </c>
      <c r="B13960" s="213" t="s">
        <v>0</v>
      </c>
      <c r="C13960" s="213" t="s">
        <v>1</v>
      </c>
      <c r="D13960" s="213" t="s">
        <v>63</v>
      </c>
      <c r="E13960" s="213">
        <v>137</v>
      </c>
      <c r="F13960" s="213" t="s">
        <v>222</v>
      </c>
    </row>
    <row r="13961" spans="1:6" x14ac:dyDescent="0.3">
      <c r="A13961" s="213">
        <v>2016</v>
      </c>
      <c r="B13961" s="213" t="s">
        <v>0</v>
      </c>
      <c r="C13961" s="213" t="s">
        <v>1</v>
      </c>
      <c r="D13961" s="213" t="s">
        <v>277</v>
      </c>
      <c r="E13961" s="213">
        <v>56</v>
      </c>
      <c r="F13961" s="213" t="s">
        <v>222</v>
      </c>
    </row>
    <row r="13962" spans="1:6" x14ac:dyDescent="0.3">
      <c r="A13962" s="213">
        <v>2016</v>
      </c>
      <c r="B13962" s="213" t="s">
        <v>0</v>
      </c>
      <c r="C13962" s="213" t="s">
        <v>1</v>
      </c>
      <c r="D13962" s="213" t="s">
        <v>43</v>
      </c>
      <c r="E13962" s="213">
        <v>126</v>
      </c>
      <c r="F13962" s="213" t="s">
        <v>222</v>
      </c>
    </row>
    <row r="13963" spans="1:6" x14ac:dyDescent="0.3">
      <c r="A13963" s="213">
        <v>2016</v>
      </c>
      <c r="B13963" s="213" t="s">
        <v>0</v>
      </c>
      <c r="C13963" s="213" t="s">
        <v>1</v>
      </c>
      <c r="D13963" s="213" t="s">
        <v>65</v>
      </c>
      <c r="E13963" s="213">
        <v>164</v>
      </c>
      <c r="F13963" s="213" t="s">
        <v>222</v>
      </c>
    </row>
    <row r="13964" spans="1:6" x14ac:dyDescent="0.3">
      <c r="A13964" s="213">
        <v>2016</v>
      </c>
      <c r="B13964" s="213" t="s">
        <v>0</v>
      </c>
      <c r="C13964" s="213" t="s">
        <v>1</v>
      </c>
      <c r="D13964" s="213" t="s">
        <v>22</v>
      </c>
      <c r="E13964" s="213">
        <v>247</v>
      </c>
      <c r="F13964" s="213" t="s">
        <v>222</v>
      </c>
    </row>
    <row r="13965" spans="1:6" x14ac:dyDescent="0.3">
      <c r="A13965" s="213">
        <v>2016</v>
      </c>
      <c r="B13965" s="213" t="s">
        <v>0</v>
      </c>
      <c r="C13965" s="213" t="s">
        <v>1</v>
      </c>
      <c r="D13965" s="213" t="s">
        <v>61</v>
      </c>
      <c r="E13965" s="213">
        <v>115</v>
      </c>
      <c r="F13965" s="213" t="s">
        <v>222</v>
      </c>
    </row>
    <row r="13966" spans="1:6" x14ac:dyDescent="0.3">
      <c r="A13966" s="213">
        <v>2016</v>
      </c>
      <c r="B13966" s="213" t="s">
        <v>0</v>
      </c>
      <c r="C13966" s="213" t="s">
        <v>1</v>
      </c>
      <c r="D13966" s="213" t="s">
        <v>23</v>
      </c>
      <c r="E13966" s="213">
        <v>329</v>
      </c>
      <c r="F13966" s="213" t="s">
        <v>222</v>
      </c>
    </row>
    <row r="13967" spans="1:6" x14ac:dyDescent="0.3">
      <c r="A13967" s="213">
        <v>2016</v>
      </c>
      <c r="B13967" s="213" t="s">
        <v>0</v>
      </c>
      <c r="C13967" s="213" t="s">
        <v>1</v>
      </c>
      <c r="D13967" s="213" t="s">
        <v>12</v>
      </c>
      <c r="E13967" s="213">
        <v>167</v>
      </c>
      <c r="F13967" s="213" t="s">
        <v>222</v>
      </c>
    </row>
    <row r="13968" spans="1:6" x14ac:dyDescent="0.3">
      <c r="A13968" s="213">
        <v>2016</v>
      </c>
      <c r="B13968" s="213" t="s">
        <v>0</v>
      </c>
      <c r="C13968" s="213" t="s">
        <v>1</v>
      </c>
      <c r="D13968" s="213" t="s">
        <v>278</v>
      </c>
      <c r="E13968" s="213">
        <v>327</v>
      </c>
      <c r="F13968" s="213" t="s">
        <v>222</v>
      </c>
    </row>
    <row r="13969" spans="1:6" x14ac:dyDescent="0.3">
      <c r="A13969" s="213">
        <v>2016</v>
      </c>
      <c r="B13969" s="213" t="s">
        <v>0</v>
      </c>
      <c r="C13969" s="213" t="s">
        <v>1</v>
      </c>
      <c r="D13969" s="213" t="s">
        <v>19</v>
      </c>
      <c r="E13969" s="213">
        <v>331</v>
      </c>
      <c r="F13969" s="213" t="s">
        <v>222</v>
      </c>
    </row>
    <row r="13970" spans="1:6" x14ac:dyDescent="0.3">
      <c r="A13970" s="213">
        <v>2016</v>
      </c>
      <c r="B13970" s="213" t="s">
        <v>0</v>
      </c>
      <c r="C13970" s="213" t="s">
        <v>1</v>
      </c>
      <c r="D13970" s="213" t="s">
        <v>45</v>
      </c>
      <c r="E13970" s="213">
        <v>59</v>
      </c>
      <c r="F13970" s="213" t="s">
        <v>222</v>
      </c>
    </row>
    <row r="13971" spans="1:6" x14ac:dyDescent="0.3">
      <c r="A13971" s="213">
        <v>2016</v>
      </c>
      <c r="B13971" s="213" t="s">
        <v>0</v>
      </c>
      <c r="C13971" s="213" t="s">
        <v>1</v>
      </c>
      <c r="D13971" s="213" t="s">
        <v>48</v>
      </c>
      <c r="E13971" s="213">
        <v>182</v>
      </c>
      <c r="F13971" s="213" t="s">
        <v>222</v>
      </c>
    </row>
    <row r="13972" spans="1:6" x14ac:dyDescent="0.3">
      <c r="A13972" s="213">
        <v>2016</v>
      </c>
      <c r="B13972" s="213" t="s">
        <v>0</v>
      </c>
      <c r="C13972" s="213" t="s">
        <v>1</v>
      </c>
      <c r="D13972" s="213" t="s">
        <v>34</v>
      </c>
      <c r="E13972" s="213">
        <v>89</v>
      </c>
      <c r="F13972" s="213" t="s">
        <v>222</v>
      </c>
    </row>
    <row r="13973" spans="1:6" x14ac:dyDescent="0.3">
      <c r="A13973" s="213">
        <v>2016</v>
      </c>
      <c r="B13973" s="213" t="s">
        <v>0</v>
      </c>
      <c r="C13973" s="213" t="s">
        <v>1</v>
      </c>
      <c r="D13973" s="213" t="s">
        <v>3</v>
      </c>
      <c r="E13973" s="292">
        <v>1179</v>
      </c>
      <c r="F13973" s="213" t="s">
        <v>222</v>
      </c>
    </row>
    <row r="13974" spans="1:6" x14ac:dyDescent="0.3">
      <c r="A13974" s="213">
        <v>2016</v>
      </c>
      <c r="B13974" s="213" t="s">
        <v>0</v>
      </c>
      <c r="C13974" s="213" t="s">
        <v>1</v>
      </c>
      <c r="D13974" s="213" t="s">
        <v>80</v>
      </c>
      <c r="E13974" s="213">
        <v>352</v>
      </c>
      <c r="F13974" s="213" t="s">
        <v>222</v>
      </c>
    </row>
    <row r="13975" spans="1:6" x14ac:dyDescent="0.3">
      <c r="A13975" s="213">
        <v>2016</v>
      </c>
      <c r="B13975" s="213" t="s">
        <v>0</v>
      </c>
      <c r="C13975" s="213" t="s">
        <v>1</v>
      </c>
      <c r="D13975" s="213" t="s">
        <v>39</v>
      </c>
      <c r="E13975" s="213">
        <v>208</v>
      </c>
      <c r="F13975" s="213" t="s">
        <v>222</v>
      </c>
    </row>
    <row r="13976" spans="1:6" x14ac:dyDescent="0.3">
      <c r="A13976" s="213">
        <v>2016</v>
      </c>
      <c r="B13976" s="213" t="s">
        <v>0</v>
      </c>
      <c r="C13976" s="213" t="s">
        <v>1</v>
      </c>
      <c r="D13976" s="213" t="s">
        <v>14</v>
      </c>
      <c r="E13976" s="213">
        <v>727</v>
      </c>
      <c r="F13976" s="213" t="s">
        <v>222</v>
      </c>
    </row>
    <row r="13977" spans="1:6" x14ac:dyDescent="0.3">
      <c r="A13977" s="213">
        <v>2016</v>
      </c>
      <c r="B13977" s="213" t="s">
        <v>0</v>
      </c>
      <c r="C13977" s="213" t="s">
        <v>1</v>
      </c>
      <c r="D13977" s="213" t="s">
        <v>68</v>
      </c>
      <c r="E13977" s="213">
        <v>170</v>
      </c>
      <c r="F13977" s="213" t="s">
        <v>222</v>
      </c>
    </row>
    <row r="13978" spans="1:6" x14ac:dyDescent="0.3">
      <c r="A13978" s="213">
        <v>2016</v>
      </c>
      <c r="B13978" s="213" t="s">
        <v>0</v>
      </c>
      <c r="C13978" s="213" t="s">
        <v>1</v>
      </c>
      <c r="D13978" s="213" t="s">
        <v>69</v>
      </c>
      <c r="E13978" s="213">
        <v>151</v>
      </c>
      <c r="F13978" s="213" t="s">
        <v>222</v>
      </c>
    </row>
    <row r="13979" spans="1:6" x14ac:dyDescent="0.3">
      <c r="A13979" s="213">
        <v>2016</v>
      </c>
      <c r="B13979" s="213" t="s">
        <v>0</v>
      </c>
      <c r="C13979" s="213" t="s">
        <v>1</v>
      </c>
      <c r="D13979" s="213" t="s">
        <v>279</v>
      </c>
      <c r="E13979" s="213">
        <v>60</v>
      </c>
      <c r="F13979" s="213" t="s">
        <v>222</v>
      </c>
    </row>
    <row r="13980" spans="1:6" x14ac:dyDescent="0.3">
      <c r="A13980" s="213">
        <v>2016</v>
      </c>
      <c r="B13980" s="213" t="s">
        <v>0</v>
      </c>
      <c r="C13980" s="213" t="s">
        <v>1</v>
      </c>
      <c r="D13980" s="213" t="s">
        <v>24</v>
      </c>
      <c r="E13980" s="213">
        <v>798</v>
      </c>
      <c r="F13980" s="213" t="s">
        <v>222</v>
      </c>
    </row>
    <row r="13981" spans="1:6" x14ac:dyDescent="0.3">
      <c r="A13981" s="213">
        <v>2016</v>
      </c>
      <c r="B13981" s="213" t="s">
        <v>0</v>
      </c>
      <c r="C13981" s="213" t="s">
        <v>1</v>
      </c>
      <c r="D13981" s="213" t="s">
        <v>9</v>
      </c>
      <c r="E13981" s="213">
        <v>581</v>
      </c>
      <c r="F13981" s="213" t="s">
        <v>222</v>
      </c>
    </row>
    <row r="13982" spans="1:6" x14ac:dyDescent="0.3">
      <c r="A13982" s="213">
        <v>2016</v>
      </c>
      <c r="B13982" s="213" t="s">
        <v>0</v>
      </c>
      <c r="C13982" s="213" t="s">
        <v>1</v>
      </c>
      <c r="D13982" s="213" t="s">
        <v>67</v>
      </c>
      <c r="E13982" s="213">
        <v>239</v>
      </c>
      <c r="F13982" s="213" t="s">
        <v>222</v>
      </c>
    </row>
    <row r="13983" spans="1:6" x14ac:dyDescent="0.3">
      <c r="A13983" s="213">
        <v>2016</v>
      </c>
      <c r="B13983" s="213" t="s">
        <v>0</v>
      </c>
      <c r="C13983" s="213" t="s">
        <v>1</v>
      </c>
      <c r="D13983" s="213" t="s">
        <v>28</v>
      </c>
      <c r="E13983" s="213">
        <v>425</v>
      </c>
      <c r="F13983" s="213" t="s">
        <v>222</v>
      </c>
    </row>
    <row r="13984" spans="1:6" x14ac:dyDescent="0.3">
      <c r="A13984" s="213">
        <v>2016</v>
      </c>
      <c r="B13984" s="213" t="s">
        <v>0</v>
      </c>
      <c r="C13984" s="213" t="s">
        <v>1</v>
      </c>
      <c r="D13984" s="213" t="s">
        <v>31</v>
      </c>
      <c r="E13984" s="213">
        <v>218</v>
      </c>
      <c r="F13984" s="213" t="s">
        <v>222</v>
      </c>
    </row>
    <row r="13985" spans="1:6" x14ac:dyDescent="0.3">
      <c r="A13985" s="213">
        <v>2016</v>
      </c>
      <c r="B13985" s="213" t="s">
        <v>0</v>
      </c>
      <c r="C13985" s="213" t="s">
        <v>1</v>
      </c>
      <c r="D13985" s="213" t="s">
        <v>64</v>
      </c>
      <c r="E13985" s="213">
        <v>378</v>
      </c>
      <c r="F13985" s="213" t="s">
        <v>222</v>
      </c>
    </row>
    <row r="13986" spans="1:6" x14ac:dyDescent="0.3">
      <c r="A13986" s="213">
        <v>2016</v>
      </c>
      <c r="B13986" s="213" t="s">
        <v>0</v>
      </c>
      <c r="C13986" s="213" t="s">
        <v>1</v>
      </c>
      <c r="D13986" s="213" t="s">
        <v>280</v>
      </c>
      <c r="E13986" s="213">
        <v>120</v>
      </c>
      <c r="F13986" s="213" t="s">
        <v>222</v>
      </c>
    </row>
    <row r="13987" spans="1:6" x14ac:dyDescent="0.3">
      <c r="A13987" s="213">
        <v>2016</v>
      </c>
      <c r="B13987" s="213" t="s">
        <v>0</v>
      </c>
      <c r="C13987" s="213" t="s">
        <v>1</v>
      </c>
      <c r="D13987" s="213" t="s">
        <v>73</v>
      </c>
      <c r="E13987" s="213">
        <v>578</v>
      </c>
      <c r="F13987" s="213" t="s">
        <v>222</v>
      </c>
    </row>
    <row r="13988" spans="1:6" x14ac:dyDescent="0.3">
      <c r="A13988" s="213">
        <v>2016</v>
      </c>
      <c r="B13988" s="213" t="s">
        <v>0</v>
      </c>
      <c r="C13988" s="213" t="s">
        <v>1</v>
      </c>
      <c r="D13988" s="213" t="s">
        <v>26</v>
      </c>
      <c r="E13988" s="213">
        <v>293</v>
      </c>
      <c r="F13988" s="213" t="s">
        <v>222</v>
      </c>
    </row>
    <row r="13989" spans="1:6" x14ac:dyDescent="0.3">
      <c r="A13989" s="213">
        <v>2016</v>
      </c>
      <c r="B13989" s="213" t="s">
        <v>0</v>
      </c>
      <c r="C13989" s="213" t="s">
        <v>1</v>
      </c>
      <c r="D13989" s="213" t="s">
        <v>32</v>
      </c>
      <c r="E13989" s="213">
        <v>284</v>
      </c>
      <c r="F13989" s="213" t="s">
        <v>222</v>
      </c>
    </row>
    <row r="13990" spans="1:6" x14ac:dyDescent="0.3">
      <c r="A13990" s="213">
        <v>2016</v>
      </c>
      <c r="B13990" s="213" t="s">
        <v>0</v>
      </c>
      <c r="C13990" s="213" t="s">
        <v>1</v>
      </c>
      <c r="D13990" s="213" t="s">
        <v>46</v>
      </c>
      <c r="E13990" s="213">
        <v>520</v>
      </c>
      <c r="F13990" s="213" t="s">
        <v>222</v>
      </c>
    </row>
    <row r="13991" spans="1:6" x14ac:dyDescent="0.3">
      <c r="A13991" s="213">
        <v>2016</v>
      </c>
      <c r="B13991" s="213" t="s">
        <v>0</v>
      </c>
      <c r="C13991" s="213" t="s">
        <v>1</v>
      </c>
      <c r="D13991" s="213" t="s">
        <v>75</v>
      </c>
      <c r="E13991" s="213">
        <v>391</v>
      </c>
      <c r="F13991" s="213" t="s">
        <v>222</v>
      </c>
    </row>
    <row r="13992" spans="1:6" x14ac:dyDescent="0.3">
      <c r="A13992" s="213">
        <v>2016</v>
      </c>
      <c r="B13992" s="213" t="s">
        <v>0</v>
      </c>
      <c r="C13992" s="213" t="s">
        <v>1</v>
      </c>
      <c r="D13992" s="213" t="s">
        <v>10</v>
      </c>
      <c r="E13992" s="292">
        <v>1000</v>
      </c>
      <c r="F13992" s="213" t="s">
        <v>222</v>
      </c>
    </row>
    <row r="13993" spans="1:6" x14ac:dyDescent="0.3">
      <c r="A13993" s="213">
        <v>2016</v>
      </c>
      <c r="B13993" s="213" t="s">
        <v>0</v>
      </c>
      <c r="C13993" s="213" t="s">
        <v>1</v>
      </c>
      <c r="D13993" s="213" t="s">
        <v>291</v>
      </c>
      <c r="E13993" s="213">
        <v>95</v>
      </c>
      <c r="F13993" s="213" t="s">
        <v>222</v>
      </c>
    </row>
    <row r="13994" spans="1:6" x14ac:dyDescent="0.3">
      <c r="A13994" s="213">
        <v>2016</v>
      </c>
      <c r="B13994" s="213" t="s">
        <v>0</v>
      </c>
      <c r="C13994" s="213" t="s">
        <v>1</v>
      </c>
      <c r="D13994" s="213" t="s">
        <v>15</v>
      </c>
      <c r="E13994" s="213">
        <v>792</v>
      </c>
      <c r="F13994" s="213" t="s">
        <v>222</v>
      </c>
    </row>
    <row r="13995" spans="1:6" x14ac:dyDescent="0.3">
      <c r="A13995" s="213">
        <v>2016</v>
      </c>
      <c r="B13995" s="213" t="s">
        <v>0</v>
      </c>
      <c r="C13995" s="213" t="s">
        <v>1</v>
      </c>
      <c r="D13995" s="213" t="s">
        <v>18</v>
      </c>
      <c r="E13995" s="213">
        <v>890</v>
      </c>
      <c r="F13995" s="213" t="s">
        <v>222</v>
      </c>
    </row>
    <row r="13996" spans="1:6" x14ac:dyDescent="0.3">
      <c r="A13996" s="213">
        <v>2016</v>
      </c>
      <c r="B13996" s="213" t="s">
        <v>0</v>
      </c>
      <c r="C13996" s="213" t="s">
        <v>1</v>
      </c>
      <c r="D13996" s="213" t="s">
        <v>77</v>
      </c>
      <c r="E13996" s="213">
        <v>310</v>
      </c>
      <c r="F13996" s="213" t="s">
        <v>222</v>
      </c>
    </row>
    <row r="13997" spans="1:6" x14ac:dyDescent="0.3">
      <c r="A13997" s="213">
        <v>2016</v>
      </c>
      <c r="B13997" s="213" t="s">
        <v>0</v>
      </c>
      <c r="C13997" s="213" t="s">
        <v>1</v>
      </c>
      <c r="D13997" s="213" t="s">
        <v>44</v>
      </c>
      <c r="E13997" s="213">
        <v>59</v>
      </c>
      <c r="F13997" s="213" t="s">
        <v>222</v>
      </c>
    </row>
    <row r="13998" spans="1:6" x14ac:dyDescent="0.3">
      <c r="A13998" s="213">
        <v>2016</v>
      </c>
      <c r="B13998" s="213" t="s">
        <v>0</v>
      </c>
      <c r="C13998" s="213" t="s">
        <v>1</v>
      </c>
      <c r="D13998" s="213" t="s">
        <v>71</v>
      </c>
      <c r="E13998" s="213">
        <v>318</v>
      </c>
      <c r="F13998" s="213" t="s">
        <v>222</v>
      </c>
    </row>
    <row r="13999" spans="1:6" x14ac:dyDescent="0.3">
      <c r="A13999" s="213">
        <v>2016</v>
      </c>
      <c r="B13999" s="213" t="s">
        <v>0</v>
      </c>
      <c r="C13999" s="213" t="s">
        <v>1</v>
      </c>
      <c r="D13999" s="213" t="s">
        <v>52</v>
      </c>
      <c r="E13999" s="213">
        <v>63</v>
      </c>
      <c r="F13999" s="213" t="s">
        <v>222</v>
      </c>
    </row>
    <row r="14000" spans="1:6" x14ac:dyDescent="0.3">
      <c r="A14000" s="213">
        <v>2016</v>
      </c>
      <c r="B14000" s="213" t="s">
        <v>0</v>
      </c>
      <c r="C14000" s="213" t="s">
        <v>1</v>
      </c>
      <c r="D14000" s="213" t="s">
        <v>20</v>
      </c>
      <c r="E14000" s="213">
        <v>480</v>
      </c>
      <c r="F14000" s="213" t="s">
        <v>222</v>
      </c>
    </row>
    <row r="14001" spans="1:6" x14ac:dyDescent="0.3">
      <c r="A14001" s="213">
        <v>2016</v>
      </c>
      <c r="B14001" s="213" t="s">
        <v>0</v>
      </c>
      <c r="C14001" s="213" t="s">
        <v>1</v>
      </c>
      <c r="D14001" s="213" t="s">
        <v>95</v>
      </c>
      <c r="E14001" s="213">
        <v>816</v>
      </c>
      <c r="F14001" s="213" t="s">
        <v>222</v>
      </c>
    </row>
    <row r="14002" spans="1:6" x14ac:dyDescent="0.3">
      <c r="A14002" s="213">
        <v>2016</v>
      </c>
      <c r="B14002" s="213" t="s">
        <v>0</v>
      </c>
      <c r="C14002" s="213" t="s">
        <v>1</v>
      </c>
      <c r="D14002" s="213" t="s">
        <v>30</v>
      </c>
      <c r="E14002" s="213">
        <v>94</v>
      </c>
      <c r="F14002" s="213" t="s">
        <v>222</v>
      </c>
    </row>
    <row r="14003" spans="1:6" x14ac:dyDescent="0.3">
      <c r="A14003" s="213">
        <v>2016</v>
      </c>
      <c r="B14003" s="213" t="s">
        <v>0</v>
      </c>
      <c r="C14003" s="213" t="s">
        <v>1</v>
      </c>
      <c r="D14003" s="213" t="s">
        <v>281</v>
      </c>
      <c r="E14003" s="292">
        <v>2183</v>
      </c>
      <c r="F14003" s="213" t="s">
        <v>222</v>
      </c>
    </row>
    <row r="14004" spans="1:6" x14ac:dyDescent="0.3">
      <c r="A14004" s="213">
        <v>2016</v>
      </c>
      <c r="B14004" s="213" t="s">
        <v>0</v>
      </c>
      <c r="C14004" s="213" t="s">
        <v>1</v>
      </c>
      <c r="D14004" s="213" t="s">
        <v>282</v>
      </c>
      <c r="E14004" s="213">
        <v>128</v>
      </c>
      <c r="F14004" s="213" t="s">
        <v>222</v>
      </c>
    </row>
    <row r="14005" spans="1:6" x14ac:dyDescent="0.3">
      <c r="A14005" s="213">
        <v>2016</v>
      </c>
      <c r="B14005" s="213" t="s">
        <v>0</v>
      </c>
      <c r="C14005" s="213" t="s">
        <v>1</v>
      </c>
      <c r="D14005" s="213" t="s">
        <v>145</v>
      </c>
      <c r="E14005" s="292">
        <v>9215</v>
      </c>
      <c r="F14005" s="213" t="s">
        <v>222</v>
      </c>
    </row>
    <row r="14006" spans="1:6" x14ac:dyDescent="0.3">
      <c r="A14006" s="213">
        <v>2016</v>
      </c>
      <c r="B14006" s="213" t="s">
        <v>0</v>
      </c>
      <c r="C14006" s="213" t="s">
        <v>1</v>
      </c>
      <c r="D14006" s="213" t="s">
        <v>146</v>
      </c>
      <c r="E14006" s="292">
        <v>4763</v>
      </c>
      <c r="F14006" s="213" t="s">
        <v>222</v>
      </c>
    </row>
    <row r="14007" spans="1:6" x14ac:dyDescent="0.3">
      <c r="A14007" s="213">
        <v>2016</v>
      </c>
      <c r="B14007" s="213" t="s">
        <v>0</v>
      </c>
      <c r="C14007" s="213" t="s">
        <v>1</v>
      </c>
      <c r="D14007" s="213" t="s">
        <v>147</v>
      </c>
      <c r="E14007" s="292">
        <v>10782</v>
      </c>
      <c r="F14007" s="213" t="s">
        <v>222</v>
      </c>
    </row>
    <row r="14008" spans="1:6" x14ac:dyDescent="0.3">
      <c r="A14008" s="213">
        <v>2016</v>
      </c>
      <c r="B14008" s="213" t="s">
        <v>0</v>
      </c>
      <c r="C14008" s="213" t="s">
        <v>82</v>
      </c>
      <c r="D14008" s="213" t="s">
        <v>35</v>
      </c>
      <c r="E14008" s="213">
        <v>54</v>
      </c>
      <c r="F14008" s="213" t="s">
        <v>222</v>
      </c>
    </row>
    <row r="14009" spans="1:6" x14ac:dyDescent="0.3">
      <c r="A14009" s="213">
        <v>2016</v>
      </c>
      <c r="B14009" s="213" t="s">
        <v>0</v>
      </c>
      <c r="C14009" s="213" t="s">
        <v>82</v>
      </c>
      <c r="D14009" s="213" t="s">
        <v>59</v>
      </c>
      <c r="E14009" s="213">
        <v>53</v>
      </c>
      <c r="F14009" s="213" t="s">
        <v>222</v>
      </c>
    </row>
    <row r="14010" spans="1:6" x14ac:dyDescent="0.3">
      <c r="A14010" s="213">
        <v>2016</v>
      </c>
      <c r="B14010" s="213" t="s">
        <v>0</v>
      </c>
      <c r="C14010" s="213" t="s">
        <v>82</v>
      </c>
      <c r="D14010" s="213" t="s">
        <v>79</v>
      </c>
      <c r="E14010" s="213">
        <v>998</v>
      </c>
      <c r="F14010" s="213" t="s">
        <v>222</v>
      </c>
    </row>
    <row r="14011" spans="1:6" x14ac:dyDescent="0.3">
      <c r="A14011" s="213">
        <v>2016</v>
      </c>
      <c r="B14011" s="213" t="s">
        <v>0</v>
      </c>
      <c r="C14011" s="213" t="s">
        <v>82</v>
      </c>
      <c r="D14011" s="213" t="s">
        <v>17</v>
      </c>
      <c r="E14011" s="213">
        <v>611</v>
      </c>
      <c r="F14011" s="213" t="s">
        <v>222</v>
      </c>
    </row>
    <row r="14012" spans="1:6" x14ac:dyDescent="0.3">
      <c r="A14012" s="213">
        <v>2016</v>
      </c>
      <c r="B14012" s="213" t="s">
        <v>0</v>
      </c>
      <c r="C14012" s="213" t="s">
        <v>82</v>
      </c>
      <c r="D14012" s="213" t="s">
        <v>274</v>
      </c>
      <c r="E14012" s="213">
        <v>50</v>
      </c>
      <c r="F14012" s="213" t="s">
        <v>222</v>
      </c>
    </row>
    <row r="14013" spans="1:6" x14ac:dyDescent="0.3">
      <c r="A14013" s="213">
        <v>2016</v>
      </c>
      <c r="B14013" s="213" t="s">
        <v>0</v>
      </c>
      <c r="C14013" s="213" t="s">
        <v>82</v>
      </c>
      <c r="D14013" s="213" t="s">
        <v>66</v>
      </c>
      <c r="E14013" s="213">
        <v>238</v>
      </c>
      <c r="F14013" s="213" t="s">
        <v>222</v>
      </c>
    </row>
    <row r="14014" spans="1:6" x14ac:dyDescent="0.3">
      <c r="A14014" s="213">
        <v>2016</v>
      </c>
      <c r="B14014" s="213" t="s">
        <v>0</v>
      </c>
      <c r="C14014" s="213" t="s">
        <v>82</v>
      </c>
      <c r="D14014" s="213" t="s">
        <v>283</v>
      </c>
      <c r="E14014" s="213">
        <v>63</v>
      </c>
      <c r="F14014" s="213" t="s">
        <v>222</v>
      </c>
    </row>
    <row r="14015" spans="1:6" x14ac:dyDescent="0.3">
      <c r="A14015" s="213">
        <v>2016</v>
      </c>
      <c r="B14015" s="213" t="s">
        <v>0</v>
      </c>
      <c r="C14015" s="213" t="s">
        <v>82</v>
      </c>
      <c r="D14015" s="213" t="s">
        <v>11</v>
      </c>
      <c r="E14015" s="213">
        <v>938</v>
      </c>
      <c r="F14015" s="213" t="s">
        <v>222</v>
      </c>
    </row>
    <row r="14016" spans="1:6" x14ac:dyDescent="0.3">
      <c r="A14016" s="213">
        <v>2016</v>
      </c>
      <c r="B14016" s="213" t="s">
        <v>0</v>
      </c>
      <c r="C14016" s="213" t="s">
        <v>82</v>
      </c>
      <c r="D14016" s="213" t="s">
        <v>56</v>
      </c>
      <c r="E14016" s="213">
        <v>155</v>
      </c>
      <c r="F14016" s="213" t="s">
        <v>222</v>
      </c>
    </row>
    <row r="14017" spans="1:6" x14ac:dyDescent="0.3">
      <c r="A14017" s="213">
        <v>2016</v>
      </c>
      <c r="B14017" s="213" t="s">
        <v>0</v>
      </c>
      <c r="C14017" s="213" t="s">
        <v>82</v>
      </c>
      <c r="D14017" s="213" t="s">
        <v>29</v>
      </c>
      <c r="E14017" s="213">
        <v>306</v>
      </c>
      <c r="F14017" s="213" t="s">
        <v>222</v>
      </c>
    </row>
    <row r="14018" spans="1:6" x14ac:dyDescent="0.3">
      <c r="A14018" s="213">
        <v>2016</v>
      </c>
      <c r="B14018" s="213" t="s">
        <v>0</v>
      </c>
      <c r="C14018" s="213" t="s">
        <v>82</v>
      </c>
      <c r="D14018" s="213" t="s">
        <v>47</v>
      </c>
      <c r="E14018" s="213">
        <v>760</v>
      </c>
      <c r="F14018" s="213" t="s">
        <v>222</v>
      </c>
    </row>
    <row r="14019" spans="1:6" x14ac:dyDescent="0.3">
      <c r="A14019" s="213">
        <v>2016</v>
      </c>
      <c r="B14019" s="213" t="s">
        <v>0</v>
      </c>
      <c r="C14019" s="213" t="s">
        <v>82</v>
      </c>
      <c r="D14019" s="213" t="s">
        <v>57</v>
      </c>
      <c r="E14019" s="213">
        <v>106</v>
      </c>
      <c r="F14019" s="213" t="s">
        <v>222</v>
      </c>
    </row>
    <row r="14020" spans="1:6" x14ac:dyDescent="0.3">
      <c r="A14020" s="213">
        <v>2016</v>
      </c>
      <c r="B14020" s="213" t="s">
        <v>0</v>
      </c>
      <c r="C14020" s="213" t="s">
        <v>82</v>
      </c>
      <c r="D14020" s="213" t="s">
        <v>74</v>
      </c>
      <c r="E14020" s="213">
        <v>652</v>
      </c>
      <c r="F14020" s="213" t="s">
        <v>222</v>
      </c>
    </row>
    <row r="14021" spans="1:6" x14ac:dyDescent="0.3">
      <c r="A14021" s="213">
        <v>2016</v>
      </c>
      <c r="B14021" s="213" t="s">
        <v>0</v>
      </c>
      <c r="C14021" s="213" t="s">
        <v>82</v>
      </c>
      <c r="D14021" s="213" t="s">
        <v>53</v>
      </c>
      <c r="E14021" s="213">
        <v>63</v>
      </c>
      <c r="F14021" s="213" t="s">
        <v>222</v>
      </c>
    </row>
    <row r="14022" spans="1:6" x14ac:dyDescent="0.3">
      <c r="A14022" s="213">
        <v>2016</v>
      </c>
      <c r="B14022" s="213" t="s">
        <v>0</v>
      </c>
      <c r="C14022" s="213" t="s">
        <v>82</v>
      </c>
      <c r="D14022" s="213" t="s">
        <v>33</v>
      </c>
      <c r="E14022" s="213">
        <v>195</v>
      </c>
      <c r="F14022" s="213" t="s">
        <v>222</v>
      </c>
    </row>
    <row r="14023" spans="1:6" x14ac:dyDescent="0.3">
      <c r="A14023" s="213">
        <v>2016</v>
      </c>
      <c r="B14023" s="213" t="s">
        <v>0</v>
      </c>
      <c r="C14023" s="213" t="s">
        <v>82</v>
      </c>
      <c r="D14023" s="213" t="s">
        <v>60</v>
      </c>
      <c r="E14023" s="213">
        <v>370</v>
      </c>
      <c r="F14023" s="213" t="s">
        <v>222</v>
      </c>
    </row>
    <row r="14024" spans="1:6" x14ac:dyDescent="0.3">
      <c r="A14024" s="213">
        <v>2016</v>
      </c>
      <c r="B14024" s="213" t="s">
        <v>0</v>
      </c>
      <c r="C14024" s="213" t="s">
        <v>82</v>
      </c>
      <c r="D14024" s="213" t="s">
        <v>25</v>
      </c>
      <c r="E14024" s="213">
        <v>622</v>
      </c>
      <c r="F14024" s="213" t="s">
        <v>222</v>
      </c>
    </row>
    <row r="14025" spans="1:6" x14ac:dyDescent="0.3">
      <c r="A14025" s="213">
        <v>2016</v>
      </c>
      <c r="B14025" s="213" t="s">
        <v>0</v>
      </c>
      <c r="C14025" s="213" t="s">
        <v>82</v>
      </c>
      <c r="D14025" s="213" t="s">
        <v>7</v>
      </c>
      <c r="E14025" s="213">
        <v>768</v>
      </c>
      <c r="F14025" s="213" t="s">
        <v>222</v>
      </c>
    </row>
    <row r="14026" spans="1:6" x14ac:dyDescent="0.3">
      <c r="A14026" s="213">
        <v>2016</v>
      </c>
      <c r="B14026" s="213" t="s">
        <v>0</v>
      </c>
      <c r="C14026" s="213" t="s">
        <v>82</v>
      </c>
      <c r="D14026" s="213" t="s">
        <v>36</v>
      </c>
      <c r="E14026" s="213">
        <v>194</v>
      </c>
      <c r="F14026" s="213" t="s">
        <v>222</v>
      </c>
    </row>
    <row r="14027" spans="1:6" x14ac:dyDescent="0.3">
      <c r="A14027" s="213">
        <v>2016</v>
      </c>
      <c r="B14027" s="213" t="s">
        <v>0</v>
      </c>
      <c r="C14027" s="213" t="s">
        <v>82</v>
      </c>
      <c r="D14027" s="213" t="s">
        <v>21</v>
      </c>
      <c r="E14027" s="213">
        <v>317</v>
      </c>
      <c r="F14027" s="213" t="s">
        <v>222</v>
      </c>
    </row>
    <row r="14028" spans="1:6" x14ac:dyDescent="0.3">
      <c r="A14028" s="213">
        <v>2016</v>
      </c>
      <c r="B14028" s="213" t="s">
        <v>0</v>
      </c>
      <c r="C14028" s="213" t="s">
        <v>82</v>
      </c>
      <c r="D14028" s="213" t="s">
        <v>42</v>
      </c>
      <c r="E14028" s="213">
        <v>36</v>
      </c>
      <c r="F14028" s="213" t="s">
        <v>222</v>
      </c>
    </row>
    <row r="14029" spans="1:6" x14ac:dyDescent="0.3">
      <c r="A14029" s="213">
        <v>2016</v>
      </c>
      <c r="B14029" s="213" t="s">
        <v>0</v>
      </c>
      <c r="C14029" s="213" t="s">
        <v>82</v>
      </c>
      <c r="D14029" s="213" t="s">
        <v>16</v>
      </c>
      <c r="E14029" s="213">
        <v>574</v>
      </c>
      <c r="F14029" s="213" t="s">
        <v>222</v>
      </c>
    </row>
    <row r="14030" spans="1:6" x14ac:dyDescent="0.3">
      <c r="A14030" s="213">
        <v>2016</v>
      </c>
      <c r="B14030" s="213" t="s">
        <v>0</v>
      </c>
      <c r="C14030" s="213" t="s">
        <v>82</v>
      </c>
      <c r="D14030" s="213" t="s">
        <v>2</v>
      </c>
      <c r="E14030" s="292">
        <v>1306</v>
      </c>
      <c r="F14030" s="213" t="s">
        <v>222</v>
      </c>
    </row>
    <row r="14031" spans="1:6" x14ac:dyDescent="0.3">
      <c r="A14031" s="213">
        <v>2016</v>
      </c>
      <c r="B14031" s="213" t="s">
        <v>0</v>
      </c>
      <c r="C14031" s="213" t="s">
        <v>82</v>
      </c>
      <c r="D14031" s="213" t="s">
        <v>288</v>
      </c>
      <c r="E14031" s="213">
        <v>48</v>
      </c>
      <c r="F14031" s="213" t="s">
        <v>222</v>
      </c>
    </row>
    <row r="14032" spans="1:6" x14ac:dyDescent="0.3">
      <c r="A14032" s="213">
        <v>2016</v>
      </c>
      <c r="B14032" s="213" t="s">
        <v>0</v>
      </c>
      <c r="C14032" s="213" t="s">
        <v>82</v>
      </c>
      <c r="D14032" s="213" t="s">
        <v>4</v>
      </c>
      <c r="E14032" s="292">
        <v>1356</v>
      </c>
      <c r="F14032" s="213" t="s">
        <v>222</v>
      </c>
    </row>
    <row r="14033" spans="1:6" x14ac:dyDescent="0.3">
      <c r="A14033" s="213">
        <v>2016</v>
      </c>
      <c r="B14033" s="213" t="s">
        <v>0</v>
      </c>
      <c r="C14033" s="213" t="s">
        <v>82</v>
      </c>
      <c r="D14033" s="213" t="s">
        <v>38</v>
      </c>
      <c r="E14033" s="213">
        <v>150</v>
      </c>
      <c r="F14033" s="213" t="s">
        <v>222</v>
      </c>
    </row>
    <row r="14034" spans="1:6" x14ac:dyDescent="0.3">
      <c r="A14034" s="213">
        <v>2016</v>
      </c>
      <c r="B14034" s="213" t="s">
        <v>0</v>
      </c>
      <c r="C14034" s="213" t="s">
        <v>82</v>
      </c>
      <c r="D14034" s="213" t="s">
        <v>275</v>
      </c>
      <c r="E14034" s="213">
        <v>210</v>
      </c>
      <c r="F14034" s="213" t="s">
        <v>222</v>
      </c>
    </row>
    <row r="14035" spans="1:6" x14ac:dyDescent="0.3">
      <c r="A14035" s="213">
        <v>2016</v>
      </c>
      <c r="B14035" s="213" t="s">
        <v>0</v>
      </c>
      <c r="C14035" s="213" t="s">
        <v>82</v>
      </c>
      <c r="D14035" s="213" t="s">
        <v>8</v>
      </c>
      <c r="E14035" s="213">
        <v>600</v>
      </c>
      <c r="F14035" s="213" t="s">
        <v>222</v>
      </c>
    </row>
    <row r="14036" spans="1:6" x14ac:dyDescent="0.3">
      <c r="A14036" s="213">
        <v>2016</v>
      </c>
      <c r="B14036" s="213" t="s">
        <v>0</v>
      </c>
      <c r="C14036" s="213" t="s">
        <v>82</v>
      </c>
      <c r="D14036" s="213" t="s">
        <v>78</v>
      </c>
      <c r="E14036" s="292">
        <v>1437</v>
      </c>
      <c r="F14036" s="213" t="s">
        <v>222</v>
      </c>
    </row>
    <row r="14037" spans="1:6" x14ac:dyDescent="0.3">
      <c r="A14037" s="213">
        <v>2016</v>
      </c>
      <c r="B14037" s="213" t="s">
        <v>0</v>
      </c>
      <c r="C14037" s="213" t="s">
        <v>82</v>
      </c>
      <c r="D14037" s="213" t="s">
        <v>27</v>
      </c>
      <c r="E14037" s="213">
        <v>451</v>
      </c>
      <c r="F14037" s="213" t="s">
        <v>222</v>
      </c>
    </row>
    <row r="14038" spans="1:6" x14ac:dyDescent="0.3">
      <c r="A14038" s="213">
        <v>2016</v>
      </c>
      <c r="B14038" s="213" t="s">
        <v>0</v>
      </c>
      <c r="C14038" s="213" t="s">
        <v>82</v>
      </c>
      <c r="D14038" s="213" t="s">
        <v>13</v>
      </c>
      <c r="E14038" s="213">
        <v>244</v>
      </c>
      <c r="F14038" s="213" t="s">
        <v>222</v>
      </c>
    </row>
    <row r="14039" spans="1:6" x14ac:dyDescent="0.3">
      <c r="A14039" s="213">
        <v>2016</v>
      </c>
      <c r="B14039" s="213" t="s">
        <v>0</v>
      </c>
      <c r="C14039" s="213" t="s">
        <v>82</v>
      </c>
      <c r="D14039" s="213" t="s">
        <v>70</v>
      </c>
      <c r="E14039" s="213">
        <v>552</v>
      </c>
      <c r="F14039" s="213" t="s">
        <v>222</v>
      </c>
    </row>
    <row r="14040" spans="1:6" x14ac:dyDescent="0.3">
      <c r="A14040" s="213">
        <v>2016</v>
      </c>
      <c r="B14040" s="213" t="s">
        <v>0</v>
      </c>
      <c r="C14040" s="213" t="s">
        <v>82</v>
      </c>
      <c r="D14040" s="213" t="s">
        <v>72</v>
      </c>
      <c r="E14040" s="213">
        <v>99</v>
      </c>
      <c r="F14040" s="213" t="s">
        <v>222</v>
      </c>
    </row>
    <row r="14041" spans="1:6" x14ac:dyDescent="0.3">
      <c r="A14041" s="213">
        <v>2016</v>
      </c>
      <c r="B14041" s="213" t="s">
        <v>0</v>
      </c>
      <c r="C14041" s="213" t="s">
        <v>82</v>
      </c>
      <c r="D14041" s="213" t="s">
        <v>276</v>
      </c>
      <c r="E14041" s="213">
        <v>59</v>
      </c>
      <c r="F14041" s="213" t="s">
        <v>222</v>
      </c>
    </row>
    <row r="14042" spans="1:6" x14ac:dyDescent="0.3">
      <c r="A14042" s="213">
        <v>2016</v>
      </c>
      <c r="B14042" s="213" t="s">
        <v>0</v>
      </c>
      <c r="C14042" s="213" t="s">
        <v>82</v>
      </c>
      <c r="D14042" s="213" t="s">
        <v>6</v>
      </c>
      <c r="E14042" s="292">
        <v>1242</v>
      </c>
      <c r="F14042" s="213" t="s">
        <v>222</v>
      </c>
    </row>
    <row r="14043" spans="1:6" x14ac:dyDescent="0.3">
      <c r="A14043" s="213">
        <v>2016</v>
      </c>
      <c r="B14043" s="213" t="s">
        <v>0</v>
      </c>
      <c r="C14043" s="213" t="s">
        <v>82</v>
      </c>
      <c r="D14043" s="213" t="s">
        <v>62</v>
      </c>
      <c r="E14043" s="213">
        <v>437</v>
      </c>
      <c r="F14043" s="213" t="s">
        <v>222</v>
      </c>
    </row>
    <row r="14044" spans="1:6" x14ac:dyDescent="0.3">
      <c r="A14044" s="213">
        <v>2016</v>
      </c>
      <c r="B14044" s="213" t="s">
        <v>0</v>
      </c>
      <c r="C14044" s="213" t="s">
        <v>82</v>
      </c>
      <c r="D14044" s="213" t="s">
        <v>5</v>
      </c>
      <c r="E14044" s="292">
        <v>1084</v>
      </c>
      <c r="F14044" s="213" t="s">
        <v>222</v>
      </c>
    </row>
    <row r="14045" spans="1:6" x14ac:dyDescent="0.3">
      <c r="A14045" s="213">
        <v>2016</v>
      </c>
      <c r="B14045" s="213" t="s">
        <v>0</v>
      </c>
      <c r="C14045" s="213" t="s">
        <v>82</v>
      </c>
      <c r="D14045" s="213" t="s">
        <v>37</v>
      </c>
      <c r="E14045" s="213">
        <v>39</v>
      </c>
      <c r="F14045" s="213" t="s">
        <v>222</v>
      </c>
    </row>
    <row r="14046" spans="1:6" x14ac:dyDescent="0.3">
      <c r="A14046" s="213">
        <v>2016</v>
      </c>
      <c r="B14046" s="213" t="s">
        <v>0</v>
      </c>
      <c r="C14046" s="213" t="s">
        <v>82</v>
      </c>
      <c r="D14046" s="213" t="s">
        <v>76</v>
      </c>
      <c r="E14046" s="213">
        <v>999</v>
      </c>
      <c r="F14046" s="213" t="s">
        <v>222</v>
      </c>
    </row>
    <row r="14047" spans="1:6" x14ac:dyDescent="0.3">
      <c r="A14047" s="213">
        <v>2016</v>
      </c>
      <c r="B14047" s="213" t="s">
        <v>0</v>
      </c>
      <c r="C14047" s="213" t="s">
        <v>82</v>
      </c>
      <c r="D14047" s="213" t="s">
        <v>63</v>
      </c>
      <c r="E14047" s="213">
        <v>111</v>
      </c>
      <c r="F14047" s="213" t="s">
        <v>222</v>
      </c>
    </row>
    <row r="14048" spans="1:6" x14ac:dyDescent="0.3">
      <c r="A14048" s="213">
        <v>2016</v>
      </c>
      <c r="B14048" s="213" t="s">
        <v>0</v>
      </c>
      <c r="C14048" s="213" t="s">
        <v>82</v>
      </c>
      <c r="D14048" s="213" t="s">
        <v>277</v>
      </c>
      <c r="E14048" s="213">
        <v>60</v>
      </c>
      <c r="F14048" s="213" t="s">
        <v>222</v>
      </c>
    </row>
    <row r="14049" spans="1:6" x14ac:dyDescent="0.3">
      <c r="A14049" s="213">
        <v>2016</v>
      </c>
      <c r="B14049" s="213" t="s">
        <v>0</v>
      </c>
      <c r="C14049" s="213" t="s">
        <v>82</v>
      </c>
      <c r="D14049" s="213" t="s">
        <v>43</v>
      </c>
      <c r="E14049" s="213">
        <v>204</v>
      </c>
      <c r="F14049" s="213" t="s">
        <v>222</v>
      </c>
    </row>
    <row r="14050" spans="1:6" x14ac:dyDescent="0.3">
      <c r="A14050" s="213">
        <v>2016</v>
      </c>
      <c r="B14050" s="213" t="s">
        <v>0</v>
      </c>
      <c r="C14050" s="213" t="s">
        <v>82</v>
      </c>
      <c r="D14050" s="213" t="s">
        <v>65</v>
      </c>
      <c r="E14050" s="213">
        <v>288</v>
      </c>
      <c r="F14050" s="213" t="s">
        <v>222</v>
      </c>
    </row>
    <row r="14051" spans="1:6" x14ac:dyDescent="0.3">
      <c r="A14051" s="213">
        <v>2016</v>
      </c>
      <c r="B14051" s="213" t="s">
        <v>0</v>
      </c>
      <c r="C14051" s="213" t="s">
        <v>82</v>
      </c>
      <c r="D14051" s="213" t="s">
        <v>22</v>
      </c>
      <c r="E14051" s="213">
        <v>260</v>
      </c>
      <c r="F14051" s="213" t="s">
        <v>222</v>
      </c>
    </row>
    <row r="14052" spans="1:6" x14ac:dyDescent="0.3">
      <c r="A14052" s="213">
        <v>2016</v>
      </c>
      <c r="B14052" s="213" t="s">
        <v>0</v>
      </c>
      <c r="C14052" s="213" t="s">
        <v>82</v>
      </c>
      <c r="D14052" s="213" t="s">
        <v>61</v>
      </c>
      <c r="E14052" s="213">
        <v>180</v>
      </c>
      <c r="F14052" s="213" t="s">
        <v>222</v>
      </c>
    </row>
    <row r="14053" spans="1:6" x14ac:dyDescent="0.3">
      <c r="A14053" s="213">
        <v>2016</v>
      </c>
      <c r="B14053" s="213" t="s">
        <v>0</v>
      </c>
      <c r="C14053" s="213" t="s">
        <v>82</v>
      </c>
      <c r="D14053" s="213" t="s">
        <v>23</v>
      </c>
      <c r="E14053" s="213">
        <v>297</v>
      </c>
      <c r="F14053" s="213" t="s">
        <v>222</v>
      </c>
    </row>
    <row r="14054" spans="1:6" x14ac:dyDescent="0.3">
      <c r="A14054" s="213">
        <v>2016</v>
      </c>
      <c r="B14054" s="213" t="s">
        <v>0</v>
      </c>
      <c r="C14054" s="213" t="s">
        <v>82</v>
      </c>
      <c r="D14054" s="213" t="s">
        <v>12</v>
      </c>
      <c r="E14054" s="213">
        <v>253</v>
      </c>
      <c r="F14054" s="213" t="s">
        <v>222</v>
      </c>
    </row>
    <row r="14055" spans="1:6" x14ac:dyDescent="0.3">
      <c r="A14055" s="213">
        <v>2016</v>
      </c>
      <c r="B14055" s="213" t="s">
        <v>0</v>
      </c>
      <c r="C14055" s="213" t="s">
        <v>82</v>
      </c>
      <c r="D14055" s="213" t="s">
        <v>278</v>
      </c>
      <c r="E14055" s="213">
        <v>320</v>
      </c>
      <c r="F14055" s="213" t="s">
        <v>222</v>
      </c>
    </row>
    <row r="14056" spans="1:6" x14ac:dyDescent="0.3">
      <c r="A14056" s="213">
        <v>2016</v>
      </c>
      <c r="B14056" s="213" t="s">
        <v>0</v>
      </c>
      <c r="C14056" s="213" t="s">
        <v>82</v>
      </c>
      <c r="D14056" s="213" t="s">
        <v>19</v>
      </c>
      <c r="E14056" s="213">
        <v>359</v>
      </c>
      <c r="F14056" s="213" t="s">
        <v>222</v>
      </c>
    </row>
    <row r="14057" spans="1:6" x14ac:dyDescent="0.3">
      <c r="A14057" s="213">
        <v>2016</v>
      </c>
      <c r="B14057" s="213" t="s">
        <v>0</v>
      </c>
      <c r="C14057" s="213" t="s">
        <v>82</v>
      </c>
      <c r="D14057" s="213" t="s">
        <v>45</v>
      </c>
      <c r="E14057" s="213">
        <v>93</v>
      </c>
      <c r="F14057" s="213" t="s">
        <v>222</v>
      </c>
    </row>
    <row r="14058" spans="1:6" x14ac:dyDescent="0.3">
      <c r="A14058" s="213">
        <v>2016</v>
      </c>
      <c r="B14058" s="213" t="s">
        <v>0</v>
      </c>
      <c r="C14058" s="213" t="s">
        <v>82</v>
      </c>
      <c r="D14058" s="213" t="s">
        <v>48</v>
      </c>
      <c r="E14058" s="213">
        <v>154</v>
      </c>
      <c r="F14058" s="213" t="s">
        <v>222</v>
      </c>
    </row>
    <row r="14059" spans="1:6" x14ac:dyDescent="0.3">
      <c r="A14059" s="213">
        <v>2016</v>
      </c>
      <c r="B14059" s="213" t="s">
        <v>0</v>
      </c>
      <c r="C14059" s="213" t="s">
        <v>82</v>
      </c>
      <c r="D14059" s="213" t="s">
        <v>34</v>
      </c>
      <c r="E14059" s="213">
        <v>115</v>
      </c>
      <c r="F14059" s="213" t="s">
        <v>222</v>
      </c>
    </row>
    <row r="14060" spans="1:6" x14ac:dyDescent="0.3">
      <c r="A14060" s="213">
        <v>2016</v>
      </c>
      <c r="B14060" s="213" t="s">
        <v>0</v>
      </c>
      <c r="C14060" s="213" t="s">
        <v>82</v>
      </c>
      <c r="D14060" s="213" t="s">
        <v>3</v>
      </c>
      <c r="E14060" s="292">
        <v>1173</v>
      </c>
      <c r="F14060" s="213" t="s">
        <v>222</v>
      </c>
    </row>
    <row r="14061" spans="1:6" x14ac:dyDescent="0.3">
      <c r="A14061" s="213">
        <v>2016</v>
      </c>
      <c r="B14061" s="213" t="s">
        <v>0</v>
      </c>
      <c r="C14061" s="213" t="s">
        <v>82</v>
      </c>
      <c r="D14061" s="213" t="s">
        <v>80</v>
      </c>
      <c r="E14061" s="213">
        <v>341</v>
      </c>
      <c r="F14061" s="213" t="s">
        <v>222</v>
      </c>
    </row>
    <row r="14062" spans="1:6" x14ac:dyDescent="0.3">
      <c r="A14062" s="213">
        <v>2016</v>
      </c>
      <c r="B14062" s="213" t="s">
        <v>0</v>
      </c>
      <c r="C14062" s="213" t="s">
        <v>82</v>
      </c>
      <c r="D14062" s="213" t="s">
        <v>39</v>
      </c>
      <c r="E14062" s="213">
        <v>383</v>
      </c>
      <c r="F14062" s="213" t="s">
        <v>222</v>
      </c>
    </row>
    <row r="14063" spans="1:6" x14ac:dyDescent="0.3">
      <c r="A14063" s="213">
        <v>2016</v>
      </c>
      <c r="B14063" s="213" t="s">
        <v>0</v>
      </c>
      <c r="C14063" s="213" t="s">
        <v>82</v>
      </c>
      <c r="D14063" s="213" t="s">
        <v>14</v>
      </c>
      <c r="E14063" s="213">
        <v>752</v>
      </c>
      <c r="F14063" s="213" t="s">
        <v>222</v>
      </c>
    </row>
    <row r="14064" spans="1:6" x14ac:dyDescent="0.3">
      <c r="A14064" s="213">
        <v>2016</v>
      </c>
      <c r="B14064" s="213" t="s">
        <v>0</v>
      </c>
      <c r="C14064" s="213" t="s">
        <v>82</v>
      </c>
      <c r="D14064" s="213" t="s">
        <v>68</v>
      </c>
      <c r="E14064" s="213">
        <v>130</v>
      </c>
      <c r="F14064" s="213" t="s">
        <v>222</v>
      </c>
    </row>
    <row r="14065" spans="1:6" x14ac:dyDescent="0.3">
      <c r="A14065" s="213">
        <v>2016</v>
      </c>
      <c r="B14065" s="213" t="s">
        <v>0</v>
      </c>
      <c r="C14065" s="213" t="s">
        <v>82</v>
      </c>
      <c r="D14065" s="213" t="s">
        <v>69</v>
      </c>
      <c r="E14065" s="213">
        <v>159</v>
      </c>
      <c r="F14065" s="213" t="s">
        <v>222</v>
      </c>
    </row>
    <row r="14066" spans="1:6" x14ac:dyDescent="0.3">
      <c r="A14066" s="213">
        <v>2016</v>
      </c>
      <c r="B14066" s="213" t="s">
        <v>0</v>
      </c>
      <c r="C14066" s="213" t="s">
        <v>82</v>
      </c>
      <c r="D14066" s="213" t="s">
        <v>50</v>
      </c>
      <c r="E14066" s="213">
        <v>36</v>
      </c>
      <c r="F14066" s="213" t="s">
        <v>222</v>
      </c>
    </row>
    <row r="14067" spans="1:6" x14ac:dyDescent="0.3">
      <c r="A14067" s="213">
        <v>2016</v>
      </c>
      <c r="B14067" s="213" t="s">
        <v>0</v>
      </c>
      <c r="C14067" s="213" t="s">
        <v>82</v>
      </c>
      <c r="D14067" s="213" t="s">
        <v>279</v>
      </c>
      <c r="E14067" s="213">
        <v>46</v>
      </c>
      <c r="F14067" s="213" t="s">
        <v>222</v>
      </c>
    </row>
    <row r="14068" spans="1:6" x14ac:dyDescent="0.3">
      <c r="A14068" s="213">
        <v>2016</v>
      </c>
      <c r="B14068" s="213" t="s">
        <v>0</v>
      </c>
      <c r="C14068" s="213" t="s">
        <v>82</v>
      </c>
      <c r="D14068" s="213" t="s">
        <v>24</v>
      </c>
      <c r="E14068" s="213">
        <v>750</v>
      </c>
      <c r="F14068" s="213" t="s">
        <v>222</v>
      </c>
    </row>
    <row r="14069" spans="1:6" x14ac:dyDescent="0.3">
      <c r="A14069" s="213">
        <v>2016</v>
      </c>
      <c r="B14069" s="213" t="s">
        <v>0</v>
      </c>
      <c r="C14069" s="213" t="s">
        <v>82</v>
      </c>
      <c r="D14069" s="213" t="s">
        <v>9</v>
      </c>
      <c r="E14069" s="213">
        <v>627</v>
      </c>
      <c r="F14069" s="213" t="s">
        <v>222</v>
      </c>
    </row>
    <row r="14070" spans="1:6" x14ac:dyDescent="0.3">
      <c r="A14070" s="213">
        <v>2016</v>
      </c>
      <c r="B14070" s="213" t="s">
        <v>0</v>
      </c>
      <c r="C14070" s="213" t="s">
        <v>82</v>
      </c>
      <c r="D14070" s="213" t="s">
        <v>67</v>
      </c>
      <c r="E14070" s="213">
        <v>335</v>
      </c>
      <c r="F14070" s="213" t="s">
        <v>222</v>
      </c>
    </row>
    <row r="14071" spans="1:6" x14ac:dyDescent="0.3">
      <c r="A14071" s="213">
        <v>2016</v>
      </c>
      <c r="B14071" s="213" t="s">
        <v>0</v>
      </c>
      <c r="C14071" s="213" t="s">
        <v>82</v>
      </c>
      <c r="D14071" s="213" t="s">
        <v>28</v>
      </c>
      <c r="E14071" s="213">
        <v>436</v>
      </c>
      <c r="F14071" s="213" t="s">
        <v>222</v>
      </c>
    </row>
    <row r="14072" spans="1:6" x14ac:dyDescent="0.3">
      <c r="A14072" s="213">
        <v>2016</v>
      </c>
      <c r="B14072" s="213" t="s">
        <v>0</v>
      </c>
      <c r="C14072" s="213" t="s">
        <v>82</v>
      </c>
      <c r="D14072" s="213" t="s">
        <v>31</v>
      </c>
      <c r="E14072" s="213">
        <v>250</v>
      </c>
      <c r="F14072" s="213" t="s">
        <v>222</v>
      </c>
    </row>
    <row r="14073" spans="1:6" x14ac:dyDescent="0.3">
      <c r="A14073" s="213">
        <v>2016</v>
      </c>
      <c r="B14073" s="213" t="s">
        <v>0</v>
      </c>
      <c r="C14073" s="213" t="s">
        <v>82</v>
      </c>
      <c r="D14073" s="213" t="s">
        <v>64</v>
      </c>
      <c r="E14073" s="213">
        <v>490</v>
      </c>
      <c r="F14073" s="213" t="s">
        <v>222</v>
      </c>
    </row>
    <row r="14074" spans="1:6" x14ac:dyDescent="0.3">
      <c r="A14074" s="213">
        <v>2016</v>
      </c>
      <c r="B14074" s="213" t="s">
        <v>0</v>
      </c>
      <c r="C14074" s="213" t="s">
        <v>82</v>
      </c>
      <c r="D14074" s="213" t="s">
        <v>280</v>
      </c>
      <c r="E14074" s="213">
        <v>124</v>
      </c>
      <c r="F14074" s="213" t="s">
        <v>222</v>
      </c>
    </row>
    <row r="14075" spans="1:6" x14ac:dyDescent="0.3">
      <c r="A14075" s="213">
        <v>2016</v>
      </c>
      <c r="B14075" s="213" t="s">
        <v>0</v>
      </c>
      <c r="C14075" s="213" t="s">
        <v>82</v>
      </c>
      <c r="D14075" s="213" t="s">
        <v>73</v>
      </c>
      <c r="E14075" s="213">
        <v>810</v>
      </c>
      <c r="F14075" s="213" t="s">
        <v>222</v>
      </c>
    </row>
    <row r="14076" spans="1:6" x14ac:dyDescent="0.3">
      <c r="A14076" s="213">
        <v>2016</v>
      </c>
      <c r="B14076" s="213" t="s">
        <v>0</v>
      </c>
      <c r="C14076" s="213" t="s">
        <v>82</v>
      </c>
      <c r="D14076" s="213" t="s">
        <v>26</v>
      </c>
      <c r="E14076" s="213">
        <v>305</v>
      </c>
      <c r="F14076" s="213" t="s">
        <v>222</v>
      </c>
    </row>
    <row r="14077" spans="1:6" x14ac:dyDescent="0.3">
      <c r="A14077" s="213">
        <v>2016</v>
      </c>
      <c r="B14077" s="213" t="s">
        <v>0</v>
      </c>
      <c r="C14077" s="213" t="s">
        <v>82</v>
      </c>
      <c r="D14077" s="213" t="s">
        <v>32</v>
      </c>
      <c r="E14077" s="213">
        <v>310</v>
      </c>
      <c r="F14077" s="213" t="s">
        <v>222</v>
      </c>
    </row>
    <row r="14078" spans="1:6" x14ac:dyDescent="0.3">
      <c r="A14078" s="213">
        <v>2016</v>
      </c>
      <c r="B14078" s="213" t="s">
        <v>0</v>
      </c>
      <c r="C14078" s="213" t="s">
        <v>82</v>
      </c>
      <c r="D14078" s="213" t="s">
        <v>46</v>
      </c>
      <c r="E14078" s="213">
        <v>523</v>
      </c>
      <c r="F14078" s="213" t="s">
        <v>222</v>
      </c>
    </row>
    <row r="14079" spans="1:6" x14ac:dyDescent="0.3">
      <c r="A14079" s="213">
        <v>2016</v>
      </c>
      <c r="B14079" s="213" t="s">
        <v>0</v>
      </c>
      <c r="C14079" s="213" t="s">
        <v>82</v>
      </c>
      <c r="D14079" s="213" t="s">
        <v>75</v>
      </c>
      <c r="E14079" s="213">
        <v>512</v>
      </c>
      <c r="F14079" s="213" t="s">
        <v>222</v>
      </c>
    </row>
    <row r="14080" spans="1:6" x14ac:dyDescent="0.3">
      <c r="A14080" s="213">
        <v>2016</v>
      </c>
      <c r="B14080" s="213" t="s">
        <v>0</v>
      </c>
      <c r="C14080" s="213" t="s">
        <v>82</v>
      </c>
      <c r="D14080" s="213" t="s">
        <v>10</v>
      </c>
      <c r="E14080" s="292">
        <v>1123</v>
      </c>
      <c r="F14080" s="213" t="s">
        <v>222</v>
      </c>
    </row>
    <row r="14081" spans="1:6" x14ac:dyDescent="0.3">
      <c r="A14081" s="213">
        <v>2016</v>
      </c>
      <c r="B14081" s="213" t="s">
        <v>0</v>
      </c>
      <c r="C14081" s="213" t="s">
        <v>82</v>
      </c>
      <c r="D14081" s="213" t="s">
        <v>291</v>
      </c>
      <c r="E14081" s="213">
        <v>92</v>
      </c>
      <c r="F14081" s="213" t="s">
        <v>222</v>
      </c>
    </row>
    <row r="14082" spans="1:6" x14ac:dyDescent="0.3">
      <c r="A14082" s="213">
        <v>2016</v>
      </c>
      <c r="B14082" s="213" t="s">
        <v>0</v>
      </c>
      <c r="C14082" s="213" t="s">
        <v>82</v>
      </c>
      <c r="D14082" s="213" t="s">
        <v>15</v>
      </c>
      <c r="E14082" s="213">
        <v>839</v>
      </c>
      <c r="F14082" s="213" t="s">
        <v>222</v>
      </c>
    </row>
    <row r="14083" spans="1:6" x14ac:dyDescent="0.3">
      <c r="A14083" s="213">
        <v>2016</v>
      </c>
      <c r="B14083" s="213" t="s">
        <v>0</v>
      </c>
      <c r="C14083" s="213" t="s">
        <v>82</v>
      </c>
      <c r="D14083" s="213" t="s">
        <v>18</v>
      </c>
      <c r="E14083" s="292">
        <v>1526</v>
      </c>
      <c r="F14083" s="213" t="s">
        <v>222</v>
      </c>
    </row>
    <row r="14084" spans="1:6" x14ac:dyDescent="0.3">
      <c r="A14084" s="213">
        <v>2016</v>
      </c>
      <c r="B14084" s="213" t="s">
        <v>0</v>
      </c>
      <c r="C14084" s="213" t="s">
        <v>82</v>
      </c>
      <c r="D14084" s="213" t="s">
        <v>77</v>
      </c>
      <c r="E14084" s="213">
        <v>372</v>
      </c>
      <c r="F14084" s="213" t="s">
        <v>222</v>
      </c>
    </row>
    <row r="14085" spans="1:6" x14ac:dyDescent="0.3">
      <c r="A14085" s="213">
        <v>2016</v>
      </c>
      <c r="B14085" s="213" t="s">
        <v>0</v>
      </c>
      <c r="C14085" s="213" t="s">
        <v>82</v>
      </c>
      <c r="D14085" s="213" t="s">
        <v>44</v>
      </c>
      <c r="E14085" s="213">
        <v>73</v>
      </c>
      <c r="F14085" s="213" t="s">
        <v>222</v>
      </c>
    </row>
    <row r="14086" spans="1:6" x14ac:dyDescent="0.3">
      <c r="A14086" s="213">
        <v>2016</v>
      </c>
      <c r="B14086" s="213" t="s">
        <v>0</v>
      </c>
      <c r="C14086" s="213" t="s">
        <v>82</v>
      </c>
      <c r="D14086" s="213" t="s">
        <v>71</v>
      </c>
      <c r="E14086" s="213">
        <v>300</v>
      </c>
      <c r="F14086" s="213" t="s">
        <v>222</v>
      </c>
    </row>
    <row r="14087" spans="1:6" x14ac:dyDescent="0.3">
      <c r="A14087" s="213">
        <v>2016</v>
      </c>
      <c r="B14087" s="213" t="s">
        <v>0</v>
      </c>
      <c r="C14087" s="213" t="s">
        <v>82</v>
      </c>
      <c r="D14087" s="213" t="s">
        <v>52</v>
      </c>
      <c r="E14087" s="213">
        <v>70</v>
      </c>
      <c r="F14087" s="213" t="s">
        <v>222</v>
      </c>
    </row>
    <row r="14088" spans="1:6" x14ac:dyDescent="0.3">
      <c r="A14088" s="213">
        <v>2016</v>
      </c>
      <c r="B14088" s="213" t="s">
        <v>0</v>
      </c>
      <c r="C14088" s="213" t="s">
        <v>82</v>
      </c>
      <c r="D14088" s="213" t="s">
        <v>20</v>
      </c>
      <c r="E14088" s="213">
        <v>536</v>
      </c>
      <c r="F14088" s="213" t="s">
        <v>222</v>
      </c>
    </row>
    <row r="14089" spans="1:6" x14ac:dyDescent="0.3">
      <c r="A14089" s="213">
        <v>2016</v>
      </c>
      <c r="B14089" s="213" t="s">
        <v>0</v>
      </c>
      <c r="C14089" s="213" t="s">
        <v>82</v>
      </c>
      <c r="D14089" s="213" t="s">
        <v>95</v>
      </c>
      <c r="E14089" s="292">
        <v>1282</v>
      </c>
      <c r="F14089" s="213" t="s">
        <v>222</v>
      </c>
    </row>
    <row r="14090" spans="1:6" x14ac:dyDescent="0.3">
      <c r="A14090" s="213">
        <v>2016</v>
      </c>
      <c r="B14090" s="213" t="s">
        <v>0</v>
      </c>
      <c r="C14090" s="213" t="s">
        <v>82</v>
      </c>
      <c r="D14090" s="213" t="s">
        <v>30</v>
      </c>
      <c r="E14090" s="213">
        <v>119</v>
      </c>
      <c r="F14090" s="213" t="s">
        <v>222</v>
      </c>
    </row>
    <row r="14091" spans="1:6" x14ac:dyDescent="0.3">
      <c r="A14091" s="213">
        <v>2016</v>
      </c>
      <c r="B14091" s="213" t="s">
        <v>0</v>
      </c>
      <c r="C14091" s="213" t="s">
        <v>82</v>
      </c>
      <c r="D14091" s="213" t="s">
        <v>58</v>
      </c>
      <c r="E14091" s="213">
        <v>42</v>
      </c>
      <c r="F14091" s="213" t="s">
        <v>222</v>
      </c>
    </row>
    <row r="14092" spans="1:6" x14ac:dyDescent="0.3">
      <c r="A14092" s="213">
        <v>2016</v>
      </c>
      <c r="B14092" s="213" t="s">
        <v>0</v>
      </c>
      <c r="C14092" s="213" t="s">
        <v>82</v>
      </c>
      <c r="D14092" s="213" t="s">
        <v>281</v>
      </c>
      <c r="E14092" s="292">
        <v>3539</v>
      </c>
      <c r="F14092" s="213" t="s">
        <v>222</v>
      </c>
    </row>
    <row r="14093" spans="1:6" x14ac:dyDescent="0.3">
      <c r="A14093" s="213">
        <v>2016</v>
      </c>
      <c r="B14093" s="213" t="s">
        <v>0</v>
      </c>
      <c r="C14093" s="213" t="s">
        <v>82</v>
      </c>
      <c r="D14093" s="213" t="s">
        <v>282</v>
      </c>
      <c r="E14093" s="213">
        <v>127</v>
      </c>
      <c r="F14093" s="213" t="s">
        <v>222</v>
      </c>
    </row>
    <row r="14094" spans="1:6" x14ac:dyDescent="0.3">
      <c r="A14094" s="213">
        <v>2016</v>
      </c>
      <c r="B14094" s="213" t="s">
        <v>0</v>
      </c>
      <c r="C14094" s="213" t="s">
        <v>82</v>
      </c>
      <c r="D14094" s="213" t="s">
        <v>145</v>
      </c>
      <c r="E14094" s="292">
        <v>12822</v>
      </c>
      <c r="F14094" s="213" t="s">
        <v>222</v>
      </c>
    </row>
    <row r="14095" spans="1:6" x14ac:dyDescent="0.3">
      <c r="A14095" s="213">
        <v>2016</v>
      </c>
      <c r="B14095" s="213" t="s">
        <v>0</v>
      </c>
      <c r="C14095" s="213" t="s">
        <v>82</v>
      </c>
      <c r="D14095" s="213" t="s">
        <v>146</v>
      </c>
      <c r="E14095" s="292">
        <v>8024</v>
      </c>
      <c r="F14095" s="213" t="s">
        <v>222</v>
      </c>
    </row>
    <row r="14096" spans="1:6" x14ac:dyDescent="0.3">
      <c r="A14096" s="213">
        <v>2016</v>
      </c>
      <c r="B14096" s="213" t="s">
        <v>0</v>
      </c>
      <c r="C14096" s="213" t="s">
        <v>82</v>
      </c>
      <c r="D14096" s="213" t="s">
        <v>147</v>
      </c>
      <c r="E14096" s="292">
        <v>17279</v>
      </c>
      <c r="F14096" s="213" t="s">
        <v>222</v>
      </c>
    </row>
    <row r="14097" spans="1:6" x14ac:dyDescent="0.3">
      <c r="A14097" s="213">
        <v>2016</v>
      </c>
      <c r="B14097" s="213" t="s">
        <v>0</v>
      </c>
      <c r="C14097" s="213" t="s">
        <v>87</v>
      </c>
      <c r="D14097" s="213" t="s">
        <v>35</v>
      </c>
      <c r="E14097" s="213">
        <v>77</v>
      </c>
      <c r="F14097" s="213" t="s">
        <v>222</v>
      </c>
    </row>
    <row r="14098" spans="1:6" x14ac:dyDescent="0.3">
      <c r="A14098" s="213">
        <v>2016</v>
      </c>
      <c r="B14098" s="213" t="s">
        <v>0</v>
      </c>
      <c r="C14098" s="213" t="s">
        <v>87</v>
      </c>
      <c r="D14098" s="213" t="s">
        <v>41</v>
      </c>
      <c r="E14098" s="213">
        <v>38</v>
      </c>
      <c r="F14098" s="213" t="s">
        <v>222</v>
      </c>
    </row>
    <row r="14099" spans="1:6" x14ac:dyDescent="0.3">
      <c r="A14099" s="213">
        <v>2016</v>
      </c>
      <c r="B14099" s="213" t="s">
        <v>0</v>
      </c>
      <c r="C14099" s="213" t="s">
        <v>87</v>
      </c>
      <c r="D14099" s="213" t="s">
        <v>59</v>
      </c>
      <c r="E14099" s="213">
        <v>98</v>
      </c>
      <c r="F14099" s="213" t="s">
        <v>222</v>
      </c>
    </row>
    <row r="14100" spans="1:6" x14ac:dyDescent="0.3">
      <c r="A14100" s="213">
        <v>2016</v>
      </c>
      <c r="B14100" s="213" t="s">
        <v>0</v>
      </c>
      <c r="C14100" s="213" t="s">
        <v>87</v>
      </c>
      <c r="D14100" s="213" t="s">
        <v>79</v>
      </c>
      <c r="E14100" s="292">
        <v>1262</v>
      </c>
      <c r="F14100" s="213" t="s">
        <v>222</v>
      </c>
    </row>
    <row r="14101" spans="1:6" x14ac:dyDescent="0.3">
      <c r="A14101" s="213">
        <v>2016</v>
      </c>
      <c r="B14101" s="213" t="s">
        <v>0</v>
      </c>
      <c r="C14101" s="213" t="s">
        <v>87</v>
      </c>
      <c r="D14101" s="213" t="s">
        <v>17</v>
      </c>
      <c r="E14101" s="213">
        <v>859</v>
      </c>
      <c r="F14101" s="213" t="s">
        <v>222</v>
      </c>
    </row>
    <row r="14102" spans="1:6" x14ac:dyDescent="0.3">
      <c r="A14102" s="213">
        <v>2016</v>
      </c>
      <c r="B14102" s="213" t="s">
        <v>0</v>
      </c>
      <c r="C14102" s="213" t="s">
        <v>87</v>
      </c>
      <c r="D14102" s="213" t="s">
        <v>274</v>
      </c>
      <c r="E14102" s="213">
        <v>73</v>
      </c>
      <c r="F14102" s="213" t="s">
        <v>222</v>
      </c>
    </row>
    <row r="14103" spans="1:6" x14ac:dyDescent="0.3">
      <c r="A14103" s="213">
        <v>2016</v>
      </c>
      <c r="B14103" s="213" t="s">
        <v>0</v>
      </c>
      <c r="C14103" s="213" t="s">
        <v>87</v>
      </c>
      <c r="D14103" s="213" t="s">
        <v>66</v>
      </c>
      <c r="E14103" s="213">
        <v>234</v>
      </c>
      <c r="F14103" s="213" t="s">
        <v>222</v>
      </c>
    </row>
    <row r="14104" spans="1:6" x14ac:dyDescent="0.3">
      <c r="A14104" s="213">
        <v>2016</v>
      </c>
      <c r="B14104" s="213" t="s">
        <v>0</v>
      </c>
      <c r="C14104" s="213" t="s">
        <v>87</v>
      </c>
      <c r="D14104" s="213" t="s">
        <v>283</v>
      </c>
      <c r="E14104" s="213">
        <v>74</v>
      </c>
      <c r="F14104" s="213" t="s">
        <v>222</v>
      </c>
    </row>
    <row r="14105" spans="1:6" x14ac:dyDescent="0.3">
      <c r="A14105" s="213">
        <v>2016</v>
      </c>
      <c r="B14105" s="213" t="s">
        <v>0</v>
      </c>
      <c r="C14105" s="213" t="s">
        <v>87</v>
      </c>
      <c r="D14105" s="213" t="s">
        <v>11</v>
      </c>
      <c r="E14105" s="292">
        <v>1349</v>
      </c>
      <c r="F14105" s="213" t="s">
        <v>222</v>
      </c>
    </row>
    <row r="14106" spans="1:6" x14ac:dyDescent="0.3">
      <c r="A14106" s="213">
        <v>2016</v>
      </c>
      <c r="B14106" s="213" t="s">
        <v>0</v>
      </c>
      <c r="C14106" s="213" t="s">
        <v>87</v>
      </c>
      <c r="D14106" s="213" t="s">
        <v>56</v>
      </c>
      <c r="E14106" s="213">
        <v>281</v>
      </c>
      <c r="F14106" s="213" t="s">
        <v>222</v>
      </c>
    </row>
    <row r="14107" spans="1:6" x14ac:dyDescent="0.3">
      <c r="A14107" s="213">
        <v>2016</v>
      </c>
      <c r="B14107" s="213" t="s">
        <v>0</v>
      </c>
      <c r="C14107" s="213" t="s">
        <v>87</v>
      </c>
      <c r="D14107" s="213" t="s">
        <v>29</v>
      </c>
      <c r="E14107" s="213">
        <v>418</v>
      </c>
      <c r="F14107" s="213" t="s">
        <v>222</v>
      </c>
    </row>
    <row r="14108" spans="1:6" x14ac:dyDescent="0.3">
      <c r="A14108" s="213">
        <v>2016</v>
      </c>
      <c r="B14108" s="213" t="s">
        <v>0</v>
      </c>
      <c r="C14108" s="213" t="s">
        <v>87</v>
      </c>
      <c r="D14108" s="213" t="s">
        <v>47</v>
      </c>
      <c r="E14108" s="213">
        <v>975</v>
      </c>
      <c r="F14108" s="213" t="s">
        <v>222</v>
      </c>
    </row>
    <row r="14109" spans="1:6" x14ac:dyDescent="0.3">
      <c r="A14109" s="213">
        <v>2016</v>
      </c>
      <c r="B14109" s="213" t="s">
        <v>0</v>
      </c>
      <c r="C14109" s="213" t="s">
        <v>87</v>
      </c>
      <c r="D14109" s="213" t="s">
        <v>57</v>
      </c>
      <c r="E14109" s="213">
        <v>207</v>
      </c>
      <c r="F14109" s="213" t="s">
        <v>222</v>
      </c>
    </row>
    <row r="14110" spans="1:6" x14ac:dyDescent="0.3">
      <c r="A14110" s="213">
        <v>2016</v>
      </c>
      <c r="B14110" s="213" t="s">
        <v>0</v>
      </c>
      <c r="C14110" s="213" t="s">
        <v>87</v>
      </c>
      <c r="D14110" s="213" t="s">
        <v>74</v>
      </c>
      <c r="E14110" s="213">
        <v>923</v>
      </c>
      <c r="F14110" s="213" t="s">
        <v>222</v>
      </c>
    </row>
    <row r="14111" spans="1:6" x14ac:dyDescent="0.3">
      <c r="A14111" s="213">
        <v>2016</v>
      </c>
      <c r="B14111" s="213" t="s">
        <v>0</v>
      </c>
      <c r="C14111" s="213" t="s">
        <v>87</v>
      </c>
      <c r="D14111" s="213" t="s">
        <v>53</v>
      </c>
      <c r="E14111" s="213">
        <v>125</v>
      </c>
      <c r="F14111" s="213" t="s">
        <v>222</v>
      </c>
    </row>
    <row r="14112" spans="1:6" x14ac:dyDescent="0.3">
      <c r="A14112" s="213">
        <v>2016</v>
      </c>
      <c r="B14112" s="213" t="s">
        <v>0</v>
      </c>
      <c r="C14112" s="213" t="s">
        <v>87</v>
      </c>
      <c r="D14112" s="213" t="s">
        <v>49</v>
      </c>
      <c r="E14112" s="213">
        <v>44</v>
      </c>
      <c r="F14112" s="213" t="s">
        <v>222</v>
      </c>
    </row>
    <row r="14113" spans="1:6" x14ac:dyDescent="0.3">
      <c r="A14113" s="213">
        <v>2016</v>
      </c>
      <c r="B14113" s="213" t="s">
        <v>0</v>
      </c>
      <c r="C14113" s="213" t="s">
        <v>87</v>
      </c>
      <c r="D14113" s="213" t="s">
        <v>33</v>
      </c>
      <c r="E14113" s="213">
        <v>275</v>
      </c>
      <c r="F14113" s="213" t="s">
        <v>222</v>
      </c>
    </row>
    <row r="14114" spans="1:6" x14ac:dyDescent="0.3">
      <c r="A14114" s="213">
        <v>2016</v>
      </c>
      <c r="B14114" s="213" t="s">
        <v>0</v>
      </c>
      <c r="C14114" s="213" t="s">
        <v>87</v>
      </c>
      <c r="D14114" s="213" t="s">
        <v>60</v>
      </c>
      <c r="E14114" s="213">
        <v>391</v>
      </c>
      <c r="F14114" s="213" t="s">
        <v>222</v>
      </c>
    </row>
    <row r="14115" spans="1:6" x14ac:dyDescent="0.3">
      <c r="A14115" s="213">
        <v>2016</v>
      </c>
      <c r="B14115" s="213" t="s">
        <v>0</v>
      </c>
      <c r="C14115" s="213" t="s">
        <v>87</v>
      </c>
      <c r="D14115" s="213" t="s">
        <v>25</v>
      </c>
      <c r="E14115" s="213">
        <v>959</v>
      </c>
      <c r="F14115" s="213" t="s">
        <v>222</v>
      </c>
    </row>
    <row r="14116" spans="1:6" x14ac:dyDescent="0.3">
      <c r="A14116" s="213">
        <v>2016</v>
      </c>
      <c r="B14116" s="213" t="s">
        <v>0</v>
      </c>
      <c r="C14116" s="213" t="s">
        <v>87</v>
      </c>
      <c r="D14116" s="213" t="s">
        <v>7</v>
      </c>
      <c r="E14116" s="292">
        <v>1130</v>
      </c>
      <c r="F14116" s="213" t="s">
        <v>222</v>
      </c>
    </row>
    <row r="14117" spans="1:6" x14ac:dyDescent="0.3">
      <c r="A14117" s="213">
        <v>2016</v>
      </c>
      <c r="B14117" s="213" t="s">
        <v>0</v>
      </c>
      <c r="C14117" s="213" t="s">
        <v>87</v>
      </c>
      <c r="D14117" s="213" t="s">
        <v>51</v>
      </c>
      <c r="E14117" s="213">
        <v>38</v>
      </c>
      <c r="F14117" s="213" t="s">
        <v>222</v>
      </c>
    </row>
    <row r="14118" spans="1:6" x14ac:dyDescent="0.3">
      <c r="A14118" s="213">
        <v>2016</v>
      </c>
      <c r="B14118" s="213" t="s">
        <v>0</v>
      </c>
      <c r="C14118" s="213" t="s">
        <v>87</v>
      </c>
      <c r="D14118" s="213" t="s">
        <v>55</v>
      </c>
      <c r="E14118" s="213">
        <v>42</v>
      </c>
      <c r="F14118" s="213" t="s">
        <v>222</v>
      </c>
    </row>
    <row r="14119" spans="1:6" x14ac:dyDescent="0.3">
      <c r="A14119" s="213">
        <v>2016</v>
      </c>
      <c r="B14119" s="213" t="s">
        <v>0</v>
      </c>
      <c r="C14119" s="213" t="s">
        <v>87</v>
      </c>
      <c r="D14119" s="213" t="s">
        <v>36</v>
      </c>
      <c r="E14119" s="213">
        <v>336</v>
      </c>
      <c r="F14119" s="213" t="s">
        <v>222</v>
      </c>
    </row>
    <row r="14120" spans="1:6" x14ac:dyDescent="0.3">
      <c r="A14120" s="213">
        <v>2016</v>
      </c>
      <c r="B14120" s="213" t="s">
        <v>0</v>
      </c>
      <c r="C14120" s="213" t="s">
        <v>87</v>
      </c>
      <c r="D14120" s="213" t="s">
        <v>21</v>
      </c>
      <c r="E14120" s="213">
        <v>408</v>
      </c>
      <c r="F14120" s="213" t="s">
        <v>222</v>
      </c>
    </row>
    <row r="14121" spans="1:6" x14ac:dyDescent="0.3">
      <c r="A14121" s="213">
        <v>2016</v>
      </c>
      <c r="B14121" s="213" t="s">
        <v>0</v>
      </c>
      <c r="C14121" s="213" t="s">
        <v>87</v>
      </c>
      <c r="D14121" s="213" t="s">
        <v>42</v>
      </c>
      <c r="E14121" s="213">
        <v>57</v>
      </c>
      <c r="F14121" s="213" t="s">
        <v>222</v>
      </c>
    </row>
    <row r="14122" spans="1:6" x14ac:dyDescent="0.3">
      <c r="A14122" s="213">
        <v>2016</v>
      </c>
      <c r="B14122" s="213" t="s">
        <v>0</v>
      </c>
      <c r="C14122" s="213" t="s">
        <v>87</v>
      </c>
      <c r="D14122" s="213" t="s">
        <v>286</v>
      </c>
      <c r="E14122" s="213">
        <v>39</v>
      </c>
      <c r="F14122" s="213" t="s">
        <v>222</v>
      </c>
    </row>
    <row r="14123" spans="1:6" x14ac:dyDescent="0.3">
      <c r="A14123" s="213">
        <v>2016</v>
      </c>
      <c r="B14123" s="213" t="s">
        <v>0</v>
      </c>
      <c r="C14123" s="213" t="s">
        <v>87</v>
      </c>
      <c r="D14123" s="213" t="s">
        <v>16</v>
      </c>
      <c r="E14123" s="213">
        <v>883</v>
      </c>
      <c r="F14123" s="213" t="s">
        <v>222</v>
      </c>
    </row>
    <row r="14124" spans="1:6" x14ac:dyDescent="0.3">
      <c r="A14124" s="213">
        <v>2016</v>
      </c>
      <c r="B14124" s="213" t="s">
        <v>0</v>
      </c>
      <c r="C14124" s="213" t="s">
        <v>87</v>
      </c>
      <c r="D14124" s="213" t="s">
        <v>2</v>
      </c>
      <c r="E14124" s="292">
        <v>1844</v>
      </c>
      <c r="F14124" s="213" t="s">
        <v>222</v>
      </c>
    </row>
    <row r="14125" spans="1:6" x14ac:dyDescent="0.3">
      <c r="A14125" s="213">
        <v>2016</v>
      </c>
      <c r="B14125" s="213" t="s">
        <v>0</v>
      </c>
      <c r="C14125" s="213" t="s">
        <v>87</v>
      </c>
      <c r="D14125" s="213" t="s">
        <v>287</v>
      </c>
      <c r="E14125" s="213">
        <v>53</v>
      </c>
      <c r="F14125" s="213" t="s">
        <v>222</v>
      </c>
    </row>
    <row r="14126" spans="1:6" x14ac:dyDescent="0.3">
      <c r="A14126" s="213">
        <v>2016</v>
      </c>
      <c r="B14126" s="213" t="s">
        <v>0</v>
      </c>
      <c r="C14126" s="213" t="s">
        <v>87</v>
      </c>
      <c r="D14126" s="213" t="s">
        <v>288</v>
      </c>
      <c r="E14126" s="213">
        <v>52</v>
      </c>
      <c r="F14126" s="213" t="s">
        <v>222</v>
      </c>
    </row>
    <row r="14127" spans="1:6" x14ac:dyDescent="0.3">
      <c r="A14127" s="213">
        <v>2016</v>
      </c>
      <c r="B14127" s="213" t="s">
        <v>0</v>
      </c>
      <c r="C14127" s="213" t="s">
        <v>87</v>
      </c>
      <c r="D14127" s="213" t="s">
        <v>4</v>
      </c>
      <c r="E14127" s="292">
        <v>1956</v>
      </c>
      <c r="F14127" s="213" t="s">
        <v>222</v>
      </c>
    </row>
    <row r="14128" spans="1:6" x14ac:dyDescent="0.3">
      <c r="A14128" s="213">
        <v>2016</v>
      </c>
      <c r="B14128" s="213" t="s">
        <v>0</v>
      </c>
      <c r="C14128" s="213" t="s">
        <v>87</v>
      </c>
      <c r="D14128" s="213" t="s">
        <v>38</v>
      </c>
      <c r="E14128" s="213">
        <v>129</v>
      </c>
      <c r="F14128" s="213" t="s">
        <v>222</v>
      </c>
    </row>
    <row r="14129" spans="1:6" x14ac:dyDescent="0.3">
      <c r="A14129" s="213">
        <v>2016</v>
      </c>
      <c r="B14129" s="213" t="s">
        <v>0</v>
      </c>
      <c r="C14129" s="213" t="s">
        <v>87</v>
      </c>
      <c r="D14129" s="213" t="s">
        <v>275</v>
      </c>
      <c r="E14129" s="213">
        <v>225</v>
      </c>
      <c r="F14129" s="213" t="s">
        <v>222</v>
      </c>
    </row>
    <row r="14130" spans="1:6" x14ac:dyDescent="0.3">
      <c r="A14130" s="213">
        <v>2016</v>
      </c>
      <c r="B14130" s="213" t="s">
        <v>0</v>
      </c>
      <c r="C14130" s="213" t="s">
        <v>87</v>
      </c>
      <c r="D14130" s="213" t="s">
        <v>8</v>
      </c>
      <c r="E14130" s="213">
        <v>739</v>
      </c>
      <c r="F14130" s="213" t="s">
        <v>222</v>
      </c>
    </row>
    <row r="14131" spans="1:6" x14ac:dyDescent="0.3">
      <c r="A14131" s="213">
        <v>2016</v>
      </c>
      <c r="B14131" s="213" t="s">
        <v>0</v>
      </c>
      <c r="C14131" s="213" t="s">
        <v>87</v>
      </c>
      <c r="D14131" s="213" t="s">
        <v>78</v>
      </c>
      <c r="E14131" s="292">
        <v>1072</v>
      </c>
      <c r="F14131" s="213" t="s">
        <v>222</v>
      </c>
    </row>
    <row r="14132" spans="1:6" x14ac:dyDescent="0.3">
      <c r="A14132" s="213">
        <v>2016</v>
      </c>
      <c r="B14132" s="213" t="s">
        <v>0</v>
      </c>
      <c r="C14132" s="213" t="s">
        <v>87</v>
      </c>
      <c r="D14132" s="213" t="s">
        <v>27</v>
      </c>
      <c r="E14132" s="213">
        <v>714</v>
      </c>
      <c r="F14132" s="213" t="s">
        <v>222</v>
      </c>
    </row>
    <row r="14133" spans="1:6" x14ac:dyDescent="0.3">
      <c r="A14133" s="213">
        <v>2016</v>
      </c>
      <c r="B14133" s="213" t="s">
        <v>0</v>
      </c>
      <c r="C14133" s="213" t="s">
        <v>87</v>
      </c>
      <c r="D14133" s="213" t="s">
        <v>13</v>
      </c>
      <c r="E14133" s="213">
        <v>305</v>
      </c>
      <c r="F14133" s="213" t="s">
        <v>222</v>
      </c>
    </row>
    <row r="14134" spans="1:6" x14ac:dyDescent="0.3">
      <c r="A14134" s="213">
        <v>2016</v>
      </c>
      <c r="B14134" s="213" t="s">
        <v>0</v>
      </c>
      <c r="C14134" s="213" t="s">
        <v>87</v>
      </c>
      <c r="D14134" s="213" t="s">
        <v>70</v>
      </c>
      <c r="E14134" s="213">
        <v>839</v>
      </c>
      <c r="F14134" s="213" t="s">
        <v>222</v>
      </c>
    </row>
    <row r="14135" spans="1:6" x14ac:dyDescent="0.3">
      <c r="A14135" s="213">
        <v>2016</v>
      </c>
      <c r="B14135" s="213" t="s">
        <v>0</v>
      </c>
      <c r="C14135" s="213" t="s">
        <v>87</v>
      </c>
      <c r="D14135" s="213" t="s">
        <v>72</v>
      </c>
      <c r="E14135" s="213">
        <v>202</v>
      </c>
      <c r="F14135" s="213" t="s">
        <v>222</v>
      </c>
    </row>
    <row r="14136" spans="1:6" x14ac:dyDescent="0.3">
      <c r="A14136" s="213">
        <v>2016</v>
      </c>
      <c r="B14136" s="213" t="s">
        <v>0</v>
      </c>
      <c r="C14136" s="213" t="s">
        <v>87</v>
      </c>
      <c r="D14136" s="213" t="s">
        <v>276</v>
      </c>
      <c r="E14136" s="213">
        <v>82</v>
      </c>
      <c r="F14136" s="213" t="s">
        <v>222</v>
      </c>
    </row>
    <row r="14137" spans="1:6" x14ac:dyDescent="0.3">
      <c r="A14137" s="213">
        <v>2016</v>
      </c>
      <c r="B14137" s="213" t="s">
        <v>0</v>
      </c>
      <c r="C14137" s="213" t="s">
        <v>87</v>
      </c>
      <c r="D14137" s="213" t="s">
        <v>6</v>
      </c>
      <c r="E14137" s="292">
        <v>1852</v>
      </c>
      <c r="F14137" s="213" t="s">
        <v>222</v>
      </c>
    </row>
    <row r="14138" spans="1:6" x14ac:dyDescent="0.3">
      <c r="A14138" s="213">
        <v>2016</v>
      </c>
      <c r="B14138" s="213" t="s">
        <v>0</v>
      </c>
      <c r="C14138" s="213" t="s">
        <v>87</v>
      </c>
      <c r="D14138" s="213" t="s">
        <v>62</v>
      </c>
      <c r="E14138" s="213">
        <v>640</v>
      </c>
      <c r="F14138" s="213" t="s">
        <v>222</v>
      </c>
    </row>
    <row r="14139" spans="1:6" x14ac:dyDescent="0.3">
      <c r="A14139" s="213">
        <v>2016</v>
      </c>
      <c r="B14139" s="213" t="s">
        <v>0</v>
      </c>
      <c r="C14139" s="213" t="s">
        <v>87</v>
      </c>
      <c r="D14139" s="213" t="s">
        <v>5</v>
      </c>
      <c r="E14139" s="292">
        <v>1491</v>
      </c>
      <c r="F14139" s="213" t="s">
        <v>222</v>
      </c>
    </row>
    <row r="14140" spans="1:6" x14ac:dyDescent="0.3">
      <c r="A14140" s="213">
        <v>2016</v>
      </c>
      <c r="B14140" s="213" t="s">
        <v>0</v>
      </c>
      <c r="C14140" s="213" t="s">
        <v>87</v>
      </c>
      <c r="D14140" s="213" t="s">
        <v>37</v>
      </c>
      <c r="E14140" s="213">
        <v>37</v>
      </c>
      <c r="F14140" s="213" t="s">
        <v>222</v>
      </c>
    </row>
    <row r="14141" spans="1:6" x14ac:dyDescent="0.3">
      <c r="A14141" s="213">
        <v>2016</v>
      </c>
      <c r="B14141" s="213" t="s">
        <v>0</v>
      </c>
      <c r="C14141" s="213" t="s">
        <v>87</v>
      </c>
      <c r="D14141" s="213" t="s">
        <v>76</v>
      </c>
      <c r="E14141" s="213">
        <v>916</v>
      </c>
      <c r="F14141" s="213" t="s">
        <v>222</v>
      </c>
    </row>
    <row r="14142" spans="1:6" x14ac:dyDescent="0.3">
      <c r="A14142" s="213">
        <v>2016</v>
      </c>
      <c r="B14142" s="213" t="s">
        <v>0</v>
      </c>
      <c r="C14142" s="213" t="s">
        <v>87</v>
      </c>
      <c r="D14142" s="213" t="s">
        <v>63</v>
      </c>
      <c r="E14142" s="213">
        <v>209</v>
      </c>
      <c r="F14142" s="213" t="s">
        <v>222</v>
      </c>
    </row>
    <row r="14143" spans="1:6" x14ac:dyDescent="0.3">
      <c r="A14143" s="213">
        <v>2016</v>
      </c>
      <c r="B14143" s="213" t="s">
        <v>0</v>
      </c>
      <c r="C14143" s="213" t="s">
        <v>87</v>
      </c>
      <c r="D14143" s="213" t="s">
        <v>277</v>
      </c>
      <c r="E14143" s="213">
        <v>100</v>
      </c>
      <c r="F14143" s="213" t="s">
        <v>222</v>
      </c>
    </row>
    <row r="14144" spans="1:6" x14ac:dyDescent="0.3">
      <c r="A14144" s="213">
        <v>2016</v>
      </c>
      <c r="B14144" s="213" t="s">
        <v>0</v>
      </c>
      <c r="C14144" s="213" t="s">
        <v>87</v>
      </c>
      <c r="D14144" s="213" t="s">
        <v>43</v>
      </c>
      <c r="E14144" s="213">
        <v>190</v>
      </c>
      <c r="F14144" s="213" t="s">
        <v>222</v>
      </c>
    </row>
    <row r="14145" spans="1:6" x14ac:dyDescent="0.3">
      <c r="A14145" s="213">
        <v>2016</v>
      </c>
      <c r="B14145" s="213" t="s">
        <v>0</v>
      </c>
      <c r="C14145" s="213" t="s">
        <v>87</v>
      </c>
      <c r="D14145" s="213" t="s">
        <v>65</v>
      </c>
      <c r="E14145" s="213">
        <v>291</v>
      </c>
      <c r="F14145" s="213" t="s">
        <v>222</v>
      </c>
    </row>
    <row r="14146" spans="1:6" x14ac:dyDescent="0.3">
      <c r="A14146" s="213">
        <v>2016</v>
      </c>
      <c r="B14146" s="213" t="s">
        <v>0</v>
      </c>
      <c r="C14146" s="213" t="s">
        <v>87</v>
      </c>
      <c r="D14146" s="213" t="s">
        <v>22</v>
      </c>
      <c r="E14146" s="213">
        <v>360</v>
      </c>
      <c r="F14146" s="213" t="s">
        <v>222</v>
      </c>
    </row>
    <row r="14147" spans="1:6" x14ac:dyDescent="0.3">
      <c r="A14147" s="213">
        <v>2016</v>
      </c>
      <c r="B14147" s="213" t="s">
        <v>0</v>
      </c>
      <c r="C14147" s="213" t="s">
        <v>87</v>
      </c>
      <c r="D14147" s="213" t="s">
        <v>61</v>
      </c>
      <c r="E14147" s="213">
        <v>180</v>
      </c>
      <c r="F14147" s="213" t="s">
        <v>222</v>
      </c>
    </row>
    <row r="14148" spans="1:6" x14ac:dyDescent="0.3">
      <c r="A14148" s="213">
        <v>2016</v>
      </c>
      <c r="B14148" s="213" t="s">
        <v>0</v>
      </c>
      <c r="C14148" s="213" t="s">
        <v>87</v>
      </c>
      <c r="D14148" s="213" t="s">
        <v>23</v>
      </c>
      <c r="E14148" s="213">
        <v>419</v>
      </c>
      <c r="F14148" s="213" t="s">
        <v>222</v>
      </c>
    </row>
    <row r="14149" spans="1:6" x14ac:dyDescent="0.3">
      <c r="A14149" s="213">
        <v>2016</v>
      </c>
      <c r="B14149" s="213" t="s">
        <v>0</v>
      </c>
      <c r="C14149" s="213" t="s">
        <v>87</v>
      </c>
      <c r="D14149" s="213" t="s">
        <v>12</v>
      </c>
      <c r="E14149" s="213">
        <v>265</v>
      </c>
      <c r="F14149" s="213" t="s">
        <v>222</v>
      </c>
    </row>
    <row r="14150" spans="1:6" x14ac:dyDescent="0.3">
      <c r="A14150" s="213">
        <v>2016</v>
      </c>
      <c r="B14150" s="213" t="s">
        <v>0</v>
      </c>
      <c r="C14150" s="213" t="s">
        <v>87</v>
      </c>
      <c r="D14150" s="213" t="s">
        <v>278</v>
      </c>
      <c r="E14150" s="213">
        <v>527</v>
      </c>
      <c r="F14150" s="213" t="s">
        <v>222</v>
      </c>
    </row>
    <row r="14151" spans="1:6" x14ac:dyDescent="0.3">
      <c r="A14151" s="213">
        <v>2016</v>
      </c>
      <c r="B14151" s="213" t="s">
        <v>0</v>
      </c>
      <c r="C14151" s="213" t="s">
        <v>87</v>
      </c>
      <c r="D14151" s="213" t="s">
        <v>19</v>
      </c>
      <c r="E14151" s="213">
        <v>476</v>
      </c>
      <c r="F14151" s="213" t="s">
        <v>222</v>
      </c>
    </row>
    <row r="14152" spans="1:6" x14ac:dyDescent="0.3">
      <c r="A14152" s="213">
        <v>2016</v>
      </c>
      <c r="B14152" s="213" t="s">
        <v>0</v>
      </c>
      <c r="C14152" s="213" t="s">
        <v>87</v>
      </c>
      <c r="D14152" s="213" t="s">
        <v>45</v>
      </c>
      <c r="E14152" s="213">
        <v>99</v>
      </c>
      <c r="F14152" s="213" t="s">
        <v>222</v>
      </c>
    </row>
    <row r="14153" spans="1:6" x14ac:dyDescent="0.3">
      <c r="A14153" s="213">
        <v>2016</v>
      </c>
      <c r="B14153" s="213" t="s">
        <v>0</v>
      </c>
      <c r="C14153" s="213" t="s">
        <v>87</v>
      </c>
      <c r="D14153" s="213" t="s">
        <v>48</v>
      </c>
      <c r="E14153" s="213">
        <v>262</v>
      </c>
      <c r="F14153" s="213" t="s">
        <v>222</v>
      </c>
    </row>
    <row r="14154" spans="1:6" x14ac:dyDescent="0.3">
      <c r="A14154" s="213">
        <v>2016</v>
      </c>
      <c r="B14154" s="213" t="s">
        <v>0</v>
      </c>
      <c r="C14154" s="213" t="s">
        <v>87</v>
      </c>
      <c r="D14154" s="213" t="s">
        <v>34</v>
      </c>
      <c r="E14154" s="213">
        <v>145</v>
      </c>
      <c r="F14154" s="213" t="s">
        <v>222</v>
      </c>
    </row>
    <row r="14155" spans="1:6" x14ac:dyDescent="0.3">
      <c r="A14155" s="213">
        <v>2016</v>
      </c>
      <c r="B14155" s="213" t="s">
        <v>0</v>
      </c>
      <c r="C14155" s="213" t="s">
        <v>87</v>
      </c>
      <c r="D14155" s="213" t="s">
        <v>3</v>
      </c>
      <c r="E14155" s="292">
        <v>1760</v>
      </c>
      <c r="F14155" s="213" t="s">
        <v>222</v>
      </c>
    </row>
    <row r="14156" spans="1:6" x14ac:dyDescent="0.3">
      <c r="A14156" s="213">
        <v>2016</v>
      </c>
      <c r="B14156" s="213" t="s">
        <v>0</v>
      </c>
      <c r="C14156" s="213" t="s">
        <v>87</v>
      </c>
      <c r="D14156" s="213" t="s">
        <v>80</v>
      </c>
      <c r="E14156" s="213">
        <v>515</v>
      </c>
      <c r="F14156" s="213" t="s">
        <v>222</v>
      </c>
    </row>
    <row r="14157" spans="1:6" x14ac:dyDescent="0.3">
      <c r="A14157" s="213">
        <v>2016</v>
      </c>
      <c r="B14157" s="213" t="s">
        <v>0</v>
      </c>
      <c r="C14157" s="213" t="s">
        <v>87</v>
      </c>
      <c r="D14157" s="213" t="s">
        <v>39</v>
      </c>
      <c r="E14157" s="213">
        <v>314</v>
      </c>
      <c r="F14157" s="213" t="s">
        <v>222</v>
      </c>
    </row>
    <row r="14158" spans="1:6" x14ac:dyDescent="0.3">
      <c r="A14158" s="213">
        <v>2016</v>
      </c>
      <c r="B14158" s="213" t="s">
        <v>0</v>
      </c>
      <c r="C14158" s="213" t="s">
        <v>87</v>
      </c>
      <c r="D14158" s="213" t="s">
        <v>14</v>
      </c>
      <c r="E14158" s="292">
        <v>1155</v>
      </c>
      <c r="F14158" s="213" t="s">
        <v>222</v>
      </c>
    </row>
    <row r="14159" spans="1:6" x14ac:dyDescent="0.3">
      <c r="A14159" s="213">
        <v>2016</v>
      </c>
      <c r="B14159" s="213" t="s">
        <v>0</v>
      </c>
      <c r="C14159" s="213" t="s">
        <v>87</v>
      </c>
      <c r="D14159" s="213" t="s">
        <v>68</v>
      </c>
      <c r="E14159" s="213">
        <v>229</v>
      </c>
      <c r="F14159" s="213" t="s">
        <v>222</v>
      </c>
    </row>
    <row r="14160" spans="1:6" x14ac:dyDescent="0.3">
      <c r="A14160" s="213">
        <v>2016</v>
      </c>
      <c r="B14160" s="213" t="s">
        <v>0</v>
      </c>
      <c r="C14160" s="213" t="s">
        <v>87</v>
      </c>
      <c r="D14160" s="213" t="s">
        <v>69</v>
      </c>
      <c r="E14160" s="213">
        <v>203</v>
      </c>
      <c r="F14160" s="213" t="s">
        <v>222</v>
      </c>
    </row>
    <row r="14161" spans="1:6" x14ac:dyDescent="0.3">
      <c r="A14161" s="213">
        <v>2016</v>
      </c>
      <c r="B14161" s="213" t="s">
        <v>0</v>
      </c>
      <c r="C14161" s="213" t="s">
        <v>87</v>
      </c>
      <c r="D14161" s="213" t="s">
        <v>50</v>
      </c>
      <c r="E14161" s="213">
        <v>53</v>
      </c>
      <c r="F14161" s="213" t="s">
        <v>222</v>
      </c>
    </row>
    <row r="14162" spans="1:6" x14ac:dyDescent="0.3">
      <c r="A14162" s="213">
        <v>2016</v>
      </c>
      <c r="B14162" s="213" t="s">
        <v>0</v>
      </c>
      <c r="C14162" s="213" t="s">
        <v>87</v>
      </c>
      <c r="D14162" s="213" t="s">
        <v>279</v>
      </c>
      <c r="E14162" s="213">
        <v>88</v>
      </c>
      <c r="F14162" s="213" t="s">
        <v>222</v>
      </c>
    </row>
    <row r="14163" spans="1:6" x14ac:dyDescent="0.3">
      <c r="A14163" s="213">
        <v>2016</v>
      </c>
      <c r="B14163" s="213" t="s">
        <v>0</v>
      </c>
      <c r="C14163" s="213" t="s">
        <v>87</v>
      </c>
      <c r="D14163" s="213" t="s">
        <v>24</v>
      </c>
      <c r="E14163" s="292">
        <v>1148</v>
      </c>
      <c r="F14163" s="213" t="s">
        <v>222</v>
      </c>
    </row>
    <row r="14164" spans="1:6" x14ac:dyDescent="0.3">
      <c r="A14164" s="213">
        <v>2016</v>
      </c>
      <c r="B14164" s="213" t="s">
        <v>0</v>
      </c>
      <c r="C14164" s="213" t="s">
        <v>87</v>
      </c>
      <c r="D14164" s="213" t="s">
        <v>9</v>
      </c>
      <c r="E14164" s="213">
        <v>850</v>
      </c>
      <c r="F14164" s="213" t="s">
        <v>222</v>
      </c>
    </row>
    <row r="14165" spans="1:6" x14ac:dyDescent="0.3">
      <c r="A14165" s="213">
        <v>2016</v>
      </c>
      <c r="B14165" s="213" t="s">
        <v>0</v>
      </c>
      <c r="C14165" s="213" t="s">
        <v>87</v>
      </c>
      <c r="D14165" s="213" t="s">
        <v>67</v>
      </c>
      <c r="E14165" s="213">
        <v>337</v>
      </c>
      <c r="F14165" s="213" t="s">
        <v>222</v>
      </c>
    </row>
    <row r="14166" spans="1:6" x14ac:dyDescent="0.3">
      <c r="A14166" s="213">
        <v>2016</v>
      </c>
      <c r="B14166" s="213" t="s">
        <v>0</v>
      </c>
      <c r="C14166" s="213" t="s">
        <v>87</v>
      </c>
      <c r="D14166" s="213" t="s">
        <v>28</v>
      </c>
      <c r="E14166" s="213">
        <v>610</v>
      </c>
      <c r="F14166" s="213" t="s">
        <v>222</v>
      </c>
    </row>
    <row r="14167" spans="1:6" x14ac:dyDescent="0.3">
      <c r="A14167" s="213">
        <v>2016</v>
      </c>
      <c r="B14167" s="213" t="s">
        <v>0</v>
      </c>
      <c r="C14167" s="213" t="s">
        <v>87</v>
      </c>
      <c r="D14167" s="213" t="s">
        <v>31</v>
      </c>
      <c r="E14167" s="213">
        <v>369</v>
      </c>
      <c r="F14167" s="213" t="s">
        <v>222</v>
      </c>
    </row>
    <row r="14168" spans="1:6" x14ac:dyDescent="0.3">
      <c r="A14168" s="213">
        <v>2016</v>
      </c>
      <c r="B14168" s="213" t="s">
        <v>0</v>
      </c>
      <c r="C14168" s="213" t="s">
        <v>87</v>
      </c>
      <c r="D14168" s="213" t="s">
        <v>64</v>
      </c>
      <c r="E14168" s="213">
        <v>600</v>
      </c>
      <c r="F14168" s="213" t="s">
        <v>222</v>
      </c>
    </row>
    <row r="14169" spans="1:6" x14ac:dyDescent="0.3">
      <c r="A14169" s="213">
        <v>2016</v>
      </c>
      <c r="B14169" s="213" t="s">
        <v>0</v>
      </c>
      <c r="C14169" s="213" t="s">
        <v>87</v>
      </c>
      <c r="D14169" s="213" t="s">
        <v>290</v>
      </c>
      <c r="E14169" s="213">
        <v>43</v>
      </c>
      <c r="F14169" s="213" t="s">
        <v>222</v>
      </c>
    </row>
    <row r="14170" spans="1:6" x14ac:dyDescent="0.3">
      <c r="A14170" s="213">
        <v>2016</v>
      </c>
      <c r="B14170" s="213" t="s">
        <v>0</v>
      </c>
      <c r="C14170" s="213" t="s">
        <v>87</v>
      </c>
      <c r="D14170" s="213" t="s">
        <v>280</v>
      </c>
      <c r="E14170" s="213">
        <v>173</v>
      </c>
      <c r="F14170" s="213" t="s">
        <v>222</v>
      </c>
    </row>
    <row r="14171" spans="1:6" x14ac:dyDescent="0.3">
      <c r="A14171" s="213">
        <v>2016</v>
      </c>
      <c r="B14171" s="213" t="s">
        <v>0</v>
      </c>
      <c r="C14171" s="213" t="s">
        <v>87</v>
      </c>
      <c r="D14171" s="213" t="s">
        <v>73</v>
      </c>
      <c r="E14171" s="213">
        <v>949</v>
      </c>
      <c r="F14171" s="213" t="s">
        <v>222</v>
      </c>
    </row>
    <row r="14172" spans="1:6" x14ac:dyDescent="0.3">
      <c r="A14172" s="213">
        <v>2016</v>
      </c>
      <c r="B14172" s="213" t="s">
        <v>0</v>
      </c>
      <c r="C14172" s="213" t="s">
        <v>87</v>
      </c>
      <c r="D14172" s="213" t="s">
        <v>26</v>
      </c>
      <c r="E14172" s="213">
        <v>470</v>
      </c>
      <c r="F14172" s="213" t="s">
        <v>222</v>
      </c>
    </row>
    <row r="14173" spans="1:6" x14ac:dyDescent="0.3">
      <c r="A14173" s="213">
        <v>2016</v>
      </c>
      <c r="B14173" s="213" t="s">
        <v>0</v>
      </c>
      <c r="C14173" s="213" t="s">
        <v>87</v>
      </c>
      <c r="D14173" s="213" t="s">
        <v>32</v>
      </c>
      <c r="E14173" s="213">
        <v>460</v>
      </c>
      <c r="F14173" s="213" t="s">
        <v>222</v>
      </c>
    </row>
    <row r="14174" spans="1:6" x14ac:dyDescent="0.3">
      <c r="A14174" s="213">
        <v>2016</v>
      </c>
      <c r="B14174" s="213" t="s">
        <v>0</v>
      </c>
      <c r="C14174" s="213" t="s">
        <v>87</v>
      </c>
      <c r="D14174" s="213" t="s">
        <v>46</v>
      </c>
      <c r="E14174" s="213">
        <v>885</v>
      </c>
      <c r="F14174" s="213" t="s">
        <v>222</v>
      </c>
    </row>
    <row r="14175" spans="1:6" x14ac:dyDescent="0.3">
      <c r="A14175" s="213">
        <v>2016</v>
      </c>
      <c r="B14175" s="213" t="s">
        <v>0</v>
      </c>
      <c r="C14175" s="213" t="s">
        <v>87</v>
      </c>
      <c r="D14175" s="213" t="s">
        <v>75</v>
      </c>
      <c r="E14175" s="213">
        <v>618</v>
      </c>
      <c r="F14175" s="213" t="s">
        <v>222</v>
      </c>
    </row>
    <row r="14176" spans="1:6" x14ac:dyDescent="0.3">
      <c r="A14176" s="213">
        <v>2016</v>
      </c>
      <c r="B14176" s="213" t="s">
        <v>0</v>
      </c>
      <c r="C14176" s="213" t="s">
        <v>87</v>
      </c>
      <c r="D14176" s="213" t="s">
        <v>10</v>
      </c>
      <c r="E14176" s="292">
        <v>1572</v>
      </c>
      <c r="F14176" s="213" t="s">
        <v>222</v>
      </c>
    </row>
    <row r="14177" spans="1:6" x14ac:dyDescent="0.3">
      <c r="A14177" s="213">
        <v>2016</v>
      </c>
      <c r="B14177" s="213" t="s">
        <v>0</v>
      </c>
      <c r="C14177" s="213" t="s">
        <v>87</v>
      </c>
      <c r="D14177" s="213" t="s">
        <v>291</v>
      </c>
      <c r="E14177" s="213">
        <v>150</v>
      </c>
      <c r="F14177" s="213" t="s">
        <v>222</v>
      </c>
    </row>
    <row r="14178" spans="1:6" x14ac:dyDescent="0.3">
      <c r="A14178" s="213">
        <v>2016</v>
      </c>
      <c r="B14178" s="213" t="s">
        <v>0</v>
      </c>
      <c r="C14178" s="213" t="s">
        <v>87</v>
      </c>
      <c r="D14178" s="213" t="s">
        <v>15</v>
      </c>
      <c r="E14178" s="292">
        <v>1263</v>
      </c>
      <c r="F14178" s="213" t="s">
        <v>222</v>
      </c>
    </row>
    <row r="14179" spans="1:6" x14ac:dyDescent="0.3">
      <c r="A14179" s="213">
        <v>2016</v>
      </c>
      <c r="B14179" s="213" t="s">
        <v>0</v>
      </c>
      <c r="C14179" s="213" t="s">
        <v>87</v>
      </c>
      <c r="D14179" s="213" t="s">
        <v>18</v>
      </c>
      <c r="E14179" s="292">
        <v>1450</v>
      </c>
      <c r="F14179" s="213" t="s">
        <v>222</v>
      </c>
    </row>
    <row r="14180" spans="1:6" x14ac:dyDescent="0.3">
      <c r="A14180" s="213">
        <v>2016</v>
      </c>
      <c r="B14180" s="213" t="s">
        <v>0</v>
      </c>
      <c r="C14180" s="213" t="s">
        <v>87</v>
      </c>
      <c r="D14180" s="213" t="s">
        <v>77</v>
      </c>
      <c r="E14180" s="213">
        <v>468</v>
      </c>
      <c r="F14180" s="213" t="s">
        <v>222</v>
      </c>
    </row>
    <row r="14181" spans="1:6" x14ac:dyDescent="0.3">
      <c r="A14181" s="213">
        <v>2016</v>
      </c>
      <c r="B14181" s="213" t="s">
        <v>0</v>
      </c>
      <c r="C14181" s="213" t="s">
        <v>87</v>
      </c>
      <c r="D14181" s="213" t="s">
        <v>44</v>
      </c>
      <c r="E14181" s="213">
        <v>85</v>
      </c>
      <c r="F14181" s="213" t="s">
        <v>222</v>
      </c>
    </row>
    <row r="14182" spans="1:6" x14ac:dyDescent="0.3">
      <c r="A14182" s="213">
        <v>2016</v>
      </c>
      <c r="B14182" s="213" t="s">
        <v>0</v>
      </c>
      <c r="C14182" s="213" t="s">
        <v>87</v>
      </c>
      <c r="D14182" s="213" t="s">
        <v>71</v>
      </c>
      <c r="E14182" s="213">
        <v>464</v>
      </c>
      <c r="F14182" s="213" t="s">
        <v>222</v>
      </c>
    </row>
    <row r="14183" spans="1:6" x14ac:dyDescent="0.3">
      <c r="A14183" s="213">
        <v>2016</v>
      </c>
      <c r="B14183" s="213" t="s">
        <v>0</v>
      </c>
      <c r="C14183" s="213" t="s">
        <v>87</v>
      </c>
      <c r="D14183" s="213" t="s">
        <v>52</v>
      </c>
      <c r="E14183" s="213">
        <v>88</v>
      </c>
      <c r="F14183" s="213" t="s">
        <v>222</v>
      </c>
    </row>
    <row r="14184" spans="1:6" x14ac:dyDescent="0.3">
      <c r="A14184" s="213">
        <v>2016</v>
      </c>
      <c r="B14184" s="213" t="s">
        <v>0</v>
      </c>
      <c r="C14184" s="213" t="s">
        <v>87</v>
      </c>
      <c r="D14184" s="213" t="s">
        <v>20</v>
      </c>
      <c r="E14184" s="213">
        <v>783</v>
      </c>
      <c r="F14184" s="213" t="s">
        <v>222</v>
      </c>
    </row>
    <row r="14185" spans="1:6" x14ac:dyDescent="0.3">
      <c r="A14185" s="213">
        <v>2016</v>
      </c>
      <c r="B14185" s="213" t="s">
        <v>0</v>
      </c>
      <c r="C14185" s="213" t="s">
        <v>87</v>
      </c>
      <c r="D14185" s="213" t="s">
        <v>95</v>
      </c>
      <c r="E14185" s="292">
        <v>1274</v>
      </c>
      <c r="F14185" s="213" t="s">
        <v>222</v>
      </c>
    </row>
    <row r="14186" spans="1:6" x14ac:dyDescent="0.3">
      <c r="A14186" s="213">
        <v>2016</v>
      </c>
      <c r="B14186" s="213" t="s">
        <v>0</v>
      </c>
      <c r="C14186" s="213" t="s">
        <v>87</v>
      </c>
      <c r="D14186" s="213" t="s">
        <v>30</v>
      </c>
      <c r="E14186" s="213">
        <v>158</v>
      </c>
      <c r="F14186" s="213" t="s">
        <v>222</v>
      </c>
    </row>
    <row r="14187" spans="1:6" x14ac:dyDescent="0.3">
      <c r="A14187" s="213">
        <v>2016</v>
      </c>
      <c r="B14187" s="213" t="s">
        <v>0</v>
      </c>
      <c r="C14187" s="213" t="s">
        <v>87</v>
      </c>
      <c r="D14187" s="213" t="s">
        <v>58</v>
      </c>
      <c r="E14187" s="213">
        <v>54</v>
      </c>
      <c r="F14187" s="213" t="s">
        <v>222</v>
      </c>
    </row>
    <row r="14188" spans="1:6" x14ac:dyDescent="0.3">
      <c r="A14188" s="213">
        <v>2016</v>
      </c>
      <c r="B14188" s="213" t="s">
        <v>0</v>
      </c>
      <c r="C14188" s="213" t="s">
        <v>87</v>
      </c>
      <c r="D14188" s="213" t="s">
        <v>281</v>
      </c>
      <c r="E14188" s="292">
        <v>3565</v>
      </c>
      <c r="F14188" s="213" t="s">
        <v>222</v>
      </c>
    </row>
    <row r="14189" spans="1:6" x14ac:dyDescent="0.3">
      <c r="A14189" s="213">
        <v>2016</v>
      </c>
      <c r="B14189" s="213" t="s">
        <v>0</v>
      </c>
      <c r="C14189" s="213" t="s">
        <v>87</v>
      </c>
      <c r="D14189" s="213" t="s">
        <v>54</v>
      </c>
      <c r="E14189" s="213">
        <v>30</v>
      </c>
      <c r="F14189" s="213" t="s">
        <v>222</v>
      </c>
    </row>
    <row r="14190" spans="1:6" x14ac:dyDescent="0.3">
      <c r="A14190" s="213">
        <v>2016</v>
      </c>
      <c r="B14190" s="213" t="s">
        <v>0</v>
      </c>
      <c r="C14190" s="213" t="s">
        <v>87</v>
      </c>
      <c r="D14190" s="213" t="s">
        <v>282</v>
      </c>
      <c r="E14190" s="213">
        <v>227</v>
      </c>
      <c r="F14190" s="213" t="s">
        <v>222</v>
      </c>
    </row>
    <row r="14191" spans="1:6" x14ac:dyDescent="0.3">
      <c r="A14191" s="213">
        <v>2016</v>
      </c>
      <c r="B14191" s="213" t="s">
        <v>0</v>
      </c>
      <c r="C14191" s="213" t="s">
        <v>87</v>
      </c>
      <c r="D14191" s="213" t="s">
        <v>145</v>
      </c>
      <c r="E14191" s="292">
        <v>14474</v>
      </c>
      <c r="F14191" s="213" t="s">
        <v>222</v>
      </c>
    </row>
    <row r="14192" spans="1:6" x14ac:dyDescent="0.3">
      <c r="A14192" s="213">
        <v>2016</v>
      </c>
      <c r="B14192" s="213" t="s">
        <v>0</v>
      </c>
      <c r="C14192" s="213" t="s">
        <v>87</v>
      </c>
      <c r="D14192" s="213" t="s">
        <v>146</v>
      </c>
      <c r="E14192" s="292">
        <v>7656</v>
      </c>
      <c r="F14192" s="213" t="s">
        <v>222</v>
      </c>
    </row>
    <row r="14193" spans="1:6" x14ac:dyDescent="0.3">
      <c r="A14193" s="213">
        <v>2016</v>
      </c>
      <c r="B14193" s="213" t="s">
        <v>0</v>
      </c>
      <c r="C14193" s="213" t="s">
        <v>87</v>
      </c>
      <c r="D14193" s="213" t="s">
        <v>147</v>
      </c>
      <c r="E14193" s="292">
        <v>17304</v>
      </c>
      <c r="F14193" s="213" t="s">
        <v>222</v>
      </c>
    </row>
    <row r="14194" spans="1:6" x14ac:dyDescent="0.3">
      <c r="A14194" s="213">
        <v>2016</v>
      </c>
      <c r="B14194" s="213" t="s">
        <v>0</v>
      </c>
      <c r="C14194" s="213" t="s">
        <v>88</v>
      </c>
      <c r="D14194" s="213" t="s">
        <v>59</v>
      </c>
      <c r="E14194" s="213">
        <v>41</v>
      </c>
      <c r="F14194" s="213" t="s">
        <v>222</v>
      </c>
    </row>
    <row r="14195" spans="1:6" x14ac:dyDescent="0.3">
      <c r="A14195" s="213">
        <v>2016</v>
      </c>
      <c r="B14195" s="213" t="s">
        <v>0</v>
      </c>
      <c r="C14195" s="213" t="s">
        <v>88</v>
      </c>
      <c r="D14195" s="213" t="s">
        <v>79</v>
      </c>
      <c r="E14195" s="213">
        <v>687</v>
      </c>
      <c r="F14195" s="213" t="s">
        <v>222</v>
      </c>
    </row>
    <row r="14196" spans="1:6" x14ac:dyDescent="0.3">
      <c r="A14196" s="213">
        <v>2016</v>
      </c>
      <c r="B14196" s="213" t="s">
        <v>0</v>
      </c>
      <c r="C14196" s="213" t="s">
        <v>88</v>
      </c>
      <c r="D14196" s="213" t="s">
        <v>17</v>
      </c>
      <c r="E14196" s="213">
        <v>380</v>
      </c>
      <c r="F14196" s="213" t="s">
        <v>222</v>
      </c>
    </row>
    <row r="14197" spans="1:6" x14ac:dyDescent="0.3">
      <c r="A14197" s="213">
        <v>2016</v>
      </c>
      <c r="B14197" s="213" t="s">
        <v>0</v>
      </c>
      <c r="C14197" s="213" t="s">
        <v>88</v>
      </c>
      <c r="D14197" s="213" t="s">
        <v>274</v>
      </c>
      <c r="E14197" s="213">
        <v>37</v>
      </c>
      <c r="F14197" s="213" t="s">
        <v>222</v>
      </c>
    </row>
    <row r="14198" spans="1:6" x14ac:dyDescent="0.3">
      <c r="A14198" s="213">
        <v>2016</v>
      </c>
      <c r="B14198" s="213" t="s">
        <v>0</v>
      </c>
      <c r="C14198" s="213" t="s">
        <v>88</v>
      </c>
      <c r="D14198" s="213" t="s">
        <v>66</v>
      </c>
      <c r="E14198" s="213">
        <v>90</v>
      </c>
      <c r="F14198" s="213" t="s">
        <v>222</v>
      </c>
    </row>
    <row r="14199" spans="1:6" x14ac:dyDescent="0.3">
      <c r="A14199" s="213">
        <v>2016</v>
      </c>
      <c r="B14199" s="213" t="s">
        <v>0</v>
      </c>
      <c r="C14199" s="213" t="s">
        <v>88</v>
      </c>
      <c r="D14199" s="213" t="s">
        <v>11</v>
      </c>
      <c r="E14199" s="213">
        <v>603</v>
      </c>
      <c r="F14199" s="213" t="s">
        <v>222</v>
      </c>
    </row>
    <row r="14200" spans="1:6" x14ac:dyDescent="0.3">
      <c r="A14200" s="213">
        <v>2016</v>
      </c>
      <c r="B14200" s="213" t="s">
        <v>0</v>
      </c>
      <c r="C14200" s="213" t="s">
        <v>88</v>
      </c>
      <c r="D14200" s="213" t="s">
        <v>56</v>
      </c>
      <c r="E14200" s="213">
        <v>137</v>
      </c>
      <c r="F14200" s="213" t="s">
        <v>222</v>
      </c>
    </row>
    <row r="14201" spans="1:6" x14ac:dyDescent="0.3">
      <c r="A14201" s="213">
        <v>2016</v>
      </c>
      <c r="B14201" s="213" t="s">
        <v>0</v>
      </c>
      <c r="C14201" s="213" t="s">
        <v>88</v>
      </c>
      <c r="D14201" s="213" t="s">
        <v>29</v>
      </c>
      <c r="E14201" s="213">
        <v>199</v>
      </c>
      <c r="F14201" s="213" t="s">
        <v>222</v>
      </c>
    </row>
    <row r="14202" spans="1:6" x14ac:dyDescent="0.3">
      <c r="A14202" s="213">
        <v>2016</v>
      </c>
      <c r="B14202" s="213" t="s">
        <v>0</v>
      </c>
      <c r="C14202" s="213" t="s">
        <v>88</v>
      </c>
      <c r="D14202" s="213" t="s">
        <v>47</v>
      </c>
      <c r="E14202" s="213">
        <v>488</v>
      </c>
      <c r="F14202" s="213" t="s">
        <v>222</v>
      </c>
    </row>
    <row r="14203" spans="1:6" x14ac:dyDescent="0.3">
      <c r="A14203" s="213">
        <v>2016</v>
      </c>
      <c r="B14203" s="213" t="s">
        <v>0</v>
      </c>
      <c r="C14203" s="213" t="s">
        <v>88</v>
      </c>
      <c r="D14203" s="213" t="s">
        <v>57</v>
      </c>
      <c r="E14203" s="213">
        <v>83</v>
      </c>
      <c r="F14203" s="213" t="s">
        <v>222</v>
      </c>
    </row>
    <row r="14204" spans="1:6" x14ac:dyDescent="0.3">
      <c r="A14204" s="213">
        <v>2016</v>
      </c>
      <c r="B14204" s="213" t="s">
        <v>0</v>
      </c>
      <c r="C14204" s="213" t="s">
        <v>88</v>
      </c>
      <c r="D14204" s="213" t="s">
        <v>74</v>
      </c>
      <c r="E14204" s="213">
        <v>435</v>
      </c>
      <c r="F14204" s="213" t="s">
        <v>222</v>
      </c>
    </row>
    <row r="14205" spans="1:6" x14ac:dyDescent="0.3">
      <c r="A14205" s="213">
        <v>2016</v>
      </c>
      <c r="B14205" s="213" t="s">
        <v>0</v>
      </c>
      <c r="C14205" s="213" t="s">
        <v>88</v>
      </c>
      <c r="D14205" s="213" t="s">
        <v>53</v>
      </c>
      <c r="E14205" s="213">
        <v>48</v>
      </c>
      <c r="F14205" s="213" t="s">
        <v>222</v>
      </c>
    </row>
    <row r="14206" spans="1:6" x14ac:dyDescent="0.3">
      <c r="A14206" s="213">
        <v>2016</v>
      </c>
      <c r="B14206" s="213" t="s">
        <v>0</v>
      </c>
      <c r="C14206" s="213" t="s">
        <v>88</v>
      </c>
      <c r="D14206" s="213" t="s">
        <v>33</v>
      </c>
      <c r="E14206" s="213">
        <v>137</v>
      </c>
      <c r="F14206" s="213" t="s">
        <v>222</v>
      </c>
    </row>
    <row r="14207" spans="1:6" x14ac:dyDescent="0.3">
      <c r="A14207" s="213">
        <v>2016</v>
      </c>
      <c r="B14207" s="213" t="s">
        <v>0</v>
      </c>
      <c r="C14207" s="213" t="s">
        <v>88</v>
      </c>
      <c r="D14207" s="213" t="s">
        <v>60</v>
      </c>
      <c r="E14207" s="213">
        <v>182</v>
      </c>
      <c r="F14207" s="213" t="s">
        <v>222</v>
      </c>
    </row>
    <row r="14208" spans="1:6" x14ac:dyDescent="0.3">
      <c r="A14208" s="213">
        <v>2016</v>
      </c>
      <c r="B14208" s="213" t="s">
        <v>0</v>
      </c>
      <c r="C14208" s="213" t="s">
        <v>88</v>
      </c>
      <c r="D14208" s="213" t="s">
        <v>25</v>
      </c>
      <c r="E14208" s="213">
        <v>443</v>
      </c>
      <c r="F14208" s="213" t="s">
        <v>222</v>
      </c>
    </row>
    <row r="14209" spans="1:6" x14ac:dyDescent="0.3">
      <c r="A14209" s="213">
        <v>2016</v>
      </c>
      <c r="B14209" s="213" t="s">
        <v>0</v>
      </c>
      <c r="C14209" s="213" t="s">
        <v>88</v>
      </c>
      <c r="D14209" s="213" t="s">
        <v>7</v>
      </c>
      <c r="E14209" s="213">
        <v>562</v>
      </c>
      <c r="F14209" s="213" t="s">
        <v>222</v>
      </c>
    </row>
    <row r="14210" spans="1:6" x14ac:dyDescent="0.3">
      <c r="A14210" s="213">
        <v>2016</v>
      </c>
      <c r="B14210" s="213" t="s">
        <v>0</v>
      </c>
      <c r="C14210" s="213" t="s">
        <v>88</v>
      </c>
      <c r="D14210" s="213" t="s">
        <v>36</v>
      </c>
      <c r="E14210" s="213">
        <v>102</v>
      </c>
      <c r="F14210" s="213" t="s">
        <v>222</v>
      </c>
    </row>
    <row r="14211" spans="1:6" x14ac:dyDescent="0.3">
      <c r="A14211" s="213">
        <v>2016</v>
      </c>
      <c r="B14211" s="213" t="s">
        <v>0</v>
      </c>
      <c r="C14211" s="213" t="s">
        <v>88</v>
      </c>
      <c r="D14211" s="213" t="s">
        <v>21</v>
      </c>
      <c r="E14211" s="213">
        <v>199</v>
      </c>
      <c r="F14211" s="213" t="s">
        <v>222</v>
      </c>
    </row>
    <row r="14212" spans="1:6" x14ac:dyDescent="0.3">
      <c r="A14212" s="213">
        <v>2016</v>
      </c>
      <c r="B14212" s="213" t="s">
        <v>0</v>
      </c>
      <c r="C14212" s="213" t="s">
        <v>88</v>
      </c>
      <c r="D14212" s="213" t="s">
        <v>16</v>
      </c>
      <c r="E14212" s="213">
        <v>403</v>
      </c>
      <c r="F14212" s="213" t="s">
        <v>222</v>
      </c>
    </row>
    <row r="14213" spans="1:6" x14ac:dyDescent="0.3">
      <c r="A14213" s="213">
        <v>2016</v>
      </c>
      <c r="B14213" s="213" t="s">
        <v>0</v>
      </c>
      <c r="C14213" s="213" t="s">
        <v>88</v>
      </c>
      <c r="D14213" s="213" t="s">
        <v>2</v>
      </c>
      <c r="E14213" s="213">
        <v>879</v>
      </c>
      <c r="F14213" s="213" t="s">
        <v>222</v>
      </c>
    </row>
    <row r="14214" spans="1:6" x14ac:dyDescent="0.3">
      <c r="A14214" s="213">
        <v>2016</v>
      </c>
      <c r="B14214" s="213" t="s">
        <v>0</v>
      </c>
      <c r="C14214" s="213" t="s">
        <v>88</v>
      </c>
      <c r="D14214" s="213" t="s">
        <v>4</v>
      </c>
      <c r="E14214" s="213">
        <v>907</v>
      </c>
      <c r="F14214" s="213" t="s">
        <v>222</v>
      </c>
    </row>
    <row r="14215" spans="1:6" x14ac:dyDescent="0.3">
      <c r="A14215" s="213">
        <v>2016</v>
      </c>
      <c r="B14215" s="213" t="s">
        <v>0</v>
      </c>
      <c r="C14215" s="213" t="s">
        <v>88</v>
      </c>
      <c r="D14215" s="213" t="s">
        <v>38</v>
      </c>
      <c r="E14215" s="213">
        <v>57</v>
      </c>
      <c r="F14215" s="213" t="s">
        <v>222</v>
      </c>
    </row>
    <row r="14216" spans="1:6" x14ac:dyDescent="0.3">
      <c r="A14216" s="213">
        <v>2016</v>
      </c>
      <c r="B14216" s="213" t="s">
        <v>0</v>
      </c>
      <c r="C14216" s="213" t="s">
        <v>88</v>
      </c>
      <c r="D14216" s="213" t="s">
        <v>275</v>
      </c>
      <c r="E14216" s="213">
        <v>96</v>
      </c>
      <c r="F14216" s="213" t="s">
        <v>222</v>
      </c>
    </row>
    <row r="14217" spans="1:6" x14ac:dyDescent="0.3">
      <c r="A14217" s="213">
        <v>2016</v>
      </c>
      <c r="B14217" s="213" t="s">
        <v>0</v>
      </c>
      <c r="C14217" s="213" t="s">
        <v>88</v>
      </c>
      <c r="D14217" s="213" t="s">
        <v>8</v>
      </c>
      <c r="E14217" s="213">
        <v>341</v>
      </c>
      <c r="F14217" s="213" t="s">
        <v>222</v>
      </c>
    </row>
    <row r="14218" spans="1:6" x14ac:dyDescent="0.3">
      <c r="A14218" s="213">
        <v>2016</v>
      </c>
      <c r="B14218" s="213" t="s">
        <v>0</v>
      </c>
      <c r="C14218" s="213" t="s">
        <v>88</v>
      </c>
      <c r="D14218" s="213" t="s">
        <v>78</v>
      </c>
      <c r="E14218" s="213">
        <v>482</v>
      </c>
      <c r="F14218" s="213" t="s">
        <v>222</v>
      </c>
    </row>
    <row r="14219" spans="1:6" x14ac:dyDescent="0.3">
      <c r="A14219" s="213">
        <v>2016</v>
      </c>
      <c r="B14219" s="213" t="s">
        <v>0</v>
      </c>
      <c r="C14219" s="213" t="s">
        <v>88</v>
      </c>
      <c r="D14219" s="213" t="s">
        <v>27</v>
      </c>
      <c r="E14219" s="213">
        <v>350</v>
      </c>
      <c r="F14219" s="213" t="s">
        <v>222</v>
      </c>
    </row>
    <row r="14220" spans="1:6" x14ac:dyDescent="0.3">
      <c r="A14220" s="213">
        <v>2016</v>
      </c>
      <c r="B14220" s="213" t="s">
        <v>0</v>
      </c>
      <c r="C14220" s="213" t="s">
        <v>88</v>
      </c>
      <c r="D14220" s="213" t="s">
        <v>13</v>
      </c>
      <c r="E14220" s="213">
        <v>141</v>
      </c>
      <c r="F14220" s="213" t="s">
        <v>222</v>
      </c>
    </row>
    <row r="14221" spans="1:6" x14ac:dyDescent="0.3">
      <c r="A14221" s="213">
        <v>2016</v>
      </c>
      <c r="B14221" s="213" t="s">
        <v>0</v>
      </c>
      <c r="C14221" s="213" t="s">
        <v>88</v>
      </c>
      <c r="D14221" s="213" t="s">
        <v>70</v>
      </c>
      <c r="E14221" s="213">
        <v>367</v>
      </c>
      <c r="F14221" s="213" t="s">
        <v>222</v>
      </c>
    </row>
    <row r="14222" spans="1:6" x14ac:dyDescent="0.3">
      <c r="A14222" s="213">
        <v>2016</v>
      </c>
      <c r="B14222" s="213" t="s">
        <v>0</v>
      </c>
      <c r="C14222" s="213" t="s">
        <v>88</v>
      </c>
      <c r="D14222" s="213" t="s">
        <v>72</v>
      </c>
      <c r="E14222" s="213">
        <v>98</v>
      </c>
      <c r="F14222" s="213" t="s">
        <v>222</v>
      </c>
    </row>
    <row r="14223" spans="1:6" x14ac:dyDescent="0.3">
      <c r="A14223" s="213">
        <v>2016</v>
      </c>
      <c r="B14223" s="213" t="s">
        <v>0</v>
      </c>
      <c r="C14223" s="213" t="s">
        <v>88</v>
      </c>
      <c r="D14223" s="213" t="s">
        <v>276</v>
      </c>
      <c r="E14223" s="213">
        <v>31</v>
      </c>
      <c r="F14223" s="213" t="s">
        <v>222</v>
      </c>
    </row>
    <row r="14224" spans="1:6" x14ac:dyDescent="0.3">
      <c r="A14224" s="213">
        <v>2016</v>
      </c>
      <c r="B14224" s="213" t="s">
        <v>0</v>
      </c>
      <c r="C14224" s="213" t="s">
        <v>88</v>
      </c>
      <c r="D14224" s="213" t="s">
        <v>6</v>
      </c>
      <c r="E14224" s="213">
        <v>821</v>
      </c>
      <c r="F14224" s="213" t="s">
        <v>222</v>
      </c>
    </row>
    <row r="14225" spans="1:6" x14ac:dyDescent="0.3">
      <c r="A14225" s="213">
        <v>2016</v>
      </c>
      <c r="B14225" s="213" t="s">
        <v>0</v>
      </c>
      <c r="C14225" s="213" t="s">
        <v>88</v>
      </c>
      <c r="D14225" s="213" t="s">
        <v>62</v>
      </c>
      <c r="E14225" s="213">
        <v>271</v>
      </c>
      <c r="F14225" s="213" t="s">
        <v>222</v>
      </c>
    </row>
    <row r="14226" spans="1:6" x14ac:dyDescent="0.3">
      <c r="A14226" s="213">
        <v>2016</v>
      </c>
      <c r="B14226" s="213" t="s">
        <v>0</v>
      </c>
      <c r="C14226" s="213" t="s">
        <v>88</v>
      </c>
      <c r="D14226" s="213" t="s">
        <v>5</v>
      </c>
      <c r="E14226" s="213">
        <v>678</v>
      </c>
      <c r="F14226" s="213" t="s">
        <v>222</v>
      </c>
    </row>
    <row r="14227" spans="1:6" x14ac:dyDescent="0.3">
      <c r="A14227" s="213">
        <v>2016</v>
      </c>
      <c r="B14227" s="213" t="s">
        <v>0</v>
      </c>
      <c r="C14227" s="213" t="s">
        <v>88</v>
      </c>
      <c r="D14227" s="213" t="s">
        <v>76</v>
      </c>
      <c r="E14227" s="213">
        <v>437</v>
      </c>
      <c r="F14227" s="213" t="s">
        <v>222</v>
      </c>
    </row>
    <row r="14228" spans="1:6" x14ac:dyDescent="0.3">
      <c r="A14228" s="213">
        <v>2016</v>
      </c>
      <c r="B14228" s="213" t="s">
        <v>0</v>
      </c>
      <c r="C14228" s="213" t="s">
        <v>88</v>
      </c>
      <c r="D14228" s="213" t="s">
        <v>63</v>
      </c>
      <c r="E14228" s="213">
        <v>71</v>
      </c>
      <c r="F14228" s="213" t="s">
        <v>222</v>
      </c>
    </row>
    <row r="14229" spans="1:6" x14ac:dyDescent="0.3">
      <c r="A14229" s="213">
        <v>2016</v>
      </c>
      <c r="B14229" s="213" t="s">
        <v>0</v>
      </c>
      <c r="C14229" s="213" t="s">
        <v>88</v>
      </c>
      <c r="D14229" s="213" t="s">
        <v>277</v>
      </c>
      <c r="E14229" s="213">
        <v>30</v>
      </c>
      <c r="F14229" s="213" t="s">
        <v>222</v>
      </c>
    </row>
    <row r="14230" spans="1:6" x14ac:dyDescent="0.3">
      <c r="A14230" s="213">
        <v>2016</v>
      </c>
      <c r="B14230" s="213" t="s">
        <v>0</v>
      </c>
      <c r="C14230" s="213" t="s">
        <v>88</v>
      </c>
      <c r="D14230" s="213" t="s">
        <v>43</v>
      </c>
      <c r="E14230" s="213">
        <v>71</v>
      </c>
      <c r="F14230" s="213" t="s">
        <v>222</v>
      </c>
    </row>
    <row r="14231" spans="1:6" x14ac:dyDescent="0.3">
      <c r="A14231" s="213">
        <v>2016</v>
      </c>
      <c r="B14231" s="213" t="s">
        <v>0</v>
      </c>
      <c r="C14231" s="213" t="s">
        <v>88</v>
      </c>
      <c r="D14231" s="213" t="s">
        <v>65</v>
      </c>
      <c r="E14231" s="213">
        <v>101</v>
      </c>
      <c r="F14231" s="213" t="s">
        <v>222</v>
      </c>
    </row>
    <row r="14232" spans="1:6" x14ac:dyDescent="0.3">
      <c r="A14232" s="213">
        <v>2016</v>
      </c>
      <c r="B14232" s="213" t="s">
        <v>0</v>
      </c>
      <c r="C14232" s="213" t="s">
        <v>88</v>
      </c>
      <c r="D14232" s="213" t="s">
        <v>22</v>
      </c>
      <c r="E14232" s="213">
        <v>175</v>
      </c>
      <c r="F14232" s="213" t="s">
        <v>222</v>
      </c>
    </row>
    <row r="14233" spans="1:6" x14ac:dyDescent="0.3">
      <c r="A14233" s="213">
        <v>2016</v>
      </c>
      <c r="B14233" s="213" t="s">
        <v>0</v>
      </c>
      <c r="C14233" s="213" t="s">
        <v>88</v>
      </c>
      <c r="D14233" s="213" t="s">
        <v>61</v>
      </c>
      <c r="E14233" s="213">
        <v>65</v>
      </c>
      <c r="F14233" s="213" t="s">
        <v>222</v>
      </c>
    </row>
    <row r="14234" spans="1:6" x14ac:dyDescent="0.3">
      <c r="A14234" s="213">
        <v>2016</v>
      </c>
      <c r="B14234" s="213" t="s">
        <v>0</v>
      </c>
      <c r="C14234" s="213" t="s">
        <v>88</v>
      </c>
      <c r="D14234" s="213" t="s">
        <v>23</v>
      </c>
      <c r="E14234" s="213">
        <v>186</v>
      </c>
      <c r="F14234" s="213" t="s">
        <v>222</v>
      </c>
    </row>
    <row r="14235" spans="1:6" x14ac:dyDescent="0.3">
      <c r="A14235" s="213">
        <v>2016</v>
      </c>
      <c r="B14235" s="213" t="s">
        <v>0</v>
      </c>
      <c r="C14235" s="213" t="s">
        <v>88</v>
      </c>
      <c r="D14235" s="213" t="s">
        <v>12</v>
      </c>
      <c r="E14235" s="213">
        <v>122</v>
      </c>
      <c r="F14235" s="213" t="s">
        <v>222</v>
      </c>
    </row>
    <row r="14236" spans="1:6" x14ac:dyDescent="0.3">
      <c r="A14236" s="213">
        <v>2016</v>
      </c>
      <c r="B14236" s="213" t="s">
        <v>0</v>
      </c>
      <c r="C14236" s="213" t="s">
        <v>88</v>
      </c>
      <c r="D14236" s="213" t="s">
        <v>278</v>
      </c>
      <c r="E14236" s="213">
        <v>256</v>
      </c>
      <c r="F14236" s="213" t="s">
        <v>222</v>
      </c>
    </row>
    <row r="14237" spans="1:6" x14ac:dyDescent="0.3">
      <c r="A14237" s="213">
        <v>2016</v>
      </c>
      <c r="B14237" s="213" t="s">
        <v>0</v>
      </c>
      <c r="C14237" s="213" t="s">
        <v>88</v>
      </c>
      <c r="D14237" s="213" t="s">
        <v>19</v>
      </c>
      <c r="E14237" s="213">
        <v>222</v>
      </c>
      <c r="F14237" s="213" t="s">
        <v>222</v>
      </c>
    </row>
    <row r="14238" spans="1:6" x14ac:dyDescent="0.3">
      <c r="A14238" s="213">
        <v>2016</v>
      </c>
      <c r="B14238" s="213" t="s">
        <v>0</v>
      </c>
      <c r="C14238" s="213" t="s">
        <v>88</v>
      </c>
      <c r="D14238" s="213" t="s">
        <v>45</v>
      </c>
      <c r="E14238" s="213">
        <v>43</v>
      </c>
      <c r="F14238" s="213" t="s">
        <v>222</v>
      </c>
    </row>
    <row r="14239" spans="1:6" x14ac:dyDescent="0.3">
      <c r="A14239" s="213">
        <v>2016</v>
      </c>
      <c r="B14239" s="213" t="s">
        <v>0</v>
      </c>
      <c r="C14239" s="213" t="s">
        <v>88</v>
      </c>
      <c r="D14239" s="213" t="s">
        <v>48</v>
      </c>
      <c r="E14239" s="213">
        <v>133</v>
      </c>
      <c r="F14239" s="213" t="s">
        <v>222</v>
      </c>
    </row>
    <row r="14240" spans="1:6" x14ac:dyDescent="0.3">
      <c r="A14240" s="213">
        <v>2016</v>
      </c>
      <c r="B14240" s="213" t="s">
        <v>0</v>
      </c>
      <c r="C14240" s="213" t="s">
        <v>88</v>
      </c>
      <c r="D14240" s="213" t="s">
        <v>34</v>
      </c>
      <c r="E14240" s="213">
        <v>48</v>
      </c>
      <c r="F14240" s="213" t="s">
        <v>222</v>
      </c>
    </row>
    <row r="14241" spans="1:6" x14ac:dyDescent="0.3">
      <c r="A14241" s="213">
        <v>2016</v>
      </c>
      <c r="B14241" s="213" t="s">
        <v>0</v>
      </c>
      <c r="C14241" s="213" t="s">
        <v>88</v>
      </c>
      <c r="D14241" s="213" t="s">
        <v>3</v>
      </c>
      <c r="E14241" s="213">
        <v>807</v>
      </c>
      <c r="F14241" s="213" t="s">
        <v>222</v>
      </c>
    </row>
    <row r="14242" spans="1:6" x14ac:dyDescent="0.3">
      <c r="A14242" s="213">
        <v>2016</v>
      </c>
      <c r="B14242" s="213" t="s">
        <v>0</v>
      </c>
      <c r="C14242" s="213" t="s">
        <v>88</v>
      </c>
      <c r="D14242" s="213" t="s">
        <v>80</v>
      </c>
      <c r="E14242" s="213">
        <v>271</v>
      </c>
      <c r="F14242" s="213" t="s">
        <v>222</v>
      </c>
    </row>
    <row r="14243" spans="1:6" x14ac:dyDescent="0.3">
      <c r="A14243" s="213">
        <v>2016</v>
      </c>
      <c r="B14243" s="213" t="s">
        <v>0</v>
      </c>
      <c r="C14243" s="213" t="s">
        <v>88</v>
      </c>
      <c r="D14243" s="213" t="s">
        <v>39</v>
      </c>
      <c r="E14243" s="213">
        <v>130</v>
      </c>
      <c r="F14243" s="213" t="s">
        <v>222</v>
      </c>
    </row>
    <row r="14244" spans="1:6" x14ac:dyDescent="0.3">
      <c r="A14244" s="213">
        <v>2016</v>
      </c>
      <c r="B14244" s="213" t="s">
        <v>0</v>
      </c>
      <c r="C14244" s="213" t="s">
        <v>88</v>
      </c>
      <c r="D14244" s="213" t="s">
        <v>14</v>
      </c>
      <c r="E14244" s="213">
        <v>562</v>
      </c>
      <c r="F14244" s="213" t="s">
        <v>222</v>
      </c>
    </row>
    <row r="14245" spans="1:6" x14ac:dyDescent="0.3">
      <c r="A14245" s="213">
        <v>2016</v>
      </c>
      <c r="B14245" s="213" t="s">
        <v>0</v>
      </c>
      <c r="C14245" s="213" t="s">
        <v>88</v>
      </c>
      <c r="D14245" s="213" t="s">
        <v>68</v>
      </c>
      <c r="E14245" s="213">
        <v>100</v>
      </c>
      <c r="F14245" s="213" t="s">
        <v>222</v>
      </c>
    </row>
    <row r="14246" spans="1:6" x14ac:dyDescent="0.3">
      <c r="A14246" s="213">
        <v>2016</v>
      </c>
      <c r="B14246" s="213" t="s">
        <v>0</v>
      </c>
      <c r="C14246" s="213" t="s">
        <v>88</v>
      </c>
      <c r="D14246" s="213" t="s">
        <v>69</v>
      </c>
      <c r="E14246" s="213">
        <v>98</v>
      </c>
      <c r="F14246" s="213" t="s">
        <v>222</v>
      </c>
    </row>
    <row r="14247" spans="1:6" x14ac:dyDescent="0.3">
      <c r="A14247" s="213">
        <v>2016</v>
      </c>
      <c r="B14247" s="213" t="s">
        <v>0</v>
      </c>
      <c r="C14247" s="213" t="s">
        <v>88</v>
      </c>
      <c r="D14247" s="213" t="s">
        <v>279</v>
      </c>
      <c r="E14247" s="213">
        <v>47</v>
      </c>
      <c r="F14247" s="213" t="s">
        <v>222</v>
      </c>
    </row>
    <row r="14248" spans="1:6" x14ac:dyDescent="0.3">
      <c r="A14248" s="213">
        <v>2016</v>
      </c>
      <c r="B14248" s="213" t="s">
        <v>0</v>
      </c>
      <c r="C14248" s="213" t="s">
        <v>88</v>
      </c>
      <c r="D14248" s="213" t="s">
        <v>24</v>
      </c>
      <c r="E14248" s="213">
        <v>570</v>
      </c>
      <c r="F14248" s="213" t="s">
        <v>222</v>
      </c>
    </row>
    <row r="14249" spans="1:6" x14ac:dyDescent="0.3">
      <c r="A14249" s="213">
        <v>2016</v>
      </c>
      <c r="B14249" s="213" t="s">
        <v>0</v>
      </c>
      <c r="C14249" s="213" t="s">
        <v>88</v>
      </c>
      <c r="D14249" s="213" t="s">
        <v>9</v>
      </c>
      <c r="E14249" s="213">
        <v>413</v>
      </c>
      <c r="F14249" s="213" t="s">
        <v>222</v>
      </c>
    </row>
    <row r="14250" spans="1:6" x14ac:dyDescent="0.3">
      <c r="A14250" s="213">
        <v>2016</v>
      </c>
      <c r="B14250" s="213" t="s">
        <v>0</v>
      </c>
      <c r="C14250" s="213" t="s">
        <v>88</v>
      </c>
      <c r="D14250" s="213" t="s">
        <v>67</v>
      </c>
      <c r="E14250" s="213">
        <v>158</v>
      </c>
      <c r="F14250" s="213" t="s">
        <v>222</v>
      </c>
    </row>
    <row r="14251" spans="1:6" x14ac:dyDescent="0.3">
      <c r="A14251" s="213">
        <v>2016</v>
      </c>
      <c r="B14251" s="213" t="s">
        <v>0</v>
      </c>
      <c r="C14251" s="213" t="s">
        <v>88</v>
      </c>
      <c r="D14251" s="213" t="s">
        <v>28</v>
      </c>
      <c r="E14251" s="213">
        <v>300</v>
      </c>
      <c r="F14251" s="213" t="s">
        <v>222</v>
      </c>
    </row>
    <row r="14252" spans="1:6" x14ac:dyDescent="0.3">
      <c r="A14252" s="213">
        <v>2016</v>
      </c>
      <c r="B14252" s="213" t="s">
        <v>0</v>
      </c>
      <c r="C14252" s="213" t="s">
        <v>88</v>
      </c>
      <c r="D14252" s="213" t="s">
        <v>31</v>
      </c>
      <c r="E14252" s="213">
        <v>150</v>
      </c>
      <c r="F14252" s="213" t="s">
        <v>222</v>
      </c>
    </row>
    <row r="14253" spans="1:6" x14ac:dyDescent="0.3">
      <c r="A14253" s="213">
        <v>2016</v>
      </c>
      <c r="B14253" s="213" t="s">
        <v>0</v>
      </c>
      <c r="C14253" s="213" t="s">
        <v>88</v>
      </c>
      <c r="D14253" s="213" t="s">
        <v>64</v>
      </c>
      <c r="E14253" s="213">
        <v>238</v>
      </c>
      <c r="F14253" s="213" t="s">
        <v>222</v>
      </c>
    </row>
    <row r="14254" spans="1:6" x14ac:dyDescent="0.3">
      <c r="A14254" s="213">
        <v>2016</v>
      </c>
      <c r="B14254" s="213" t="s">
        <v>0</v>
      </c>
      <c r="C14254" s="213" t="s">
        <v>88</v>
      </c>
      <c r="D14254" s="213" t="s">
        <v>280</v>
      </c>
      <c r="E14254" s="213">
        <v>70</v>
      </c>
      <c r="F14254" s="213" t="s">
        <v>222</v>
      </c>
    </row>
    <row r="14255" spans="1:6" x14ac:dyDescent="0.3">
      <c r="A14255" s="213">
        <v>2016</v>
      </c>
      <c r="B14255" s="213" t="s">
        <v>0</v>
      </c>
      <c r="C14255" s="213" t="s">
        <v>88</v>
      </c>
      <c r="D14255" s="213" t="s">
        <v>73</v>
      </c>
      <c r="E14255" s="213">
        <v>445</v>
      </c>
      <c r="F14255" s="213" t="s">
        <v>222</v>
      </c>
    </row>
    <row r="14256" spans="1:6" x14ac:dyDescent="0.3">
      <c r="A14256" s="213">
        <v>2016</v>
      </c>
      <c r="B14256" s="213" t="s">
        <v>0</v>
      </c>
      <c r="C14256" s="213" t="s">
        <v>88</v>
      </c>
      <c r="D14256" s="213" t="s">
        <v>26</v>
      </c>
      <c r="E14256" s="213">
        <v>226</v>
      </c>
      <c r="F14256" s="213" t="s">
        <v>222</v>
      </c>
    </row>
    <row r="14257" spans="1:6" x14ac:dyDescent="0.3">
      <c r="A14257" s="213">
        <v>2016</v>
      </c>
      <c r="B14257" s="213" t="s">
        <v>0</v>
      </c>
      <c r="C14257" s="213" t="s">
        <v>88</v>
      </c>
      <c r="D14257" s="213" t="s">
        <v>32</v>
      </c>
      <c r="E14257" s="213">
        <v>220</v>
      </c>
      <c r="F14257" s="213" t="s">
        <v>222</v>
      </c>
    </row>
    <row r="14258" spans="1:6" x14ac:dyDescent="0.3">
      <c r="A14258" s="213">
        <v>2016</v>
      </c>
      <c r="B14258" s="213" t="s">
        <v>0</v>
      </c>
      <c r="C14258" s="213" t="s">
        <v>88</v>
      </c>
      <c r="D14258" s="213" t="s">
        <v>46</v>
      </c>
      <c r="E14258" s="213">
        <v>355</v>
      </c>
      <c r="F14258" s="213" t="s">
        <v>222</v>
      </c>
    </row>
    <row r="14259" spans="1:6" x14ac:dyDescent="0.3">
      <c r="A14259" s="213">
        <v>2016</v>
      </c>
      <c r="B14259" s="213" t="s">
        <v>0</v>
      </c>
      <c r="C14259" s="213" t="s">
        <v>88</v>
      </c>
      <c r="D14259" s="213" t="s">
        <v>75</v>
      </c>
      <c r="E14259" s="213">
        <v>303</v>
      </c>
      <c r="F14259" s="213" t="s">
        <v>222</v>
      </c>
    </row>
    <row r="14260" spans="1:6" x14ac:dyDescent="0.3">
      <c r="A14260" s="213">
        <v>2016</v>
      </c>
      <c r="B14260" s="213" t="s">
        <v>0</v>
      </c>
      <c r="C14260" s="213" t="s">
        <v>88</v>
      </c>
      <c r="D14260" s="213" t="s">
        <v>10</v>
      </c>
      <c r="E14260" s="213">
        <v>748</v>
      </c>
      <c r="F14260" s="213" t="s">
        <v>222</v>
      </c>
    </row>
    <row r="14261" spans="1:6" x14ac:dyDescent="0.3">
      <c r="A14261" s="213">
        <v>2016</v>
      </c>
      <c r="B14261" s="213" t="s">
        <v>0</v>
      </c>
      <c r="C14261" s="213" t="s">
        <v>88</v>
      </c>
      <c r="D14261" s="213" t="s">
        <v>291</v>
      </c>
      <c r="E14261" s="213">
        <v>71</v>
      </c>
      <c r="F14261" s="213" t="s">
        <v>222</v>
      </c>
    </row>
    <row r="14262" spans="1:6" x14ac:dyDescent="0.3">
      <c r="A14262" s="213">
        <v>2016</v>
      </c>
      <c r="B14262" s="213" t="s">
        <v>0</v>
      </c>
      <c r="C14262" s="213" t="s">
        <v>88</v>
      </c>
      <c r="D14262" s="213" t="s">
        <v>15</v>
      </c>
      <c r="E14262" s="213">
        <v>575</v>
      </c>
      <c r="F14262" s="213" t="s">
        <v>222</v>
      </c>
    </row>
    <row r="14263" spans="1:6" x14ac:dyDescent="0.3">
      <c r="A14263" s="213">
        <v>2016</v>
      </c>
      <c r="B14263" s="213" t="s">
        <v>0</v>
      </c>
      <c r="C14263" s="213" t="s">
        <v>88</v>
      </c>
      <c r="D14263" s="213" t="s">
        <v>18</v>
      </c>
      <c r="E14263" s="213">
        <v>631</v>
      </c>
      <c r="F14263" s="213" t="s">
        <v>222</v>
      </c>
    </row>
    <row r="14264" spans="1:6" x14ac:dyDescent="0.3">
      <c r="A14264" s="213">
        <v>2016</v>
      </c>
      <c r="B14264" s="213" t="s">
        <v>0</v>
      </c>
      <c r="C14264" s="213" t="s">
        <v>88</v>
      </c>
      <c r="D14264" s="213" t="s">
        <v>77</v>
      </c>
      <c r="E14264" s="213">
        <v>205</v>
      </c>
      <c r="F14264" s="213" t="s">
        <v>222</v>
      </c>
    </row>
    <row r="14265" spans="1:6" x14ac:dyDescent="0.3">
      <c r="A14265" s="213">
        <v>2016</v>
      </c>
      <c r="B14265" s="213" t="s">
        <v>0</v>
      </c>
      <c r="C14265" s="213" t="s">
        <v>88</v>
      </c>
      <c r="D14265" s="213" t="s">
        <v>44</v>
      </c>
      <c r="E14265" s="213">
        <v>34</v>
      </c>
      <c r="F14265" s="213" t="s">
        <v>222</v>
      </c>
    </row>
    <row r="14266" spans="1:6" x14ac:dyDescent="0.3">
      <c r="A14266" s="213">
        <v>2016</v>
      </c>
      <c r="B14266" s="213" t="s">
        <v>0</v>
      </c>
      <c r="C14266" s="213" t="s">
        <v>88</v>
      </c>
      <c r="D14266" s="213" t="s">
        <v>71</v>
      </c>
      <c r="E14266" s="213">
        <v>203</v>
      </c>
      <c r="F14266" s="213" t="s">
        <v>222</v>
      </c>
    </row>
    <row r="14267" spans="1:6" x14ac:dyDescent="0.3">
      <c r="A14267" s="213">
        <v>2016</v>
      </c>
      <c r="B14267" s="213" t="s">
        <v>0</v>
      </c>
      <c r="C14267" s="213" t="s">
        <v>88</v>
      </c>
      <c r="D14267" s="213" t="s">
        <v>52</v>
      </c>
      <c r="E14267" s="213">
        <v>41</v>
      </c>
      <c r="F14267" s="213" t="s">
        <v>222</v>
      </c>
    </row>
    <row r="14268" spans="1:6" x14ac:dyDescent="0.3">
      <c r="A14268" s="213">
        <v>2016</v>
      </c>
      <c r="B14268" s="213" t="s">
        <v>0</v>
      </c>
      <c r="C14268" s="213" t="s">
        <v>88</v>
      </c>
      <c r="D14268" s="213" t="s">
        <v>20</v>
      </c>
      <c r="E14268" s="213">
        <v>323</v>
      </c>
      <c r="F14268" s="213" t="s">
        <v>222</v>
      </c>
    </row>
    <row r="14269" spans="1:6" x14ac:dyDescent="0.3">
      <c r="A14269" s="213">
        <v>2016</v>
      </c>
      <c r="B14269" s="213" t="s">
        <v>0</v>
      </c>
      <c r="C14269" s="213" t="s">
        <v>88</v>
      </c>
      <c r="D14269" s="213" t="s">
        <v>95</v>
      </c>
      <c r="E14269" s="213">
        <v>541</v>
      </c>
      <c r="F14269" s="213" t="s">
        <v>222</v>
      </c>
    </row>
    <row r="14270" spans="1:6" x14ac:dyDescent="0.3">
      <c r="A14270" s="213">
        <v>2016</v>
      </c>
      <c r="B14270" s="213" t="s">
        <v>0</v>
      </c>
      <c r="C14270" s="213" t="s">
        <v>88</v>
      </c>
      <c r="D14270" s="213" t="s">
        <v>30</v>
      </c>
      <c r="E14270" s="213">
        <v>64</v>
      </c>
      <c r="F14270" s="213" t="s">
        <v>222</v>
      </c>
    </row>
    <row r="14271" spans="1:6" x14ac:dyDescent="0.3">
      <c r="A14271" s="213">
        <v>2016</v>
      </c>
      <c r="B14271" s="213" t="s">
        <v>0</v>
      </c>
      <c r="C14271" s="213" t="s">
        <v>88</v>
      </c>
      <c r="D14271" s="213" t="s">
        <v>281</v>
      </c>
      <c r="E14271" s="292">
        <v>1683</v>
      </c>
      <c r="F14271" s="213" t="s">
        <v>222</v>
      </c>
    </row>
    <row r="14272" spans="1:6" x14ac:dyDescent="0.3">
      <c r="A14272" s="213">
        <v>2016</v>
      </c>
      <c r="B14272" s="213" t="s">
        <v>0</v>
      </c>
      <c r="C14272" s="213" t="s">
        <v>88</v>
      </c>
      <c r="D14272" s="213" t="s">
        <v>282</v>
      </c>
      <c r="E14272" s="213">
        <v>98</v>
      </c>
      <c r="F14272" s="213" t="s">
        <v>222</v>
      </c>
    </row>
    <row r="14273" spans="1:6" x14ac:dyDescent="0.3">
      <c r="A14273" s="213">
        <v>2016</v>
      </c>
      <c r="B14273" s="213" t="s">
        <v>0</v>
      </c>
      <c r="C14273" s="213" t="s">
        <v>88</v>
      </c>
      <c r="D14273" s="213" t="s">
        <v>145</v>
      </c>
      <c r="E14273" s="292">
        <v>6940</v>
      </c>
      <c r="F14273" s="213" t="s">
        <v>222</v>
      </c>
    </row>
    <row r="14274" spans="1:6" x14ac:dyDescent="0.3">
      <c r="A14274" s="213">
        <v>2016</v>
      </c>
      <c r="B14274" s="213" t="s">
        <v>0</v>
      </c>
      <c r="C14274" s="213" t="s">
        <v>88</v>
      </c>
      <c r="D14274" s="213" t="s">
        <v>146</v>
      </c>
      <c r="E14274" s="292">
        <v>3571</v>
      </c>
      <c r="F14274" s="213" t="s">
        <v>222</v>
      </c>
    </row>
    <row r="14275" spans="1:6" x14ac:dyDescent="0.3">
      <c r="A14275" s="213">
        <v>2016</v>
      </c>
      <c r="B14275" s="213" t="s">
        <v>0</v>
      </c>
      <c r="C14275" s="213" t="s">
        <v>88</v>
      </c>
      <c r="D14275" s="213" t="s">
        <v>147</v>
      </c>
      <c r="E14275" s="292">
        <v>8138</v>
      </c>
      <c r="F14275" s="213" t="s">
        <v>222</v>
      </c>
    </row>
    <row r="14276" spans="1:6" x14ac:dyDescent="0.3">
      <c r="A14276" s="213">
        <v>2016</v>
      </c>
      <c r="B14276" s="213" t="s">
        <v>0</v>
      </c>
      <c r="C14276" s="213" t="s">
        <v>89</v>
      </c>
      <c r="D14276" s="213" t="s">
        <v>79</v>
      </c>
      <c r="E14276" s="213">
        <v>240</v>
      </c>
      <c r="F14276" s="213" t="s">
        <v>222</v>
      </c>
    </row>
    <row r="14277" spans="1:6" x14ac:dyDescent="0.3">
      <c r="A14277" s="213">
        <v>2016</v>
      </c>
      <c r="B14277" s="213" t="s">
        <v>0</v>
      </c>
      <c r="C14277" s="213" t="s">
        <v>89</v>
      </c>
      <c r="D14277" s="213" t="s">
        <v>17</v>
      </c>
      <c r="E14277" s="213">
        <v>153</v>
      </c>
      <c r="F14277" s="213" t="s">
        <v>222</v>
      </c>
    </row>
    <row r="14278" spans="1:6" x14ac:dyDescent="0.3">
      <c r="A14278" s="213">
        <v>2016</v>
      </c>
      <c r="B14278" s="213" t="s">
        <v>0</v>
      </c>
      <c r="C14278" s="213" t="s">
        <v>89</v>
      </c>
      <c r="D14278" s="213" t="s">
        <v>11</v>
      </c>
      <c r="E14278" s="213">
        <v>287</v>
      </c>
      <c r="F14278" s="213" t="s">
        <v>222</v>
      </c>
    </row>
    <row r="14279" spans="1:6" x14ac:dyDescent="0.3">
      <c r="A14279" s="213">
        <v>2016</v>
      </c>
      <c r="B14279" s="213" t="s">
        <v>0</v>
      </c>
      <c r="C14279" s="213" t="s">
        <v>89</v>
      </c>
      <c r="D14279" s="213" t="s">
        <v>56</v>
      </c>
      <c r="E14279" s="213">
        <v>57</v>
      </c>
      <c r="F14279" s="213" t="s">
        <v>222</v>
      </c>
    </row>
    <row r="14280" spans="1:6" x14ac:dyDescent="0.3">
      <c r="A14280" s="213">
        <v>2016</v>
      </c>
      <c r="B14280" s="213" t="s">
        <v>0</v>
      </c>
      <c r="C14280" s="213" t="s">
        <v>89</v>
      </c>
      <c r="D14280" s="213" t="s">
        <v>29</v>
      </c>
      <c r="E14280" s="213">
        <v>69</v>
      </c>
      <c r="F14280" s="213" t="s">
        <v>222</v>
      </c>
    </row>
    <row r="14281" spans="1:6" x14ac:dyDescent="0.3">
      <c r="A14281" s="213">
        <v>2016</v>
      </c>
      <c r="B14281" s="213" t="s">
        <v>0</v>
      </c>
      <c r="C14281" s="213" t="s">
        <v>89</v>
      </c>
      <c r="D14281" s="213" t="s">
        <v>47</v>
      </c>
      <c r="E14281" s="213">
        <v>173</v>
      </c>
      <c r="F14281" s="213" t="s">
        <v>222</v>
      </c>
    </row>
    <row r="14282" spans="1:6" x14ac:dyDescent="0.3">
      <c r="A14282" s="213">
        <v>2016</v>
      </c>
      <c r="B14282" s="213" t="s">
        <v>0</v>
      </c>
      <c r="C14282" s="213" t="s">
        <v>89</v>
      </c>
      <c r="D14282" s="213" t="s">
        <v>57</v>
      </c>
      <c r="E14282" s="213">
        <v>34</v>
      </c>
      <c r="F14282" s="213" t="s">
        <v>222</v>
      </c>
    </row>
    <row r="14283" spans="1:6" x14ac:dyDescent="0.3">
      <c r="A14283" s="213">
        <v>2016</v>
      </c>
      <c r="B14283" s="213" t="s">
        <v>0</v>
      </c>
      <c r="C14283" s="213" t="s">
        <v>89</v>
      </c>
      <c r="D14283" s="213" t="s">
        <v>74</v>
      </c>
      <c r="E14283" s="213">
        <v>188</v>
      </c>
      <c r="F14283" s="213" t="s">
        <v>222</v>
      </c>
    </row>
    <row r="14284" spans="1:6" x14ac:dyDescent="0.3">
      <c r="A14284" s="213">
        <v>2016</v>
      </c>
      <c r="B14284" s="213" t="s">
        <v>0</v>
      </c>
      <c r="C14284" s="213" t="s">
        <v>89</v>
      </c>
      <c r="D14284" s="213" t="s">
        <v>33</v>
      </c>
      <c r="E14284" s="213">
        <v>35</v>
      </c>
      <c r="F14284" s="213" t="s">
        <v>222</v>
      </c>
    </row>
    <row r="14285" spans="1:6" x14ac:dyDescent="0.3">
      <c r="A14285" s="213">
        <v>2016</v>
      </c>
      <c r="B14285" s="213" t="s">
        <v>0</v>
      </c>
      <c r="C14285" s="213" t="s">
        <v>89</v>
      </c>
      <c r="D14285" s="213" t="s">
        <v>60</v>
      </c>
      <c r="E14285" s="213">
        <v>44</v>
      </c>
      <c r="F14285" s="213" t="s">
        <v>222</v>
      </c>
    </row>
    <row r="14286" spans="1:6" x14ac:dyDescent="0.3">
      <c r="A14286" s="213">
        <v>2016</v>
      </c>
      <c r="B14286" s="213" t="s">
        <v>0</v>
      </c>
      <c r="C14286" s="213" t="s">
        <v>89</v>
      </c>
      <c r="D14286" s="213" t="s">
        <v>25</v>
      </c>
      <c r="E14286" s="213">
        <v>183</v>
      </c>
      <c r="F14286" s="213" t="s">
        <v>222</v>
      </c>
    </row>
    <row r="14287" spans="1:6" x14ac:dyDescent="0.3">
      <c r="A14287" s="213">
        <v>2016</v>
      </c>
      <c r="B14287" s="213" t="s">
        <v>0</v>
      </c>
      <c r="C14287" s="213" t="s">
        <v>89</v>
      </c>
      <c r="D14287" s="213" t="s">
        <v>7</v>
      </c>
      <c r="E14287" s="213">
        <v>197</v>
      </c>
      <c r="F14287" s="213" t="s">
        <v>222</v>
      </c>
    </row>
    <row r="14288" spans="1:6" x14ac:dyDescent="0.3">
      <c r="A14288" s="213">
        <v>2016</v>
      </c>
      <c r="B14288" s="213" t="s">
        <v>0</v>
      </c>
      <c r="C14288" s="213" t="s">
        <v>89</v>
      </c>
      <c r="D14288" s="213" t="s">
        <v>36</v>
      </c>
      <c r="E14288" s="213">
        <v>38</v>
      </c>
      <c r="F14288" s="213" t="s">
        <v>222</v>
      </c>
    </row>
    <row r="14289" spans="1:6" x14ac:dyDescent="0.3">
      <c r="A14289" s="213">
        <v>2016</v>
      </c>
      <c r="B14289" s="213" t="s">
        <v>0</v>
      </c>
      <c r="C14289" s="213" t="s">
        <v>89</v>
      </c>
      <c r="D14289" s="213" t="s">
        <v>21</v>
      </c>
      <c r="E14289" s="213">
        <v>58</v>
      </c>
      <c r="F14289" s="213" t="s">
        <v>222</v>
      </c>
    </row>
    <row r="14290" spans="1:6" x14ac:dyDescent="0.3">
      <c r="A14290" s="213">
        <v>2016</v>
      </c>
      <c r="B14290" s="213" t="s">
        <v>0</v>
      </c>
      <c r="C14290" s="213" t="s">
        <v>89</v>
      </c>
      <c r="D14290" s="213" t="s">
        <v>16</v>
      </c>
      <c r="E14290" s="213">
        <v>160</v>
      </c>
      <c r="F14290" s="213" t="s">
        <v>222</v>
      </c>
    </row>
    <row r="14291" spans="1:6" x14ac:dyDescent="0.3">
      <c r="A14291" s="213">
        <v>2016</v>
      </c>
      <c r="B14291" s="213" t="s">
        <v>0</v>
      </c>
      <c r="C14291" s="213" t="s">
        <v>89</v>
      </c>
      <c r="D14291" s="213" t="s">
        <v>2</v>
      </c>
      <c r="E14291" s="213">
        <v>389</v>
      </c>
      <c r="F14291" s="213" t="s">
        <v>222</v>
      </c>
    </row>
    <row r="14292" spans="1:6" x14ac:dyDescent="0.3">
      <c r="A14292" s="213">
        <v>2016</v>
      </c>
      <c r="B14292" s="213" t="s">
        <v>0</v>
      </c>
      <c r="C14292" s="213" t="s">
        <v>89</v>
      </c>
      <c r="D14292" s="213" t="s">
        <v>4</v>
      </c>
      <c r="E14292" s="213">
        <v>392</v>
      </c>
      <c r="F14292" s="213" t="s">
        <v>222</v>
      </c>
    </row>
    <row r="14293" spans="1:6" x14ac:dyDescent="0.3">
      <c r="A14293" s="213">
        <v>2016</v>
      </c>
      <c r="B14293" s="213" t="s">
        <v>0</v>
      </c>
      <c r="C14293" s="213" t="s">
        <v>89</v>
      </c>
      <c r="D14293" s="213" t="s">
        <v>275</v>
      </c>
      <c r="E14293" s="213">
        <v>37</v>
      </c>
      <c r="F14293" s="213" t="s">
        <v>222</v>
      </c>
    </row>
    <row r="14294" spans="1:6" x14ac:dyDescent="0.3">
      <c r="A14294" s="213">
        <v>2016</v>
      </c>
      <c r="B14294" s="213" t="s">
        <v>0</v>
      </c>
      <c r="C14294" s="213" t="s">
        <v>89</v>
      </c>
      <c r="D14294" s="213" t="s">
        <v>8</v>
      </c>
      <c r="E14294" s="213">
        <v>112</v>
      </c>
      <c r="F14294" s="213" t="s">
        <v>222</v>
      </c>
    </row>
    <row r="14295" spans="1:6" x14ac:dyDescent="0.3">
      <c r="A14295" s="213">
        <v>2016</v>
      </c>
      <c r="B14295" s="213" t="s">
        <v>0</v>
      </c>
      <c r="C14295" s="213" t="s">
        <v>89</v>
      </c>
      <c r="D14295" s="213" t="s">
        <v>78</v>
      </c>
      <c r="E14295" s="213">
        <v>151</v>
      </c>
      <c r="F14295" s="213" t="s">
        <v>222</v>
      </c>
    </row>
    <row r="14296" spans="1:6" x14ac:dyDescent="0.3">
      <c r="A14296" s="213">
        <v>2016</v>
      </c>
      <c r="B14296" s="213" t="s">
        <v>0</v>
      </c>
      <c r="C14296" s="213" t="s">
        <v>89</v>
      </c>
      <c r="D14296" s="213" t="s">
        <v>27</v>
      </c>
      <c r="E14296" s="213">
        <v>112</v>
      </c>
      <c r="F14296" s="213" t="s">
        <v>222</v>
      </c>
    </row>
    <row r="14297" spans="1:6" x14ac:dyDescent="0.3">
      <c r="A14297" s="213">
        <v>2016</v>
      </c>
      <c r="B14297" s="213" t="s">
        <v>0</v>
      </c>
      <c r="C14297" s="213" t="s">
        <v>89</v>
      </c>
      <c r="D14297" s="213" t="s">
        <v>13</v>
      </c>
      <c r="E14297" s="213">
        <v>38</v>
      </c>
      <c r="F14297" s="213" t="s">
        <v>222</v>
      </c>
    </row>
    <row r="14298" spans="1:6" x14ac:dyDescent="0.3">
      <c r="A14298" s="213">
        <v>2016</v>
      </c>
      <c r="B14298" s="213" t="s">
        <v>0</v>
      </c>
      <c r="C14298" s="213" t="s">
        <v>89</v>
      </c>
      <c r="D14298" s="213" t="s">
        <v>70</v>
      </c>
      <c r="E14298" s="213">
        <v>161</v>
      </c>
      <c r="F14298" s="213" t="s">
        <v>222</v>
      </c>
    </row>
    <row r="14299" spans="1:6" x14ac:dyDescent="0.3">
      <c r="A14299" s="213">
        <v>2016</v>
      </c>
      <c r="B14299" s="213" t="s">
        <v>0</v>
      </c>
      <c r="C14299" s="213" t="s">
        <v>89</v>
      </c>
      <c r="D14299" s="213" t="s">
        <v>72</v>
      </c>
      <c r="E14299" s="213">
        <v>39</v>
      </c>
      <c r="F14299" s="213" t="s">
        <v>222</v>
      </c>
    </row>
    <row r="14300" spans="1:6" x14ac:dyDescent="0.3">
      <c r="A14300" s="213">
        <v>2016</v>
      </c>
      <c r="B14300" s="213" t="s">
        <v>0</v>
      </c>
      <c r="C14300" s="213" t="s">
        <v>89</v>
      </c>
      <c r="D14300" s="213" t="s">
        <v>6</v>
      </c>
      <c r="E14300" s="213">
        <v>371</v>
      </c>
      <c r="F14300" s="213" t="s">
        <v>222</v>
      </c>
    </row>
    <row r="14301" spans="1:6" x14ac:dyDescent="0.3">
      <c r="A14301" s="213">
        <v>2016</v>
      </c>
      <c r="B14301" s="213" t="s">
        <v>0</v>
      </c>
      <c r="C14301" s="213" t="s">
        <v>89</v>
      </c>
      <c r="D14301" s="213" t="s">
        <v>62</v>
      </c>
      <c r="E14301" s="213">
        <v>118</v>
      </c>
      <c r="F14301" s="213" t="s">
        <v>222</v>
      </c>
    </row>
    <row r="14302" spans="1:6" x14ac:dyDescent="0.3">
      <c r="A14302" s="213">
        <v>2016</v>
      </c>
      <c r="B14302" s="213" t="s">
        <v>0</v>
      </c>
      <c r="C14302" s="213" t="s">
        <v>89</v>
      </c>
      <c r="D14302" s="213" t="s">
        <v>5</v>
      </c>
      <c r="E14302" s="213">
        <v>269</v>
      </c>
      <c r="F14302" s="213" t="s">
        <v>222</v>
      </c>
    </row>
    <row r="14303" spans="1:6" x14ac:dyDescent="0.3">
      <c r="A14303" s="213">
        <v>2016</v>
      </c>
      <c r="B14303" s="213" t="s">
        <v>0</v>
      </c>
      <c r="C14303" s="213" t="s">
        <v>89</v>
      </c>
      <c r="D14303" s="213" t="s">
        <v>76</v>
      </c>
      <c r="E14303" s="213">
        <v>162</v>
      </c>
      <c r="F14303" s="213" t="s">
        <v>222</v>
      </c>
    </row>
    <row r="14304" spans="1:6" x14ac:dyDescent="0.3">
      <c r="A14304" s="213">
        <v>2016</v>
      </c>
      <c r="B14304" s="213" t="s">
        <v>0</v>
      </c>
      <c r="C14304" s="213" t="s">
        <v>89</v>
      </c>
      <c r="D14304" s="213" t="s">
        <v>65</v>
      </c>
      <c r="E14304" s="213">
        <v>43</v>
      </c>
      <c r="F14304" s="213" t="s">
        <v>222</v>
      </c>
    </row>
    <row r="14305" spans="1:6" x14ac:dyDescent="0.3">
      <c r="A14305" s="213">
        <v>2016</v>
      </c>
      <c r="B14305" s="213" t="s">
        <v>0</v>
      </c>
      <c r="C14305" s="213" t="s">
        <v>89</v>
      </c>
      <c r="D14305" s="213" t="s">
        <v>22</v>
      </c>
      <c r="E14305" s="213">
        <v>49</v>
      </c>
      <c r="F14305" s="213" t="s">
        <v>222</v>
      </c>
    </row>
    <row r="14306" spans="1:6" x14ac:dyDescent="0.3">
      <c r="A14306" s="213">
        <v>2016</v>
      </c>
      <c r="B14306" s="213" t="s">
        <v>0</v>
      </c>
      <c r="C14306" s="213" t="s">
        <v>89</v>
      </c>
      <c r="D14306" s="213" t="s">
        <v>23</v>
      </c>
      <c r="E14306" s="213">
        <v>66</v>
      </c>
      <c r="F14306" s="213" t="s">
        <v>222</v>
      </c>
    </row>
    <row r="14307" spans="1:6" x14ac:dyDescent="0.3">
      <c r="A14307" s="213">
        <v>2016</v>
      </c>
      <c r="B14307" s="213" t="s">
        <v>0</v>
      </c>
      <c r="C14307" s="213" t="s">
        <v>89</v>
      </c>
      <c r="D14307" s="213" t="s">
        <v>12</v>
      </c>
      <c r="E14307" s="213">
        <v>48</v>
      </c>
      <c r="F14307" s="213" t="s">
        <v>222</v>
      </c>
    </row>
    <row r="14308" spans="1:6" x14ac:dyDescent="0.3">
      <c r="A14308" s="213">
        <v>2016</v>
      </c>
      <c r="B14308" s="213" t="s">
        <v>0</v>
      </c>
      <c r="C14308" s="213" t="s">
        <v>89</v>
      </c>
      <c r="D14308" s="213" t="s">
        <v>278</v>
      </c>
      <c r="E14308" s="213">
        <v>96</v>
      </c>
      <c r="F14308" s="213" t="s">
        <v>222</v>
      </c>
    </row>
    <row r="14309" spans="1:6" x14ac:dyDescent="0.3">
      <c r="A14309" s="213">
        <v>2016</v>
      </c>
      <c r="B14309" s="213" t="s">
        <v>0</v>
      </c>
      <c r="C14309" s="213" t="s">
        <v>89</v>
      </c>
      <c r="D14309" s="213" t="s">
        <v>19</v>
      </c>
      <c r="E14309" s="213">
        <v>66</v>
      </c>
      <c r="F14309" s="213" t="s">
        <v>222</v>
      </c>
    </row>
    <row r="14310" spans="1:6" x14ac:dyDescent="0.3">
      <c r="A14310" s="213">
        <v>2016</v>
      </c>
      <c r="B14310" s="213" t="s">
        <v>0</v>
      </c>
      <c r="C14310" s="213" t="s">
        <v>89</v>
      </c>
      <c r="D14310" s="213" t="s">
        <v>48</v>
      </c>
      <c r="E14310" s="213">
        <v>56</v>
      </c>
      <c r="F14310" s="213" t="s">
        <v>222</v>
      </c>
    </row>
    <row r="14311" spans="1:6" x14ac:dyDescent="0.3">
      <c r="A14311" s="213">
        <v>2016</v>
      </c>
      <c r="B14311" s="213" t="s">
        <v>0</v>
      </c>
      <c r="C14311" s="213" t="s">
        <v>89</v>
      </c>
      <c r="D14311" s="213" t="s">
        <v>3</v>
      </c>
      <c r="E14311" s="213">
        <v>340</v>
      </c>
      <c r="F14311" s="213" t="s">
        <v>222</v>
      </c>
    </row>
    <row r="14312" spans="1:6" x14ac:dyDescent="0.3">
      <c r="A14312" s="213">
        <v>2016</v>
      </c>
      <c r="B14312" s="213" t="s">
        <v>0</v>
      </c>
      <c r="C14312" s="213" t="s">
        <v>89</v>
      </c>
      <c r="D14312" s="213" t="s">
        <v>80</v>
      </c>
      <c r="E14312" s="213">
        <v>86</v>
      </c>
      <c r="F14312" s="213" t="s">
        <v>222</v>
      </c>
    </row>
    <row r="14313" spans="1:6" x14ac:dyDescent="0.3">
      <c r="A14313" s="213">
        <v>2016</v>
      </c>
      <c r="B14313" s="213" t="s">
        <v>0</v>
      </c>
      <c r="C14313" s="213" t="s">
        <v>89</v>
      </c>
      <c r="D14313" s="213" t="s">
        <v>39</v>
      </c>
      <c r="E14313" s="213">
        <v>39</v>
      </c>
      <c r="F14313" s="213" t="s">
        <v>222</v>
      </c>
    </row>
    <row r="14314" spans="1:6" x14ac:dyDescent="0.3">
      <c r="A14314" s="213">
        <v>2016</v>
      </c>
      <c r="B14314" s="213" t="s">
        <v>0</v>
      </c>
      <c r="C14314" s="213" t="s">
        <v>89</v>
      </c>
      <c r="D14314" s="213" t="s">
        <v>14</v>
      </c>
      <c r="E14314" s="213">
        <v>199</v>
      </c>
      <c r="F14314" s="213" t="s">
        <v>222</v>
      </c>
    </row>
    <row r="14315" spans="1:6" x14ac:dyDescent="0.3">
      <c r="A14315" s="213">
        <v>2016</v>
      </c>
      <c r="B14315" s="213" t="s">
        <v>0</v>
      </c>
      <c r="C14315" s="213" t="s">
        <v>89</v>
      </c>
      <c r="D14315" s="213" t="s">
        <v>68</v>
      </c>
      <c r="E14315" s="213">
        <v>34</v>
      </c>
      <c r="F14315" s="213" t="s">
        <v>222</v>
      </c>
    </row>
    <row r="14316" spans="1:6" x14ac:dyDescent="0.3">
      <c r="A14316" s="213">
        <v>2016</v>
      </c>
      <c r="B14316" s="213" t="s">
        <v>0</v>
      </c>
      <c r="C14316" s="213" t="s">
        <v>89</v>
      </c>
      <c r="D14316" s="213" t="s">
        <v>69</v>
      </c>
      <c r="E14316" s="213">
        <v>32</v>
      </c>
      <c r="F14316" s="213" t="s">
        <v>222</v>
      </c>
    </row>
    <row r="14317" spans="1:6" x14ac:dyDescent="0.3">
      <c r="A14317" s="213">
        <v>2016</v>
      </c>
      <c r="B14317" s="213" t="s">
        <v>0</v>
      </c>
      <c r="C14317" s="213" t="s">
        <v>89</v>
      </c>
      <c r="D14317" s="213" t="s">
        <v>24</v>
      </c>
      <c r="E14317" s="213">
        <v>229</v>
      </c>
      <c r="F14317" s="213" t="s">
        <v>222</v>
      </c>
    </row>
    <row r="14318" spans="1:6" x14ac:dyDescent="0.3">
      <c r="A14318" s="213">
        <v>2016</v>
      </c>
      <c r="B14318" s="213" t="s">
        <v>0</v>
      </c>
      <c r="C14318" s="213" t="s">
        <v>89</v>
      </c>
      <c r="D14318" s="213" t="s">
        <v>9</v>
      </c>
      <c r="E14318" s="213">
        <v>152</v>
      </c>
      <c r="F14318" s="213" t="s">
        <v>222</v>
      </c>
    </row>
    <row r="14319" spans="1:6" x14ac:dyDescent="0.3">
      <c r="A14319" s="213">
        <v>2016</v>
      </c>
      <c r="B14319" s="213" t="s">
        <v>0</v>
      </c>
      <c r="C14319" s="213" t="s">
        <v>89</v>
      </c>
      <c r="D14319" s="213" t="s">
        <v>67</v>
      </c>
      <c r="E14319" s="213">
        <v>58</v>
      </c>
      <c r="F14319" s="213" t="s">
        <v>222</v>
      </c>
    </row>
    <row r="14320" spans="1:6" x14ac:dyDescent="0.3">
      <c r="A14320" s="213">
        <v>2016</v>
      </c>
      <c r="B14320" s="213" t="s">
        <v>0</v>
      </c>
      <c r="C14320" s="213" t="s">
        <v>89</v>
      </c>
      <c r="D14320" s="213" t="s">
        <v>28</v>
      </c>
      <c r="E14320" s="213">
        <v>108</v>
      </c>
      <c r="F14320" s="213" t="s">
        <v>222</v>
      </c>
    </row>
    <row r="14321" spans="1:6" x14ac:dyDescent="0.3">
      <c r="A14321" s="213">
        <v>2016</v>
      </c>
      <c r="B14321" s="213" t="s">
        <v>0</v>
      </c>
      <c r="C14321" s="213" t="s">
        <v>89</v>
      </c>
      <c r="D14321" s="213" t="s">
        <v>31</v>
      </c>
      <c r="E14321" s="213">
        <v>66</v>
      </c>
      <c r="F14321" s="213" t="s">
        <v>222</v>
      </c>
    </row>
    <row r="14322" spans="1:6" x14ac:dyDescent="0.3">
      <c r="A14322" s="213">
        <v>2016</v>
      </c>
      <c r="B14322" s="213" t="s">
        <v>0</v>
      </c>
      <c r="C14322" s="213" t="s">
        <v>89</v>
      </c>
      <c r="D14322" s="213" t="s">
        <v>64</v>
      </c>
      <c r="E14322" s="213">
        <v>97</v>
      </c>
      <c r="F14322" s="213" t="s">
        <v>222</v>
      </c>
    </row>
    <row r="14323" spans="1:6" x14ac:dyDescent="0.3">
      <c r="A14323" s="213">
        <v>2016</v>
      </c>
      <c r="B14323" s="213" t="s">
        <v>0</v>
      </c>
      <c r="C14323" s="213" t="s">
        <v>89</v>
      </c>
      <c r="D14323" s="213" t="s">
        <v>280</v>
      </c>
      <c r="E14323" s="213">
        <v>33</v>
      </c>
      <c r="F14323" s="213" t="s">
        <v>222</v>
      </c>
    </row>
    <row r="14324" spans="1:6" x14ac:dyDescent="0.3">
      <c r="A14324" s="213">
        <v>2016</v>
      </c>
      <c r="B14324" s="213" t="s">
        <v>0</v>
      </c>
      <c r="C14324" s="213" t="s">
        <v>89</v>
      </c>
      <c r="D14324" s="213" t="s">
        <v>73</v>
      </c>
      <c r="E14324" s="213">
        <v>149</v>
      </c>
      <c r="F14324" s="213" t="s">
        <v>222</v>
      </c>
    </row>
    <row r="14325" spans="1:6" x14ac:dyDescent="0.3">
      <c r="A14325" s="213">
        <v>2016</v>
      </c>
      <c r="B14325" s="213" t="s">
        <v>0</v>
      </c>
      <c r="C14325" s="213" t="s">
        <v>89</v>
      </c>
      <c r="D14325" s="213" t="s">
        <v>26</v>
      </c>
      <c r="E14325" s="213">
        <v>77</v>
      </c>
      <c r="F14325" s="213" t="s">
        <v>222</v>
      </c>
    </row>
    <row r="14326" spans="1:6" x14ac:dyDescent="0.3">
      <c r="A14326" s="213">
        <v>2016</v>
      </c>
      <c r="B14326" s="213" t="s">
        <v>0</v>
      </c>
      <c r="C14326" s="213" t="s">
        <v>89</v>
      </c>
      <c r="D14326" s="213" t="s">
        <v>32</v>
      </c>
      <c r="E14326" s="213">
        <v>71</v>
      </c>
      <c r="F14326" s="213" t="s">
        <v>222</v>
      </c>
    </row>
    <row r="14327" spans="1:6" x14ac:dyDescent="0.3">
      <c r="A14327" s="213">
        <v>2016</v>
      </c>
      <c r="B14327" s="213" t="s">
        <v>0</v>
      </c>
      <c r="C14327" s="213" t="s">
        <v>89</v>
      </c>
      <c r="D14327" s="213" t="s">
        <v>46</v>
      </c>
      <c r="E14327" s="213">
        <v>148</v>
      </c>
      <c r="F14327" s="213" t="s">
        <v>222</v>
      </c>
    </row>
    <row r="14328" spans="1:6" x14ac:dyDescent="0.3">
      <c r="A14328" s="213">
        <v>2016</v>
      </c>
      <c r="B14328" s="213" t="s">
        <v>0</v>
      </c>
      <c r="C14328" s="213" t="s">
        <v>89</v>
      </c>
      <c r="D14328" s="213" t="s">
        <v>75</v>
      </c>
      <c r="E14328" s="213">
        <v>108</v>
      </c>
      <c r="F14328" s="213" t="s">
        <v>222</v>
      </c>
    </row>
    <row r="14329" spans="1:6" x14ac:dyDescent="0.3">
      <c r="A14329" s="213">
        <v>2016</v>
      </c>
      <c r="B14329" s="213" t="s">
        <v>0</v>
      </c>
      <c r="C14329" s="213" t="s">
        <v>89</v>
      </c>
      <c r="D14329" s="213" t="s">
        <v>10</v>
      </c>
      <c r="E14329" s="213">
        <v>310</v>
      </c>
      <c r="F14329" s="213" t="s">
        <v>222</v>
      </c>
    </row>
    <row r="14330" spans="1:6" x14ac:dyDescent="0.3">
      <c r="A14330" s="213">
        <v>2016</v>
      </c>
      <c r="B14330" s="213" t="s">
        <v>0</v>
      </c>
      <c r="C14330" s="213" t="s">
        <v>89</v>
      </c>
      <c r="D14330" s="213" t="s">
        <v>15</v>
      </c>
      <c r="E14330" s="213">
        <v>238</v>
      </c>
      <c r="F14330" s="213" t="s">
        <v>222</v>
      </c>
    </row>
    <row r="14331" spans="1:6" x14ac:dyDescent="0.3">
      <c r="A14331" s="213">
        <v>2016</v>
      </c>
      <c r="B14331" s="213" t="s">
        <v>0</v>
      </c>
      <c r="C14331" s="213" t="s">
        <v>89</v>
      </c>
      <c r="D14331" s="213" t="s">
        <v>18</v>
      </c>
      <c r="E14331" s="213">
        <v>230</v>
      </c>
      <c r="F14331" s="213" t="s">
        <v>222</v>
      </c>
    </row>
    <row r="14332" spans="1:6" x14ac:dyDescent="0.3">
      <c r="A14332" s="213">
        <v>2016</v>
      </c>
      <c r="B14332" s="213" t="s">
        <v>0</v>
      </c>
      <c r="C14332" s="213" t="s">
        <v>89</v>
      </c>
      <c r="D14332" s="213" t="s">
        <v>77</v>
      </c>
      <c r="E14332" s="213">
        <v>76</v>
      </c>
      <c r="F14332" s="213" t="s">
        <v>222</v>
      </c>
    </row>
    <row r="14333" spans="1:6" x14ac:dyDescent="0.3">
      <c r="A14333" s="213">
        <v>2016</v>
      </c>
      <c r="B14333" s="213" t="s">
        <v>0</v>
      </c>
      <c r="C14333" s="213" t="s">
        <v>89</v>
      </c>
      <c r="D14333" s="213" t="s">
        <v>71</v>
      </c>
      <c r="E14333" s="213">
        <v>84</v>
      </c>
      <c r="F14333" s="213" t="s">
        <v>222</v>
      </c>
    </row>
    <row r="14334" spans="1:6" x14ac:dyDescent="0.3">
      <c r="A14334" s="213">
        <v>2016</v>
      </c>
      <c r="B14334" s="213" t="s">
        <v>0</v>
      </c>
      <c r="C14334" s="213" t="s">
        <v>89</v>
      </c>
      <c r="D14334" s="213" t="s">
        <v>20</v>
      </c>
      <c r="E14334" s="213">
        <v>141</v>
      </c>
      <c r="F14334" s="213" t="s">
        <v>222</v>
      </c>
    </row>
    <row r="14335" spans="1:6" x14ac:dyDescent="0.3">
      <c r="A14335" s="213">
        <v>2016</v>
      </c>
      <c r="B14335" s="213" t="s">
        <v>0</v>
      </c>
      <c r="C14335" s="213" t="s">
        <v>89</v>
      </c>
      <c r="D14335" s="213" t="s">
        <v>95</v>
      </c>
      <c r="E14335" s="213">
        <v>196</v>
      </c>
      <c r="F14335" s="213" t="s">
        <v>222</v>
      </c>
    </row>
    <row r="14336" spans="1:6" x14ac:dyDescent="0.3">
      <c r="A14336" s="213">
        <v>2016</v>
      </c>
      <c r="B14336" s="213" t="s">
        <v>0</v>
      </c>
      <c r="C14336" s="213" t="s">
        <v>89</v>
      </c>
      <c r="D14336" s="213" t="s">
        <v>281</v>
      </c>
      <c r="E14336" s="213">
        <v>533</v>
      </c>
      <c r="F14336" s="213" t="s">
        <v>222</v>
      </c>
    </row>
    <row r="14337" spans="1:6" x14ac:dyDescent="0.3">
      <c r="A14337" s="213">
        <v>2016</v>
      </c>
      <c r="B14337" s="213" t="s">
        <v>0</v>
      </c>
      <c r="C14337" s="213" t="s">
        <v>89</v>
      </c>
      <c r="D14337" s="213" t="s">
        <v>145</v>
      </c>
      <c r="E14337" s="292">
        <v>2379</v>
      </c>
      <c r="F14337" s="213" t="s">
        <v>222</v>
      </c>
    </row>
    <row r="14338" spans="1:6" x14ac:dyDescent="0.3">
      <c r="A14338" s="213">
        <v>2016</v>
      </c>
      <c r="B14338" s="213" t="s">
        <v>0</v>
      </c>
      <c r="C14338" s="213" t="s">
        <v>89</v>
      </c>
      <c r="D14338" s="213" t="s">
        <v>146</v>
      </c>
      <c r="E14338" s="292">
        <v>1169</v>
      </c>
      <c r="F14338" s="213" t="s">
        <v>222</v>
      </c>
    </row>
    <row r="14339" spans="1:6" x14ac:dyDescent="0.3">
      <c r="A14339" s="213">
        <v>2016</v>
      </c>
      <c r="B14339" s="213" t="s">
        <v>0</v>
      </c>
      <c r="C14339" s="213" t="s">
        <v>89</v>
      </c>
      <c r="D14339" s="213" t="s">
        <v>147</v>
      </c>
      <c r="E14339" s="292">
        <v>2732</v>
      </c>
      <c r="F14339" s="213" t="s">
        <v>222</v>
      </c>
    </row>
    <row r="14340" spans="1:6" x14ac:dyDescent="0.3">
      <c r="A14340" s="213">
        <v>2016</v>
      </c>
      <c r="B14340" s="213" t="s">
        <v>0</v>
      </c>
      <c r="C14340" s="213" t="s">
        <v>86</v>
      </c>
      <c r="D14340" s="213" t="s">
        <v>35</v>
      </c>
      <c r="E14340" s="213">
        <v>52</v>
      </c>
      <c r="F14340" s="213" t="s">
        <v>222</v>
      </c>
    </row>
    <row r="14341" spans="1:6" x14ac:dyDescent="0.3">
      <c r="A14341" s="213">
        <v>2016</v>
      </c>
      <c r="B14341" s="213" t="s">
        <v>0</v>
      </c>
      <c r="C14341" s="213" t="s">
        <v>86</v>
      </c>
      <c r="D14341" s="213" t="s">
        <v>41</v>
      </c>
      <c r="E14341" s="213">
        <v>85</v>
      </c>
      <c r="F14341" s="213" t="s">
        <v>222</v>
      </c>
    </row>
    <row r="14342" spans="1:6" x14ac:dyDescent="0.3">
      <c r="A14342" s="213">
        <v>2016</v>
      </c>
      <c r="B14342" s="213" t="s">
        <v>0</v>
      </c>
      <c r="C14342" s="213" t="s">
        <v>86</v>
      </c>
      <c r="D14342" s="213" t="s">
        <v>59</v>
      </c>
      <c r="E14342" s="213">
        <v>39</v>
      </c>
      <c r="F14342" s="213" t="s">
        <v>222</v>
      </c>
    </row>
    <row r="14343" spans="1:6" x14ac:dyDescent="0.3">
      <c r="A14343" s="213">
        <v>2016</v>
      </c>
      <c r="B14343" s="213" t="s">
        <v>0</v>
      </c>
      <c r="C14343" s="213" t="s">
        <v>86</v>
      </c>
      <c r="D14343" s="213" t="s">
        <v>79</v>
      </c>
      <c r="E14343" s="213">
        <v>404</v>
      </c>
      <c r="F14343" s="213" t="s">
        <v>222</v>
      </c>
    </row>
    <row r="14344" spans="1:6" x14ac:dyDescent="0.3">
      <c r="A14344" s="213">
        <v>2016</v>
      </c>
      <c r="B14344" s="213" t="s">
        <v>0</v>
      </c>
      <c r="C14344" s="213" t="s">
        <v>86</v>
      </c>
      <c r="D14344" s="213" t="s">
        <v>17</v>
      </c>
      <c r="E14344" s="213">
        <v>223</v>
      </c>
      <c r="F14344" s="213" t="s">
        <v>222</v>
      </c>
    </row>
    <row r="14345" spans="1:6" x14ac:dyDescent="0.3">
      <c r="A14345" s="213">
        <v>2016</v>
      </c>
      <c r="B14345" s="213" t="s">
        <v>0</v>
      </c>
      <c r="C14345" s="213" t="s">
        <v>86</v>
      </c>
      <c r="D14345" s="213" t="s">
        <v>274</v>
      </c>
      <c r="E14345" s="213">
        <v>116</v>
      </c>
      <c r="F14345" s="213" t="s">
        <v>222</v>
      </c>
    </row>
    <row r="14346" spans="1:6" x14ac:dyDescent="0.3">
      <c r="A14346" s="213">
        <v>2016</v>
      </c>
      <c r="B14346" s="213" t="s">
        <v>0</v>
      </c>
      <c r="C14346" s="213" t="s">
        <v>86</v>
      </c>
      <c r="D14346" s="213" t="s">
        <v>66</v>
      </c>
      <c r="E14346" s="213">
        <v>63</v>
      </c>
      <c r="F14346" s="213" t="s">
        <v>222</v>
      </c>
    </row>
    <row r="14347" spans="1:6" x14ac:dyDescent="0.3">
      <c r="A14347" s="213">
        <v>2016</v>
      </c>
      <c r="B14347" s="213" t="s">
        <v>0</v>
      </c>
      <c r="C14347" s="213" t="s">
        <v>86</v>
      </c>
      <c r="D14347" s="213" t="s">
        <v>11</v>
      </c>
      <c r="E14347" s="213">
        <v>365</v>
      </c>
      <c r="F14347" s="213" t="s">
        <v>222</v>
      </c>
    </row>
    <row r="14348" spans="1:6" x14ac:dyDescent="0.3">
      <c r="A14348" s="213">
        <v>2016</v>
      </c>
      <c r="B14348" s="213" t="s">
        <v>0</v>
      </c>
      <c r="C14348" s="213" t="s">
        <v>86</v>
      </c>
      <c r="D14348" s="213" t="s">
        <v>56</v>
      </c>
      <c r="E14348" s="213">
        <v>150</v>
      </c>
      <c r="F14348" s="213" t="s">
        <v>222</v>
      </c>
    </row>
    <row r="14349" spans="1:6" x14ac:dyDescent="0.3">
      <c r="A14349" s="213">
        <v>2016</v>
      </c>
      <c r="B14349" s="213" t="s">
        <v>0</v>
      </c>
      <c r="C14349" s="213" t="s">
        <v>86</v>
      </c>
      <c r="D14349" s="213" t="s">
        <v>29</v>
      </c>
      <c r="E14349" s="213">
        <v>105</v>
      </c>
      <c r="F14349" s="213" t="s">
        <v>222</v>
      </c>
    </row>
    <row r="14350" spans="1:6" x14ac:dyDescent="0.3">
      <c r="A14350" s="213">
        <v>2016</v>
      </c>
      <c r="B14350" s="213" t="s">
        <v>0</v>
      </c>
      <c r="C14350" s="213" t="s">
        <v>86</v>
      </c>
      <c r="D14350" s="213" t="s">
        <v>47</v>
      </c>
      <c r="E14350" s="213">
        <v>370</v>
      </c>
      <c r="F14350" s="213" t="s">
        <v>222</v>
      </c>
    </row>
    <row r="14351" spans="1:6" x14ac:dyDescent="0.3">
      <c r="A14351" s="213">
        <v>2016</v>
      </c>
      <c r="B14351" s="213" t="s">
        <v>0</v>
      </c>
      <c r="C14351" s="213" t="s">
        <v>86</v>
      </c>
      <c r="D14351" s="213" t="s">
        <v>57</v>
      </c>
      <c r="E14351" s="213">
        <v>52</v>
      </c>
      <c r="F14351" s="213" t="s">
        <v>222</v>
      </c>
    </row>
    <row r="14352" spans="1:6" x14ac:dyDescent="0.3">
      <c r="A14352" s="213">
        <v>2016</v>
      </c>
      <c r="B14352" s="213" t="s">
        <v>0</v>
      </c>
      <c r="C14352" s="213" t="s">
        <v>86</v>
      </c>
      <c r="D14352" s="213" t="s">
        <v>74</v>
      </c>
      <c r="E14352" s="213">
        <v>335</v>
      </c>
      <c r="F14352" s="213" t="s">
        <v>222</v>
      </c>
    </row>
    <row r="14353" spans="1:6" x14ac:dyDescent="0.3">
      <c r="A14353" s="213">
        <v>2016</v>
      </c>
      <c r="B14353" s="213" t="s">
        <v>0</v>
      </c>
      <c r="C14353" s="213" t="s">
        <v>86</v>
      </c>
      <c r="D14353" s="213" t="s">
        <v>53</v>
      </c>
      <c r="E14353" s="213">
        <v>43</v>
      </c>
      <c r="F14353" s="213" t="s">
        <v>222</v>
      </c>
    </row>
    <row r="14354" spans="1:6" x14ac:dyDescent="0.3">
      <c r="A14354" s="213">
        <v>2016</v>
      </c>
      <c r="B14354" s="213" t="s">
        <v>0</v>
      </c>
      <c r="C14354" s="213" t="s">
        <v>86</v>
      </c>
      <c r="D14354" s="213" t="s">
        <v>284</v>
      </c>
      <c r="E14354" s="213">
        <v>49</v>
      </c>
      <c r="F14354" s="213" t="s">
        <v>222</v>
      </c>
    </row>
    <row r="14355" spans="1:6" x14ac:dyDescent="0.3">
      <c r="A14355" s="213">
        <v>2016</v>
      </c>
      <c r="B14355" s="213" t="s">
        <v>0</v>
      </c>
      <c r="C14355" s="213" t="s">
        <v>86</v>
      </c>
      <c r="D14355" s="213" t="s">
        <v>33</v>
      </c>
      <c r="E14355" s="213">
        <v>67</v>
      </c>
      <c r="F14355" s="213" t="s">
        <v>222</v>
      </c>
    </row>
    <row r="14356" spans="1:6" x14ac:dyDescent="0.3">
      <c r="A14356" s="213">
        <v>2016</v>
      </c>
      <c r="B14356" s="213" t="s">
        <v>0</v>
      </c>
      <c r="C14356" s="213" t="s">
        <v>86</v>
      </c>
      <c r="D14356" s="213" t="s">
        <v>60</v>
      </c>
      <c r="E14356" s="213">
        <v>98</v>
      </c>
      <c r="F14356" s="213" t="s">
        <v>222</v>
      </c>
    </row>
    <row r="14357" spans="1:6" x14ac:dyDescent="0.3">
      <c r="A14357" s="213">
        <v>2016</v>
      </c>
      <c r="B14357" s="213" t="s">
        <v>0</v>
      </c>
      <c r="C14357" s="213" t="s">
        <v>86</v>
      </c>
      <c r="D14357" s="213" t="s">
        <v>25</v>
      </c>
      <c r="E14357" s="213">
        <v>234</v>
      </c>
      <c r="F14357" s="213" t="s">
        <v>222</v>
      </c>
    </row>
    <row r="14358" spans="1:6" x14ac:dyDescent="0.3">
      <c r="A14358" s="213">
        <v>2016</v>
      </c>
      <c r="B14358" s="213" t="s">
        <v>0</v>
      </c>
      <c r="C14358" s="213" t="s">
        <v>86</v>
      </c>
      <c r="D14358" s="213" t="s">
        <v>7</v>
      </c>
      <c r="E14358" s="213">
        <v>344</v>
      </c>
      <c r="F14358" s="213" t="s">
        <v>222</v>
      </c>
    </row>
    <row r="14359" spans="1:6" x14ac:dyDescent="0.3">
      <c r="A14359" s="213">
        <v>2016</v>
      </c>
      <c r="B14359" s="213" t="s">
        <v>0</v>
      </c>
      <c r="C14359" s="213" t="s">
        <v>86</v>
      </c>
      <c r="D14359" s="213" t="s">
        <v>36</v>
      </c>
      <c r="E14359" s="213">
        <v>134</v>
      </c>
      <c r="F14359" s="213" t="s">
        <v>222</v>
      </c>
    </row>
    <row r="14360" spans="1:6" x14ac:dyDescent="0.3">
      <c r="A14360" s="213">
        <v>2016</v>
      </c>
      <c r="B14360" s="213" t="s">
        <v>0</v>
      </c>
      <c r="C14360" s="213" t="s">
        <v>86</v>
      </c>
      <c r="D14360" s="213" t="s">
        <v>21</v>
      </c>
      <c r="E14360" s="213">
        <v>109</v>
      </c>
      <c r="F14360" s="213" t="s">
        <v>222</v>
      </c>
    </row>
    <row r="14361" spans="1:6" x14ac:dyDescent="0.3">
      <c r="A14361" s="213">
        <v>2016</v>
      </c>
      <c r="B14361" s="213" t="s">
        <v>0</v>
      </c>
      <c r="C14361" s="213" t="s">
        <v>86</v>
      </c>
      <c r="D14361" s="213" t="s">
        <v>16</v>
      </c>
      <c r="E14361" s="213">
        <v>226</v>
      </c>
      <c r="F14361" s="213" t="s">
        <v>222</v>
      </c>
    </row>
    <row r="14362" spans="1:6" x14ac:dyDescent="0.3">
      <c r="A14362" s="213">
        <v>2016</v>
      </c>
      <c r="B14362" s="213" t="s">
        <v>0</v>
      </c>
      <c r="C14362" s="213" t="s">
        <v>86</v>
      </c>
      <c r="D14362" s="213" t="s">
        <v>2</v>
      </c>
      <c r="E14362" s="213">
        <v>586</v>
      </c>
      <c r="F14362" s="213" t="s">
        <v>222</v>
      </c>
    </row>
    <row r="14363" spans="1:6" x14ac:dyDescent="0.3">
      <c r="A14363" s="213">
        <v>2016</v>
      </c>
      <c r="B14363" s="213" t="s">
        <v>0</v>
      </c>
      <c r="C14363" s="213" t="s">
        <v>86</v>
      </c>
      <c r="D14363" s="213" t="s">
        <v>4</v>
      </c>
      <c r="E14363" s="213">
        <v>574</v>
      </c>
      <c r="F14363" s="213" t="s">
        <v>222</v>
      </c>
    </row>
    <row r="14364" spans="1:6" x14ac:dyDescent="0.3">
      <c r="A14364" s="213">
        <v>2016</v>
      </c>
      <c r="B14364" s="213" t="s">
        <v>0</v>
      </c>
      <c r="C14364" s="213" t="s">
        <v>86</v>
      </c>
      <c r="D14364" s="213" t="s">
        <v>38</v>
      </c>
      <c r="E14364" s="213">
        <v>66</v>
      </c>
      <c r="F14364" s="213" t="s">
        <v>222</v>
      </c>
    </row>
    <row r="14365" spans="1:6" x14ac:dyDescent="0.3">
      <c r="A14365" s="213">
        <v>2016</v>
      </c>
      <c r="B14365" s="213" t="s">
        <v>0</v>
      </c>
      <c r="C14365" s="213" t="s">
        <v>86</v>
      </c>
      <c r="D14365" s="213" t="s">
        <v>275</v>
      </c>
      <c r="E14365" s="213">
        <v>53</v>
      </c>
      <c r="F14365" s="213" t="s">
        <v>222</v>
      </c>
    </row>
    <row r="14366" spans="1:6" x14ac:dyDescent="0.3">
      <c r="A14366" s="213">
        <v>2016</v>
      </c>
      <c r="B14366" s="213" t="s">
        <v>0</v>
      </c>
      <c r="C14366" s="213" t="s">
        <v>86</v>
      </c>
      <c r="D14366" s="213" t="s">
        <v>8</v>
      </c>
      <c r="E14366" s="213">
        <v>164</v>
      </c>
      <c r="F14366" s="213" t="s">
        <v>222</v>
      </c>
    </row>
    <row r="14367" spans="1:6" x14ac:dyDescent="0.3">
      <c r="A14367" s="213">
        <v>2016</v>
      </c>
      <c r="B14367" s="213" t="s">
        <v>0</v>
      </c>
      <c r="C14367" s="213" t="s">
        <v>86</v>
      </c>
      <c r="D14367" s="213" t="s">
        <v>78</v>
      </c>
      <c r="E14367" s="213">
        <v>282</v>
      </c>
      <c r="F14367" s="213" t="s">
        <v>222</v>
      </c>
    </row>
    <row r="14368" spans="1:6" x14ac:dyDescent="0.3">
      <c r="A14368" s="213">
        <v>2016</v>
      </c>
      <c r="B14368" s="213" t="s">
        <v>0</v>
      </c>
      <c r="C14368" s="213" t="s">
        <v>86</v>
      </c>
      <c r="D14368" s="213" t="s">
        <v>27</v>
      </c>
      <c r="E14368" s="213">
        <v>197</v>
      </c>
      <c r="F14368" s="213" t="s">
        <v>222</v>
      </c>
    </row>
    <row r="14369" spans="1:6" x14ac:dyDescent="0.3">
      <c r="A14369" s="213">
        <v>2016</v>
      </c>
      <c r="B14369" s="213" t="s">
        <v>0</v>
      </c>
      <c r="C14369" s="213" t="s">
        <v>86</v>
      </c>
      <c r="D14369" s="213" t="s">
        <v>13</v>
      </c>
      <c r="E14369" s="213">
        <v>78</v>
      </c>
      <c r="F14369" s="213" t="s">
        <v>222</v>
      </c>
    </row>
    <row r="14370" spans="1:6" x14ac:dyDescent="0.3">
      <c r="A14370" s="213">
        <v>2016</v>
      </c>
      <c r="B14370" s="213" t="s">
        <v>0</v>
      </c>
      <c r="C14370" s="213" t="s">
        <v>86</v>
      </c>
      <c r="D14370" s="213" t="s">
        <v>70</v>
      </c>
      <c r="E14370" s="213">
        <v>234</v>
      </c>
      <c r="F14370" s="213" t="s">
        <v>222</v>
      </c>
    </row>
    <row r="14371" spans="1:6" x14ac:dyDescent="0.3">
      <c r="A14371" s="213">
        <v>2016</v>
      </c>
      <c r="B14371" s="213" t="s">
        <v>0</v>
      </c>
      <c r="C14371" s="213" t="s">
        <v>86</v>
      </c>
      <c r="D14371" s="213" t="s">
        <v>72</v>
      </c>
      <c r="E14371" s="213">
        <v>68</v>
      </c>
      <c r="F14371" s="213" t="s">
        <v>222</v>
      </c>
    </row>
    <row r="14372" spans="1:6" x14ac:dyDescent="0.3">
      <c r="A14372" s="213">
        <v>2016</v>
      </c>
      <c r="B14372" s="213" t="s">
        <v>0</v>
      </c>
      <c r="C14372" s="213" t="s">
        <v>86</v>
      </c>
      <c r="D14372" s="213" t="s">
        <v>276</v>
      </c>
      <c r="E14372" s="213">
        <v>51</v>
      </c>
      <c r="F14372" s="213" t="s">
        <v>222</v>
      </c>
    </row>
    <row r="14373" spans="1:6" x14ac:dyDescent="0.3">
      <c r="A14373" s="213">
        <v>2016</v>
      </c>
      <c r="B14373" s="213" t="s">
        <v>0</v>
      </c>
      <c r="C14373" s="213" t="s">
        <v>86</v>
      </c>
      <c r="D14373" s="213" t="s">
        <v>6</v>
      </c>
      <c r="E14373" s="213">
        <v>537</v>
      </c>
      <c r="F14373" s="213" t="s">
        <v>222</v>
      </c>
    </row>
    <row r="14374" spans="1:6" x14ac:dyDescent="0.3">
      <c r="A14374" s="213">
        <v>2016</v>
      </c>
      <c r="B14374" s="213" t="s">
        <v>0</v>
      </c>
      <c r="C14374" s="213" t="s">
        <v>86</v>
      </c>
      <c r="D14374" s="213" t="s">
        <v>62</v>
      </c>
      <c r="E14374" s="213">
        <v>151</v>
      </c>
      <c r="F14374" s="213" t="s">
        <v>222</v>
      </c>
    </row>
    <row r="14375" spans="1:6" x14ac:dyDescent="0.3">
      <c r="A14375" s="213">
        <v>2016</v>
      </c>
      <c r="B14375" s="213" t="s">
        <v>0</v>
      </c>
      <c r="C14375" s="213" t="s">
        <v>86</v>
      </c>
      <c r="D14375" s="213" t="s">
        <v>5</v>
      </c>
      <c r="E14375" s="213">
        <v>430</v>
      </c>
      <c r="F14375" s="213" t="s">
        <v>222</v>
      </c>
    </row>
    <row r="14376" spans="1:6" x14ac:dyDescent="0.3">
      <c r="A14376" s="213">
        <v>2016</v>
      </c>
      <c r="B14376" s="213" t="s">
        <v>0</v>
      </c>
      <c r="C14376" s="213" t="s">
        <v>86</v>
      </c>
      <c r="D14376" s="213" t="s">
        <v>37</v>
      </c>
      <c r="E14376" s="213">
        <v>57</v>
      </c>
      <c r="F14376" s="213" t="s">
        <v>222</v>
      </c>
    </row>
    <row r="14377" spans="1:6" x14ac:dyDescent="0.3">
      <c r="A14377" s="213">
        <v>2016</v>
      </c>
      <c r="B14377" s="213" t="s">
        <v>0</v>
      </c>
      <c r="C14377" s="213" t="s">
        <v>86</v>
      </c>
      <c r="D14377" s="213" t="s">
        <v>76</v>
      </c>
      <c r="E14377" s="213">
        <v>293</v>
      </c>
      <c r="F14377" s="213" t="s">
        <v>222</v>
      </c>
    </row>
    <row r="14378" spans="1:6" x14ac:dyDescent="0.3">
      <c r="A14378" s="213">
        <v>2016</v>
      </c>
      <c r="B14378" s="213" t="s">
        <v>0</v>
      </c>
      <c r="C14378" s="213" t="s">
        <v>86</v>
      </c>
      <c r="D14378" s="213" t="s">
        <v>63</v>
      </c>
      <c r="E14378" s="213">
        <v>46</v>
      </c>
      <c r="F14378" s="213" t="s">
        <v>222</v>
      </c>
    </row>
    <row r="14379" spans="1:6" x14ac:dyDescent="0.3">
      <c r="A14379" s="213">
        <v>2016</v>
      </c>
      <c r="B14379" s="213" t="s">
        <v>0</v>
      </c>
      <c r="C14379" s="213" t="s">
        <v>86</v>
      </c>
      <c r="D14379" s="213" t="s">
        <v>277</v>
      </c>
      <c r="E14379" s="213">
        <v>72</v>
      </c>
      <c r="F14379" s="213" t="s">
        <v>222</v>
      </c>
    </row>
    <row r="14380" spans="1:6" x14ac:dyDescent="0.3">
      <c r="A14380" s="213">
        <v>2016</v>
      </c>
      <c r="B14380" s="213" t="s">
        <v>0</v>
      </c>
      <c r="C14380" s="213" t="s">
        <v>86</v>
      </c>
      <c r="D14380" s="213" t="s">
        <v>43</v>
      </c>
      <c r="E14380" s="213">
        <v>43</v>
      </c>
      <c r="F14380" s="213" t="s">
        <v>222</v>
      </c>
    </row>
    <row r="14381" spans="1:6" x14ac:dyDescent="0.3">
      <c r="A14381" s="213">
        <v>2016</v>
      </c>
      <c r="B14381" s="213" t="s">
        <v>0</v>
      </c>
      <c r="C14381" s="213" t="s">
        <v>86</v>
      </c>
      <c r="D14381" s="213" t="s">
        <v>65</v>
      </c>
      <c r="E14381" s="213">
        <v>73</v>
      </c>
      <c r="F14381" s="213" t="s">
        <v>222</v>
      </c>
    </row>
    <row r="14382" spans="1:6" x14ac:dyDescent="0.3">
      <c r="A14382" s="213">
        <v>2016</v>
      </c>
      <c r="B14382" s="213" t="s">
        <v>0</v>
      </c>
      <c r="C14382" s="213" t="s">
        <v>86</v>
      </c>
      <c r="D14382" s="213" t="s">
        <v>22</v>
      </c>
      <c r="E14382" s="213">
        <v>92</v>
      </c>
      <c r="F14382" s="213" t="s">
        <v>222</v>
      </c>
    </row>
    <row r="14383" spans="1:6" x14ac:dyDescent="0.3">
      <c r="A14383" s="213">
        <v>2016</v>
      </c>
      <c r="B14383" s="213" t="s">
        <v>0</v>
      </c>
      <c r="C14383" s="213" t="s">
        <v>86</v>
      </c>
      <c r="D14383" s="213" t="s">
        <v>61</v>
      </c>
      <c r="E14383" s="213">
        <v>52</v>
      </c>
      <c r="F14383" s="213" t="s">
        <v>222</v>
      </c>
    </row>
    <row r="14384" spans="1:6" x14ac:dyDescent="0.3">
      <c r="A14384" s="213">
        <v>2016</v>
      </c>
      <c r="B14384" s="213" t="s">
        <v>0</v>
      </c>
      <c r="C14384" s="213" t="s">
        <v>86</v>
      </c>
      <c r="D14384" s="213" t="s">
        <v>23</v>
      </c>
      <c r="E14384" s="213">
        <v>111</v>
      </c>
      <c r="F14384" s="213" t="s">
        <v>222</v>
      </c>
    </row>
    <row r="14385" spans="1:6" x14ac:dyDescent="0.3">
      <c r="A14385" s="213">
        <v>2016</v>
      </c>
      <c r="B14385" s="213" t="s">
        <v>0</v>
      </c>
      <c r="C14385" s="213" t="s">
        <v>86</v>
      </c>
      <c r="D14385" s="213" t="s">
        <v>12</v>
      </c>
      <c r="E14385" s="213">
        <v>63</v>
      </c>
      <c r="F14385" s="213" t="s">
        <v>222</v>
      </c>
    </row>
    <row r="14386" spans="1:6" x14ac:dyDescent="0.3">
      <c r="A14386" s="213">
        <v>2016</v>
      </c>
      <c r="B14386" s="213" t="s">
        <v>0</v>
      </c>
      <c r="C14386" s="213" t="s">
        <v>86</v>
      </c>
      <c r="D14386" s="213" t="s">
        <v>278</v>
      </c>
      <c r="E14386" s="213">
        <v>200</v>
      </c>
      <c r="F14386" s="213" t="s">
        <v>222</v>
      </c>
    </row>
    <row r="14387" spans="1:6" x14ac:dyDescent="0.3">
      <c r="A14387" s="213">
        <v>2016</v>
      </c>
      <c r="B14387" s="213" t="s">
        <v>0</v>
      </c>
      <c r="C14387" s="213" t="s">
        <v>86</v>
      </c>
      <c r="D14387" s="213" t="s">
        <v>19</v>
      </c>
      <c r="E14387" s="213">
        <v>111</v>
      </c>
      <c r="F14387" s="213" t="s">
        <v>222</v>
      </c>
    </row>
    <row r="14388" spans="1:6" x14ac:dyDescent="0.3">
      <c r="A14388" s="213">
        <v>2016</v>
      </c>
      <c r="B14388" s="213" t="s">
        <v>0</v>
      </c>
      <c r="C14388" s="213" t="s">
        <v>86</v>
      </c>
      <c r="D14388" s="213" t="s">
        <v>45</v>
      </c>
      <c r="E14388" s="213">
        <v>39</v>
      </c>
      <c r="F14388" s="213" t="s">
        <v>222</v>
      </c>
    </row>
    <row r="14389" spans="1:6" x14ac:dyDescent="0.3">
      <c r="A14389" s="213">
        <v>2016</v>
      </c>
      <c r="B14389" s="213" t="s">
        <v>0</v>
      </c>
      <c r="C14389" s="213" t="s">
        <v>86</v>
      </c>
      <c r="D14389" s="213" t="s">
        <v>48</v>
      </c>
      <c r="E14389" s="213">
        <v>90</v>
      </c>
      <c r="F14389" s="213" t="s">
        <v>222</v>
      </c>
    </row>
    <row r="14390" spans="1:6" x14ac:dyDescent="0.3">
      <c r="A14390" s="213">
        <v>2016</v>
      </c>
      <c r="B14390" s="213" t="s">
        <v>0</v>
      </c>
      <c r="C14390" s="213" t="s">
        <v>86</v>
      </c>
      <c r="D14390" s="213" t="s">
        <v>34</v>
      </c>
      <c r="E14390" s="213">
        <v>51</v>
      </c>
      <c r="F14390" s="213" t="s">
        <v>222</v>
      </c>
    </row>
    <row r="14391" spans="1:6" x14ac:dyDescent="0.3">
      <c r="A14391" s="213">
        <v>2016</v>
      </c>
      <c r="B14391" s="213" t="s">
        <v>0</v>
      </c>
      <c r="C14391" s="213" t="s">
        <v>86</v>
      </c>
      <c r="D14391" s="213" t="s">
        <v>3</v>
      </c>
      <c r="E14391" s="213">
        <v>529</v>
      </c>
      <c r="F14391" s="213" t="s">
        <v>222</v>
      </c>
    </row>
    <row r="14392" spans="1:6" x14ac:dyDescent="0.3">
      <c r="A14392" s="213">
        <v>2016</v>
      </c>
      <c r="B14392" s="213" t="s">
        <v>0</v>
      </c>
      <c r="C14392" s="213" t="s">
        <v>86</v>
      </c>
      <c r="D14392" s="213" t="s">
        <v>80</v>
      </c>
      <c r="E14392" s="213">
        <v>136</v>
      </c>
      <c r="F14392" s="213" t="s">
        <v>222</v>
      </c>
    </row>
    <row r="14393" spans="1:6" x14ac:dyDescent="0.3">
      <c r="A14393" s="213">
        <v>2016</v>
      </c>
      <c r="B14393" s="213" t="s">
        <v>0</v>
      </c>
      <c r="C14393" s="213" t="s">
        <v>86</v>
      </c>
      <c r="D14393" s="213" t="s">
        <v>39</v>
      </c>
      <c r="E14393" s="213">
        <v>152</v>
      </c>
      <c r="F14393" s="213" t="s">
        <v>222</v>
      </c>
    </row>
    <row r="14394" spans="1:6" x14ac:dyDescent="0.3">
      <c r="A14394" s="213">
        <v>2016</v>
      </c>
      <c r="B14394" s="213" t="s">
        <v>0</v>
      </c>
      <c r="C14394" s="213" t="s">
        <v>86</v>
      </c>
      <c r="D14394" s="213" t="s">
        <v>14</v>
      </c>
      <c r="E14394" s="213">
        <v>578</v>
      </c>
      <c r="F14394" s="213" t="s">
        <v>222</v>
      </c>
    </row>
    <row r="14395" spans="1:6" x14ac:dyDescent="0.3">
      <c r="A14395" s="213">
        <v>2016</v>
      </c>
      <c r="B14395" s="213" t="s">
        <v>0</v>
      </c>
      <c r="C14395" s="213" t="s">
        <v>86</v>
      </c>
      <c r="D14395" s="213" t="s">
        <v>68</v>
      </c>
      <c r="E14395" s="213">
        <v>104</v>
      </c>
      <c r="F14395" s="213" t="s">
        <v>222</v>
      </c>
    </row>
    <row r="14396" spans="1:6" x14ac:dyDescent="0.3">
      <c r="A14396" s="213">
        <v>2016</v>
      </c>
      <c r="B14396" s="213" t="s">
        <v>0</v>
      </c>
      <c r="C14396" s="213" t="s">
        <v>86</v>
      </c>
      <c r="D14396" s="213" t="s">
        <v>69</v>
      </c>
      <c r="E14396" s="213">
        <v>57</v>
      </c>
      <c r="F14396" s="213" t="s">
        <v>222</v>
      </c>
    </row>
    <row r="14397" spans="1:6" x14ac:dyDescent="0.3">
      <c r="A14397" s="213">
        <v>2016</v>
      </c>
      <c r="B14397" s="213" t="s">
        <v>0</v>
      </c>
      <c r="C14397" s="213" t="s">
        <v>86</v>
      </c>
      <c r="D14397" s="213" t="s">
        <v>24</v>
      </c>
      <c r="E14397" s="213">
        <v>310</v>
      </c>
      <c r="F14397" s="213" t="s">
        <v>222</v>
      </c>
    </row>
    <row r="14398" spans="1:6" x14ac:dyDescent="0.3">
      <c r="A14398" s="213">
        <v>2016</v>
      </c>
      <c r="B14398" s="213" t="s">
        <v>0</v>
      </c>
      <c r="C14398" s="213" t="s">
        <v>86</v>
      </c>
      <c r="D14398" s="213" t="s">
        <v>9</v>
      </c>
      <c r="E14398" s="213">
        <v>221</v>
      </c>
      <c r="F14398" s="213" t="s">
        <v>222</v>
      </c>
    </row>
    <row r="14399" spans="1:6" x14ac:dyDescent="0.3">
      <c r="A14399" s="213">
        <v>2016</v>
      </c>
      <c r="B14399" s="213" t="s">
        <v>0</v>
      </c>
      <c r="C14399" s="213" t="s">
        <v>86</v>
      </c>
      <c r="D14399" s="213" t="s">
        <v>67</v>
      </c>
      <c r="E14399" s="213">
        <v>129</v>
      </c>
      <c r="F14399" s="213" t="s">
        <v>222</v>
      </c>
    </row>
    <row r="14400" spans="1:6" x14ac:dyDescent="0.3">
      <c r="A14400" s="213">
        <v>2016</v>
      </c>
      <c r="B14400" s="213" t="s">
        <v>0</v>
      </c>
      <c r="C14400" s="213" t="s">
        <v>86</v>
      </c>
      <c r="D14400" s="213" t="s">
        <v>28</v>
      </c>
      <c r="E14400" s="213">
        <v>186</v>
      </c>
      <c r="F14400" s="213" t="s">
        <v>222</v>
      </c>
    </row>
    <row r="14401" spans="1:6" x14ac:dyDescent="0.3">
      <c r="A14401" s="213">
        <v>2016</v>
      </c>
      <c r="B14401" s="213" t="s">
        <v>0</v>
      </c>
      <c r="C14401" s="213" t="s">
        <v>86</v>
      </c>
      <c r="D14401" s="213" t="s">
        <v>31</v>
      </c>
      <c r="E14401" s="213">
        <v>129</v>
      </c>
      <c r="F14401" s="213" t="s">
        <v>222</v>
      </c>
    </row>
    <row r="14402" spans="1:6" x14ac:dyDescent="0.3">
      <c r="A14402" s="213">
        <v>2016</v>
      </c>
      <c r="B14402" s="213" t="s">
        <v>0</v>
      </c>
      <c r="C14402" s="213" t="s">
        <v>86</v>
      </c>
      <c r="D14402" s="213" t="s">
        <v>64</v>
      </c>
      <c r="E14402" s="213">
        <v>195</v>
      </c>
      <c r="F14402" s="213" t="s">
        <v>222</v>
      </c>
    </row>
    <row r="14403" spans="1:6" x14ac:dyDescent="0.3">
      <c r="A14403" s="213">
        <v>2016</v>
      </c>
      <c r="B14403" s="213" t="s">
        <v>0</v>
      </c>
      <c r="C14403" s="213" t="s">
        <v>86</v>
      </c>
      <c r="D14403" s="213" t="s">
        <v>280</v>
      </c>
      <c r="E14403" s="213">
        <v>43</v>
      </c>
      <c r="F14403" s="213" t="s">
        <v>222</v>
      </c>
    </row>
    <row r="14404" spans="1:6" x14ac:dyDescent="0.3">
      <c r="A14404" s="213">
        <v>2016</v>
      </c>
      <c r="B14404" s="213" t="s">
        <v>0</v>
      </c>
      <c r="C14404" s="213" t="s">
        <v>86</v>
      </c>
      <c r="D14404" s="213" t="s">
        <v>73</v>
      </c>
      <c r="E14404" s="213">
        <v>380</v>
      </c>
      <c r="F14404" s="213" t="s">
        <v>222</v>
      </c>
    </row>
    <row r="14405" spans="1:6" x14ac:dyDescent="0.3">
      <c r="A14405" s="213">
        <v>2016</v>
      </c>
      <c r="B14405" s="213" t="s">
        <v>0</v>
      </c>
      <c r="C14405" s="213" t="s">
        <v>86</v>
      </c>
      <c r="D14405" s="213" t="s">
        <v>26</v>
      </c>
      <c r="E14405" s="213">
        <v>113</v>
      </c>
      <c r="F14405" s="213" t="s">
        <v>222</v>
      </c>
    </row>
    <row r="14406" spans="1:6" x14ac:dyDescent="0.3">
      <c r="A14406" s="213">
        <v>2016</v>
      </c>
      <c r="B14406" s="213" t="s">
        <v>0</v>
      </c>
      <c r="C14406" s="213" t="s">
        <v>86</v>
      </c>
      <c r="D14406" s="213" t="s">
        <v>32</v>
      </c>
      <c r="E14406" s="213">
        <v>98</v>
      </c>
      <c r="F14406" s="213" t="s">
        <v>222</v>
      </c>
    </row>
    <row r="14407" spans="1:6" x14ac:dyDescent="0.3">
      <c r="A14407" s="213">
        <v>2016</v>
      </c>
      <c r="B14407" s="213" t="s">
        <v>0</v>
      </c>
      <c r="C14407" s="213" t="s">
        <v>86</v>
      </c>
      <c r="D14407" s="213" t="s">
        <v>46</v>
      </c>
      <c r="E14407" s="213">
        <v>195</v>
      </c>
      <c r="F14407" s="213" t="s">
        <v>222</v>
      </c>
    </row>
    <row r="14408" spans="1:6" x14ac:dyDescent="0.3">
      <c r="A14408" s="213">
        <v>2016</v>
      </c>
      <c r="B14408" s="213" t="s">
        <v>0</v>
      </c>
      <c r="C14408" s="213" t="s">
        <v>86</v>
      </c>
      <c r="D14408" s="213" t="s">
        <v>75</v>
      </c>
      <c r="E14408" s="213">
        <v>212</v>
      </c>
      <c r="F14408" s="213" t="s">
        <v>222</v>
      </c>
    </row>
    <row r="14409" spans="1:6" x14ac:dyDescent="0.3">
      <c r="A14409" s="213">
        <v>2016</v>
      </c>
      <c r="B14409" s="213" t="s">
        <v>0</v>
      </c>
      <c r="C14409" s="213" t="s">
        <v>86</v>
      </c>
      <c r="D14409" s="213" t="s">
        <v>10</v>
      </c>
      <c r="E14409" s="213">
        <v>459</v>
      </c>
      <c r="F14409" s="213" t="s">
        <v>222</v>
      </c>
    </row>
    <row r="14410" spans="1:6" x14ac:dyDescent="0.3">
      <c r="A14410" s="213">
        <v>2016</v>
      </c>
      <c r="B14410" s="213" t="s">
        <v>0</v>
      </c>
      <c r="C14410" s="213" t="s">
        <v>86</v>
      </c>
      <c r="D14410" s="213" t="s">
        <v>291</v>
      </c>
      <c r="E14410" s="213">
        <v>41</v>
      </c>
      <c r="F14410" s="213" t="s">
        <v>222</v>
      </c>
    </row>
    <row r="14411" spans="1:6" x14ac:dyDescent="0.3">
      <c r="A14411" s="213">
        <v>2016</v>
      </c>
      <c r="B14411" s="213" t="s">
        <v>0</v>
      </c>
      <c r="C14411" s="213" t="s">
        <v>86</v>
      </c>
      <c r="D14411" s="213" t="s">
        <v>15</v>
      </c>
      <c r="E14411" s="213">
        <v>318</v>
      </c>
      <c r="F14411" s="213" t="s">
        <v>222</v>
      </c>
    </row>
    <row r="14412" spans="1:6" x14ac:dyDescent="0.3">
      <c r="A14412" s="213">
        <v>2016</v>
      </c>
      <c r="B14412" s="213" t="s">
        <v>0</v>
      </c>
      <c r="C14412" s="213" t="s">
        <v>86</v>
      </c>
      <c r="D14412" s="213" t="s">
        <v>18</v>
      </c>
      <c r="E14412" s="213">
        <v>344</v>
      </c>
      <c r="F14412" s="213" t="s">
        <v>222</v>
      </c>
    </row>
    <row r="14413" spans="1:6" x14ac:dyDescent="0.3">
      <c r="A14413" s="213">
        <v>2016</v>
      </c>
      <c r="B14413" s="213" t="s">
        <v>0</v>
      </c>
      <c r="C14413" s="213" t="s">
        <v>86</v>
      </c>
      <c r="D14413" s="213" t="s">
        <v>77</v>
      </c>
      <c r="E14413" s="213">
        <v>163</v>
      </c>
      <c r="F14413" s="213" t="s">
        <v>222</v>
      </c>
    </row>
    <row r="14414" spans="1:6" x14ac:dyDescent="0.3">
      <c r="A14414" s="213">
        <v>2016</v>
      </c>
      <c r="B14414" s="213" t="s">
        <v>0</v>
      </c>
      <c r="C14414" s="213" t="s">
        <v>86</v>
      </c>
      <c r="D14414" s="213" t="s">
        <v>71</v>
      </c>
      <c r="E14414" s="213">
        <v>148</v>
      </c>
      <c r="F14414" s="213" t="s">
        <v>222</v>
      </c>
    </row>
    <row r="14415" spans="1:6" x14ac:dyDescent="0.3">
      <c r="A14415" s="213">
        <v>2016</v>
      </c>
      <c r="B14415" s="213" t="s">
        <v>0</v>
      </c>
      <c r="C14415" s="213" t="s">
        <v>86</v>
      </c>
      <c r="D14415" s="213" t="s">
        <v>52</v>
      </c>
      <c r="E14415" s="213">
        <v>55</v>
      </c>
      <c r="F14415" s="213" t="s">
        <v>222</v>
      </c>
    </row>
    <row r="14416" spans="1:6" x14ac:dyDescent="0.3">
      <c r="A14416" s="213">
        <v>2016</v>
      </c>
      <c r="B14416" s="213" t="s">
        <v>0</v>
      </c>
      <c r="C14416" s="213" t="s">
        <v>86</v>
      </c>
      <c r="D14416" s="213" t="s">
        <v>20</v>
      </c>
      <c r="E14416" s="213">
        <v>185</v>
      </c>
      <c r="F14416" s="213" t="s">
        <v>222</v>
      </c>
    </row>
    <row r="14417" spans="1:6" x14ac:dyDescent="0.3">
      <c r="A14417" s="213">
        <v>2016</v>
      </c>
      <c r="B14417" s="213" t="s">
        <v>0</v>
      </c>
      <c r="C14417" s="213" t="s">
        <v>86</v>
      </c>
      <c r="D14417" s="213" t="s">
        <v>95</v>
      </c>
      <c r="E14417" s="213">
        <v>443</v>
      </c>
      <c r="F14417" s="213" t="s">
        <v>222</v>
      </c>
    </row>
    <row r="14418" spans="1:6" x14ac:dyDescent="0.3">
      <c r="A14418" s="213">
        <v>2016</v>
      </c>
      <c r="B14418" s="213" t="s">
        <v>0</v>
      </c>
      <c r="C14418" s="213" t="s">
        <v>86</v>
      </c>
      <c r="D14418" s="213" t="s">
        <v>30</v>
      </c>
      <c r="E14418" s="213">
        <v>37</v>
      </c>
      <c r="F14418" s="213" t="s">
        <v>222</v>
      </c>
    </row>
    <row r="14419" spans="1:6" x14ac:dyDescent="0.3">
      <c r="A14419" s="213">
        <v>2016</v>
      </c>
      <c r="B14419" s="213" t="s">
        <v>0</v>
      </c>
      <c r="C14419" s="213" t="s">
        <v>86</v>
      </c>
      <c r="D14419" s="213" t="s">
        <v>281</v>
      </c>
      <c r="E14419" s="292">
        <v>1058</v>
      </c>
      <c r="F14419" s="213" t="s">
        <v>222</v>
      </c>
    </row>
    <row r="14420" spans="1:6" x14ac:dyDescent="0.3">
      <c r="A14420" s="213">
        <v>2016</v>
      </c>
      <c r="B14420" s="213" t="s">
        <v>0</v>
      </c>
      <c r="C14420" s="213" t="s">
        <v>86</v>
      </c>
      <c r="D14420" s="213" t="s">
        <v>282</v>
      </c>
      <c r="E14420" s="213">
        <v>85</v>
      </c>
      <c r="F14420" s="213" t="s">
        <v>222</v>
      </c>
    </row>
    <row r="14421" spans="1:6" x14ac:dyDescent="0.3">
      <c r="A14421" s="213">
        <v>2016</v>
      </c>
      <c r="B14421" s="213" t="s">
        <v>0</v>
      </c>
      <c r="C14421" s="213" t="s">
        <v>86</v>
      </c>
      <c r="D14421" s="213" t="s">
        <v>145</v>
      </c>
      <c r="E14421" s="292">
        <v>3717</v>
      </c>
      <c r="F14421" s="213" t="s">
        <v>222</v>
      </c>
    </row>
    <row r="14422" spans="1:6" x14ac:dyDescent="0.3">
      <c r="A14422" s="213">
        <v>2016</v>
      </c>
      <c r="B14422" s="213" t="s">
        <v>0</v>
      </c>
      <c r="C14422" s="213" t="s">
        <v>86</v>
      </c>
      <c r="D14422" s="213" t="s">
        <v>146</v>
      </c>
      <c r="E14422" s="292">
        <v>2357</v>
      </c>
      <c r="F14422" s="213" t="s">
        <v>222</v>
      </c>
    </row>
    <row r="14423" spans="1:6" x14ac:dyDescent="0.3">
      <c r="A14423" s="213">
        <v>2016</v>
      </c>
      <c r="B14423" s="213" t="s">
        <v>0</v>
      </c>
      <c r="C14423" s="213" t="s">
        <v>86</v>
      </c>
      <c r="D14423" s="213" t="s">
        <v>147</v>
      </c>
      <c r="E14423" s="292">
        <v>4689</v>
      </c>
      <c r="F14423" s="213" t="s">
        <v>222</v>
      </c>
    </row>
    <row r="14424" spans="1:6" x14ac:dyDescent="0.3">
      <c r="A14424" s="213">
        <v>2016</v>
      </c>
      <c r="B14424" s="213" t="s">
        <v>0</v>
      </c>
      <c r="C14424" s="213" t="s">
        <v>84</v>
      </c>
      <c r="D14424" s="213" t="s">
        <v>79</v>
      </c>
      <c r="E14424" s="213">
        <v>104</v>
      </c>
      <c r="F14424" s="213" t="s">
        <v>222</v>
      </c>
    </row>
    <row r="14425" spans="1:6" x14ac:dyDescent="0.3">
      <c r="A14425" s="213">
        <v>2016</v>
      </c>
      <c r="B14425" s="213" t="s">
        <v>0</v>
      </c>
      <c r="C14425" s="213" t="s">
        <v>84</v>
      </c>
      <c r="D14425" s="213" t="s">
        <v>17</v>
      </c>
      <c r="E14425" s="213">
        <v>75</v>
      </c>
      <c r="F14425" s="213" t="s">
        <v>222</v>
      </c>
    </row>
    <row r="14426" spans="1:6" x14ac:dyDescent="0.3">
      <c r="A14426" s="213">
        <v>2016</v>
      </c>
      <c r="B14426" s="213" t="s">
        <v>0</v>
      </c>
      <c r="C14426" s="213" t="s">
        <v>84</v>
      </c>
      <c r="D14426" s="213" t="s">
        <v>11</v>
      </c>
      <c r="E14426" s="213">
        <v>131</v>
      </c>
      <c r="F14426" s="213" t="s">
        <v>222</v>
      </c>
    </row>
    <row r="14427" spans="1:6" x14ac:dyDescent="0.3">
      <c r="A14427" s="213">
        <v>2016</v>
      </c>
      <c r="B14427" s="213" t="s">
        <v>0</v>
      </c>
      <c r="C14427" s="213" t="s">
        <v>84</v>
      </c>
      <c r="D14427" s="213" t="s">
        <v>29</v>
      </c>
      <c r="E14427" s="213">
        <v>38</v>
      </c>
      <c r="F14427" s="213" t="s">
        <v>222</v>
      </c>
    </row>
    <row r="14428" spans="1:6" x14ac:dyDescent="0.3">
      <c r="A14428" s="213">
        <v>2016</v>
      </c>
      <c r="B14428" s="213" t="s">
        <v>0</v>
      </c>
      <c r="C14428" s="213" t="s">
        <v>84</v>
      </c>
      <c r="D14428" s="213" t="s">
        <v>47</v>
      </c>
      <c r="E14428" s="213">
        <v>102</v>
      </c>
      <c r="F14428" s="213" t="s">
        <v>222</v>
      </c>
    </row>
    <row r="14429" spans="1:6" x14ac:dyDescent="0.3">
      <c r="A14429" s="213">
        <v>2016</v>
      </c>
      <c r="B14429" s="213" t="s">
        <v>0</v>
      </c>
      <c r="C14429" s="213" t="s">
        <v>84</v>
      </c>
      <c r="D14429" s="213" t="s">
        <v>74</v>
      </c>
      <c r="E14429" s="213">
        <v>74</v>
      </c>
      <c r="F14429" s="213" t="s">
        <v>222</v>
      </c>
    </row>
    <row r="14430" spans="1:6" x14ac:dyDescent="0.3">
      <c r="A14430" s="213">
        <v>2016</v>
      </c>
      <c r="B14430" s="213" t="s">
        <v>0</v>
      </c>
      <c r="C14430" s="213" t="s">
        <v>84</v>
      </c>
      <c r="D14430" s="213" t="s">
        <v>60</v>
      </c>
      <c r="E14430" s="213">
        <v>36</v>
      </c>
      <c r="F14430" s="213" t="s">
        <v>222</v>
      </c>
    </row>
    <row r="14431" spans="1:6" x14ac:dyDescent="0.3">
      <c r="A14431" s="213">
        <v>2016</v>
      </c>
      <c r="B14431" s="213" t="s">
        <v>0</v>
      </c>
      <c r="C14431" s="213" t="s">
        <v>84</v>
      </c>
      <c r="D14431" s="213" t="s">
        <v>25</v>
      </c>
      <c r="E14431" s="213">
        <v>76</v>
      </c>
      <c r="F14431" s="213" t="s">
        <v>222</v>
      </c>
    </row>
    <row r="14432" spans="1:6" x14ac:dyDescent="0.3">
      <c r="A14432" s="213">
        <v>2016</v>
      </c>
      <c r="B14432" s="213" t="s">
        <v>0</v>
      </c>
      <c r="C14432" s="213" t="s">
        <v>84</v>
      </c>
      <c r="D14432" s="213" t="s">
        <v>7</v>
      </c>
      <c r="E14432" s="213">
        <v>110</v>
      </c>
      <c r="F14432" s="213" t="s">
        <v>222</v>
      </c>
    </row>
    <row r="14433" spans="1:6" x14ac:dyDescent="0.3">
      <c r="A14433" s="213">
        <v>2016</v>
      </c>
      <c r="B14433" s="213" t="s">
        <v>0</v>
      </c>
      <c r="C14433" s="213" t="s">
        <v>84</v>
      </c>
      <c r="D14433" s="213" t="s">
        <v>21</v>
      </c>
      <c r="E14433" s="213">
        <v>36</v>
      </c>
      <c r="F14433" s="213" t="s">
        <v>222</v>
      </c>
    </row>
    <row r="14434" spans="1:6" x14ac:dyDescent="0.3">
      <c r="A14434" s="213">
        <v>2016</v>
      </c>
      <c r="B14434" s="213" t="s">
        <v>0</v>
      </c>
      <c r="C14434" s="213" t="s">
        <v>84</v>
      </c>
      <c r="D14434" s="213" t="s">
        <v>16</v>
      </c>
      <c r="E14434" s="213">
        <v>84</v>
      </c>
      <c r="F14434" s="213" t="s">
        <v>222</v>
      </c>
    </row>
    <row r="14435" spans="1:6" x14ac:dyDescent="0.3">
      <c r="A14435" s="213">
        <v>2016</v>
      </c>
      <c r="B14435" s="213" t="s">
        <v>0</v>
      </c>
      <c r="C14435" s="213" t="s">
        <v>84</v>
      </c>
      <c r="D14435" s="213" t="s">
        <v>2</v>
      </c>
      <c r="E14435" s="213">
        <v>197</v>
      </c>
      <c r="F14435" s="213" t="s">
        <v>222</v>
      </c>
    </row>
    <row r="14436" spans="1:6" x14ac:dyDescent="0.3">
      <c r="A14436" s="213">
        <v>2016</v>
      </c>
      <c r="B14436" s="213" t="s">
        <v>0</v>
      </c>
      <c r="C14436" s="213" t="s">
        <v>84</v>
      </c>
      <c r="D14436" s="213" t="s">
        <v>4</v>
      </c>
      <c r="E14436" s="213">
        <v>189</v>
      </c>
      <c r="F14436" s="213" t="s">
        <v>222</v>
      </c>
    </row>
    <row r="14437" spans="1:6" x14ac:dyDescent="0.3">
      <c r="A14437" s="213">
        <v>2016</v>
      </c>
      <c r="B14437" s="213" t="s">
        <v>0</v>
      </c>
      <c r="C14437" s="213" t="s">
        <v>84</v>
      </c>
      <c r="D14437" s="213" t="s">
        <v>8</v>
      </c>
      <c r="E14437" s="213">
        <v>51</v>
      </c>
      <c r="F14437" s="213" t="s">
        <v>222</v>
      </c>
    </row>
    <row r="14438" spans="1:6" x14ac:dyDescent="0.3">
      <c r="A14438" s="213">
        <v>2016</v>
      </c>
      <c r="B14438" s="213" t="s">
        <v>0</v>
      </c>
      <c r="C14438" s="213" t="s">
        <v>84</v>
      </c>
      <c r="D14438" s="213" t="s">
        <v>78</v>
      </c>
      <c r="E14438" s="213">
        <v>59</v>
      </c>
      <c r="F14438" s="213" t="s">
        <v>222</v>
      </c>
    </row>
    <row r="14439" spans="1:6" x14ac:dyDescent="0.3">
      <c r="A14439" s="213">
        <v>2016</v>
      </c>
      <c r="B14439" s="213" t="s">
        <v>0</v>
      </c>
      <c r="C14439" s="213" t="s">
        <v>84</v>
      </c>
      <c r="D14439" s="213" t="s">
        <v>27</v>
      </c>
      <c r="E14439" s="213">
        <v>54</v>
      </c>
      <c r="F14439" s="213" t="s">
        <v>222</v>
      </c>
    </row>
    <row r="14440" spans="1:6" x14ac:dyDescent="0.3">
      <c r="A14440" s="213">
        <v>2016</v>
      </c>
      <c r="B14440" s="213" t="s">
        <v>0</v>
      </c>
      <c r="C14440" s="213" t="s">
        <v>84</v>
      </c>
      <c r="D14440" s="213" t="s">
        <v>13</v>
      </c>
      <c r="E14440" s="213">
        <v>33</v>
      </c>
      <c r="F14440" s="213" t="s">
        <v>222</v>
      </c>
    </row>
    <row r="14441" spans="1:6" x14ac:dyDescent="0.3">
      <c r="A14441" s="213">
        <v>2016</v>
      </c>
      <c r="B14441" s="213" t="s">
        <v>0</v>
      </c>
      <c r="C14441" s="213" t="s">
        <v>84</v>
      </c>
      <c r="D14441" s="213" t="s">
        <v>70</v>
      </c>
      <c r="E14441" s="213">
        <v>54</v>
      </c>
      <c r="F14441" s="213" t="s">
        <v>222</v>
      </c>
    </row>
    <row r="14442" spans="1:6" x14ac:dyDescent="0.3">
      <c r="A14442" s="213">
        <v>2016</v>
      </c>
      <c r="B14442" s="213" t="s">
        <v>0</v>
      </c>
      <c r="C14442" s="213" t="s">
        <v>84</v>
      </c>
      <c r="D14442" s="213" t="s">
        <v>6</v>
      </c>
      <c r="E14442" s="213">
        <v>984</v>
      </c>
      <c r="F14442" s="213" t="s">
        <v>222</v>
      </c>
    </row>
    <row r="14443" spans="1:6" x14ac:dyDescent="0.3">
      <c r="A14443" s="213">
        <v>2016</v>
      </c>
      <c r="B14443" s="213" t="s">
        <v>0</v>
      </c>
      <c r="C14443" s="213" t="s">
        <v>84</v>
      </c>
      <c r="D14443" s="213" t="s">
        <v>62</v>
      </c>
      <c r="E14443" s="213">
        <v>45</v>
      </c>
      <c r="F14443" s="213" t="s">
        <v>222</v>
      </c>
    </row>
    <row r="14444" spans="1:6" x14ac:dyDescent="0.3">
      <c r="A14444" s="213">
        <v>2016</v>
      </c>
      <c r="B14444" s="213" t="s">
        <v>0</v>
      </c>
      <c r="C14444" s="213" t="s">
        <v>84</v>
      </c>
      <c r="D14444" s="213" t="s">
        <v>5</v>
      </c>
      <c r="E14444" s="213">
        <v>123</v>
      </c>
      <c r="F14444" s="213" t="s">
        <v>222</v>
      </c>
    </row>
    <row r="14445" spans="1:6" x14ac:dyDescent="0.3">
      <c r="A14445" s="213">
        <v>2016</v>
      </c>
      <c r="B14445" s="213" t="s">
        <v>0</v>
      </c>
      <c r="C14445" s="213" t="s">
        <v>84</v>
      </c>
      <c r="D14445" s="213" t="s">
        <v>76</v>
      </c>
      <c r="E14445" s="213">
        <v>58</v>
      </c>
      <c r="F14445" s="213" t="s">
        <v>222</v>
      </c>
    </row>
    <row r="14446" spans="1:6" x14ac:dyDescent="0.3">
      <c r="A14446" s="213">
        <v>2016</v>
      </c>
      <c r="B14446" s="213" t="s">
        <v>0</v>
      </c>
      <c r="C14446" s="213" t="s">
        <v>84</v>
      </c>
      <c r="D14446" s="213" t="s">
        <v>22</v>
      </c>
      <c r="E14446" s="213">
        <v>36</v>
      </c>
      <c r="F14446" s="213" t="s">
        <v>222</v>
      </c>
    </row>
    <row r="14447" spans="1:6" x14ac:dyDescent="0.3">
      <c r="A14447" s="213">
        <v>2016</v>
      </c>
      <c r="B14447" s="213" t="s">
        <v>0</v>
      </c>
      <c r="C14447" s="213" t="s">
        <v>84</v>
      </c>
      <c r="D14447" s="213" t="s">
        <v>23</v>
      </c>
      <c r="E14447" s="213">
        <v>40</v>
      </c>
      <c r="F14447" s="213" t="s">
        <v>222</v>
      </c>
    </row>
    <row r="14448" spans="1:6" x14ac:dyDescent="0.3">
      <c r="A14448" s="213">
        <v>2016</v>
      </c>
      <c r="B14448" s="213" t="s">
        <v>0</v>
      </c>
      <c r="C14448" s="213" t="s">
        <v>84</v>
      </c>
      <c r="D14448" s="213" t="s">
        <v>278</v>
      </c>
      <c r="E14448" s="213">
        <v>51</v>
      </c>
      <c r="F14448" s="213" t="s">
        <v>222</v>
      </c>
    </row>
    <row r="14449" spans="1:6" x14ac:dyDescent="0.3">
      <c r="A14449" s="213">
        <v>2016</v>
      </c>
      <c r="B14449" s="213" t="s">
        <v>0</v>
      </c>
      <c r="C14449" s="213" t="s">
        <v>84</v>
      </c>
      <c r="D14449" s="213" t="s">
        <v>19</v>
      </c>
      <c r="E14449" s="213">
        <v>45</v>
      </c>
      <c r="F14449" s="213" t="s">
        <v>222</v>
      </c>
    </row>
    <row r="14450" spans="1:6" x14ac:dyDescent="0.3">
      <c r="A14450" s="213">
        <v>2016</v>
      </c>
      <c r="B14450" s="213" t="s">
        <v>0</v>
      </c>
      <c r="C14450" s="213" t="s">
        <v>84</v>
      </c>
      <c r="D14450" s="213" t="s">
        <v>3</v>
      </c>
      <c r="E14450" s="213">
        <v>199</v>
      </c>
      <c r="F14450" s="213" t="s">
        <v>222</v>
      </c>
    </row>
    <row r="14451" spans="1:6" x14ac:dyDescent="0.3">
      <c r="A14451" s="213">
        <v>2016</v>
      </c>
      <c r="B14451" s="213" t="s">
        <v>0</v>
      </c>
      <c r="C14451" s="213" t="s">
        <v>84</v>
      </c>
      <c r="D14451" s="213" t="s">
        <v>80</v>
      </c>
      <c r="E14451" s="213">
        <v>58</v>
      </c>
      <c r="F14451" s="213" t="s">
        <v>222</v>
      </c>
    </row>
    <row r="14452" spans="1:6" x14ac:dyDescent="0.3">
      <c r="A14452" s="213">
        <v>2016</v>
      </c>
      <c r="B14452" s="213" t="s">
        <v>0</v>
      </c>
      <c r="C14452" s="213" t="s">
        <v>84</v>
      </c>
      <c r="D14452" s="213" t="s">
        <v>14</v>
      </c>
      <c r="E14452" s="213">
        <v>77</v>
      </c>
      <c r="F14452" s="213" t="s">
        <v>222</v>
      </c>
    </row>
    <row r="14453" spans="1:6" x14ac:dyDescent="0.3">
      <c r="A14453" s="213">
        <v>2016</v>
      </c>
      <c r="B14453" s="213" t="s">
        <v>0</v>
      </c>
      <c r="C14453" s="213" t="s">
        <v>84</v>
      </c>
      <c r="D14453" s="213" t="s">
        <v>24</v>
      </c>
      <c r="E14453" s="213">
        <v>111</v>
      </c>
      <c r="F14453" s="213" t="s">
        <v>222</v>
      </c>
    </row>
    <row r="14454" spans="1:6" x14ac:dyDescent="0.3">
      <c r="A14454" s="213">
        <v>2016</v>
      </c>
      <c r="B14454" s="213" t="s">
        <v>0</v>
      </c>
      <c r="C14454" s="213" t="s">
        <v>84</v>
      </c>
      <c r="D14454" s="213" t="s">
        <v>9</v>
      </c>
      <c r="E14454" s="213">
        <v>66</v>
      </c>
      <c r="F14454" s="213" t="s">
        <v>222</v>
      </c>
    </row>
    <row r="14455" spans="1:6" x14ac:dyDescent="0.3">
      <c r="A14455" s="213">
        <v>2016</v>
      </c>
      <c r="B14455" s="213" t="s">
        <v>0</v>
      </c>
      <c r="C14455" s="213" t="s">
        <v>84</v>
      </c>
      <c r="D14455" s="213" t="s">
        <v>28</v>
      </c>
      <c r="E14455" s="213">
        <v>54</v>
      </c>
      <c r="F14455" s="213" t="s">
        <v>222</v>
      </c>
    </row>
    <row r="14456" spans="1:6" x14ac:dyDescent="0.3">
      <c r="A14456" s="213">
        <v>2016</v>
      </c>
      <c r="B14456" s="213" t="s">
        <v>0</v>
      </c>
      <c r="C14456" s="213" t="s">
        <v>84</v>
      </c>
      <c r="D14456" s="213" t="s">
        <v>64</v>
      </c>
      <c r="E14456" s="213">
        <v>54</v>
      </c>
      <c r="F14456" s="213" t="s">
        <v>222</v>
      </c>
    </row>
    <row r="14457" spans="1:6" x14ac:dyDescent="0.3">
      <c r="A14457" s="213">
        <v>2016</v>
      </c>
      <c r="B14457" s="213" t="s">
        <v>0</v>
      </c>
      <c r="C14457" s="213" t="s">
        <v>84</v>
      </c>
      <c r="D14457" s="213" t="s">
        <v>73</v>
      </c>
      <c r="E14457" s="213">
        <v>61</v>
      </c>
      <c r="F14457" s="213" t="s">
        <v>222</v>
      </c>
    </row>
    <row r="14458" spans="1:6" x14ac:dyDescent="0.3">
      <c r="A14458" s="213">
        <v>2016</v>
      </c>
      <c r="B14458" s="213" t="s">
        <v>0</v>
      </c>
      <c r="C14458" s="213" t="s">
        <v>84</v>
      </c>
      <c r="D14458" s="213" t="s">
        <v>26</v>
      </c>
      <c r="E14458" s="213">
        <v>38</v>
      </c>
      <c r="F14458" s="213" t="s">
        <v>222</v>
      </c>
    </row>
    <row r="14459" spans="1:6" x14ac:dyDescent="0.3">
      <c r="A14459" s="213">
        <v>2016</v>
      </c>
      <c r="B14459" s="213" t="s">
        <v>0</v>
      </c>
      <c r="C14459" s="213" t="s">
        <v>84</v>
      </c>
      <c r="D14459" s="213" t="s">
        <v>32</v>
      </c>
      <c r="E14459" s="213">
        <v>34</v>
      </c>
      <c r="F14459" s="213" t="s">
        <v>222</v>
      </c>
    </row>
    <row r="14460" spans="1:6" x14ac:dyDescent="0.3">
      <c r="A14460" s="213">
        <v>2016</v>
      </c>
      <c r="B14460" s="213" t="s">
        <v>0</v>
      </c>
      <c r="C14460" s="213" t="s">
        <v>84</v>
      </c>
      <c r="D14460" s="213" t="s">
        <v>46</v>
      </c>
      <c r="E14460" s="213">
        <v>60</v>
      </c>
      <c r="F14460" s="213" t="s">
        <v>222</v>
      </c>
    </row>
    <row r="14461" spans="1:6" x14ac:dyDescent="0.3">
      <c r="A14461" s="213">
        <v>2016</v>
      </c>
      <c r="B14461" s="213" t="s">
        <v>0</v>
      </c>
      <c r="C14461" s="213" t="s">
        <v>84</v>
      </c>
      <c r="D14461" s="213" t="s">
        <v>75</v>
      </c>
      <c r="E14461" s="213">
        <v>35</v>
      </c>
      <c r="F14461" s="213" t="s">
        <v>222</v>
      </c>
    </row>
    <row r="14462" spans="1:6" x14ac:dyDescent="0.3">
      <c r="A14462" s="213">
        <v>2016</v>
      </c>
      <c r="B14462" s="213" t="s">
        <v>0</v>
      </c>
      <c r="C14462" s="213" t="s">
        <v>84</v>
      </c>
      <c r="D14462" s="213" t="s">
        <v>10</v>
      </c>
      <c r="E14462" s="213">
        <v>146</v>
      </c>
      <c r="F14462" s="213" t="s">
        <v>222</v>
      </c>
    </row>
    <row r="14463" spans="1:6" x14ac:dyDescent="0.3">
      <c r="A14463" s="213">
        <v>2016</v>
      </c>
      <c r="B14463" s="213" t="s">
        <v>0</v>
      </c>
      <c r="C14463" s="213" t="s">
        <v>84</v>
      </c>
      <c r="D14463" s="213" t="s">
        <v>15</v>
      </c>
      <c r="E14463" s="213">
        <v>109</v>
      </c>
      <c r="F14463" s="213" t="s">
        <v>222</v>
      </c>
    </row>
    <row r="14464" spans="1:6" x14ac:dyDescent="0.3">
      <c r="A14464" s="213">
        <v>2016</v>
      </c>
      <c r="B14464" s="213" t="s">
        <v>0</v>
      </c>
      <c r="C14464" s="213" t="s">
        <v>84</v>
      </c>
      <c r="D14464" s="213" t="s">
        <v>18</v>
      </c>
      <c r="E14464" s="213">
        <v>88</v>
      </c>
      <c r="F14464" s="213" t="s">
        <v>222</v>
      </c>
    </row>
    <row r="14465" spans="1:6" x14ac:dyDescent="0.3">
      <c r="A14465" s="213">
        <v>2016</v>
      </c>
      <c r="B14465" s="213" t="s">
        <v>0</v>
      </c>
      <c r="C14465" s="213" t="s">
        <v>84</v>
      </c>
      <c r="D14465" s="213" t="s">
        <v>71</v>
      </c>
      <c r="E14465" s="213">
        <v>33</v>
      </c>
      <c r="F14465" s="213" t="s">
        <v>222</v>
      </c>
    </row>
    <row r="14466" spans="1:6" x14ac:dyDescent="0.3">
      <c r="A14466" s="213">
        <v>2016</v>
      </c>
      <c r="B14466" s="213" t="s">
        <v>0</v>
      </c>
      <c r="C14466" s="213" t="s">
        <v>84</v>
      </c>
      <c r="D14466" s="213" t="s">
        <v>20</v>
      </c>
      <c r="E14466" s="213">
        <v>42</v>
      </c>
      <c r="F14466" s="213" t="s">
        <v>222</v>
      </c>
    </row>
    <row r="14467" spans="1:6" x14ac:dyDescent="0.3">
      <c r="A14467" s="213">
        <v>2016</v>
      </c>
      <c r="B14467" s="213" t="s">
        <v>0</v>
      </c>
      <c r="C14467" s="213" t="s">
        <v>84</v>
      </c>
      <c r="D14467" s="213" t="s">
        <v>95</v>
      </c>
      <c r="E14467" s="213">
        <v>73</v>
      </c>
      <c r="F14467" s="213" t="s">
        <v>222</v>
      </c>
    </row>
    <row r="14468" spans="1:6" x14ac:dyDescent="0.3">
      <c r="A14468" s="213">
        <v>2016</v>
      </c>
      <c r="B14468" s="213" t="s">
        <v>0</v>
      </c>
      <c r="C14468" s="213" t="s">
        <v>84</v>
      </c>
      <c r="D14468" s="213" t="s">
        <v>281</v>
      </c>
      <c r="E14468" s="213">
        <v>258</v>
      </c>
      <c r="F14468" s="213" t="s">
        <v>222</v>
      </c>
    </row>
    <row r="14469" spans="1:6" x14ac:dyDescent="0.3">
      <c r="A14469" s="213">
        <v>2016</v>
      </c>
      <c r="B14469" s="213" t="s">
        <v>0</v>
      </c>
      <c r="C14469" s="213" t="s">
        <v>84</v>
      </c>
      <c r="D14469" s="213" t="s">
        <v>145</v>
      </c>
      <c r="E14469" s="292">
        <v>5721</v>
      </c>
      <c r="F14469" s="213" t="s">
        <v>222</v>
      </c>
    </row>
    <row r="14470" spans="1:6" x14ac:dyDescent="0.3">
      <c r="A14470" s="213">
        <v>2016</v>
      </c>
      <c r="B14470" s="213" t="s">
        <v>0</v>
      </c>
      <c r="C14470" s="213" t="s">
        <v>84</v>
      </c>
      <c r="D14470" s="213" t="s">
        <v>146</v>
      </c>
      <c r="E14470" s="213">
        <v>584</v>
      </c>
      <c r="F14470" s="213" t="s">
        <v>222</v>
      </c>
    </row>
    <row r="14471" spans="1:6" x14ac:dyDescent="0.3">
      <c r="A14471" s="213">
        <v>2016</v>
      </c>
      <c r="B14471" s="213" t="s">
        <v>0</v>
      </c>
      <c r="C14471" s="213" t="s">
        <v>84</v>
      </c>
      <c r="D14471" s="213" t="s">
        <v>147</v>
      </c>
      <c r="E14471" s="292">
        <v>5855</v>
      </c>
      <c r="F14471" s="213" t="s">
        <v>222</v>
      </c>
    </row>
    <row r="14472" spans="1:6" x14ac:dyDescent="0.3">
      <c r="A14472" s="213">
        <v>2016</v>
      </c>
      <c r="B14472" s="213" t="s">
        <v>0</v>
      </c>
      <c r="C14472" s="213" t="s">
        <v>293</v>
      </c>
      <c r="D14472" s="213" t="s">
        <v>35</v>
      </c>
      <c r="E14472" s="213">
        <v>41</v>
      </c>
      <c r="F14472" s="213" t="s">
        <v>222</v>
      </c>
    </row>
    <row r="14473" spans="1:6" x14ac:dyDescent="0.3">
      <c r="A14473" s="213">
        <v>2016</v>
      </c>
      <c r="B14473" s="213" t="s">
        <v>0</v>
      </c>
      <c r="C14473" s="213" t="s">
        <v>293</v>
      </c>
      <c r="D14473" s="213" t="s">
        <v>41</v>
      </c>
      <c r="E14473" s="213">
        <v>32</v>
      </c>
      <c r="F14473" s="213" t="s">
        <v>222</v>
      </c>
    </row>
    <row r="14474" spans="1:6" x14ac:dyDescent="0.3">
      <c r="A14474" s="213">
        <v>2016</v>
      </c>
      <c r="B14474" s="213" t="s">
        <v>0</v>
      </c>
      <c r="C14474" s="213" t="s">
        <v>293</v>
      </c>
      <c r="D14474" s="213" t="s">
        <v>79</v>
      </c>
      <c r="E14474" s="213">
        <v>120</v>
      </c>
      <c r="F14474" s="213" t="s">
        <v>222</v>
      </c>
    </row>
    <row r="14475" spans="1:6" x14ac:dyDescent="0.3">
      <c r="A14475" s="213">
        <v>2016</v>
      </c>
      <c r="B14475" s="213" t="s">
        <v>0</v>
      </c>
      <c r="C14475" s="213" t="s">
        <v>293</v>
      </c>
      <c r="D14475" s="213" t="s">
        <v>17</v>
      </c>
      <c r="E14475" s="213">
        <v>96</v>
      </c>
      <c r="F14475" s="213" t="s">
        <v>222</v>
      </c>
    </row>
    <row r="14476" spans="1:6" x14ac:dyDescent="0.3">
      <c r="A14476" s="213">
        <v>2016</v>
      </c>
      <c r="B14476" s="213" t="s">
        <v>0</v>
      </c>
      <c r="C14476" s="213" t="s">
        <v>293</v>
      </c>
      <c r="D14476" s="213" t="s">
        <v>11</v>
      </c>
      <c r="E14476" s="213">
        <v>166</v>
      </c>
      <c r="F14476" s="213" t="s">
        <v>222</v>
      </c>
    </row>
    <row r="14477" spans="1:6" x14ac:dyDescent="0.3">
      <c r="A14477" s="213">
        <v>2016</v>
      </c>
      <c r="B14477" s="213" t="s">
        <v>0</v>
      </c>
      <c r="C14477" s="213" t="s">
        <v>293</v>
      </c>
      <c r="D14477" s="213" t="s">
        <v>56</v>
      </c>
      <c r="E14477" s="213">
        <v>69</v>
      </c>
      <c r="F14477" s="213" t="s">
        <v>222</v>
      </c>
    </row>
    <row r="14478" spans="1:6" x14ac:dyDescent="0.3">
      <c r="A14478" s="213">
        <v>2016</v>
      </c>
      <c r="B14478" s="213" t="s">
        <v>0</v>
      </c>
      <c r="C14478" s="213" t="s">
        <v>293</v>
      </c>
      <c r="D14478" s="213" t="s">
        <v>29</v>
      </c>
      <c r="E14478" s="213">
        <v>46</v>
      </c>
      <c r="F14478" s="213" t="s">
        <v>222</v>
      </c>
    </row>
    <row r="14479" spans="1:6" x14ac:dyDescent="0.3">
      <c r="A14479" s="213">
        <v>2016</v>
      </c>
      <c r="B14479" s="213" t="s">
        <v>0</v>
      </c>
      <c r="C14479" s="213" t="s">
        <v>293</v>
      </c>
      <c r="D14479" s="213" t="s">
        <v>47</v>
      </c>
      <c r="E14479" s="213">
        <v>100</v>
      </c>
      <c r="F14479" s="213" t="s">
        <v>222</v>
      </c>
    </row>
    <row r="14480" spans="1:6" x14ac:dyDescent="0.3">
      <c r="A14480" s="213">
        <v>2016</v>
      </c>
      <c r="B14480" s="213" t="s">
        <v>0</v>
      </c>
      <c r="C14480" s="213" t="s">
        <v>293</v>
      </c>
      <c r="D14480" s="213" t="s">
        <v>74</v>
      </c>
      <c r="E14480" s="213">
        <v>154</v>
      </c>
      <c r="F14480" s="213" t="s">
        <v>222</v>
      </c>
    </row>
    <row r="14481" spans="1:6" x14ac:dyDescent="0.3">
      <c r="A14481" s="213">
        <v>2016</v>
      </c>
      <c r="B14481" s="213" t="s">
        <v>0</v>
      </c>
      <c r="C14481" s="213" t="s">
        <v>293</v>
      </c>
      <c r="D14481" s="213" t="s">
        <v>33</v>
      </c>
      <c r="E14481" s="213">
        <v>34</v>
      </c>
      <c r="F14481" s="213" t="s">
        <v>222</v>
      </c>
    </row>
    <row r="14482" spans="1:6" x14ac:dyDescent="0.3">
      <c r="A14482" s="213">
        <v>2016</v>
      </c>
      <c r="B14482" s="213" t="s">
        <v>0</v>
      </c>
      <c r="C14482" s="213" t="s">
        <v>293</v>
      </c>
      <c r="D14482" s="213" t="s">
        <v>60</v>
      </c>
      <c r="E14482" s="213">
        <v>30</v>
      </c>
      <c r="F14482" s="213" t="s">
        <v>222</v>
      </c>
    </row>
    <row r="14483" spans="1:6" x14ac:dyDescent="0.3">
      <c r="A14483" s="213">
        <v>2016</v>
      </c>
      <c r="B14483" s="213" t="s">
        <v>0</v>
      </c>
      <c r="C14483" s="213" t="s">
        <v>293</v>
      </c>
      <c r="D14483" s="213" t="s">
        <v>25</v>
      </c>
      <c r="E14483" s="213">
        <v>97</v>
      </c>
      <c r="F14483" s="213" t="s">
        <v>222</v>
      </c>
    </row>
    <row r="14484" spans="1:6" x14ac:dyDescent="0.3">
      <c r="A14484" s="213">
        <v>2016</v>
      </c>
      <c r="B14484" s="213" t="s">
        <v>0</v>
      </c>
      <c r="C14484" s="213" t="s">
        <v>293</v>
      </c>
      <c r="D14484" s="213" t="s">
        <v>7</v>
      </c>
      <c r="E14484" s="213">
        <v>95</v>
      </c>
      <c r="F14484" s="213" t="s">
        <v>222</v>
      </c>
    </row>
    <row r="14485" spans="1:6" x14ac:dyDescent="0.3">
      <c r="A14485" s="213">
        <v>2016</v>
      </c>
      <c r="B14485" s="213" t="s">
        <v>0</v>
      </c>
      <c r="C14485" s="213" t="s">
        <v>293</v>
      </c>
      <c r="D14485" s="213" t="s">
        <v>36</v>
      </c>
      <c r="E14485" s="213">
        <v>51</v>
      </c>
      <c r="F14485" s="213" t="s">
        <v>222</v>
      </c>
    </row>
    <row r="14486" spans="1:6" x14ac:dyDescent="0.3">
      <c r="A14486" s="213">
        <v>2016</v>
      </c>
      <c r="B14486" s="213" t="s">
        <v>0</v>
      </c>
      <c r="C14486" s="213" t="s">
        <v>293</v>
      </c>
      <c r="D14486" s="213" t="s">
        <v>21</v>
      </c>
      <c r="E14486" s="213">
        <v>38</v>
      </c>
      <c r="F14486" s="213" t="s">
        <v>222</v>
      </c>
    </row>
    <row r="14487" spans="1:6" x14ac:dyDescent="0.3">
      <c r="A14487" s="213">
        <v>2016</v>
      </c>
      <c r="B14487" s="213" t="s">
        <v>0</v>
      </c>
      <c r="C14487" s="213" t="s">
        <v>293</v>
      </c>
      <c r="D14487" s="213" t="s">
        <v>16</v>
      </c>
      <c r="E14487" s="213">
        <v>77</v>
      </c>
      <c r="F14487" s="213" t="s">
        <v>222</v>
      </c>
    </row>
    <row r="14488" spans="1:6" x14ac:dyDescent="0.3">
      <c r="A14488" s="213">
        <v>2016</v>
      </c>
      <c r="B14488" s="213" t="s">
        <v>0</v>
      </c>
      <c r="C14488" s="213" t="s">
        <v>293</v>
      </c>
      <c r="D14488" s="213" t="s">
        <v>2</v>
      </c>
      <c r="E14488" s="213">
        <v>206</v>
      </c>
      <c r="F14488" s="213" t="s">
        <v>222</v>
      </c>
    </row>
    <row r="14489" spans="1:6" x14ac:dyDescent="0.3">
      <c r="A14489" s="213">
        <v>2016</v>
      </c>
      <c r="B14489" s="213" t="s">
        <v>0</v>
      </c>
      <c r="C14489" s="213" t="s">
        <v>293</v>
      </c>
      <c r="D14489" s="213" t="s">
        <v>4</v>
      </c>
      <c r="E14489" s="213">
        <v>230</v>
      </c>
      <c r="F14489" s="213" t="s">
        <v>222</v>
      </c>
    </row>
    <row r="14490" spans="1:6" x14ac:dyDescent="0.3">
      <c r="A14490" s="213">
        <v>2016</v>
      </c>
      <c r="B14490" s="213" t="s">
        <v>0</v>
      </c>
      <c r="C14490" s="213" t="s">
        <v>293</v>
      </c>
      <c r="D14490" s="213" t="s">
        <v>8</v>
      </c>
      <c r="E14490" s="213">
        <v>76</v>
      </c>
      <c r="F14490" s="213" t="s">
        <v>222</v>
      </c>
    </row>
    <row r="14491" spans="1:6" x14ac:dyDescent="0.3">
      <c r="A14491" s="213">
        <v>2016</v>
      </c>
      <c r="B14491" s="213" t="s">
        <v>0</v>
      </c>
      <c r="C14491" s="213" t="s">
        <v>293</v>
      </c>
      <c r="D14491" s="213" t="s">
        <v>78</v>
      </c>
      <c r="E14491" s="213">
        <v>145</v>
      </c>
      <c r="F14491" s="213" t="s">
        <v>222</v>
      </c>
    </row>
    <row r="14492" spans="1:6" x14ac:dyDescent="0.3">
      <c r="A14492" s="213">
        <v>2016</v>
      </c>
      <c r="B14492" s="213" t="s">
        <v>0</v>
      </c>
      <c r="C14492" s="213" t="s">
        <v>293</v>
      </c>
      <c r="D14492" s="213" t="s">
        <v>27</v>
      </c>
      <c r="E14492" s="213">
        <v>84</v>
      </c>
      <c r="F14492" s="213" t="s">
        <v>222</v>
      </c>
    </row>
    <row r="14493" spans="1:6" x14ac:dyDescent="0.3">
      <c r="A14493" s="213">
        <v>2016</v>
      </c>
      <c r="B14493" s="213" t="s">
        <v>0</v>
      </c>
      <c r="C14493" s="213" t="s">
        <v>293</v>
      </c>
      <c r="D14493" s="213" t="s">
        <v>13</v>
      </c>
      <c r="E14493" s="213">
        <v>55</v>
      </c>
      <c r="F14493" s="213" t="s">
        <v>222</v>
      </c>
    </row>
    <row r="14494" spans="1:6" x14ac:dyDescent="0.3">
      <c r="A14494" s="213">
        <v>2016</v>
      </c>
      <c r="B14494" s="213" t="s">
        <v>0</v>
      </c>
      <c r="C14494" s="213" t="s">
        <v>293</v>
      </c>
      <c r="D14494" s="213" t="s">
        <v>70</v>
      </c>
      <c r="E14494" s="213">
        <v>198</v>
      </c>
      <c r="F14494" s="213" t="s">
        <v>222</v>
      </c>
    </row>
    <row r="14495" spans="1:6" x14ac:dyDescent="0.3">
      <c r="A14495" s="213">
        <v>2016</v>
      </c>
      <c r="B14495" s="213" t="s">
        <v>0</v>
      </c>
      <c r="C14495" s="213" t="s">
        <v>293</v>
      </c>
      <c r="D14495" s="213" t="s">
        <v>6</v>
      </c>
      <c r="E14495" s="213">
        <v>212</v>
      </c>
      <c r="F14495" s="213" t="s">
        <v>222</v>
      </c>
    </row>
    <row r="14496" spans="1:6" x14ac:dyDescent="0.3">
      <c r="A14496" s="213">
        <v>2016</v>
      </c>
      <c r="B14496" s="213" t="s">
        <v>0</v>
      </c>
      <c r="C14496" s="213" t="s">
        <v>293</v>
      </c>
      <c r="D14496" s="213" t="s">
        <v>62</v>
      </c>
      <c r="E14496" s="213">
        <v>83</v>
      </c>
      <c r="F14496" s="213" t="s">
        <v>222</v>
      </c>
    </row>
    <row r="14497" spans="1:6" x14ac:dyDescent="0.3">
      <c r="A14497" s="213">
        <v>2016</v>
      </c>
      <c r="B14497" s="213" t="s">
        <v>0</v>
      </c>
      <c r="C14497" s="213" t="s">
        <v>293</v>
      </c>
      <c r="D14497" s="213" t="s">
        <v>5</v>
      </c>
      <c r="E14497" s="213">
        <v>161</v>
      </c>
      <c r="F14497" s="213" t="s">
        <v>222</v>
      </c>
    </row>
    <row r="14498" spans="1:6" x14ac:dyDescent="0.3">
      <c r="A14498" s="213">
        <v>2016</v>
      </c>
      <c r="B14498" s="213" t="s">
        <v>0</v>
      </c>
      <c r="C14498" s="213" t="s">
        <v>293</v>
      </c>
      <c r="D14498" s="213" t="s">
        <v>76</v>
      </c>
      <c r="E14498" s="213">
        <v>103</v>
      </c>
      <c r="F14498" s="213" t="s">
        <v>222</v>
      </c>
    </row>
    <row r="14499" spans="1:6" x14ac:dyDescent="0.3">
      <c r="A14499" s="213">
        <v>2016</v>
      </c>
      <c r="B14499" s="213" t="s">
        <v>0</v>
      </c>
      <c r="C14499" s="213" t="s">
        <v>293</v>
      </c>
      <c r="D14499" s="213" t="s">
        <v>43</v>
      </c>
      <c r="E14499" s="213">
        <v>31</v>
      </c>
      <c r="F14499" s="213" t="s">
        <v>222</v>
      </c>
    </row>
    <row r="14500" spans="1:6" x14ac:dyDescent="0.3">
      <c r="A14500" s="213">
        <v>2016</v>
      </c>
      <c r="B14500" s="213" t="s">
        <v>0</v>
      </c>
      <c r="C14500" s="213" t="s">
        <v>293</v>
      </c>
      <c r="D14500" s="213" t="s">
        <v>23</v>
      </c>
      <c r="E14500" s="213">
        <v>36</v>
      </c>
      <c r="F14500" s="213" t="s">
        <v>222</v>
      </c>
    </row>
    <row r="14501" spans="1:6" x14ac:dyDescent="0.3">
      <c r="A14501" s="213">
        <v>2016</v>
      </c>
      <c r="B14501" s="213" t="s">
        <v>0</v>
      </c>
      <c r="C14501" s="213" t="s">
        <v>293</v>
      </c>
      <c r="D14501" s="213" t="s">
        <v>278</v>
      </c>
      <c r="E14501" s="213">
        <v>57</v>
      </c>
      <c r="F14501" s="213" t="s">
        <v>222</v>
      </c>
    </row>
    <row r="14502" spans="1:6" x14ac:dyDescent="0.3">
      <c r="A14502" s="213">
        <v>2016</v>
      </c>
      <c r="B14502" s="213" t="s">
        <v>0</v>
      </c>
      <c r="C14502" s="213" t="s">
        <v>293</v>
      </c>
      <c r="D14502" s="213" t="s">
        <v>19</v>
      </c>
      <c r="E14502" s="213">
        <v>33</v>
      </c>
      <c r="F14502" s="213" t="s">
        <v>222</v>
      </c>
    </row>
    <row r="14503" spans="1:6" x14ac:dyDescent="0.3">
      <c r="A14503" s="213">
        <v>2016</v>
      </c>
      <c r="B14503" s="213" t="s">
        <v>0</v>
      </c>
      <c r="C14503" s="213" t="s">
        <v>293</v>
      </c>
      <c r="D14503" s="213" t="s">
        <v>48</v>
      </c>
      <c r="E14503" s="213">
        <v>48</v>
      </c>
      <c r="F14503" s="213" t="s">
        <v>222</v>
      </c>
    </row>
    <row r="14504" spans="1:6" x14ac:dyDescent="0.3">
      <c r="A14504" s="213">
        <v>2016</v>
      </c>
      <c r="B14504" s="213" t="s">
        <v>0</v>
      </c>
      <c r="C14504" s="213" t="s">
        <v>293</v>
      </c>
      <c r="D14504" s="213" t="s">
        <v>34</v>
      </c>
      <c r="E14504" s="213">
        <v>32</v>
      </c>
      <c r="F14504" s="213" t="s">
        <v>222</v>
      </c>
    </row>
    <row r="14505" spans="1:6" x14ac:dyDescent="0.3">
      <c r="A14505" s="213">
        <v>2016</v>
      </c>
      <c r="B14505" s="213" t="s">
        <v>0</v>
      </c>
      <c r="C14505" s="213" t="s">
        <v>293</v>
      </c>
      <c r="D14505" s="213" t="s">
        <v>3</v>
      </c>
      <c r="E14505" s="213">
        <v>205</v>
      </c>
      <c r="F14505" s="213" t="s">
        <v>222</v>
      </c>
    </row>
    <row r="14506" spans="1:6" x14ac:dyDescent="0.3">
      <c r="A14506" s="213">
        <v>2016</v>
      </c>
      <c r="B14506" s="213" t="s">
        <v>0</v>
      </c>
      <c r="C14506" s="213" t="s">
        <v>293</v>
      </c>
      <c r="D14506" s="213" t="s">
        <v>80</v>
      </c>
      <c r="E14506" s="213">
        <v>52</v>
      </c>
      <c r="F14506" s="213" t="s">
        <v>222</v>
      </c>
    </row>
    <row r="14507" spans="1:6" x14ac:dyDescent="0.3">
      <c r="A14507" s="213">
        <v>2016</v>
      </c>
      <c r="B14507" s="213" t="s">
        <v>0</v>
      </c>
      <c r="C14507" s="213" t="s">
        <v>293</v>
      </c>
      <c r="D14507" s="213" t="s">
        <v>39</v>
      </c>
      <c r="E14507" s="213">
        <v>130</v>
      </c>
      <c r="F14507" s="213" t="s">
        <v>222</v>
      </c>
    </row>
    <row r="14508" spans="1:6" x14ac:dyDescent="0.3">
      <c r="A14508" s="213">
        <v>2016</v>
      </c>
      <c r="B14508" s="213" t="s">
        <v>0</v>
      </c>
      <c r="C14508" s="213" t="s">
        <v>293</v>
      </c>
      <c r="D14508" s="213" t="s">
        <v>14</v>
      </c>
      <c r="E14508" s="213">
        <v>133</v>
      </c>
      <c r="F14508" s="213" t="s">
        <v>222</v>
      </c>
    </row>
    <row r="14509" spans="1:6" x14ac:dyDescent="0.3">
      <c r="A14509" s="213">
        <v>2016</v>
      </c>
      <c r="B14509" s="213" t="s">
        <v>0</v>
      </c>
      <c r="C14509" s="213" t="s">
        <v>293</v>
      </c>
      <c r="D14509" s="213" t="s">
        <v>69</v>
      </c>
      <c r="E14509" s="213">
        <v>35</v>
      </c>
      <c r="F14509" s="213" t="s">
        <v>222</v>
      </c>
    </row>
    <row r="14510" spans="1:6" x14ac:dyDescent="0.3">
      <c r="A14510" s="213">
        <v>2016</v>
      </c>
      <c r="B14510" s="213" t="s">
        <v>0</v>
      </c>
      <c r="C14510" s="213" t="s">
        <v>293</v>
      </c>
      <c r="D14510" s="213" t="s">
        <v>24</v>
      </c>
      <c r="E14510" s="213">
        <v>116</v>
      </c>
      <c r="F14510" s="213" t="s">
        <v>222</v>
      </c>
    </row>
    <row r="14511" spans="1:6" x14ac:dyDescent="0.3">
      <c r="A14511" s="213">
        <v>2016</v>
      </c>
      <c r="B14511" s="213" t="s">
        <v>0</v>
      </c>
      <c r="C14511" s="213" t="s">
        <v>293</v>
      </c>
      <c r="D14511" s="213" t="s">
        <v>9</v>
      </c>
      <c r="E14511" s="213">
        <v>86</v>
      </c>
      <c r="F14511" s="213" t="s">
        <v>222</v>
      </c>
    </row>
    <row r="14512" spans="1:6" x14ac:dyDescent="0.3">
      <c r="A14512" s="213">
        <v>2016</v>
      </c>
      <c r="B14512" s="213" t="s">
        <v>0</v>
      </c>
      <c r="C14512" s="213" t="s">
        <v>293</v>
      </c>
      <c r="D14512" s="213" t="s">
        <v>67</v>
      </c>
      <c r="E14512" s="213">
        <v>33</v>
      </c>
      <c r="F14512" s="213" t="s">
        <v>222</v>
      </c>
    </row>
    <row r="14513" spans="1:6" x14ac:dyDescent="0.3">
      <c r="A14513" s="213">
        <v>2016</v>
      </c>
      <c r="B14513" s="213" t="s">
        <v>0</v>
      </c>
      <c r="C14513" s="213" t="s">
        <v>293</v>
      </c>
      <c r="D14513" s="213" t="s">
        <v>28</v>
      </c>
      <c r="E14513" s="213">
        <v>64</v>
      </c>
      <c r="F14513" s="213" t="s">
        <v>222</v>
      </c>
    </row>
    <row r="14514" spans="1:6" x14ac:dyDescent="0.3">
      <c r="A14514" s="213">
        <v>2016</v>
      </c>
      <c r="B14514" s="213" t="s">
        <v>0</v>
      </c>
      <c r="C14514" s="213" t="s">
        <v>293</v>
      </c>
      <c r="D14514" s="213" t="s">
        <v>31</v>
      </c>
      <c r="E14514" s="213">
        <v>73</v>
      </c>
      <c r="F14514" s="213" t="s">
        <v>222</v>
      </c>
    </row>
    <row r="14515" spans="1:6" x14ac:dyDescent="0.3">
      <c r="A14515" s="213">
        <v>2016</v>
      </c>
      <c r="B14515" s="213" t="s">
        <v>0</v>
      </c>
      <c r="C14515" s="213" t="s">
        <v>293</v>
      </c>
      <c r="D14515" s="213" t="s">
        <v>64</v>
      </c>
      <c r="E14515" s="213">
        <v>77</v>
      </c>
      <c r="F14515" s="213" t="s">
        <v>222</v>
      </c>
    </row>
    <row r="14516" spans="1:6" x14ac:dyDescent="0.3">
      <c r="A14516" s="213">
        <v>2016</v>
      </c>
      <c r="B14516" s="213" t="s">
        <v>0</v>
      </c>
      <c r="C14516" s="213" t="s">
        <v>293</v>
      </c>
      <c r="D14516" s="213" t="s">
        <v>280</v>
      </c>
      <c r="E14516" s="213">
        <v>36</v>
      </c>
      <c r="F14516" s="213" t="s">
        <v>222</v>
      </c>
    </row>
    <row r="14517" spans="1:6" x14ac:dyDescent="0.3">
      <c r="A14517" s="213">
        <v>2016</v>
      </c>
      <c r="B14517" s="213" t="s">
        <v>0</v>
      </c>
      <c r="C14517" s="213" t="s">
        <v>293</v>
      </c>
      <c r="D14517" s="213" t="s">
        <v>73</v>
      </c>
      <c r="E14517" s="213">
        <v>93</v>
      </c>
      <c r="F14517" s="213" t="s">
        <v>222</v>
      </c>
    </row>
    <row r="14518" spans="1:6" x14ac:dyDescent="0.3">
      <c r="A14518" s="213">
        <v>2016</v>
      </c>
      <c r="B14518" s="213" t="s">
        <v>0</v>
      </c>
      <c r="C14518" s="213" t="s">
        <v>293</v>
      </c>
      <c r="D14518" s="213" t="s">
        <v>26</v>
      </c>
      <c r="E14518" s="213">
        <v>44</v>
      </c>
      <c r="F14518" s="213" t="s">
        <v>222</v>
      </c>
    </row>
    <row r="14519" spans="1:6" x14ac:dyDescent="0.3">
      <c r="A14519" s="213">
        <v>2016</v>
      </c>
      <c r="B14519" s="213" t="s">
        <v>0</v>
      </c>
      <c r="C14519" s="213" t="s">
        <v>293</v>
      </c>
      <c r="D14519" s="213" t="s">
        <v>32</v>
      </c>
      <c r="E14519" s="213">
        <v>52</v>
      </c>
      <c r="F14519" s="213" t="s">
        <v>222</v>
      </c>
    </row>
    <row r="14520" spans="1:6" x14ac:dyDescent="0.3">
      <c r="A14520" s="213">
        <v>2016</v>
      </c>
      <c r="B14520" s="213" t="s">
        <v>0</v>
      </c>
      <c r="C14520" s="213" t="s">
        <v>293</v>
      </c>
      <c r="D14520" s="213" t="s">
        <v>46</v>
      </c>
      <c r="E14520" s="213">
        <v>176</v>
      </c>
      <c r="F14520" s="213" t="s">
        <v>222</v>
      </c>
    </row>
    <row r="14521" spans="1:6" x14ac:dyDescent="0.3">
      <c r="A14521" s="213">
        <v>2016</v>
      </c>
      <c r="B14521" s="213" t="s">
        <v>0</v>
      </c>
      <c r="C14521" s="213" t="s">
        <v>293</v>
      </c>
      <c r="D14521" s="213" t="s">
        <v>75</v>
      </c>
      <c r="E14521" s="213">
        <v>83</v>
      </c>
      <c r="F14521" s="213" t="s">
        <v>222</v>
      </c>
    </row>
    <row r="14522" spans="1:6" x14ac:dyDescent="0.3">
      <c r="A14522" s="213">
        <v>2016</v>
      </c>
      <c r="B14522" s="213" t="s">
        <v>0</v>
      </c>
      <c r="C14522" s="213" t="s">
        <v>293</v>
      </c>
      <c r="D14522" s="213" t="s">
        <v>10</v>
      </c>
      <c r="E14522" s="213">
        <v>173</v>
      </c>
      <c r="F14522" s="213" t="s">
        <v>222</v>
      </c>
    </row>
    <row r="14523" spans="1:6" x14ac:dyDescent="0.3">
      <c r="A14523" s="213">
        <v>2016</v>
      </c>
      <c r="B14523" s="213" t="s">
        <v>0</v>
      </c>
      <c r="C14523" s="213" t="s">
        <v>293</v>
      </c>
      <c r="D14523" s="213" t="s">
        <v>15</v>
      </c>
      <c r="E14523" s="213">
        <v>118</v>
      </c>
      <c r="F14523" s="213" t="s">
        <v>222</v>
      </c>
    </row>
    <row r="14524" spans="1:6" x14ac:dyDescent="0.3">
      <c r="A14524" s="213">
        <v>2016</v>
      </c>
      <c r="B14524" s="213" t="s">
        <v>0</v>
      </c>
      <c r="C14524" s="213" t="s">
        <v>293</v>
      </c>
      <c r="D14524" s="213" t="s">
        <v>18</v>
      </c>
      <c r="E14524" s="213">
        <v>203</v>
      </c>
      <c r="F14524" s="213" t="s">
        <v>222</v>
      </c>
    </row>
    <row r="14525" spans="1:6" x14ac:dyDescent="0.3">
      <c r="A14525" s="213">
        <v>2016</v>
      </c>
      <c r="B14525" s="213" t="s">
        <v>0</v>
      </c>
      <c r="C14525" s="213" t="s">
        <v>293</v>
      </c>
      <c r="D14525" s="213" t="s">
        <v>77</v>
      </c>
      <c r="E14525" s="213">
        <v>68</v>
      </c>
      <c r="F14525" s="213" t="s">
        <v>222</v>
      </c>
    </row>
    <row r="14526" spans="1:6" x14ac:dyDescent="0.3">
      <c r="A14526" s="213">
        <v>2016</v>
      </c>
      <c r="B14526" s="213" t="s">
        <v>0</v>
      </c>
      <c r="C14526" s="213" t="s">
        <v>293</v>
      </c>
      <c r="D14526" s="213" t="s">
        <v>71</v>
      </c>
      <c r="E14526" s="213">
        <v>43</v>
      </c>
      <c r="F14526" s="213" t="s">
        <v>222</v>
      </c>
    </row>
    <row r="14527" spans="1:6" x14ac:dyDescent="0.3">
      <c r="A14527" s="213">
        <v>2016</v>
      </c>
      <c r="B14527" s="213" t="s">
        <v>0</v>
      </c>
      <c r="C14527" s="213" t="s">
        <v>293</v>
      </c>
      <c r="D14527" s="213" t="s">
        <v>20</v>
      </c>
      <c r="E14527" s="213">
        <v>98</v>
      </c>
      <c r="F14527" s="213" t="s">
        <v>222</v>
      </c>
    </row>
    <row r="14528" spans="1:6" x14ac:dyDescent="0.3">
      <c r="A14528" s="213">
        <v>2016</v>
      </c>
      <c r="B14528" s="213" t="s">
        <v>0</v>
      </c>
      <c r="C14528" s="213" t="s">
        <v>293</v>
      </c>
      <c r="D14528" s="213" t="s">
        <v>95</v>
      </c>
      <c r="E14528" s="213">
        <v>122</v>
      </c>
      <c r="F14528" s="213" t="s">
        <v>222</v>
      </c>
    </row>
    <row r="14529" spans="1:6" x14ac:dyDescent="0.3">
      <c r="A14529" s="213">
        <v>2016</v>
      </c>
      <c r="B14529" s="213" t="s">
        <v>0</v>
      </c>
      <c r="C14529" s="213" t="s">
        <v>293</v>
      </c>
      <c r="D14529" s="213" t="s">
        <v>281</v>
      </c>
      <c r="E14529" s="213">
        <v>481</v>
      </c>
      <c r="F14529" s="213" t="s">
        <v>222</v>
      </c>
    </row>
    <row r="14530" spans="1:6" x14ac:dyDescent="0.3">
      <c r="A14530" s="213">
        <v>2016</v>
      </c>
      <c r="B14530" s="213" t="s">
        <v>0</v>
      </c>
      <c r="C14530" s="213" t="s">
        <v>293</v>
      </c>
      <c r="D14530" s="213" t="s">
        <v>282</v>
      </c>
      <c r="E14530" s="213">
        <v>34</v>
      </c>
      <c r="F14530" s="213" t="s">
        <v>222</v>
      </c>
    </row>
    <row r="14531" spans="1:6" x14ac:dyDescent="0.3">
      <c r="A14531" s="213">
        <v>2016</v>
      </c>
      <c r="B14531" s="213" t="s">
        <v>0</v>
      </c>
      <c r="C14531" s="213" t="s">
        <v>293</v>
      </c>
      <c r="D14531" s="213" t="s">
        <v>145</v>
      </c>
      <c r="E14531" s="213">
        <v>902</v>
      </c>
      <c r="F14531" s="213" t="s">
        <v>222</v>
      </c>
    </row>
    <row r="14532" spans="1:6" x14ac:dyDescent="0.3">
      <c r="A14532" s="213">
        <v>2016</v>
      </c>
      <c r="B14532" s="213" t="s">
        <v>0</v>
      </c>
      <c r="C14532" s="213" t="s">
        <v>293</v>
      </c>
      <c r="D14532" s="213" t="s">
        <v>146</v>
      </c>
      <c r="E14532" s="292">
        <v>2033</v>
      </c>
      <c r="F14532" s="213" t="s">
        <v>222</v>
      </c>
    </row>
    <row r="14533" spans="1:6" x14ac:dyDescent="0.3">
      <c r="A14533" s="213">
        <v>2016</v>
      </c>
      <c r="B14533" s="213" t="s">
        <v>0</v>
      </c>
      <c r="C14533" s="213" t="s">
        <v>293</v>
      </c>
      <c r="D14533" s="213" t="s">
        <v>147</v>
      </c>
      <c r="E14533" s="292">
        <v>2747</v>
      </c>
      <c r="F14533" s="213" t="s">
        <v>222</v>
      </c>
    </row>
    <row r="14534" spans="1:6" x14ac:dyDescent="0.3">
      <c r="A14534" s="213">
        <v>2016</v>
      </c>
      <c r="B14534" s="213" t="s">
        <v>0</v>
      </c>
      <c r="C14534" s="213" t="s">
        <v>140</v>
      </c>
      <c r="D14534" s="213" t="s">
        <v>35</v>
      </c>
      <c r="E14534" s="213">
        <v>449</v>
      </c>
      <c r="F14534" s="213" t="s">
        <v>222</v>
      </c>
    </row>
    <row r="14535" spans="1:6" x14ac:dyDescent="0.3">
      <c r="A14535" s="213">
        <v>2016</v>
      </c>
      <c r="B14535" s="213" t="s">
        <v>0</v>
      </c>
      <c r="C14535" s="213" t="s">
        <v>140</v>
      </c>
      <c r="D14535" s="213" t="s">
        <v>41</v>
      </c>
      <c r="E14535" s="213">
        <v>332</v>
      </c>
      <c r="F14535" s="213" t="s">
        <v>222</v>
      </c>
    </row>
    <row r="14536" spans="1:6" x14ac:dyDescent="0.3">
      <c r="A14536" s="213">
        <v>2016</v>
      </c>
      <c r="B14536" s="213" t="s">
        <v>0</v>
      </c>
      <c r="C14536" s="213" t="s">
        <v>140</v>
      </c>
      <c r="D14536" s="213" t="s">
        <v>59</v>
      </c>
      <c r="E14536" s="213">
        <v>619</v>
      </c>
      <c r="F14536" s="213" t="s">
        <v>222</v>
      </c>
    </row>
    <row r="14537" spans="1:6" x14ac:dyDescent="0.3">
      <c r="A14537" s="213">
        <v>2016</v>
      </c>
      <c r="B14537" s="213" t="s">
        <v>0</v>
      </c>
      <c r="C14537" s="213" t="s">
        <v>140</v>
      </c>
      <c r="D14537" s="213" t="s">
        <v>79</v>
      </c>
      <c r="E14537" s="292">
        <v>7386</v>
      </c>
      <c r="F14537" s="213" t="s">
        <v>222</v>
      </c>
    </row>
    <row r="14538" spans="1:6" x14ac:dyDescent="0.3">
      <c r="A14538" s="213">
        <v>2016</v>
      </c>
      <c r="B14538" s="213" t="s">
        <v>0</v>
      </c>
      <c r="C14538" s="213" t="s">
        <v>140</v>
      </c>
      <c r="D14538" s="213" t="s">
        <v>17</v>
      </c>
      <c r="E14538" s="292">
        <v>4771</v>
      </c>
      <c r="F14538" s="213" t="s">
        <v>222</v>
      </c>
    </row>
    <row r="14539" spans="1:6" x14ac:dyDescent="0.3">
      <c r="A14539" s="213">
        <v>2016</v>
      </c>
      <c r="B14539" s="213" t="s">
        <v>0</v>
      </c>
      <c r="C14539" s="213" t="s">
        <v>140</v>
      </c>
      <c r="D14539" s="213" t="s">
        <v>274</v>
      </c>
      <c r="E14539" s="213">
        <v>568</v>
      </c>
      <c r="F14539" s="213" t="s">
        <v>222</v>
      </c>
    </row>
    <row r="14540" spans="1:6" x14ac:dyDescent="0.3">
      <c r="A14540" s="213">
        <v>2016</v>
      </c>
      <c r="B14540" s="213" t="s">
        <v>0</v>
      </c>
      <c r="C14540" s="213" t="s">
        <v>140</v>
      </c>
      <c r="D14540" s="213" t="s">
        <v>66</v>
      </c>
      <c r="E14540" s="292">
        <v>1294</v>
      </c>
      <c r="F14540" s="213" t="s">
        <v>222</v>
      </c>
    </row>
    <row r="14541" spans="1:6" x14ac:dyDescent="0.3">
      <c r="A14541" s="213">
        <v>2016</v>
      </c>
      <c r="B14541" s="213" t="s">
        <v>0</v>
      </c>
      <c r="C14541" s="213" t="s">
        <v>140</v>
      </c>
      <c r="D14541" s="213" t="s">
        <v>283</v>
      </c>
      <c r="E14541" s="213">
        <v>488</v>
      </c>
      <c r="F14541" s="213" t="s">
        <v>222</v>
      </c>
    </row>
    <row r="14542" spans="1:6" x14ac:dyDescent="0.3">
      <c r="A14542" s="213">
        <v>2016</v>
      </c>
      <c r="B14542" s="213" t="s">
        <v>0</v>
      </c>
      <c r="C14542" s="213" t="s">
        <v>140</v>
      </c>
      <c r="D14542" s="213" t="s">
        <v>11</v>
      </c>
      <c r="E14542" s="292">
        <v>7998</v>
      </c>
      <c r="F14542" s="213" t="s">
        <v>222</v>
      </c>
    </row>
    <row r="14543" spans="1:6" x14ac:dyDescent="0.3">
      <c r="A14543" s="213">
        <v>2016</v>
      </c>
      <c r="B14543" s="213" t="s">
        <v>0</v>
      </c>
      <c r="C14543" s="213" t="s">
        <v>140</v>
      </c>
      <c r="D14543" s="213" t="s">
        <v>56</v>
      </c>
      <c r="E14543" s="292">
        <v>1776</v>
      </c>
      <c r="F14543" s="213" t="s">
        <v>222</v>
      </c>
    </row>
    <row r="14544" spans="1:6" x14ac:dyDescent="0.3">
      <c r="A14544" s="213">
        <v>2016</v>
      </c>
      <c r="B14544" s="213" t="s">
        <v>0</v>
      </c>
      <c r="C14544" s="213" t="s">
        <v>140</v>
      </c>
      <c r="D14544" s="213" t="s">
        <v>29</v>
      </c>
      <c r="E14544" s="292">
        <v>2324</v>
      </c>
      <c r="F14544" s="213" t="s">
        <v>222</v>
      </c>
    </row>
    <row r="14545" spans="1:6" x14ac:dyDescent="0.3">
      <c r="A14545" s="213">
        <v>2016</v>
      </c>
      <c r="B14545" s="213" t="s">
        <v>0</v>
      </c>
      <c r="C14545" s="213" t="s">
        <v>140</v>
      </c>
      <c r="D14545" s="213" t="s">
        <v>40</v>
      </c>
      <c r="E14545" s="213">
        <v>179</v>
      </c>
      <c r="F14545" s="213" t="s">
        <v>222</v>
      </c>
    </row>
    <row r="14546" spans="1:6" x14ac:dyDescent="0.3">
      <c r="A14546" s="213">
        <v>2016</v>
      </c>
      <c r="B14546" s="213" t="s">
        <v>0</v>
      </c>
      <c r="C14546" s="213" t="s">
        <v>140</v>
      </c>
      <c r="D14546" s="213" t="s">
        <v>47</v>
      </c>
      <c r="E14546" s="292">
        <v>5694</v>
      </c>
      <c r="F14546" s="213" t="s">
        <v>222</v>
      </c>
    </row>
    <row r="14547" spans="1:6" x14ac:dyDescent="0.3">
      <c r="A14547" s="213">
        <v>2016</v>
      </c>
      <c r="B14547" s="213" t="s">
        <v>0</v>
      </c>
      <c r="C14547" s="213" t="s">
        <v>140</v>
      </c>
      <c r="D14547" s="213" t="s">
        <v>57</v>
      </c>
      <c r="E14547" s="292">
        <v>1073</v>
      </c>
      <c r="F14547" s="213" t="s">
        <v>222</v>
      </c>
    </row>
    <row r="14548" spans="1:6" x14ac:dyDescent="0.3">
      <c r="A14548" s="213">
        <v>2016</v>
      </c>
      <c r="B14548" s="213" t="s">
        <v>0</v>
      </c>
      <c r="C14548" s="213" t="s">
        <v>140</v>
      </c>
      <c r="D14548" s="213" t="s">
        <v>74</v>
      </c>
      <c r="E14548" s="292">
        <v>5572</v>
      </c>
      <c r="F14548" s="213" t="s">
        <v>222</v>
      </c>
    </row>
    <row r="14549" spans="1:6" x14ac:dyDescent="0.3">
      <c r="A14549" s="213">
        <v>2016</v>
      </c>
      <c r="B14549" s="213" t="s">
        <v>0</v>
      </c>
      <c r="C14549" s="213" t="s">
        <v>140</v>
      </c>
      <c r="D14549" s="213" t="s">
        <v>53</v>
      </c>
      <c r="E14549" s="213">
        <v>682</v>
      </c>
      <c r="F14549" s="213" t="s">
        <v>222</v>
      </c>
    </row>
    <row r="14550" spans="1:6" x14ac:dyDescent="0.3">
      <c r="A14550" s="213">
        <v>2016</v>
      </c>
      <c r="B14550" s="213" t="s">
        <v>0</v>
      </c>
      <c r="C14550" s="213" t="s">
        <v>140</v>
      </c>
      <c r="D14550" s="213" t="s">
        <v>284</v>
      </c>
      <c r="E14550" s="213">
        <v>166</v>
      </c>
      <c r="F14550" s="213" t="s">
        <v>222</v>
      </c>
    </row>
    <row r="14551" spans="1:6" x14ac:dyDescent="0.3">
      <c r="A14551" s="213">
        <v>2016</v>
      </c>
      <c r="B14551" s="213" t="s">
        <v>0</v>
      </c>
      <c r="C14551" s="213" t="s">
        <v>140</v>
      </c>
      <c r="D14551" s="213" t="s">
        <v>49</v>
      </c>
      <c r="E14551" s="213">
        <v>265</v>
      </c>
      <c r="F14551" s="213" t="s">
        <v>222</v>
      </c>
    </row>
    <row r="14552" spans="1:6" x14ac:dyDescent="0.3">
      <c r="A14552" s="213">
        <v>2016</v>
      </c>
      <c r="B14552" s="213" t="s">
        <v>0</v>
      </c>
      <c r="C14552" s="213" t="s">
        <v>140</v>
      </c>
      <c r="D14552" s="213" t="s">
        <v>33</v>
      </c>
      <c r="E14552" s="292">
        <v>1482</v>
      </c>
      <c r="F14552" s="213" t="s">
        <v>222</v>
      </c>
    </row>
    <row r="14553" spans="1:6" x14ac:dyDescent="0.3">
      <c r="A14553" s="213">
        <v>2016</v>
      </c>
      <c r="B14553" s="213" t="s">
        <v>0</v>
      </c>
      <c r="C14553" s="213" t="s">
        <v>140</v>
      </c>
      <c r="D14553" s="213" t="s">
        <v>60</v>
      </c>
      <c r="E14553" s="292">
        <v>2328</v>
      </c>
      <c r="F14553" s="213" t="s">
        <v>222</v>
      </c>
    </row>
    <row r="14554" spans="1:6" x14ac:dyDescent="0.3">
      <c r="A14554" s="213">
        <v>2016</v>
      </c>
      <c r="B14554" s="213" t="s">
        <v>0</v>
      </c>
      <c r="C14554" s="213" t="s">
        <v>140</v>
      </c>
      <c r="D14554" s="213" t="s">
        <v>25</v>
      </c>
      <c r="E14554" s="292">
        <v>5498</v>
      </c>
      <c r="F14554" s="213" t="s">
        <v>222</v>
      </c>
    </row>
    <row r="14555" spans="1:6" x14ac:dyDescent="0.3">
      <c r="A14555" s="213">
        <v>2016</v>
      </c>
      <c r="B14555" s="213" t="s">
        <v>0</v>
      </c>
      <c r="C14555" s="213" t="s">
        <v>140</v>
      </c>
      <c r="D14555" s="213" t="s">
        <v>7</v>
      </c>
      <c r="E14555" s="292">
        <v>6608</v>
      </c>
      <c r="F14555" s="213" t="s">
        <v>222</v>
      </c>
    </row>
    <row r="14556" spans="1:6" x14ac:dyDescent="0.3">
      <c r="A14556" s="213">
        <v>2016</v>
      </c>
      <c r="B14556" s="213" t="s">
        <v>0</v>
      </c>
      <c r="C14556" s="213" t="s">
        <v>140</v>
      </c>
      <c r="D14556" s="213" t="s">
        <v>51</v>
      </c>
      <c r="E14556" s="213">
        <v>249</v>
      </c>
      <c r="F14556" s="213" t="s">
        <v>222</v>
      </c>
    </row>
    <row r="14557" spans="1:6" x14ac:dyDescent="0.3">
      <c r="A14557" s="213">
        <v>2016</v>
      </c>
      <c r="B14557" s="213" t="s">
        <v>0</v>
      </c>
      <c r="C14557" s="213" t="s">
        <v>140</v>
      </c>
      <c r="D14557" s="213" t="s">
        <v>55</v>
      </c>
      <c r="E14557" s="213">
        <v>232</v>
      </c>
      <c r="F14557" s="213" t="s">
        <v>222</v>
      </c>
    </row>
    <row r="14558" spans="1:6" x14ac:dyDescent="0.3">
      <c r="A14558" s="213">
        <v>2016</v>
      </c>
      <c r="B14558" s="213" t="s">
        <v>0</v>
      </c>
      <c r="C14558" s="213" t="s">
        <v>140</v>
      </c>
      <c r="D14558" s="213" t="s">
        <v>36</v>
      </c>
      <c r="E14558" s="292">
        <v>1891</v>
      </c>
      <c r="F14558" s="213" t="s">
        <v>222</v>
      </c>
    </row>
    <row r="14559" spans="1:6" x14ac:dyDescent="0.3">
      <c r="A14559" s="213">
        <v>2016</v>
      </c>
      <c r="B14559" s="213" t="s">
        <v>0</v>
      </c>
      <c r="C14559" s="213" t="s">
        <v>140</v>
      </c>
      <c r="D14559" s="213" t="s">
        <v>285</v>
      </c>
      <c r="E14559" s="213">
        <v>112</v>
      </c>
      <c r="F14559" s="213" t="s">
        <v>222</v>
      </c>
    </row>
    <row r="14560" spans="1:6" x14ac:dyDescent="0.3">
      <c r="A14560" s="213">
        <v>2016</v>
      </c>
      <c r="B14560" s="213" t="s">
        <v>0</v>
      </c>
      <c r="C14560" s="213" t="s">
        <v>140</v>
      </c>
      <c r="D14560" s="213" t="s">
        <v>21</v>
      </c>
      <c r="E14560" s="292">
        <v>2310</v>
      </c>
      <c r="F14560" s="213" t="s">
        <v>222</v>
      </c>
    </row>
    <row r="14561" spans="1:6" x14ac:dyDescent="0.3">
      <c r="A14561" s="213">
        <v>2016</v>
      </c>
      <c r="B14561" s="213" t="s">
        <v>0</v>
      </c>
      <c r="C14561" s="213" t="s">
        <v>140</v>
      </c>
      <c r="D14561" s="213" t="s">
        <v>42</v>
      </c>
      <c r="E14561" s="213">
        <v>258</v>
      </c>
      <c r="F14561" s="213" t="s">
        <v>222</v>
      </c>
    </row>
    <row r="14562" spans="1:6" x14ac:dyDescent="0.3">
      <c r="A14562" s="213">
        <v>2016</v>
      </c>
      <c r="B14562" s="213" t="s">
        <v>0</v>
      </c>
      <c r="C14562" s="213" t="s">
        <v>140</v>
      </c>
      <c r="D14562" s="213" t="s">
        <v>286</v>
      </c>
      <c r="E14562" s="213">
        <v>213</v>
      </c>
      <c r="F14562" s="213" t="s">
        <v>222</v>
      </c>
    </row>
    <row r="14563" spans="1:6" x14ac:dyDescent="0.3">
      <c r="A14563" s="213">
        <v>2016</v>
      </c>
      <c r="B14563" s="213" t="s">
        <v>0</v>
      </c>
      <c r="C14563" s="213" t="s">
        <v>140</v>
      </c>
      <c r="D14563" s="213" t="s">
        <v>16</v>
      </c>
      <c r="E14563" s="292">
        <v>4917</v>
      </c>
      <c r="F14563" s="213" t="s">
        <v>222</v>
      </c>
    </row>
    <row r="14564" spans="1:6" x14ac:dyDescent="0.3">
      <c r="A14564" s="213">
        <v>2016</v>
      </c>
      <c r="B14564" s="213" t="s">
        <v>0</v>
      </c>
      <c r="C14564" s="213" t="s">
        <v>140</v>
      </c>
      <c r="D14564" s="213" t="s">
        <v>2</v>
      </c>
      <c r="E14564" s="292">
        <v>10968</v>
      </c>
      <c r="F14564" s="213" t="s">
        <v>222</v>
      </c>
    </row>
    <row r="14565" spans="1:6" x14ac:dyDescent="0.3">
      <c r="A14565" s="213">
        <v>2016</v>
      </c>
      <c r="B14565" s="213" t="s">
        <v>0</v>
      </c>
      <c r="C14565" s="213" t="s">
        <v>140</v>
      </c>
      <c r="D14565" s="213" t="s">
        <v>287</v>
      </c>
      <c r="E14565" s="213">
        <v>257</v>
      </c>
      <c r="F14565" s="213" t="s">
        <v>222</v>
      </c>
    </row>
    <row r="14566" spans="1:6" x14ac:dyDescent="0.3">
      <c r="A14566" s="213">
        <v>2016</v>
      </c>
      <c r="B14566" s="213" t="s">
        <v>0</v>
      </c>
      <c r="C14566" s="213" t="s">
        <v>140</v>
      </c>
      <c r="D14566" s="213" t="s">
        <v>288</v>
      </c>
      <c r="E14566" s="213">
        <v>283</v>
      </c>
      <c r="F14566" s="213" t="s">
        <v>222</v>
      </c>
    </row>
    <row r="14567" spans="1:6" x14ac:dyDescent="0.3">
      <c r="A14567" s="213">
        <v>2016</v>
      </c>
      <c r="B14567" s="213" t="s">
        <v>0</v>
      </c>
      <c r="C14567" s="213" t="s">
        <v>140</v>
      </c>
      <c r="D14567" s="213" t="s">
        <v>4</v>
      </c>
      <c r="E14567" s="292">
        <v>11587</v>
      </c>
      <c r="F14567" s="213" t="s">
        <v>222</v>
      </c>
    </row>
    <row r="14568" spans="1:6" x14ac:dyDescent="0.3">
      <c r="A14568" s="213">
        <v>2016</v>
      </c>
      <c r="B14568" s="213" t="s">
        <v>0</v>
      </c>
      <c r="C14568" s="213" t="s">
        <v>140</v>
      </c>
      <c r="D14568" s="213" t="s">
        <v>38</v>
      </c>
      <c r="E14568" s="213">
        <v>922</v>
      </c>
      <c r="F14568" s="213" t="s">
        <v>222</v>
      </c>
    </row>
    <row r="14569" spans="1:6" x14ac:dyDescent="0.3">
      <c r="A14569" s="213">
        <v>2016</v>
      </c>
      <c r="B14569" s="213" t="s">
        <v>0</v>
      </c>
      <c r="C14569" s="213" t="s">
        <v>140</v>
      </c>
      <c r="D14569" s="213" t="s">
        <v>275</v>
      </c>
      <c r="E14569" s="292">
        <v>1274</v>
      </c>
      <c r="F14569" s="213" t="s">
        <v>222</v>
      </c>
    </row>
    <row r="14570" spans="1:6" x14ac:dyDescent="0.3">
      <c r="A14570" s="213">
        <v>2016</v>
      </c>
      <c r="B14570" s="213" t="s">
        <v>0</v>
      </c>
      <c r="C14570" s="213" t="s">
        <v>140</v>
      </c>
      <c r="D14570" s="213" t="s">
        <v>8</v>
      </c>
      <c r="E14570" s="292">
        <v>4119</v>
      </c>
      <c r="F14570" s="213" t="s">
        <v>222</v>
      </c>
    </row>
    <row r="14571" spans="1:6" x14ac:dyDescent="0.3">
      <c r="A14571" s="213">
        <v>2016</v>
      </c>
      <c r="B14571" s="213" t="s">
        <v>0</v>
      </c>
      <c r="C14571" s="213" t="s">
        <v>140</v>
      </c>
      <c r="D14571" s="213" t="s">
        <v>289</v>
      </c>
      <c r="E14571" s="213">
        <v>165</v>
      </c>
      <c r="F14571" s="213" t="s">
        <v>222</v>
      </c>
    </row>
    <row r="14572" spans="1:6" x14ac:dyDescent="0.3">
      <c r="A14572" s="213">
        <v>2016</v>
      </c>
      <c r="B14572" s="213" t="s">
        <v>0</v>
      </c>
      <c r="C14572" s="213" t="s">
        <v>140</v>
      </c>
      <c r="D14572" s="213" t="s">
        <v>292</v>
      </c>
      <c r="E14572" s="213">
        <v>74</v>
      </c>
      <c r="F14572" s="213" t="s">
        <v>222</v>
      </c>
    </row>
    <row r="14573" spans="1:6" x14ac:dyDescent="0.3">
      <c r="A14573" s="213">
        <v>2016</v>
      </c>
      <c r="B14573" s="213" t="s">
        <v>0</v>
      </c>
      <c r="C14573" s="213" t="s">
        <v>140</v>
      </c>
      <c r="D14573" s="213" t="s">
        <v>78</v>
      </c>
      <c r="E14573" s="292">
        <v>6308</v>
      </c>
      <c r="F14573" s="213" t="s">
        <v>222</v>
      </c>
    </row>
    <row r="14574" spans="1:6" x14ac:dyDescent="0.3">
      <c r="A14574" s="213">
        <v>2016</v>
      </c>
      <c r="B14574" s="213" t="s">
        <v>0</v>
      </c>
      <c r="C14574" s="213" t="s">
        <v>140</v>
      </c>
      <c r="D14574" s="213" t="s">
        <v>27</v>
      </c>
      <c r="E14574" s="292">
        <v>4024</v>
      </c>
      <c r="F14574" s="213" t="s">
        <v>222</v>
      </c>
    </row>
    <row r="14575" spans="1:6" x14ac:dyDescent="0.3">
      <c r="A14575" s="213">
        <v>2016</v>
      </c>
      <c r="B14575" s="213" t="s">
        <v>0</v>
      </c>
      <c r="C14575" s="213" t="s">
        <v>140</v>
      </c>
      <c r="D14575" s="213" t="s">
        <v>13</v>
      </c>
      <c r="E14575" s="292">
        <v>1823</v>
      </c>
      <c r="F14575" s="213" t="s">
        <v>222</v>
      </c>
    </row>
    <row r="14576" spans="1:6" x14ac:dyDescent="0.3">
      <c r="A14576" s="213">
        <v>2016</v>
      </c>
      <c r="B14576" s="213" t="s">
        <v>0</v>
      </c>
      <c r="C14576" s="213" t="s">
        <v>140</v>
      </c>
      <c r="D14576" s="213" t="s">
        <v>70</v>
      </c>
      <c r="E14576" s="292">
        <v>5059</v>
      </c>
      <c r="F14576" s="213" t="s">
        <v>222</v>
      </c>
    </row>
    <row r="14577" spans="1:6" x14ac:dyDescent="0.3">
      <c r="A14577" s="213">
        <v>2016</v>
      </c>
      <c r="B14577" s="213" t="s">
        <v>0</v>
      </c>
      <c r="C14577" s="213" t="s">
        <v>140</v>
      </c>
      <c r="D14577" s="213" t="s">
        <v>72</v>
      </c>
      <c r="E14577" s="292">
        <v>1217</v>
      </c>
      <c r="F14577" s="213" t="s">
        <v>222</v>
      </c>
    </row>
    <row r="14578" spans="1:6" x14ac:dyDescent="0.3">
      <c r="A14578" s="213">
        <v>2016</v>
      </c>
      <c r="B14578" s="213" t="s">
        <v>0</v>
      </c>
      <c r="C14578" s="213" t="s">
        <v>140</v>
      </c>
      <c r="D14578" s="213" t="s">
        <v>276</v>
      </c>
      <c r="E14578" s="213">
        <v>514</v>
      </c>
      <c r="F14578" s="213" t="s">
        <v>222</v>
      </c>
    </row>
    <row r="14579" spans="1:6" x14ac:dyDescent="0.3">
      <c r="A14579" s="213">
        <v>2016</v>
      </c>
      <c r="B14579" s="213" t="s">
        <v>0</v>
      </c>
      <c r="C14579" s="213" t="s">
        <v>140</v>
      </c>
      <c r="D14579" s="213" t="s">
        <v>6</v>
      </c>
      <c r="E14579" s="292">
        <v>12176</v>
      </c>
      <c r="F14579" s="213" t="s">
        <v>222</v>
      </c>
    </row>
    <row r="14580" spans="1:6" x14ac:dyDescent="0.3">
      <c r="A14580" s="213">
        <v>2016</v>
      </c>
      <c r="B14580" s="213" t="s">
        <v>0</v>
      </c>
      <c r="C14580" s="213" t="s">
        <v>140</v>
      </c>
      <c r="D14580" s="213" t="s">
        <v>62</v>
      </c>
      <c r="E14580" s="292">
        <v>3461</v>
      </c>
      <c r="F14580" s="213" t="s">
        <v>222</v>
      </c>
    </row>
    <row r="14581" spans="1:6" x14ac:dyDescent="0.3">
      <c r="A14581" s="213">
        <v>2016</v>
      </c>
      <c r="B14581" s="213" t="s">
        <v>0</v>
      </c>
      <c r="C14581" s="213" t="s">
        <v>140</v>
      </c>
      <c r="D14581" s="213" t="s">
        <v>5</v>
      </c>
      <c r="E14581" s="292">
        <v>8622</v>
      </c>
      <c r="F14581" s="213" t="s">
        <v>222</v>
      </c>
    </row>
    <row r="14582" spans="1:6" x14ac:dyDescent="0.3">
      <c r="A14582" s="213">
        <v>2016</v>
      </c>
      <c r="B14582" s="213" t="s">
        <v>0</v>
      </c>
      <c r="C14582" s="213" t="s">
        <v>140</v>
      </c>
      <c r="D14582" s="213" t="s">
        <v>37</v>
      </c>
      <c r="E14582" s="213">
        <v>279</v>
      </c>
      <c r="F14582" s="213" t="s">
        <v>222</v>
      </c>
    </row>
    <row r="14583" spans="1:6" x14ac:dyDescent="0.3">
      <c r="A14583" s="213">
        <v>2016</v>
      </c>
      <c r="B14583" s="213" t="s">
        <v>0</v>
      </c>
      <c r="C14583" s="213" t="s">
        <v>140</v>
      </c>
      <c r="D14583" s="213" t="s">
        <v>76</v>
      </c>
      <c r="E14583" s="292">
        <v>5276</v>
      </c>
      <c r="F14583" s="213" t="s">
        <v>222</v>
      </c>
    </row>
    <row r="14584" spans="1:6" x14ac:dyDescent="0.3">
      <c r="A14584" s="213">
        <v>2016</v>
      </c>
      <c r="B14584" s="213" t="s">
        <v>0</v>
      </c>
      <c r="C14584" s="213" t="s">
        <v>140</v>
      </c>
      <c r="D14584" s="213" t="s">
        <v>63</v>
      </c>
      <c r="E14584" s="213">
        <v>987</v>
      </c>
      <c r="F14584" s="213" t="s">
        <v>222</v>
      </c>
    </row>
    <row r="14585" spans="1:6" x14ac:dyDescent="0.3">
      <c r="A14585" s="213">
        <v>2016</v>
      </c>
      <c r="B14585" s="213" t="s">
        <v>0</v>
      </c>
      <c r="C14585" s="213" t="s">
        <v>140</v>
      </c>
      <c r="D14585" s="213" t="s">
        <v>277</v>
      </c>
      <c r="E14585" s="213">
        <v>522</v>
      </c>
      <c r="F14585" s="213" t="s">
        <v>222</v>
      </c>
    </row>
    <row r="14586" spans="1:6" x14ac:dyDescent="0.3">
      <c r="A14586" s="213">
        <v>2016</v>
      </c>
      <c r="B14586" s="213" t="s">
        <v>0</v>
      </c>
      <c r="C14586" s="213" t="s">
        <v>140</v>
      </c>
      <c r="D14586" s="213" t="s">
        <v>43</v>
      </c>
      <c r="E14586" s="292">
        <v>1103</v>
      </c>
      <c r="F14586" s="213" t="s">
        <v>222</v>
      </c>
    </row>
    <row r="14587" spans="1:6" x14ac:dyDescent="0.3">
      <c r="A14587" s="213">
        <v>2016</v>
      </c>
      <c r="B14587" s="213" t="s">
        <v>0</v>
      </c>
      <c r="C14587" s="213" t="s">
        <v>140</v>
      </c>
      <c r="D14587" s="213" t="s">
        <v>65</v>
      </c>
      <c r="E14587" s="292">
        <v>1568</v>
      </c>
      <c r="F14587" s="213" t="s">
        <v>222</v>
      </c>
    </row>
    <row r="14588" spans="1:6" x14ac:dyDescent="0.3">
      <c r="A14588" s="213">
        <v>2016</v>
      </c>
      <c r="B14588" s="213" t="s">
        <v>0</v>
      </c>
      <c r="C14588" s="213" t="s">
        <v>140</v>
      </c>
      <c r="D14588" s="213" t="s">
        <v>22</v>
      </c>
      <c r="E14588" s="292">
        <v>1991</v>
      </c>
      <c r="F14588" s="213" t="s">
        <v>222</v>
      </c>
    </row>
    <row r="14589" spans="1:6" x14ac:dyDescent="0.3">
      <c r="A14589" s="213">
        <v>2016</v>
      </c>
      <c r="B14589" s="213" t="s">
        <v>0</v>
      </c>
      <c r="C14589" s="213" t="s">
        <v>140</v>
      </c>
      <c r="D14589" s="213" t="s">
        <v>61</v>
      </c>
      <c r="E14589" s="292">
        <v>1016</v>
      </c>
      <c r="F14589" s="213" t="s">
        <v>222</v>
      </c>
    </row>
    <row r="14590" spans="1:6" x14ac:dyDescent="0.3">
      <c r="A14590" s="213">
        <v>2016</v>
      </c>
      <c r="B14590" s="213" t="s">
        <v>0</v>
      </c>
      <c r="C14590" s="213" t="s">
        <v>140</v>
      </c>
      <c r="D14590" s="213" t="s">
        <v>23</v>
      </c>
      <c r="E14590" s="292">
        <v>2441</v>
      </c>
      <c r="F14590" s="213" t="s">
        <v>222</v>
      </c>
    </row>
    <row r="14591" spans="1:6" x14ac:dyDescent="0.3">
      <c r="A14591" s="213">
        <v>2016</v>
      </c>
      <c r="B14591" s="213" t="s">
        <v>0</v>
      </c>
      <c r="C14591" s="213" t="s">
        <v>140</v>
      </c>
      <c r="D14591" s="213" t="s">
        <v>12</v>
      </c>
      <c r="E14591" s="292">
        <v>1514</v>
      </c>
      <c r="F14591" s="213" t="s">
        <v>222</v>
      </c>
    </row>
    <row r="14592" spans="1:6" x14ac:dyDescent="0.3">
      <c r="A14592" s="213">
        <v>2016</v>
      </c>
      <c r="B14592" s="213" t="s">
        <v>0</v>
      </c>
      <c r="C14592" s="213" t="s">
        <v>140</v>
      </c>
      <c r="D14592" s="213" t="s">
        <v>278</v>
      </c>
      <c r="E14592" s="292">
        <v>2981</v>
      </c>
      <c r="F14592" s="213" t="s">
        <v>222</v>
      </c>
    </row>
    <row r="14593" spans="1:6" x14ac:dyDescent="0.3">
      <c r="A14593" s="213">
        <v>2016</v>
      </c>
      <c r="B14593" s="213" t="s">
        <v>0</v>
      </c>
      <c r="C14593" s="213" t="s">
        <v>140</v>
      </c>
      <c r="D14593" s="213" t="s">
        <v>19</v>
      </c>
      <c r="E14593" s="292">
        <v>2748</v>
      </c>
      <c r="F14593" s="213" t="s">
        <v>222</v>
      </c>
    </row>
    <row r="14594" spans="1:6" x14ac:dyDescent="0.3">
      <c r="A14594" s="213">
        <v>2016</v>
      </c>
      <c r="B14594" s="213" t="s">
        <v>0</v>
      </c>
      <c r="C14594" s="213" t="s">
        <v>140</v>
      </c>
      <c r="D14594" s="213" t="s">
        <v>45</v>
      </c>
      <c r="E14594" s="213">
        <v>578</v>
      </c>
      <c r="F14594" s="213" t="s">
        <v>222</v>
      </c>
    </row>
    <row r="14595" spans="1:6" x14ac:dyDescent="0.3">
      <c r="A14595" s="213">
        <v>2016</v>
      </c>
      <c r="B14595" s="213" t="s">
        <v>0</v>
      </c>
      <c r="C14595" s="213" t="s">
        <v>140</v>
      </c>
      <c r="D14595" s="213" t="s">
        <v>48</v>
      </c>
      <c r="E14595" s="292">
        <v>1710</v>
      </c>
      <c r="F14595" s="213" t="s">
        <v>222</v>
      </c>
    </row>
    <row r="14596" spans="1:6" x14ac:dyDescent="0.3">
      <c r="A14596" s="213">
        <v>2016</v>
      </c>
      <c r="B14596" s="213" t="s">
        <v>0</v>
      </c>
      <c r="C14596" s="213" t="s">
        <v>140</v>
      </c>
      <c r="D14596" s="213" t="s">
        <v>34</v>
      </c>
      <c r="E14596" s="213">
        <v>881</v>
      </c>
      <c r="F14596" s="213" t="s">
        <v>222</v>
      </c>
    </row>
    <row r="14597" spans="1:6" x14ac:dyDescent="0.3">
      <c r="A14597" s="213">
        <v>2016</v>
      </c>
      <c r="B14597" s="213" t="s">
        <v>0</v>
      </c>
      <c r="C14597" s="213" t="s">
        <v>140</v>
      </c>
      <c r="D14597" s="213" t="s">
        <v>3</v>
      </c>
      <c r="E14597" s="292">
        <v>10337</v>
      </c>
      <c r="F14597" s="213" t="s">
        <v>222</v>
      </c>
    </row>
    <row r="14598" spans="1:6" x14ac:dyDescent="0.3">
      <c r="A14598" s="213">
        <v>2016</v>
      </c>
      <c r="B14598" s="213" t="s">
        <v>0</v>
      </c>
      <c r="C14598" s="213" t="s">
        <v>140</v>
      </c>
      <c r="D14598" s="213" t="s">
        <v>80</v>
      </c>
      <c r="E14598" s="292">
        <v>3005</v>
      </c>
      <c r="F14598" s="213" t="s">
        <v>222</v>
      </c>
    </row>
    <row r="14599" spans="1:6" x14ac:dyDescent="0.3">
      <c r="A14599" s="213">
        <v>2016</v>
      </c>
      <c r="B14599" s="213" t="s">
        <v>0</v>
      </c>
      <c r="C14599" s="213" t="s">
        <v>140</v>
      </c>
      <c r="D14599" s="213" t="s">
        <v>39</v>
      </c>
      <c r="E14599" s="292">
        <v>2047</v>
      </c>
      <c r="F14599" s="213" t="s">
        <v>222</v>
      </c>
    </row>
    <row r="14600" spans="1:6" x14ac:dyDescent="0.3">
      <c r="A14600" s="213">
        <v>2016</v>
      </c>
      <c r="B14600" s="213" t="s">
        <v>0</v>
      </c>
      <c r="C14600" s="213" t="s">
        <v>140</v>
      </c>
      <c r="D14600" s="213" t="s">
        <v>14</v>
      </c>
      <c r="E14600" s="292">
        <v>6728</v>
      </c>
      <c r="F14600" s="213" t="s">
        <v>222</v>
      </c>
    </row>
    <row r="14601" spans="1:6" x14ac:dyDescent="0.3">
      <c r="A14601" s="213">
        <v>2016</v>
      </c>
      <c r="B14601" s="213" t="s">
        <v>0</v>
      </c>
      <c r="C14601" s="213" t="s">
        <v>140</v>
      </c>
      <c r="D14601" s="213" t="s">
        <v>68</v>
      </c>
      <c r="E14601" s="292">
        <v>1368</v>
      </c>
      <c r="F14601" s="213" t="s">
        <v>222</v>
      </c>
    </row>
    <row r="14602" spans="1:6" x14ac:dyDescent="0.3">
      <c r="A14602" s="213">
        <v>2016</v>
      </c>
      <c r="B14602" s="213" t="s">
        <v>0</v>
      </c>
      <c r="C14602" s="213" t="s">
        <v>140</v>
      </c>
      <c r="D14602" s="213" t="s">
        <v>69</v>
      </c>
      <c r="E14602" s="292">
        <v>1333</v>
      </c>
      <c r="F14602" s="213" t="s">
        <v>222</v>
      </c>
    </row>
    <row r="14603" spans="1:6" x14ac:dyDescent="0.3">
      <c r="A14603" s="213">
        <v>2016</v>
      </c>
      <c r="B14603" s="213" t="s">
        <v>0</v>
      </c>
      <c r="C14603" s="213" t="s">
        <v>140</v>
      </c>
      <c r="D14603" s="213" t="s">
        <v>50</v>
      </c>
      <c r="E14603" s="213">
        <v>274</v>
      </c>
      <c r="F14603" s="213" t="s">
        <v>222</v>
      </c>
    </row>
    <row r="14604" spans="1:6" x14ac:dyDescent="0.3">
      <c r="A14604" s="213">
        <v>2016</v>
      </c>
      <c r="B14604" s="213" t="s">
        <v>0</v>
      </c>
      <c r="C14604" s="213" t="s">
        <v>140</v>
      </c>
      <c r="D14604" s="213" t="s">
        <v>279</v>
      </c>
      <c r="E14604" s="213">
        <v>538</v>
      </c>
      <c r="F14604" s="213" t="s">
        <v>222</v>
      </c>
    </row>
    <row r="14605" spans="1:6" x14ac:dyDescent="0.3">
      <c r="A14605" s="213">
        <v>2016</v>
      </c>
      <c r="B14605" s="213" t="s">
        <v>0</v>
      </c>
      <c r="C14605" s="213" t="s">
        <v>140</v>
      </c>
      <c r="D14605" s="213" t="s">
        <v>24</v>
      </c>
      <c r="E14605" s="292">
        <v>6947</v>
      </c>
      <c r="F14605" s="213" t="s">
        <v>222</v>
      </c>
    </row>
    <row r="14606" spans="1:6" x14ac:dyDescent="0.3">
      <c r="A14606" s="213">
        <v>2016</v>
      </c>
      <c r="B14606" s="213" t="s">
        <v>0</v>
      </c>
      <c r="C14606" s="213" t="s">
        <v>140</v>
      </c>
      <c r="D14606" s="213" t="s">
        <v>9</v>
      </c>
      <c r="E14606" s="292">
        <v>4979</v>
      </c>
      <c r="F14606" s="213" t="s">
        <v>222</v>
      </c>
    </row>
    <row r="14607" spans="1:6" x14ac:dyDescent="0.3">
      <c r="A14607" s="213">
        <v>2016</v>
      </c>
      <c r="B14607" s="213" t="s">
        <v>0</v>
      </c>
      <c r="C14607" s="213" t="s">
        <v>140</v>
      </c>
      <c r="D14607" s="213" t="s">
        <v>67</v>
      </c>
      <c r="E14607" s="292">
        <v>2143</v>
      </c>
      <c r="F14607" s="213" t="s">
        <v>222</v>
      </c>
    </row>
    <row r="14608" spans="1:6" x14ac:dyDescent="0.3">
      <c r="A14608" s="213">
        <v>2016</v>
      </c>
      <c r="B14608" s="213" t="s">
        <v>0</v>
      </c>
      <c r="C14608" s="213" t="s">
        <v>140</v>
      </c>
      <c r="D14608" s="213" t="s">
        <v>28</v>
      </c>
      <c r="E14608" s="292">
        <v>3618</v>
      </c>
      <c r="F14608" s="213" t="s">
        <v>222</v>
      </c>
    </row>
    <row r="14609" spans="1:6" x14ac:dyDescent="0.3">
      <c r="A14609" s="213">
        <v>2016</v>
      </c>
      <c r="B14609" s="213" t="s">
        <v>0</v>
      </c>
      <c r="C14609" s="213" t="s">
        <v>140</v>
      </c>
      <c r="D14609" s="213" t="s">
        <v>31</v>
      </c>
      <c r="E14609" s="292">
        <v>2000</v>
      </c>
      <c r="F14609" s="213" t="s">
        <v>222</v>
      </c>
    </row>
    <row r="14610" spans="1:6" x14ac:dyDescent="0.3">
      <c r="A14610" s="213">
        <v>2016</v>
      </c>
      <c r="B14610" s="213" t="s">
        <v>0</v>
      </c>
      <c r="C14610" s="213" t="s">
        <v>140</v>
      </c>
      <c r="D14610" s="213" t="s">
        <v>64</v>
      </c>
      <c r="E14610" s="292">
        <v>3457</v>
      </c>
      <c r="F14610" s="213" t="s">
        <v>222</v>
      </c>
    </row>
    <row r="14611" spans="1:6" x14ac:dyDescent="0.3">
      <c r="A14611" s="213">
        <v>2016</v>
      </c>
      <c r="B14611" s="213" t="s">
        <v>0</v>
      </c>
      <c r="C14611" s="213" t="s">
        <v>140</v>
      </c>
      <c r="D14611" s="213" t="s">
        <v>290</v>
      </c>
      <c r="E14611" s="213">
        <v>211</v>
      </c>
      <c r="F14611" s="213" t="s">
        <v>222</v>
      </c>
    </row>
    <row r="14612" spans="1:6" x14ac:dyDescent="0.3">
      <c r="A14612" s="213">
        <v>2016</v>
      </c>
      <c r="B14612" s="213" t="s">
        <v>0</v>
      </c>
      <c r="C14612" s="213" t="s">
        <v>140</v>
      </c>
      <c r="D14612" s="213" t="s">
        <v>280</v>
      </c>
      <c r="E14612" s="213">
        <v>976</v>
      </c>
      <c r="F14612" s="213" t="s">
        <v>222</v>
      </c>
    </row>
    <row r="14613" spans="1:6" x14ac:dyDescent="0.3">
      <c r="A14613" s="213">
        <v>2016</v>
      </c>
      <c r="B14613" s="213" t="s">
        <v>0</v>
      </c>
      <c r="C14613" s="213" t="s">
        <v>140</v>
      </c>
      <c r="D14613" s="213" t="s">
        <v>73</v>
      </c>
      <c r="E14613" s="292">
        <v>5330</v>
      </c>
      <c r="F14613" s="213" t="s">
        <v>222</v>
      </c>
    </row>
    <row r="14614" spans="1:6" x14ac:dyDescent="0.3">
      <c r="A14614" s="213">
        <v>2016</v>
      </c>
      <c r="B14614" s="213" t="s">
        <v>0</v>
      </c>
      <c r="C14614" s="213" t="s">
        <v>140</v>
      </c>
      <c r="D14614" s="213" t="s">
        <v>26</v>
      </c>
      <c r="E14614" s="292">
        <v>2620</v>
      </c>
      <c r="F14614" s="213" t="s">
        <v>222</v>
      </c>
    </row>
    <row r="14615" spans="1:6" x14ac:dyDescent="0.3">
      <c r="A14615" s="213">
        <v>2016</v>
      </c>
      <c r="B14615" s="213" t="s">
        <v>0</v>
      </c>
      <c r="C14615" s="213" t="s">
        <v>140</v>
      </c>
      <c r="D14615" s="213" t="s">
        <v>32</v>
      </c>
      <c r="E14615" s="292">
        <v>2446</v>
      </c>
      <c r="F14615" s="213" t="s">
        <v>222</v>
      </c>
    </row>
    <row r="14616" spans="1:6" x14ac:dyDescent="0.3">
      <c r="A14616" s="213">
        <v>2016</v>
      </c>
      <c r="B14616" s="213" t="s">
        <v>0</v>
      </c>
      <c r="C14616" s="213" t="s">
        <v>140</v>
      </c>
      <c r="D14616" s="213" t="s">
        <v>46</v>
      </c>
      <c r="E14616" s="292">
        <v>4629</v>
      </c>
      <c r="F14616" s="213" t="s">
        <v>222</v>
      </c>
    </row>
    <row r="14617" spans="1:6" x14ac:dyDescent="0.3">
      <c r="A14617" s="213">
        <v>2016</v>
      </c>
      <c r="B14617" s="213" t="s">
        <v>0</v>
      </c>
      <c r="C14617" s="213" t="s">
        <v>140</v>
      </c>
      <c r="D14617" s="213" t="s">
        <v>75</v>
      </c>
      <c r="E14617" s="292">
        <v>3552</v>
      </c>
      <c r="F14617" s="213" t="s">
        <v>222</v>
      </c>
    </row>
    <row r="14618" spans="1:6" x14ac:dyDescent="0.3">
      <c r="A14618" s="213">
        <v>2016</v>
      </c>
      <c r="B14618" s="213" t="s">
        <v>0</v>
      </c>
      <c r="C14618" s="213" t="s">
        <v>140</v>
      </c>
      <c r="D14618" s="213" t="s">
        <v>10</v>
      </c>
      <c r="E14618" s="292">
        <v>9137</v>
      </c>
      <c r="F14618" s="213" t="s">
        <v>222</v>
      </c>
    </row>
    <row r="14619" spans="1:6" x14ac:dyDescent="0.3">
      <c r="A14619" s="213">
        <v>2016</v>
      </c>
      <c r="B14619" s="213" t="s">
        <v>0</v>
      </c>
      <c r="C14619" s="213" t="s">
        <v>140</v>
      </c>
      <c r="D14619" s="213" t="s">
        <v>291</v>
      </c>
      <c r="E14619" s="213">
        <v>883</v>
      </c>
      <c r="F14619" s="213" t="s">
        <v>222</v>
      </c>
    </row>
    <row r="14620" spans="1:6" x14ac:dyDescent="0.3">
      <c r="A14620" s="213">
        <v>2016</v>
      </c>
      <c r="B14620" s="213" t="s">
        <v>0</v>
      </c>
      <c r="C14620" s="213" t="s">
        <v>140</v>
      </c>
      <c r="D14620" s="213" t="s">
        <v>15</v>
      </c>
      <c r="E14620" s="292">
        <v>7214</v>
      </c>
      <c r="F14620" s="213" t="s">
        <v>222</v>
      </c>
    </row>
    <row r="14621" spans="1:6" x14ac:dyDescent="0.3">
      <c r="A14621" s="213">
        <v>2016</v>
      </c>
      <c r="B14621" s="213" t="s">
        <v>0</v>
      </c>
      <c r="C14621" s="213" t="s">
        <v>140</v>
      </c>
      <c r="D14621" s="213" t="s">
        <v>18</v>
      </c>
      <c r="E14621" s="292">
        <v>7939</v>
      </c>
      <c r="F14621" s="213" t="s">
        <v>222</v>
      </c>
    </row>
    <row r="14622" spans="1:6" x14ac:dyDescent="0.3">
      <c r="A14622" s="213">
        <v>2016</v>
      </c>
      <c r="B14622" s="213" t="s">
        <v>0</v>
      </c>
      <c r="C14622" s="213" t="s">
        <v>140</v>
      </c>
      <c r="D14622" s="213" t="s">
        <v>77</v>
      </c>
      <c r="E14622" s="292">
        <v>2600</v>
      </c>
      <c r="F14622" s="213" t="s">
        <v>222</v>
      </c>
    </row>
    <row r="14623" spans="1:6" x14ac:dyDescent="0.3">
      <c r="A14623" s="213">
        <v>2016</v>
      </c>
      <c r="B14623" s="213" t="s">
        <v>0</v>
      </c>
      <c r="C14623" s="213" t="s">
        <v>140</v>
      </c>
      <c r="D14623" s="213" t="s">
        <v>44</v>
      </c>
      <c r="E14623" s="213">
        <v>507</v>
      </c>
      <c r="F14623" s="213" t="s">
        <v>222</v>
      </c>
    </row>
    <row r="14624" spans="1:6" x14ac:dyDescent="0.3">
      <c r="A14624" s="213">
        <v>2016</v>
      </c>
      <c r="B14624" s="213" t="s">
        <v>0</v>
      </c>
      <c r="C14624" s="213" t="s">
        <v>140</v>
      </c>
      <c r="D14624" s="213" t="s">
        <v>71</v>
      </c>
      <c r="E14624" s="292">
        <v>2653</v>
      </c>
      <c r="F14624" s="213" t="s">
        <v>222</v>
      </c>
    </row>
    <row r="14625" spans="1:6" x14ac:dyDescent="0.3">
      <c r="A14625" s="213">
        <v>2016</v>
      </c>
      <c r="B14625" s="213" t="s">
        <v>0</v>
      </c>
      <c r="C14625" s="213" t="s">
        <v>140</v>
      </c>
      <c r="D14625" s="213" t="s">
        <v>52</v>
      </c>
      <c r="E14625" s="213">
        <v>616</v>
      </c>
      <c r="F14625" s="213" t="s">
        <v>222</v>
      </c>
    </row>
    <row r="14626" spans="1:6" x14ac:dyDescent="0.3">
      <c r="A14626" s="213">
        <v>2016</v>
      </c>
      <c r="B14626" s="213" t="s">
        <v>0</v>
      </c>
      <c r="C14626" s="213" t="s">
        <v>140</v>
      </c>
      <c r="D14626" s="213" t="s">
        <v>20</v>
      </c>
      <c r="E14626" s="292">
        <v>4356</v>
      </c>
      <c r="F14626" s="213" t="s">
        <v>222</v>
      </c>
    </row>
    <row r="14627" spans="1:6" x14ac:dyDescent="0.3">
      <c r="A14627" s="213">
        <v>2016</v>
      </c>
      <c r="B14627" s="213" t="s">
        <v>0</v>
      </c>
      <c r="C14627" s="213" t="s">
        <v>140</v>
      </c>
      <c r="D14627" s="213" t="s">
        <v>95</v>
      </c>
      <c r="E14627" s="292">
        <v>7551</v>
      </c>
      <c r="F14627" s="213" t="s">
        <v>222</v>
      </c>
    </row>
    <row r="14628" spans="1:6" x14ac:dyDescent="0.3">
      <c r="A14628" s="213">
        <v>2016</v>
      </c>
      <c r="B14628" s="213" t="s">
        <v>0</v>
      </c>
      <c r="C14628" s="213" t="s">
        <v>140</v>
      </c>
      <c r="D14628" s="213" t="s">
        <v>30</v>
      </c>
      <c r="E14628" s="213">
        <v>829</v>
      </c>
      <c r="F14628" s="213" t="s">
        <v>222</v>
      </c>
    </row>
    <row r="14629" spans="1:6" x14ac:dyDescent="0.3">
      <c r="A14629" s="213">
        <v>2016</v>
      </c>
      <c r="B14629" s="213" t="s">
        <v>0</v>
      </c>
      <c r="C14629" s="213" t="s">
        <v>140</v>
      </c>
      <c r="D14629" s="213" t="s">
        <v>58</v>
      </c>
      <c r="E14629" s="213">
        <v>287</v>
      </c>
      <c r="F14629" s="213" t="s">
        <v>222</v>
      </c>
    </row>
    <row r="14630" spans="1:6" x14ac:dyDescent="0.3">
      <c r="A14630" s="213">
        <v>2016</v>
      </c>
      <c r="B14630" s="213" t="s">
        <v>0</v>
      </c>
      <c r="C14630" s="213" t="s">
        <v>140</v>
      </c>
      <c r="D14630" s="213" t="s">
        <v>281</v>
      </c>
      <c r="E14630" s="292">
        <v>19871</v>
      </c>
      <c r="F14630" s="213" t="s">
        <v>222</v>
      </c>
    </row>
    <row r="14631" spans="1:6" x14ac:dyDescent="0.3">
      <c r="A14631" s="213">
        <v>2016</v>
      </c>
      <c r="B14631" s="213" t="s">
        <v>0</v>
      </c>
      <c r="C14631" s="213" t="s">
        <v>140</v>
      </c>
      <c r="D14631" s="213" t="s">
        <v>54</v>
      </c>
      <c r="E14631" s="213">
        <v>130</v>
      </c>
      <c r="F14631" s="213" t="s">
        <v>222</v>
      </c>
    </row>
    <row r="14632" spans="1:6" x14ac:dyDescent="0.3">
      <c r="A14632" s="213">
        <v>2016</v>
      </c>
      <c r="B14632" s="213" t="s">
        <v>0</v>
      </c>
      <c r="C14632" s="213" t="s">
        <v>140</v>
      </c>
      <c r="D14632" s="213" t="s">
        <v>282</v>
      </c>
      <c r="E14632" s="292">
        <v>1256</v>
      </c>
      <c r="F14632" s="213" t="s">
        <v>222</v>
      </c>
    </row>
    <row r="14633" spans="1:6" x14ac:dyDescent="0.3">
      <c r="A14633" s="213">
        <v>2016</v>
      </c>
      <c r="B14633" s="213" t="s">
        <v>0</v>
      </c>
      <c r="C14633" s="213" t="s">
        <v>140</v>
      </c>
      <c r="D14633" s="213" t="s">
        <v>145</v>
      </c>
      <c r="E14633" s="292">
        <v>87535</v>
      </c>
      <c r="F14633" s="213" t="s">
        <v>222</v>
      </c>
    </row>
    <row r="14634" spans="1:6" x14ac:dyDescent="0.3">
      <c r="A14634" s="213">
        <v>2016</v>
      </c>
      <c r="B14634" s="213" t="s">
        <v>0</v>
      </c>
      <c r="C14634" s="213" t="s">
        <v>140</v>
      </c>
      <c r="D14634" s="213" t="s">
        <v>146</v>
      </c>
      <c r="E14634" s="292">
        <v>46220</v>
      </c>
      <c r="F14634" s="213" t="s">
        <v>222</v>
      </c>
    </row>
    <row r="14635" spans="1:6" x14ac:dyDescent="0.3">
      <c r="A14635" s="213">
        <v>2016</v>
      </c>
      <c r="B14635" s="213" t="s">
        <v>0</v>
      </c>
      <c r="C14635" s="213" t="s">
        <v>140</v>
      </c>
      <c r="D14635" s="213" t="s">
        <v>147</v>
      </c>
      <c r="E14635" s="292">
        <v>105826</v>
      </c>
      <c r="F14635" s="213" t="s">
        <v>222</v>
      </c>
    </row>
    <row r="14636" spans="1:6" x14ac:dyDescent="0.3">
      <c r="A14636" s="213">
        <v>2016</v>
      </c>
      <c r="B14636" s="213" t="s">
        <v>92</v>
      </c>
      <c r="C14636" s="213" t="s">
        <v>83</v>
      </c>
      <c r="D14636" s="213" t="s">
        <v>79</v>
      </c>
      <c r="E14636" s="213">
        <v>194</v>
      </c>
      <c r="F14636" s="213" t="s">
        <v>235</v>
      </c>
    </row>
    <row r="14637" spans="1:6" x14ac:dyDescent="0.3">
      <c r="A14637" s="213">
        <v>2016</v>
      </c>
      <c r="B14637" s="213" t="s">
        <v>92</v>
      </c>
      <c r="C14637" s="213" t="s">
        <v>83</v>
      </c>
      <c r="D14637" s="213" t="s">
        <v>17</v>
      </c>
      <c r="E14637" s="213">
        <v>109</v>
      </c>
      <c r="F14637" s="213" t="s">
        <v>235</v>
      </c>
    </row>
    <row r="14638" spans="1:6" x14ac:dyDescent="0.3">
      <c r="A14638" s="213">
        <v>2016</v>
      </c>
      <c r="B14638" s="213" t="s">
        <v>92</v>
      </c>
      <c r="C14638" s="213" t="s">
        <v>83</v>
      </c>
      <c r="D14638" s="213" t="s">
        <v>66</v>
      </c>
      <c r="E14638" s="213">
        <v>37</v>
      </c>
      <c r="F14638" s="213" t="s">
        <v>235</v>
      </c>
    </row>
    <row r="14639" spans="1:6" x14ac:dyDescent="0.3">
      <c r="A14639" s="213">
        <v>2016</v>
      </c>
      <c r="B14639" s="213" t="s">
        <v>92</v>
      </c>
      <c r="C14639" s="213" t="s">
        <v>83</v>
      </c>
      <c r="D14639" s="213" t="s">
        <v>11</v>
      </c>
      <c r="E14639" s="213">
        <v>210</v>
      </c>
      <c r="F14639" s="213" t="s">
        <v>235</v>
      </c>
    </row>
    <row r="14640" spans="1:6" x14ac:dyDescent="0.3">
      <c r="A14640" s="213">
        <v>2016</v>
      </c>
      <c r="B14640" s="213" t="s">
        <v>92</v>
      </c>
      <c r="C14640" s="213" t="s">
        <v>83</v>
      </c>
      <c r="D14640" s="213" t="s">
        <v>56</v>
      </c>
      <c r="E14640" s="213">
        <v>65</v>
      </c>
      <c r="F14640" s="213" t="s">
        <v>235</v>
      </c>
    </row>
    <row r="14641" spans="1:6" x14ac:dyDescent="0.3">
      <c r="A14641" s="213">
        <v>2016</v>
      </c>
      <c r="B14641" s="213" t="s">
        <v>92</v>
      </c>
      <c r="C14641" s="213" t="s">
        <v>83</v>
      </c>
      <c r="D14641" s="213" t="s">
        <v>29</v>
      </c>
      <c r="E14641" s="213">
        <v>53</v>
      </c>
      <c r="F14641" s="213" t="s">
        <v>235</v>
      </c>
    </row>
    <row r="14642" spans="1:6" x14ac:dyDescent="0.3">
      <c r="A14642" s="213">
        <v>2016</v>
      </c>
      <c r="B14642" s="213" t="s">
        <v>92</v>
      </c>
      <c r="C14642" s="213" t="s">
        <v>83</v>
      </c>
      <c r="D14642" s="213" t="s">
        <v>47</v>
      </c>
      <c r="E14642" s="213">
        <v>129</v>
      </c>
      <c r="F14642" s="213" t="s">
        <v>235</v>
      </c>
    </row>
    <row r="14643" spans="1:6" x14ac:dyDescent="0.3">
      <c r="A14643" s="213">
        <v>2016</v>
      </c>
      <c r="B14643" s="213" t="s">
        <v>92</v>
      </c>
      <c r="C14643" s="213" t="s">
        <v>83</v>
      </c>
      <c r="D14643" s="213" t="s">
        <v>57</v>
      </c>
      <c r="E14643" s="213">
        <v>31</v>
      </c>
      <c r="F14643" s="213" t="s">
        <v>235</v>
      </c>
    </row>
    <row r="14644" spans="1:6" x14ac:dyDescent="0.3">
      <c r="A14644" s="213">
        <v>2016</v>
      </c>
      <c r="B14644" s="213" t="s">
        <v>92</v>
      </c>
      <c r="C14644" s="213" t="s">
        <v>83</v>
      </c>
      <c r="D14644" s="213" t="s">
        <v>74</v>
      </c>
      <c r="E14644" s="213">
        <v>162</v>
      </c>
      <c r="F14644" s="213" t="s">
        <v>235</v>
      </c>
    </row>
    <row r="14645" spans="1:6" x14ac:dyDescent="0.3">
      <c r="A14645" s="213">
        <v>2016</v>
      </c>
      <c r="B14645" s="213" t="s">
        <v>92</v>
      </c>
      <c r="C14645" s="213" t="s">
        <v>83</v>
      </c>
      <c r="D14645" s="213" t="s">
        <v>33</v>
      </c>
      <c r="E14645" s="213">
        <v>31</v>
      </c>
      <c r="F14645" s="213" t="s">
        <v>235</v>
      </c>
    </row>
    <row r="14646" spans="1:6" x14ac:dyDescent="0.3">
      <c r="A14646" s="213">
        <v>2016</v>
      </c>
      <c r="B14646" s="213" t="s">
        <v>92</v>
      </c>
      <c r="C14646" s="213" t="s">
        <v>83</v>
      </c>
      <c r="D14646" s="213" t="s">
        <v>60</v>
      </c>
      <c r="E14646" s="213">
        <v>43</v>
      </c>
      <c r="F14646" s="213" t="s">
        <v>235</v>
      </c>
    </row>
    <row r="14647" spans="1:6" x14ac:dyDescent="0.3">
      <c r="A14647" s="213">
        <v>2016</v>
      </c>
      <c r="B14647" s="213" t="s">
        <v>92</v>
      </c>
      <c r="C14647" s="213" t="s">
        <v>83</v>
      </c>
      <c r="D14647" s="213" t="s">
        <v>25</v>
      </c>
      <c r="E14647" s="213">
        <v>130</v>
      </c>
      <c r="F14647" s="213" t="s">
        <v>235</v>
      </c>
    </row>
    <row r="14648" spans="1:6" x14ac:dyDescent="0.3">
      <c r="A14648" s="213">
        <v>2016</v>
      </c>
      <c r="B14648" s="213" t="s">
        <v>92</v>
      </c>
      <c r="C14648" s="213" t="s">
        <v>83</v>
      </c>
      <c r="D14648" s="213" t="s">
        <v>7</v>
      </c>
      <c r="E14648" s="213">
        <v>152</v>
      </c>
      <c r="F14648" s="213" t="s">
        <v>235</v>
      </c>
    </row>
    <row r="14649" spans="1:6" x14ac:dyDescent="0.3">
      <c r="A14649" s="213">
        <v>2016</v>
      </c>
      <c r="B14649" s="213" t="s">
        <v>92</v>
      </c>
      <c r="C14649" s="213" t="s">
        <v>83</v>
      </c>
      <c r="D14649" s="213" t="s">
        <v>36</v>
      </c>
      <c r="E14649" s="213">
        <v>60</v>
      </c>
      <c r="F14649" s="213" t="s">
        <v>235</v>
      </c>
    </row>
    <row r="14650" spans="1:6" x14ac:dyDescent="0.3">
      <c r="A14650" s="213">
        <v>2016</v>
      </c>
      <c r="B14650" s="213" t="s">
        <v>92</v>
      </c>
      <c r="C14650" s="213" t="s">
        <v>83</v>
      </c>
      <c r="D14650" s="213" t="s">
        <v>21</v>
      </c>
      <c r="E14650" s="213">
        <v>44</v>
      </c>
      <c r="F14650" s="213" t="s">
        <v>235</v>
      </c>
    </row>
    <row r="14651" spans="1:6" x14ac:dyDescent="0.3">
      <c r="A14651" s="213">
        <v>2016</v>
      </c>
      <c r="B14651" s="213" t="s">
        <v>92</v>
      </c>
      <c r="C14651" s="213" t="s">
        <v>83</v>
      </c>
      <c r="D14651" s="213" t="s">
        <v>16</v>
      </c>
      <c r="E14651" s="213">
        <v>105</v>
      </c>
      <c r="F14651" s="213" t="s">
        <v>235</v>
      </c>
    </row>
    <row r="14652" spans="1:6" x14ac:dyDescent="0.3">
      <c r="A14652" s="213">
        <v>2016</v>
      </c>
      <c r="B14652" s="213" t="s">
        <v>92</v>
      </c>
      <c r="C14652" s="213" t="s">
        <v>83</v>
      </c>
      <c r="D14652" s="213" t="s">
        <v>2</v>
      </c>
      <c r="E14652" s="213">
        <v>283</v>
      </c>
      <c r="F14652" s="213" t="s">
        <v>235</v>
      </c>
    </row>
    <row r="14653" spans="1:6" x14ac:dyDescent="0.3">
      <c r="A14653" s="213">
        <v>2016</v>
      </c>
      <c r="B14653" s="213" t="s">
        <v>92</v>
      </c>
      <c r="C14653" s="213" t="s">
        <v>83</v>
      </c>
      <c r="D14653" s="213" t="s">
        <v>4</v>
      </c>
      <c r="E14653" s="213">
        <v>287</v>
      </c>
      <c r="F14653" s="213" t="s">
        <v>235</v>
      </c>
    </row>
    <row r="14654" spans="1:6" x14ac:dyDescent="0.3">
      <c r="A14654" s="213">
        <v>2016</v>
      </c>
      <c r="B14654" s="213" t="s">
        <v>92</v>
      </c>
      <c r="C14654" s="213" t="s">
        <v>83</v>
      </c>
      <c r="D14654" s="213" t="s">
        <v>8</v>
      </c>
      <c r="E14654" s="213">
        <v>88</v>
      </c>
      <c r="F14654" s="213" t="s">
        <v>235</v>
      </c>
    </row>
    <row r="14655" spans="1:6" x14ac:dyDescent="0.3">
      <c r="A14655" s="213">
        <v>2016</v>
      </c>
      <c r="B14655" s="213" t="s">
        <v>92</v>
      </c>
      <c r="C14655" s="213" t="s">
        <v>83</v>
      </c>
      <c r="D14655" s="213" t="s">
        <v>78</v>
      </c>
      <c r="E14655" s="213">
        <v>114</v>
      </c>
      <c r="F14655" s="213" t="s">
        <v>235</v>
      </c>
    </row>
    <row r="14656" spans="1:6" x14ac:dyDescent="0.3">
      <c r="A14656" s="213">
        <v>2016</v>
      </c>
      <c r="B14656" s="213" t="s">
        <v>92</v>
      </c>
      <c r="C14656" s="213" t="s">
        <v>83</v>
      </c>
      <c r="D14656" s="213" t="s">
        <v>27</v>
      </c>
      <c r="E14656" s="213">
        <v>90</v>
      </c>
      <c r="F14656" s="213" t="s">
        <v>235</v>
      </c>
    </row>
    <row r="14657" spans="1:6" x14ac:dyDescent="0.3">
      <c r="A14657" s="213">
        <v>2016</v>
      </c>
      <c r="B14657" s="213" t="s">
        <v>92</v>
      </c>
      <c r="C14657" s="213" t="s">
        <v>83</v>
      </c>
      <c r="D14657" s="213" t="s">
        <v>13</v>
      </c>
      <c r="E14657" s="213">
        <v>36</v>
      </c>
      <c r="F14657" s="213" t="s">
        <v>235</v>
      </c>
    </row>
    <row r="14658" spans="1:6" x14ac:dyDescent="0.3">
      <c r="A14658" s="213">
        <v>2016</v>
      </c>
      <c r="B14658" s="213" t="s">
        <v>92</v>
      </c>
      <c r="C14658" s="213" t="s">
        <v>83</v>
      </c>
      <c r="D14658" s="213" t="s">
        <v>70</v>
      </c>
      <c r="E14658" s="213">
        <v>146</v>
      </c>
      <c r="F14658" s="213" t="s">
        <v>235</v>
      </c>
    </row>
    <row r="14659" spans="1:6" x14ac:dyDescent="0.3">
      <c r="A14659" s="213">
        <v>2016</v>
      </c>
      <c r="B14659" s="213" t="s">
        <v>92</v>
      </c>
      <c r="C14659" s="213" t="s">
        <v>83</v>
      </c>
      <c r="D14659" s="213" t="s">
        <v>72</v>
      </c>
      <c r="E14659" s="213">
        <v>43</v>
      </c>
      <c r="F14659" s="213" t="s">
        <v>235</v>
      </c>
    </row>
    <row r="14660" spans="1:6" x14ac:dyDescent="0.3">
      <c r="A14660" s="213">
        <v>2016</v>
      </c>
      <c r="B14660" s="213" t="s">
        <v>92</v>
      </c>
      <c r="C14660" s="213" t="s">
        <v>83</v>
      </c>
      <c r="D14660" s="213" t="s">
        <v>6</v>
      </c>
      <c r="E14660" s="213">
        <v>254</v>
      </c>
      <c r="F14660" s="213" t="s">
        <v>235</v>
      </c>
    </row>
    <row r="14661" spans="1:6" x14ac:dyDescent="0.3">
      <c r="A14661" s="213">
        <v>2016</v>
      </c>
      <c r="B14661" s="213" t="s">
        <v>92</v>
      </c>
      <c r="C14661" s="213" t="s">
        <v>83</v>
      </c>
      <c r="D14661" s="213" t="s">
        <v>62</v>
      </c>
      <c r="E14661" s="213">
        <v>77</v>
      </c>
      <c r="F14661" s="213" t="s">
        <v>235</v>
      </c>
    </row>
    <row r="14662" spans="1:6" x14ac:dyDescent="0.3">
      <c r="A14662" s="213">
        <v>2016</v>
      </c>
      <c r="B14662" s="213" t="s">
        <v>92</v>
      </c>
      <c r="C14662" s="213" t="s">
        <v>83</v>
      </c>
      <c r="D14662" s="213" t="s">
        <v>5</v>
      </c>
      <c r="E14662" s="213">
        <v>199</v>
      </c>
      <c r="F14662" s="213" t="s">
        <v>235</v>
      </c>
    </row>
    <row r="14663" spans="1:6" x14ac:dyDescent="0.3">
      <c r="A14663" s="213">
        <v>2016</v>
      </c>
      <c r="B14663" s="213" t="s">
        <v>92</v>
      </c>
      <c r="C14663" s="213" t="s">
        <v>83</v>
      </c>
      <c r="D14663" s="213" t="s">
        <v>76</v>
      </c>
      <c r="E14663" s="213">
        <v>123</v>
      </c>
      <c r="F14663" s="213" t="s">
        <v>235</v>
      </c>
    </row>
    <row r="14664" spans="1:6" x14ac:dyDescent="0.3">
      <c r="A14664" s="213">
        <v>2016</v>
      </c>
      <c r="B14664" s="213" t="s">
        <v>92</v>
      </c>
      <c r="C14664" s="213" t="s">
        <v>83</v>
      </c>
      <c r="D14664" s="213" t="s">
        <v>22</v>
      </c>
      <c r="E14664" s="213">
        <v>38</v>
      </c>
      <c r="F14664" s="213" t="s">
        <v>235</v>
      </c>
    </row>
    <row r="14665" spans="1:6" x14ac:dyDescent="0.3">
      <c r="A14665" s="213">
        <v>2016</v>
      </c>
      <c r="B14665" s="213" t="s">
        <v>92</v>
      </c>
      <c r="C14665" s="213" t="s">
        <v>83</v>
      </c>
      <c r="D14665" s="213" t="s">
        <v>23</v>
      </c>
      <c r="E14665" s="213">
        <v>44</v>
      </c>
      <c r="F14665" s="213" t="s">
        <v>235</v>
      </c>
    </row>
    <row r="14666" spans="1:6" x14ac:dyDescent="0.3">
      <c r="A14666" s="213">
        <v>2016</v>
      </c>
      <c r="B14666" s="213" t="s">
        <v>92</v>
      </c>
      <c r="C14666" s="213" t="s">
        <v>83</v>
      </c>
      <c r="D14666" s="213" t="s">
        <v>12</v>
      </c>
      <c r="E14666" s="213">
        <v>35</v>
      </c>
      <c r="F14666" s="213" t="s">
        <v>235</v>
      </c>
    </row>
    <row r="14667" spans="1:6" x14ac:dyDescent="0.3">
      <c r="A14667" s="213">
        <v>2016</v>
      </c>
      <c r="B14667" s="213" t="s">
        <v>92</v>
      </c>
      <c r="C14667" s="213" t="s">
        <v>83</v>
      </c>
      <c r="D14667" s="213" t="s">
        <v>278</v>
      </c>
      <c r="E14667" s="213">
        <v>92</v>
      </c>
      <c r="F14667" s="213" t="s">
        <v>235</v>
      </c>
    </row>
    <row r="14668" spans="1:6" x14ac:dyDescent="0.3">
      <c r="A14668" s="213">
        <v>2016</v>
      </c>
      <c r="B14668" s="213" t="s">
        <v>92</v>
      </c>
      <c r="C14668" s="213" t="s">
        <v>83</v>
      </c>
      <c r="D14668" s="213" t="s">
        <v>19</v>
      </c>
      <c r="E14668" s="213">
        <v>61</v>
      </c>
      <c r="F14668" s="213" t="s">
        <v>235</v>
      </c>
    </row>
    <row r="14669" spans="1:6" x14ac:dyDescent="0.3">
      <c r="A14669" s="213">
        <v>2016</v>
      </c>
      <c r="B14669" s="213" t="s">
        <v>92</v>
      </c>
      <c r="C14669" s="213" t="s">
        <v>83</v>
      </c>
      <c r="D14669" s="213" t="s">
        <v>48</v>
      </c>
      <c r="E14669" s="213">
        <v>57</v>
      </c>
      <c r="F14669" s="213" t="s">
        <v>235</v>
      </c>
    </row>
    <row r="14670" spans="1:6" x14ac:dyDescent="0.3">
      <c r="A14670" s="213">
        <v>2016</v>
      </c>
      <c r="B14670" s="213" t="s">
        <v>92</v>
      </c>
      <c r="C14670" s="213" t="s">
        <v>83</v>
      </c>
      <c r="D14670" s="213" t="s">
        <v>3</v>
      </c>
      <c r="E14670" s="213">
        <v>259</v>
      </c>
      <c r="F14670" s="213" t="s">
        <v>235</v>
      </c>
    </row>
    <row r="14671" spans="1:6" x14ac:dyDescent="0.3">
      <c r="A14671" s="213">
        <v>2016</v>
      </c>
      <c r="B14671" s="213" t="s">
        <v>92</v>
      </c>
      <c r="C14671" s="213" t="s">
        <v>83</v>
      </c>
      <c r="D14671" s="213" t="s">
        <v>80</v>
      </c>
      <c r="E14671" s="213">
        <v>67</v>
      </c>
      <c r="F14671" s="213" t="s">
        <v>235</v>
      </c>
    </row>
    <row r="14672" spans="1:6" x14ac:dyDescent="0.3">
      <c r="A14672" s="213">
        <v>2016</v>
      </c>
      <c r="B14672" s="213" t="s">
        <v>92</v>
      </c>
      <c r="C14672" s="213" t="s">
        <v>83</v>
      </c>
      <c r="D14672" s="213" t="s">
        <v>39</v>
      </c>
      <c r="E14672" s="213">
        <v>42</v>
      </c>
      <c r="F14672" s="213" t="s">
        <v>235</v>
      </c>
    </row>
    <row r="14673" spans="1:6" x14ac:dyDescent="0.3">
      <c r="A14673" s="213">
        <v>2016</v>
      </c>
      <c r="B14673" s="213" t="s">
        <v>92</v>
      </c>
      <c r="C14673" s="213" t="s">
        <v>83</v>
      </c>
      <c r="D14673" s="213" t="s">
        <v>14</v>
      </c>
      <c r="E14673" s="213">
        <v>178</v>
      </c>
      <c r="F14673" s="213" t="s">
        <v>235</v>
      </c>
    </row>
    <row r="14674" spans="1:6" x14ac:dyDescent="0.3">
      <c r="A14674" s="213">
        <v>2016</v>
      </c>
      <c r="B14674" s="213" t="s">
        <v>92</v>
      </c>
      <c r="C14674" s="213" t="s">
        <v>83</v>
      </c>
      <c r="D14674" s="213" t="s">
        <v>68</v>
      </c>
      <c r="E14674" s="213">
        <v>34</v>
      </c>
      <c r="F14674" s="213" t="s">
        <v>235</v>
      </c>
    </row>
    <row r="14675" spans="1:6" x14ac:dyDescent="0.3">
      <c r="A14675" s="213">
        <v>2016</v>
      </c>
      <c r="B14675" s="213" t="s">
        <v>92</v>
      </c>
      <c r="C14675" s="213" t="s">
        <v>83</v>
      </c>
      <c r="D14675" s="213" t="s">
        <v>69</v>
      </c>
      <c r="E14675" s="213">
        <v>36</v>
      </c>
      <c r="F14675" s="213" t="s">
        <v>235</v>
      </c>
    </row>
    <row r="14676" spans="1:6" x14ac:dyDescent="0.3">
      <c r="A14676" s="213">
        <v>2016</v>
      </c>
      <c r="B14676" s="213" t="s">
        <v>92</v>
      </c>
      <c r="C14676" s="213" t="s">
        <v>83</v>
      </c>
      <c r="D14676" s="213" t="s">
        <v>24</v>
      </c>
      <c r="E14676" s="213">
        <v>178</v>
      </c>
      <c r="F14676" s="213" t="s">
        <v>235</v>
      </c>
    </row>
    <row r="14677" spans="1:6" x14ac:dyDescent="0.3">
      <c r="A14677" s="213">
        <v>2016</v>
      </c>
      <c r="B14677" s="213" t="s">
        <v>92</v>
      </c>
      <c r="C14677" s="213" t="s">
        <v>83</v>
      </c>
      <c r="D14677" s="213" t="s">
        <v>9</v>
      </c>
      <c r="E14677" s="213">
        <v>106</v>
      </c>
      <c r="F14677" s="213" t="s">
        <v>235</v>
      </c>
    </row>
    <row r="14678" spans="1:6" x14ac:dyDescent="0.3">
      <c r="A14678" s="213">
        <v>2016</v>
      </c>
      <c r="B14678" s="213" t="s">
        <v>92</v>
      </c>
      <c r="C14678" s="213" t="s">
        <v>83</v>
      </c>
      <c r="D14678" s="213" t="s">
        <v>67</v>
      </c>
      <c r="E14678" s="213">
        <v>64</v>
      </c>
      <c r="F14678" s="213" t="s">
        <v>235</v>
      </c>
    </row>
    <row r="14679" spans="1:6" x14ac:dyDescent="0.3">
      <c r="A14679" s="213">
        <v>2016</v>
      </c>
      <c r="B14679" s="213" t="s">
        <v>92</v>
      </c>
      <c r="C14679" s="213" t="s">
        <v>83</v>
      </c>
      <c r="D14679" s="213" t="s">
        <v>28</v>
      </c>
      <c r="E14679" s="213">
        <v>81</v>
      </c>
      <c r="F14679" s="213" t="s">
        <v>235</v>
      </c>
    </row>
    <row r="14680" spans="1:6" x14ac:dyDescent="0.3">
      <c r="A14680" s="213">
        <v>2016</v>
      </c>
      <c r="B14680" s="213" t="s">
        <v>92</v>
      </c>
      <c r="C14680" s="213" t="s">
        <v>83</v>
      </c>
      <c r="D14680" s="213" t="s">
        <v>31</v>
      </c>
      <c r="E14680" s="213">
        <v>65</v>
      </c>
      <c r="F14680" s="213" t="s">
        <v>235</v>
      </c>
    </row>
    <row r="14681" spans="1:6" x14ac:dyDescent="0.3">
      <c r="A14681" s="213">
        <v>2016</v>
      </c>
      <c r="B14681" s="213" t="s">
        <v>92</v>
      </c>
      <c r="C14681" s="213" t="s">
        <v>83</v>
      </c>
      <c r="D14681" s="213" t="s">
        <v>64</v>
      </c>
      <c r="E14681" s="213">
        <v>93</v>
      </c>
      <c r="F14681" s="213" t="s">
        <v>235</v>
      </c>
    </row>
    <row r="14682" spans="1:6" x14ac:dyDescent="0.3">
      <c r="A14682" s="213">
        <v>2016</v>
      </c>
      <c r="B14682" s="213" t="s">
        <v>92</v>
      </c>
      <c r="C14682" s="213" t="s">
        <v>83</v>
      </c>
      <c r="D14682" s="213" t="s">
        <v>73</v>
      </c>
      <c r="E14682" s="213">
        <v>138</v>
      </c>
      <c r="F14682" s="213" t="s">
        <v>235</v>
      </c>
    </row>
    <row r="14683" spans="1:6" x14ac:dyDescent="0.3">
      <c r="A14683" s="213">
        <v>2016</v>
      </c>
      <c r="B14683" s="213" t="s">
        <v>92</v>
      </c>
      <c r="C14683" s="213" t="s">
        <v>83</v>
      </c>
      <c r="D14683" s="213" t="s">
        <v>26</v>
      </c>
      <c r="E14683" s="213">
        <v>65</v>
      </c>
      <c r="F14683" s="213" t="s">
        <v>235</v>
      </c>
    </row>
    <row r="14684" spans="1:6" x14ac:dyDescent="0.3">
      <c r="A14684" s="213">
        <v>2016</v>
      </c>
      <c r="B14684" s="213" t="s">
        <v>92</v>
      </c>
      <c r="C14684" s="213" t="s">
        <v>83</v>
      </c>
      <c r="D14684" s="213" t="s">
        <v>32</v>
      </c>
      <c r="E14684" s="213">
        <v>53</v>
      </c>
      <c r="F14684" s="213" t="s">
        <v>235</v>
      </c>
    </row>
    <row r="14685" spans="1:6" x14ac:dyDescent="0.3">
      <c r="A14685" s="213">
        <v>2016</v>
      </c>
      <c r="B14685" s="213" t="s">
        <v>92</v>
      </c>
      <c r="C14685" s="213" t="s">
        <v>83</v>
      </c>
      <c r="D14685" s="213" t="s">
        <v>46</v>
      </c>
      <c r="E14685" s="213">
        <v>105</v>
      </c>
      <c r="F14685" s="213" t="s">
        <v>235</v>
      </c>
    </row>
    <row r="14686" spans="1:6" x14ac:dyDescent="0.3">
      <c r="A14686" s="213">
        <v>2016</v>
      </c>
      <c r="B14686" s="213" t="s">
        <v>92</v>
      </c>
      <c r="C14686" s="213" t="s">
        <v>83</v>
      </c>
      <c r="D14686" s="213" t="s">
        <v>75</v>
      </c>
      <c r="E14686" s="213">
        <v>94</v>
      </c>
      <c r="F14686" s="213" t="s">
        <v>235</v>
      </c>
    </row>
    <row r="14687" spans="1:6" x14ac:dyDescent="0.3">
      <c r="A14687" s="213">
        <v>2016</v>
      </c>
      <c r="B14687" s="213" t="s">
        <v>92</v>
      </c>
      <c r="C14687" s="213" t="s">
        <v>83</v>
      </c>
      <c r="D14687" s="213" t="s">
        <v>10</v>
      </c>
      <c r="E14687" s="213">
        <v>235</v>
      </c>
      <c r="F14687" s="213" t="s">
        <v>235</v>
      </c>
    </row>
    <row r="14688" spans="1:6" x14ac:dyDescent="0.3">
      <c r="A14688" s="213">
        <v>2016</v>
      </c>
      <c r="B14688" s="213" t="s">
        <v>92</v>
      </c>
      <c r="C14688" s="213" t="s">
        <v>83</v>
      </c>
      <c r="D14688" s="213" t="s">
        <v>15</v>
      </c>
      <c r="E14688" s="213">
        <v>165</v>
      </c>
      <c r="F14688" s="213" t="s">
        <v>235</v>
      </c>
    </row>
    <row r="14689" spans="1:6" x14ac:dyDescent="0.3">
      <c r="A14689" s="213">
        <v>2016</v>
      </c>
      <c r="B14689" s="213" t="s">
        <v>92</v>
      </c>
      <c r="C14689" s="213" t="s">
        <v>83</v>
      </c>
      <c r="D14689" s="213" t="s">
        <v>18</v>
      </c>
      <c r="E14689" s="213">
        <v>148</v>
      </c>
      <c r="F14689" s="213" t="s">
        <v>235</v>
      </c>
    </row>
    <row r="14690" spans="1:6" x14ac:dyDescent="0.3">
      <c r="A14690" s="213">
        <v>2016</v>
      </c>
      <c r="B14690" s="213" t="s">
        <v>92</v>
      </c>
      <c r="C14690" s="213" t="s">
        <v>83</v>
      </c>
      <c r="D14690" s="213" t="s">
        <v>77</v>
      </c>
      <c r="E14690" s="213">
        <v>63</v>
      </c>
      <c r="F14690" s="213" t="s">
        <v>235</v>
      </c>
    </row>
    <row r="14691" spans="1:6" x14ac:dyDescent="0.3">
      <c r="A14691" s="213">
        <v>2016</v>
      </c>
      <c r="B14691" s="213" t="s">
        <v>92</v>
      </c>
      <c r="C14691" s="213" t="s">
        <v>83</v>
      </c>
      <c r="D14691" s="213" t="s">
        <v>71</v>
      </c>
      <c r="E14691" s="213">
        <v>61</v>
      </c>
      <c r="F14691" s="213" t="s">
        <v>235</v>
      </c>
    </row>
    <row r="14692" spans="1:6" x14ac:dyDescent="0.3">
      <c r="A14692" s="213">
        <v>2016</v>
      </c>
      <c r="B14692" s="213" t="s">
        <v>92</v>
      </c>
      <c r="C14692" s="213" t="s">
        <v>83</v>
      </c>
      <c r="D14692" s="213" t="s">
        <v>20</v>
      </c>
      <c r="E14692" s="213">
        <v>117</v>
      </c>
      <c r="F14692" s="213" t="s">
        <v>235</v>
      </c>
    </row>
    <row r="14693" spans="1:6" x14ac:dyDescent="0.3">
      <c r="A14693" s="213">
        <v>2016</v>
      </c>
      <c r="B14693" s="213" t="s">
        <v>92</v>
      </c>
      <c r="C14693" s="213" t="s">
        <v>83</v>
      </c>
      <c r="D14693" s="213" t="s">
        <v>95</v>
      </c>
      <c r="E14693" s="213">
        <v>177</v>
      </c>
      <c r="F14693" s="213" t="s">
        <v>235</v>
      </c>
    </row>
    <row r="14694" spans="1:6" x14ac:dyDescent="0.3">
      <c r="A14694" s="213">
        <v>2016</v>
      </c>
      <c r="B14694" s="213" t="s">
        <v>92</v>
      </c>
      <c r="C14694" s="213" t="s">
        <v>83</v>
      </c>
      <c r="D14694" s="213" t="s">
        <v>281</v>
      </c>
      <c r="E14694" s="213">
        <v>422</v>
      </c>
      <c r="F14694" s="213" t="s">
        <v>235</v>
      </c>
    </row>
    <row r="14695" spans="1:6" x14ac:dyDescent="0.3">
      <c r="A14695" s="213">
        <v>2016</v>
      </c>
      <c r="B14695" s="213" t="s">
        <v>92</v>
      </c>
      <c r="C14695" s="213" t="s">
        <v>83</v>
      </c>
      <c r="D14695" s="213" t="s">
        <v>282</v>
      </c>
      <c r="E14695" s="213">
        <v>41</v>
      </c>
      <c r="F14695" s="213" t="s">
        <v>235</v>
      </c>
    </row>
    <row r="14696" spans="1:6" x14ac:dyDescent="0.3">
      <c r="A14696" s="213">
        <v>2016</v>
      </c>
      <c r="B14696" s="213" t="s">
        <v>92</v>
      </c>
      <c r="C14696" s="213" t="s">
        <v>83</v>
      </c>
      <c r="D14696" s="213" t="s">
        <v>145</v>
      </c>
      <c r="E14696" s="292">
        <v>1696</v>
      </c>
      <c r="F14696" s="213" t="s">
        <v>235</v>
      </c>
    </row>
    <row r="14697" spans="1:6" x14ac:dyDescent="0.3">
      <c r="A14697" s="213">
        <v>2016</v>
      </c>
      <c r="B14697" s="213" t="s">
        <v>92</v>
      </c>
      <c r="C14697" s="213" t="s">
        <v>83</v>
      </c>
      <c r="D14697" s="213" t="s">
        <v>146</v>
      </c>
      <c r="E14697" s="213">
        <v>969</v>
      </c>
      <c r="F14697" s="213" t="s">
        <v>235</v>
      </c>
    </row>
    <row r="14698" spans="1:6" x14ac:dyDescent="0.3">
      <c r="A14698" s="213">
        <v>2016</v>
      </c>
      <c r="B14698" s="213" t="s">
        <v>92</v>
      </c>
      <c r="C14698" s="213" t="s">
        <v>83</v>
      </c>
      <c r="D14698" s="213" t="s">
        <v>147</v>
      </c>
      <c r="E14698" s="292">
        <v>2018</v>
      </c>
      <c r="F14698" s="213" t="s">
        <v>235</v>
      </c>
    </row>
    <row r="14699" spans="1:6" x14ac:dyDescent="0.3">
      <c r="A14699" s="213">
        <v>2016</v>
      </c>
      <c r="B14699" s="213" t="s">
        <v>92</v>
      </c>
      <c r="C14699" s="213" t="s">
        <v>85</v>
      </c>
      <c r="D14699" s="213" t="s">
        <v>35</v>
      </c>
      <c r="E14699" s="213">
        <v>34</v>
      </c>
      <c r="F14699" s="213" t="s">
        <v>235</v>
      </c>
    </row>
    <row r="14700" spans="1:6" x14ac:dyDescent="0.3">
      <c r="A14700" s="213">
        <v>2016</v>
      </c>
      <c r="B14700" s="213" t="s">
        <v>92</v>
      </c>
      <c r="C14700" s="213" t="s">
        <v>85</v>
      </c>
      <c r="D14700" s="213" t="s">
        <v>59</v>
      </c>
      <c r="E14700" s="213">
        <v>73</v>
      </c>
      <c r="F14700" s="213" t="s">
        <v>235</v>
      </c>
    </row>
    <row r="14701" spans="1:6" x14ac:dyDescent="0.3">
      <c r="A14701" s="213">
        <v>2016</v>
      </c>
      <c r="B14701" s="213" t="s">
        <v>92</v>
      </c>
      <c r="C14701" s="213" t="s">
        <v>85</v>
      </c>
      <c r="D14701" s="213" t="s">
        <v>79</v>
      </c>
      <c r="E14701" s="213">
        <v>749</v>
      </c>
      <c r="F14701" s="213" t="s">
        <v>235</v>
      </c>
    </row>
    <row r="14702" spans="1:6" x14ac:dyDescent="0.3">
      <c r="A14702" s="213">
        <v>2016</v>
      </c>
      <c r="B14702" s="213" t="s">
        <v>92</v>
      </c>
      <c r="C14702" s="213" t="s">
        <v>85</v>
      </c>
      <c r="D14702" s="213" t="s">
        <v>17</v>
      </c>
      <c r="E14702" s="213">
        <v>512</v>
      </c>
      <c r="F14702" s="213" t="s">
        <v>235</v>
      </c>
    </row>
    <row r="14703" spans="1:6" x14ac:dyDescent="0.3">
      <c r="A14703" s="213">
        <v>2016</v>
      </c>
      <c r="B14703" s="213" t="s">
        <v>92</v>
      </c>
      <c r="C14703" s="213" t="s">
        <v>85</v>
      </c>
      <c r="D14703" s="213" t="s">
        <v>274</v>
      </c>
      <c r="E14703" s="213">
        <v>60</v>
      </c>
      <c r="F14703" s="213" t="s">
        <v>235</v>
      </c>
    </row>
    <row r="14704" spans="1:6" x14ac:dyDescent="0.3">
      <c r="A14704" s="213">
        <v>2016</v>
      </c>
      <c r="B14704" s="213" t="s">
        <v>92</v>
      </c>
      <c r="C14704" s="213" t="s">
        <v>85</v>
      </c>
      <c r="D14704" s="213" t="s">
        <v>66</v>
      </c>
      <c r="E14704" s="213">
        <v>140</v>
      </c>
      <c r="F14704" s="213" t="s">
        <v>235</v>
      </c>
    </row>
    <row r="14705" spans="1:6" x14ac:dyDescent="0.3">
      <c r="A14705" s="213">
        <v>2016</v>
      </c>
      <c r="B14705" s="213" t="s">
        <v>92</v>
      </c>
      <c r="C14705" s="213" t="s">
        <v>85</v>
      </c>
      <c r="D14705" s="213" t="s">
        <v>283</v>
      </c>
      <c r="E14705" s="213">
        <v>72</v>
      </c>
      <c r="F14705" s="213" t="s">
        <v>235</v>
      </c>
    </row>
    <row r="14706" spans="1:6" x14ac:dyDescent="0.3">
      <c r="A14706" s="213">
        <v>2016</v>
      </c>
      <c r="B14706" s="213" t="s">
        <v>92</v>
      </c>
      <c r="C14706" s="213" t="s">
        <v>85</v>
      </c>
      <c r="D14706" s="213" t="s">
        <v>11</v>
      </c>
      <c r="E14706" s="213">
        <v>864</v>
      </c>
      <c r="F14706" s="213" t="s">
        <v>235</v>
      </c>
    </row>
    <row r="14707" spans="1:6" x14ac:dyDescent="0.3">
      <c r="A14707" s="213">
        <v>2016</v>
      </c>
      <c r="B14707" s="213" t="s">
        <v>92</v>
      </c>
      <c r="C14707" s="213" t="s">
        <v>85</v>
      </c>
      <c r="D14707" s="213" t="s">
        <v>56</v>
      </c>
      <c r="E14707" s="213">
        <v>223</v>
      </c>
      <c r="F14707" s="213" t="s">
        <v>235</v>
      </c>
    </row>
    <row r="14708" spans="1:6" x14ac:dyDescent="0.3">
      <c r="A14708" s="213">
        <v>2016</v>
      </c>
      <c r="B14708" s="213" t="s">
        <v>92</v>
      </c>
      <c r="C14708" s="213" t="s">
        <v>85</v>
      </c>
      <c r="D14708" s="213" t="s">
        <v>29</v>
      </c>
      <c r="E14708" s="213">
        <v>243</v>
      </c>
      <c r="F14708" s="213" t="s">
        <v>235</v>
      </c>
    </row>
    <row r="14709" spans="1:6" x14ac:dyDescent="0.3">
      <c r="A14709" s="213">
        <v>2016</v>
      </c>
      <c r="B14709" s="213" t="s">
        <v>92</v>
      </c>
      <c r="C14709" s="213" t="s">
        <v>85</v>
      </c>
      <c r="D14709" s="213" t="s">
        <v>47</v>
      </c>
      <c r="E14709" s="213">
        <v>549</v>
      </c>
      <c r="F14709" s="213" t="s">
        <v>235</v>
      </c>
    </row>
    <row r="14710" spans="1:6" x14ac:dyDescent="0.3">
      <c r="A14710" s="213">
        <v>2016</v>
      </c>
      <c r="B14710" s="213" t="s">
        <v>92</v>
      </c>
      <c r="C14710" s="213" t="s">
        <v>85</v>
      </c>
      <c r="D14710" s="213" t="s">
        <v>57</v>
      </c>
      <c r="E14710" s="213">
        <v>113</v>
      </c>
      <c r="F14710" s="213" t="s">
        <v>235</v>
      </c>
    </row>
    <row r="14711" spans="1:6" x14ac:dyDescent="0.3">
      <c r="A14711" s="213">
        <v>2016</v>
      </c>
      <c r="B14711" s="213" t="s">
        <v>92</v>
      </c>
      <c r="C14711" s="213" t="s">
        <v>85</v>
      </c>
      <c r="D14711" s="213" t="s">
        <v>74</v>
      </c>
      <c r="E14711" s="213">
        <v>642</v>
      </c>
      <c r="F14711" s="213" t="s">
        <v>235</v>
      </c>
    </row>
    <row r="14712" spans="1:6" x14ac:dyDescent="0.3">
      <c r="A14712" s="213">
        <v>2016</v>
      </c>
      <c r="B14712" s="213" t="s">
        <v>92</v>
      </c>
      <c r="C14712" s="213" t="s">
        <v>85</v>
      </c>
      <c r="D14712" s="213" t="s">
        <v>53</v>
      </c>
      <c r="E14712" s="213">
        <v>80</v>
      </c>
      <c r="F14712" s="213" t="s">
        <v>235</v>
      </c>
    </row>
    <row r="14713" spans="1:6" x14ac:dyDescent="0.3">
      <c r="A14713" s="213">
        <v>2016</v>
      </c>
      <c r="B14713" s="213" t="s">
        <v>92</v>
      </c>
      <c r="C14713" s="213" t="s">
        <v>85</v>
      </c>
      <c r="D14713" s="213" t="s">
        <v>33</v>
      </c>
      <c r="E14713" s="213">
        <v>167</v>
      </c>
      <c r="F14713" s="213" t="s">
        <v>235</v>
      </c>
    </row>
    <row r="14714" spans="1:6" x14ac:dyDescent="0.3">
      <c r="A14714" s="213">
        <v>2016</v>
      </c>
      <c r="B14714" s="213" t="s">
        <v>92</v>
      </c>
      <c r="C14714" s="213" t="s">
        <v>85</v>
      </c>
      <c r="D14714" s="213" t="s">
        <v>60</v>
      </c>
      <c r="E14714" s="213">
        <v>272</v>
      </c>
      <c r="F14714" s="213" t="s">
        <v>235</v>
      </c>
    </row>
    <row r="14715" spans="1:6" x14ac:dyDescent="0.3">
      <c r="A14715" s="213">
        <v>2016</v>
      </c>
      <c r="B14715" s="213" t="s">
        <v>92</v>
      </c>
      <c r="C14715" s="213" t="s">
        <v>85</v>
      </c>
      <c r="D14715" s="213" t="s">
        <v>25</v>
      </c>
      <c r="E14715" s="213">
        <v>616</v>
      </c>
      <c r="F14715" s="213" t="s">
        <v>235</v>
      </c>
    </row>
    <row r="14716" spans="1:6" x14ac:dyDescent="0.3">
      <c r="A14716" s="213">
        <v>2016</v>
      </c>
      <c r="B14716" s="213" t="s">
        <v>92</v>
      </c>
      <c r="C14716" s="213" t="s">
        <v>85</v>
      </c>
      <c r="D14716" s="213" t="s">
        <v>7</v>
      </c>
      <c r="E14716" s="213">
        <v>685</v>
      </c>
      <c r="F14716" s="213" t="s">
        <v>235</v>
      </c>
    </row>
    <row r="14717" spans="1:6" x14ac:dyDescent="0.3">
      <c r="A14717" s="213">
        <v>2016</v>
      </c>
      <c r="B14717" s="213" t="s">
        <v>92</v>
      </c>
      <c r="C14717" s="213" t="s">
        <v>85</v>
      </c>
      <c r="D14717" s="213" t="s">
        <v>51</v>
      </c>
      <c r="E14717" s="213">
        <v>45</v>
      </c>
      <c r="F14717" s="213" t="s">
        <v>235</v>
      </c>
    </row>
    <row r="14718" spans="1:6" x14ac:dyDescent="0.3">
      <c r="A14718" s="213">
        <v>2016</v>
      </c>
      <c r="B14718" s="213" t="s">
        <v>92</v>
      </c>
      <c r="C14718" s="213" t="s">
        <v>85</v>
      </c>
      <c r="D14718" s="213" t="s">
        <v>36</v>
      </c>
      <c r="E14718" s="213">
        <v>226</v>
      </c>
      <c r="F14718" s="213" t="s">
        <v>235</v>
      </c>
    </row>
    <row r="14719" spans="1:6" x14ac:dyDescent="0.3">
      <c r="A14719" s="213">
        <v>2016</v>
      </c>
      <c r="B14719" s="213" t="s">
        <v>92</v>
      </c>
      <c r="C14719" s="213" t="s">
        <v>85</v>
      </c>
      <c r="D14719" s="213" t="s">
        <v>21</v>
      </c>
      <c r="E14719" s="213">
        <v>257</v>
      </c>
      <c r="F14719" s="213" t="s">
        <v>235</v>
      </c>
    </row>
    <row r="14720" spans="1:6" x14ac:dyDescent="0.3">
      <c r="A14720" s="213">
        <v>2016</v>
      </c>
      <c r="B14720" s="213" t="s">
        <v>92</v>
      </c>
      <c r="C14720" s="213" t="s">
        <v>85</v>
      </c>
      <c r="D14720" s="213" t="s">
        <v>16</v>
      </c>
      <c r="E14720" s="213">
        <v>561</v>
      </c>
      <c r="F14720" s="213" t="s">
        <v>235</v>
      </c>
    </row>
    <row r="14721" spans="1:6" x14ac:dyDescent="0.3">
      <c r="A14721" s="213">
        <v>2016</v>
      </c>
      <c r="B14721" s="213" t="s">
        <v>92</v>
      </c>
      <c r="C14721" s="213" t="s">
        <v>85</v>
      </c>
      <c r="D14721" s="213" t="s">
        <v>2</v>
      </c>
      <c r="E14721" s="292">
        <v>1151</v>
      </c>
      <c r="F14721" s="213" t="s">
        <v>235</v>
      </c>
    </row>
    <row r="14722" spans="1:6" x14ac:dyDescent="0.3">
      <c r="A14722" s="213">
        <v>2016</v>
      </c>
      <c r="B14722" s="213" t="s">
        <v>92</v>
      </c>
      <c r="C14722" s="213" t="s">
        <v>85</v>
      </c>
      <c r="D14722" s="213" t="s">
        <v>287</v>
      </c>
      <c r="E14722" s="213">
        <v>39</v>
      </c>
      <c r="F14722" s="213" t="s">
        <v>235</v>
      </c>
    </row>
    <row r="14723" spans="1:6" x14ac:dyDescent="0.3">
      <c r="A14723" s="213">
        <v>2016</v>
      </c>
      <c r="B14723" s="213" t="s">
        <v>92</v>
      </c>
      <c r="C14723" s="213" t="s">
        <v>85</v>
      </c>
      <c r="D14723" s="213" t="s">
        <v>4</v>
      </c>
      <c r="E14723" s="292">
        <v>1242</v>
      </c>
      <c r="F14723" s="213" t="s">
        <v>235</v>
      </c>
    </row>
    <row r="14724" spans="1:6" x14ac:dyDescent="0.3">
      <c r="A14724" s="213">
        <v>2016</v>
      </c>
      <c r="B14724" s="213" t="s">
        <v>92</v>
      </c>
      <c r="C14724" s="213" t="s">
        <v>85</v>
      </c>
      <c r="D14724" s="213" t="s">
        <v>38</v>
      </c>
      <c r="E14724" s="213">
        <v>88</v>
      </c>
      <c r="F14724" s="213" t="s">
        <v>235</v>
      </c>
    </row>
    <row r="14725" spans="1:6" x14ac:dyDescent="0.3">
      <c r="A14725" s="213">
        <v>2016</v>
      </c>
      <c r="B14725" s="213" t="s">
        <v>92</v>
      </c>
      <c r="C14725" s="213" t="s">
        <v>85</v>
      </c>
      <c r="D14725" s="213" t="s">
        <v>275</v>
      </c>
      <c r="E14725" s="213">
        <v>134</v>
      </c>
      <c r="F14725" s="213" t="s">
        <v>235</v>
      </c>
    </row>
    <row r="14726" spans="1:6" x14ac:dyDescent="0.3">
      <c r="A14726" s="213">
        <v>2016</v>
      </c>
      <c r="B14726" s="213" t="s">
        <v>92</v>
      </c>
      <c r="C14726" s="213" t="s">
        <v>85</v>
      </c>
      <c r="D14726" s="213" t="s">
        <v>8</v>
      </c>
      <c r="E14726" s="213">
        <v>450</v>
      </c>
      <c r="F14726" s="213" t="s">
        <v>235</v>
      </c>
    </row>
    <row r="14727" spans="1:6" x14ac:dyDescent="0.3">
      <c r="A14727" s="213">
        <v>2016</v>
      </c>
      <c r="B14727" s="213" t="s">
        <v>92</v>
      </c>
      <c r="C14727" s="213" t="s">
        <v>85</v>
      </c>
      <c r="D14727" s="213" t="s">
        <v>78</v>
      </c>
      <c r="E14727" s="213">
        <v>599</v>
      </c>
      <c r="F14727" s="213" t="s">
        <v>235</v>
      </c>
    </row>
    <row r="14728" spans="1:6" x14ac:dyDescent="0.3">
      <c r="A14728" s="213">
        <v>2016</v>
      </c>
      <c r="B14728" s="213" t="s">
        <v>92</v>
      </c>
      <c r="C14728" s="213" t="s">
        <v>85</v>
      </c>
      <c r="D14728" s="213" t="s">
        <v>27</v>
      </c>
      <c r="E14728" s="213">
        <v>442</v>
      </c>
      <c r="F14728" s="213" t="s">
        <v>235</v>
      </c>
    </row>
    <row r="14729" spans="1:6" x14ac:dyDescent="0.3">
      <c r="A14729" s="213">
        <v>2016</v>
      </c>
      <c r="B14729" s="213" t="s">
        <v>92</v>
      </c>
      <c r="C14729" s="213" t="s">
        <v>85</v>
      </c>
      <c r="D14729" s="213" t="s">
        <v>13</v>
      </c>
      <c r="E14729" s="213">
        <v>234</v>
      </c>
      <c r="F14729" s="213" t="s">
        <v>235</v>
      </c>
    </row>
    <row r="14730" spans="1:6" x14ac:dyDescent="0.3">
      <c r="A14730" s="213">
        <v>2016</v>
      </c>
      <c r="B14730" s="213" t="s">
        <v>92</v>
      </c>
      <c r="C14730" s="213" t="s">
        <v>85</v>
      </c>
      <c r="D14730" s="213" t="s">
        <v>70</v>
      </c>
      <c r="E14730" s="213">
        <v>559</v>
      </c>
      <c r="F14730" s="213" t="s">
        <v>235</v>
      </c>
    </row>
    <row r="14731" spans="1:6" x14ac:dyDescent="0.3">
      <c r="A14731" s="213">
        <v>2016</v>
      </c>
      <c r="B14731" s="213" t="s">
        <v>92</v>
      </c>
      <c r="C14731" s="213" t="s">
        <v>85</v>
      </c>
      <c r="D14731" s="213" t="s">
        <v>72</v>
      </c>
      <c r="E14731" s="213">
        <v>171</v>
      </c>
      <c r="F14731" s="213" t="s">
        <v>235</v>
      </c>
    </row>
    <row r="14732" spans="1:6" x14ac:dyDescent="0.3">
      <c r="A14732" s="213">
        <v>2016</v>
      </c>
      <c r="B14732" s="213" t="s">
        <v>92</v>
      </c>
      <c r="C14732" s="213" t="s">
        <v>85</v>
      </c>
      <c r="D14732" s="213" t="s">
        <v>276</v>
      </c>
      <c r="E14732" s="213">
        <v>58</v>
      </c>
      <c r="F14732" s="213" t="s">
        <v>235</v>
      </c>
    </row>
    <row r="14733" spans="1:6" x14ac:dyDescent="0.3">
      <c r="A14733" s="213">
        <v>2016</v>
      </c>
      <c r="B14733" s="213" t="s">
        <v>92</v>
      </c>
      <c r="C14733" s="213" t="s">
        <v>85</v>
      </c>
      <c r="D14733" s="213" t="s">
        <v>6</v>
      </c>
      <c r="E14733" s="292">
        <v>1350</v>
      </c>
      <c r="F14733" s="213" t="s">
        <v>235</v>
      </c>
    </row>
    <row r="14734" spans="1:6" x14ac:dyDescent="0.3">
      <c r="A14734" s="213">
        <v>2016</v>
      </c>
      <c r="B14734" s="213" t="s">
        <v>92</v>
      </c>
      <c r="C14734" s="213" t="s">
        <v>85</v>
      </c>
      <c r="D14734" s="213" t="s">
        <v>62</v>
      </c>
      <c r="E14734" s="213">
        <v>376</v>
      </c>
      <c r="F14734" s="213" t="s">
        <v>235</v>
      </c>
    </row>
    <row r="14735" spans="1:6" x14ac:dyDescent="0.3">
      <c r="A14735" s="213">
        <v>2016</v>
      </c>
      <c r="B14735" s="213" t="s">
        <v>92</v>
      </c>
      <c r="C14735" s="213" t="s">
        <v>85</v>
      </c>
      <c r="D14735" s="213" t="s">
        <v>5</v>
      </c>
      <c r="E14735" s="213">
        <v>922</v>
      </c>
      <c r="F14735" s="213" t="s">
        <v>235</v>
      </c>
    </row>
    <row r="14736" spans="1:6" x14ac:dyDescent="0.3">
      <c r="A14736" s="213">
        <v>2016</v>
      </c>
      <c r="B14736" s="213" t="s">
        <v>92</v>
      </c>
      <c r="C14736" s="213" t="s">
        <v>85</v>
      </c>
      <c r="D14736" s="213" t="s">
        <v>76</v>
      </c>
      <c r="E14736" s="213">
        <v>426</v>
      </c>
      <c r="F14736" s="213" t="s">
        <v>235</v>
      </c>
    </row>
    <row r="14737" spans="1:6" x14ac:dyDescent="0.3">
      <c r="A14737" s="213">
        <v>2016</v>
      </c>
      <c r="B14737" s="213" t="s">
        <v>92</v>
      </c>
      <c r="C14737" s="213" t="s">
        <v>85</v>
      </c>
      <c r="D14737" s="213" t="s">
        <v>63</v>
      </c>
      <c r="E14737" s="213">
        <v>121</v>
      </c>
      <c r="F14737" s="213" t="s">
        <v>235</v>
      </c>
    </row>
    <row r="14738" spans="1:6" x14ac:dyDescent="0.3">
      <c r="A14738" s="213">
        <v>2016</v>
      </c>
      <c r="B14738" s="213" t="s">
        <v>92</v>
      </c>
      <c r="C14738" s="213" t="s">
        <v>85</v>
      </c>
      <c r="D14738" s="213" t="s">
        <v>277</v>
      </c>
      <c r="E14738" s="213">
        <v>57</v>
      </c>
      <c r="F14738" s="213" t="s">
        <v>235</v>
      </c>
    </row>
    <row r="14739" spans="1:6" x14ac:dyDescent="0.3">
      <c r="A14739" s="213">
        <v>2016</v>
      </c>
      <c r="B14739" s="213" t="s">
        <v>92</v>
      </c>
      <c r="C14739" s="213" t="s">
        <v>85</v>
      </c>
      <c r="D14739" s="213" t="s">
        <v>43</v>
      </c>
      <c r="E14739" s="213">
        <v>119</v>
      </c>
      <c r="F14739" s="213" t="s">
        <v>235</v>
      </c>
    </row>
    <row r="14740" spans="1:6" x14ac:dyDescent="0.3">
      <c r="A14740" s="213">
        <v>2016</v>
      </c>
      <c r="B14740" s="213" t="s">
        <v>92</v>
      </c>
      <c r="C14740" s="213" t="s">
        <v>85</v>
      </c>
      <c r="D14740" s="213" t="s">
        <v>65</v>
      </c>
      <c r="E14740" s="213">
        <v>186</v>
      </c>
      <c r="F14740" s="213" t="s">
        <v>235</v>
      </c>
    </row>
    <row r="14741" spans="1:6" x14ac:dyDescent="0.3">
      <c r="A14741" s="213">
        <v>2016</v>
      </c>
      <c r="B14741" s="213" t="s">
        <v>92</v>
      </c>
      <c r="C14741" s="213" t="s">
        <v>85</v>
      </c>
      <c r="D14741" s="213" t="s">
        <v>22</v>
      </c>
      <c r="E14741" s="213">
        <v>226</v>
      </c>
      <c r="F14741" s="213" t="s">
        <v>235</v>
      </c>
    </row>
    <row r="14742" spans="1:6" x14ac:dyDescent="0.3">
      <c r="A14742" s="213">
        <v>2016</v>
      </c>
      <c r="B14742" s="213" t="s">
        <v>92</v>
      </c>
      <c r="C14742" s="213" t="s">
        <v>85</v>
      </c>
      <c r="D14742" s="213" t="s">
        <v>61</v>
      </c>
      <c r="E14742" s="213">
        <v>109</v>
      </c>
      <c r="F14742" s="213" t="s">
        <v>235</v>
      </c>
    </row>
    <row r="14743" spans="1:6" x14ac:dyDescent="0.3">
      <c r="A14743" s="213">
        <v>2016</v>
      </c>
      <c r="B14743" s="213" t="s">
        <v>92</v>
      </c>
      <c r="C14743" s="213" t="s">
        <v>85</v>
      </c>
      <c r="D14743" s="213" t="s">
        <v>23</v>
      </c>
      <c r="E14743" s="213">
        <v>287</v>
      </c>
      <c r="F14743" s="213" t="s">
        <v>235</v>
      </c>
    </row>
    <row r="14744" spans="1:6" x14ac:dyDescent="0.3">
      <c r="A14744" s="213">
        <v>2016</v>
      </c>
      <c r="B14744" s="213" t="s">
        <v>92</v>
      </c>
      <c r="C14744" s="213" t="s">
        <v>85</v>
      </c>
      <c r="D14744" s="213" t="s">
        <v>12</v>
      </c>
      <c r="E14744" s="213">
        <v>158</v>
      </c>
      <c r="F14744" s="213" t="s">
        <v>235</v>
      </c>
    </row>
    <row r="14745" spans="1:6" x14ac:dyDescent="0.3">
      <c r="A14745" s="213">
        <v>2016</v>
      </c>
      <c r="B14745" s="213" t="s">
        <v>92</v>
      </c>
      <c r="C14745" s="213" t="s">
        <v>85</v>
      </c>
      <c r="D14745" s="213" t="s">
        <v>278</v>
      </c>
      <c r="E14745" s="213">
        <v>335</v>
      </c>
      <c r="F14745" s="213" t="s">
        <v>235</v>
      </c>
    </row>
    <row r="14746" spans="1:6" x14ac:dyDescent="0.3">
      <c r="A14746" s="213">
        <v>2016</v>
      </c>
      <c r="B14746" s="213" t="s">
        <v>92</v>
      </c>
      <c r="C14746" s="213" t="s">
        <v>85</v>
      </c>
      <c r="D14746" s="213" t="s">
        <v>19</v>
      </c>
      <c r="E14746" s="213">
        <v>325</v>
      </c>
      <c r="F14746" s="213" t="s">
        <v>235</v>
      </c>
    </row>
    <row r="14747" spans="1:6" x14ac:dyDescent="0.3">
      <c r="A14747" s="213">
        <v>2016</v>
      </c>
      <c r="B14747" s="213" t="s">
        <v>92</v>
      </c>
      <c r="C14747" s="213" t="s">
        <v>85</v>
      </c>
      <c r="D14747" s="213" t="s">
        <v>45</v>
      </c>
      <c r="E14747" s="213">
        <v>66</v>
      </c>
      <c r="F14747" s="213" t="s">
        <v>235</v>
      </c>
    </row>
    <row r="14748" spans="1:6" x14ac:dyDescent="0.3">
      <c r="A14748" s="213">
        <v>2016</v>
      </c>
      <c r="B14748" s="213" t="s">
        <v>92</v>
      </c>
      <c r="C14748" s="213" t="s">
        <v>85</v>
      </c>
      <c r="D14748" s="213" t="s">
        <v>48</v>
      </c>
      <c r="E14748" s="213">
        <v>200</v>
      </c>
      <c r="F14748" s="213" t="s">
        <v>235</v>
      </c>
    </row>
    <row r="14749" spans="1:6" x14ac:dyDescent="0.3">
      <c r="A14749" s="213">
        <v>2016</v>
      </c>
      <c r="B14749" s="213" t="s">
        <v>92</v>
      </c>
      <c r="C14749" s="213" t="s">
        <v>85</v>
      </c>
      <c r="D14749" s="213" t="s">
        <v>34</v>
      </c>
      <c r="E14749" s="213">
        <v>115</v>
      </c>
      <c r="F14749" s="213" t="s">
        <v>235</v>
      </c>
    </row>
    <row r="14750" spans="1:6" x14ac:dyDescent="0.3">
      <c r="A14750" s="213">
        <v>2016</v>
      </c>
      <c r="B14750" s="213" t="s">
        <v>92</v>
      </c>
      <c r="C14750" s="213" t="s">
        <v>85</v>
      </c>
      <c r="D14750" s="213" t="s">
        <v>3</v>
      </c>
      <c r="E14750" s="292">
        <v>1129</v>
      </c>
      <c r="F14750" s="213" t="s">
        <v>235</v>
      </c>
    </row>
    <row r="14751" spans="1:6" x14ac:dyDescent="0.3">
      <c r="A14751" s="213">
        <v>2016</v>
      </c>
      <c r="B14751" s="213" t="s">
        <v>92</v>
      </c>
      <c r="C14751" s="213" t="s">
        <v>85</v>
      </c>
      <c r="D14751" s="213" t="s">
        <v>80</v>
      </c>
      <c r="E14751" s="213">
        <v>334</v>
      </c>
      <c r="F14751" s="213" t="s">
        <v>235</v>
      </c>
    </row>
    <row r="14752" spans="1:6" x14ac:dyDescent="0.3">
      <c r="A14752" s="213">
        <v>2016</v>
      </c>
      <c r="B14752" s="213" t="s">
        <v>92</v>
      </c>
      <c r="C14752" s="213" t="s">
        <v>85</v>
      </c>
      <c r="D14752" s="213" t="s">
        <v>39</v>
      </c>
      <c r="E14752" s="213">
        <v>208</v>
      </c>
      <c r="F14752" s="213" t="s">
        <v>235</v>
      </c>
    </row>
    <row r="14753" spans="1:6" x14ac:dyDescent="0.3">
      <c r="A14753" s="213">
        <v>2016</v>
      </c>
      <c r="B14753" s="213" t="s">
        <v>92</v>
      </c>
      <c r="C14753" s="213" t="s">
        <v>85</v>
      </c>
      <c r="D14753" s="213" t="s">
        <v>14</v>
      </c>
      <c r="E14753" s="213">
        <v>690</v>
      </c>
      <c r="F14753" s="213" t="s">
        <v>235</v>
      </c>
    </row>
    <row r="14754" spans="1:6" x14ac:dyDescent="0.3">
      <c r="A14754" s="213">
        <v>2016</v>
      </c>
      <c r="B14754" s="213" t="s">
        <v>92</v>
      </c>
      <c r="C14754" s="213" t="s">
        <v>85</v>
      </c>
      <c r="D14754" s="213" t="s">
        <v>68</v>
      </c>
      <c r="E14754" s="213">
        <v>154</v>
      </c>
      <c r="F14754" s="213" t="s">
        <v>235</v>
      </c>
    </row>
    <row r="14755" spans="1:6" x14ac:dyDescent="0.3">
      <c r="A14755" s="213">
        <v>2016</v>
      </c>
      <c r="B14755" s="213" t="s">
        <v>92</v>
      </c>
      <c r="C14755" s="213" t="s">
        <v>85</v>
      </c>
      <c r="D14755" s="213" t="s">
        <v>69</v>
      </c>
      <c r="E14755" s="213">
        <v>197</v>
      </c>
      <c r="F14755" s="213" t="s">
        <v>235</v>
      </c>
    </row>
    <row r="14756" spans="1:6" x14ac:dyDescent="0.3">
      <c r="A14756" s="213">
        <v>2016</v>
      </c>
      <c r="B14756" s="213" t="s">
        <v>92</v>
      </c>
      <c r="C14756" s="213" t="s">
        <v>85</v>
      </c>
      <c r="D14756" s="213" t="s">
        <v>279</v>
      </c>
      <c r="E14756" s="213">
        <v>62</v>
      </c>
      <c r="F14756" s="213" t="s">
        <v>235</v>
      </c>
    </row>
    <row r="14757" spans="1:6" x14ac:dyDescent="0.3">
      <c r="A14757" s="213">
        <v>2016</v>
      </c>
      <c r="B14757" s="213" t="s">
        <v>92</v>
      </c>
      <c r="C14757" s="213" t="s">
        <v>85</v>
      </c>
      <c r="D14757" s="213" t="s">
        <v>24</v>
      </c>
      <c r="E14757" s="213">
        <v>800</v>
      </c>
      <c r="F14757" s="213" t="s">
        <v>235</v>
      </c>
    </row>
    <row r="14758" spans="1:6" x14ac:dyDescent="0.3">
      <c r="A14758" s="213">
        <v>2016</v>
      </c>
      <c r="B14758" s="213" t="s">
        <v>92</v>
      </c>
      <c r="C14758" s="213" t="s">
        <v>85</v>
      </c>
      <c r="D14758" s="213" t="s">
        <v>9</v>
      </c>
      <c r="E14758" s="213">
        <v>570</v>
      </c>
      <c r="F14758" s="213" t="s">
        <v>235</v>
      </c>
    </row>
    <row r="14759" spans="1:6" x14ac:dyDescent="0.3">
      <c r="A14759" s="213">
        <v>2016</v>
      </c>
      <c r="B14759" s="213" t="s">
        <v>92</v>
      </c>
      <c r="C14759" s="213" t="s">
        <v>85</v>
      </c>
      <c r="D14759" s="213" t="s">
        <v>67</v>
      </c>
      <c r="E14759" s="213">
        <v>208</v>
      </c>
      <c r="F14759" s="213" t="s">
        <v>235</v>
      </c>
    </row>
    <row r="14760" spans="1:6" x14ac:dyDescent="0.3">
      <c r="A14760" s="213">
        <v>2016</v>
      </c>
      <c r="B14760" s="213" t="s">
        <v>92</v>
      </c>
      <c r="C14760" s="213" t="s">
        <v>85</v>
      </c>
      <c r="D14760" s="213" t="s">
        <v>28</v>
      </c>
      <c r="E14760" s="213">
        <v>362</v>
      </c>
      <c r="F14760" s="213" t="s">
        <v>235</v>
      </c>
    </row>
    <row r="14761" spans="1:6" x14ac:dyDescent="0.3">
      <c r="A14761" s="213">
        <v>2016</v>
      </c>
      <c r="B14761" s="213" t="s">
        <v>92</v>
      </c>
      <c r="C14761" s="213" t="s">
        <v>85</v>
      </c>
      <c r="D14761" s="213" t="s">
        <v>31</v>
      </c>
      <c r="E14761" s="213">
        <v>233</v>
      </c>
      <c r="F14761" s="213" t="s">
        <v>235</v>
      </c>
    </row>
    <row r="14762" spans="1:6" x14ac:dyDescent="0.3">
      <c r="A14762" s="213">
        <v>2016</v>
      </c>
      <c r="B14762" s="213" t="s">
        <v>92</v>
      </c>
      <c r="C14762" s="213" t="s">
        <v>85</v>
      </c>
      <c r="D14762" s="213" t="s">
        <v>64</v>
      </c>
      <c r="E14762" s="213">
        <v>395</v>
      </c>
      <c r="F14762" s="213" t="s">
        <v>235</v>
      </c>
    </row>
    <row r="14763" spans="1:6" x14ac:dyDescent="0.3">
      <c r="A14763" s="213">
        <v>2016</v>
      </c>
      <c r="B14763" s="213" t="s">
        <v>92</v>
      </c>
      <c r="C14763" s="213" t="s">
        <v>85</v>
      </c>
      <c r="D14763" s="213" t="s">
        <v>280</v>
      </c>
      <c r="E14763" s="213">
        <v>117</v>
      </c>
      <c r="F14763" s="213" t="s">
        <v>235</v>
      </c>
    </row>
    <row r="14764" spans="1:6" x14ac:dyDescent="0.3">
      <c r="A14764" s="213">
        <v>2016</v>
      </c>
      <c r="B14764" s="213" t="s">
        <v>92</v>
      </c>
      <c r="C14764" s="213" t="s">
        <v>85</v>
      </c>
      <c r="D14764" s="213" t="s">
        <v>73</v>
      </c>
      <c r="E14764" s="213">
        <v>488</v>
      </c>
      <c r="F14764" s="213" t="s">
        <v>235</v>
      </c>
    </row>
    <row r="14765" spans="1:6" x14ac:dyDescent="0.3">
      <c r="A14765" s="213">
        <v>2016</v>
      </c>
      <c r="B14765" s="213" t="s">
        <v>92</v>
      </c>
      <c r="C14765" s="213" t="s">
        <v>85</v>
      </c>
      <c r="D14765" s="213" t="s">
        <v>26</v>
      </c>
      <c r="E14765" s="213">
        <v>301</v>
      </c>
      <c r="F14765" s="213" t="s">
        <v>235</v>
      </c>
    </row>
    <row r="14766" spans="1:6" x14ac:dyDescent="0.3">
      <c r="A14766" s="213">
        <v>2016</v>
      </c>
      <c r="B14766" s="213" t="s">
        <v>92</v>
      </c>
      <c r="C14766" s="213" t="s">
        <v>85</v>
      </c>
      <c r="D14766" s="213" t="s">
        <v>32</v>
      </c>
      <c r="E14766" s="213">
        <v>254</v>
      </c>
      <c r="F14766" s="213" t="s">
        <v>235</v>
      </c>
    </row>
    <row r="14767" spans="1:6" x14ac:dyDescent="0.3">
      <c r="A14767" s="213">
        <v>2016</v>
      </c>
      <c r="B14767" s="213" t="s">
        <v>92</v>
      </c>
      <c r="C14767" s="213" t="s">
        <v>85</v>
      </c>
      <c r="D14767" s="213" t="s">
        <v>46</v>
      </c>
      <c r="E14767" s="213">
        <v>511</v>
      </c>
      <c r="F14767" s="213" t="s">
        <v>235</v>
      </c>
    </row>
    <row r="14768" spans="1:6" x14ac:dyDescent="0.3">
      <c r="A14768" s="213">
        <v>2016</v>
      </c>
      <c r="B14768" s="213" t="s">
        <v>92</v>
      </c>
      <c r="C14768" s="213" t="s">
        <v>85</v>
      </c>
      <c r="D14768" s="213" t="s">
        <v>75</v>
      </c>
      <c r="E14768" s="213">
        <v>353</v>
      </c>
      <c r="F14768" s="213" t="s">
        <v>235</v>
      </c>
    </row>
    <row r="14769" spans="1:6" x14ac:dyDescent="0.3">
      <c r="A14769" s="213">
        <v>2016</v>
      </c>
      <c r="B14769" s="213" t="s">
        <v>92</v>
      </c>
      <c r="C14769" s="213" t="s">
        <v>85</v>
      </c>
      <c r="D14769" s="213" t="s">
        <v>10</v>
      </c>
      <c r="E14769" s="213">
        <v>992</v>
      </c>
      <c r="F14769" s="213" t="s">
        <v>235</v>
      </c>
    </row>
    <row r="14770" spans="1:6" x14ac:dyDescent="0.3">
      <c r="A14770" s="213">
        <v>2016</v>
      </c>
      <c r="B14770" s="213" t="s">
        <v>92</v>
      </c>
      <c r="C14770" s="213" t="s">
        <v>85</v>
      </c>
      <c r="D14770" s="213" t="s">
        <v>291</v>
      </c>
      <c r="E14770" s="213">
        <v>118</v>
      </c>
      <c r="F14770" s="213" t="s">
        <v>235</v>
      </c>
    </row>
    <row r="14771" spans="1:6" x14ac:dyDescent="0.3">
      <c r="A14771" s="213">
        <v>2016</v>
      </c>
      <c r="B14771" s="213" t="s">
        <v>92</v>
      </c>
      <c r="C14771" s="213" t="s">
        <v>85</v>
      </c>
      <c r="D14771" s="213" t="s">
        <v>15</v>
      </c>
      <c r="E14771" s="213">
        <v>780</v>
      </c>
      <c r="F14771" s="213" t="s">
        <v>235</v>
      </c>
    </row>
    <row r="14772" spans="1:6" x14ac:dyDescent="0.3">
      <c r="A14772" s="213">
        <v>2016</v>
      </c>
      <c r="B14772" s="213" t="s">
        <v>92</v>
      </c>
      <c r="C14772" s="213" t="s">
        <v>85</v>
      </c>
      <c r="D14772" s="213" t="s">
        <v>18</v>
      </c>
      <c r="E14772" s="213">
        <v>727</v>
      </c>
      <c r="F14772" s="213" t="s">
        <v>235</v>
      </c>
    </row>
    <row r="14773" spans="1:6" x14ac:dyDescent="0.3">
      <c r="A14773" s="213">
        <v>2016</v>
      </c>
      <c r="B14773" s="213" t="s">
        <v>92</v>
      </c>
      <c r="C14773" s="213" t="s">
        <v>85</v>
      </c>
      <c r="D14773" s="213" t="s">
        <v>77</v>
      </c>
      <c r="E14773" s="213">
        <v>261</v>
      </c>
      <c r="F14773" s="213" t="s">
        <v>235</v>
      </c>
    </row>
    <row r="14774" spans="1:6" x14ac:dyDescent="0.3">
      <c r="A14774" s="213">
        <v>2016</v>
      </c>
      <c r="B14774" s="213" t="s">
        <v>92</v>
      </c>
      <c r="C14774" s="213" t="s">
        <v>85</v>
      </c>
      <c r="D14774" s="213" t="s">
        <v>44</v>
      </c>
      <c r="E14774" s="213">
        <v>44</v>
      </c>
      <c r="F14774" s="213" t="s">
        <v>235</v>
      </c>
    </row>
    <row r="14775" spans="1:6" x14ac:dyDescent="0.3">
      <c r="A14775" s="213">
        <v>2016</v>
      </c>
      <c r="B14775" s="213" t="s">
        <v>92</v>
      </c>
      <c r="C14775" s="213" t="s">
        <v>85</v>
      </c>
      <c r="D14775" s="213" t="s">
        <v>71</v>
      </c>
      <c r="E14775" s="213">
        <v>308</v>
      </c>
      <c r="F14775" s="213" t="s">
        <v>235</v>
      </c>
    </row>
    <row r="14776" spans="1:6" x14ac:dyDescent="0.3">
      <c r="A14776" s="213">
        <v>2016</v>
      </c>
      <c r="B14776" s="213" t="s">
        <v>92</v>
      </c>
      <c r="C14776" s="213" t="s">
        <v>85</v>
      </c>
      <c r="D14776" s="213" t="s">
        <v>52</v>
      </c>
      <c r="E14776" s="213">
        <v>72</v>
      </c>
      <c r="F14776" s="213" t="s">
        <v>235</v>
      </c>
    </row>
    <row r="14777" spans="1:6" x14ac:dyDescent="0.3">
      <c r="A14777" s="213">
        <v>2016</v>
      </c>
      <c r="B14777" s="213" t="s">
        <v>92</v>
      </c>
      <c r="C14777" s="213" t="s">
        <v>85</v>
      </c>
      <c r="D14777" s="213" t="s">
        <v>20</v>
      </c>
      <c r="E14777" s="213">
        <v>505</v>
      </c>
      <c r="F14777" s="213" t="s">
        <v>235</v>
      </c>
    </row>
    <row r="14778" spans="1:6" x14ac:dyDescent="0.3">
      <c r="A14778" s="213">
        <v>2016</v>
      </c>
      <c r="B14778" s="213" t="s">
        <v>92</v>
      </c>
      <c r="C14778" s="213" t="s">
        <v>85</v>
      </c>
      <c r="D14778" s="213" t="s">
        <v>95</v>
      </c>
      <c r="E14778" s="213">
        <v>777</v>
      </c>
      <c r="F14778" s="213" t="s">
        <v>235</v>
      </c>
    </row>
    <row r="14779" spans="1:6" x14ac:dyDescent="0.3">
      <c r="A14779" s="213">
        <v>2016</v>
      </c>
      <c r="B14779" s="213" t="s">
        <v>92</v>
      </c>
      <c r="C14779" s="213" t="s">
        <v>85</v>
      </c>
      <c r="D14779" s="213" t="s">
        <v>30</v>
      </c>
      <c r="E14779" s="213">
        <v>94</v>
      </c>
      <c r="F14779" s="213" t="s">
        <v>235</v>
      </c>
    </row>
    <row r="14780" spans="1:6" x14ac:dyDescent="0.3">
      <c r="A14780" s="213">
        <v>2016</v>
      </c>
      <c r="B14780" s="213" t="s">
        <v>92</v>
      </c>
      <c r="C14780" s="213" t="s">
        <v>85</v>
      </c>
      <c r="D14780" s="213" t="s">
        <v>281</v>
      </c>
      <c r="E14780" s="292">
        <v>1676</v>
      </c>
      <c r="F14780" s="213" t="s">
        <v>235</v>
      </c>
    </row>
    <row r="14781" spans="1:6" x14ac:dyDescent="0.3">
      <c r="A14781" s="213">
        <v>2016</v>
      </c>
      <c r="B14781" s="213" t="s">
        <v>92</v>
      </c>
      <c r="C14781" s="213" t="s">
        <v>85</v>
      </c>
      <c r="D14781" s="213" t="s">
        <v>282</v>
      </c>
      <c r="E14781" s="213">
        <v>169</v>
      </c>
      <c r="F14781" s="213" t="s">
        <v>235</v>
      </c>
    </row>
    <row r="14782" spans="1:6" x14ac:dyDescent="0.3">
      <c r="A14782" s="213">
        <v>2016</v>
      </c>
      <c r="B14782" s="213" t="s">
        <v>92</v>
      </c>
      <c r="C14782" s="213" t="s">
        <v>85</v>
      </c>
      <c r="D14782" s="213" t="s">
        <v>145</v>
      </c>
      <c r="E14782" s="292">
        <v>8404</v>
      </c>
      <c r="F14782" s="213" t="s">
        <v>235</v>
      </c>
    </row>
    <row r="14783" spans="1:6" x14ac:dyDescent="0.3">
      <c r="A14783" s="213">
        <v>2016</v>
      </c>
      <c r="B14783" s="213" t="s">
        <v>92</v>
      </c>
      <c r="C14783" s="213" t="s">
        <v>85</v>
      </c>
      <c r="D14783" s="213" t="s">
        <v>146</v>
      </c>
      <c r="E14783" s="292">
        <v>4323</v>
      </c>
      <c r="F14783" s="213" t="s">
        <v>235</v>
      </c>
    </row>
    <row r="14784" spans="1:6" x14ac:dyDescent="0.3">
      <c r="A14784" s="213">
        <v>2016</v>
      </c>
      <c r="B14784" s="213" t="s">
        <v>92</v>
      </c>
      <c r="C14784" s="213" t="s">
        <v>85</v>
      </c>
      <c r="D14784" s="213" t="s">
        <v>147</v>
      </c>
      <c r="E14784" s="292">
        <v>9781</v>
      </c>
      <c r="F14784" s="213" t="s">
        <v>235</v>
      </c>
    </row>
    <row r="14785" spans="1:6" x14ac:dyDescent="0.3">
      <c r="A14785" s="213">
        <v>2016</v>
      </c>
      <c r="B14785" s="213" t="s">
        <v>92</v>
      </c>
      <c r="C14785" s="213" t="s">
        <v>158</v>
      </c>
      <c r="D14785" s="213" t="s">
        <v>59</v>
      </c>
      <c r="E14785" s="213">
        <v>56</v>
      </c>
      <c r="F14785" s="213" t="s">
        <v>235</v>
      </c>
    </row>
    <row r="14786" spans="1:6" x14ac:dyDescent="0.3">
      <c r="A14786" s="213">
        <v>2016</v>
      </c>
      <c r="B14786" s="213" t="s">
        <v>92</v>
      </c>
      <c r="C14786" s="213" t="s">
        <v>158</v>
      </c>
      <c r="D14786" s="213" t="s">
        <v>79</v>
      </c>
      <c r="E14786" s="213">
        <v>683</v>
      </c>
      <c r="F14786" s="213" t="s">
        <v>235</v>
      </c>
    </row>
    <row r="14787" spans="1:6" x14ac:dyDescent="0.3">
      <c r="A14787" s="213">
        <v>2016</v>
      </c>
      <c r="B14787" s="213" t="s">
        <v>92</v>
      </c>
      <c r="C14787" s="213" t="s">
        <v>158</v>
      </c>
      <c r="D14787" s="213" t="s">
        <v>17</v>
      </c>
      <c r="E14787" s="213">
        <v>394</v>
      </c>
      <c r="F14787" s="213" t="s">
        <v>235</v>
      </c>
    </row>
    <row r="14788" spans="1:6" x14ac:dyDescent="0.3">
      <c r="A14788" s="213">
        <v>2016</v>
      </c>
      <c r="B14788" s="213" t="s">
        <v>92</v>
      </c>
      <c r="C14788" s="213" t="s">
        <v>158</v>
      </c>
      <c r="D14788" s="213" t="s">
        <v>274</v>
      </c>
      <c r="E14788" s="213">
        <v>39</v>
      </c>
      <c r="F14788" s="213" t="s">
        <v>235</v>
      </c>
    </row>
    <row r="14789" spans="1:6" x14ac:dyDescent="0.3">
      <c r="A14789" s="213">
        <v>2016</v>
      </c>
      <c r="B14789" s="213" t="s">
        <v>92</v>
      </c>
      <c r="C14789" s="213" t="s">
        <v>158</v>
      </c>
      <c r="D14789" s="213" t="s">
        <v>66</v>
      </c>
      <c r="E14789" s="213">
        <v>116</v>
      </c>
      <c r="F14789" s="213" t="s">
        <v>235</v>
      </c>
    </row>
    <row r="14790" spans="1:6" x14ac:dyDescent="0.3">
      <c r="A14790" s="213">
        <v>2016</v>
      </c>
      <c r="B14790" s="213" t="s">
        <v>92</v>
      </c>
      <c r="C14790" s="213" t="s">
        <v>158</v>
      </c>
      <c r="D14790" s="213" t="s">
        <v>283</v>
      </c>
      <c r="E14790" s="213">
        <v>54</v>
      </c>
      <c r="F14790" s="213" t="s">
        <v>235</v>
      </c>
    </row>
    <row r="14791" spans="1:6" x14ac:dyDescent="0.3">
      <c r="A14791" s="213">
        <v>2016</v>
      </c>
      <c r="B14791" s="213" t="s">
        <v>92</v>
      </c>
      <c r="C14791" s="213" t="s">
        <v>158</v>
      </c>
      <c r="D14791" s="213" t="s">
        <v>11</v>
      </c>
      <c r="E14791" s="213">
        <v>702</v>
      </c>
      <c r="F14791" s="213" t="s">
        <v>235</v>
      </c>
    </row>
    <row r="14792" spans="1:6" x14ac:dyDescent="0.3">
      <c r="A14792" s="213">
        <v>2016</v>
      </c>
      <c r="B14792" s="213" t="s">
        <v>92</v>
      </c>
      <c r="C14792" s="213" t="s">
        <v>158</v>
      </c>
      <c r="D14792" s="213" t="s">
        <v>56</v>
      </c>
      <c r="E14792" s="213">
        <v>159</v>
      </c>
      <c r="F14792" s="213" t="s">
        <v>235</v>
      </c>
    </row>
    <row r="14793" spans="1:6" x14ac:dyDescent="0.3">
      <c r="A14793" s="213">
        <v>2016</v>
      </c>
      <c r="B14793" s="213" t="s">
        <v>92</v>
      </c>
      <c r="C14793" s="213" t="s">
        <v>158</v>
      </c>
      <c r="D14793" s="213" t="s">
        <v>29</v>
      </c>
      <c r="E14793" s="213">
        <v>215</v>
      </c>
      <c r="F14793" s="213" t="s">
        <v>235</v>
      </c>
    </row>
    <row r="14794" spans="1:6" x14ac:dyDescent="0.3">
      <c r="A14794" s="213">
        <v>2016</v>
      </c>
      <c r="B14794" s="213" t="s">
        <v>92</v>
      </c>
      <c r="C14794" s="213" t="s">
        <v>158</v>
      </c>
      <c r="D14794" s="213" t="s">
        <v>47</v>
      </c>
      <c r="E14794" s="213">
        <v>511</v>
      </c>
      <c r="F14794" s="213" t="s">
        <v>235</v>
      </c>
    </row>
    <row r="14795" spans="1:6" x14ac:dyDescent="0.3">
      <c r="A14795" s="213">
        <v>2016</v>
      </c>
      <c r="B14795" s="213" t="s">
        <v>92</v>
      </c>
      <c r="C14795" s="213" t="s">
        <v>158</v>
      </c>
      <c r="D14795" s="213" t="s">
        <v>57</v>
      </c>
      <c r="E14795" s="213">
        <v>115</v>
      </c>
      <c r="F14795" s="213" t="s">
        <v>235</v>
      </c>
    </row>
    <row r="14796" spans="1:6" x14ac:dyDescent="0.3">
      <c r="A14796" s="213">
        <v>2016</v>
      </c>
      <c r="B14796" s="213" t="s">
        <v>92</v>
      </c>
      <c r="C14796" s="213" t="s">
        <v>158</v>
      </c>
      <c r="D14796" s="213" t="s">
        <v>74</v>
      </c>
      <c r="E14796" s="213">
        <v>460</v>
      </c>
      <c r="F14796" s="213" t="s">
        <v>235</v>
      </c>
    </row>
    <row r="14797" spans="1:6" x14ac:dyDescent="0.3">
      <c r="A14797" s="213">
        <v>2016</v>
      </c>
      <c r="B14797" s="213" t="s">
        <v>92</v>
      </c>
      <c r="C14797" s="213" t="s">
        <v>158</v>
      </c>
      <c r="D14797" s="213" t="s">
        <v>53</v>
      </c>
      <c r="E14797" s="213">
        <v>73</v>
      </c>
      <c r="F14797" s="213" t="s">
        <v>235</v>
      </c>
    </row>
    <row r="14798" spans="1:6" x14ac:dyDescent="0.3">
      <c r="A14798" s="213">
        <v>2016</v>
      </c>
      <c r="B14798" s="213" t="s">
        <v>92</v>
      </c>
      <c r="C14798" s="213" t="s">
        <v>158</v>
      </c>
      <c r="D14798" s="213" t="s">
        <v>33</v>
      </c>
      <c r="E14798" s="213">
        <v>129</v>
      </c>
      <c r="F14798" s="213" t="s">
        <v>235</v>
      </c>
    </row>
    <row r="14799" spans="1:6" x14ac:dyDescent="0.3">
      <c r="A14799" s="213">
        <v>2016</v>
      </c>
      <c r="B14799" s="213" t="s">
        <v>92</v>
      </c>
      <c r="C14799" s="213" t="s">
        <v>158</v>
      </c>
      <c r="D14799" s="213" t="s">
        <v>60</v>
      </c>
      <c r="E14799" s="213">
        <v>211</v>
      </c>
      <c r="F14799" s="213" t="s">
        <v>235</v>
      </c>
    </row>
    <row r="14800" spans="1:6" x14ac:dyDescent="0.3">
      <c r="A14800" s="213">
        <v>2016</v>
      </c>
      <c r="B14800" s="213" t="s">
        <v>92</v>
      </c>
      <c r="C14800" s="213" t="s">
        <v>158</v>
      </c>
      <c r="D14800" s="213" t="s">
        <v>25</v>
      </c>
      <c r="E14800" s="213">
        <v>449</v>
      </c>
      <c r="F14800" s="213" t="s">
        <v>235</v>
      </c>
    </row>
    <row r="14801" spans="1:6" x14ac:dyDescent="0.3">
      <c r="A14801" s="213">
        <v>2016</v>
      </c>
      <c r="B14801" s="213" t="s">
        <v>92</v>
      </c>
      <c r="C14801" s="213" t="s">
        <v>158</v>
      </c>
      <c r="D14801" s="213" t="s">
        <v>7</v>
      </c>
      <c r="E14801" s="213">
        <v>565</v>
      </c>
      <c r="F14801" s="213" t="s">
        <v>235</v>
      </c>
    </row>
    <row r="14802" spans="1:6" x14ac:dyDescent="0.3">
      <c r="A14802" s="213">
        <v>2016</v>
      </c>
      <c r="B14802" s="213" t="s">
        <v>92</v>
      </c>
      <c r="C14802" s="213" t="s">
        <v>158</v>
      </c>
      <c r="D14802" s="213" t="s">
        <v>36</v>
      </c>
      <c r="E14802" s="213">
        <v>183</v>
      </c>
      <c r="F14802" s="213" t="s">
        <v>235</v>
      </c>
    </row>
    <row r="14803" spans="1:6" x14ac:dyDescent="0.3">
      <c r="A14803" s="213">
        <v>2016</v>
      </c>
      <c r="B14803" s="213" t="s">
        <v>92</v>
      </c>
      <c r="C14803" s="213" t="s">
        <v>158</v>
      </c>
      <c r="D14803" s="213" t="s">
        <v>21</v>
      </c>
      <c r="E14803" s="213">
        <v>185</v>
      </c>
      <c r="F14803" s="213" t="s">
        <v>235</v>
      </c>
    </row>
    <row r="14804" spans="1:6" x14ac:dyDescent="0.3">
      <c r="A14804" s="213">
        <v>2016</v>
      </c>
      <c r="B14804" s="213" t="s">
        <v>92</v>
      </c>
      <c r="C14804" s="213" t="s">
        <v>158</v>
      </c>
      <c r="D14804" s="213" t="s">
        <v>16</v>
      </c>
      <c r="E14804" s="213">
        <v>426</v>
      </c>
      <c r="F14804" s="213" t="s">
        <v>235</v>
      </c>
    </row>
    <row r="14805" spans="1:6" x14ac:dyDescent="0.3">
      <c r="A14805" s="213">
        <v>2016</v>
      </c>
      <c r="B14805" s="213" t="s">
        <v>92</v>
      </c>
      <c r="C14805" s="213" t="s">
        <v>158</v>
      </c>
      <c r="D14805" s="213" t="s">
        <v>2</v>
      </c>
      <c r="E14805" s="213">
        <v>918</v>
      </c>
      <c r="F14805" s="213" t="s">
        <v>235</v>
      </c>
    </row>
    <row r="14806" spans="1:6" x14ac:dyDescent="0.3">
      <c r="A14806" s="213">
        <v>2016</v>
      </c>
      <c r="B14806" s="213" t="s">
        <v>92</v>
      </c>
      <c r="C14806" s="213" t="s">
        <v>158</v>
      </c>
      <c r="D14806" s="213" t="s">
        <v>4</v>
      </c>
      <c r="E14806" s="213">
        <v>968</v>
      </c>
      <c r="F14806" s="213" t="s">
        <v>235</v>
      </c>
    </row>
    <row r="14807" spans="1:6" x14ac:dyDescent="0.3">
      <c r="A14807" s="213">
        <v>2016</v>
      </c>
      <c r="B14807" s="213" t="s">
        <v>92</v>
      </c>
      <c r="C14807" s="213" t="s">
        <v>158</v>
      </c>
      <c r="D14807" s="213" t="s">
        <v>38</v>
      </c>
      <c r="E14807" s="213">
        <v>66</v>
      </c>
      <c r="F14807" s="213" t="s">
        <v>235</v>
      </c>
    </row>
    <row r="14808" spans="1:6" x14ac:dyDescent="0.3">
      <c r="A14808" s="213">
        <v>2016</v>
      </c>
      <c r="B14808" s="213" t="s">
        <v>92</v>
      </c>
      <c r="C14808" s="213" t="s">
        <v>158</v>
      </c>
      <c r="D14808" s="213" t="s">
        <v>275</v>
      </c>
      <c r="E14808" s="213">
        <v>122</v>
      </c>
      <c r="F14808" s="213" t="s">
        <v>235</v>
      </c>
    </row>
    <row r="14809" spans="1:6" x14ac:dyDescent="0.3">
      <c r="A14809" s="213">
        <v>2016</v>
      </c>
      <c r="B14809" s="213" t="s">
        <v>92</v>
      </c>
      <c r="C14809" s="213" t="s">
        <v>158</v>
      </c>
      <c r="D14809" s="213" t="s">
        <v>8</v>
      </c>
      <c r="E14809" s="213">
        <v>329</v>
      </c>
      <c r="F14809" s="213" t="s">
        <v>235</v>
      </c>
    </row>
    <row r="14810" spans="1:6" x14ac:dyDescent="0.3">
      <c r="A14810" s="213">
        <v>2016</v>
      </c>
      <c r="B14810" s="213" t="s">
        <v>92</v>
      </c>
      <c r="C14810" s="213" t="s">
        <v>158</v>
      </c>
      <c r="D14810" s="213" t="s">
        <v>78</v>
      </c>
      <c r="E14810" s="213">
        <v>438</v>
      </c>
      <c r="F14810" s="213" t="s">
        <v>235</v>
      </c>
    </row>
    <row r="14811" spans="1:6" x14ac:dyDescent="0.3">
      <c r="A14811" s="213">
        <v>2016</v>
      </c>
      <c r="B14811" s="213" t="s">
        <v>92</v>
      </c>
      <c r="C14811" s="213" t="s">
        <v>158</v>
      </c>
      <c r="D14811" s="213" t="s">
        <v>27</v>
      </c>
      <c r="E14811" s="213">
        <v>334</v>
      </c>
      <c r="F14811" s="213" t="s">
        <v>235</v>
      </c>
    </row>
    <row r="14812" spans="1:6" x14ac:dyDescent="0.3">
      <c r="A14812" s="213">
        <v>2016</v>
      </c>
      <c r="B14812" s="213" t="s">
        <v>92</v>
      </c>
      <c r="C14812" s="213" t="s">
        <v>158</v>
      </c>
      <c r="D14812" s="213" t="s">
        <v>13</v>
      </c>
      <c r="E14812" s="213">
        <v>173</v>
      </c>
      <c r="F14812" s="213" t="s">
        <v>235</v>
      </c>
    </row>
    <row r="14813" spans="1:6" x14ac:dyDescent="0.3">
      <c r="A14813" s="213">
        <v>2016</v>
      </c>
      <c r="B14813" s="213" t="s">
        <v>92</v>
      </c>
      <c r="C14813" s="213" t="s">
        <v>158</v>
      </c>
      <c r="D14813" s="213" t="s">
        <v>70</v>
      </c>
      <c r="E14813" s="213">
        <v>432</v>
      </c>
      <c r="F14813" s="213" t="s">
        <v>235</v>
      </c>
    </row>
    <row r="14814" spans="1:6" x14ac:dyDescent="0.3">
      <c r="A14814" s="213">
        <v>2016</v>
      </c>
      <c r="B14814" s="213" t="s">
        <v>92</v>
      </c>
      <c r="C14814" s="213" t="s">
        <v>158</v>
      </c>
      <c r="D14814" s="213" t="s">
        <v>72</v>
      </c>
      <c r="E14814" s="213">
        <v>115</v>
      </c>
      <c r="F14814" s="213" t="s">
        <v>235</v>
      </c>
    </row>
    <row r="14815" spans="1:6" x14ac:dyDescent="0.3">
      <c r="A14815" s="213">
        <v>2016</v>
      </c>
      <c r="B14815" s="213" t="s">
        <v>92</v>
      </c>
      <c r="C14815" s="213" t="s">
        <v>158</v>
      </c>
      <c r="D14815" s="213" t="s">
        <v>276</v>
      </c>
      <c r="E14815" s="213">
        <v>44</v>
      </c>
      <c r="F14815" s="213" t="s">
        <v>235</v>
      </c>
    </row>
    <row r="14816" spans="1:6" x14ac:dyDescent="0.3">
      <c r="A14816" s="213">
        <v>2016</v>
      </c>
      <c r="B14816" s="213" t="s">
        <v>92</v>
      </c>
      <c r="C14816" s="213" t="s">
        <v>158</v>
      </c>
      <c r="D14816" s="213" t="s">
        <v>6</v>
      </c>
      <c r="E14816" s="292">
        <v>1030</v>
      </c>
      <c r="F14816" s="213" t="s">
        <v>235</v>
      </c>
    </row>
    <row r="14817" spans="1:6" x14ac:dyDescent="0.3">
      <c r="A14817" s="213">
        <v>2016</v>
      </c>
      <c r="B14817" s="213" t="s">
        <v>92</v>
      </c>
      <c r="C14817" s="213" t="s">
        <v>158</v>
      </c>
      <c r="D14817" s="213" t="s">
        <v>62</v>
      </c>
      <c r="E14817" s="213">
        <v>256</v>
      </c>
      <c r="F14817" s="213" t="s">
        <v>235</v>
      </c>
    </row>
    <row r="14818" spans="1:6" x14ac:dyDescent="0.3">
      <c r="A14818" s="213">
        <v>2016</v>
      </c>
      <c r="B14818" s="213" t="s">
        <v>92</v>
      </c>
      <c r="C14818" s="213" t="s">
        <v>158</v>
      </c>
      <c r="D14818" s="213" t="s">
        <v>5</v>
      </c>
      <c r="E14818" s="213">
        <v>745</v>
      </c>
      <c r="F14818" s="213" t="s">
        <v>235</v>
      </c>
    </row>
    <row r="14819" spans="1:6" x14ac:dyDescent="0.3">
      <c r="A14819" s="213">
        <v>2016</v>
      </c>
      <c r="B14819" s="213" t="s">
        <v>92</v>
      </c>
      <c r="C14819" s="213" t="s">
        <v>158</v>
      </c>
      <c r="D14819" s="213" t="s">
        <v>76</v>
      </c>
      <c r="E14819" s="213">
        <v>366</v>
      </c>
      <c r="F14819" s="213" t="s">
        <v>235</v>
      </c>
    </row>
    <row r="14820" spans="1:6" x14ac:dyDescent="0.3">
      <c r="A14820" s="213">
        <v>2016</v>
      </c>
      <c r="B14820" s="213" t="s">
        <v>92</v>
      </c>
      <c r="C14820" s="213" t="s">
        <v>158</v>
      </c>
      <c r="D14820" s="213" t="s">
        <v>63</v>
      </c>
      <c r="E14820" s="213">
        <v>94</v>
      </c>
      <c r="F14820" s="213" t="s">
        <v>235</v>
      </c>
    </row>
    <row r="14821" spans="1:6" x14ac:dyDescent="0.3">
      <c r="A14821" s="213">
        <v>2016</v>
      </c>
      <c r="B14821" s="213" t="s">
        <v>92</v>
      </c>
      <c r="C14821" s="213" t="s">
        <v>158</v>
      </c>
      <c r="D14821" s="213" t="s">
        <v>277</v>
      </c>
      <c r="E14821" s="213">
        <v>42</v>
      </c>
      <c r="F14821" s="213" t="s">
        <v>235</v>
      </c>
    </row>
    <row r="14822" spans="1:6" x14ac:dyDescent="0.3">
      <c r="A14822" s="213">
        <v>2016</v>
      </c>
      <c r="B14822" s="213" t="s">
        <v>92</v>
      </c>
      <c r="C14822" s="213" t="s">
        <v>158</v>
      </c>
      <c r="D14822" s="213" t="s">
        <v>43</v>
      </c>
      <c r="E14822" s="213">
        <v>109</v>
      </c>
      <c r="F14822" s="213" t="s">
        <v>235</v>
      </c>
    </row>
    <row r="14823" spans="1:6" x14ac:dyDescent="0.3">
      <c r="A14823" s="213">
        <v>2016</v>
      </c>
      <c r="B14823" s="213" t="s">
        <v>92</v>
      </c>
      <c r="C14823" s="213" t="s">
        <v>158</v>
      </c>
      <c r="D14823" s="213" t="s">
        <v>65</v>
      </c>
      <c r="E14823" s="213">
        <v>120</v>
      </c>
      <c r="F14823" s="213" t="s">
        <v>235</v>
      </c>
    </row>
    <row r="14824" spans="1:6" x14ac:dyDescent="0.3">
      <c r="A14824" s="213">
        <v>2016</v>
      </c>
      <c r="B14824" s="213" t="s">
        <v>92</v>
      </c>
      <c r="C14824" s="213" t="s">
        <v>158</v>
      </c>
      <c r="D14824" s="213" t="s">
        <v>22</v>
      </c>
      <c r="E14824" s="213">
        <v>178</v>
      </c>
      <c r="F14824" s="213" t="s">
        <v>235</v>
      </c>
    </row>
    <row r="14825" spans="1:6" x14ac:dyDescent="0.3">
      <c r="A14825" s="213">
        <v>2016</v>
      </c>
      <c r="B14825" s="213" t="s">
        <v>92</v>
      </c>
      <c r="C14825" s="213" t="s">
        <v>158</v>
      </c>
      <c r="D14825" s="213" t="s">
        <v>61</v>
      </c>
      <c r="E14825" s="213">
        <v>87</v>
      </c>
      <c r="F14825" s="213" t="s">
        <v>235</v>
      </c>
    </row>
    <row r="14826" spans="1:6" x14ac:dyDescent="0.3">
      <c r="A14826" s="213">
        <v>2016</v>
      </c>
      <c r="B14826" s="213" t="s">
        <v>92</v>
      </c>
      <c r="C14826" s="213" t="s">
        <v>158</v>
      </c>
      <c r="D14826" s="213" t="s">
        <v>23</v>
      </c>
      <c r="E14826" s="213">
        <v>235</v>
      </c>
      <c r="F14826" s="213" t="s">
        <v>235</v>
      </c>
    </row>
    <row r="14827" spans="1:6" x14ac:dyDescent="0.3">
      <c r="A14827" s="213">
        <v>2016</v>
      </c>
      <c r="B14827" s="213" t="s">
        <v>92</v>
      </c>
      <c r="C14827" s="213" t="s">
        <v>158</v>
      </c>
      <c r="D14827" s="213" t="s">
        <v>12</v>
      </c>
      <c r="E14827" s="213">
        <v>101</v>
      </c>
      <c r="F14827" s="213" t="s">
        <v>235</v>
      </c>
    </row>
    <row r="14828" spans="1:6" x14ac:dyDescent="0.3">
      <c r="A14828" s="213">
        <v>2016</v>
      </c>
      <c r="B14828" s="213" t="s">
        <v>92</v>
      </c>
      <c r="C14828" s="213" t="s">
        <v>158</v>
      </c>
      <c r="D14828" s="213" t="s">
        <v>278</v>
      </c>
      <c r="E14828" s="213">
        <v>264</v>
      </c>
      <c r="F14828" s="213" t="s">
        <v>235</v>
      </c>
    </row>
    <row r="14829" spans="1:6" x14ac:dyDescent="0.3">
      <c r="A14829" s="213">
        <v>2016</v>
      </c>
      <c r="B14829" s="213" t="s">
        <v>92</v>
      </c>
      <c r="C14829" s="213" t="s">
        <v>158</v>
      </c>
      <c r="D14829" s="213" t="s">
        <v>19</v>
      </c>
      <c r="E14829" s="213">
        <v>236</v>
      </c>
      <c r="F14829" s="213" t="s">
        <v>235</v>
      </c>
    </row>
    <row r="14830" spans="1:6" x14ac:dyDescent="0.3">
      <c r="A14830" s="213">
        <v>2016</v>
      </c>
      <c r="B14830" s="213" t="s">
        <v>92</v>
      </c>
      <c r="C14830" s="213" t="s">
        <v>158</v>
      </c>
      <c r="D14830" s="213" t="s">
        <v>45</v>
      </c>
      <c r="E14830" s="213">
        <v>61</v>
      </c>
      <c r="F14830" s="213" t="s">
        <v>235</v>
      </c>
    </row>
    <row r="14831" spans="1:6" x14ac:dyDescent="0.3">
      <c r="A14831" s="213">
        <v>2016</v>
      </c>
      <c r="B14831" s="213" t="s">
        <v>92</v>
      </c>
      <c r="C14831" s="213" t="s">
        <v>158</v>
      </c>
      <c r="D14831" s="213" t="s">
        <v>48</v>
      </c>
      <c r="E14831" s="213">
        <v>180</v>
      </c>
      <c r="F14831" s="213" t="s">
        <v>235</v>
      </c>
    </row>
    <row r="14832" spans="1:6" x14ac:dyDescent="0.3">
      <c r="A14832" s="213">
        <v>2016</v>
      </c>
      <c r="B14832" s="213" t="s">
        <v>92</v>
      </c>
      <c r="C14832" s="213" t="s">
        <v>158</v>
      </c>
      <c r="D14832" s="213" t="s">
        <v>34</v>
      </c>
      <c r="E14832" s="213">
        <v>68</v>
      </c>
      <c r="F14832" s="213" t="s">
        <v>235</v>
      </c>
    </row>
    <row r="14833" spans="1:6" x14ac:dyDescent="0.3">
      <c r="A14833" s="213">
        <v>2016</v>
      </c>
      <c r="B14833" s="213" t="s">
        <v>92</v>
      </c>
      <c r="C14833" s="213" t="s">
        <v>158</v>
      </c>
      <c r="D14833" s="213" t="s">
        <v>3</v>
      </c>
      <c r="E14833" s="213">
        <v>859</v>
      </c>
      <c r="F14833" s="213" t="s">
        <v>235</v>
      </c>
    </row>
    <row r="14834" spans="1:6" x14ac:dyDescent="0.3">
      <c r="A14834" s="213">
        <v>2016</v>
      </c>
      <c r="B14834" s="213" t="s">
        <v>92</v>
      </c>
      <c r="C14834" s="213" t="s">
        <v>158</v>
      </c>
      <c r="D14834" s="213" t="s">
        <v>80</v>
      </c>
      <c r="E14834" s="213">
        <v>312</v>
      </c>
      <c r="F14834" s="213" t="s">
        <v>235</v>
      </c>
    </row>
    <row r="14835" spans="1:6" x14ac:dyDescent="0.3">
      <c r="A14835" s="213">
        <v>2016</v>
      </c>
      <c r="B14835" s="213" t="s">
        <v>92</v>
      </c>
      <c r="C14835" s="213" t="s">
        <v>158</v>
      </c>
      <c r="D14835" s="213" t="s">
        <v>39</v>
      </c>
      <c r="E14835" s="213">
        <v>144</v>
      </c>
      <c r="F14835" s="213" t="s">
        <v>235</v>
      </c>
    </row>
    <row r="14836" spans="1:6" x14ac:dyDescent="0.3">
      <c r="A14836" s="213">
        <v>2016</v>
      </c>
      <c r="B14836" s="213" t="s">
        <v>92</v>
      </c>
      <c r="C14836" s="213" t="s">
        <v>158</v>
      </c>
      <c r="D14836" s="213" t="s">
        <v>14</v>
      </c>
      <c r="E14836" s="213">
        <v>567</v>
      </c>
      <c r="F14836" s="213" t="s">
        <v>235</v>
      </c>
    </row>
    <row r="14837" spans="1:6" x14ac:dyDescent="0.3">
      <c r="A14837" s="213">
        <v>2016</v>
      </c>
      <c r="B14837" s="213" t="s">
        <v>92</v>
      </c>
      <c r="C14837" s="213" t="s">
        <v>158</v>
      </c>
      <c r="D14837" s="213" t="s">
        <v>68</v>
      </c>
      <c r="E14837" s="213">
        <v>106</v>
      </c>
      <c r="F14837" s="213" t="s">
        <v>235</v>
      </c>
    </row>
    <row r="14838" spans="1:6" x14ac:dyDescent="0.3">
      <c r="A14838" s="213">
        <v>2016</v>
      </c>
      <c r="B14838" s="213" t="s">
        <v>92</v>
      </c>
      <c r="C14838" s="213" t="s">
        <v>158</v>
      </c>
      <c r="D14838" s="213" t="s">
        <v>69</v>
      </c>
      <c r="E14838" s="213">
        <v>139</v>
      </c>
      <c r="F14838" s="213" t="s">
        <v>235</v>
      </c>
    </row>
    <row r="14839" spans="1:6" x14ac:dyDescent="0.3">
      <c r="A14839" s="213">
        <v>2016</v>
      </c>
      <c r="B14839" s="213" t="s">
        <v>92</v>
      </c>
      <c r="C14839" s="213" t="s">
        <v>158</v>
      </c>
      <c r="D14839" s="213" t="s">
        <v>279</v>
      </c>
      <c r="E14839" s="213">
        <v>71</v>
      </c>
      <c r="F14839" s="213" t="s">
        <v>235</v>
      </c>
    </row>
    <row r="14840" spans="1:6" x14ac:dyDescent="0.3">
      <c r="A14840" s="213">
        <v>2016</v>
      </c>
      <c r="B14840" s="213" t="s">
        <v>92</v>
      </c>
      <c r="C14840" s="213" t="s">
        <v>158</v>
      </c>
      <c r="D14840" s="213" t="s">
        <v>24</v>
      </c>
      <c r="E14840" s="213">
        <v>587</v>
      </c>
      <c r="F14840" s="213" t="s">
        <v>235</v>
      </c>
    </row>
    <row r="14841" spans="1:6" x14ac:dyDescent="0.3">
      <c r="A14841" s="213">
        <v>2016</v>
      </c>
      <c r="B14841" s="213" t="s">
        <v>92</v>
      </c>
      <c r="C14841" s="213" t="s">
        <v>158</v>
      </c>
      <c r="D14841" s="213" t="s">
        <v>9</v>
      </c>
      <c r="E14841" s="213">
        <v>412</v>
      </c>
      <c r="F14841" s="213" t="s">
        <v>235</v>
      </c>
    </row>
    <row r="14842" spans="1:6" x14ac:dyDescent="0.3">
      <c r="A14842" s="213">
        <v>2016</v>
      </c>
      <c r="B14842" s="213" t="s">
        <v>92</v>
      </c>
      <c r="C14842" s="213" t="s">
        <v>158</v>
      </c>
      <c r="D14842" s="213" t="s">
        <v>67</v>
      </c>
      <c r="E14842" s="213">
        <v>164</v>
      </c>
      <c r="F14842" s="213" t="s">
        <v>235</v>
      </c>
    </row>
    <row r="14843" spans="1:6" x14ac:dyDescent="0.3">
      <c r="A14843" s="213">
        <v>2016</v>
      </c>
      <c r="B14843" s="213" t="s">
        <v>92</v>
      </c>
      <c r="C14843" s="213" t="s">
        <v>158</v>
      </c>
      <c r="D14843" s="213" t="s">
        <v>28</v>
      </c>
      <c r="E14843" s="213">
        <v>316</v>
      </c>
      <c r="F14843" s="213" t="s">
        <v>235</v>
      </c>
    </row>
    <row r="14844" spans="1:6" x14ac:dyDescent="0.3">
      <c r="A14844" s="213">
        <v>2016</v>
      </c>
      <c r="B14844" s="213" t="s">
        <v>92</v>
      </c>
      <c r="C14844" s="213" t="s">
        <v>158</v>
      </c>
      <c r="D14844" s="213" t="s">
        <v>31</v>
      </c>
      <c r="E14844" s="213">
        <v>161</v>
      </c>
      <c r="F14844" s="213" t="s">
        <v>235</v>
      </c>
    </row>
    <row r="14845" spans="1:6" x14ac:dyDescent="0.3">
      <c r="A14845" s="213">
        <v>2016</v>
      </c>
      <c r="B14845" s="213" t="s">
        <v>92</v>
      </c>
      <c r="C14845" s="213" t="s">
        <v>158</v>
      </c>
      <c r="D14845" s="213" t="s">
        <v>64</v>
      </c>
      <c r="E14845" s="213">
        <v>289</v>
      </c>
      <c r="F14845" s="213" t="s">
        <v>235</v>
      </c>
    </row>
    <row r="14846" spans="1:6" x14ac:dyDescent="0.3">
      <c r="A14846" s="213">
        <v>2016</v>
      </c>
      <c r="B14846" s="213" t="s">
        <v>92</v>
      </c>
      <c r="C14846" s="213" t="s">
        <v>158</v>
      </c>
      <c r="D14846" s="213" t="s">
        <v>280</v>
      </c>
      <c r="E14846" s="213">
        <v>75</v>
      </c>
      <c r="F14846" s="213" t="s">
        <v>235</v>
      </c>
    </row>
    <row r="14847" spans="1:6" x14ac:dyDescent="0.3">
      <c r="A14847" s="213">
        <v>2016</v>
      </c>
      <c r="B14847" s="213" t="s">
        <v>92</v>
      </c>
      <c r="C14847" s="213" t="s">
        <v>158</v>
      </c>
      <c r="D14847" s="213" t="s">
        <v>73</v>
      </c>
      <c r="E14847" s="213">
        <v>432</v>
      </c>
      <c r="F14847" s="213" t="s">
        <v>235</v>
      </c>
    </row>
    <row r="14848" spans="1:6" x14ac:dyDescent="0.3">
      <c r="A14848" s="213">
        <v>2016</v>
      </c>
      <c r="B14848" s="213" t="s">
        <v>92</v>
      </c>
      <c r="C14848" s="213" t="s">
        <v>158</v>
      </c>
      <c r="D14848" s="213" t="s">
        <v>26</v>
      </c>
      <c r="E14848" s="213">
        <v>224</v>
      </c>
      <c r="F14848" s="213" t="s">
        <v>235</v>
      </c>
    </row>
    <row r="14849" spans="1:6" x14ac:dyDescent="0.3">
      <c r="A14849" s="213">
        <v>2016</v>
      </c>
      <c r="B14849" s="213" t="s">
        <v>92</v>
      </c>
      <c r="C14849" s="213" t="s">
        <v>158</v>
      </c>
      <c r="D14849" s="213" t="s">
        <v>32</v>
      </c>
      <c r="E14849" s="213">
        <v>194</v>
      </c>
      <c r="F14849" s="213" t="s">
        <v>235</v>
      </c>
    </row>
    <row r="14850" spans="1:6" x14ac:dyDescent="0.3">
      <c r="A14850" s="213">
        <v>2016</v>
      </c>
      <c r="B14850" s="213" t="s">
        <v>92</v>
      </c>
      <c r="C14850" s="213" t="s">
        <v>158</v>
      </c>
      <c r="D14850" s="213" t="s">
        <v>46</v>
      </c>
      <c r="E14850" s="213">
        <v>406</v>
      </c>
      <c r="F14850" s="213" t="s">
        <v>235</v>
      </c>
    </row>
    <row r="14851" spans="1:6" x14ac:dyDescent="0.3">
      <c r="A14851" s="213">
        <v>2016</v>
      </c>
      <c r="B14851" s="213" t="s">
        <v>92</v>
      </c>
      <c r="C14851" s="213" t="s">
        <v>158</v>
      </c>
      <c r="D14851" s="213" t="s">
        <v>75</v>
      </c>
      <c r="E14851" s="213">
        <v>300</v>
      </c>
      <c r="F14851" s="213" t="s">
        <v>235</v>
      </c>
    </row>
    <row r="14852" spans="1:6" x14ac:dyDescent="0.3">
      <c r="A14852" s="213">
        <v>2016</v>
      </c>
      <c r="B14852" s="213" t="s">
        <v>92</v>
      </c>
      <c r="C14852" s="213" t="s">
        <v>158</v>
      </c>
      <c r="D14852" s="213" t="s">
        <v>10</v>
      </c>
      <c r="E14852" s="213">
        <v>763</v>
      </c>
      <c r="F14852" s="213" t="s">
        <v>235</v>
      </c>
    </row>
    <row r="14853" spans="1:6" x14ac:dyDescent="0.3">
      <c r="A14853" s="213">
        <v>2016</v>
      </c>
      <c r="B14853" s="213" t="s">
        <v>92</v>
      </c>
      <c r="C14853" s="213" t="s">
        <v>158</v>
      </c>
      <c r="D14853" s="213" t="s">
        <v>291</v>
      </c>
      <c r="E14853" s="213">
        <v>83</v>
      </c>
      <c r="F14853" s="213" t="s">
        <v>235</v>
      </c>
    </row>
    <row r="14854" spans="1:6" x14ac:dyDescent="0.3">
      <c r="A14854" s="213">
        <v>2016</v>
      </c>
      <c r="B14854" s="213" t="s">
        <v>92</v>
      </c>
      <c r="C14854" s="213" t="s">
        <v>158</v>
      </c>
      <c r="D14854" s="213" t="s">
        <v>15</v>
      </c>
      <c r="E14854" s="213">
        <v>623</v>
      </c>
      <c r="F14854" s="213" t="s">
        <v>235</v>
      </c>
    </row>
    <row r="14855" spans="1:6" x14ac:dyDescent="0.3">
      <c r="A14855" s="213">
        <v>2016</v>
      </c>
      <c r="B14855" s="213" t="s">
        <v>92</v>
      </c>
      <c r="C14855" s="213" t="s">
        <v>158</v>
      </c>
      <c r="D14855" s="213" t="s">
        <v>18</v>
      </c>
      <c r="E14855" s="213">
        <v>539</v>
      </c>
      <c r="F14855" s="213" t="s">
        <v>235</v>
      </c>
    </row>
    <row r="14856" spans="1:6" x14ac:dyDescent="0.3">
      <c r="A14856" s="213">
        <v>2016</v>
      </c>
      <c r="B14856" s="213" t="s">
        <v>92</v>
      </c>
      <c r="C14856" s="213" t="s">
        <v>158</v>
      </c>
      <c r="D14856" s="213" t="s">
        <v>77</v>
      </c>
      <c r="E14856" s="213">
        <v>211</v>
      </c>
      <c r="F14856" s="213" t="s">
        <v>235</v>
      </c>
    </row>
    <row r="14857" spans="1:6" x14ac:dyDescent="0.3">
      <c r="A14857" s="213">
        <v>2016</v>
      </c>
      <c r="B14857" s="213" t="s">
        <v>92</v>
      </c>
      <c r="C14857" s="213" t="s">
        <v>158</v>
      </c>
      <c r="D14857" s="213" t="s">
        <v>44</v>
      </c>
      <c r="E14857" s="213">
        <v>39</v>
      </c>
      <c r="F14857" s="213" t="s">
        <v>235</v>
      </c>
    </row>
    <row r="14858" spans="1:6" x14ac:dyDescent="0.3">
      <c r="A14858" s="213">
        <v>2016</v>
      </c>
      <c r="B14858" s="213" t="s">
        <v>92</v>
      </c>
      <c r="C14858" s="213" t="s">
        <v>158</v>
      </c>
      <c r="D14858" s="213" t="s">
        <v>71</v>
      </c>
      <c r="E14858" s="213">
        <v>251</v>
      </c>
      <c r="F14858" s="213" t="s">
        <v>235</v>
      </c>
    </row>
    <row r="14859" spans="1:6" x14ac:dyDescent="0.3">
      <c r="A14859" s="213">
        <v>2016</v>
      </c>
      <c r="B14859" s="213" t="s">
        <v>92</v>
      </c>
      <c r="C14859" s="213" t="s">
        <v>158</v>
      </c>
      <c r="D14859" s="213" t="s">
        <v>52</v>
      </c>
      <c r="E14859" s="213">
        <v>67</v>
      </c>
      <c r="F14859" s="213" t="s">
        <v>235</v>
      </c>
    </row>
    <row r="14860" spans="1:6" x14ac:dyDescent="0.3">
      <c r="A14860" s="213">
        <v>2016</v>
      </c>
      <c r="B14860" s="213" t="s">
        <v>92</v>
      </c>
      <c r="C14860" s="213" t="s">
        <v>158</v>
      </c>
      <c r="D14860" s="213" t="s">
        <v>20</v>
      </c>
      <c r="E14860" s="213">
        <v>387</v>
      </c>
      <c r="F14860" s="213" t="s">
        <v>235</v>
      </c>
    </row>
    <row r="14861" spans="1:6" x14ac:dyDescent="0.3">
      <c r="A14861" s="213">
        <v>2016</v>
      </c>
      <c r="B14861" s="213" t="s">
        <v>92</v>
      </c>
      <c r="C14861" s="213" t="s">
        <v>158</v>
      </c>
      <c r="D14861" s="213" t="s">
        <v>95</v>
      </c>
      <c r="E14861" s="213">
        <v>588</v>
      </c>
      <c r="F14861" s="213" t="s">
        <v>235</v>
      </c>
    </row>
    <row r="14862" spans="1:6" x14ac:dyDescent="0.3">
      <c r="A14862" s="213">
        <v>2016</v>
      </c>
      <c r="B14862" s="213" t="s">
        <v>92</v>
      </c>
      <c r="C14862" s="213" t="s">
        <v>158</v>
      </c>
      <c r="D14862" s="213" t="s">
        <v>30</v>
      </c>
      <c r="E14862" s="213">
        <v>75</v>
      </c>
      <c r="F14862" s="213" t="s">
        <v>235</v>
      </c>
    </row>
    <row r="14863" spans="1:6" x14ac:dyDescent="0.3">
      <c r="A14863" s="213">
        <v>2016</v>
      </c>
      <c r="B14863" s="213" t="s">
        <v>92</v>
      </c>
      <c r="C14863" s="213" t="s">
        <v>158</v>
      </c>
      <c r="D14863" s="213" t="s">
        <v>281</v>
      </c>
      <c r="E14863" s="292">
        <v>1396</v>
      </c>
      <c r="F14863" s="213" t="s">
        <v>235</v>
      </c>
    </row>
    <row r="14864" spans="1:6" x14ac:dyDescent="0.3">
      <c r="A14864" s="213">
        <v>2016</v>
      </c>
      <c r="B14864" s="213" t="s">
        <v>92</v>
      </c>
      <c r="C14864" s="213" t="s">
        <v>158</v>
      </c>
      <c r="D14864" s="213" t="s">
        <v>282</v>
      </c>
      <c r="E14864" s="213">
        <v>134</v>
      </c>
      <c r="F14864" s="213" t="s">
        <v>235</v>
      </c>
    </row>
    <row r="14865" spans="1:6" x14ac:dyDescent="0.3">
      <c r="A14865" s="213">
        <v>2016</v>
      </c>
      <c r="B14865" s="213" t="s">
        <v>92</v>
      </c>
      <c r="C14865" s="213" t="s">
        <v>158</v>
      </c>
      <c r="D14865" s="213" t="s">
        <v>145</v>
      </c>
      <c r="E14865" s="292">
        <v>6277</v>
      </c>
      <c r="F14865" s="213" t="s">
        <v>235</v>
      </c>
    </row>
    <row r="14866" spans="1:6" x14ac:dyDescent="0.3">
      <c r="A14866" s="213">
        <v>2016</v>
      </c>
      <c r="B14866" s="213" t="s">
        <v>92</v>
      </c>
      <c r="C14866" s="213" t="s">
        <v>158</v>
      </c>
      <c r="D14866" s="213" t="s">
        <v>146</v>
      </c>
      <c r="E14866" s="292">
        <v>3358</v>
      </c>
      <c r="F14866" s="213" t="s">
        <v>235</v>
      </c>
    </row>
    <row r="14867" spans="1:6" x14ac:dyDescent="0.3">
      <c r="A14867" s="213">
        <v>2016</v>
      </c>
      <c r="B14867" s="213" t="s">
        <v>92</v>
      </c>
      <c r="C14867" s="213" t="s">
        <v>158</v>
      </c>
      <c r="D14867" s="213" t="s">
        <v>147</v>
      </c>
      <c r="E14867" s="292">
        <v>7346</v>
      </c>
      <c r="F14867" s="213" t="s">
        <v>235</v>
      </c>
    </row>
    <row r="14868" spans="1:6" x14ac:dyDescent="0.3">
      <c r="A14868" s="213">
        <v>2016</v>
      </c>
      <c r="B14868" s="213" t="s">
        <v>92</v>
      </c>
      <c r="C14868" s="213" t="s">
        <v>81</v>
      </c>
      <c r="D14868" s="213" t="s">
        <v>35</v>
      </c>
      <c r="E14868" s="213">
        <v>30</v>
      </c>
      <c r="F14868" s="213" t="s">
        <v>235</v>
      </c>
    </row>
    <row r="14869" spans="1:6" x14ac:dyDescent="0.3">
      <c r="A14869" s="213">
        <v>2016</v>
      </c>
      <c r="B14869" s="213" t="s">
        <v>92</v>
      </c>
      <c r="C14869" s="213" t="s">
        <v>81</v>
      </c>
      <c r="D14869" s="213" t="s">
        <v>59</v>
      </c>
      <c r="E14869" s="213">
        <v>50</v>
      </c>
      <c r="F14869" s="213" t="s">
        <v>235</v>
      </c>
    </row>
    <row r="14870" spans="1:6" x14ac:dyDescent="0.3">
      <c r="A14870" s="213">
        <v>2016</v>
      </c>
      <c r="B14870" s="213" t="s">
        <v>92</v>
      </c>
      <c r="C14870" s="213" t="s">
        <v>81</v>
      </c>
      <c r="D14870" s="213" t="s">
        <v>79</v>
      </c>
      <c r="E14870" s="213">
        <v>590</v>
      </c>
      <c r="F14870" s="213" t="s">
        <v>235</v>
      </c>
    </row>
    <row r="14871" spans="1:6" x14ac:dyDescent="0.3">
      <c r="A14871" s="213">
        <v>2016</v>
      </c>
      <c r="B14871" s="213" t="s">
        <v>92</v>
      </c>
      <c r="C14871" s="213" t="s">
        <v>81</v>
      </c>
      <c r="D14871" s="213" t="s">
        <v>17</v>
      </c>
      <c r="E14871" s="213">
        <v>369</v>
      </c>
      <c r="F14871" s="213" t="s">
        <v>235</v>
      </c>
    </row>
    <row r="14872" spans="1:6" x14ac:dyDescent="0.3">
      <c r="A14872" s="213">
        <v>2016</v>
      </c>
      <c r="B14872" s="213" t="s">
        <v>92</v>
      </c>
      <c r="C14872" s="213" t="s">
        <v>81</v>
      </c>
      <c r="D14872" s="213" t="s">
        <v>66</v>
      </c>
      <c r="E14872" s="213">
        <v>85</v>
      </c>
      <c r="F14872" s="213" t="s">
        <v>235</v>
      </c>
    </row>
    <row r="14873" spans="1:6" x14ac:dyDescent="0.3">
      <c r="A14873" s="213">
        <v>2016</v>
      </c>
      <c r="B14873" s="213" t="s">
        <v>92</v>
      </c>
      <c r="C14873" s="213" t="s">
        <v>81</v>
      </c>
      <c r="D14873" s="213" t="s">
        <v>283</v>
      </c>
      <c r="E14873" s="213">
        <v>46</v>
      </c>
      <c r="F14873" s="213" t="s">
        <v>235</v>
      </c>
    </row>
    <row r="14874" spans="1:6" x14ac:dyDescent="0.3">
      <c r="A14874" s="213">
        <v>2016</v>
      </c>
      <c r="B14874" s="213" t="s">
        <v>92</v>
      </c>
      <c r="C14874" s="213" t="s">
        <v>81</v>
      </c>
      <c r="D14874" s="213" t="s">
        <v>11</v>
      </c>
      <c r="E14874" s="213">
        <v>642</v>
      </c>
      <c r="F14874" s="213" t="s">
        <v>235</v>
      </c>
    </row>
    <row r="14875" spans="1:6" x14ac:dyDescent="0.3">
      <c r="A14875" s="213">
        <v>2016</v>
      </c>
      <c r="B14875" s="213" t="s">
        <v>92</v>
      </c>
      <c r="C14875" s="213" t="s">
        <v>81</v>
      </c>
      <c r="D14875" s="213" t="s">
        <v>56</v>
      </c>
      <c r="E14875" s="213">
        <v>135</v>
      </c>
      <c r="F14875" s="213" t="s">
        <v>235</v>
      </c>
    </row>
    <row r="14876" spans="1:6" x14ac:dyDescent="0.3">
      <c r="A14876" s="213">
        <v>2016</v>
      </c>
      <c r="B14876" s="213" t="s">
        <v>92</v>
      </c>
      <c r="C14876" s="213" t="s">
        <v>81</v>
      </c>
      <c r="D14876" s="213" t="s">
        <v>29</v>
      </c>
      <c r="E14876" s="213">
        <v>186</v>
      </c>
      <c r="F14876" s="213" t="s">
        <v>235</v>
      </c>
    </row>
    <row r="14877" spans="1:6" x14ac:dyDescent="0.3">
      <c r="A14877" s="213">
        <v>2016</v>
      </c>
      <c r="B14877" s="213" t="s">
        <v>92</v>
      </c>
      <c r="C14877" s="213" t="s">
        <v>81</v>
      </c>
      <c r="D14877" s="213" t="s">
        <v>47</v>
      </c>
      <c r="E14877" s="213">
        <v>473</v>
      </c>
      <c r="F14877" s="213" t="s">
        <v>235</v>
      </c>
    </row>
    <row r="14878" spans="1:6" x14ac:dyDescent="0.3">
      <c r="A14878" s="213">
        <v>2016</v>
      </c>
      <c r="B14878" s="213" t="s">
        <v>92</v>
      </c>
      <c r="C14878" s="213" t="s">
        <v>81</v>
      </c>
      <c r="D14878" s="213" t="s">
        <v>57</v>
      </c>
      <c r="E14878" s="213">
        <v>90</v>
      </c>
      <c r="F14878" s="213" t="s">
        <v>235</v>
      </c>
    </row>
    <row r="14879" spans="1:6" x14ac:dyDescent="0.3">
      <c r="A14879" s="213">
        <v>2016</v>
      </c>
      <c r="B14879" s="213" t="s">
        <v>92</v>
      </c>
      <c r="C14879" s="213" t="s">
        <v>81</v>
      </c>
      <c r="D14879" s="213" t="s">
        <v>74</v>
      </c>
      <c r="E14879" s="213">
        <v>436</v>
      </c>
      <c r="F14879" s="213" t="s">
        <v>235</v>
      </c>
    </row>
    <row r="14880" spans="1:6" x14ac:dyDescent="0.3">
      <c r="A14880" s="213">
        <v>2016</v>
      </c>
      <c r="B14880" s="213" t="s">
        <v>92</v>
      </c>
      <c r="C14880" s="213" t="s">
        <v>81</v>
      </c>
      <c r="D14880" s="213" t="s">
        <v>53</v>
      </c>
      <c r="E14880" s="213">
        <v>54</v>
      </c>
      <c r="F14880" s="213" t="s">
        <v>235</v>
      </c>
    </row>
    <row r="14881" spans="1:6" x14ac:dyDescent="0.3">
      <c r="A14881" s="213">
        <v>2016</v>
      </c>
      <c r="B14881" s="213" t="s">
        <v>92</v>
      </c>
      <c r="C14881" s="213" t="s">
        <v>81</v>
      </c>
      <c r="D14881" s="213" t="s">
        <v>33</v>
      </c>
      <c r="E14881" s="213">
        <v>111</v>
      </c>
      <c r="F14881" s="213" t="s">
        <v>235</v>
      </c>
    </row>
    <row r="14882" spans="1:6" x14ac:dyDescent="0.3">
      <c r="A14882" s="213">
        <v>2016</v>
      </c>
      <c r="B14882" s="213" t="s">
        <v>92</v>
      </c>
      <c r="C14882" s="213" t="s">
        <v>81</v>
      </c>
      <c r="D14882" s="213" t="s">
        <v>60</v>
      </c>
      <c r="E14882" s="213">
        <v>196</v>
      </c>
      <c r="F14882" s="213" t="s">
        <v>235</v>
      </c>
    </row>
    <row r="14883" spans="1:6" x14ac:dyDescent="0.3">
      <c r="A14883" s="213">
        <v>2016</v>
      </c>
      <c r="B14883" s="213" t="s">
        <v>92</v>
      </c>
      <c r="C14883" s="213" t="s">
        <v>81</v>
      </c>
      <c r="D14883" s="213" t="s">
        <v>25</v>
      </c>
      <c r="E14883" s="213">
        <v>452</v>
      </c>
      <c r="F14883" s="213" t="s">
        <v>235</v>
      </c>
    </row>
    <row r="14884" spans="1:6" x14ac:dyDescent="0.3">
      <c r="A14884" s="213">
        <v>2016</v>
      </c>
      <c r="B14884" s="213" t="s">
        <v>92</v>
      </c>
      <c r="C14884" s="213" t="s">
        <v>81</v>
      </c>
      <c r="D14884" s="213" t="s">
        <v>7</v>
      </c>
      <c r="E14884" s="213">
        <v>520</v>
      </c>
      <c r="F14884" s="213" t="s">
        <v>235</v>
      </c>
    </row>
    <row r="14885" spans="1:6" x14ac:dyDescent="0.3">
      <c r="A14885" s="213">
        <v>2016</v>
      </c>
      <c r="B14885" s="213" t="s">
        <v>92</v>
      </c>
      <c r="C14885" s="213" t="s">
        <v>81</v>
      </c>
      <c r="D14885" s="213" t="s">
        <v>36</v>
      </c>
      <c r="E14885" s="213">
        <v>151</v>
      </c>
      <c r="F14885" s="213" t="s">
        <v>235</v>
      </c>
    </row>
    <row r="14886" spans="1:6" x14ac:dyDescent="0.3">
      <c r="A14886" s="213">
        <v>2016</v>
      </c>
      <c r="B14886" s="213" t="s">
        <v>92</v>
      </c>
      <c r="C14886" s="213" t="s">
        <v>81</v>
      </c>
      <c r="D14886" s="213" t="s">
        <v>21</v>
      </c>
      <c r="E14886" s="213">
        <v>183</v>
      </c>
      <c r="F14886" s="213" t="s">
        <v>235</v>
      </c>
    </row>
    <row r="14887" spans="1:6" x14ac:dyDescent="0.3">
      <c r="A14887" s="213">
        <v>2016</v>
      </c>
      <c r="B14887" s="213" t="s">
        <v>92</v>
      </c>
      <c r="C14887" s="213" t="s">
        <v>81</v>
      </c>
      <c r="D14887" s="213" t="s">
        <v>16</v>
      </c>
      <c r="E14887" s="213">
        <v>408</v>
      </c>
      <c r="F14887" s="213" t="s">
        <v>235</v>
      </c>
    </row>
    <row r="14888" spans="1:6" x14ac:dyDescent="0.3">
      <c r="A14888" s="213">
        <v>2016</v>
      </c>
      <c r="B14888" s="213" t="s">
        <v>92</v>
      </c>
      <c r="C14888" s="213" t="s">
        <v>81</v>
      </c>
      <c r="D14888" s="213" t="s">
        <v>2</v>
      </c>
      <c r="E14888" s="213">
        <v>875</v>
      </c>
      <c r="F14888" s="213" t="s">
        <v>235</v>
      </c>
    </row>
    <row r="14889" spans="1:6" x14ac:dyDescent="0.3">
      <c r="A14889" s="213">
        <v>2016</v>
      </c>
      <c r="B14889" s="213" t="s">
        <v>92</v>
      </c>
      <c r="C14889" s="213" t="s">
        <v>81</v>
      </c>
      <c r="D14889" s="213" t="s">
        <v>4</v>
      </c>
      <c r="E14889" s="213">
        <v>932</v>
      </c>
      <c r="F14889" s="213" t="s">
        <v>235</v>
      </c>
    </row>
    <row r="14890" spans="1:6" x14ac:dyDescent="0.3">
      <c r="A14890" s="213">
        <v>2016</v>
      </c>
      <c r="B14890" s="213" t="s">
        <v>92</v>
      </c>
      <c r="C14890" s="213" t="s">
        <v>81</v>
      </c>
      <c r="D14890" s="213" t="s">
        <v>38</v>
      </c>
      <c r="E14890" s="213">
        <v>79</v>
      </c>
      <c r="F14890" s="213" t="s">
        <v>235</v>
      </c>
    </row>
    <row r="14891" spans="1:6" x14ac:dyDescent="0.3">
      <c r="A14891" s="213">
        <v>2016</v>
      </c>
      <c r="B14891" s="213" t="s">
        <v>92</v>
      </c>
      <c r="C14891" s="213" t="s">
        <v>81</v>
      </c>
      <c r="D14891" s="213" t="s">
        <v>275</v>
      </c>
      <c r="E14891" s="213">
        <v>101</v>
      </c>
      <c r="F14891" s="213" t="s">
        <v>235</v>
      </c>
    </row>
    <row r="14892" spans="1:6" x14ac:dyDescent="0.3">
      <c r="A14892" s="213">
        <v>2016</v>
      </c>
      <c r="B14892" s="213" t="s">
        <v>92</v>
      </c>
      <c r="C14892" s="213" t="s">
        <v>81</v>
      </c>
      <c r="D14892" s="213" t="s">
        <v>8</v>
      </c>
      <c r="E14892" s="213">
        <v>331</v>
      </c>
      <c r="F14892" s="213" t="s">
        <v>235</v>
      </c>
    </row>
    <row r="14893" spans="1:6" x14ac:dyDescent="0.3">
      <c r="A14893" s="213">
        <v>2016</v>
      </c>
      <c r="B14893" s="213" t="s">
        <v>92</v>
      </c>
      <c r="C14893" s="213" t="s">
        <v>81</v>
      </c>
      <c r="D14893" s="213" t="s">
        <v>78</v>
      </c>
      <c r="E14893" s="213">
        <v>451</v>
      </c>
      <c r="F14893" s="213" t="s">
        <v>235</v>
      </c>
    </row>
    <row r="14894" spans="1:6" x14ac:dyDescent="0.3">
      <c r="A14894" s="213">
        <v>2016</v>
      </c>
      <c r="B14894" s="213" t="s">
        <v>92</v>
      </c>
      <c r="C14894" s="213" t="s">
        <v>81</v>
      </c>
      <c r="D14894" s="213" t="s">
        <v>27</v>
      </c>
      <c r="E14894" s="213">
        <v>338</v>
      </c>
      <c r="F14894" s="213" t="s">
        <v>235</v>
      </c>
    </row>
    <row r="14895" spans="1:6" x14ac:dyDescent="0.3">
      <c r="A14895" s="213">
        <v>2016</v>
      </c>
      <c r="B14895" s="213" t="s">
        <v>92</v>
      </c>
      <c r="C14895" s="213" t="s">
        <v>81</v>
      </c>
      <c r="D14895" s="213" t="s">
        <v>13</v>
      </c>
      <c r="E14895" s="213">
        <v>197</v>
      </c>
      <c r="F14895" s="213" t="s">
        <v>235</v>
      </c>
    </row>
    <row r="14896" spans="1:6" x14ac:dyDescent="0.3">
      <c r="A14896" s="213">
        <v>2016</v>
      </c>
      <c r="B14896" s="213" t="s">
        <v>92</v>
      </c>
      <c r="C14896" s="213" t="s">
        <v>81</v>
      </c>
      <c r="D14896" s="213" t="s">
        <v>70</v>
      </c>
      <c r="E14896" s="213">
        <v>421</v>
      </c>
      <c r="F14896" s="213" t="s">
        <v>235</v>
      </c>
    </row>
    <row r="14897" spans="1:6" x14ac:dyDescent="0.3">
      <c r="A14897" s="213">
        <v>2016</v>
      </c>
      <c r="B14897" s="213" t="s">
        <v>92</v>
      </c>
      <c r="C14897" s="213" t="s">
        <v>81</v>
      </c>
      <c r="D14897" s="213" t="s">
        <v>72</v>
      </c>
      <c r="E14897" s="213">
        <v>102</v>
      </c>
      <c r="F14897" s="213" t="s">
        <v>235</v>
      </c>
    </row>
    <row r="14898" spans="1:6" x14ac:dyDescent="0.3">
      <c r="A14898" s="213">
        <v>2016</v>
      </c>
      <c r="B14898" s="213" t="s">
        <v>92</v>
      </c>
      <c r="C14898" s="213" t="s">
        <v>81</v>
      </c>
      <c r="D14898" s="213" t="s">
        <v>276</v>
      </c>
      <c r="E14898" s="213">
        <v>42</v>
      </c>
      <c r="F14898" s="213" t="s">
        <v>235</v>
      </c>
    </row>
    <row r="14899" spans="1:6" x14ac:dyDescent="0.3">
      <c r="A14899" s="213">
        <v>2016</v>
      </c>
      <c r="B14899" s="213" t="s">
        <v>92</v>
      </c>
      <c r="C14899" s="213" t="s">
        <v>81</v>
      </c>
      <c r="D14899" s="213" t="s">
        <v>6</v>
      </c>
      <c r="E14899" s="213">
        <v>980</v>
      </c>
      <c r="F14899" s="213" t="s">
        <v>235</v>
      </c>
    </row>
    <row r="14900" spans="1:6" x14ac:dyDescent="0.3">
      <c r="A14900" s="213">
        <v>2016</v>
      </c>
      <c r="B14900" s="213" t="s">
        <v>92</v>
      </c>
      <c r="C14900" s="213" t="s">
        <v>81</v>
      </c>
      <c r="D14900" s="213" t="s">
        <v>62</v>
      </c>
      <c r="E14900" s="213">
        <v>259</v>
      </c>
      <c r="F14900" s="213" t="s">
        <v>235</v>
      </c>
    </row>
    <row r="14901" spans="1:6" x14ac:dyDescent="0.3">
      <c r="A14901" s="213">
        <v>2016</v>
      </c>
      <c r="B14901" s="213" t="s">
        <v>92</v>
      </c>
      <c r="C14901" s="213" t="s">
        <v>81</v>
      </c>
      <c r="D14901" s="213" t="s">
        <v>5</v>
      </c>
      <c r="E14901" s="213">
        <v>671</v>
      </c>
      <c r="F14901" s="213" t="s">
        <v>235</v>
      </c>
    </row>
    <row r="14902" spans="1:6" x14ac:dyDescent="0.3">
      <c r="A14902" s="213">
        <v>2016</v>
      </c>
      <c r="B14902" s="213" t="s">
        <v>92</v>
      </c>
      <c r="C14902" s="213" t="s">
        <v>81</v>
      </c>
      <c r="D14902" s="213" t="s">
        <v>76</v>
      </c>
      <c r="E14902" s="213">
        <v>413</v>
      </c>
      <c r="F14902" s="213" t="s">
        <v>235</v>
      </c>
    </row>
    <row r="14903" spans="1:6" x14ac:dyDescent="0.3">
      <c r="A14903" s="213">
        <v>2016</v>
      </c>
      <c r="B14903" s="213" t="s">
        <v>92</v>
      </c>
      <c r="C14903" s="213" t="s">
        <v>81</v>
      </c>
      <c r="D14903" s="213" t="s">
        <v>63</v>
      </c>
      <c r="E14903" s="213">
        <v>80</v>
      </c>
      <c r="F14903" s="213" t="s">
        <v>235</v>
      </c>
    </row>
    <row r="14904" spans="1:6" x14ac:dyDescent="0.3">
      <c r="A14904" s="213">
        <v>2016</v>
      </c>
      <c r="B14904" s="213" t="s">
        <v>92</v>
      </c>
      <c r="C14904" s="213" t="s">
        <v>81</v>
      </c>
      <c r="D14904" s="213" t="s">
        <v>277</v>
      </c>
      <c r="E14904" s="213">
        <v>41</v>
      </c>
      <c r="F14904" s="213" t="s">
        <v>235</v>
      </c>
    </row>
    <row r="14905" spans="1:6" x14ac:dyDescent="0.3">
      <c r="A14905" s="213">
        <v>2016</v>
      </c>
      <c r="B14905" s="213" t="s">
        <v>92</v>
      </c>
      <c r="C14905" s="213" t="s">
        <v>81</v>
      </c>
      <c r="D14905" s="213" t="s">
        <v>43</v>
      </c>
      <c r="E14905" s="213">
        <v>108</v>
      </c>
      <c r="F14905" s="213" t="s">
        <v>235</v>
      </c>
    </row>
    <row r="14906" spans="1:6" x14ac:dyDescent="0.3">
      <c r="A14906" s="213">
        <v>2016</v>
      </c>
      <c r="B14906" s="213" t="s">
        <v>92</v>
      </c>
      <c r="C14906" s="213" t="s">
        <v>81</v>
      </c>
      <c r="D14906" s="213" t="s">
        <v>65</v>
      </c>
      <c r="E14906" s="213">
        <v>106</v>
      </c>
      <c r="F14906" s="213" t="s">
        <v>235</v>
      </c>
    </row>
    <row r="14907" spans="1:6" x14ac:dyDescent="0.3">
      <c r="A14907" s="213">
        <v>2016</v>
      </c>
      <c r="B14907" s="213" t="s">
        <v>92</v>
      </c>
      <c r="C14907" s="213" t="s">
        <v>81</v>
      </c>
      <c r="D14907" s="213" t="s">
        <v>22</v>
      </c>
      <c r="E14907" s="213">
        <v>151</v>
      </c>
      <c r="F14907" s="213" t="s">
        <v>235</v>
      </c>
    </row>
    <row r="14908" spans="1:6" x14ac:dyDescent="0.3">
      <c r="A14908" s="213">
        <v>2016</v>
      </c>
      <c r="B14908" s="213" t="s">
        <v>92</v>
      </c>
      <c r="C14908" s="213" t="s">
        <v>81</v>
      </c>
      <c r="D14908" s="213" t="s">
        <v>61</v>
      </c>
      <c r="E14908" s="213">
        <v>97</v>
      </c>
      <c r="F14908" s="213" t="s">
        <v>235</v>
      </c>
    </row>
    <row r="14909" spans="1:6" x14ac:dyDescent="0.3">
      <c r="A14909" s="213">
        <v>2016</v>
      </c>
      <c r="B14909" s="213" t="s">
        <v>92</v>
      </c>
      <c r="C14909" s="213" t="s">
        <v>81</v>
      </c>
      <c r="D14909" s="213" t="s">
        <v>23</v>
      </c>
      <c r="E14909" s="213">
        <v>186</v>
      </c>
      <c r="F14909" s="213" t="s">
        <v>235</v>
      </c>
    </row>
    <row r="14910" spans="1:6" x14ac:dyDescent="0.3">
      <c r="A14910" s="213">
        <v>2016</v>
      </c>
      <c r="B14910" s="213" t="s">
        <v>92</v>
      </c>
      <c r="C14910" s="213" t="s">
        <v>81</v>
      </c>
      <c r="D14910" s="213" t="s">
        <v>12</v>
      </c>
      <c r="E14910" s="213">
        <v>112</v>
      </c>
      <c r="F14910" s="213" t="s">
        <v>235</v>
      </c>
    </row>
    <row r="14911" spans="1:6" x14ac:dyDescent="0.3">
      <c r="A14911" s="213">
        <v>2016</v>
      </c>
      <c r="B14911" s="213" t="s">
        <v>92</v>
      </c>
      <c r="C14911" s="213" t="s">
        <v>81</v>
      </c>
      <c r="D14911" s="213" t="s">
        <v>278</v>
      </c>
      <c r="E14911" s="213">
        <v>236</v>
      </c>
      <c r="F14911" s="213" t="s">
        <v>235</v>
      </c>
    </row>
    <row r="14912" spans="1:6" x14ac:dyDescent="0.3">
      <c r="A14912" s="213">
        <v>2016</v>
      </c>
      <c r="B14912" s="213" t="s">
        <v>92</v>
      </c>
      <c r="C14912" s="213" t="s">
        <v>81</v>
      </c>
      <c r="D14912" s="213" t="s">
        <v>19</v>
      </c>
      <c r="E14912" s="213">
        <v>241</v>
      </c>
      <c r="F14912" s="213" t="s">
        <v>235</v>
      </c>
    </row>
    <row r="14913" spans="1:6" x14ac:dyDescent="0.3">
      <c r="A14913" s="213">
        <v>2016</v>
      </c>
      <c r="B14913" s="213" t="s">
        <v>92</v>
      </c>
      <c r="C14913" s="213" t="s">
        <v>81</v>
      </c>
      <c r="D14913" s="213" t="s">
        <v>45</v>
      </c>
      <c r="E14913" s="213">
        <v>44</v>
      </c>
      <c r="F14913" s="213" t="s">
        <v>235</v>
      </c>
    </row>
    <row r="14914" spans="1:6" x14ac:dyDescent="0.3">
      <c r="A14914" s="213">
        <v>2016</v>
      </c>
      <c r="B14914" s="213" t="s">
        <v>92</v>
      </c>
      <c r="C14914" s="213" t="s">
        <v>81</v>
      </c>
      <c r="D14914" s="213" t="s">
        <v>48</v>
      </c>
      <c r="E14914" s="213">
        <v>149</v>
      </c>
      <c r="F14914" s="213" t="s">
        <v>235</v>
      </c>
    </row>
    <row r="14915" spans="1:6" x14ac:dyDescent="0.3">
      <c r="A14915" s="213">
        <v>2016</v>
      </c>
      <c r="B14915" s="213" t="s">
        <v>92</v>
      </c>
      <c r="C14915" s="213" t="s">
        <v>81</v>
      </c>
      <c r="D14915" s="213" t="s">
        <v>34</v>
      </c>
      <c r="E14915" s="213">
        <v>76</v>
      </c>
      <c r="F14915" s="213" t="s">
        <v>235</v>
      </c>
    </row>
    <row r="14916" spans="1:6" x14ac:dyDescent="0.3">
      <c r="A14916" s="213">
        <v>2016</v>
      </c>
      <c r="B14916" s="213" t="s">
        <v>92</v>
      </c>
      <c r="C14916" s="213" t="s">
        <v>81</v>
      </c>
      <c r="D14916" s="213" t="s">
        <v>3</v>
      </c>
      <c r="E14916" s="213">
        <v>829</v>
      </c>
      <c r="F14916" s="213" t="s">
        <v>235</v>
      </c>
    </row>
    <row r="14917" spans="1:6" x14ac:dyDescent="0.3">
      <c r="A14917" s="213">
        <v>2016</v>
      </c>
      <c r="B14917" s="213" t="s">
        <v>92</v>
      </c>
      <c r="C14917" s="213" t="s">
        <v>81</v>
      </c>
      <c r="D14917" s="213" t="s">
        <v>80</v>
      </c>
      <c r="E14917" s="213">
        <v>276</v>
      </c>
      <c r="F14917" s="213" t="s">
        <v>235</v>
      </c>
    </row>
    <row r="14918" spans="1:6" x14ac:dyDescent="0.3">
      <c r="A14918" s="213">
        <v>2016</v>
      </c>
      <c r="B14918" s="213" t="s">
        <v>92</v>
      </c>
      <c r="C14918" s="213" t="s">
        <v>81</v>
      </c>
      <c r="D14918" s="213" t="s">
        <v>39</v>
      </c>
      <c r="E14918" s="213">
        <v>119</v>
      </c>
      <c r="F14918" s="213" t="s">
        <v>235</v>
      </c>
    </row>
    <row r="14919" spans="1:6" x14ac:dyDescent="0.3">
      <c r="A14919" s="213">
        <v>2016</v>
      </c>
      <c r="B14919" s="213" t="s">
        <v>92</v>
      </c>
      <c r="C14919" s="213" t="s">
        <v>81</v>
      </c>
      <c r="D14919" s="213" t="s">
        <v>14</v>
      </c>
      <c r="E14919" s="213">
        <v>542</v>
      </c>
      <c r="F14919" s="213" t="s">
        <v>235</v>
      </c>
    </row>
    <row r="14920" spans="1:6" x14ac:dyDescent="0.3">
      <c r="A14920" s="213">
        <v>2016</v>
      </c>
      <c r="B14920" s="213" t="s">
        <v>92</v>
      </c>
      <c r="C14920" s="213" t="s">
        <v>81</v>
      </c>
      <c r="D14920" s="213" t="s">
        <v>68</v>
      </c>
      <c r="E14920" s="213">
        <v>98</v>
      </c>
      <c r="F14920" s="213" t="s">
        <v>235</v>
      </c>
    </row>
    <row r="14921" spans="1:6" x14ac:dyDescent="0.3">
      <c r="A14921" s="213">
        <v>2016</v>
      </c>
      <c r="B14921" s="213" t="s">
        <v>92</v>
      </c>
      <c r="C14921" s="213" t="s">
        <v>81</v>
      </c>
      <c r="D14921" s="213" t="s">
        <v>69</v>
      </c>
      <c r="E14921" s="213">
        <v>111</v>
      </c>
      <c r="F14921" s="213" t="s">
        <v>235</v>
      </c>
    </row>
    <row r="14922" spans="1:6" x14ac:dyDescent="0.3">
      <c r="A14922" s="213">
        <v>2016</v>
      </c>
      <c r="B14922" s="213" t="s">
        <v>92</v>
      </c>
      <c r="C14922" s="213" t="s">
        <v>81</v>
      </c>
      <c r="D14922" s="213" t="s">
        <v>279</v>
      </c>
      <c r="E14922" s="213">
        <v>49</v>
      </c>
      <c r="F14922" s="213" t="s">
        <v>235</v>
      </c>
    </row>
    <row r="14923" spans="1:6" x14ac:dyDescent="0.3">
      <c r="A14923" s="213">
        <v>2016</v>
      </c>
      <c r="B14923" s="213" t="s">
        <v>92</v>
      </c>
      <c r="C14923" s="213" t="s">
        <v>81</v>
      </c>
      <c r="D14923" s="213" t="s">
        <v>24</v>
      </c>
      <c r="E14923" s="213">
        <v>584</v>
      </c>
      <c r="F14923" s="213" t="s">
        <v>235</v>
      </c>
    </row>
    <row r="14924" spans="1:6" x14ac:dyDescent="0.3">
      <c r="A14924" s="213">
        <v>2016</v>
      </c>
      <c r="B14924" s="213" t="s">
        <v>92</v>
      </c>
      <c r="C14924" s="213" t="s">
        <v>81</v>
      </c>
      <c r="D14924" s="213" t="s">
        <v>9</v>
      </c>
      <c r="E14924" s="213">
        <v>382</v>
      </c>
      <c r="F14924" s="213" t="s">
        <v>235</v>
      </c>
    </row>
    <row r="14925" spans="1:6" x14ac:dyDescent="0.3">
      <c r="A14925" s="213">
        <v>2016</v>
      </c>
      <c r="B14925" s="213" t="s">
        <v>92</v>
      </c>
      <c r="C14925" s="213" t="s">
        <v>81</v>
      </c>
      <c r="D14925" s="213" t="s">
        <v>67</v>
      </c>
      <c r="E14925" s="213">
        <v>154</v>
      </c>
      <c r="F14925" s="213" t="s">
        <v>235</v>
      </c>
    </row>
    <row r="14926" spans="1:6" x14ac:dyDescent="0.3">
      <c r="A14926" s="213">
        <v>2016</v>
      </c>
      <c r="B14926" s="213" t="s">
        <v>92</v>
      </c>
      <c r="C14926" s="213" t="s">
        <v>81</v>
      </c>
      <c r="D14926" s="213" t="s">
        <v>28</v>
      </c>
      <c r="E14926" s="213">
        <v>295</v>
      </c>
      <c r="F14926" s="213" t="s">
        <v>235</v>
      </c>
    </row>
    <row r="14927" spans="1:6" x14ac:dyDescent="0.3">
      <c r="A14927" s="213">
        <v>2016</v>
      </c>
      <c r="B14927" s="213" t="s">
        <v>92</v>
      </c>
      <c r="C14927" s="213" t="s">
        <v>81</v>
      </c>
      <c r="D14927" s="213" t="s">
        <v>31</v>
      </c>
      <c r="E14927" s="213">
        <v>149</v>
      </c>
      <c r="F14927" s="213" t="s">
        <v>235</v>
      </c>
    </row>
    <row r="14928" spans="1:6" x14ac:dyDescent="0.3">
      <c r="A14928" s="213">
        <v>2016</v>
      </c>
      <c r="B14928" s="213" t="s">
        <v>92</v>
      </c>
      <c r="C14928" s="213" t="s">
        <v>81</v>
      </c>
      <c r="D14928" s="213" t="s">
        <v>64</v>
      </c>
      <c r="E14928" s="213">
        <v>275</v>
      </c>
      <c r="F14928" s="213" t="s">
        <v>235</v>
      </c>
    </row>
    <row r="14929" spans="1:6" x14ac:dyDescent="0.3">
      <c r="A14929" s="213">
        <v>2016</v>
      </c>
      <c r="B14929" s="213" t="s">
        <v>92</v>
      </c>
      <c r="C14929" s="213" t="s">
        <v>81</v>
      </c>
      <c r="D14929" s="213" t="s">
        <v>280</v>
      </c>
      <c r="E14929" s="213">
        <v>73</v>
      </c>
      <c r="F14929" s="213" t="s">
        <v>235</v>
      </c>
    </row>
    <row r="14930" spans="1:6" x14ac:dyDescent="0.3">
      <c r="A14930" s="213">
        <v>2016</v>
      </c>
      <c r="B14930" s="213" t="s">
        <v>92</v>
      </c>
      <c r="C14930" s="213" t="s">
        <v>81</v>
      </c>
      <c r="D14930" s="213" t="s">
        <v>73</v>
      </c>
      <c r="E14930" s="213">
        <v>389</v>
      </c>
      <c r="F14930" s="213" t="s">
        <v>235</v>
      </c>
    </row>
    <row r="14931" spans="1:6" x14ac:dyDescent="0.3">
      <c r="A14931" s="213">
        <v>2016</v>
      </c>
      <c r="B14931" s="213" t="s">
        <v>92</v>
      </c>
      <c r="C14931" s="213" t="s">
        <v>81</v>
      </c>
      <c r="D14931" s="213" t="s">
        <v>26</v>
      </c>
      <c r="E14931" s="213">
        <v>208</v>
      </c>
      <c r="F14931" s="213" t="s">
        <v>235</v>
      </c>
    </row>
    <row r="14932" spans="1:6" x14ac:dyDescent="0.3">
      <c r="A14932" s="213">
        <v>2016</v>
      </c>
      <c r="B14932" s="213" t="s">
        <v>92</v>
      </c>
      <c r="C14932" s="213" t="s">
        <v>81</v>
      </c>
      <c r="D14932" s="213" t="s">
        <v>32</v>
      </c>
      <c r="E14932" s="213">
        <v>182</v>
      </c>
      <c r="F14932" s="213" t="s">
        <v>235</v>
      </c>
    </row>
    <row r="14933" spans="1:6" x14ac:dyDescent="0.3">
      <c r="A14933" s="213">
        <v>2016</v>
      </c>
      <c r="B14933" s="213" t="s">
        <v>92</v>
      </c>
      <c r="C14933" s="213" t="s">
        <v>81</v>
      </c>
      <c r="D14933" s="213" t="s">
        <v>46</v>
      </c>
      <c r="E14933" s="213">
        <v>392</v>
      </c>
      <c r="F14933" s="213" t="s">
        <v>235</v>
      </c>
    </row>
    <row r="14934" spans="1:6" x14ac:dyDescent="0.3">
      <c r="A14934" s="213">
        <v>2016</v>
      </c>
      <c r="B14934" s="213" t="s">
        <v>92</v>
      </c>
      <c r="C14934" s="213" t="s">
        <v>81</v>
      </c>
      <c r="D14934" s="213" t="s">
        <v>75</v>
      </c>
      <c r="E14934" s="213">
        <v>269</v>
      </c>
      <c r="F14934" s="213" t="s">
        <v>235</v>
      </c>
    </row>
    <row r="14935" spans="1:6" x14ac:dyDescent="0.3">
      <c r="A14935" s="213">
        <v>2016</v>
      </c>
      <c r="B14935" s="213" t="s">
        <v>92</v>
      </c>
      <c r="C14935" s="213" t="s">
        <v>81</v>
      </c>
      <c r="D14935" s="213" t="s">
        <v>10</v>
      </c>
      <c r="E14935" s="213">
        <v>729</v>
      </c>
      <c r="F14935" s="213" t="s">
        <v>235</v>
      </c>
    </row>
    <row r="14936" spans="1:6" x14ac:dyDescent="0.3">
      <c r="A14936" s="213">
        <v>2016</v>
      </c>
      <c r="B14936" s="213" t="s">
        <v>92</v>
      </c>
      <c r="C14936" s="213" t="s">
        <v>81</v>
      </c>
      <c r="D14936" s="213" t="s">
        <v>291</v>
      </c>
      <c r="E14936" s="213">
        <v>86</v>
      </c>
      <c r="F14936" s="213" t="s">
        <v>235</v>
      </c>
    </row>
    <row r="14937" spans="1:6" x14ac:dyDescent="0.3">
      <c r="A14937" s="213">
        <v>2016</v>
      </c>
      <c r="B14937" s="213" t="s">
        <v>92</v>
      </c>
      <c r="C14937" s="213" t="s">
        <v>81</v>
      </c>
      <c r="D14937" s="213" t="s">
        <v>15</v>
      </c>
      <c r="E14937" s="213">
        <v>604</v>
      </c>
      <c r="F14937" s="213" t="s">
        <v>235</v>
      </c>
    </row>
    <row r="14938" spans="1:6" x14ac:dyDescent="0.3">
      <c r="A14938" s="213">
        <v>2016</v>
      </c>
      <c r="B14938" s="213" t="s">
        <v>92</v>
      </c>
      <c r="C14938" s="213" t="s">
        <v>81</v>
      </c>
      <c r="D14938" s="213" t="s">
        <v>18</v>
      </c>
      <c r="E14938" s="213">
        <v>565</v>
      </c>
      <c r="F14938" s="213" t="s">
        <v>235</v>
      </c>
    </row>
    <row r="14939" spans="1:6" x14ac:dyDescent="0.3">
      <c r="A14939" s="213">
        <v>2016</v>
      </c>
      <c r="B14939" s="213" t="s">
        <v>92</v>
      </c>
      <c r="C14939" s="213" t="s">
        <v>81</v>
      </c>
      <c r="D14939" s="213" t="s">
        <v>77</v>
      </c>
      <c r="E14939" s="213">
        <v>199</v>
      </c>
      <c r="F14939" s="213" t="s">
        <v>235</v>
      </c>
    </row>
    <row r="14940" spans="1:6" x14ac:dyDescent="0.3">
      <c r="A14940" s="213">
        <v>2016</v>
      </c>
      <c r="B14940" s="213" t="s">
        <v>92</v>
      </c>
      <c r="C14940" s="213" t="s">
        <v>81</v>
      </c>
      <c r="D14940" s="213" t="s">
        <v>44</v>
      </c>
      <c r="E14940" s="213">
        <v>46</v>
      </c>
      <c r="F14940" s="213" t="s">
        <v>235</v>
      </c>
    </row>
    <row r="14941" spans="1:6" x14ac:dyDescent="0.3">
      <c r="A14941" s="213">
        <v>2016</v>
      </c>
      <c r="B14941" s="213" t="s">
        <v>92</v>
      </c>
      <c r="C14941" s="213" t="s">
        <v>81</v>
      </c>
      <c r="D14941" s="213" t="s">
        <v>71</v>
      </c>
      <c r="E14941" s="213">
        <v>217</v>
      </c>
      <c r="F14941" s="213" t="s">
        <v>235</v>
      </c>
    </row>
    <row r="14942" spans="1:6" x14ac:dyDescent="0.3">
      <c r="A14942" s="213">
        <v>2016</v>
      </c>
      <c r="B14942" s="213" t="s">
        <v>92</v>
      </c>
      <c r="C14942" s="213" t="s">
        <v>81</v>
      </c>
      <c r="D14942" s="213" t="s">
        <v>52</v>
      </c>
      <c r="E14942" s="213">
        <v>51</v>
      </c>
      <c r="F14942" s="213" t="s">
        <v>235</v>
      </c>
    </row>
    <row r="14943" spans="1:6" x14ac:dyDescent="0.3">
      <c r="A14943" s="213">
        <v>2016</v>
      </c>
      <c r="B14943" s="213" t="s">
        <v>92</v>
      </c>
      <c r="C14943" s="213" t="s">
        <v>81</v>
      </c>
      <c r="D14943" s="213" t="s">
        <v>20</v>
      </c>
      <c r="E14943" s="213">
        <v>344</v>
      </c>
      <c r="F14943" s="213" t="s">
        <v>235</v>
      </c>
    </row>
    <row r="14944" spans="1:6" x14ac:dyDescent="0.3">
      <c r="A14944" s="213">
        <v>2016</v>
      </c>
      <c r="B14944" s="213" t="s">
        <v>92</v>
      </c>
      <c r="C14944" s="213" t="s">
        <v>81</v>
      </c>
      <c r="D14944" s="213" t="s">
        <v>95</v>
      </c>
      <c r="E14944" s="213">
        <v>566</v>
      </c>
      <c r="F14944" s="213" t="s">
        <v>235</v>
      </c>
    </row>
    <row r="14945" spans="1:6" x14ac:dyDescent="0.3">
      <c r="A14945" s="213">
        <v>2016</v>
      </c>
      <c r="B14945" s="213" t="s">
        <v>92</v>
      </c>
      <c r="C14945" s="213" t="s">
        <v>81</v>
      </c>
      <c r="D14945" s="213" t="s">
        <v>30</v>
      </c>
      <c r="E14945" s="213">
        <v>70</v>
      </c>
      <c r="F14945" s="213" t="s">
        <v>235</v>
      </c>
    </row>
    <row r="14946" spans="1:6" x14ac:dyDescent="0.3">
      <c r="A14946" s="213">
        <v>2016</v>
      </c>
      <c r="B14946" s="213" t="s">
        <v>92</v>
      </c>
      <c r="C14946" s="213" t="s">
        <v>81</v>
      </c>
      <c r="D14946" s="213" t="s">
        <v>281</v>
      </c>
      <c r="E14946" s="292">
        <v>1462</v>
      </c>
      <c r="F14946" s="213" t="s">
        <v>235</v>
      </c>
    </row>
    <row r="14947" spans="1:6" x14ac:dyDescent="0.3">
      <c r="A14947" s="213">
        <v>2016</v>
      </c>
      <c r="B14947" s="213" t="s">
        <v>92</v>
      </c>
      <c r="C14947" s="213" t="s">
        <v>81</v>
      </c>
      <c r="D14947" s="213" t="s">
        <v>282</v>
      </c>
      <c r="E14947" s="213">
        <v>98</v>
      </c>
      <c r="F14947" s="213" t="s">
        <v>235</v>
      </c>
    </row>
    <row r="14948" spans="1:6" x14ac:dyDescent="0.3">
      <c r="A14948" s="213">
        <v>2016</v>
      </c>
      <c r="B14948" s="213" t="s">
        <v>92</v>
      </c>
      <c r="C14948" s="213" t="s">
        <v>81</v>
      </c>
      <c r="D14948" s="213" t="s">
        <v>145</v>
      </c>
      <c r="E14948" s="292">
        <v>6919</v>
      </c>
      <c r="F14948" s="213" t="s">
        <v>235</v>
      </c>
    </row>
    <row r="14949" spans="1:6" x14ac:dyDescent="0.3">
      <c r="A14949" s="213">
        <v>2016</v>
      </c>
      <c r="B14949" s="213" t="s">
        <v>92</v>
      </c>
      <c r="C14949" s="213" t="s">
        <v>81</v>
      </c>
      <c r="D14949" s="213" t="s">
        <v>146</v>
      </c>
      <c r="E14949" s="292">
        <v>3536</v>
      </c>
      <c r="F14949" s="213" t="s">
        <v>235</v>
      </c>
    </row>
    <row r="14950" spans="1:6" x14ac:dyDescent="0.3">
      <c r="A14950" s="213">
        <v>2016</v>
      </c>
      <c r="B14950" s="213" t="s">
        <v>92</v>
      </c>
      <c r="C14950" s="213" t="s">
        <v>81</v>
      </c>
      <c r="D14950" s="213" t="s">
        <v>147</v>
      </c>
      <c r="E14950" s="292">
        <v>8003</v>
      </c>
      <c r="F14950" s="213" t="s">
        <v>235</v>
      </c>
    </row>
    <row r="14951" spans="1:6" x14ac:dyDescent="0.3">
      <c r="A14951" s="213">
        <v>2016</v>
      </c>
      <c r="B14951" s="213" t="s">
        <v>92</v>
      </c>
      <c r="C14951" s="213" t="s">
        <v>90</v>
      </c>
      <c r="D14951" s="213" t="s">
        <v>35</v>
      </c>
      <c r="E14951" s="213">
        <v>34</v>
      </c>
      <c r="F14951" s="213" t="s">
        <v>235</v>
      </c>
    </row>
    <row r="14952" spans="1:6" x14ac:dyDescent="0.3">
      <c r="A14952" s="213">
        <v>2016</v>
      </c>
      <c r="B14952" s="213" t="s">
        <v>92</v>
      </c>
      <c r="C14952" s="213" t="s">
        <v>90</v>
      </c>
      <c r="D14952" s="213" t="s">
        <v>59</v>
      </c>
      <c r="E14952" s="213">
        <v>46</v>
      </c>
      <c r="F14952" s="213" t="s">
        <v>235</v>
      </c>
    </row>
    <row r="14953" spans="1:6" x14ac:dyDescent="0.3">
      <c r="A14953" s="213">
        <v>2016</v>
      </c>
      <c r="B14953" s="213" t="s">
        <v>92</v>
      </c>
      <c r="C14953" s="213" t="s">
        <v>90</v>
      </c>
      <c r="D14953" s="213" t="s">
        <v>79</v>
      </c>
      <c r="E14953" s="213">
        <v>783</v>
      </c>
      <c r="F14953" s="213" t="s">
        <v>235</v>
      </c>
    </row>
    <row r="14954" spans="1:6" x14ac:dyDescent="0.3">
      <c r="A14954" s="213">
        <v>2016</v>
      </c>
      <c r="B14954" s="213" t="s">
        <v>92</v>
      </c>
      <c r="C14954" s="213" t="s">
        <v>90</v>
      </c>
      <c r="D14954" s="213" t="s">
        <v>17</v>
      </c>
      <c r="E14954" s="213">
        <v>473</v>
      </c>
      <c r="F14954" s="213" t="s">
        <v>235</v>
      </c>
    </row>
    <row r="14955" spans="1:6" x14ac:dyDescent="0.3">
      <c r="A14955" s="213">
        <v>2016</v>
      </c>
      <c r="B14955" s="213" t="s">
        <v>92</v>
      </c>
      <c r="C14955" s="213" t="s">
        <v>90</v>
      </c>
      <c r="D14955" s="213" t="s">
        <v>274</v>
      </c>
      <c r="E14955" s="213">
        <v>50</v>
      </c>
      <c r="F14955" s="213" t="s">
        <v>235</v>
      </c>
    </row>
    <row r="14956" spans="1:6" x14ac:dyDescent="0.3">
      <c r="A14956" s="213">
        <v>2016</v>
      </c>
      <c r="B14956" s="213" t="s">
        <v>92</v>
      </c>
      <c r="C14956" s="213" t="s">
        <v>90</v>
      </c>
      <c r="D14956" s="213" t="s">
        <v>66</v>
      </c>
      <c r="E14956" s="213">
        <v>125</v>
      </c>
      <c r="F14956" s="213" t="s">
        <v>235</v>
      </c>
    </row>
    <row r="14957" spans="1:6" x14ac:dyDescent="0.3">
      <c r="A14957" s="213">
        <v>2016</v>
      </c>
      <c r="B14957" s="213" t="s">
        <v>92</v>
      </c>
      <c r="C14957" s="213" t="s">
        <v>90</v>
      </c>
      <c r="D14957" s="213" t="s">
        <v>283</v>
      </c>
      <c r="E14957" s="213">
        <v>46</v>
      </c>
      <c r="F14957" s="213" t="s">
        <v>235</v>
      </c>
    </row>
    <row r="14958" spans="1:6" x14ac:dyDescent="0.3">
      <c r="A14958" s="213">
        <v>2016</v>
      </c>
      <c r="B14958" s="213" t="s">
        <v>92</v>
      </c>
      <c r="C14958" s="213" t="s">
        <v>90</v>
      </c>
      <c r="D14958" s="213" t="s">
        <v>11</v>
      </c>
      <c r="E14958" s="213">
        <v>813</v>
      </c>
      <c r="F14958" s="213" t="s">
        <v>235</v>
      </c>
    </row>
    <row r="14959" spans="1:6" x14ac:dyDescent="0.3">
      <c r="A14959" s="213">
        <v>2016</v>
      </c>
      <c r="B14959" s="213" t="s">
        <v>92</v>
      </c>
      <c r="C14959" s="213" t="s">
        <v>90</v>
      </c>
      <c r="D14959" s="213" t="s">
        <v>56</v>
      </c>
      <c r="E14959" s="213">
        <v>200</v>
      </c>
      <c r="F14959" s="213" t="s">
        <v>235</v>
      </c>
    </row>
    <row r="14960" spans="1:6" x14ac:dyDescent="0.3">
      <c r="A14960" s="213">
        <v>2016</v>
      </c>
      <c r="B14960" s="213" t="s">
        <v>92</v>
      </c>
      <c r="C14960" s="213" t="s">
        <v>90</v>
      </c>
      <c r="D14960" s="213" t="s">
        <v>29</v>
      </c>
      <c r="E14960" s="213">
        <v>220</v>
      </c>
      <c r="F14960" s="213" t="s">
        <v>235</v>
      </c>
    </row>
    <row r="14961" spans="1:6" x14ac:dyDescent="0.3">
      <c r="A14961" s="213">
        <v>2016</v>
      </c>
      <c r="B14961" s="213" t="s">
        <v>92</v>
      </c>
      <c r="C14961" s="213" t="s">
        <v>90</v>
      </c>
      <c r="D14961" s="213" t="s">
        <v>47</v>
      </c>
      <c r="E14961" s="213">
        <v>557</v>
      </c>
      <c r="F14961" s="213" t="s">
        <v>235</v>
      </c>
    </row>
    <row r="14962" spans="1:6" x14ac:dyDescent="0.3">
      <c r="A14962" s="213">
        <v>2016</v>
      </c>
      <c r="B14962" s="213" t="s">
        <v>92</v>
      </c>
      <c r="C14962" s="213" t="s">
        <v>90</v>
      </c>
      <c r="D14962" s="213" t="s">
        <v>57</v>
      </c>
      <c r="E14962" s="213">
        <v>107</v>
      </c>
      <c r="F14962" s="213" t="s">
        <v>235</v>
      </c>
    </row>
    <row r="14963" spans="1:6" x14ac:dyDescent="0.3">
      <c r="A14963" s="213">
        <v>2016</v>
      </c>
      <c r="B14963" s="213" t="s">
        <v>92</v>
      </c>
      <c r="C14963" s="213" t="s">
        <v>90</v>
      </c>
      <c r="D14963" s="213" t="s">
        <v>74</v>
      </c>
      <c r="E14963" s="213">
        <v>609</v>
      </c>
      <c r="F14963" s="213" t="s">
        <v>235</v>
      </c>
    </row>
    <row r="14964" spans="1:6" x14ac:dyDescent="0.3">
      <c r="A14964" s="213">
        <v>2016</v>
      </c>
      <c r="B14964" s="213" t="s">
        <v>92</v>
      </c>
      <c r="C14964" s="213" t="s">
        <v>90</v>
      </c>
      <c r="D14964" s="213" t="s">
        <v>53</v>
      </c>
      <c r="E14964" s="213">
        <v>64</v>
      </c>
      <c r="F14964" s="213" t="s">
        <v>235</v>
      </c>
    </row>
    <row r="14965" spans="1:6" x14ac:dyDescent="0.3">
      <c r="A14965" s="213">
        <v>2016</v>
      </c>
      <c r="B14965" s="213" t="s">
        <v>92</v>
      </c>
      <c r="C14965" s="213" t="s">
        <v>90</v>
      </c>
      <c r="D14965" s="213" t="s">
        <v>49</v>
      </c>
      <c r="E14965" s="213">
        <v>33</v>
      </c>
      <c r="F14965" s="213" t="s">
        <v>235</v>
      </c>
    </row>
    <row r="14966" spans="1:6" x14ac:dyDescent="0.3">
      <c r="A14966" s="213">
        <v>2016</v>
      </c>
      <c r="B14966" s="213" t="s">
        <v>92</v>
      </c>
      <c r="C14966" s="213" t="s">
        <v>90</v>
      </c>
      <c r="D14966" s="213" t="s">
        <v>33</v>
      </c>
      <c r="E14966" s="213">
        <v>148</v>
      </c>
      <c r="F14966" s="213" t="s">
        <v>235</v>
      </c>
    </row>
    <row r="14967" spans="1:6" x14ac:dyDescent="0.3">
      <c r="A14967" s="213">
        <v>2016</v>
      </c>
      <c r="B14967" s="213" t="s">
        <v>92</v>
      </c>
      <c r="C14967" s="213" t="s">
        <v>90</v>
      </c>
      <c r="D14967" s="213" t="s">
        <v>60</v>
      </c>
      <c r="E14967" s="213">
        <v>200</v>
      </c>
      <c r="F14967" s="213" t="s">
        <v>235</v>
      </c>
    </row>
    <row r="14968" spans="1:6" x14ac:dyDescent="0.3">
      <c r="A14968" s="213">
        <v>2016</v>
      </c>
      <c r="B14968" s="213" t="s">
        <v>92</v>
      </c>
      <c r="C14968" s="213" t="s">
        <v>90</v>
      </c>
      <c r="D14968" s="213" t="s">
        <v>25</v>
      </c>
      <c r="E14968" s="213">
        <v>627</v>
      </c>
      <c r="F14968" s="213" t="s">
        <v>235</v>
      </c>
    </row>
    <row r="14969" spans="1:6" x14ac:dyDescent="0.3">
      <c r="A14969" s="213">
        <v>2016</v>
      </c>
      <c r="B14969" s="213" t="s">
        <v>92</v>
      </c>
      <c r="C14969" s="213" t="s">
        <v>90</v>
      </c>
      <c r="D14969" s="213" t="s">
        <v>7</v>
      </c>
      <c r="E14969" s="213">
        <v>660</v>
      </c>
      <c r="F14969" s="213" t="s">
        <v>235</v>
      </c>
    </row>
    <row r="14970" spans="1:6" x14ac:dyDescent="0.3">
      <c r="A14970" s="213">
        <v>2016</v>
      </c>
      <c r="B14970" s="213" t="s">
        <v>92</v>
      </c>
      <c r="C14970" s="213" t="s">
        <v>90</v>
      </c>
      <c r="D14970" s="213" t="s">
        <v>36</v>
      </c>
      <c r="E14970" s="213">
        <v>206</v>
      </c>
      <c r="F14970" s="213" t="s">
        <v>235</v>
      </c>
    </row>
    <row r="14971" spans="1:6" x14ac:dyDescent="0.3">
      <c r="A14971" s="213">
        <v>2016</v>
      </c>
      <c r="B14971" s="213" t="s">
        <v>92</v>
      </c>
      <c r="C14971" s="213" t="s">
        <v>90</v>
      </c>
      <c r="D14971" s="213" t="s">
        <v>21</v>
      </c>
      <c r="E14971" s="213">
        <v>202</v>
      </c>
      <c r="F14971" s="213" t="s">
        <v>235</v>
      </c>
    </row>
    <row r="14972" spans="1:6" x14ac:dyDescent="0.3">
      <c r="A14972" s="213">
        <v>2016</v>
      </c>
      <c r="B14972" s="213" t="s">
        <v>92</v>
      </c>
      <c r="C14972" s="213" t="s">
        <v>90</v>
      </c>
      <c r="D14972" s="213" t="s">
        <v>16</v>
      </c>
      <c r="E14972" s="213">
        <v>501</v>
      </c>
      <c r="F14972" s="213" t="s">
        <v>235</v>
      </c>
    </row>
    <row r="14973" spans="1:6" x14ac:dyDescent="0.3">
      <c r="A14973" s="213">
        <v>2016</v>
      </c>
      <c r="B14973" s="213" t="s">
        <v>92</v>
      </c>
      <c r="C14973" s="213" t="s">
        <v>90</v>
      </c>
      <c r="D14973" s="213" t="s">
        <v>2</v>
      </c>
      <c r="E14973" s="292">
        <v>1109</v>
      </c>
      <c r="F14973" s="213" t="s">
        <v>235</v>
      </c>
    </row>
    <row r="14974" spans="1:6" x14ac:dyDescent="0.3">
      <c r="A14974" s="213">
        <v>2016</v>
      </c>
      <c r="B14974" s="213" t="s">
        <v>92</v>
      </c>
      <c r="C14974" s="213" t="s">
        <v>90</v>
      </c>
      <c r="D14974" s="213" t="s">
        <v>4</v>
      </c>
      <c r="E14974" s="292">
        <v>1253</v>
      </c>
      <c r="F14974" s="213" t="s">
        <v>235</v>
      </c>
    </row>
    <row r="14975" spans="1:6" x14ac:dyDescent="0.3">
      <c r="A14975" s="213">
        <v>2016</v>
      </c>
      <c r="B14975" s="213" t="s">
        <v>92</v>
      </c>
      <c r="C14975" s="213" t="s">
        <v>90</v>
      </c>
      <c r="D14975" s="213" t="s">
        <v>38</v>
      </c>
      <c r="E14975" s="213">
        <v>77</v>
      </c>
      <c r="F14975" s="213" t="s">
        <v>235</v>
      </c>
    </row>
    <row r="14976" spans="1:6" x14ac:dyDescent="0.3">
      <c r="A14976" s="213">
        <v>2016</v>
      </c>
      <c r="B14976" s="213" t="s">
        <v>92</v>
      </c>
      <c r="C14976" s="213" t="s">
        <v>90</v>
      </c>
      <c r="D14976" s="213" t="s">
        <v>275</v>
      </c>
      <c r="E14976" s="213">
        <v>121</v>
      </c>
      <c r="F14976" s="213" t="s">
        <v>235</v>
      </c>
    </row>
    <row r="14977" spans="1:6" x14ac:dyDescent="0.3">
      <c r="A14977" s="213">
        <v>2016</v>
      </c>
      <c r="B14977" s="213" t="s">
        <v>92</v>
      </c>
      <c r="C14977" s="213" t="s">
        <v>90</v>
      </c>
      <c r="D14977" s="213" t="s">
        <v>8</v>
      </c>
      <c r="E14977" s="213">
        <v>379</v>
      </c>
      <c r="F14977" s="213" t="s">
        <v>235</v>
      </c>
    </row>
    <row r="14978" spans="1:6" x14ac:dyDescent="0.3">
      <c r="A14978" s="213">
        <v>2016</v>
      </c>
      <c r="B14978" s="213" t="s">
        <v>92</v>
      </c>
      <c r="C14978" s="213" t="s">
        <v>90</v>
      </c>
      <c r="D14978" s="213" t="s">
        <v>78</v>
      </c>
      <c r="E14978" s="213">
        <v>521</v>
      </c>
      <c r="F14978" s="213" t="s">
        <v>235</v>
      </c>
    </row>
    <row r="14979" spans="1:6" x14ac:dyDescent="0.3">
      <c r="A14979" s="213">
        <v>2016</v>
      </c>
      <c r="B14979" s="213" t="s">
        <v>92</v>
      </c>
      <c r="C14979" s="213" t="s">
        <v>90</v>
      </c>
      <c r="D14979" s="213" t="s">
        <v>27</v>
      </c>
      <c r="E14979" s="213">
        <v>421</v>
      </c>
      <c r="F14979" s="213" t="s">
        <v>235</v>
      </c>
    </row>
    <row r="14980" spans="1:6" x14ac:dyDescent="0.3">
      <c r="A14980" s="213">
        <v>2016</v>
      </c>
      <c r="B14980" s="213" t="s">
        <v>92</v>
      </c>
      <c r="C14980" s="213" t="s">
        <v>90</v>
      </c>
      <c r="D14980" s="213" t="s">
        <v>13</v>
      </c>
      <c r="E14980" s="213">
        <v>181</v>
      </c>
      <c r="F14980" s="213" t="s">
        <v>235</v>
      </c>
    </row>
    <row r="14981" spans="1:6" x14ac:dyDescent="0.3">
      <c r="A14981" s="213">
        <v>2016</v>
      </c>
      <c r="B14981" s="213" t="s">
        <v>92</v>
      </c>
      <c r="C14981" s="213" t="s">
        <v>90</v>
      </c>
      <c r="D14981" s="213" t="s">
        <v>70</v>
      </c>
      <c r="E14981" s="213">
        <v>566</v>
      </c>
      <c r="F14981" s="213" t="s">
        <v>235</v>
      </c>
    </row>
    <row r="14982" spans="1:6" x14ac:dyDescent="0.3">
      <c r="A14982" s="213">
        <v>2016</v>
      </c>
      <c r="B14982" s="213" t="s">
        <v>92</v>
      </c>
      <c r="C14982" s="213" t="s">
        <v>90</v>
      </c>
      <c r="D14982" s="213" t="s">
        <v>72</v>
      </c>
      <c r="E14982" s="213">
        <v>129</v>
      </c>
      <c r="F14982" s="213" t="s">
        <v>235</v>
      </c>
    </row>
    <row r="14983" spans="1:6" x14ac:dyDescent="0.3">
      <c r="A14983" s="213">
        <v>2016</v>
      </c>
      <c r="B14983" s="213" t="s">
        <v>92</v>
      </c>
      <c r="C14983" s="213" t="s">
        <v>90</v>
      </c>
      <c r="D14983" s="213" t="s">
        <v>276</v>
      </c>
      <c r="E14983" s="213">
        <v>54</v>
      </c>
      <c r="F14983" s="213" t="s">
        <v>235</v>
      </c>
    </row>
    <row r="14984" spans="1:6" x14ac:dyDescent="0.3">
      <c r="A14984" s="213">
        <v>2016</v>
      </c>
      <c r="B14984" s="213" t="s">
        <v>92</v>
      </c>
      <c r="C14984" s="213" t="s">
        <v>90</v>
      </c>
      <c r="D14984" s="213" t="s">
        <v>6</v>
      </c>
      <c r="E14984" s="292">
        <v>1223</v>
      </c>
      <c r="F14984" s="213" t="s">
        <v>235</v>
      </c>
    </row>
    <row r="14985" spans="1:6" x14ac:dyDescent="0.3">
      <c r="A14985" s="213">
        <v>2016</v>
      </c>
      <c r="B14985" s="213" t="s">
        <v>92</v>
      </c>
      <c r="C14985" s="213" t="s">
        <v>90</v>
      </c>
      <c r="D14985" s="213" t="s">
        <v>62</v>
      </c>
      <c r="E14985" s="213">
        <v>326</v>
      </c>
      <c r="F14985" s="213" t="s">
        <v>235</v>
      </c>
    </row>
    <row r="14986" spans="1:6" x14ac:dyDescent="0.3">
      <c r="A14986" s="213">
        <v>2016</v>
      </c>
      <c r="B14986" s="213" t="s">
        <v>92</v>
      </c>
      <c r="C14986" s="213" t="s">
        <v>90</v>
      </c>
      <c r="D14986" s="213" t="s">
        <v>5</v>
      </c>
      <c r="E14986" s="213">
        <v>878</v>
      </c>
      <c r="F14986" s="213" t="s">
        <v>235</v>
      </c>
    </row>
    <row r="14987" spans="1:6" x14ac:dyDescent="0.3">
      <c r="A14987" s="213">
        <v>2016</v>
      </c>
      <c r="B14987" s="213" t="s">
        <v>92</v>
      </c>
      <c r="C14987" s="213" t="s">
        <v>90</v>
      </c>
      <c r="D14987" s="213" t="s">
        <v>76</v>
      </c>
      <c r="E14987" s="213">
        <v>418</v>
      </c>
      <c r="F14987" s="213" t="s">
        <v>235</v>
      </c>
    </row>
    <row r="14988" spans="1:6" x14ac:dyDescent="0.3">
      <c r="A14988" s="213">
        <v>2016</v>
      </c>
      <c r="B14988" s="213" t="s">
        <v>92</v>
      </c>
      <c r="C14988" s="213" t="s">
        <v>90</v>
      </c>
      <c r="D14988" s="213" t="s">
        <v>63</v>
      </c>
      <c r="E14988" s="213">
        <v>97</v>
      </c>
      <c r="F14988" s="213" t="s">
        <v>235</v>
      </c>
    </row>
    <row r="14989" spans="1:6" x14ac:dyDescent="0.3">
      <c r="A14989" s="213">
        <v>2016</v>
      </c>
      <c r="B14989" s="213" t="s">
        <v>92</v>
      </c>
      <c r="C14989" s="213" t="s">
        <v>90</v>
      </c>
      <c r="D14989" s="213" t="s">
        <v>277</v>
      </c>
      <c r="E14989" s="213">
        <v>50</v>
      </c>
      <c r="F14989" s="213" t="s">
        <v>235</v>
      </c>
    </row>
    <row r="14990" spans="1:6" x14ac:dyDescent="0.3">
      <c r="A14990" s="213">
        <v>2016</v>
      </c>
      <c r="B14990" s="213" t="s">
        <v>92</v>
      </c>
      <c r="C14990" s="213" t="s">
        <v>90</v>
      </c>
      <c r="D14990" s="213" t="s">
        <v>43</v>
      </c>
      <c r="E14990" s="213">
        <v>118</v>
      </c>
      <c r="F14990" s="213" t="s">
        <v>235</v>
      </c>
    </row>
    <row r="14991" spans="1:6" x14ac:dyDescent="0.3">
      <c r="A14991" s="213">
        <v>2016</v>
      </c>
      <c r="B14991" s="213" t="s">
        <v>92</v>
      </c>
      <c r="C14991" s="213" t="s">
        <v>90</v>
      </c>
      <c r="D14991" s="213" t="s">
        <v>65</v>
      </c>
      <c r="E14991" s="213">
        <v>153</v>
      </c>
      <c r="F14991" s="213" t="s">
        <v>235</v>
      </c>
    </row>
    <row r="14992" spans="1:6" x14ac:dyDescent="0.3">
      <c r="A14992" s="213">
        <v>2016</v>
      </c>
      <c r="B14992" s="213" t="s">
        <v>92</v>
      </c>
      <c r="C14992" s="213" t="s">
        <v>90</v>
      </c>
      <c r="D14992" s="213" t="s">
        <v>22</v>
      </c>
      <c r="E14992" s="213">
        <v>189</v>
      </c>
      <c r="F14992" s="213" t="s">
        <v>235</v>
      </c>
    </row>
    <row r="14993" spans="1:6" x14ac:dyDescent="0.3">
      <c r="A14993" s="213">
        <v>2016</v>
      </c>
      <c r="B14993" s="213" t="s">
        <v>92</v>
      </c>
      <c r="C14993" s="213" t="s">
        <v>90</v>
      </c>
      <c r="D14993" s="213" t="s">
        <v>61</v>
      </c>
      <c r="E14993" s="213">
        <v>86</v>
      </c>
      <c r="F14993" s="213" t="s">
        <v>235</v>
      </c>
    </row>
    <row r="14994" spans="1:6" x14ac:dyDescent="0.3">
      <c r="A14994" s="213">
        <v>2016</v>
      </c>
      <c r="B14994" s="213" t="s">
        <v>92</v>
      </c>
      <c r="C14994" s="213" t="s">
        <v>90</v>
      </c>
      <c r="D14994" s="213" t="s">
        <v>23</v>
      </c>
      <c r="E14994" s="213">
        <v>221</v>
      </c>
      <c r="F14994" s="213" t="s">
        <v>235</v>
      </c>
    </row>
    <row r="14995" spans="1:6" x14ac:dyDescent="0.3">
      <c r="A14995" s="213">
        <v>2016</v>
      </c>
      <c r="B14995" s="213" t="s">
        <v>92</v>
      </c>
      <c r="C14995" s="213" t="s">
        <v>90</v>
      </c>
      <c r="D14995" s="213" t="s">
        <v>12</v>
      </c>
      <c r="E14995" s="213">
        <v>140</v>
      </c>
      <c r="F14995" s="213" t="s">
        <v>235</v>
      </c>
    </row>
    <row r="14996" spans="1:6" x14ac:dyDescent="0.3">
      <c r="A14996" s="213">
        <v>2016</v>
      </c>
      <c r="B14996" s="213" t="s">
        <v>92</v>
      </c>
      <c r="C14996" s="213" t="s">
        <v>90</v>
      </c>
      <c r="D14996" s="213" t="s">
        <v>278</v>
      </c>
      <c r="E14996" s="213">
        <v>298</v>
      </c>
      <c r="F14996" s="213" t="s">
        <v>235</v>
      </c>
    </row>
    <row r="14997" spans="1:6" x14ac:dyDescent="0.3">
      <c r="A14997" s="213">
        <v>2016</v>
      </c>
      <c r="B14997" s="213" t="s">
        <v>92</v>
      </c>
      <c r="C14997" s="213" t="s">
        <v>90</v>
      </c>
      <c r="D14997" s="213" t="s">
        <v>19</v>
      </c>
      <c r="E14997" s="213">
        <v>256</v>
      </c>
      <c r="F14997" s="213" t="s">
        <v>235</v>
      </c>
    </row>
    <row r="14998" spans="1:6" x14ac:dyDescent="0.3">
      <c r="A14998" s="213">
        <v>2016</v>
      </c>
      <c r="B14998" s="213" t="s">
        <v>92</v>
      </c>
      <c r="C14998" s="213" t="s">
        <v>90</v>
      </c>
      <c r="D14998" s="213" t="s">
        <v>45</v>
      </c>
      <c r="E14998" s="213">
        <v>52</v>
      </c>
      <c r="F14998" s="213" t="s">
        <v>235</v>
      </c>
    </row>
    <row r="14999" spans="1:6" x14ac:dyDescent="0.3">
      <c r="A14999" s="213">
        <v>2016</v>
      </c>
      <c r="B14999" s="213" t="s">
        <v>92</v>
      </c>
      <c r="C14999" s="213" t="s">
        <v>90</v>
      </c>
      <c r="D14999" s="213" t="s">
        <v>48</v>
      </c>
      <c r="E14999" s="213">
        <v>218</v>
      </c>
      <c r="F14999" s="213" t="s">
        <v>235</v>
      </c>
    </row>
    <row r="15000" spans="1:6" x14ac:dyDescent="0.3">
      <c r="A15000" s="213">
        <v>2016</v>
      </c>
      <c r="B15000" s="213" t="s">
        <v>92</v>
      </c>
      <c r="C15000" s="213" t="s">
        <v>90</v>
      </c>
      <c r="D15000" s="213" t="s">
        <v>34</v>
      </c>
      <c r="E15000" s="213">
        <v>65</v>
      </c>
      <c r="F15000" s="213" t="s">
        <v>235</v>
      </c>
    </row>
    <row r="15001" spans="1:6" x14ac:dyDescent="0.3">
      <c r="A15001" s="213">
        <v>2016</v>
      </c>
      <c r="B15001" s="213" t="s">
        <v>92</v>
      </c>
      <c r="C15001" s="213" t="s">
        <v>90</v>
      </c>
      <c r="D15001" s="213" t="s">
        <v>3</v>
      </c>
      <c r="E15001" s="292">
        <v>1036</v>
      </c>
      <c r="F15001" s="213" t="s">
        <v>235</v>
      </c>
    </row>
    <row r="15002" spans="1:6" x14ac:dyDescent="0.3">
      <c r="A15002" s="213">
        <v>2016</v>
      </c>
      <c r="B15002" s="213" t="s">
        <v>92</v>
      </c>
      <c r="C15002" s="213" t="s">
        <v>90</v>
      </c>
      <c r="D15002" s="213" t="s">
        <v>80</v>
      </c>
      <c r="E15002" s="213">
        <v>347</v>
      </c>
      <c r="F15002" s="213" t="s">
        <v>235</v>
      </c>
    </row>
    <row r="15003" spans="1:6" x14ac:dyDescent="0.3">
      <c r="A15003" s="213">
        <v>2016</v>
      </c>
      <c r="B15003" s="213" t="s">
        <v>92</v>
      </c>
      <c r="C15003" s="213" t="s">
        <v>90</v>
      </c>
      <c r="D15003" s="213" t="s">
        <v>39</v>
      </c>
      <c r="E15003" s="213">
        <v>159</v>
      </c>
      <c r="F15003" s="213" t="s">
        <v>235</v>
      </c>
    </row>
    <row r="15004" spans="1:6" x14ac:dyDescent="0.3">
      <c r="A15004" s="213">
        <v>2016</v>
      </c>
      <c r="B15004" s="213" t="s">
        <v>92</v>
      </c>
      <c r="C15004" s="213" t="s">
        <v>90</v>
      </c>
      <c r="D15004" s="213" t="s">
        <v>14</v>
      </c>
      <c r="E15004" s="213">
        <v>655</v>
      </c>
      <c r="F15004" s="213" t="s">
        <v>235</v>
      </c>
    </row>
    <row r="15005" spans="1:6" x14ac:dyDescent="0.3">
      <c r="A15005" s="213">
        <v>2016</v>
      </c>
      <c r="B15005" s="213" t="s">
        <v>92</v>
      </c>
      <c r="C15005" s="213" t="s">
        <v>90</v>
      </c>
      <c r="D15005" s="213" t="s">
        <v>68</v>
      </c>
      <c r="E15005" s="213">
        <v>144</v>
      </c>
      <c r="F15005" s="213" t="s">
        <v>235</v>
      </c>
    </row>
    <row r="15006" spans="1:6" x14ac:dyDescent="0.3">
      <c r="A15006" s="213">
        <v>2016</v>
      </c>
      <c r="B15006" s="213" t="s">
        <v>92</v>
      </c>
      <c r="C15006" s="213" t="s">
        <v>90</v>
      </c>
      <c r="D15006" s="213" t="s">
        <v>69</v>
      </c>
      <c r="E15006" s="213">
        <v>129</v>
      </c>
      <c r="F15006" s="213" t="s">
        <v>235</v>
      </c>
    </row>
    <row r="15007" spans="1:6" x14ac:dyDescent="0.3">
      <c r="A15007" s="213">
        <v>2016</v>
      </c>
      <c r="B15007" s="213" t="s">
        <v>92</v>
      </c>
      <c r="C15007" s="213" t="s">
        <v>90</v>
      </c>
      <c r="D15007" s="213" t="s">
        <v>279</v>
      </c>
      <c r="E15007" s="213">
        <v>46</v>
      </c>
      <c r="F15007" s="213" t="s">
        <v>235</v>
      </c>
    </row>
    <row r="15008" spans="1:6" x14ac:dyDescent="0.3">
      <c r="A15008" s="213">
        <v>2016</v>
      </c>
      <c r="B15008" s="213" t="s">
        <v>92</v>
      </c>
      <c r="C15008" s="213" t="s">
        <v>90</v>
      </c>
      <c r="D15008" s="213" t="s">
        <v>24</v>
      </c>
      <c r="E15008" s="213">
        <v>766</v>
      </c>
      <c r="F15008" s="213" t="s">
        <v>235</v>
      </c>
    </row>
    <row r="15009" spans="1:6" x14ac:dyDescent="0.3">
      <c r="A15009" s="213">
        <v>2016</v>
      </c>
      <c r="B15009" s="213" t="s">
        <v>92</v>
      </c>
      <c r="C15009" s="213" t="s">
        <v>90</v>
      </c>
      <c r="D15009" s="213" t="s">
        <v>9</v>
      </c>
      <c r="E15009" s="213">
        <v>490</v>
      </c>
      <c r="F15009" s="213" t="s">
        <v>235</v>
      </c>
    </row>
    <row r="15010" spans="1:6" x14ac:dyDescent="0.3">
      <c r="A15010" s="213">
        <v>2016</v>
      </c>
      <c r="B15010" s="213" t="s">
        <v>92</v>
      </c>
      <c r="C15010" s="213" t="s">
        <v>90</v>
      </c>
      <c r="D15010" s="213" t="s">
        <v>67</v>
      </c>
      <c r="E15010" s="213">
        <v>217</v>
      </c>
      <c r="F15010" s="213" t="s">
        <v>235</v>
      </c>
    </row>
    <row r="15011" spans="1:6" x14ac:dyDescent="0.3">
      <c r="A15011" s="213">
        <v>2016</v>
      </c>
      <c r="B15011" s="213" t="s">
        <v>92</v>
      </c>
      <c r="C15011" s="213" t="s">
        <v>90</v>
      </c>
      <c r="D15011" s="213" t="s">
        <v>28</v>
      </c>
      <c r="E15011" s="213">
        <v>368</v>
      </c>
      <c r="F15011" s="213" t="s">
        <v>235</v>
      </c>
    </row>
    <row r="15012" spans="1:6" x14ac:dyDescent="0.3">
      <c r="A15012" s="213">
        <v>2016</v>
      </c>
      <c r="B15012" s="213" t="s">
        <v>92</v>
      </c>
      <c r="C15012" s="213" t="s">
        <v>90</v>
      </c>
      <c r="D15012" s="213" t="s">
        <v>31</v>
      </c>
      <c r="E15012" s="213">
        <v>160</v>
      </c>
      <c r="F15012" s="213" t="s">
        <v>235</v>
      </c>
    </row>
    <row r="15013" spans="1:6" x14ac:dyDescent="0.3">
      <c r="A15013" s="213">
        <v>2016</v>
      </c>
      <c r="B15013" s="213" t="s">
        <v>92</v>
      </c>
      <c r="C15013" s="213" t="s">
        <v>90</v>
      </c>
      <c r="D15013" s="213" t="s">
        <v>64</v>
      </c>
      <c r="E15013" s="213">
        <v>354</v>
      </c>
      <c r="F15013" s="213" t="s">
        <v>235</v>
      </c>
    </row>
    <row r="15014" spans="1:6" x14ac:dyDescent="0.3">
      <c r="A15014" s="213">
        <v>2016</v>
      </c>
      <c r="B15014" s="213" t="s">
        <v>92</v>
      </c>
      <c r="C15014" s="213" t="s">
        <v>90</v>
      </c>
      <c r="D15014" s="213" t="s">
        <v>280</v>
      </c>
      <c r="E15014" s="213">
        <v>96</v>
      </c>
      <c r="F15014" s="213" t="s">
        <v>235</v>
      </c>
    </row>
    <row r="15015" spans="1:6" x14ac:dyDescent="0.3">
      <c r="A15015" s="213">
        <v>2016</v>
      </c>
      <c r="B15015" s="213" t="s">
        <v>92</v>
      </c>
      <c r="C15015" s="213" t="s">
        <v>90</v>
      </c>
      <c r="D15015" s="213" t="s">
        <v>73</v>
      </c>
      <c r="E15015" s="213">
        <v>442</v>
      </c>
      <c r="F15015" s="213" t="s">
        <v>235</v>
      </c>
    </row>
    <row r="15016" spans="1:6" x14ac:dyDescent="0.3">
      <c r="A15016" s="213">
        <v>2016</v>
      </c>
      <c r="B15016" s="213" t="s">
        <v>92</v>
      </c>
      <c r="C15016" s="213" t="s">
        <v>90</v>
      </c>
      <c r="D15016" s="213" t="s">
        <v>26</v>
      </c>
      <c r="E15016" s="213">
        <v>290</v>
      </c>
      <c r="F15016" s="213" t="s">
        <v>235</v>
      </c>
    </row>
    <row r="15017" spans="1:6" x14ac:dyDescent="0.3">
      <c r="A15017" s="213">
        <v>2016</v>
      </c>
      <c r="B15017" s="213" t="s">
        <v>92</v>
      </c>
      <c r="C15017" s="213" t="s">
        <v>90</v>
      </c>
      <c r="D15017" s="213" t="s">
        <v>32</v>
      </c>
      <c r="E15017" s="213">
        <v>213</v>
      </c>
      <c r="F15017" s="213" t="s">
        <v>235</v>
      </c>
    </row>
    <row r="15018" spans="1:6" x14ac:dyDescent="0.3">
      <c r="A15018" s="213">
        <v>2016</v>
      </c>
      <c r="B15018" s="213" t="s">
        <v>92</v>
      </c>
      <c r="C15018" s="213" t="s">
        <v>90</v>
      </c>
      <c r="D15018" s="213" t="s">
        <v>46</v>
      </c>
      <c r="E15018" s="213">
        <v>496</v>
      </c>
      <c r="F15018" s="213" t="s">
        <v>235</v>
      </c>
    </row>
    <row r="15019" spans="1:6" x14ac:dyDescent="0.3">
      <c r="A15019" s="213">
        <v>2016</v>
      </c>
      <c r="B15019" s="213" t="s">
        <v>92</v>
      </c>
      <c r="C15019" s="213" t="s">
        <v>90</v>
      </c>
      <c r="D15019" s="213" t="s">
        <v>75</v>
      </c>
      <c r="E15019" s="213">
        <v>322</v>
      </c>
      <c r="F15019" s="213" t="s">
        <v>235</v>
      </c>
    </row>
    <row r="15020" spans="1:6" x14ac:dyDescent="0.3">
      <c r="A15020" s="213">
        <v>2016</v>
      </c>
      <c r="B15020" s="213" t="s">
        <v>92</v>
      </c>
      <c r="C15020" s="213" t="s">
        <v>90</v>
      </c>
      <c r="D15020" s="213" t="s">
        <v>10</v>
      </c>
      <c r="E15020" s="213">
        <v>921</v>
      </c>
      <c r="F15020" s="213" t="s">
        <v>235</v>
      </c>
    </row>
    <row r="15021" spans="1:6" x14ac:dyDescent="0.3">
      <c r="A15021" s="213">
        <v>2016</v>
      </c>
      <c r="B15021" s="213" t="s">
        <v>92</v>
      </c>
      <c r="C15021" s="213" t="s">
        <v>90</v>
      </c>
      <c r="D15021" s="213" t="s">
        <v>291</v>
      </c>
      <c r="E15021" s="213">
        <v>79</v>
      </c>
      <c r="F15021" s="213" t="s">
        <v>235</v>
      </c>
    </row>
    <row r="15022" spans="1:6" x14ac:dyDescent="0.3">
      <c r="A15022" s="213">
        <v>2016</v>
      </c>
      <c r="B15022" s="213" t="s">
        <v>92</v>
      </c>
      <c r="C15022" s="213" t="s">
        <v>90</v>
      </c>
      <c r="D15022" s="213" t="s">
        <v>15</v>
      </c>
      <c r="E15022" s="213">
        <v>786</v>
      </c>
      <c r="F15022" s="213" t="s">
        <v>235</v>
      </c>
    </row>
    <row r="15023" spans="1:6" x14ac:dyDescent="0.3">
      <c r="A15023" s="213">
        <v>2016</v>
      </c>
      <c r="B15023" s="213" t="s">
        <v>92</v>
      </c>
      <c r="C15023" s="213" t="s">
        <v>90</v>
      </c>
      <c r="D15023" s="213" t="s">
        <v>18</v>
      </c>
      <c r="E15023" s="213">
        <v>681</v>
      </c>
      <c r="F15023" s="213" t="s">
        <v>235</v>
      </c>
    </row>
    <row r="15024" spans="1:6" x14ac:dyDescent="0.3">
      <c r="A15024" s="213">
        <v>2016</v>
      </c>
      <c r="B15024" s="213" t="s">
        <v>92</v>
      </c>
      <c r="C15024" s="213" t="s">
        <v>90</v>
      </c>
      <c r="D15024" s="213" t="s">
        <v>77</v>
      </c>
      <c r="E15024" s="213">
        <v>224</v>
      </c>
      <c r="F15024" s="213" t="s">
        <v>235</v>
      </c>
    </row>
    <row r="15025" spans="1:6" x14ac:dyDescent="0.3">
      <c r="A15025" s="213">
        <v>2016</v>
      </c>
      <c r="B15025" s="213" t="s">
        <v>92</v>
      </c>
      <c r="C15025" s="213" t="s">
        <v>90</v>
      </c>
      <c r="D15025" s="213" t="s">
        <v>44</v>
      </c>
      <c r="E15025" s="213">
        <v>39</v>
      </c>
      <c r="F15025" s="213" t="s">
        <v>235</v>
      </c>
    </row>
    <row r="15026" spans="1:6" x14ac:dyDescent="0.3">
      <c r="A15026" s="213">
        <v>2016</v>
      </c>
      <c r="B15026" s="213" t="s">
        <v>92</v>
      </c>
      <c r="C15026" s="213" t="s">
        <v>90</v>
      </c>
      <c r="D15026" s="213" t="s">
        <v>71</v>
      </c>
      <c r="E15026" s="213">
        <v>257</v>
      </c>
      <c r="F15026" s="213" t="s">
        <v>235</v>
      </c>
    </row>
    <row r="15027" spans="1:6" x14ac:dyDescent="0.3">
      <c r="A15027" s="213">
        <v>2016</v>
      </c>
      <c r="B15027" s="213" t="s">
        <v>92</v>
      </c>
      <c r="C15027" s="213" t="s">
        <v>90</v>
      </c>
      <c r="D15027" s="213" t="s">
        <v>52</v>
      </c>
      <c r="E15027" s="213">
        <v>77</v>
      </c>
      <c r="F15027" s="213" t="s">
        <v>235</v>
      </c>
    </row>
    <row r="15028" spans="1:6" x14ac:dyDescent="0.3">
      <c r="A15028" s="213">
        <v>2016</v>
      </c>
      <c r="B15028" s="213" t="s">
        <v>92</v>
      </c>
      <c r="C15028" s="213" t="s">
        <v>90</v>
      </c>
      <c r="D15028" s="213" t="s">
        <v>20</v>
      </c>
      <c r="E15028" s="213">
        <v>460</v>
      </c>
      <c r="F15028" s="213" t="s">
        <v>235</v>
      </c>
    </row>
    <row r="15029" spans="1:6" x14ac:dyDescent="0.3">
      <c r="A15029" s="213">
        <v>2016</v>
      </c>
      <c r="B15029" s="213" t="s">
        <v>92</v>
      </c>
      <c r="C15029" s="213" t="s">
        <v>90</v>
      </c>
      <c r="D15029" s="213" t="s">
        <v>95</v>
      </c>
      <c r="E15029" s="213">
        <v>702</v>
      </c>
      <c r="F15029" s="213" t="s">
        <v>235</v>
      </c>
    </row>
    <row r="15030" spans="1:6" x14ac:dyDescent="0.3">
      <c r="A15030" s="213">
        <v>2016</v>
      </c>
      <c r="B15030" s="213" t="s">
        <v>92</v>
      </c>
      <c r="C15030" s="213" t="s">
        <v>90</v>
      </c>
      <c r="D15030" s="213" t="s">
        <v>30</v>
      </c>
      <c r="E15030" s="213">
        <v>70</v>
      </c>
      <c r="F15030" s="213" t="s">
        <v>235</v>
      </c>
    </row>
    <row r="15031" spans="1:6" x14ac:dyDescent="0.3">
      <c r="A15031" s="213">
        <v>2016</v>
      </c>
      <c r="B15031" s="213" t="s">
        <v>92</v>
      </c>
      <c r="C15031" s="213" t="s">
        <v>90</v>
      </c>
      <c r="D15031" s="213" t="s">
        <v>281</v>
      </c>
      <c r="E15031" s="292">
        <v>1778</v>
      </c>
      <c r="F15031" s="213" t="s">
        <v>235</v>
      </c>
    </row>
    <row r="15032" spans="1:6" x14ac:dyDescent="0.3">
      <c r="A15032" s="213">
        <v>2016</v>
      </c>
      <c r="B15032" s="213" t="s">
        <v>92</v>
      </c>
      <c r="C15032" s="213" t="s">
        <v>90</v>
      </c>
      <c r="D15032" s="213" t="s">
        <v>282</v>
      </c>
      <c r="E15032" s="213">
        <v>121</v>
      </c>
      <c r="F15032" s="213" t="s">
        <v>235</v>
      </c>
    </row>
    <row r="15033" spans="1:6" x14ac:dyDescent="0.3">
      <c r="A15033" s="213">
        <v>2016</v>
      </c>
      <c r="B15033" s="213" t="s">
        <v>92</v>
      </c>
      <c r="C15033" s="213" t="s">
        <v>90</v>
      </c>
      <c r="D15033" s="213" t="s">
        <v>145</v>
      </c>
      <c r="E15033" s="292">
        <v>8340</v>
      </c>
      <c r="F15033" s="213" t="s">
        <v>235</v>
      </c>
    </row>
    <row r="15034" spans="1:6" x14ac:dyDescent="0.3">
      <c r="A15034" s="213">
        <v>2016</v>
      </c>
      <c r="B15034" s="213" t="s">
        <v>92</v>
      </c>
      <c r="C15034" s="213" t="s">
        <v>90</v>
      </c>
      <c r="D15034" s="213" t="s">
        <v>146</v>
      </c>
      <c r="E15034" s="292">
        <v>4316</v>
      </c>
      <c r="F15034" s="213" t="s">
        <v>235</v>
      </c>
    </row>
    <row r="15035" spans="1:6" x14ac:dyDescent="0.3">
      <c r="A15035" s="213">
        <v>2016</v>
      </c>
      <c r="B15035" s="213" t="s">
        <v>92</v>
      </c>
      <c r="C15035" s="213" t="s">
        <v>90</v>
      </c>
      <c r="D15035" s="213" t="s">
        <v>147</v>
      </c>
      <c r="E15035" s="292">
        <v>9604</v>
      </c>
      <c r="F15035" s="213" t="s">
        <v>235</v>
      </c>
    </row>
    <row r="15036" spans="1:6" x14ac:dyDescent="0.3">
      <c r="A15036" s="213">
        <v>2016</v>
      </c>
      <c r="B15036" s="213" t="s">
        <v>92</v>
      </c>
      <c r="C15036" s="213" t="s">
        <v>1</v>
      </c>
      <c r="D15036" s="213" t="s">
        <v>35</v>
      </c>
      <c r="E15036" s="213">
        <v>49</v>
      </c>
      <c r="F15036" s="213" t="s">
        <v>235</v>
      </c>
    </row>
    <row r="15037" spans="1:6" x14ac:dyDescent="0.3">
      <c r="A15037" s="213">
        <v>2016</v>
      </c>
      <c r="B15037" s="213" t="s">
        <v>92</v>
      </c>
      <c r="C15037" s="213" t="s">
        <v>1</v>
      </c>
      <c r="D15037" s="213" t="s">
        <v>59</v>
      </c>
      <c r="E15037" s="213">
        <v>80</v>
      </c>
      <c r="F15037" s="213" t="s">
        <v>235</v>
      </c>
    </row>
    <row r="15038" spans="1:6" x14ac:dyDescent="0.3">
      <c r="A15038" s="213">
        <v>2016</v>
      </c>
      <c r="B15038" s="213" t="s">
        <v>92</v>
      </c>
      <c r="C15038" s="213" t="s">
        <v>1</v>
      </c>
      <c r="D15038" s="213" t="s">
        <v>79</v>
      </c>
      <c r="E15038" s="213">
        <v>840</v>
      </c>
      <c r="F15038" s="213" t="s">
        <v>235</v>
      </c>
    </row>
    <row r="15039" spans="1:6" x14ac:dyDescent="0.3">
      <c r="A15039" s="213">
        <v>2016</v>
      </c>
      <c r="B15039" s="213" t="s">
        <v>92</v>
      </c>
      <c r="C15039" s="213" t="s">
        <v>1</v>
      </c>
      <c r="D15039" s="213" t="s">
        <v>17</v>
      </c>
      <c r="E15039" s="213">
        <v>531</v>
      </c>
      <c r="F15039" s="213" t="s">
        <v>235</v>
      </c>
    </row>
    <row r="15040" spans="1:6" x14ac:dyDescent="0.3">
      <c r="A15040" s="213">
        <v>2016</v>
      </c>
      <c r="B15040" s="213" t="s">
        <v>92</v>
      </c>
      <c r="C15040" s="213" t="s">
        <v>1</v>
      </c>
      <c r="D15040" s="213" t="s">
        <v>274</v>
      </c>
      <c r="E15040" s="213">
        <v>57</v>
      </c>
      <c r="F15040" s="213" t="s">
        <v>235</v>
      </c>
    </row>
    <row r="15041" spans="1:6" x14ac:dyDescent="0.3">
      <c r="A15041" s="213">
        <v>2016</v>
      </c>
      <c r="B15041" s="213" t="s">
        <v>92</v>
      </c>
      <c r="C15041" s="213" t="s">
        <v>1</v>
      </c>
      <c r="D15041" s="213" t="s">
        <v>66</v>
      </c>
      <c r="E15041" s="213">
        <v>158</v>
      </c>
      <c r="F15041" s="213" t="s">
        <v>235</v>
      </c>
    </row>
    <row r="15042" spans="1:6" x14ac:dyDescent="0.3">
      <c r="A15042" s="213">
        <v>2016</v>
      </c>
      <c r="B15042" s="213" t="s">
        <v>92</v>
      </c>
      <c r="C15042" s="213" t="s">
        <v>1</v>
      </c>
      <c r="D15042" s="213" t="s">
        <v>283</v>
      </c>
      <c r="E15042" s="213">
        <v>60</v>
      </c>
      <c r="F15042" s="213" t="s">
        <v>235</v>
      </c>
    </row>
    <row r="15043" spans="1:6" x14ac:dyDescent="0.3">
      <c r="A15043" s="213">
        <v>2016</v>
      </c>
      <c r="B15043" s="213" t="s">
        <v>92</v>
      </c>
      <c r="C15043" s="213" t="s">
        <v>1</v>
      </c>
      <c r="D15043" s="213" t="s">
        <v>11</v>
      </c>
      <c r="E15043" s="213">
        <v>915</v>
      </c>
      <c r="F15043" s="213" t="s">
        <v>235</v>
      </c>
    </row>
    <row r="15044" spans="1:6" x14ac:dyDescent="0.3">
      <c r="A15044" s="213">
        <v>2016</v>
      </c>
      <c r="B15044" s="213" t="s">
        <v>92</v>
      </c>
      <c r="C15044" s="213" t="s">
        <v>1</v>
      </c>
      <c r="D15044" s="213" t="s">
        <v>56</v>
      </c>
      <c r="E15044" s="213">
        <v>197</v>
      </c>
      <c r="F15044" s="213" t="s">
        <v>235</v>
      </c>
    </row>
    <row r="15045" spans="1:6" x14ac:dyDescent="0.3">
      <c r="A15045" s="213">
        <v>2016</v>
      </c>
      <c r="B15045" s="213" t="s">
        <v>92</v>
      </c>
      <c r="C15045" s="213" t="s">
        <v>1</v>
      </c>
      <c r="D15045" s="213" t="s">
        <v>29</v>
      </c>
      <c r="E15045" s="213">
        <v>268</v>
      </c>
      <c r="F15045" s="213" t="s">
        <v>235</v>
      </c>
    </row>
    <row r="15046" spans="1:6" x14ac:dyDescent="0.3">
      <c r="A15046" s="213">
        <v>2016</v>
      </c>
      <c r="B15046" s="213" t="s">
        <v>92</v>
      </c>
      <c r="C15046" s="213" t="s">
        <v>1</v>
      </c>
      <c r="D15046" s="213" t="s">
        <v>47</v>
      </c>
      <c r="E15046" s="213">
        <v>624</v>
      </c>
      <c r="F15046" s="213" t="s">
        <v>235</v>
      </c>
    </row>
    <row r="15047" spans="1:6" x14ac:dyDescent="0.3">
      <c r="A15047" s="213">
        <v>2016</v>
      </c>
      <c r="B15047" s="213" t="s">
        <v>92</v>
      </c>
      <c r="C15047" s="213" t="s">
        <v>1</v>
      </c>
      <c r="D15047" s="213" t="s">
        <v>57</v>
      </c>
      <c r="E15047" s="213">
        <v>123</v>
      </c>
      <c r="F15047" s="213" t="s">
        <v>235</v>
      </c>
    </row>
    <row r="15048" spans="1:6" x14ac:dyDescent="0.3">
      <c r="A15048" s="213">
        <v>2016</v>
      </c>
      <c r="B15048" s="213" t="s">
        <v>92</v>
      </c>
      <c r="C15048" s="213" t="s">
        <v>1</v>
      </c>
      <c r="D15048" s="213" t="s">
        <v>74</v>
      </c>
      <c r="E15048" s="213">
        <v>653</v>
      </c>
      <c r="F15048" s="213" t="s">
        <v>235</v>
      </c>
    </row>
    <row r="15049" spans="1:6" x14ac:dyDescent="0.3">
      <c r="A15049" s="213">
        <v>2016</v>
      </c>
      <c r="B15049" s="213" t="s">
        <v>92</v>
      </c>
      <c r="C15049" s="213" t="s">
        <v>1</v>
      </c>
      <c r="D15049" s="213" t="s">
        <v>53</v>
      </c>
      <c r="E15049" s="213">
        <v>75</v>
      </c>
      <c r="F15049" s="213" t="s">
        <v>235</v>
      </c>
    </row>
    <row r="15050" spans="1:6" x14ac:dyDescent="0.3">
      <c r="A15050" s="213">
        <v>2016</v>
      </c>
      <c r="B15050" s="213" t="s">
        <v>92</v>
      </c>
      <c r="C15050" s="213" t="s">
        <v>1</v>
      </c>
      <c r="D15050" s="213" t="s">
        <v>49</v>
      </c>
      <c r="E15050" s="213">
        <v>38</v>
      </c>
      <c r="F15050" s="213" t="s">
        <v>235</v>
      </c>
    </row>
    <row r="15051" spans="1:6" x14ac:dyDescent="0.3">
      <c r="A15051" s="213">
        <v>2016</v>
      </c>
      <c r="B15051" s="213" t="s">
        <v>92</v>
      </c>
      <c r="C15051" s="213" t="s">
        <v>1</v>
      </c>
      <c r="D15051" s="213" t="s">
        <v>33</v>
      </c>
      <c r="E15051" s="213">
        <v>191</v>
      </c>
      <c r="F15051" s="213" t="s">
        <v>235</v>
      </c>
    </row>
    <row r="15052" spans="1:6" x14ac:dyDescent="0.3">
      <c r="A15052" s="213">
        <v>2016</v>
      </c>
      <c r="B15052" s="213" t="s">
        <v>92</v>
      </c>
      <c r="C15052" s="213" t="s">
        <v>1</v>
      </c>
      <c r="D15052" s="213" t="s">
        <v>60</v>
      </c>
      <c r="E15052" s="213">
        <v>289</v>
      </c>
      <c r="F15052" s="213" t="s">
        <v>235</v>
      </c>
    </row>
    <row r="15053" spans="1:6" x14ac:dyDescent="0.3">
      <c r="A15053" s="213">
        <v>2016</v>
      </c>
      <c r="B15053" s="213" t="s">
        <v>92</v>
      </c>
      <c r="C15053" s="213" t="s">
        <v>1</v>
      </c>
      <c r="D15053" s="213" t="s">
        <v>25</v>
      </c>
      <c r="E15053" s="213">
        <v>632</v>
      </c>
      <c r="F15053" s="213" t="s">
        <v>235</v>
      </c>
    </row>
    <row r="15054" spans="1:6" x14ac:dyDescent="0.3">
      <c r="A15054" s="213">
        <v>2016</v>
      </c>
      <c r="B15054" s="213" t="s">
        <v>92</v>
      </c>
      <c r="C15054" s="213" t="s">
        <v>1</v>
      </c>
      <c r="D15054" s="213" t="s">
        <v>7</v>
      </c>
      <c r="E15054" s="213">
        <v>709</v>
      </c>
      <c r="F15054" s="213" t="s">
        <v>235</v>
      </c>
    </row>
    <row r="15055" spans="1:6" x14ac:dyDescent="0.3">
      <c r="A15055" s="213">
        <v>2016</v>
      </c>
      <c r="B15055" s="213" t="s">
        <v>92</v>
      </c>
      <c r="C15055" s="213" t="s">
        <v>1</v>
      </c>
      <c r="D15055" s="213" t="s">
        <v>55</v>
      </c>
      <c r="E15055" s="213">
        <v>32</v>
      </c>
      <c r="F15055" s="213" t="s">
        <v>235</v>
      </c>
    </row>
    <row r="15056" spans="1:6" x14ac:dyDescent="0.3">
      <c r="A15056" s="213">
        <v>2016</v>
      </c>
      <c r="B15056" s="213" t="s">
        <v>92</v>
      </c>
      <c r="C15056" s="213" t="s">
        <v>1</v>
      </c>
      <c r="D15056" s="213" t="s">
        <v>36</v>
      </c>
      <c r="E15056" s="213">
        <v>226</v>
      </c>
      <c r="F15056" s="213" t="s">
        <v>235</v>
      </c>
    </row>
    <row r="15057" spans="1:6" x14ac:dyDescent="0.3">
      <c r="A15057" s="213">
        <v>2016</v>
      </c>
      <c r="B15057" s="213" t="s">
        <v>92</v>
      </c>
      <c r="C15057" s="213" t="s">
        <v>1</v>
      </c>
      <c r="D15057" s="213" t="s">
        <v>21</v>
      </c>
      <c r="E15057" s="213">
        <v>267</v>
      </c>
      <c r="F15057" s="213" t="s">
        <v>235</v>
      </c>
    </row>
    <row r="15058" spans="1:6" x14ac:dyDescent="0.3">
      <c r="A15058" s="213">
        <v>2016</v>
      </c>
      <c r="B15058" s="213" t="s">
        <v>92</v>
      </c>
      <c r="C15058" s="213" t="s">
        <v>1</v>
      </c>
      <c r="D15058" s="213" t="s">
        <v>42</v>
      </c>
      <c r="E15058" s="213">
        <v>34</v>
      </c>
      <c r="F15058" s="213" t="s">
        <v>235</v>
      </c>
    </row>
    <row r="15059" spans="1:6" x14ac:dyDescent="0.3">
      <c r="A15059" s="213">
        <v>2016</v>
      </c>
      <c r="B15059" s="213" t="s">
        <v>92</v>
      </c>
      <c r="C15059" s="213" t="s">
        <v>1</v>
      </c>
      <c r="D15059" s="213" t="s">
        <v>16</v>
      </c>
      <c r="E15059" s="213">
        <v>582</v>
      </c>
      <c r="F15059" s="213" t="s">
        <v>235</v>
      </c>
    </row>
    <row r="15060" spans="1:6" x14ac:dyDescent="0.3">
      <c r="A15060" s="213">
        <v>2016</v>
      </c>
      <c r="B15060" s="213" t="s">
        <v>92</v>
      </c>
      <c r="C15060" s="213" t="s">
        <v>1</v>
      </c>
      <c r="D15060" s="213" t="s">
        <v>2</v>
      </c>
      <c r="E15060" s="292">
        <v>1175</v>
      </c>
      <c r="F15060" s="213" t="s">
        <v>235</v>
      </c>
    </row>
    <row r="15061" spans="1:6" x14ac:dyDescent="0.3">
      <c r="A15061" s="213">
        <v>2016</v>
      </c>
      <c r="B15061" s="213" t="s">
        <v>92</v>
      </c>
      <c r="C15061" s="213" t="s">
        <v>1</v>
      </c>
      <c r="D15061" s="213" t="s">
        <v>287</v>
      </c>
      <c r="E15061" s="213">
        <v>35</v>
      </c>
      <c r="F15061" s="213" t="s">
        <v>235</v>
      </c>
    </row>
    <row r="15062" spans="1:6" x14ac:dyDescent="0.3">
      <c r="A15062" s="213">
        <v>2016</v>
      </c>
      <c r="B15062" s="213" t="s">
        <v>92</v>
      </c>
      <c r="C15062" s="213" t="s">
        <v>1</v>
      </c>
      <c r="D15062" s="213" t="s">
        <v>288</v>
      </c>
      <c r="E15062" s="213">
        <v>38</v>
      </c>
      <c r="F15062" s="213" t="s">
        <v>235</v>
      </c>
    </row>
    <row r="15063" spans="1:6" x14ac:dyDescent="0.3">
      <c r="A15063" s="213">
        <v>2016</v>
      </c>
      <c r="B15063" s="213" t="s">
        <v>92</v>
      </c>
      <c r="C15063" s="213" t="s">
        <v>1</v>
      </c>
      <c r="D15063" s="213" t="s">
        <v>4</v>
      </c>
      <c r="E15063" s="292">
        <v>1301</v>
      </c>
      <c r="F15063" s="213" t="s">
        <v>235</v>
      </c>
    </row>
    <row r="15064" spans="1:6" x14ac:dyDescent="0.3">
      <c r="A15064" s="213">
        <v>2016</v>
      </c>
      <c r="B15064" s="213" t="s">
        <v>92</v>
      </c>
      <c r="C15064" s="213" t="s">
        <v>1</v>
      </c>
      <c r="D15064" s="213" t="s">
        <v>38</v>
      </c>
      <c r="E15064" s="213">
        <v>117</v>
      </c>
      <c r="F15064" s="213" t="s">
        <v>235</v>
      </c>
    </row>
    <row r="15065" spans="1:6" x14ac:dyDescent="0.3">
      <c r="A15065" s="213">
        <v>2016</v>
      </c>
      <c r="B15065" s="213" t="s">
        <v>92</v>
      </c>
      <c r="C15065" s="213" t="s">
        <v>1</v>
      </c>
      <c r="D15065" s="213" t="s">
        <v>275</v>
      </c>
      <c r="E15065" s="213">
        <v>125</v>
      </c>
      <c r="F15065" s="213" t="s">
        <v>235</v>
      </c>
    </row>
    <row r="15066" spans="1:6" x14ac:dyDescent="0.3">
      <c r="A15066" s="213">
        <v>2016</v>
      </c>
      <c r="B15066" s="213" t="s">
        <v>92</v>
      </c>
      <c r="C15066" s="213" t="s">
        <v>1</v>
      </c>
      <c r="D15066" s="213" t="s">
        <v>8</v>
      </c>
      <c r="E15066" s="213">
        <v>496</v>
      </c>
      <c r="F15066" s="213" t="s">
        <v>235</v>
      </c>
    </row>
    <row r="15067" spans="1:6" x14ac:dyDescent="0.3">
      <c r="A15067" s="213">
        <v>2016</v>
      </c>
      <c r="B15067" s="213" t="s">
        <v>92</v>
      </c>
      <c r="C15067" s="213" t="s">
        <v>1</v>
      </c>
      <c r="D15067" s="213" t="s">
        <v>78</v>
      </c>
      <c r="E15067" s="213">
        <v>673</v>
      </c>
      <c r="F15067" s="213" t="s">
        <v>235</v>
      </c>
    </row>
    <row r="15068" spans="1:6" x14ac:dyDescent="0.3">
      <c r="A15068" s="213">
        <v>2016</v>
      </c>
      <c r="B15068" s="213" t="s">
        <v>92</v>
      </c>
      <c r="C15068" s="213" t="s">
        <v>1</v>
      </c>
      <c r="D15068" s="213" t="s">
        <v>27</v>
      </c>
      <c r="E15068" s="213">
        <v>470</v>
      </c>
      <c r="F15068" s="213" t="s">
        <v>235</v>
      </c>
    </row>
    <row r="15069" spans="1:6" x14ac:dyDescent="0.3">
      <c r="A15069" s="213">
        <v>2016</v>
      </c>
      <c r="B15069" s="213" t="s">
        <v>92</v>
      </c>
      <c r="C15069" s="213" t="s">
        <v>1</v>
      </c>
      <c r="D15069" s="213" t="s">
        <v>13</v>
      </c>
      <c r="E15069" s="213">
        <v>211</v>
      </c>
      <c r="F15069" s="213" t="s">
        <v>235</v>
      </c>
    </row>
    <row r="15070" spans="1:6" x14ac:dyDescent="0.3">
      <c r="A15070" s="213">
        <v>2016</v>
      </c>
      <c r="B15070" s="213" t="s">
        <v>92</v>
      </c>
      <c r="C15070" s="213" t="s">
        <v>1</v>
      </c>
      <c r="D15070" s="213" t="s">
        <v>70</v>
      </c>
      <c r="E15070" s="213">
        <v>586</v>
      </c>
      <c r="F15070" s="213" t="s">
        <v>235</v>
      </c>
    </row>
    <row r="15071" spans="1:6" x14ac:dyDescent="0.3">
      <c r="A15071" s="213">
        <v>2016</v>
      </c>
      <c r="B15071" s="213" t="s">
        <v>92</v>
      </c>
      <c r="C15071" s="213" t="s">
        <v>1</v>
      </c>
      <c r="D15071" s="213" t="s">
        <v>72</v>
      </c>
      <c r="E15071" s="213">
        <v>143</v>
      </c>
      <c r="F15071" s="213" t="s">
        <v>235</v>
      </c>
    </row>
    <row r="15072" spans="1:6" x14ac:dyDescent="0.3">
      <c r="A15072" s="213">
        <v>2016</v>
      </c>
      <c r="B15072" s="213" t="s">
        <v>92</v>
      </c>
      <c r="C15072" s="213" t="s">
        <v>1</v>
      </c>
      <c r="D15072" s="213" t="s">
        <v>276</v>
      </c>
      <c r="E15072" s="213">
        <v>65</v>
      </c>
      <c r="F15072" s="213" t="s">
        <v>235</v>
      </c>
    </row>
    <row r="15073" spans="1:6" x14ac:dyDescent="0.3">
      <c r="A15073" s="213">
        <v>2016</v>
      </c>
      <c r="B15073" s="213" t="s">
        <v>92</v>
      </c>
      <c r="C15073" s="213" t="s">
        <v>1</v>
      </c>
      <c r="D15073" s="213" t="s">
        <v>6</v>
      </c>
      <c r="E15073" s="292">
        <v>1233</v>
      </c>
      <c r="F15073" s="213" t="s">
        <v>235</v>
      </c>
    </row>
    <row r="15074" spans="1:6" x14ac:dyDescent="0.3">
      <c r="A15074" s="213">
        <v>2016</v>
      </c>
      <c r="B15074" s="213" t="s">
        <v>92</v>
      </c>
      <c r="C15074" s="213" t="s">
        <v>1</v>
      </c>
      <c r="D15074" s="213" t="s">
        <v>62</v>
      </c>
      <c r="E15074" s="213">
        <v>404</v>
      </c>
      <c r="F15074" s="213" t="s">
        <v>235</v>
      </c>
    </row>
    <row r="15075" spans="1:6" x14ac:dyDescent="0.3">
      <c r="A15075" s="213">
        <v>2016</v>
      </c>
      <c r="B15075" s="213" t="s">
        <v>92</v>
      </c>
      <c r="C15075" s="213" t="s">
        <v>1</v>
      </c>
      <c r="D15075" s="213" t="s">
        <v>5</v>
      </c>
      <c r="E15075" s="213">
        <v>960</v>
      </c>
      <c r="F15075" s="213" t="s">
        <v>235</v>
      </c>
    </row>
    <row r="15076" spans="1:6" x14ac:dyDescent="0.3">
      <c r="A15076" s="213">
        <v>2016</v>
      </c>
      <c r="B15076" s="213" t="s">
        <v>92</v>
      </c>
      <c r="C15076" s="213" t="s">
        <v>1</v>
      </c>
      <c r="D15076" s="213" t="s">
        <v>76</v>
      </c>
      <c r="E15076" s="213">
        <v>578</v>
      </c>
      <c r="F15076" s="213" t="s">
        <v>235</v>
      </c>
    </row>
    <row r="15077" spans="1:6" x14ac:dyDescent="0.3">
      <c r="A15077" s="213">
        <v>2016</v>
      </c>
      <c r="B15077" s="213" t="s">
        <v>92</v>
      </c>
      <c r="C15077" s="213" t="s">
        <v>1</v>
      </c>
      <c r="D15077" s="213" t="s">
        <v>63</v>
      </c>
      <c r="E15077" s="213">
        <v>129</v>
      </c>
      <c r="F15077" s="213" t="s">
        <v>235</v>
      </c>
    </row>
    <row r="15078" spans="1:6" x14ac:dyDescent="0.3">
      <c r="A15078" s="213">
        <v>2016</v>
      </c>
      <c r="B15078" s="213" t="s">
        <v>92</v>
      </c>
      <c r="C15078" s="213" t="s">
        <v>1</v>
      </c>
      <c r="D15078" s="213" t="s">
        <v>277</v>
      </c>
      <c r="E15078" s="213">
        <v>53</v>
      </c>
      <c r="F15078" s="213" t="s">
        <v>235</v>
      </c>
    </row>
    <row r="15079" spans="1:6" x14ac:dyDescent="0.3">
      <c r="A15079" s="213">
        <v>2016</v>
      </c>
      <c r="B15079" s="213" t="s">
        <v>92</v>
      </c>
      <c r="C15079" s="213" t="s">
        <v>1</v>
      </c>
      <c r="D15079" s="213" t="s">
        <v>43</v>
      </c>
      <c r="E15079" s="213">
        <v>145</v>
      </c>
      <c r="F15079" s="213" t="s">
        <v>235</v>
      </c>
    </row>
    <row r="15080" spans="1:6" x14ac:dyDescent="0.3">
      <c r="A15080" s="213">
        <v>2016</v>
      </c>
      <c r="B15080" s="213" t="s">
        <v>92</v>
      </c>
      <c r="C15080" s="213" t="s">
        <v>1</v>
      </c>
      <c r="D15080" s="213" t="s">
        <v>65</v>
      </c>
      <c r="E15080" s="213">
        <v>176</v>
      </c>
      <c r="F15080" s="213" t="s">
        <v>235</v>
      </c>
    </row>
    <row r="15081" spans="1:6" x14ac:dyDescent="0.3">
      <c r="A15081" s="213">
        <v>2016</v>
      </c>
      <c r="B15081" s="213" t="s">
        <v>92</v>
      </c>
      <c r="C15081" s="213" t="s">
        <v>1</v>
      </c>
      <c r="D15081" s="213" t="s">
        <v>22</v>
      </c>
      <c r="E15081" s="213">
        <v>225</v>
      </c>
      <c r="F15081" s="213" t="s">
        <v>235</v>
      </c>
    </row>
    <row r="15082" spans="1:6" x14ac:dyDescent="0.3">
      <c r="A15082" s="213">
        <v>2016</v>
      </c>
      <c r="B15082" s="213" t="s">
        <v>92</v>
      </c>
      <c r="C15082" s="213" t="s">
        <v>1</v>
      </c>
      <c r="D15082" s="213" t="s">
        <v>61</v>
      </c>
      <c r="E15082" s="213">
        <v>121</v>
      </c>
      <c r="F15082" s="213" t="s">
        <v>235</v>
      </c>
    </row>
    <row r="15083" spans="1:6" x14ac:dyDescent="0.3">
      <c r="A15083" s="213">
        <v>2016</v>
      </c>
      <c r="B15083" s="213" t="s">
        <v>92</v>
      </c>
      <c r="C15083" s="213" t="s">
        <v>1</v>
      </c>
      <c r="D15083" s="213" t="s">
        <v>23</v>
      </c>
      <c r="E15083" s="213">
        <v>314</v>
      </c>
      <c r="F15083" s="213" t="s">
        <v>235</v>
      </c>
    </row>
    <row r="15084" spans="1:6" x14ac:dyDescent="0.3">
      <c r="A15084" s="213">
        <v>2016</v>
      </c>
      <c r="B15084" s="213" t="s">
        <v>92</v>
      </c>
      <c r="C15084" s="213" t="s">
        <v>1</v>
      </c>
      <c r="D15084" s="213" t="s">
        <v>12</v>
      </c>
      <c r="E15084" s="213">
        <v>158</v>
      </c>
      <c r="F15084" s="213" t="s">
        <v>235</v>
      </c>
    </row>
    <row r="15085" spans="1:6" x14ac:dyDescent="0.3">
      <c r="A15085" s="213">
        <v>2016</v>
      </c>
      <c r="B15085" s="213" t="s">
        <v>92</v>
      </c>
      <c r="C15085" s="213" t="s">
        <v>1</v>
      </c>
      <c r="D15085" s="213" t="s">
        <v>278</v>
      </c>
      <c r="E15085" s="213">
        <v>350</v>
      </c>
      <c r="F15085" s="213" t="s">
        <v>235</v>
      </c>
    </row>
    <row r="15086" spans="1:6" x14ac:dyDescent="0.3">
      <c r="A15086" s="213">
        <v>2016</v>
      </c>
      <c r="B15086" s="213" t="s">
        <v>92</v>
      </c>
      <c r="C15086" s="213" t="s">
        <v>1</v>
      </c>
      <c r="D15086" s="213" t="s">
        <v>19</v>
      </c>
      <c r="E15086" s="213">
        <v>312</v>
      </c>
      <c r="F15086" s="213" t="s">
        <v>235</v>
      </c>
    </row>
    <row r="15087" spans="1:6" x14ac:dyDescent="0.3">
      <c r="A15087" s="213">
        <v>2016</v>
      </c>
      <c r="B15087" s="213" t="s">
        <v>92</v>
      </c>
      <c r="C15087" s="213" t="s">
        <v>1</v>
      </c>
      <c r="D15087" s="213" t="s">
        <v>45</v>
      </c>
      <c r="E15087" s="213">
        <v>85</v>
      </c>
      <c r="F15087" s="213" t="s">
        <v>235</v>
      </c>
    </row>
    <row r="15088" spans="1:6" x14ac:dyDescent="0.3">
      <c r="A15088" s="213">
        <v>2016</v>
      </c>
      <c r="B15088" s="213" t="s">
        <v>92</v>
      </c>
      <c r="C15088" s="213" t="s">
        <v>1</v>
      </c>
      <c r="D15088" s="213" t="s">
        <v>48</v>
      </c>
      <c r="E15088" s="213">
        <v>197</v>
      </c>
      <c r="F15088" s="213" t="s">
        <v>235</v>
      </c>
    </row>
    <row r="15089" spans="1:6" x14ac:dyDescent="0.3">
      <c r="A15089" s="213">
        <v>2016</v>
      </c>
      <c r="B15089" s="213" t="s">
        <v>92</v>
      </c>
      <c r="C15089" s="213" t="s">
        <v>1</v>
      </c>
      <c r="D15089" s="213" t="s">
        <v>34</v>
      </c>
      <c r="E15089" s="213">
        <v>102</v>
      </c>
      <c r="F15089" s="213" t="s">
        <v>235</v>
      </c>
    </row>
    <row r="15090" spans="1:6" x14ac:dyDescent="0.3">
      <c r="A15090" s="213">
        <v>2016</v>
      </c>
      <c r="B15090" s="213" t="s">
        <v>92</v>
      </c>
      <c r="C15090" s="213" t="s">
        <v>1</v>
      </c>
      <c r="D15090" s="213" t="s">
        <v>3</v>
      </c>
      <c r="E15090" s="292">
        <v>1168</v>
      </c>
      <c r="F15090" s="213" t="s">
        <v>235</v>
      </c>
    </row>
    <row r="15091" spans="1:6" x14ac:dyDescent="0.3">
      <c r="A15091" s="213">
        <v>2016</v>
      </c>
      <c r="B15091" s="213" t="s">
        <v>92</v>
      </c>
      <c r="C15091" s="213" t="s">
        <v>1</v>
      </c>
      <c r="D15091" s="213" t="s">
        <v>80</v>
      </c>
      <c r="E15091" s="213">
        <v>367</v>
      </c>
      <c r="F15091" s="213" t="s">
        <v>235</v>
      </c>
    </row>
    <row r="15092" spans="1:6" x14ac:dyDescent="0.3">
      <c r="A15092" s="213">
        <v>2016</v>
      </c>
      <c r="B15092" s="213" t="s">
        <v>92</v>
      </c>
      <c r="C15092" s="213" t="s">
        <v>1</v>
      </c>
      <c r="D15092" s="213" t="s">
        <v>39</v>
      </c>
      <c r="E15092" s="213">
        <v>209</v>
      </c>
      <c r="F15092" s="213" t="s">
        <v>235</v>
      </c>
    </row>
    <row r="15093" spans="1:6" x14ac:dyDescent="0.3">
      <c r="A15093" s="213">
        <v>2016</v>
      </c>
      <c r="B15093" s="213" t="s">
        <v>92</v>
      </c>
      <c r="C15093" s="213" t="s">
        <v>1</v>
      </c>
      <c r="D15093" s="213" t="s">
        <v>14</v>
      </c>
      <c r="E15093" s="213">
        <v>779</v>
      </c>
      <c r="F15093" s="213" t="s">
        <v>235</v>
      </c>
    </row>
    <row r="15094" spans="1:6" x14ac:dyDescent="0.3">
      <c r="A15094" s="213">
        <v>2016</v>
      </c>
      <c r="B15094" s="213" t="s">
        <v>92</v>
      </c>
      <c r="C15094" s="213" t="s">
        <v>1</v>
      </c>
      <c r="D15094" s="213" t="s">
        <v>68</v>
      </c>
      <c r="E15094" s="213">
        <v>150</v>
      </c>
      <c r="F15094" s="213" t="s">
        <v>235</v>
      </c>
    </row>
    <row r="15095" spans="1:6" x14ac:dyDescent="0.3">
      <c r="A15095" s="213">
        <v>2016</v>
      </c>
      <c r="B15095" s="213" t="s">
        <v>92</v>
      </c>
      <c r="C15095" s="213" t="s">
        <v>1</v>
      </c>
      <c r="D15095" s="213" t="s">
        <v>69</v>
      </c>
      <c r="E15095" s="213">
        <v>166</v>
      </c>
      <c r="F15095" s="213" t="s">
        <v>235</v>
      </c>
    </row>
    <row r="15096" spans="1:6" x14ac:dyDescent="0.3">
      <c r="A15096" s="213">
        <v>2016</v>
      </c>
      <c r="B15096" s="213" t="s">
        <v>92</v>
      </c>
      <c r="C15096" s="213" t="s">
        <v>1</v>
      </c>
      <c r="D15096" s="213" t="s">
        <v>279</v>
      </c>
      <c r="E15096" s="213">
        <v>62</v>
      </c>
      <c r="F15096" s="213" t="s">
        <v>235</v>
      </c>
    </row>
    <row r="15097" spans="1:6" x14ac:dyDescent="0.3">
      <c r="A15097" s="213">
        <v>2016</v>
      </c>
      <c r="B15097" s="213" t="s">
        <v>92</v>
      </c>
      <c r="C15097" s="213" t="s">
        <v>1</v>
      </c>
      <c r="D15097" s="213" t="s">
        <v>24</v>
      </c>
      <c r="E15097" s="213">
        <v>811</v>
      </c>
      <c r="F15097" s="213" t="s">
        <v>235</v>
      </c>
    </row>
    <row r="15098" spans="1:6" x14ac:dyDescent="0.3">
      <c r="A15098" s="213">
        <v>2016</v>
      </c>
      <c r="B15098" s="213" t="s">
        <v>92</v>
      </c>
      <c r="C15098" s="213" t="s">
        <v>1</v>
      </c>
      <c r="D15098" s="213" t="s">
        <v>9</v>
      </c>
      <c r="E15098" s="213">
        <v>581</v>
      </c>
      <c r="F15098" s="213" t="s">
        <v>235</v>
      </c>
    </row>
    <row r="15099" spans="1:6" x14ac:dyDescent="0.3">
      <c r="A15099" s="213">
        <v>2016</v>
      </c>
      <c r="B15099" s="213" t="s">
        <v>92</v>
      </c>
      <c r="C15099" s="213" t="s">
        <v>1</v>
      </c>
      <c r="D15099" s="213" t="s">
        <v>67</v>
      </c>
      <c r="E15099" s="213">
        <v>215</v>
      </c>
      <c r="F15099" s="213" t="s">
        <v>235</v>
      </c>
    </row>
    <row r="15100" spans="1:6" x14ac:dyDescent="0.3">
      <c r="A15100" s="213">
        <v>2016</v>
      </c>
      <c r="B15100" s="213" t="s">
        <v>92</v>
      </c>
      <c r="C15100" s="213" t="s">
        <v>1</v>
      </c>
      <c r="D15100" s="213" t="s">
        <v>28</v>
      </c>
      <c r="E15100" s="213">
        <v>419</v>
      </c>
      <c r="F15100" s="213" t="s">
        <v>235</v>
      </c>
    </row>
    <row r="15101" spans="1:6" x14ac:dyDescent="0.3">
      <c r="A15101" s="213">
        <v>2016</v>
      </c>
      <c r="B15101" s="213" t="s">
        <v>92</v>
      </c>
      <c r="C15101" s="213" t="s">
        <v>1</v>
      </c>
      <c r="D15101" s="213" t="s">
        <v>31</v>
      </c>
      <c r="E15101" s="213">
        <v>250</v>
      </c>
      <c r="F15101" s="213" t="s">
        <v>235</v>
      </c>
    </row>
    <row r="15102" spans="1:6" x14ac:dyDescent="0.3">
      <c r="A15102" s="213">
        <v>2016</v>
      </c>
      <c r="B15102" s="213" t="s">
        <v>92</v>
      </c>
      <c r="C15102" s="213" t="s">
        <v>1</v>
      </c>
      <c r="D15102" s="213" t="s">
        <v>64</v>
      </c>
      <c r="E15102" s="213">
        <v>401</v>
      </c>
      <c r="F15102" s="213" t="s">
        <v>235</v>
      </c>
    </row>
    <row r="15103" spans="1:6" x14ac:dyDescent="0.3">
      <c r="A15103" s="213">
        <v>2016</v>
      </c>
      <c r="B15103" s="213" t="s">
        <v>92</v>
      </c>
      <c r="C15103" s="213" t="s">
        <v>1</v>
      </c>
      <c r="D15103" s="213" t="s">
        <v>280</v>
      </c>
      <c r="E15103" s="213">
        <v>123</v>
      </c>
      <c r="F15103" s="213" t="s">
        <v>235</v>
      </c>
    </row>
    <row r="15104" spans="1:6" x14ac:dyDescent="0.3">
      <c r="A15104" s="213">
        <v>2016</v>
      </c>
      <c r="B15104" s="213" t="s">
        <v>92</v>
      </c>
      <c r="C15104" s="213" t="s">
        <v>1</v>
      </c>
      <c r="D15104" s="213" t="s">
        <v>73</v>
      </c>
      <c r="E15104" s="213">
        <v>580</v>
      </c>
      <c r="F15104" s="213" t="s">
        <v>235</v>
      </c>
    </row>
    <row r="15105" spans="1:6" x14ac:dyDescent="0.3">
      <c r="A15105" s="213">
        <v>2016</v>
      </c>
      <c r="B15105" s="213" t="s">
        <v>92</v>
      </c>
      <c r="C15105" s="213" t="s">
        <v>1</v>
      </c>
      <c r="D15105" s="213" t="s">
        <v>26</v>
      </c>
      <c r="E15105" s="213">
        <v>302</v>
      </c>
      <c r="F15105" s="213" t="s">
        <v>235</v>
      </c>
    </row>
    <row r="15106" spans="1:6" x14ac:dyDescent="0.3">
      <c r="A15106" s="213">
        <v>2016</v>
      </c>
      <c r="B15106" s="213" t="s">
        <v>92</v>
      </c>
      <c r="C15106" s="213" t="s">
        <v>1</v>
      </c>
      <c r="D15106" s="213" t="s">
        <v>32</v>
      </c>
      <c r="E15106" s="213">
        <v>293</v>
      </c>
      <c r="F15106" s="213" t="s">
        <v>235</v>
      </c>
    </row>
    <row r="15107" spans="1:6" x14ac:dyDescent="0.3">
      <c r="A15107" s="213">
        <v>2016</v>
      </c>
      <c r="B15107" s="213" t="s">
        <v>92</v>
      </c>
      <c r="C15107" s="213" t="s">
        <v>1</v>
      </c>
      <c r="D15107" s="213" t="s">
        <v>46</v>
      </c>
      <c r="E15107" s="213">
        <v>559</v>
      </c>
      <c r="F15107" s="213" t="s">
        <v>235</v>
      </c>
    </row>
    <row r="15108" spans="1:6" x14ac:dyDescent="0.3">
      <c r="A15108" s="213">
        <v>2016</v>
      </c>
      <c r="B15108" s="213" t="s">
        <v>92</v>
      </c>
      <c r="C15108" s="213" t="s">
        <v>1</v>
      </c>
      <c r="D15108" s="213" t="s">
        <v>75</v>
      </c>
      <c r="E15108" s="213">
        <v>436</v>
      </c>
      <c r="F15108" s="213" t="s">
        <v>235</v>
      </c>
    </row>
    <row r="15109" spans="1:6" x14ac:dyDescent="0.3">
      <c r="A15109" s="213">
        <v>2016</v>
      </c>
      <c r="B15109" s="213" t="s">
        <v>92</v>
      </c>
      <c r="C15109" s="213" t="s">
        <v>1</v>
      </c>
      <c r="D15109" s="213" t="s">
        <v>10</v>
      </c>
      <c r="E15109" s="292">
        <v>1007</v>
      </c>
      <c r="F15109" s="213" t="s">
        <v>235</v>
      </c>
    </row>
    <row r="15110" spans="1:6" x14ac:dyDescent="0.3">
      <c r="A15110" s="213">
        <v>2016</v>
      </c>
      <c r="B15110" s="213" t="s">
        <v>92</v>
      </c>
      <c r="C15110" s="213" t="s">
        <v>1</v>
      </c>
      <c r="D15110" s="213" t="s">
        <v>291</v>
      </c>
      <c r="E15110" s="213">
        <v>98</v>
      </c>
      <c r="F15110" s="213" t="s">
        <v>235</v>
      </c>
    </row>
    <row r="15111" spans="1:6" x14ac:dyDescent="0.3">
      <c r="A15111" s="213">
        <v>2016</v>
      </c>
      <c r="B15111" s="213" t="s">
        <v>92</v>
      </c>
      <c r="C15111" s="213" t="s">
        <v>1</v>
      </c>
      <c r="D15111" s="213" t="s">
        <v>15</v>
      </c>
      <c r="E15111" s="213">
        <v>803</v>
      </c>
      <c r="F15111" s="213" t="s">
        <v>235</v>
      </c>
    </row>
    <row r="15112" spans="1:6" x14ac:dyDescent="0.3">
      <c r="A15112" s="213">
        <v>2016</v>
      </c>
      <c r="B15112" s="213" t="s">
        <v>92</v>
      </c>
      <c r="C15112" s="213" t="s">
        <v>1</v>
      </c>
      <c r="D15112" s="213" t="s">
        <v>18</v>
      </c>
      <c r="E15112" s="213">
        <v>933</v>
      </c>
      <c r="F15112" s="213" t="s">
        <v>235</v>
      </c>
    </row>
    <row r="15113" spans="1:6" x14ac:dyDescent="0.3">
      <c r="A15113" s="213">
        <v>2016</v>
      </c>
      <c r="B15113" s="213" t="s">
        <v>92</v>
      </c>
      <c r="C15113" s="213" t="s">
        <v>1</v>
      </c>
      <c r="D15113" s="213" t="s">
        <v>77</v>
      </c>
      <c r="E15113" s="213">
        <v>319</v>
      </c>
      <c r="F15113" s="213" t="s">
        <v>235</v>
      </c>
    </row>
    <row r="15114" spans="1:6" x14ac:dyDescent="0.3">
      <c r="A15114" s="213">
        <v>2016</v>
      </c>
      <c r="B15114" s="213" t="s">
        <v>92</v>
      </c>
      <c r="C15114" s="213" t="s">
        <v>1</v>
      </c>
      <c r="D15114" s="213" t="s">
        <v>44</v>
      </c>
      <c r="E15114" s="213">
        <v>74</v>
      </c>
      <c r="F15114" s="213" t="s">
        <v>235</v>
      </c>
    </row>
    <row r="15115" spans="1:6" x14ac:dyDescent="0.3">
      <c r="A15115" s="213">
        <v>2016</v>
      </c>
      <c r="B15115" s="213" t="s">
        <v>92</v>
      </c>
      <c r="C15115" s="213" t="s">
        <v>1</v>
      </c>
      <c r="D15115" s="213" t="s">
        <v>71</v>
      </c>
      <c r="E15115" s="213">
        <v>340</v>
      </c>
      <c r="F15115" s="213" t="s">
        <v>235</v>
      </c>
    </row>
    <row r="15116" spans="1:6" x14ac:dyDescent="0.3">
      <c r="A15116" s="213">
        <v>2016</v>
      </c>
      <c r="B15116" s="213" t="s">
        <v>92</v>
      </c>
      <c r="C15116" s="213" t="s">
        <v>1</v>
      </c>
      <c r="D15116" s="213" t="s">
        <v>52</v>
      </c>
      <c r="E15116" s="213">
        <v>78</v>
      </c>
      <c r="F15116" s="213" t="s">
        <v>235</v>
      </c>
    </row>
    <row r="15117" spans="1:6" x14ac:dyDescent="0.3">
      <c r="A15117" s="213">
        <v>2016</v>
      </c>
      <c r="B15117" s="213" t="s">
        <v>92</v>
      </c>
      <c r="C15117" s="213" t="s">
        <v>1</v>
      </c>
      <c r="D15117" s="213" t="s">
        <v>20</v>
      </c>
      <c r="E15117" s="213">
        <v>497</v>
      </c>
      <c r="F15117" s="213" t="s">
        <v>235</v>
      </c>
    </row>
    <row r="15118" spans="1:6" x14ac:dyDescent="0.3">
      <c r="A15118" s="213">
        <v>2016</v>
      </c>
      <c r="B15118" s="213" t="s">
        <v>92</v>
      </c>
      <c r="C15118" s="213" t="s">
        <v>1</v>
      </c>
      <c r="D15118" s="213" t="s">
        <v>95</v>
      </c>
      <c r="E15118" s="213">
        <v>814</v>
      </c>
      <c r="F15118" s="213" t="s">
        <v>235</v>
      </c>
    </row>
    <row r="15119" spans="1:6" x14ac:dyDescent="0.3">
      <c r="A15119" s="213">
        <v>2016</v>
      </c>
      <c r="B15119" s="213" t="s">
        <v>92</v>
      </c>
      <c r="C15119" s="213" t="s">
        <v>1</v>
      </c>
      <c r="D15119" s="213" t="s">
        <v>30</v>
      </c>
      <c r="E15119" s="213">
        <v>106</v>
      </c>
      <c r="F15119" s="213" t="s">
        <v>235</v>
      </c>
    </row>
    <row r="15120" spans="1:6" x14ac:dyDescent="0.3">
      <c r="A15120" s="213">
        <v>2016</v>
      </c>
      <c r="B15120" s="213" t="s">
        <v>92</v>
      </c>
      <c r="C15120" s="213" t="s">
        <v>1</v>
      </c>
      <c r="D15120" s="213" t="s">
        <v>58</v>
      </c>
      <c r="E15120" s="213">
        <v>32</v>
      </c>
      <c r="F15120" s="213" t="s">
        <v>235</v>
      </c>
    </row>
    <row r="15121" spans="1:6" x14ac:dyDescent="0.3">
      <c r="A15121" s="213">
        <v>2016</v>
      </c>
      <c r="B15121" s="213" t="s">
        <v>92</v>
      </c>
      <c r="C15121" s="213" t="s">
        <v>1</v>
      </c>
      <c r="D15121" s="213" t="s">
        <v>281</v>
      </c>
      <c r="E15121" s="292">
        <v>2232</v>
      </c>
      <c r="F15121" s="213" t="s">
        <v>235</v>
      </c>
    </row>
    <row r="15122" spans="1:6" x14ac:dyDescent="0.3">
      <c r="A15122" s="213">
        <v>2016</v>
      </c>
      <c r="B15122" s="213" t="s">
        <v>92</v>
      </c>
      <c r="C15122" s="213" t="s">
        <v>1</v>
      </c>
      <c r="D15122" s="213" t="s">
        <v>282</v>
      </c>
      <c r="E15122" s="213">
        <v>151</v>
      </c>
      <c r="F15122" s="213" t="s">
        <v>235</v>
      </c>
    </row>
    <row r="15123" spans="1:6" x14ac:dyDescent="0.3">
      <c r="A15123" s="213">
        <v>2016</v>
      </c>
      <c r="B15123" s="213" t="s">
        <v>92</v>
      </c>
      <c r="C15123" s="213" t="s">
        <v>1</v>
      </c>
      <c r="D15123" s="213" t="s">
        <v>145</v>
      </c>
      <c r="E15123" s="292">
        <v>9302</v>
      </c>
      <c r="F15123" s="213" t="s">
        <v>235</v>
      </c>
    </row>
    <row r="15124" spans="1:6" x14ac:dyDescent="0.3">
      <c r="A15124" s="213">
        <v>2016</v>
      </c>
      <c r="B15124" s="213" t="s">
        <v>92</v>
      </c>
      <c r="C15124" s="213" t="s">
        <v>1</v>
      </c>
      <c r="D15124" s="213" t="s">
        <v>146</v>
      </c>
      <c r="E15124" s="292">
        <v>4861</v>
      </c>
      <c r="F15124" s="213" t="s">
        <v>235</v>
      </c>
    </row>
    <row r="15125" spans="1:6" x14ac:dyDescent="0.3">
      <c r="A15125" s="213">
        <v>2016</v>
      </c>
      <c r="B15125" s="213" t="s">
        <v>92</v>
      </c>
      <c r="C15125" s="213" t="s">
        <v>1</v>
      </c>
      <c r="D15125" s="213" t="s">
        <v>147</v>
      </c>
      <c r="E15125" s="292">
        <v>10957</v>
      </c>
      <c r="F15125" s="213" t="s">
        <v>235</v>
      </c>
    </row>
    <row r="15126" spans="1:6" x14ac:dyDescent="0.3">
      <c r="A15126" s="213">
        <v>2016</v>
      </c>
      <c r="B15126" s="213" t="s">
        <v>92</v>
      </c>
      <c r="C15126" s="213" t="s">
        <v>82</v>
      </c>
      <c r="D15126" s="213" t="s">
        <v>35</v>
      </c>
      <c r="E15126" s="213">
        <v>52</v>
      </c>
      <c r="F15126" s="213" t="s">
        <v>235</v>
      </c>
    </row>
    <row r="15127" spans="1:6" x14ac:dyDescent="0.3">
      <c r="A15127" s="213">
        <v>2016</v>
      </c>
      <c r="B15127" s="213" t="s">
        <v>92</v>
      </c>
      <c r="C15127" s="213" t="s">
        <v>82</v>
      </c>
      <c r="D15127" s="213" t="s">
        <v>59</v>
      </c>
      <c r="E15127" s="213">
        <v>62</v>
      </c>
      <c r="F15127" s="213" t="s">
        <v>235</v>
      </c>
    </row>
    <row r="15128" spans="1:6" x14ac:dyDescent="0.3">
      <c r="A15128" s="213">
        <v>2016</v>
      </c>
      <c r="B15128" s="213" t="s">
        <v>92</v>
      </c>
      <c r="C15128" s="213" t="s">
        <v>82</v>
      </c>
      <c r="D15128" s="213" t="s">
        <v>79</v>
      </c>
      <c r="E15128" s="292">
        <v>1049</v>
      </c>
      <c r="F15128" s="213" t="s">
        <v>235</v>
      </c>
    </row>
    <row r="15129" spans="1:6" x14ac:dyDescent="0.3">
      <c r="A15129" s="213">
        <v>2016</v>
      </c>
      <c r="B15129" s="213" t="s">
        <v>92</v>
      </c>
      <c r="C15129" s="213" t="s">
        <v>82</v>
      </c>
      <c r="D15129" s="213" t="s">
        <v>17</v>
      </c>
      <c r="E15129" s="213">
        <v>596</v>
      </c>
      <c r="F15129" s="213" t="s">
        <v>235</v>
      </c>
    </row>
    <row r="15130" spans="1:6" x14ac:dyDescent="0.3">
      <c r="A15130" s="213">
        <v>2016</v>
      </c>
      <c r="B15130" s="213" t="s">
        <v>92</v>
      </c>
      <c r="C15130" s="213" t="s">
        <v>82</v>
      </c>
      <c r="D15130" s="213" t="s">
        <v>274</v>
      </c>
      <c r="E15130" s="213">
        <v>64</v>
      </c>
      <c r="F15130" s="213" t="s">
        <v>235</v>
      </c>
    </row>
    <row r="15131" spans="1:6" x14ac:dyDescent="0.3">
      <c r="A15131" s="213">
        <v>2016</v>
      </c>
      <c r="B15131" s="213" t="s">
        <v>92</v>
      </c>
      <c r="C15131" s="213" t="s">
        <v>82</v>
      </c>
      <c r="D15131" s="213" t="s">
        <v>66</v>
      </c>
      <c r="E15131" s="213">
        <v>226</v>
      </c>
      <c r="F15131" s="213" t="s">
        <v>235</v>
      </c>
    </row>
    <row r="15132" spans="1:6" x14ac:dyDescent="0.3">
      <c r="A15132" s="213">
        <v>2016</v>
      </c>
      <c r="B15132" s="213" t="s">
        <v>92</v>
      </c>
      <c r="C15132" s="213" t="s">
        <v>82</v>
      </c>
      <c r="D15132" s="213" t="s">
        <v>283</v>
      </c>
      <c r="E15132" s="213">
        <v>53</v>
      </c>
      <c r="F15132" s="213" t="s">
        <v>235</v>
      </c>
    </row>
    <row r="15133" spans="1:6" x14ac:dyDescent="0.3">
      <c r="A15133" s="213">
        <v>2016</v>
      </c>
      <c r="B15133" s="213" t="s">
        <v>92</v>
      </c>
      <c r="C15133" s="213" t="s">
        <v>82</v>
      </c>
      <c r="D15133" s="213" t="s">
        <v>11</v>
      </c>
      <c r="E15133" s="213">
        <v>940</v>
      </c>
      <c r="F15133" s="213" t="s">
        <v>235</v>
      </c>
    </row>
    <row r="15134" spans="1:6" x14ac:dyDescent="0.3">
      <c r="A15134" s="213">
        <v>2016</v>
      </c>
      <c r="B15134" s="213" t="s">
        <v>92</v>
      </c>
      <c r="C15134" s="213" t="s">
        <v>82</v>
      </c>
      <c r="D15134" s="213" t="s">
        <v>56</v>
      </c>
      <c r="E15134" s="213">
        <v>158</v>
      </c>
      <c r="F15134" s="213" t="s">
        <v>235</v>
      </c>
    </row>
    <row r="15135" spans="1:6" x14ac:dyDescent="0.3">
      <c r="A15135" s="213">
        <v>2016</v>
      </c>
      <c r="B15135" s="213" t="s">
        <v>92</v>
      </c>
      <c r="C15135" s="213" t="s">
        <v>82</v>
      </c>
      <c r="D15135" s="213" t="s">
        <v>29</v>
      </c>
      <c r="E15135" s="213">
        <v>325</v>
      </c>
      <c r="F15135" s="213" t="s">
        <v>235</v>
      </c>
    </row>
    <row r="15136" spans="1:6" x14ac:dyDescent="0.3">
      <c r="A15136" s="213">
        <v>2016</v>
      </c>
      <c r="B15136" s="213" t="s">
        <v>92</v>
      </c>
      <c r="C15136" s="213" t="s">
        <v>82</v>
      </c>
      <c r="D15136" s="213" t="s">
        <v>47</v>
      </c>
      <c r="E15136" s="213">
        <v>807</v>
      </c>
      <c r="F15136" s="213" t="s">
        <v>235</v>
      </c>
    </row>
    <row r="15137" spans="1:6" x14ac:dyDescent="0.3">
      <c r="A15137" s="213">
        <v>2016</v>
      </c>
      <c r="B15137" s="213" t="s">
        <v>92</v>
      </c>
      <c r="C15137" s="213" t="s">
        <v>82</v>
      </c>
      <c r="D15137" s="213" t="s">
        <v>57</v>
      </c>
      <c r="E15137" s="213">
        <v>110</v>
      </c>
      <c r="F15137" s="213" t="s">
        <v>235</v>
      </c>
    </row>
    <row r="15138" spans="1:6" x14ac:dyDescent="0.3">
      <c r="A15138" s="213">
        <v>2016</v>
      </c>
      <c r="B15138" s="213" t="s">
        <v>92</v>
      </c>
      <c r="C15138" s="213" t="s">
        <v>82</v>
      </c>
      <c r="D15138" s="213" t="s">
        <v>74</v>
      </c>
      <c r="E15138" s="213">
        <v>677</v>
      </c>
      <c r="F15138" s="213" t="s">
        <v>235</v>
      </c>
    </row>
    <row r="15139" spans="1:6" x14ac:dyDescent="0.3">
      <c r="A15139" s="213">
        <v>2016</v>
      </c>
      <c r="B15139" s="213" t="s">
        <v>92</v>
      </c>
      <c r="C15139" s="213" t="s">
        <v>82</v>
      </c>
      <c r="D15139" s="213" t="s">
        <v>53</v>
      </c>
      <c r="E15139" s="213">
        <v>57</v>
      </c>
      <c r="F15139" s="213" t="s">
        <v>235</v>
      </c>
    </row>
    <row r="15140" spans="1:6" x14ac:dyDescent="0.3">
      <c r="A15140" s="213">
        <v>2016</v>
      </c>
      <c r="B15140" s="213" t="s">
        <v>92</v>
      </c>
      <c r="C15140" s="213" t="s">
        <v>82</v>
      </c>
      <c r="D15140" s="213" t="s">
        <v>33</v>
      </c>
      <c r="E15140" s="213">
        <v>195</v>
      </c>
      <c r="F15140" s="213" t="s">
        <v>235</v>
      </c>
    </row>
    <row r="15141" spans="1:6" x14ac:dyDescent="0.3">
      <c r="A15141" s="213">
        <v>2016</v>
      </c>
      <c r="B15141" s="213" t="s">
        <v>92</v>
      </c>
      <c r="C15141" s="213" t="s">
        <v>82</v>
      </c>
      <c r="D15141" s="213" t="s">
        <v>60</v>
      </c>
      <c r="E15141" s="213">
        <v>364</v>
      </c>
      <c r="F15141" s="213" t="s">
        <v>235</v>
      </c>
    </row>
    <row r="15142" spans="1:6" x14ac:dyDescent="0.3">
      <c r="A15142" s="213">
        <v>2016</v>
      </c>
      <c r="B15142" s="213" t="s">
        <v>92</v>
      </c>
      <c r="C15142" s="213" t="s">
        <v>82</v>
      </c>
      <c r="D15142" s="213" t="s">
        <v>25</v>
      </c>
      <c r="E15142" s="213">
        <v>628</v>
      </c>
      <c r="F15142" s="213" t="s">
        <v>235</v>
      </c>
    </row>
    <row r="15143" spans="1:6" x14ac:dyDescent="0.3">
      <c r="A15143" s="213">
        <v>2016</v>
      </c>
      <c r="B15143" s="213" t="s">
        <v>92</v>
      </c>
      <c r="C15143" s="213" t="s">
        <v>82</v>
      </c>
      <c r="D15143" s="213" t="s">
        <v>7</v>
      </c>
      <c r="E15143" s="213">
        <v>767</v>
      </c>
      <c r="F15143" s="213" t="s">
        <v>235</v>
      </c>
    </row>
    <row r="15144" spans="1:6" x14ac:dyDescent="0.3">
      <c r="A15144" s="213">
        <v>2016</v>
      </c>
      <c r="B15144" s="213" t="s">
        <v>92</v>
      </c>
      <c r="C15144" s="213" t="s">
        <v>82</v>
      </c>
      <c r="D15144" s="213" t="s">
        <v>36</v>
      </c>
      <c r="E15144" s="213">
        <v>183</v>
      </c>
      <c r="F15144" s="213" t="s">
        <v>235</v>
      </c>
    </row>
    <row r="15145" spans="1:6" x14ac:dyDescent="0.3">
      <c r="A15145" s="213">
        <v>2016</v>
      </c>
      <c r="B15145" s="213" t="s">
        <v>92</v>
      </c>
      <c r="C15145" s="213" t="s">
        <v>82</v>
      </c>
      <c r="D15145" s="213" t="s">
        <v>21</v>
      </c>
      <c r="E15145" s="213">
        <v>305</v>
      </c>
      <c r="F15145" s="213" t="s">
        <v>235</v>
      </c>
    </row>
    <row r="15146" spans="1:6" x14ac:dyDescent="0.3">
      <c r="A15146" s="213">
        <v>2016</v>
      </c>
      <c r="B15146" s="213" t="s">
        <v>92</v>
      </c>
      <c r="C15146" s="213" t="s">
        <v>82</v>
      </c>
      <c r="D15146" s="213" t="s">
        <v>42</v>
      </c>
      <c r="E15146" s="213">
        <v>41</v>
      </c>
      <c r="F15146" s="213" t="s">
        <v>235</v>
      </c>
    </row>
    <row r="15147" spans="1:6" x14ac:dyDescent="0.3">
      <c r="A15147" s="213">
        <v>2016</v>
      </c>
      <c r="B15147" s="213" t="s">
        <v>92</v>
      </c>
      <c r="C15147" s="213" t="s">
        <v>82</v>
      </c>
      <c r="D15147" s="213" t="s">
        <v>16</v>
      </c>
      <c r="E15147" s="213">
        <v>566</v>
      </c>
      <c r="F15147" s="213" t="s">
        <v>235</v>
      </c>
    </row>
    <row r="15148" spans="1:6" x14ac:dyDescent="0.3">
      <c r="A15148" s="213">
        <v>2016</v>
      </c>
      <c r="B15148" s="213" t="s">
        <v>92</v>
      </c>
      <c r="C15148" s="213" t="s">
        <v>82</v>
      </c>
      <c r="D15148" s="213" t="s">
        <v>2</v>
      </c>
      <c r="E15148" s="292">
        <v>1294</v>
      </c>
      <c r="F15148" s="213" t="s">
        <v>235</v>
      </c>
    </row>
    <row r="15149" spans="1:6" x14ac:dyDescent="0.3">
      <c r="A15149" s="213">
        <v>2016</v>
      </c>
      <c r="B15149" s="213" t="s">
        <v>92</v>
      </c>
      <c r="C15149" s="213" t="s">
        <v>82</v>
      </c>
      <c r="D15149" s="213" t="s">
        <v>287</v>
      </c>
      <c r="E15149" s="213">
        <v>37</v>
      </c>
      <c r="F15149" s="213" t="s">
        <v>235</v>
      </c>
    </row>
    <row r="15150" spans="1:6" x14ac:dyDescent="0.3">
      <c r="A15150" s="213">
        <v>2016</v>
      </c>
      <c r="B15150" s="213" t="s">
        <v>92</v>
      </c>
      <c r="C15150" s="213" t="s">
        <v>82</v>
      </c>
      <c r="D15150" s="213" t="s">
        <v>288</v>
      </c>
      <c r="E15150" s="213">
        <v>48</v>
      </c>
      <c r="F15150" s="213" t="s">
        <v>235</v>
      </c>
    </row>
    <row r="15151" spans="1:6" x14ac:dyDescent="0.3">
      <c r="A15151" s="213">
        <v>2016</v>
      </c>
      <c r="B15151" s="213" t="s">
        <v>92</v>
      </c>
      <c r="C15151" s="213" t="s">
        <v>82</v>
      </c>
      <c r="D15151" s="213" t="s">
        <v>4</v>
      </c>
      <c r="E15151" s="292">
        <v>1357</v>
      </c>
      <c r="F15151" s="213" t="s">
        <v>235</v>
      </c>
    </row>
    <row r="15152" spans="1:6" x14ac:dyDescent="0.3">
      <c r="A15152" s="213">
        <v>2016</v>
      </c>
      <c r="B15152" s="213" t="s">
        <v>92</v>
      </c>
      <c r="C15152" s="213" t="s">
        <v>82</v>
      </c>
      <c r="D15152" s="213" t="s">
        <v>38</v>
      </c>
      <c r="E15152" s="213">
        <v>146</v>
      </c>
      <c r="F15152" s="213" t="s">
        <v>235</v>
      </c>
    </row>
    <row r="15153" spans="1:6" x14ac:dyDescent="0.3">
      <c r="A15153" s="213">
        <v>2016</v>
      </c>
      <c r="B15153" s="213" t="s">
        <v>92</v>
      </c>
      <c r="C15153" s="213" t="s">
        <v>82</v>
      </c>
      <c r="D15153" s="213" t="s">
        <v>275</v>
      </c>
      <c r="E15153" s="213">
        <v>247</v>
      </c>
      <c r="F15153" s="213" t="s">
        <v>235</v>
      </c>
    </row>
    <row r="15154" spans="1:6" x14ac:dyDescent="0.3">
      <c r="A15154" s="213">
        <v>2016</v>
      </c>
      <c r="B15154" s="213" t="s">
        <v>92</v>
      </c>
      <c r="C15154" s="213" t="s">
        <v>82</v>
      </c>
      <c r="D15154" s="213" t="s">
        <v>8</v>
      </c>
      <c r="E15154" s="213">
        <v>585</v>
      </c>
      <c r="F15154" s="213" t="s">
        <v>235</v>
      </c>
    </row>
    <row r="15155" spans="1:6" x14ac:dyDescent="0.3">
      <c r="A15155" s="213">
        <v>2016</v>
      </c>
      <c r="B15155" s="213" t="s">
        <v>92</v>
      </c>
      <c r="C15155" s="213" t="s">
        <v>82</v>
      </c>
      <c r="D15155" s="213" t="s">
        <v>78</v>
      </c>
      <c r="E15155" s="292">
        <v>1434</v>
      </c>
      <c r="F15155" s="213" t="s">
        <v>235</v>
      </c>
    </row>
    <row r="15156" spans="1:6" x14ac:dyDescent="0.3">
      <c r="A15156" s="213">
        <v>2016</v>
      </c>
      <c r="B15156" s="213" t="s">
        <v>92</v>
      </c>
      <c r="C15156" s="213" t="s">
        <v>82</v>
      </c>
      <c r="D15156" s="213" t="s">
        <v>27</v>
      </c>
      <c r="E15156" s="213">
        <v>456</v>
      </c>
      <c r="F15156" s="213" t="s">
        <v>235</v>
      </c>
    </row>
    <row r="15157" spans="1:6" x14ac:dyDescent="0.3">
      <c r="A15157" s="213">
        <v>2016</v>
      </c>
      <c r="B15157" s="213" t="s">
        <v>92</v>
      </c>
      <c r="C15157" s="213" t="s">
        <v>82</v>
      </c>
      <c r="D15157" s="213" t="s">
        <v>13</v>
      </c>
      <c r="E15157" s="213">
        <v>265</v>
      </c>
      <c r="F15157" s="213" t="s">
        <v>235</v>
      </c>
    </row>
    <row r="15158" spans="1:6" x14ac:dyDescent="0.3">
      <c r="A15158" s="213">
        <v>2016</v>
      </c>
      <c r="B15158" s="213" t="s">
        <v>92</v>
      </c>
      <c r="C15158" s="213" t="s">
        <v>82</v>
      </c>
      <c r="D15158" s="213" t="s">
        <v>70</v>
      </c>
      <c r="E15158" s="213">
        <v>565</v>
      </c>
      <c r="F15158" s="213" t="s">
        <v>235</v>
      </c>
    </row>
    <row r="15159" spans="1:6" x14ac:dyDescent="0.3">
      <c r="A15159" s="213">
        <v>2016</v>
      </c>
      <c r="B15159" s="213" t="s">
        <v>92</v>
      </c>
      <c r="C15159" s="213" t="s">
        <v>82</v>
      </c>
      <c r="D15159" s="213" t="s">
        <v>72</v>
      </c>
      <c r="E15159" s="213">
        <v>113</v>
      </c>
      <c r="F15159" s="213" t="s">
        <v>235</v>
      </c>
    </row>
    <row r="15160" spans="1:6" x14ac:dyDescent="0.3">
      <c r="A15160" s="213">
        <v>2016</v>
      </c>
      <c r="B15160" s="213" t="s">
        <v>92</v>
      </c>
      <c r="C15160" s="213" t="s">
        <v>82</v>
      </c>
      <c r="D15160" s="213" t="s">
        <v>276</v>
      </c>
      <c r="E15160" s="213">
        <v>62</v>
      </c>
      <c r="F15160" s="213" t="s">
        <v>235</v>
      </c>
    </row>
    <row r="15161" spans="1:6" x14ac:dyDescent="0.3">
      <c r="A15161" s="213">
        <v>2016</v>
      </c>
      <c r="B15161" s="213" t="s">
        <v>92</v>
      </c>
      <c r="C15161" s="213" t="s">
        <v>82</v>
      </c>
      <c r="D15161" s="213" t="s">
        <v>6</v>
      </c>
      <c r="E15161" s="292">
        <v>1239</v>
      </c>
      <c r="F15161" s="213" t="s">
        <v>235</v>
      </c>
    </row>
    <row r="15162" spans="1:6" x14ac:dyDescent="0.3">
      <c r="A15162" s="213">
        <v>2016</v>
      </c>
      <c r="B15162" s="213" t="s">
        <v>92</v>
      </c>
      <c r="C15162" s="213" t="s">
        <v>82</v>
      </c>
      <c r="D15162" s="213" t="s">
        <v>62</v>
      </c>
      <c r="E15162" s="213">
        <v>442</v>
      </c>
      <c r="F15162" s="213" t="s">
        <v>235</v>
      </c>
    </row>
    <row r="15163" spans="1:6" x14ac:dyDescent="0.3">
      <c r="A15163" s="213">
        <v>2016</v>
      </c>
      <c r="B15163" s="213" t="s">
        <v>92</v>
      </c>
      <c r="C15163" s="213" t="s">
        <v>82</v>
      </c>
      <c r="D15163" s="213" t="s">
        <v>5</v>
      </c>
      <c r="E15163" s="292">
        <v>1076</v>
      </c>
      <c r="F15163" s="213" t="s">
        <v>235</v>
      </c>
    </row>
    <row r="15164" spans="1:6" x14ac:dyDescent="0.3">
      <c r="A15164" s="213">
        <v>2016</v>
      </c>
      <c r="B15164" s="213" t="s">
        <v>92</v>
      </c>
      <c r="C15164" s="213" t="s">
        <v>82</v>
      </c>
      <c r="D15164" s="213" t="s">
        <v>76</v>
      </c>
      <c r="E15164" s="213">
        <v>972</v>
      </c>
      <c r="F15164" s="213" t="s">
        <v>235</v>
      </c>
    </row>
    <row r="15165" spans="1:6" x14ac:dyDescent="0.3">
      <c r="A15165" s="213">
        <v>2016</v>
      </c>
      <c r="B15165" s="213" t="s">
        <v>92</v>
      </c>
      <c r="C15165" s="213" t="s">
        <v>82</v>
      </c>
      <c r="D15165" s="213" t="s">
        <v>63</v>
      </c>
      <c r="E15165" s="213">
        <v>137</v>
      </c>
      <c r="F15165" s="213" t="s">
        <v>235</v>
      </c>
    </row>
    <row r="15166" spans="1:6" x14ac:dyDescent="0.3">
      <c r="A15166" s="213">
        <v>2016</v>
      </c>
      <c r="B15166" s="213" t="s">
        <v>92</v>
      </c>
      <c r="C15166" s="213" t="s">
        <v>82</v>
      </c>
      <c r="D15166" s="213" t="s">
        <v>277</v>
      </c>
      <c r="E15166" s="213">
        <v>86</v>
      </c>
      <c r="F15166" s="213" t="s">
        <v>235</v>
      </c>
    </row>
    <row r="15167" spans="1:6" x14ac:dyDescent="0.3">
      <c r="A15167" s="213">
        <v>2016</v>
      </c>
      <c r="B15167" s="213" t="s">
        <v>92</v>
      </c>
      <c r="C15167" s="213" t="s">
        <v>82</v>
      </c>
      <c r="D15167" s="213" t="s">
        <v>43</v>
      </c>
      <c r="E15167" s="213">
        <v>213</v>
      </c>
      <c r="F15167" s="213" t="s">
        <v>235</v>
      </c>
    </row>
    <row r="15168" spans="1:6" x14ac:dyDescent="0.3">
      <c r="A15168" s="213">
        <v>2016</v>
      </c>
      <c r="B15168" s="213" t="s">
        <v>92</v>
      </c>
      <c r="C15168" s="213" t="s">
        <v>82</v>
      </c>
      <c r="D15168" s="213" t="s">
        <v>65</v>
      </c>
      <c r="E15168" s="213">
        <v>305</v>
      </c>
      <c r="F15168" s="213" t="s">
        <v>235</v>
      </c>
    </row>
    <row r="15169" spans="1:6" x14ac:dyDescent="0.3">
      <c r="A15169" s="213">
        <v>2016</v>
      </c>
      <c r="B15169" s="213" t="s">
        <v>92</v>
      </c>
      <c r="C15169" s="213" t="s">
        <v>82</v>
      </c>
      <c r="D15169" s="213" t="s">
        <v>22</v>
      </c>
      <c r="E15169" s="213">
        <v>276</v>
      </c>
      <c r="F15169" s="213" t="s">
        <v>235</v>
      </c>
    </row>
    <row r="15170" spans="1:6" x14ac:dyDescent="0.3">
      <c r="A15170" s="213">
        <v>2016</v>
      </c>
      <c r="B15170" s="213" t="s">
        <v>92</v>
      </c>
      <c r="C15170" s="213" t="s">
        <v>82</v>
      </c>
      <c r="D15170" s="213" t="s">
        <v>61</v>
      </c>
      <c r="E15170" s="213">
        <v>205</v>
      </c>
      <c r="F15170" s="213" t="s">
        <v>235</v>
      </c>
    </row>
    <row r="15171" spans="1:6" x14ac:dyDescent="0.3">
      <c r="A15171" s="213">
        <v>2016</v>
      </c>
      <c r="B15171" s="213" t="s">
        <v>92</v>
      </c>
      <c r="C15171" s="213" t="s">
        <v>82</v>
      </c>
      <c r="D15171" s="213" t="s">
        <v>23</v>
      </c>
      <c r="E15171" s="213">
        <v>317</v>
      </c>
      <c r="F15171" s="213" t="s">
        <v>235</v>
      </c>
    </row>
    <row r="15172" spans="1:6" x14ac:dyDescent="0.3">
      <c r="A15172" s="213">
        <v>2016</v>
      </c>
      <c r="B15172" s="213" t="s">
        <v>92</v>
      </c>
      <c r="C15172" s="213" t="s">
        <v>82</v>
      </c>
      <c r="D15172" s="213" t="s">
        <v>12</v>
      </c>
      <c r="E15172" s="213">
        <v>253</v>
      </c>
      <c r="F15172" s="213" t="s">
        <v>235</v>
      </c>
    </row>
    <row r="15173" spans="1:6" x14ac:dyDescent="0.3">
      <c r="A15173" s="213">
        <v>2016</v>
      </c>
      <c r="B15173" s="213" t="s">
        <v>92</v>
      </c>
      <c r="C15173" s="213" t="s">
        <v>82</v>
      </c>
      <c r="D15173" s="213" t="s">
        <v>278</v>
      </c>
      <c r="E15173" s="213">
        <v>315</v>
      </c>
      <c r="F15173" s="213" t="s">
        <v>235</v>
      </c>
    </row>
    <row r="15174" spans="1:6" x14ac:dyDescent="0.3">
      <c r="A15174" s="213">
        <v>2016</v>
      </c>
      <c r="B15174" s="213" t="s">
        <v>92</v>
      </c>
      <c r="C15174" s="213" t="s">
        <v>82</v>
      </c>
      <c r="D15174" s="213" t="s">
        <v>19</v>
      </c>
      <c r="E15174" s="213">
        <v>369</v>
      </c>
      <c r="F15174" s="213" t="s">
        <v>235</v>
      </c>
    </row>
    <row r="15175" spans="1:6" x14ac:dyDescent="0.3">
      <c r="A15175" s="213">
        <v>2016</v>
      </c>
      <c r="B15175" s="213" t="s">
        <v>92</v>
      </c>
      <c r="C15175" s="213" t="s">
        <v>82</v>
      </c>
      <c r="D15175" s="213" t="s">
        <v>45</v>
      </c>
      <c r="E15175" s="213">
        <v>87</v>
      </c>
      <c r="F15175" s="213" t="s">
        <v>235</v>
      </c>
    </row>
    <row r="15176" spans="1:6" x14ac:dyDescent="0.3">
      <c r="A15176" s="213">
        <v>2016</v>
      </c>
      <c r="B15176" s="213" t="s">
        <v>92</v>
      </c>
      <c r="C15176" s="213" t="s">
        <v>82</v>
      </c>
      <c r="D15176" s="213" t="s">
        <v>48</v>
      </c>
      <c r="E15176" s="213">
        <v>180</v>
      </c>
      <c r="F15176" s="213" t="s">
        <v>235</v>
      </c>
    </row>
    <row r="15177" spans="1:6" x14ac:dyDescent="0.3">
      <c r="A15177" s="213">
        <v>2016</v>
      </c>
      <c r="B15177" s="213" t="s">
        <v>92</v>
      </c>
      <c r="C15177" s="213" t="s">
        <v>82</v>
      </c>
      <c r="D15177" s="213" t="s">
        <v>34</v>
      </c>
      <c r="E15177" s="213">
        <v>127</v>
      </c>
      <c r="F15177" s="213" t="s">
        <v>235</v>
      </c>
    </row>
    <row r="15178" spans="1:6" x14ac:dyDescent="0.3">
      <c r="A15178" s="213">
        <v>2016</v>
      </c>
      <c r="B15178" s="213" t="s">
        <v>92</v>
      </c>
      <c r="C15178" s="213" t="s">
        <v>82</v>
      </c>
      <c r="D15178" s="213" t="s">
        <v>3</v>
      </c>
      <c r="E15178" s="292">
        <v>1178</v>
      </c>
      <c r="F15178" s="213" t="s">
        <v>235</v>
      </c>
    </row>
    <row r="15179" spans="1:6" x14ac:dyDescent="0.3">
      <c r="A15179" s="213">
        <v>2016</v>
      </c>
      <c r="B15179" s="213" t="s">
        <v>92</v>
      </c>
      <c r="C15179" s="213" t="s">
        <v>82</v>
      </c>
      <c r="D15179" s="213" t="s">
        <v>80</v>
      </c>
      <c r="E15179" s="213">
        <v>386</v>
      </c>
      <c r="F15179" s="213" t="s">
        <v>235</v>
      </c>
    </row>
    <row r="15180" spans="1:6" x14ac:dyDescent="0.3">
      <c r="A15180" s="213">
        <v>2016</v>
      </c>
      <c r="B15180" s="213" t="s">
        <v>92</v>
      </c>
      <c r="C15180" s="213" t="s">
        <v>82</v>
      </c>
      <c r="D15180" s="213" t="s">
        <v>39</v>
      </c>
      <c r="E15180" s="213">
        <v>369</v>
      </c>
      <c r="F15180" s="213" t="s">
        <v>235</v>
      </c>
    </row>
    <row r="15181" spans="1:6" x14ac:dyDescent="0.3">
      <c r="A15181" s="213">
        <v>2016</v>
      </c>
      <c r="B15181" s="213" t="s">
        <v>92</v>
      </c>
      <c r="C15181" s="213" t="s">
        <v>82</v>
      </c>
      <c r="D15181" s="213" t="s">
        <v>14</v>
      </c>
      <c r="E15181" s="213">
        <v>788</v>
      </c>
      <c r="F15181" s="213" t="s">
        <v>235</v>
      </c>
    </row>
    <row r="15182" spans="1:6" x14ac:dyDescent="0.3">
      <c r="A15182" s="213">
        <v>2016</v>
      </c>
      <c r="B15182" s="213" t="s">
        <v>92</v>
      </c>
      <c r="C15182" s="213" t="s">
        <v>82</v>
      </c>
      <c r="D15182" s="213" t="s">
        <v>68</v>
      </c>
      <c r="E15182" s="213">
        <v>137</v>
      </c>
      <c r="F15182" s="213" t="s">
        <v>235</v>
      </c>
    </row>
    <row r="15183" spans="1:6" x14ac:dyDescent="0.3">
      <c r="A15183" s="213">
        <v>2016</v>
      </c>
      <c r="B15183" s="213" t="s">
        <v>92</v>
      </c>
      <c r="C15183" s="213" t="s">
        <v>82</v>
      </c>
      <c r="D15183" s="213" t="s">
        <v>69</v>
      </c>
      <c r="E15183" s="213">
        <v>160</v>
      </c>
      <c r="F15183" s="213" t="s">
        <v>235</v>
      </c>
    </row>
    <row r="15184" spans="1:6" x14ac:dyDescent="0.3">
      <c r="A15184" s="213">
        <v>2016</v>
      </c>
      <c r="B15184" s="213" t="s">
        <v>92</v>
      </c>
      <c r="C15184" s="213" t="s">
        <v>82</v>
      </c>
      <c r="D15184" s="213" t="s">
        <v>50</v>
      </c>
      <c r="E15184" s="213">
        <v>37</v>
      </c>
      <c r="F15184" s="213" t="s">
        <v>235</v>
      </c>
    </row>
    <row r="15185" spans="1:6" x14ac:dyDescent="0.3">
      <c r="A15185" s="213">
        <v>2016</v>
      </c>
      <c r="B15185" s="213" t="s">
        <v>92</v>
      </c>
      <c r="C15185" s="213" t="s">
        <v>82</v>
      </c>
      <c r="D15185" s="213" t="s">
        <v>279</v>
      </c>
      <c r="E15185" s="213">
        <v>55</v>
      </c>
      <c r="F15185" s="213" t="s">
        <v>235</v>
      </c>
    </row>
    <row r="15186" spans="1:6" x14ac:dyDescent="0.3">
      <c r="A15186" s="213">
        <v>2016</v>
      </c>
      <c r="B15186" s="213" t="s">
        <v>92</v>
      </c>
      <c r="C15186" s="213" t="s">
        <v>82</v>
      </c>
      <c r="D15186" s="213" t="s">
        <v>24</v>
      </c>
      <c r="E15186" s="213">
        <v>733</v>
      </c>
      <c r="F15186" s="213" t="s">
        <v>235</v>
      </c>
    </row>
    <row r="15187" spans="1:6" x14ac:dyDescent="0.3">
      <c r="A15187" s="213">
        <v>2016</v>
      </c>
      <c r="B15187" s="213" t="s">
        <v>92</v>
      </c>
      <c r="C15187" s="213" t="s">
        <v>82</v>
      </c>
      <c r="D15187" s="213" t="s">
        <v>9</v>
      </c>
      <c r="E15187" s="213">
        <v>644</v>
      </c>
      <c r="F15187" s="213" t="s">
        <v>235</v>
      </c>
    </row>
    <row r="15188" spans="1:6" x14ac:dyDescent="0.3">
      <c r="A15188" s="213">
        <v>2016</v>
      </c>
      <c r="B15188" s="213" t="s">
        <v>92</v>
      </c>
      <c r="C15188" s="213" t="s">
        <v>82</v>
      </c>
      <c r="D15188" s="213" t="s">
        <v>67</v>
      </c>
      <c r="E15188" s="213">
        <v>331</v>
      </c>
      <c r="F15188" s="213" t="s">
        <v>235</v>
      </c>
    </row>
    <row r="15189" spans="1:6" x14ac:dyDescent="0.3">
      <c r="A15189" s="213">
        <v>2016</v>
      </c>
      <c r="B15189" s="213" t="s">
        <v>92</v>
      </c>
      <c r="C15189" s="213" t="s">
        <v>82</v>
      </c>
      <c r="D15189" s="213" t="s">
        <v>28</v>
      </c>
      <c r="E15189" s="213">
        <v>454</v>
      </c>
      <c r="F15189" s="213" t="s">
        <v>235</v>
      </c>
    </row>
    <row r="15190" spans="1:6" x14ac:dyDescent="0.3">
      <c r="A15190" s="213">
        <v>2016</v>
      </c>
      <c r="B15190" s="213" t="s">
        <v>92</v>
      </c>
      <c r="C15190" s="213" t="s">
        <v>82</v>
      </c>
      <c r="D15190" s="213" t="s">
        <v>31</v>
      </c>
      <c r="E15190" s="213">
        <v>280</v>
      </c>
      <c r="F15190" s="213" t="s">
        <v>235</v>
      </c>
    </row>
    <row r="15191" spans="1:6" x14ac:dyDescent="0.3">
      <c r="A15191" s="213">
        <v>2016</v>
      </c>
      <c r="B15191" s="213" t="s">
        <v>92</v>
      </c>
      <c r="C15191" s="213" t="s">
        <v>82</v>
      </c>
      <c r="D15191" s="213" t="s">
        <v>64</v>
      </c>
      <c r="E15191" s="213">
        <v>511</v>
      </c>
      <c r="F15191" s="213" t="s">
        <v>235</v>
      </c>
    </row>
    <row r="15192" spans="1:6" x14ac:dyDescent="0.3">
      <c r="A15192" s="213">
        <v>2016</v>
      </c>
      <c r="B15192" s="213" t="s">
        <v>92</v>
      </c>
      <c r="C15192" s="213" t="s">
        <v>82</v>
      </c>
      <c r="D15192" s="213" t="s">
        <v>280</v>
      </c>
      <c r="E15192" s="213">
        <v>126</v>
      </c>
      <c r="F15192" s="213" t="s">
        <v>235</v>
      </c>
    </row>
    <row r="15193" spans="1:6" x14ac:dyDescent="0.3">
      <c r="A15193" s="213">
        <v>2016</v>
      </c>
      <c r="B15193" s="213" t="s">
        <v>92</v>
      </c>
      <c r="C15193" s="213" t="s">
        <v>82</v>
      </c>
      <c r="D15193" s="213" t="s">
        <v>73</v>
      </c>
      <c r="E15193" s="213">
        <v>789</v>
      </c>
      <c r="F15193" s="213" t="s">
        <v>235</v>
      </c>
    </row>
    <row r="15194" spans="1:6" x14ac:dyDescent="0.3">
      <c r="A15194" s="213">
        <v>2016</v>
      </c>
      <c r="B15194" s="213" t="s">
        <v>92</v>
      </c>
      <c r="C15194" s="213" t="s">
        <v>82</v>
      </c>
      <c r="D15194" s="213" t="s">
        <v>26</v>
      </c>
      <c r="E15194" s="213">
        <v>318</v>
      </c>
      <c r="F15194" s="213" t="s">
        <v>235</v>
      </c>
    </row>
    <row r="15195" spans="1:6" x14ac:dyDescent="0.3">
      <c r="A15195" s="213">
        <v>2016</v>
      </c>
      <c r="B15195" s="213" t="s">
        <v>92</v>
      </c>
      <c r="C15195" s="213" t="s">
        <v>82</v>
      </c>
      <c r="D15195" s="213" t="s">
        <v>32</v>
      </c>
      <c r="E15195" s="213">
        <v>316</v>
      </c>
      <c r="F15195" s="213" t="s">
        <v>235</v>
      </c>
    </row>
    <row r="15196" spans="1:6" x14ac:dyDescent="0.3">
      <c r="A15196" s="213">
        <v>2016</v>
      </c>
      <c r="B15196" s="213" t="s">
        <v>92</v>
      </c>
      <c r="C15196" s="213" t="s">
        <v>82</v>
      </c>
      <c r="D15196" s="213" t="s">
        <v>46</v>
      </c>
      <c r="E15196" s="213">
        <v>547</v>
      </c>
      <c r="F15196" s="213" t="s">
        <v>235</v>
      </c>
    </row>
    <row r="15197" spans="1:6" x14ac:dyDescent="0.3">
      <c r="A15197" s="213">
        <v>2016</v>
      </c>
      <c r="B15197" s="213" t="s">
        <v>92</v>
      </c>
      <c r="C15197" s="213" t="s">
        <v>82</v>
      </c>
      <c r="D15197" s="213" t="s">
        <v>75</v>
      </c>
      <c r="E15197" s="213">
        <v>521</v>
      </c>
      <c r="F15197" s="213" t="s">
        <v>235</v>
      </c>
    </row>
    <row r="15198" spans="1:6" x14ac:dyDescent="0.3">
      <c r="A15198" s="213">
        <v>2016</v>
      </c>
      <c r="B15198" s="213" t="s">
        <v>92</v>
      </c>
      <c r="C15198" s="213" t="s">
        <v>82</v>
      </c>
      <c r="D15198" s="213" t="s">
        <v>10</v>
      </c>
      <c r="E15198" s="292">
        <v>1111</v>
      </c>
      <c r="F15198" s="213" t="s">
        <v>235</v>
      </c>
    </row>
    <row r="15199" spans="1:6" x14ac:dyDescent="0.3">
      <c r="A15199" s="213">
        <v>2016</v>
      </c>
      <c r="B15199" s="213" t="s">
        <v>92</v>
      </c>
      <c r="C15199" s="213" t="s">
        <v>82</v>
      </c>
      <c r="D15199" s="213" t="s">
        <v>291</v>
      </c>
      <c r="E15199" s="213">
        <v>105</v>
      </c>
      <c r="F15199" s="213" t="s">
        <v>235</v>
      </c>
    </row>
    <row r="15200" spans="1:6" x14ac:dyDescent="0.3">
      <c r="A15200" s="213">
        <v>2016</v>
      </c>
      <c r="B15200" s="213" t="s">
        <v>92</v>
      </c>
      <c r="C15200" s="213" t="s">
        <v>82</v>
      </c>
      <c r="D15200" s="213" t="s">
        <v>15</v>
      </c>
      <c r="E15200" s="213">
        <v>843</v>
      </c>
      <c r="F15200" s="213" t="s">
        <v>235</v>
      </c>
    </row>
    <row r="15201" spans="1:6" x14ac:dyDescent="0.3">
      <c r="A15201" s="213">
        <v>2016</v>
      </c>
      <c r="B15201" s="213" t="s">
        <v>92</v>
      </c>
      <c r="C15201" s="213" t="s">
        <v>82</v>
      </c>
      <c r="D15201" s="213" t="s">
        <v>18</v>
      </c>
      <c r="E15201" s="292">
        <v>1593</v>
      </c>
      <c r="F15201" s="213" t="s">
        <v>235</v>
      </c>
    </row>
    <row r="15202" spans="1:6" x14ac:dyDescent="0.3">
      <c r="A15202" s="213">
        <v>2016</v>
      </c>
      <c r="B15202" s="213" t="s">
        <v>92</v>
      </c>
      <c r="C15202" s="213" t="s">
        <v>82</v>
      </c>
      <c r="D15202" s="213" t="s">
        <v>77</v>
      </c>
      <c r="E15202" s="213">
        <v>373</v>
      </c>
      <c r="F15202" s="213" t="s">
        <v>235</v>
      </c>
    </row>
    <row r="15203" spans="1:6" x14ac:dyDescent="0.3">
      <c r="A15203" s="213">
        <v>2016</v>
      </c>
      <c r="B15203" s="213" t="s">
        <v>92</v>
      </c>
      <c r="C15203" s="213" t="s">
        <v>82</v>
      </c>
      <c r="D15203" s="213" t="s">
        <v>44</v>
      </c>
      <c r="E15203" s="213">
        <v>87</v>
      </c>
      <c r="F15203" s="213" t="s">
        <v>235</v>
      </c>
    </row>
    <row r="15204" spans="1:6" x14ac:dyDescent="0.3">
      <c r="A15204" s="213">
        <v>2016</v>
      </c>
      <c r="B15204" s="213" t="s">
        <v>92</v>
      </c>
      <c r="C15204" s="213" t="s">
        <v>82</v>
      </c>
      <c r="D15204" s="213" t="s">
        <v>71</v>
      </c>
      <c r="E15204" s="213">
        <v>302</v>
      </c>
      <c r="F15204" s="213" t="s">
        <v>235</v>
      </c>
    </row>
    <row r="15205" spans="1:6" x14ac:dyDescent="0.3">
      <c r="A15205" s="213">
        <v>2016</v>
      </c>
      <c r="B15205" s="213" t="s">
        <v>92</v>
      </c>
      <c r="C15205" s="213" t="s">
        <v>82</v>
      </c>
      <c r="D15205" s="213" t="s">
        <v>52</v>
      </c>
      <c r="E15205" s="213">
        <v>73</v>
      </c>
      <c r="F15205" s="213" t="s">
        <v>235</v>
      </c>
    </row>
    <row r="15206" spans="1:6" x14ac:dyDescent="0.3">
      <c r="A15206" s="213">
        <v>2016</v>
      </c>
      <c r="B15206" s="213" t="s">
        <v>92</v>
      </c>
      <c r="C15206" s="213" t="s">
        <v>82</v>
      </c>
      <c r="D15206" s="213" t="s">
        <v>20</v>
      </c>
      <c r="E15206" s="213">
        <v>578</v>
      </c>
      <c r="F15206" s="213" t="s">
        <v>235</v>
      </c>
    </row>
    <row r="15207" spans="1:6" x14ac:dyDescent="0.3">
      <c r="A15207" s="213">
        <v>2016</v>
      </c>
      <c r="B15207" s="213" t="s">
        <v>92</v>
      </c>
      <c r="C15207" s="213" t="s">
        <v>82</v>
      </c>
      <c r="D15207" s="213" t="s">
        <v>95</v>
      </c>
      <c r="E15207" s="292">
        <v>1229</v>
      </c>
      <c r="F15207" s="213" t="s">
        <v>235</v>
      </c>
    </row>
    <row r="15208" spans="1:6" x14ac:dyDescent="0.3">
      <c r="A15208" s="213">
        <v>2016</v>
      </c>
      <c r="B15208" s="213" t="s">
        <v>92</v>
      </c>
      <c r="C15208" s="213" t="s">
        <v>82</v>
      </c>
      <c r="D15208" s="213" t="s">
        <v>30</v>
      </c>
      <c r="E15208" s="213">
        <v>118</v>
      </c>
      <c r="F15208" s="213" t="s">
        <v>235</v>
      </c>
    </row>
    <row r="15209" spans="1:6" x14ac:dyDescent="0.3">
      <c r="A15209" s="213">
        <v>2016</v>
      </c>
      <c r="B15209" s="213" t="s">
        <v>92</v>
      </c>
      <c r="C15209" s="213" t="s">
        <v>82</v>
      </c>
      <c r="D15209" s="213" t="s">
        <v>58</v>
      </c>
      <c r="E15209" s="213">
        <v>42</v>
      </c>
      <c r="F15209" s="213" t="s">
        <v>235</v>
      </c>
    </row>
    <row r="15210" spans="1:6" x14ac:dyDescent="0.3">
      <c r="A15210" s="213">
        <v>2016</v>
      </c>
      <c r="B15210" s="213" t="s">
        <v>92</v>
      </c>
      <c r="C15210" s="213" t="s">
        <v>82</v>
      </c>
      <c r="D15210" s="213" t="s">
        <v>281</v>
      </c>
      <c r="E15210" s="292">
        <v>3609</v>
      </c>
      <c r="F15210" s="213" t="s">
        <v>235</v>
      </c>
    </row>
    <row r="15211" spans="1:6" x14ac:dyDescent="0.3">
      <c r="A15211" s="213">
        <v>2016</v>
      </c>
      <c r="B15211" s="213" t="s">
        <v>92</v>
      </c>
      <c r="C15211" s="213" t="s">
        <v>82</v>
      </c>
      <c r="D15211" s="213" t="s">
        <v>282</v>
      </c>
      <c r="E15211" s="213">
        <v>159</v>
      </c>
      <c r="F15211" s="213" t="s">
        <v>235</v>
      </c>
    </row>
    <row r="15212" spans="1:6" x14ac:dyDescent="0.3">
      <c r="A15212" s="213">
        <v>2016</v>
      </c>
      <c r="B15212" s="213" t="s">
        <v>92</v>
      </c>
      <c r="C15212" s="213" t="s">
        <v>82</v>
      </c>
      <c r="D15212" s="213" t="s">
        <v>145</v>
      </c>
      <c r="E15212" s="292">
        <v>12987</v>
      </c>
      <c r="F15212" s="213" t="s">
        <v>235</v>
      </c>
    </row>
    <row r="15213" spans="1:6" x14ac:dyDescent="0.3">
      <c r="A15213" s="213">
        <v>2016</v>
      </c>
      <c r="B15213" s="213" t="s">
        <v>92</v>
      </c>
      <c r="C15213" s="213" t="s">
        <v>82</v>
      </c>
      <c r="D15213" s="213" t="s">
        <v>146</v>
      </c>
      <c r="E15213" s="292">
        <v>8230</v>
      </c>
      <c r="F15213" s="213" t="s">
        <v>235</v>
      </c>
    </row>
    <row r="15214" spans="1:6" x14ac:dyDescent="0.3">
      <c r="A15214" s="213">
        <v>2016</v>
      </c>
      <c r="B15214" s="213" t="s">
        <v>92</v>
      </c>
      <c r="C15214" s="213" t="s">
        <v>82</v>
      </c>
      <c r="D15214" s="213" t="s">
        <v>147</v>
      </c>
      <c r="E15214" s="292">
        <v>17544</v>
      </c>
      <c r="F15214" s="213" t="s">
        <v>235</v>
      </c>
    </row>
    <row r="15215" spans="1:6" x14ac:dyDescent="0.3">
      <c r="A15215" s="213">
        <v>2016</v>
      </c>
      <c r="B15215" s="213" t="s">
        <v>92</v>
      </c>
      <c r="C15215" s="213" t="s">
        <v>87</v>
      </c>
      <c r="D15215" s="213" t="s">
        <v>35</v>
      </c>
      <c r="E15215" s="213">
        <v>68</v>
      </c>
      <c r="F15215" s="213" t="s">
        <v>235</v>
      </c>
    </row>
    <row r="15216" spans="1:6" x14ac:dyDescent="0.3">
      <c r="A15216" s="213">
        <v>2016</v>
      </c>
      <c r="B15216" s="213" t="s">
        <v>92</v>
      </c>
      <c r="C15216" s="213" t="s">
        <v>87</v>
      </c>
      <c r="D15216" s="213" t="s">
        <v>41</v>
      </c>
      <c r="E15216" s="213">
        <v>49</v>
      </c>
      <c r="F15216" s="213" t="s">
        <v>235</v>
      </c>
    </row>
    <row r="15217" spans="1:6" x14ac:dyDescent="0.3">
      <c r="A15217" s="213">
        <v>2016</v>
      </c>
      <c r="B15217" s="213" t="s">
        <v>92</v>
      </c>
      <c r="C15217" s="213" t="s">
        <v>87</v>
      </c>
      <c r="D15217" s="213" t="s">
        <v>59</v>
      </c>
      <c r="E15217" s="213">
        <v>110</v>
      </c>
      <c r="F15217" s="213" t="s">
        <v>235</v>
      </c>
    </row>
    <row r="15218" spans="1:6" x14ac:dyDescent="0.3">
      <c r="A15218" s="213">
        <v>2016</v>
      </c>
      <c r="B15218" s="213" t="s">
        <v>92</v>
      </c>
      <c r="C15218" s="213" t="s">
        <v>87</v>
      </c>
      <c r="D15218" s="213" t="s">
        <v>79</v>
      </c>
      <c r="E15218" s="292">
        <v>1389</v>
      </c>
      <c r="F15218" s="213" t="s">
        <v>235</v>
      </c>
    </row>
    <row r="15219" spans="1:6" x14ac:dyDescent="0.3">
      <c r="A15219" s="213">
        <v>2016</v>
      </c>
      <c r="B15219" s="213" t="s">
        <v>92</v>
      </c>
      <c r="C15219" s="213" t="s">
        <v>87</v>
      </c>
      <c r="D15219" s="213" t="s">
        <v>17</v>
      </c>
      <c r="E15219" s="213">
        <v>833</v>
      </c>
      <c r="F15219" s="213" t="s">
        <v>235</v>
      </c>
    </row>
    <row r="15220" spans="1:6" x14ac:dyDescent="0.3">
      <c r="A15220" s="213">
        <v>2016</v>
      </c>
      <c r="B15220" s="213" t="s">
        <v>92</v>
      </c>
      <c r="C15220" s="213" t="s">
        <v>87</v>
      </c>
      <c r="D15220" s="213" t="s">
        <v>274</v>
      </c>
      <c r="E15220" s="213">
        <v>79</v>
      </c>
      <c r="F15220" s="213" t="s">
        <v>235</v>
      </c>
    </row>
    <row r="15221" spans="1:6" x14ac:dyDescent="0.3">
      <c r="A15221" s="213">
        <v>2016</v>
      </c>
      <c r="B15221" s="213" t="s">
        <v>92</v>
      </c>
      <c r="C15221" s="213" t="s">
        <v>87</v>
      </c>
      <c r="D15221" s="213" t="s">
        <v>66</v>
      </c>
      <c r="E15221" s="213">
        <v>233</v>
      </c>
      <c r="F15221" s="213" t="s">
        <v>235</v>
      </c>
    </row>
    <row r="15222" spans="1:6" x14ac:dyDescent="0.3">
      <c r="A15222" s="213">
        <v>2016</v>
      </c>
      <c r="B15222" s="213" t="s">
        <v>92</v>
      </c>
      <c r="C15222" s="213" t="s">
        <v>87</v>
      </c>
      <c r="D15222" s="213" t="s">
        <v>283</v>
      </c>
      <c r="E15222" s="213">
        <v>88</v>
      </c>
      <c r="F15222" s="213" t="s">
        <v>235</v>
      </c>
    </row>
    <row r="15223" spans="1:6" x14ac:dyDescent="0.3">
      <c r="A15223" s="213">
        <v>2016</v>
      </c>
      <c r="B15223" s="213" t="s">
        <v>92</v>
      </c>
      <c r="C15223" s="213" t="s">
        <v>87</v>
      </c>
      <c r="D15223" s="213" t="s">
        <v>11</v>
      </c>
      <c r="E15223" s="292">
        <v>1360</v>
      </c>
      <c r="F15223" s="213" t="s">
        <v>235</v>
      </c>
    </row>
    <row r="15224" spans="1:6" x14ac:dyDescent="0.3">
      <c r="A15224" s="213">
        <v>2016</v>
      </c>
      <c r="B15224" s="213" t="s">
        <v>92</v>
      </c>
      <c r="C15224" s="213" t="s">
        <v>87</v>
      </c>
      <c r="D15224" s="213" t="s">
        <v>56</v>
      </c>
      <c r="E15224" s="213">
        <v>298</v>
      </c>
      <c r="F15224" s="213" t="s">
        <v>235</v>
      </c>
    </row>
    <row r="15225" spans="1:6" x14ac:dyDescent="0.3">
      <c r="A15225" s="213">
        <v>2016</v>
      </c>
      <c r="B15225" s="213" t="s">
        <v>92</v>
      </c>
      <c r="C15225" s="213" t="s">
        <v>87</v>
      </c>
      <c r="D15225" s="213" t="s">
        <v>29</v>
      </c>
      <c r="E15225" s="213">
        <v>417</v>
      </c>
      <c r="F15225" s="213" t="s">
        <v>235</v>
      </c>
    </row>
    <row r="15226" spans="1:6" x14ac:dyDescent="0.3">
      <c r="A15226" s="213">
        <v>2016</v>
      </c>
      <c r="B15226" s="213" t="s">
        <v>92</v>
      </c>
      <c r="C15226" s="213" t="s">
        <v>87</v>
      </c>
      <c r="D15226" s="213" t="s">
        <v>47</v>
      </c>
      <c r="E15226" s="292">
        <v>1039</v>
      </c>
      <c r="F15226" s="213" t="s">
        <v>235</v>
      </c>
    </row>
    <row r="15227" spans="1:6" x14ac:dyDescent="0.3">
      <c r="A15227" s="213">
        <v>2016</v>
      </c>
      <c r="B15227" s="213" t="s">
        <v>92</v>
      </c>
      <c r="C15227" s="213" t="s">
        <v>87</v>
      </c>
      <c r="D15227" s="213" t="s">
        <v>57</v>
      </c>
      <c r="E15227" s="213">
        <v>218</v>
      </c>
      <c r="F15227" s="213" t="s">
        <v>235</v>
      </c>
    </row>
    <row r="15228" spans="1:6" x14ac:dyDescent="0.3">
      <c r="A15228" s="213">
        <v>2016</v>
      </c>
      <c r="B15228" s="213" t="s">
        <v>92</v>
      </c>
      <c r="C15228" s="213" t="s">
        <v>87</v>
      </c>
      <c r="D15228" s="213" t="s">
        <v>74</v>
      </c>
      <c r="E15228" s="213">
        <v>955</v>
      </c>
      <c r="F15228" s="213" t="s">
        <v>235</v>
      </c>
    </row>
    <row r="15229" spans="1:6" x14ac:dyDescent="0.3">
      <c r="A15229" s="213">
        <v>2016</v>
      </c>
      <c r="B15229" s="213" t="s">
        <v>92</v>
      </c>
      <c r="C15229" s="213" t="s">
        <v>87</v>
      </c>
      <c r="D15229" s="213" t="s">
        <v>53</v>
      </c>
      <c r="E15229" s="213">
        <v>117</v>
      </c>
      <c r="F15229" s="213" t="s">
        <v>235</v>
      </c>
    </row>
    <row r="15230" spans="1:6" x14ac:dyDescent="0.3">
      <c r="A15230" s="213">
        <v>2016</v>
      </c>
      <c r="B15230" s="213" t="s">
        <v>92</v>
      </c>
      <c r="C15230" s="213" t="s">
        <v>87</v>
      </c>
      <c r="D15230" s="213" t="s">
        <v>49</v>
      </c>
      <c r="E15230" s="213">
        <v>56</v>
      </c>
      <c r="F15230" s="213" t="s">
        <v>235</v>
      </c>
    </row>
    <row r="15231" spans="1:6" x14ac:dyDescent="0.3">
      <c r="A15231" s="213">
        <v>2016</v>
      </c>
      <c r="B15231" s="213" t="s">
        <v>92</v>
      </c>
      <c r="C15231" s="213" t="s">
        <v>87</v>
      </c>
      <c r="D15231" s="213" t="s">
        <v>33</v>
      </c>
      <c r="E15231" s="213">
        <v>270</v>
      </c>
      <c r="F15231" s="213" t="s">
        <v>235</v>
      </c>
    </row>
    <row r="15232" spans="1:6" x14ac:dyDescent="0.3">
      <c r="A15232" s="213">
        <v>2016</v>
      </c>
      <c r="B15232" s="213" t="s">
        <v>92</v>
      </c>
      <c r="C15232" s="213" t="s">
        <v>87</v>
      </c>
      <c r="D15232" s="213" t="s">
        <v>60</v>
      </c>
      <c r="E15232" s="213">
        <v>368</v>
      </c>
      <c r="F15232" s="213" t="s">
        <v>235</v>
      </c>
    </row>
    <row r="15233" spans="1:6" x14ac:dyDescent="0.3">
      <c r="A15233" s="213">
        <v>2016</v>
      </c>
      <c r="B15233" s="213" t="s">
        <v>92</v>
      </c>
      <c r="C15233" s="213" t="s">
        <v>87</v>
      </c>
      <c r="D15233" s="213" t="s">
        <v>25</v>
      </c>
      <c r="E15233" s="213">
        <v>959</v>
      </c>
      <c r="F15233" s="213" t="s">
        <v>235</v>
      </c>
    </row>
    <row r="15234" spans="1:6" x14ac:dyDescent="0.3">
      <c r="A15234" s="213">
        <v>2016</v>
      </c>
      <c r="B15234" s="213" t="s">
        <v>92</v>
      </c>
      <c r="C15234" s="213" t="s">
        <v>87</v>
      </c>
      <c r="D15234" s="213" t="s">
        <v>7</v>
      </c>
      <c r="E15234" s="292">
        <v>1104</v>
      </c>
      <c r="F15234" s="213" t="s">
        <v>235</v>
      </c>
    </row>
    <row r="15235" spans="1:6" x14ac:dyDescent="0.3">
      <c r="A15235" s="213">
        <v>2016</v>
      </c>
      <c r="B15235" s="213" t="s">
        <v>92</v>
      </c>
      <c r="C15235" s="213" t="s">
        <v>87</v>
      </c>
      <c r="D15235" s="213" t="s">
        <v>51</v>
      </c>
      <c r="E15235" s="213">
        <v>41</v>
      </c>
      <c r="F15235" s="213" t="s">
        <v>235</v>
      </c>
    </row>
    <row r="15236" spans="1:6" x14ac:dyDescent="0.3">
      <c r="A15236" s="213">
        <v>2016</v>
      </c>
      <c r="B15236" s="213" t="s">
        <v>92</v>
      </c>
      <c r="C15236" s="213" t="s">
        <v>87</v>
      </c>
      <c r="D15236" s="213" t="s">
        <v>55</v>
      </c>
      <c r="E15236" s="213">
        <v>43</v>
      </c>
      <c r="F15236" s="213" t="s">
        <v>235</v>
      </c>
    </row>
    <row r="15237" spans="1:6" x14ac:dyDescent="0.3">
      <c r="A15237" s="213">
        <v>2016</v>
      </c>
      <c r="B15237" s="213" t="s">
        <v>92</v>
      </c>
      <c r="C15237" s="213" t="s">
        <v>87</v>
      </c>
      <c r="D15237" s="213" t="s">
        <v>36</v>
      </c>
      <c r="E15237" s="213">
        <v>344</v>
      </c>
      <c r="F15237" s="213" t="s">
        <v>235</v>
      </c>
    </row>
    <row r="15238" spans="1:6" x14ac:dyDescent="0.3">
      <c r="A15238" s="213">
        <v>2016</v>
      </c>
      <c r="B15238" s="213" t="s">
        <v>92</v>
      </c>
      <c r="C15238" s="213" t="s">
        <v>87</v>
      </c>
      <c r="D15238" s="213" t="s">
        <v>21</v>
      </c>
      <c r="E15238" s="213">
        <v>440</v>
      </c>
      <c r="F15238" s="213" t="s">
        <v>235</v>
      </c>
    </row>
    <row r="15239" spans="1:6" x14ac:dyDescent="0.3">
      <c r="A15239" s="213">
        <v>2016</v>
      </c>
      <c r="B15239" s="213" t="s">
        <v>92</v>
      </c>
      <c r="C15239" s="213" t="s">
        <v>87</v>
      </c>
      <c r="D15239" s="213" t="s">
        <v>42</v>
      </c>
      <c r="E15239" s="213">
        <v>55</v>
      </c>
      <c r="F15239" s="213" t="s">
        <v>235</v>
      </c>
    </row>
    <row r="15240" spans="1:6" x14ac:dyDescent="0.3">
      <c r="A15240" s="213">
        <v>2016</v>
      </c>
      <c r="B15240" s="213" t="s">
        <v>92</v>
      </c>
      <c r="C15240" s="213" t="s">
        <v>87</v>
      </c>
      <c r="D15240" s="213" t="s">
        <v>286</v>
      </c>
      <c r="E15240" s="213">
        <v>49</v>
      </c>
      <c r="F15240" s="213" t="s">
        <v>235</v>
      </c>
    </row>
    <row r="15241" spans="1:6" x14ac:dyDescent="0.3">
      <c r="A15241" s="213">
        <v>2016</v>
      </c>
      <c r="B15241" s="213" t="s">
        <v>92</v>
      </c>
      <c r="C15241" s="213" t="s">
        <v>87</v>
      </c>
      <c r="D15241" s="213" t="s">
        <v>16</v>
      </c>
      <c r="E15241" s="213">
        <v>868</v>
      </c>
      <c r="F15241" s="213" t="s">
        <v>235</v>
      </c>
    </row>
    <row r="15242" spans="1:6" x14ac:dyDescent="0.3">
      <c r="A15242" s="213">
        <v>2016</v>
      </c>
      <c r="B15242" s="213" t="s">
        <v>92</v>
      </c>
      <c r="C15242" s="213" t="s">
        <v>87</v>
      </c>
      <c r="D15242" s="213" t="s">
        <v>2</v>
      </c>
      <c r="E15242" s="292">
        <v>1835</v>
      </c>
      <c r="F15242" s="213" t="s">
        <v>235</v>
      </c>
    </row>
    <row r="15243" spans="1:6" x14ac:dyDescent="0.3">
      <c r="A15243" s="213">
        <v>2016</v>
      </c>
      <c r="B15243" s="213" t="s">
        <v>92</v>
      </c>
      <c r="C15243" s="213" t="s">
        <v>87</v>
      </c>
      <c r="D15243" s="213" t="s">
        <v>287</v>
      </c>
      <c r="E15243" s="213">
        <v>52</v>
      </c>
      <c r="F15243" s="213" t="s">
        <v>235</v>
      </c>
    </row>
    <row r="15244" spans="1:6" x14ac:dyDescent="0.3">
      <c r="A15244" s="213">
        <v>2016</v>
      </c>
      <c r="B15244" s="213" t="s">
        <v>92</v>
      </c>
      <c r="C15244" s="213" t="s">
        <v>87</v>
      </c>
      <c r="D15244" s="213" t="s">
        <v>288</v>
      </c>
      <c r="E15244" s="213">
        <v>51</v>
      </c>
      <c r="F15244" s="213" t="s">
        <v>235</v>
      </c>
    </row>
    <row r="15245" spans="1:6" x14ac:dyDescent="0.3">
      <c r="A15245" s="213">
        <v>2016</v>
      </c>
      <c r="B15245" s="213" t="s">
        <v>92</v>
      </c>
      <c r="C15245" s="213" t="s">
        <v>87</v>
      </c>
      <c r="D15245" s="213" t="s">
        <v>4</v>
      </c>
      <c r="E15245" s="292">
        <v>1941</v>
      </c>
      <c r="F15245" s="213" t="s">
        <v>235</v>
      </c>
    </row>
    <row r="15246" spans="1:6" x14ac:dyDescent="0.3">
      <c r="A15246" s="213">
        <v>2016</v>
      </c>
      <c r="B15246" s="213" t="s">
        <v>92</v>
      </c>
      <c r="C15246" s="213" t="s">
        <v>87</v>
      </c>
      <c r="D15246" s="213" t="s">
        <v>38</v>
      </c>
      <c r="E15246" s="213">
        <v>138</v>
      </c>
      <c r="F15246" s="213" t="s">
        <v>235</v>
      </c>
    </row>
    <row r="15247" spans="1:6" x14ac:dyDescent="0.3">
      <c r="A15247" s="213">
        <v>2016</v>
      </c>
      <c r="B15247" s="213" t="s">
        <v>92</v>
      </c>
      <c r="C15247" s="213" t="s">
        <v>87</v>
      </c>
      <c r="D15247" s="213" t="s">
        <v>275</v>
      </c>
      <c r="E15247" s="213">
        <v>228</v>
      </c>
      <c r="F15247" s="213" t="s">
        <v>235</v>
      </c>
    </row>
    <row r="15248" spans="1:6" x14ac:dyDescent="0.3">
      <c r="A15248" s="213">
        <v>2016</v>
      </c>
      <c r="B15248" s="213" t="s">
        <v>92</v>
      </c>
      <c r="C15248" s="213" t="s">
        <v>87</v>
      </c>
      <c r="D15248" s="213" t="s">
        <v>8</v>
      </c>
      <c r="E15248" s="213">
        <v>751</v>
      </c>
      <c r="F15248" s="213" t="s">
        <v>235</v>
      </c>
    </row>
    <row r="15249" spans="1:6" x14ac:dyDescent="0.3">
      <c r="A15249" s="213">
        <v>2016</v>
      </c>
      <c r="B15249" s="213" t="s">
        <v>92</v>
      </c>
      <c r="C15249" s="213" t="s">
        <v>87</v>
      </c>
      <c r="D15249" s="213" t="s">
        <v>289</v>
      </c>
      <c r="E15249" s="213">
        <v>30</v>
      </c>
      <c r="F15249" s="213" t="s">
        <v>235</v>
      </c>
    </row>
    <row r="15250" spans="1:6" x14ac:dyDescent="0.3">
      <c r="A15250" s="213">
        <v>2016</v>
      </c>
      <c r="B15250" s="213" t="s">
        <v>92</v>
      </c>
      <c r="C15250" s="213" t="s">
        <v>87</v>
      </c>
      <c r="D15250" s="213" t="s">
        <v>78</v>
      </c>
      <c r="E15250" s="292">
        <v>1156</v>
      </c>
      <c r="F15250" s="213" t="s">
        <v>235</v>
      </c>
    </row>
    <row r="15251" spans="1:6" x14ac:dyDescent="0.3">
      <c r="A15251" s="213">
        <v>2016</v>
      </c>
      <c r="B15251" s="213" t="s">
        <v>92</v>
      </c>
      <c r="C15251" s="213" t="s">
        <v>87</v>
      </c>
      <c r="D15251" s="213" t="s">
        <v>27</v>
      </c>
      <c r="E15251" s="213">
        <v>771</v>
      </c>
      <c r="F15251" s="213" t="s">
        <v>235</v>
      </c>
    </row>
    <row r="15252" spans="1:6" x14ac:dyDescent="0.3">
      <c r="A15252" s="213">
        <v>2016</v>
      </c>
      <c r="B15252" s="213" t="s">
        <v>92</v>
      </c>
      <c r="C15252" s="213" t="s">
        <v>87</v>
      </c>
      <c r="D15252" s="213" t="s">
        <v>13</v>
      </c>
      <c r="E15252" s="213">
        <v>343</v>
      </c>
      <c r="F15252" s="213" t="s">
        <v>235</v>
      </c>
    </row>
    <row r="15253" spans="1:6" x14ac:dyDescent="0.3">
      <c r="A15253" s="213">
        <v>2016</v>
      </c>
      <c r="B15253" s="213" t="s">
        <v>92</v>
      </c>
      <c r="C15253" s="213" t="s">
        <v>87</v>
      </c>
      <c r="D15253" s="213" t="s">
        <v>70</v>
      </c>
      <c r="E15253" s="213">
        <v>870</v>
      </c>
      <c r="F15253" s="213" t="s">
        <v>235</v>
      </c>
    </row>
    <row r="15254" spans="1:6" x14ac:dyDescent="0.3">
      <c r="A15254" s="213">
        <v>2016</v>
      </c>
      <c r="B15254" s="213" t="s">
        <v>92</v>
      </c>
      <c r="C15254" s="213" t="s">
        <v>87</v>
      </c>
      <c r="D15254" s="213" t="s">
        <v>72</v>
      </c>
      <c r="E15254" s="213">
        <v>240</v>
      </c>
      <c r="F15254" s="213" t="s">
        <v>235</v>
      </c>
    </row>
    <row r="15255" spans="1:6" x14ac:dyDescent="0.3">
      <c r="A15255" s="213">
        <v>2016</v>
      </c>
      <c r="B15255" s="213" t="s">
        <v>92</v>
      </c>
      <c r="C15255" s="213" t="s">
        <v>87</v>
      </c>
      <c r="D15255" s="213" t="s">
        <v>276</v>
      </c>
      <c r="E15255" s="213">
        <v>90</v>
      </c>
      <c r="F15255" s="213" t="s">
        <v>235</v>
      </c>
    </row>
    <row r="15256" spans="1:6" x14ac:dyDescent="0.3">
      <c r="A15256" s="213">
        <v>2016</v>
      </c>
      <c r="B15256" s="213" t="s">
        <v>92</v>
      </c>
      <c r="C15256" s="213" t="s">
        <v>87</v>
      </c>
      <c r="D15256" s="213" t="s">
        <v>6</v>
      </c>
      <c r="E15256" s="292">
        <v>1831</v>
      </c>
      <c r="F15256" s="213" t="s">
        <v>235</v>
      </c>
    </row>
    <row r="15257" spans="1:6" x14ac:dyDescent="0.3">
      <c r="A15257" s="213">
        <v>2016</v>
      </c>
      <c r="B15257" s="213" t="s">
        <v>92</v>
      </c>
      <c r="C15257" s="213" t="s">
        <v>87</v>
      </c>
      <c r="D15257" s="213" t="s">
        <v>62</v>
      </c>
      <c r="E15257" s="213">
        <v>674</v>
      </c>
      <c r="F15257" s="213" t="s">
        <v>235</v>
      </c>
    </row>
    <row r="15258" spans="1:6" x14ac:dyDescent="0.3">
      <c r="A15258" s="213">
        <v>2016</v>
      </c>
      <c r="B15258" s="213" t="s">
        <v>92</v>
      </c>
      <c r="C15258" s="213" t="s">
        <v>87</v>
      </c>
      <c r="D15258" s="213" t="s">
        <v>5</v>
      </c>
      <c r="E15258" s="292">
        <v>1479</v>
      </c>
      <c r="F15258" s="213" t="s">
        <v>235</v>
      </c>
    </row>
    <row r="15259" spans="1:6" x14ac:dyDescent="0.3">
      <c r="A15259" s="213">
        <v>2016</v>
      </c>
      <c r="B15259" s="213" t="s">
        <v>92</v>
      </c>
      <c r="C15259" s="213" t="s">
        <v>87</v>
      </c>
      <c r="D15259" s="213" t="s">
        <v>37</v>
      </c>
      <c r="E15259" s="213">
        <v>38</v>
      </c>
      <c r="F15259" s="213" t="s">
        <v>235</v>
      </c>
    </row>
    <row r="15260" spans="1:6" x14ac:dyDescent="0.3">
      <c r="A15260" s="213">
        <v>2016</v>
      </c>
      <c r="B15260" s="213" t="s">
        <v>92</v>
      </c>
      <c r="C15260" s="213" t="s">
        <v>87</v>
      </c>
      <c r="D15260" s="213" t="s">
        <v>76</v>
      </c>
      <c r="E15260" s="213">
        <v>889</v>
      </c>
      <c r="F15260" s="213" t="s">
        <v>235</v>
      </c>
    </row>
    <row r="15261" spans="1:6" x14ac:dyDescent="0.3">
      <c r="A15261" s="213">
        <v>2016</v>
      </c>
      <c r="B15261" s="213" t="s">
        <v>92</v>
      </c>
      <c r="C15261" s="213" t="s">
        <v>87</v>
      </c>
      <c r="D15261" s="213" t="s">
        <v>63</v>
      </c>
      <c r="E15261" s="213">
        <v>204</v>
      </c>
      <c r="F15261" s="213" t="s">
        <v>235</v>
      </c>
    </row>
    <row r="15262" spans="1:6" x14ac:dyDescent="0.3">
      <c r="A15262" s="213">
        <v>2016</v>
      </c>
      <c r="B15262" s="213" t="s">
        <v>92</v>
      </c>
      <c r="C15262" s="213" t="s">
        <v>87</v>
      </c>
      <c r="D15262" s="213" t="s">
        <v>277</v>
      </c>
      <c r="E15262" s="213">
        <v>110</v>
      </c>
      <c r="F15262" s="213" t="s">
        <v>235</v>
      </c>
    </row>
    <row r="15263" spans="1:6" x14ac:dyDescent="0.3">
      <c r="A15263" s="213">
        <v>2016</v>
      </c>
      <c r="B15263" s="213" t="s">
        <v>92</v>
      </c>
      <c r="C15263" s="213" t="s">
        <v>87</v>
      </c>
      <c r="D15263" s="213" t="s">
        <v>43</v>
      </c>
      <c r="E15263" s="213">
        <v>232</v>
      </c>
      <c r="F15263" s="213" t="s">
        <v>235</v>
      </c>
    </row>
    <row r="15264" spans="1:6" x14ac:dyDescent="0.3">
      <c r="A15264" s="213">
        <v>2016</v>
      </c>
      <c r="B15264" s="213" t="s">
        <v>92</v>
      </c>
      <c r="C15264" s="213" t="s">
        <v>87</v>
      </c>
      <c r="D15264" s="213" t="s">
        <v>65</v>
      </c>
      <c r="E15264" s="213">
        <v>287</v>
      </c>
      <c r="F15264" s="213" t="s">
        <v>235</v>
      </c>
    </row>
    <row r="15265" spans="1:6" x14ac:dyDescent="0.3">
      <c r="A15265" s="213">
        <v>2016</v>
      </c>
      <c r="B15265" s="213" t="s">
        <v>92</v>
      </c>
      <c r="C15265" s="213" t="s">
        <v>87</v>
      </c>
      <c r="D15265" s="213" t="s">
        <v>22</v>
      </c>
      <c r="E15265" s="213">
        <v>367</v>
      </c>
      <c r="F15265" s="213" t="s">
        <v>235</v>
      </c>
    </row>
    <row r="15266" spans="1:6" x14ac:dyDescent="0.3">
      <c r="A15266" s="213">
        <v>2016</v>
      </c>
      <c r="B15266" s="213" t="s">
        <v>92</v>
      </c>
      <c r="C15266" s="213" t="s">
        <v>87</v>
      </c>
      <c r="D15266" s="213" t="s">
        <v>61</v>
      </c>
      <c r="E15266" s="213">
        <v>175</v>
      </c>
      <c r="F15266" s="213" t="s">
        <v>235</v>
      </c>
    </row>
    <row r="15267" spans="1:6" x14ac:dyDescent="0.3">
      <c r="A15267" s="213">
        <v>2016</v>
      </c>
      <c r="B15267" s="213" t="s">
        <v>92</v>
      </c>
      <c r="C15267" s="213" t="s">
        <v>87</v>
      </c>
      <c r="D15267" s="213" t="s">
        <v>23</v>
      </c>
      <c r="E15267" s="213">
        <v>423</v>
      </c>
      <c r="F15267" s="213" t="s">
        <v>235</v>
      </c>
    </row>
    <row r="15268" spans="1:6" x14ac:dyDescent="0.3">
      <c r="A15268" s="213">
        <v>2016</v>
      </c>
      <c r="B15268" s="213" t="s">
        <v>92</v>
      </c>
      <c r="C15268" s="213" t="s">
        <v>87</v>
      </c>
      <c r="D15268" s="213" t="s">
        <v>12</v>
      </c>
      <c r="E15268" s="213">
        <v>256</v>
      </c>
      <c r="F15268" s="213" t="s">
        <v>235</v>
      </c>
    </row>
    <row r="15269" spans="1:6" x14ac:dyDescent="0.3">
      <c r="A15269" s="213">
        <v>2016</v>
      </c>
      <c r="B15269" s="213" t="s">
        <v>92</v>
      </c>
      <c r="C15269" s="213" t="s">
        <v>87</v>
      </c>
      <c r="D15269" s="213" t="s">
        <v>278</v>
      </c>
      <c r="E15269" s="213">
        <v>566</v>
      </c>
      <c r="F15269" s="213" t="s">
        <v>235</v>
      </c>
    </row>
    <row r="15270" spans="1:6" x14ac:dyDescent="0.3">
      <c r="A15270" s="213">
        <v>2016</v>
      </c>
      <c r="B15270" s="213" t="s">
        <v>92</v>
      </c>
      <c r="C15270" s="213" t="s">
        <v>87</v>
      </c>
      <c r="D15270" s="213" t="s">
        <v>19</v>
      </c>
      <c r="E15270" s="213">
        <v>495</v>
      </c>
      <c r="F15270" s="213" t="s">
        <v>235</v>
      </c>
    </row>
    <row r="15271" spans="1:6" x14ac:dyDescent="0.3">
      <c r="A15271" s="213">
        <v>2016</v>
      </c>
      <c r="B15271" s="213" t="s">
        <v>92</v>
      </c>
      <c r="C15271" s="213" t="s">
        <v>87</v>
      </c>
      <c r="D15271" s="213" t="s">
        <v>45</v>
      </c>
      <c r="E15271" s="213">
        <v>119</v>
      </c>
      <c r="F15271" s="213" t="s">
        <v>235</v>
      </c>
    </row>
    <row r="15272" spans="1:6" x14ac:dyDescent="0.3">
      <c r="A15272" s="213">
        <v>2016</v>
      </c>
      <c r="B15272" s="213" t="s">
        <v>92</v>
      </c>
      <c r="C15272" s="213" t="s">
        <v>87</v>
      </c>
      <c r="D15272" s="213" t="s">
        <v>48</v>
      </c>
      <c r="E15272" s="213">
        <v>289</v>
      </c>
      <c r="F15272" s="213" t="s">
        <v>235</v>
      </c>
    </row>
    <row r="15273" spans="1:6" x14ac:dyDescent="0.3">
      <c r="A15273" s="213">
        <v>2016</v>
      </c>
      <c r="B15273" s="213" t="s">
        <v>92</v>
      </c>
      <c r="C15273" s="213" t="s">
        <v>87</v>
      </c>
      <c r="D15273" s="213" t="s">
        <v>34</v>
      </c>
      <c r="E15273" s="213">
        <v>152</v>
      </c>
      <c r="F15273" s="213" t="s">
        <v>235</v>
      </c>
    </row>
    <row r="15274" spans="1:6" x14ac:dyDescent="0.3">
      <c r="A15274" s="213">
        <v>2016</v>
      </c>
      <c r="B15274" s="213" t="s">
        <v>92</v>
      </c>
      <c r="C15274" s="213" t="s">
        <v>87</v>
      </c>
      <c r="D15274" s="213" t="s">
        <v>3</v>
      </c>
      <c r="E15274" s="292">
        <v>1748</v>
      </c>
      <c r="F15274" s="213" t="s">
        <v>235</v>
      </c>
    </row>
    <row r="15275" spans="1:6" x14ac:dyDescent="0.3">
      <c r="A15275" s="213">
        <v>2016</v>
      </c>
      <c r="B15275" s="213" t="s">
        <v>92</v>
      </c>
      <c r="C15275" s="213" t="s">
        <v>87</v>
      </c>
      <c r="D15275" s="213" t="s">
        <v>80</v>
      </c>
      <c r="E15275" s="213">
        <v>574</v>
      </c>
      <c r="F15275" s="213" t="s">
        <v>235</v>
      </c>
    </row>
    <row r="15276" spans="1:6" x14ac:dyDescent="0.3">
      <c r="A15276" s="213">
        <v>2016</v>
      </c>
      <c r="B15276" s="213" t="s">
        <v>92</v>
      </c>
      <c r="C15276" s="213" t="s">
        <v>87</v>
      </c>
      <c r="D15276" s="213" t="s">
        <v>39</v>
      </c>
      <c r="E15276" s="213">
        <v>339</v>
      </c>
      <c r="F15276" s="213" t="s">
        <v>235</v>
      </c>
    </row>
    <row r="15277" spans="1:6" x14ac:dyDescent="0.3">
      <c r="A15277" s="213">
        <v>2016</v>
      </c>
      <c r="B15277" s="213" t="s">
        <v>92</v>
      </c>
      <c r="C15277" s="213" t="s">
        <v>87</v>
      </c>
      <c r="D15277" s="213" t="s">
        <v>14</v>
      </c>
      <c r="E15277" s="292">
        <v>1206</v>
      </c>
      <c r="F15277" s="213" t="s">
        <v>235</v>
      </c>
    </row>
    <row r="15278" spans="1:6" x14ac:dyDescent="0.3">
      <c r="A15278" s="213">
        <v>2016</v>
      </c>
      <c r="B15278" s="213" t="s">
        <v>92</v>
      </c>
      <c r="C15278" s="213" t="s">
        <v>87</v>
      </c>
      <c r="D15278" s="213" t="s">
        <v>68</v>
      </c>
      <c r="E15278" s="213">
        <v>231</v>
      </c>
      <c r="F15278" s="213" t="s">
        <v>235</v>
      </c>
    </row>
    <row r="15279" spans="1:6" x14ac:dyDescent="0.3">
      <c r="A15279" s="213">
        <v>2016</v>
      </c>
      <c r="B15279" s="213" t="s">
        <v>92</v>
      </c>
      <c r="C15279" s="213" t="s">
        <v>87</v>
      </c>
      <c r="D15279" s="213" t="s">
        <v>69</v>
      </c>
      <c r="E15279" s="213">
        <v>207</v>
      </c>
      <c r="F15279" s="213" t="s">
        <v>235</v>
      </c>
    </row>
    <row r="15280" spans="1:6" x14ac:dyDescent="0.3">
      <c r="A15280" s="213">
        <v>2016</v>
      </c>
      <c r="B15280" s="213" t="s">
        <v>92</v>
      </c>
      <c r="C15280" s="213" t="s">
        <v>87</v>
      </c>
      <c r="D15280" s="213" t="s">
        <v>50</v>
      </c>
      <c r="E15280" s="213">
        <v>60</v>
      </c>
      <c r="F15280" s="213" t="s">
        <v>235</v>
      </c>
    </row>
    <row r="15281" spans="1:6" x14ac:dyDescent="0.3">
      <c r="A15281" s="213">
        <v>2016</v>
      </c>
      <c r="B15281" s="213" t="s">
        <v>92</v>
      </c>
      <c r="C15281" s="213" t="s">
        <v>87</v>
      </c>
      <c r="D15281" s="213" t="s">
        <v>279</v>
      </c>
      <c r="E15281" s="213">
        <v>110</v>
      </c>
      <c r="F15281" s="213" t="s">
        <v>235</v>
      </c>
    </row>
    <row r="15282" spans="1:6" x14ac:dyDescent="0.3">
      <c r="A15282" s="213">
        <v>2016</v>
      </c>
      <c r="B15282" s="213" t="s">
        <v>92</v>
      </c>
      <c r="C15282" s="213" t="s">
        <v>87</v>
      </c>
      <c r="D15282" s="213" t="s">
        <v>24</v>
      </c>
      <c r="E15282" s="292">
        <v>1172</v>
      </c>
      <c r="F15282" s="213" t="s">
        <v>235</v>
      </c>
    </row>
    <row r="15283" spans="1:6" x14ac:dyDescent="0.3">
      <c r="A15283" s="213">
        <v>2016</v>
      </c>
      <c r="B15283" s="213" t="s">
        <v>92</v>
      </c>
      <c r="C15283" s="213" t="s">
        <v>87</v>
      </c>
      <c r="D15283" s="213" t="s">
        <v>9</v>
      </c>
      <c r="E15283" s="213">
        <v>852</v>
      </c>
      <c r="F15283" s="213" t="s">
        <v>235</v>
      </c>
    </row>
    <row r="15284" spans="1:6" x14ac:dyDescent="0.3">
      <c r="A15284" s="213">
        <v>2016</v>
      </c>
      <c r="B15284" s="213" t="s">
        <v>92</v>
      </c>
      <c r="C15284" s="213" t="s">
        <v>87</v>
      </c>
      <c r="D15284" s="213" t="s">
        <v>67</v>
      </c>
      <c r="E15284" s="213">
        <v>342</v>
      </c>
      <c r="F15284" s="213" t="s">
        <v>235</v>
      </c>
    </row>
    <row r="15285" spans="1:6" x14ac:dyDescent="0.3">
      <c r="A15285" s="213">
        <v>2016</v>
      </c>
      <c r="B15285" s="213" t="s">
        <v>92</v>
      </c>
      <c r="C15285" s="213" t="s">
        <v>87</v>
      </c>
      <c r="D15285" s="213" t="s">
        <v>28</v>
      </c>
      <c r="E15285" s="213">
        <v>614</v>
      </c>
      <c r="F15285" s="213" t="s">
        <v>235</v>
      </c>
    </row>
    <row r="15286" spans="1:6" x14ac:dyDescent="0.3">
      <c r="A15286" s="213">
        <v>2016</v>
      </c>
      <c r="B15286" s="213" t="s">
        <v>92</v>
      </c>
      <c r="C15286" s="213" t="s">
        <v>87</v>
      </c>
      <c r="D15286" s="213" t="s">
        <v>31</v>
      </c>
      <c r="E15286" s="213">
        <v>389</v>
      </c>
      <c r="F15286" s="213" t="s">
        <v>235</v>
      </c>
    </row>
    <row r="15287" spans="1:6" x14ac:dyDescent="0.3">
      <c r="A15287" s="213">
        <v>2016</v>
      </c>
      <c r="B15287" s="213" t="s">
        <v>92</v>
      </c>
      <c r="C15287" s="213" t="s">
        <v>87</v>
      </c>
      <c r="D15287" s="213" t="s">
        <v>64</v>
      </c>
      <c r="E15287" s="213">
        <v>594</v>
      </c>
      <c r="F15287" s="213" t="s">
        <v>235</v>
      </c>
    </row>
    <row r="15288" spans="1:6" x14ac:dyDescent="0.3">
      <c r="A15288" s="213">
        <v>2016</v>
      </c>
      <c r="B15288" s="213" t="s">
        <v>92</v>
      </c>
      <c r="C15288" s="213" t="s">
        <v>87</v>
      </c>
      <c r="D15288" s="213" t="s">
        <v>290</v>
      </c>
      <c r="E15288" s="213">
        <v>50</v>
      </c>
      <c r="F15288" s="213" t="s">
        <v>235</v>
      </c>
    </row>
    <row r="15289" spans="1:6" x14ac:dyDescent="0.3">
      <c r="A15289" s="213">
        <v>2016</v>
      </c>
      <c r="B15289" s="213" t="s">
        <v>92</v>
      </c>
      <c r="C15289" s="213" t="s">
        <v>87</v>
      </c>
      <c r="D15289" s="213" t="s">
        <v>280</v>
      </c>
      <c r="E15289" s="213">
        <v>186</v>
      </c>
      <c r="F15289" s="213" t="s">
        <v>235</v>
      </c>
    </row>
    <row r="15290" spans="1:6" x14ac:dyDescent="0.3">
      <c r="A15290" s="213">
        <v>2016</v>
      </c>
      <c r="B15290" s="213" t="s">
        <v>92</v>
      </c>
      <c r="C15290" s="213" t="s">
        <v>87</v>
      </c>
      <c r="D15290" s="213" t="s">
        <v>73</v>
      </c>
      <c r="E15290" s="213">
        <v>944</v>
      </c>
      <c r="F15290" s="213" t="s">
        <v>235</v>
      </c>
    </row>
    <row r="15291" spans="1:6" x14ac:dyDescent="0.3">
      <c r="A15291" s="213">
        <v>2016</v>
      </c>
      <c r="B15291" s="213" t="s">
        <v>92</v>
      </c>
      <c r="C15291" s="213" t="s">
        <v>87</v>
      </c>
      <c r="D15291" s="213" t="s">
        <v>26</v>
      </c>
      <c r="E15291" s="213">
        <v>489</v>
      </c>
      <c r="F15291" s="213" t="s">
        <v>235</v>
      </c>
    </row>
    <row r="15292" spans="1:6" x14ac:dyDescent="0.3">
      <c r="A15292" s="213">
        <v>2016</v>
      </c>
      <c r="B15292" s="213" t="s">
        <v>92</v>
      </c>
      <c r="C15292" s="213" t="s">
        <v>87</v>
      </c>
      <c r="D15292" s="213" t="s">
        <v>32</v>
      </c>
      <c r="E15292" s="213">
        <v>445</v>
      </c>
      <c r="F15292" s="213" t="s">
        <v>235</v>
      </c>
    </row>
    <row r="15293" spans="1:6" x14ac:dyDescent="0.3">
      <c r="A15293" s="213">
        <v>2016</v>
      </c>
      <c r="B15293" s="213" t="s">
        <v>92</v>
      </c>
      <c r="C15293" s="213" t="s">
        <v>87</v>
      </c>
      <c r="D15293" s="213" t="s">
        <v>46</v>
      </c>
      <c r="E15293" s="213">
        <v>952</v>
      </c>
      <c r="F15293" s="213" t="s">
        <v>235</v>
      </c>
    </row>
    <row r="15294" spans="1:6" x14ac:dyDescent="0.3">
      <c r="A15294" s="213">
        <v>2016</v>
      </c>
      <c r="B15294" s="213" t="s">
        <v>92</v>
      </c>
      <c r="C15294" s="213" t="s">
        <v>87</v>
      </c>
      <c r="D15294" s="213" t="s">
        <v>75</v>
      </c>
      <c r="E15294" s="213">
        <v>683</v>
      </c>
      <c r="F15294" s="213" t="s">
        <v>235</v>
      </c>
    </row>
    <row r="15295" spans="1:6" x14ac:dyDescent="0.3">
      <c r="A15295" s="213">
        <v>2016</v>
      </c>
      <c r="B15295" s="213" t="s">
        <v>92</v>
      </c>
      <c r="C15295" s="213" t="s">
        <v>87</v>
      </c>
      <c r="D15295" s="213" t="s">
        <v>10</v>
      </c>
      <c r="E15295" s="292">
        <v>1546</v>
      </c>
      <c r="F15295" s="213" t="s">
        <v>235</v>
      </c>
    </row>
    <row r="15296" spans="1:6" x14ac:dyDescent="0.3">
      <c r="A15296" s="213">
        <v>2016</v>
      </c>
      <c r="B15296" s="213" t="s">
        <v>92</v>
      </c>
      <c r="C15296" s="213" t="s">
        <v>87</v>
      </c>
      <c r="D15296" s="213" t="s">
        <v>291</v>
      </c>
      <c r="E15296" s="213">
        <v>152</v>
      </c>
      <c r="F15296" s="213" t="s">
        <v>235</v>
      </c>
    </row>
    <row r="15297" spans="1:6" x14ac:dyDescent="0.3">
      <c r="A15297" s="213">
        <v>2016</v>
      </c>
      <c r="B15297" s="213" t="s">
        <v>92</v>
      </c>
      <c r="C15297" s="213" t="s">
        <v>87</v>
      </c>
      <c r="D15297" s="213" t="s">
        <v>15</v>
      </c>
      <c r="E15297" s="292">
        <v>1267</v>
      </c>
      <c r="F15297" s="213" t="s">
        <v>235</v>
      </c>
    </row>
    <row r="15298" spans="1:6" x14ac:dyDescent="0.3">
      <c r="A15298" s="213">
        <v>2016</v>
      </c>
      <c r="B15298" s="213" t="s">
        <v>92</v>
      </c>
      <c r="C15298" s="213" t="s">
        <v>87</v>
      </c>
      <c r="D15298" s="213" t="s">
        <v>18</v>
      </c>
      <c r="E15298" s="292">
        <v>1526</v>
      </c>
      <c r="F15298" s="213" t="s">
        <v>235</v>
      </c>
    </row>
    <row r="15299" spans="1:6" x14ac:dyDescent="0.3">
      <c r="A15299" s="213">
        <v>2016</v>
      </c>
      <c r="B15299" s="213" t="s">
        <v>92</v>
      </c>
      <c r="C15299" s="213" t="s">
        <v>87</v>
      </c>
      <c r="D15299" s="213" t="s">
        <v>77</v>
      </c>
      <c r="E15299" s="213">
        <v>520</v>
      </c>
      <c r="F15299" s="213" t="s">
        <v>235</v>
      </c>
    </row>
    <row r="15300" spans="1:6" x14ac:dyDescent="0.3">
      <c r="A15300" s="213">
        <v>2016</v>
      </c>
      <c r="B15300" s="213" t="s">
        <v>92</v>
      </c>
      <c r="C15300" s="213" t="s">
        <v>87</v>
      </c>
      <c r="D15300" s="213" t="s">
        <v>44</v>
      </c>
      <c r="E15300" s="213">
        <v>93</v>
      </c>
      <c r="F15300" s="213" t="s">
        <v>235</v>
      </c>
    </row>
    <row r="15301" spans="1:6" x14ac:dyDescent="0.3">
      <c r="A15301" s="213">
        <v>2016</v>
      </c>
      <c r="B15301" s="213" t="s">
        <v>92</v>
      </c>
      <c r="C15301" s="213" t="s">
        <v>87</v>
      </c>
      <c r="D15301" s="213" t="s">
        <v>71</v>
      </c>
      <c r="E15301" s="213">
        <v>452</v>
      </c>
      <c r="F15301" s="213" t="s">
        <v>235</v>
      </c>
    </row>
    <row r="15302" spans="1:6" x14ac:dyDescent="0.3">
      <c r="A15302" s="213">
        <v>2016</v>
      </c>
      <c r="B15302" s="213" t="s">
        <v>92</v>
      </c>
      <c r="C15302" s="213" t="s">
        <v>87</v>
      </c>
      <c r="D15302" s="213" t="s">
        <v>52</v>
      </c>
      <c r="E15302" s="213">
        <v>79</v>
      </c>
      <c r="F15302" s="213" t="s">
        <v>235</v>
      </c>
    </row>
    <row r="15303" spans="1:6" x14ac:dyDescent="0.3">
      <c r="A15303" s="213">
        <v>2016</v>
      </c>
      <c r="B15303" s="213" t="s">
        <v>92</v>
      </c>
      <c r="C15303" s="213" t="s">
        <v>87</v>
      </c>
      <c r="D15303" s="213" t="s">
        <v>20</v>
      </c>
      <c r="E15303" s="213">
        <v>819</v>
      </c>
      <c r="F15303" s="213" t="s">
        <v>235</v>
      </c>
    </row>
    <row r="15304" spans="1:6" x14ac:dyDescent="0.3">
      <c r="A15304" s="213">
        <v>2016</v>
      </c>
      <c r="B15304" s="213" t="s">
        <v>92</v>
      </c>
      <c r="C15304" s="213" t="s">
        <v>87</v>
      </c>
      <c r="D15304" s="213" t="s">
        <v>95</v>
      </c>
      <c r="E15304" s="292">
        <v>1245</v>
      </c>
      <c r="F15304" s="213" t="s">
        <v>235</v>
      </c>
    </row>
    <row r="15305" spans="1:6" x14ac:dyDescent="0.3">
      <c r="A15305" s="213">
        <v>2016</v>
      </c>
      <c r="B15305" s="213" t="s">
        <v>92</v>
      </c>
      <c r="C15305" s="213" t="s">
        <v>87</v>
      </c>
      <c r="D15305" s="213" t="s">
        <v>30</v>
      </c>
      <c r="E15305" s="213">
        <v>185</v>
      </c>
      <c r="F15305" s="213" t="s">
        <v>235</v>
      </c>
    </row>
    <row r="15306" spans="1:6" x14ac:dyDescent="0.3">
      <c r="A15306" s="213">
        <v>2016</v>
      </c>
      <c r="B15306" s="213" t="s">
        <v>92</v>
      </c>
      <c r="C15306" s="213" t="s">
        <v>87</v>
      </c>
      <c r="D15306" s="213" t="s">
        <v>58</v>
      </c>
      <c r="E15306" s="213">
        <v>48</v>
      </c>
      <c r="F15306" s="213" t="s">
        <v>235</v>
      </c>
    </row>
    <row r="15307" spans="1:6" x14ac:dyDescent="0.3">
      <c r="A15307" s="213">
        <v>2016</v>
      </c>
      <c r="B15307" s="213" t="s">
        <v>92</v>
      </c>
      <c r="C15307" s="213" t="s">
        <v>87</v>
      </c>
      <c r="D15307" s="213" t="s">
        <v>281</v>
      </c>
      <c r="E15307" s="292">
        <v>3699</v>
      </c>
      <c r="F15307" s="213" t="s">
        <v>235</v>
      </c>
    </row>
    <row r="15308" spans="1:6" x14ac:dyDescent="0.3">
      <c r="A15308" s="213">
        <v>2016</v>
      </c>
      <c r="B15308" s="213" t="s">
        <v>92</v>
      </c>
      <c r="C15308" s="213" t="s">
        <v>87</v>
      </c>
      <c r="D15308" s="213" t="s">
        <v>282</v>
      </c>
      <c r="E15308" s="213">
        <v>265</v>
      </c>
      <c r="F15308" s="213" t="s">
        <v>235</v>
      </c>
    </row>
    <row r="15309" spans="1:6" x14ac:dyDescent="0.3">
      <c r="A15309" s="213">
        <v>2016</v>
      </c>
      <c r="B15309" s="213" t="s">
        <v>92</v>
      </c>
      <c r="C15309" s="213" t="s">
        <v>87</v>
      </c>
      <c r="D15309" s="213" t="s">
        <v>145</v>
      </c>
      <c r="E15309" s="292">
        <v>14554</v>
      </c>
      <c r="F15309" s="213" t="s">
        <v>235</v>
      </c>
    </row>
    <row r="15310" spans="1:6" x14ac:dyDescent="0.3">
      <c r="A15310" s="213">
        <v>2016</v>
      </c>
      <c r="B15310" s="213" t="s">
        <v>92</v>
      </c>
      <c r="C15310" s="213" t="s">
        <v>87</v>
      </c>
      <c r="D15310" s="213" t="s">
        <v>146</v>
      </c>
      <c r="E15310" s="292">
        <v>7896</v>
      </c>
      <c r="F15310" s="213" t="s">
        <v>235</v>
      </c>
    </row>
    <row r="15311" spans="1:6" x14ac:dyDescent="0.3">
      <c r="A15311" s="213">
        <v>2016</v>
      </c>
      <c r="B15311" s="213" t="s">
        <v>92</v>
      </c>
      <c r="C15311" s="213" t="s">
        <v>87</v>
      </c>
      <c r="D15311" s="213" t="s">
        <v>147</v>
      </c>
      <c r="E15311" s="292">
        <v>17526</v>
      </c>
      <c r="F15311" s="213" t="s">
        <v>235</v>
      </c>
    </row>
    <row r="15312" spans="1:6" x14ac:dyDescent="0.3">
      <c r="A15312" s="213">
        <v>2016</v>
      </c>
      <c r="B15312" s="213" t="s">
        <v>92</v>
      </c>
      <c r="C15312" s="213" t="s">
        <v>88</v>
      </c>
      <c r="D15312" s="213" t="s">
        <v>59</v>
      </c>
      <c r="E15312" s="213">
        <v>51</v>
      </c>
      <c r="F15312" s="213" t="s">
        <v>235</v>
      </c>
    </row>
    <row r="15313" spans="1:6" x14ac:dyDescent="0.3">
      <c r="A15313" s="213">
        <v>2016</v>
      </c>
      <c r="B15313" s="213" t="s">
        <v>92</v>
      </c>
      <c r="C15313" s="213" t="s">
        <v>88</v>
      </c>
      <c r="D15313" s="213" t="s">
        <v>79</v>
      </c>
      <c r="E15313" s="213">
        <v>685</v>
      </c>
      <c r="F15313" s="213" t="s">
        <v>235</v>
      </c>
    </row>
    <row r="15314" spans="1:6" x14ac:dyDescent="0.3">
      <c r="A15314" s="213">
        <v>2016</v>
      </c>
      <c r="B15314" s="213" t="s">
        <v>92</v>
      </c>
      <c r="C15314" s="213" t="s">
        <v>88</v>
      </c>
      <c r="D15314" s="213" t="s">
        <v>17</v>
      </c>
      <c r="E15314" s="213">
        <v>388</v>
      </c>
      <c r="F15314" s="213" t="s">
        <v>235</v>
      </c>
    </row>
    <row r="15315" spans="1:6" x14ac:dyDescent="0.3">
      <c r="A15315" s="213">
        <v>2016</v>
      </c>
      <c r="B15315" s="213" t="s">
        <v>92</v>
      </c>
      <c r="C15315" s="213" t="s">
        <v>88</v>
      </c>
      <c r="D15315" s="213" t="s">
        <v>274</v>
      </c>
      <c r="E15315" s="213">
        <v>39</v>
      </c>
      <c r="F15315" s="213" t="s">
        <v>235</v>
      </c>
    </row>
    <row r="15316" spans="1:6" x14ac:dyDescent="0.3">
      <c r="A15316" s="213">
        <v>2016</v>
      </c>
      <c r="B15316" s="213" t="s">
        <v>92</v>
      </c>
      <c r="C15316" s="213" t="s">
        <v>88</v>
      </c>
      <c r="D15316" s="213" t="s">
        <v>66</v>
      </c>
      <c r="E15316" s="213">
        <v>103</v>
      </c>
      <c r="F15316" s="213" t="s">
        <v>235</v>
      </c>
    </row>
    <row r="15317" spans="1:6" x14ac:dyDescent="0.3">
      <c r="A15317" s="213">
        <v>2016</v>
      </c>
      <c r="B15317" s="213" t="s">
        <v>92</v>
      </c>
      <c r="C15317" s="213" t="s">
        <v>88</v>
      </c>
      <c r="D15317" s="213" t="s">
        <v>283</v>
      </c>
      <c r="E15317" s="213">
        <v>34</v>
      </c>
      <c r="F15317" s="213" t="s">
        <v>235</v>
      </c>
    </row>
    <row r="15318" spans="1:6" x14ac:dyDescent="0.3">
      <c r="A15318" s="213">
        <v>2016</v>
      </c>
      <c r="B15318" s="213" t="s">
        <v>92</v>
      </c>
      <c r="C15318" s="213" t="s">
        <v>88</v>
      </c>
      <c r="D15318" s="213" t="s">
        <v>11</v>
      </c>
      <c r="E15318" s="213">
        <v>600</v>
      </c>
      <c r="F15318" s="213" t="s">
        <v>235</v>
      </c>
    </row>
    <row r="15319" spans="1:6" x14ac:dyDescent="0.3">
      <c r="A15319" s="213">
        <v>2016</v>
      </c>
      <c r="B15319" s="213" t="s">
        <v>92</v>
      </c>
      <c r="C15319" s="213" t="s">
        <v>88</v>
      </c>
      <c r="D15319" s="213" t="s">
        <v>56</v>
      </c>
      <c r="E15319" s="213">
        <v>135</v>
      </c>
      <c r="F15319" s="213" t="s">
        <v>235</v>
      </c>
    </row>
    <row r="15320" spans="1:6" x14ac:dyDescent="0.3">
      <c r="A15320" s="213">
        <v>2016</v>
      </c>
      <c r="B15320" s="213" t="s">
        <v>92</v>
      </c>
      <c r="C15320" s="213" t="s">
        <v>88</v>
      </c>
      <c r="D15320" s="213" t="s">
        <v>29</v>
      </c>
      <c r="E15320" s="213">
        <v>215</v>
      </c>
      <c r="F15320" s="213" t="s">
        <v>235</v>
      </c>
    </row>
    <row r="15321" spans="1:6" x14ac:dyDescent="0.3">
      <c r="A15321" s="213">
        <v>2016</v>
      </c>
      <c r="B15321" s="213" t="s">
        <v>92</v>
      </c>
      <c r="C15321" s="213" t="s">
        <v>88</v>
      </c>
      <c r="D15321" s="213" t="s">
        <v>47</v>
      </c>
      <c r="E15321" s="213">
        <v>552</v>
      </c>
      <c r="F15321" s="213" t="s">
        <v>235</v>
      </c>
    </row>
    <row r="15322" spans="1:6" x14ac:dyDescent="0.3">
      <c r="A15322" s="213">
        <v>2016</v>
      </c>
      <c r="B15322" s="213" t="s">
        <v>92</v>
      </c>
      <c r="C15322" s="213" t="s">
        <v>88</v>
      </c>
      <c r="D15322" s="213" t="s">
        <v>57</v>
      </c>
      <c r="E15322" s="213">
        <v>96</v>
      </c>
      <c r="F15322" s="213" t="s">
        <v>235</v>
      </c>
    </row>
    <row r="15323" spans="1:6" x14ac:dyDescent="0.3">
      <c r="A15323" s="213">
        <v>2016</v>
      </c>
      <c r="B15323" s="213" t="s">
        <v>92</v>
      </c>
      <c r="C15323" s="213" t="s">
        <v>88</v>
      </c>
      <c r="D15323" s="213" t="s">
        <v>74</v>
      </c>
      <c r="E15323" s="213">
        <v>471</v>
      </c>
      <c r="F15323" s="213" t="s">
        <v>235</v>
      </c>
    </row>
    <row r="15324" spans="1:6" x14ac:dyDescent="0.3">
      <c r="A15324" s="213">
        <v>2016</v>
      </c>
      <c r="B15324" s="213" t="s">
        <v>92</v>
      </c>
      <c r="C15324" s="213" t="s">
        <v>88</v>
      </c>
      <c r="D15324" s="213" t="s">
        <v>53</v>
      </c>
      <c r="E15324" s="213">
        <v>39</v>
      </c>
      <c r="F15324" s="213" t="s">
        <v>235</v>
      </c>
    </row>
    <row r="15325" spans="1:6" x14ac:dyDescent="0.3">
      <c r="A15325" s="213">
        <v>2016</v>
      </c>
      <c r="B15325" s="213" t="s">
        <v>92</v>
      </c>
      <c r="C15325" s="213" t="s">
        <v>88</v>
      </c>
      <c r="D15325" s="213" t="s">
        <v>33</v>
      </c>
      <c r="E15325" s="213">
        <v>148</v>
      </c>
      <c r="F15325" s="213" t="s">
        <v>235</v>
      </c>
    </row>
    <row r="15326" spans="1:6" x14ac:dyDescent="0.3">
      <c r="A15326" s="213">
        <v>2016</v>
      </c>
      <c r="B15326" s="213" t="s">
        <v>92</v>
      </c>
      <c r="C15326" s="213" t="s">
        <v>88</v>
      </c>
      <c r="D15326" s="213" t="s">
        <v>60</v>
      </c>
      <c r="E15326" s="213">
        <v>178</v>
      </c>
      <c r="F15326" s="213" t="s">
        <v>235</v>
      </c>
    </row>
    <row r="15327" spans="1:6" x14ac:dyDescent="0.3">
      <c r="A15327" s="213">
        <v>2016</v>
      </c>
      <c r="B15327" s="213" t="s">
        <v>92</v>
      </c>
      <c r="C15327" s="213" t="s">
        <v>88</v>
      </c>
      <c r="D15327" s="213" t="s">
        <v>25</v>
      </c>
      <c r="E15327" s="213">
        <v>448</v>
      </c>
      <c r="F15327" s="213" t="s">
        <v>235</v>
      </c>
    </row>
    <row r="15328" spans="1:6" x14ac:dyDescent="0.3">
      <c r="A15328" s="213">
        <v>2016</v>
      </c>
      <c r="B15328" s="213" t="s">
        <v>92</v>
      </c>
      <c r="C15328" s="213" t="s">
        <v>88</v>
      </c>
      <c r="D15328" s="213" t="s">
        <v>7</v>
      </c>
      <c r="E15328" s="213">
        <v>533</v>
      </c>
      <c r="F15328" s="213" t="s">
        <v>235</v>
      </c>
    </row>
    <row r="15329" spans="1:6" x14ac:dyDescent="0.3">
      <c r="A15329" s="213">
        <v>2016</v>
      </c>
      <c r="B15329" s="213" t="s">
        <v>92</v>
      </c>
      <c r="C15329" s="213" t="s">
        <v>88</v>
      </c>
      <c r="D15329" s="213" t="s">
        <v>36</v>
      </c>
      <c r="E15329" s="213">
        <v>131</v>
      </c>
      <c r="F15329" s="213" t="s">
        <v>235</v>
      </c>
    </row>
    <row r="15330" spans="1:6" x14ac:dyDescent="0.3">
      <c r="A15330" s="213">
        <v>2016</v>
      </c>
      <c r="B15330" s="213" t="s">
        <v>92</v>
      </c>
      <c r="C15330" s="213" t="s">
        <v>88</v>
      </c>
      <c r="D15330" s="213" t="s">
        <v>21</v>
      </c>
      <c r="E15330" s="213">
        <v>196</v>
      </c>
      <c r="F15330" s="213" t="s">
        <v>235</v>
      </c>
    </row>
    <row r="15331" spans="1:6" x14ac:dyDescent="0.3">
      <c r="A15331" s="213">
        <v>2016</v>
      </c>
      <c r="B15331" s="213" t="s">
        <v>92</v>
      </c>
      <c r="C15331" s="213" t="s">
        <v>88</v>
      </c>
      <c r="D15331" s="213" t="s">
        <v>16</v>
      </c>
      <c r="E15331" s="213">
        <v>411</v>
      </c>
      <c r="F15331" s="213" t="s">
        <v>235</v>
      </c>
    </row>
    <row r="15332" spans="1:6" x14ac:dyDescent="0.3">
      <c r="A15332" s="213">
        <v>2016</v>
      </c>
      <c r="B15332" s="213" t="s">
        <v>92</v>
      </c>
      <c r="C15332" s="213" t="s">
        <v>88</v>
      </c>
      <c r="D15332" s="213" t="s">
        <v>2</v>
      </c>
      <c r="E15332" s="213">
        <v>874</v>
      </c>
      <c r="F15332" s="213" t="s">
        <v>235</v>
      </c>
    </row>
    <row r="15333" spans="1:6" x14ac:dyDescent="0.3">
      <c r="A15333" s="213">
        <v>2016</v>
      </c>
      <c r="B15333" s="213" t="s">
        <v>92</v>
      </c>
      <c r="C15333" s="213" t="s">
        <v>88</v>
      </c>
      <c r="D15333" s="213" t="s">
        <v>4</v>
      </c>
      <c r="E15333" s="213">
        <v>904</v>
      </c>
      <c r="F15333" s="213" t="s">
        <v>235</v>
      </c>
    </row>
    <row r="15334" spans="1:6" x14ac:dyDescent="0.3">
      <c r="A15334" s="213">
        <v>2016</v>
      </c>
      <c r="B15334" s="213" t="s">
        <v>92</v>
      </c>
      <c r="C15334" s="213" t="s">
        <v>88</v>
      </c>
      <c r="D15334" s="213" t="s">
        <v>38</v>
      </c>
      <c r="E15334" s="213">
        <v>59</v>
      </c>
      <c r="F15334" s="213" t="s">
        <v>235</v>
      </c>
    </row>
    <row r="15335" spans="1:6" x14ac:dyDescent="0.3">
      <c r="A15335" s="213">
        <v>2016</v>
      </c>
      <c r="B15335" s="213" t="s">
        <v>92</v>
      </c>
      <c r="C15335" s="213" t="s">
        <v>88</v>
      </c>
      <c r="D15335" s="213" t="s">
        <v>275</v>
      </c>
      <c r="E15335" s="213">
        <v>102</v>
      </c>
      <c r="F15335" s="213" t="s">
        <v>235</v>
      </c>
    </row>
    <row r="15336" spans="1:6" x14ac:dyDescent="0.3">
      <c r="A15336" s="213">
        <v>2016</v>
      </c>
      <c r="B15336" s="213" t="s">
        <v>92</v>
      </c>
      <c r="C15336" s="213" t="s">
        <v>88</v>
      </c>
      <c r="D15336" s="213" t="s">
        <v>8</v>
      </c>
      <c r="E15336" s="213">
        <v>351</v>
      </c>
      <c r="F15336" s="213" t="s">
        <v>235</v>
      </c>
    </row>
    <row r="15337" spans="1:6" x14ac:dyDescent="0.3">
      <c r="A15337" s="213">
        <v>2016</v>
      </c>
      <c r="B15337" s="213" t="s">
        <v>92</v>
      </c>
      <c r="C15337" s="213" t="s">
        <v>88</v>
      </c>
      <c r="D15337" s="213" t="s">
        <v>78</v>
      </c>
      <c r="E15337" s="213">
        <v>503</v>
      </c>
      <c r="F15337" s="213" t="s">
        <v>235</v>
      </c>
    </row>
    <row r="15338" spans="1:6" x14ac:dyDescent="0.3">
      <c r="A15338" s="213">
        <v>2016</v>
      </c>
      <c r="B15338" s="213" t="s">
        <v>92</v>
      </c>
      <c r="C15338" s="213" t="s">
        <v>88</v>
      </c>
      <c r="D15338" s="213" t="s">
        <v>27</v>
      </c>
      <c r="E15338" s="213">
        <v>357</v>
      </c>
      <c r="F15338" s="213" t="s">
        <v>235</v>
      </c>
    </row>
    <row r="15339" spans="1:6" x14ac:dyDescent="0.3">
      <c r="A15339" s="213">
        <v>2016</v>
      </c>
      <c r="B15339" s="213" t="s">
        <v>92</v>
      </c>
      <c r="C15339" s="213" t="s">
        <v>88</v>
      </c>
      <c r="D15339" s="213" t="s">
        <v>13</v>
      </c>
      <c r="E15339" s="213">
        <v>156</v>
      </c>
      <c r="F15339" s="213" t="s">
        <v>235</v>
      </c>
    </row>
    <row r="15340" spans="1:6" x14ac:dyDescent="0.3">
      <c r="A15340" s="213">
        <v>2016</v>
      </c>
      <c r="B15340" s="213" t="s">
        <v>92</v>
      </c>
      <c r="C15340" s="213" t="s">
        <v>88</v>
      </c>
      <c r="D15340" s="213" t="s">
        <v>70</v>
      </c>
      <c r="E15340" s="213">
        <v>399</v>
      </c>
      <c r="F15340" s="213" t="s">
        <v>235</v>
      </c>
    </row>
    <row r="15341" spans="1:6" x14ac:dyDescent="0.3">
      <c r="A15341" s="213">
        <v>2016</v>
      </c>
      <c r="B15341" s="213" t="s">
        <v>92</v>
      </c>
      <c r="C15341" s="213" t="s">
        <v>88</v>
      </c>
      <c r="D15341" s="213" t="s">
        <v>72</v>
      </c>
      <c r="E15341" s="213">
        <v>99</v>
      </c>
      <c r="F15341" s="213" t="s">
        <v>235</v>
      </c>
    </row>
    <row r="15342" spans="1:6" x14ac:dyDescent="0.3">
      <c r="A15342" s="213">
        <v>2016</v>
      </c>
      <c r="B15342" s="213" t="s">
        <v>92</v>
      </c>
      <c r="C15342" s="213" t="s">
        <v>88</v>
      </c>
      <c r="D15342" s="213" t="s">
        <v>276</v>
      </c>
      <c r="E15342" s="213">
        <v>38</v>
      </c>
      <c r="F15342" s="213" t="s">
        <v>235</v>
      </c>
    </row>
    <row r="15343" spans="1:6" x14ac:dyDescent="0.3">
      <c r="A15343" s="213">
        <v>2016</v>
      </c>
      <c r="B15343" s="213" t="s">
        <v>92</v>
      </c>
      <c r="C15343" s="213" t="s">
        <v>88</v>
      </c>
      <c r="D15343" s="213" t="s">
        <v>6</v>
      </c>
      <c r="E15343" s="213">
        <v>832</v>
      </c>
      <c r="F15343" s="213" t="s">
        <v>235</v>
      </c>
    </row>
    <row r="15344" spans="1:6" x14ac:dyDescent="0.3">
      <c r="A15344" s="213">
        <v>2016</v>
      </c>
      <c r="B15344" s="213" t="s">
        <v>92</v>
      </c>
      <c r="C15344" s="213" t="s">
        <v>88</v>
      </c>
      <c r="D15344" s="213" t="s">
        <v>62</v>
      </c>
      <c r="E15344" s="213">
        <v>262</v>
      </c>
      <c r="F15344" s="213" t="s">
        <v>235</v>
      </c>
    </row>
    <row r="15345" spans="1:6" x14ac:dyDescent="0.3">
      <c r="A15345" s="213">
        <v>2016</v>
      </c>
      <c r="B15345" s="213" t="s">
        <v>92</v>
      </c>
      <c r="C15345" s="213" t="s">
        <v>88</v>
      </c>
      <c r="D15345" s="213" t="s">
        <v>5</v>
      </c>
      <c r="E15345" s="213">
        <v>690</v>
      </c>
      <c r="F15345" s="213" t="s">
        <v>235</v>
      </c>
    </row>
    <row r="15346" spans="1:6" x14ac:dyDescent="0.3">
      <c r="A15346" s="213">
        <v>2016</v>
      </c>
      <c r="B15346" s="213" t="s">
        <v>92</v>
      </c>
      <c r="C15346" s="213" t="s">
        <v>88</v>
      </c>
      <c r="D15346" s="213" t="s">
        <v>76</v>
      </c>
      <c r="E15346" s="213">
        <v>454</v>
      </c>
      <c r="F15346" s="213" t="s">
        <v>235</v>
      </c>
    </row>
    <row r="15347" spans="1:6" x14ac:dyDescent="0.3">
      <c r="A15347" s="213">
        <v>2016</v>
      </c>
      <c r="B15347" s="213" t="s">
        <v>92</v>
      </c>
      <c r="C15347" s="213" t="s">
        <v>88</v>
      </c>
      <c r="D15347" s="213" t="s">
        <v>63</v>
      </c>
      <c r="E15347" s="213">
        <v>79</v>
      </c>
      <c r="F15347" s="213" t="s">
        <v>235</v>
      </c>
    </row>
    <row r="15348" spans="1:6" x14ac:dyDescent="0.3">
      <c r="A15348" s="213">
        <v>2016</v>
      </c>
      <c r="B15348" s="213" t="s">
        <v>92</v>
      </c>
      <c r="C15348" s="213" t="s">
        <v>88</v>
      </c>
      <c r="D15348" s="213" t="s">
        <v>277</v>
      </c>
      <c r="E15348" s="213">
        <v>31</v>
      </c>
      <c r="F15348" s="213" t="s">
        <v>235</v>
      </c>
    </row>
    <row r="15349" spans="1:6" x14ac:dyDescent="0.3">
      <c r="A15349" s="213">
        <v>2016</v>
      </c>
      <c r="B15349" s="213" t="s">
        <v>92</v>
      </c>
      <c r="C15349" s="213" t="s">
        <v>88</v>
      </c>
      <c r="D15349" s="213" t="s">
        <v>43</v>
      </c>
      <c r="E15349" s="213">
        <v>82</v>
      </c>
      <c r="F15349" s="213" t="s">
        <v>235</v>
      </c>
    </row>
    <row r="15350" spans="1:6" x14ac:dyDescent="0.3">
      <c r="A15350" s="213">
        <v>2016</v>
      </c>
      <c r="B15350" s="213" t="s">
        <v>92</v>
      </c>
      <c r="C15350" s="213" t="s">
        <v>88</v>
      </c>
      <c r="D15350" s="213" t="s">
        <v>65</v>
      </c>
      <c r="E15350" s="213">
        <v>118</v>
      </c>
      <c r="F15350" s="213" t="s">
        <v>235</v>
      </c>
    </row>
    <row r="15351" spans="1:6" x14ac:dyDescent="0.3">
      <c r="A15351" s="213">
        <v>2016</v>
      </c>
      <c r="B15351" s="213" t="s">
        <v>92</v>
      </c>
      <c r="C15351" s="213" t="s">
        <v>88</v>
      </c>
      <c r="D15351" s="213" t="s">
        <v>22</v>
      </c>
      <c r="E15351" s="213">
        <v>179</v>
      </c>
      <c r="F15351" s="213" t="s">
        <v>235</v>
      </c>
    </row>
    <row r="15352" spans="1:6" x14ac:dyDescent="0.3">
      <c r="A15352" s="213">
        <v>2016</v>
      </c>
      <c r="B15352" s="213" t="s">
        <v>92</v>
      </c>
      <c r="C15352" s="213" t="s">
        <v>88</v>
      </c>
      <c r="D15352" s="213" t="s">
        <v>61</v>
      </c>
      <c r="E15352" s="213">
        <v>63</v>
      </c>
      <c r="F15352" s="213" t="s">
        <v>235</v>
      </c>
    </row>
    <row r="15353" spans="1:6" x14ac:dyDescent="0.3">
      <c r="A15353" s="213">
        <v>2016</v>
      </c>
      <c r="B15353" s="213" t="s">
        <v>92</v>
      </c>
      <c r="C15353" s="213" t="s">
        <v>88</v>
      </c>
      <c r="D15353" s="213" t="s">
        <v>23</v>
      </c>
      <c r="E15353" s="213">
        <v>209</v>
      </c>
      <c r="F15353" s="213" t="s">
        <v>235</v>
      </c>
    </row>
    <row r="15354" spans="1:6" x14ac:dyDescent="0.3">
      <c r="A15354" s="213">
        <v>2016</v>
      </c>
      <c r="B15354" s="213" t="s">
        <v>92</v>
      </c>
      <c r="C15354" s="213" t="s">
        <v>88</v>
      </c>
      <c r="D15354" s="213" t="s">
        <v>12</v>
      </c>
      <c r="E15354" s="213">
        <v>128</v>
      </c>
      <c r="F15354" s="213" t="s">
        <v>235</v>
      </c>
    </row>
    <row r="15355" spans="1:6" x14ac:dyDescent="0.3">
      <c r="A15355" s="213">
        <v>2016</v>
      </c>
      <c r="B15355" s="213" t="s">
        <v>92</v>
      </c>
      <c r="C15355" s="213" t="s">
        <v>88</v>
      </c>
      <c r="D15355" s="213" t="s">
        <v>278</v>
      </c>
      <c r="E15355" s="213">
        <v>281</v>
      </c>
      <c r="F15355" s="213" t="s">
        <v>235</v>
      </c>
    </row>
    <row r="15356" spans="1:6" x14ac:dyDescent="0.3">
      <c r="A15356" s="213">
        <v>2016</v>
      </c>
      <c r="B15356" s="213" t="s">
        <v>92</v>
      </c>
      <c r="C15356" s="213" t="s">
        <v>88</v>
      </c>
      <c r="D15356" s="213" t="s">
        <v>19</v>
      </c>
      <c r="E15356" s="213">
        <v>227</v>
      </c>
      <c r="F15356" s="213" t="s">
        <v>235</v>
      </c>
    </row>
    <row r="15357" spans="1:6" x14ac:dyDescent="0.3">
      <c r="A15357" s="213">
        <v>2016</v>
      </c>
      <c r="B15357" s="213" t="s">
        <v>92</v>
      </c>
      <c r="C15357" s="213" t="s">
        <v>88</v>
      </c>
      <c r="D15357" s="213" t="s">
        <v>45</v>
      </c>
      <c r="E15357" s="213">
        <v>46</v>
      </c>
      <c r="F15357" s="213" t="s">
        <v>235</v>
      </c>
    </row>
    <row r="15358" spans="1:6" x14ac:dyDescent="0.3">
      <c r="A15358" s="213">
        <v>2016</v>
      </c>
      <c r="B15358" s="213" t="s">
        <v>92</v>
      </c>
      <c r="C15358" s="213" t="s">
        <v>88</v>
      </c>
      <c r="D15358" s="213" t="s">
        <v>48</v>
      </c>
      <c r="E15358" s="213">
        <v>149</v>
      </c>
      <c r="F15358" s="213" t="s">
        <v>235</v>
      </c>
    </row>
    <row r="15359" spans="1:6" x14ac:dyDescent="0.3">
      <c r="A15359" s="213">
        <v>2016</v>
      </c>
      <c r="B15359" s="213" t="s">
        <v>92</v>
      </c>
      <c r="C15359" s="213" t="s">
        <v>88</v>
      </c>
      <c r="D15359" s="213" t="s">
        <v>34</v>
      </c>
      <c r="E15359" s="213">
        <v>49</v>
      </c>
      <c r="F15359" s="213" t="s">
        <v>235</v>
      </c>
    </row>
    <row r="15360" spans="1:6" x14ac:dyDescent="0.3">
      <c r="A15360" s="213">
        <v>2016</v>
      </c>
      <c r="B15360" s="213" t="s">
        <v>92</v>
      </c>
      <c r="C15360" s="213" t="s">
        <v>88</v>
      </c>
      <c r="D15360" s="213" t="s">
        <v>3</v>
      </c>
      <c r="E15360" s="213">
        <v>806</v>
      </c>
      <c r="F15360" s="213" t="s">
        <v>235</v>
      </c>
    </row>
    <row r="15361" spans="1:6" x14ac:dyDescent="0.3">
      <c r="A15361" s="213">
        <v>2016</v>
      </c>
      <c r="B15361" s="213" t="s">
        <v>92</v>
      </c>
      <c r="C15361" s="213" t="s">
        <v>88</v>
      </c>
      <c r="D15361" s="213" t="s">
        <v>80</v>
      </c>
      <c r="E15361" s="213">
        <v>300</v>
      </c>
      <c r="F15361" s="213" t="s">
        <v>235</v>
      </c>
    </row>
    <row r="15362" spans="1:6" x14ac:dyDescent="0.3">
      <c r="A15362" s="213">
        <v>2016</v>
      </c>
      <c r="B15362" s="213" t="s">
        <v>92</v>
      </c>
      <c r="C15362" s="213" t="s">
        <v>88</v>
      </c>
      <c r="D15362" s="213" t="s">
        <v>39</v>
      </c>
      <c r="E15362" s="213">
        <v>116</v>
      </c>
      <c r="F15362" s="213" t="s">
        <v>235</v>
      </c>
    </row>
    <row r="15363" spans="1:6" x14ac:dyDescent="0.3">
      <c r="A15363" s="213">
        <v>2016</v>
      </c>
      <c r="B15363" s="213" t="s">
        <v>92</v>
      </c>
      <c r="C15363" s="213" t="s">
        <v>88</v>
      </c>
      <c r="D15363" s="213" t="s">
        <v>14</v>
      </c>
      <c r="E15363" s="213">
        <v>593</v>
      </c>
      <c r="F15363" s="213" t="s">
        <v>235</v>
      </c>
    </row>
    <row r="15364" spans="1:6" x14ac:dyDescent="0.3">
      <c r="A15364" s="213">
        <v>2016</v>
      </c>
      <c r="B15364" s="213" t="s">
        <v>92</v>
      </c>
      <c r="C15364" s="213" t="s">
        <v>88</v>
      </c>
      <c r="D15364" s="213" t="s">
        <v>68</v>
      </c>
      <c r="E15364" s="213">
        <v>119</v>
      </c>
      <c r="F15364" s="213" t="s">
        <v>235</v>
      </c>
    </row>
    <row r="15365" spans="1:6" x14ac:dyDescent="0.3">
      <c r="A15365" s="213">
        <v>2016</v>
      </c>
      <c r="B15365" s="213" t="s">
        <v>92</v>
      </c>
      <c r="C15365" s="213" t="s">
        <v>88</v>
      </c>
      <c r="D15365" s="213" t="s">
        <v>69</v>
      </c>
      <c r="E15365" s="213">
        <v>96</v>
      </c>
      <c r="F15365" s="213" t="s">
        <v>235</v>
      </c>
    </row>
    <row r="15366" spans="1:6" x14ac:dyDescent="0.3">
      <c r="A15366" s="213">
        <v>2016</v>
      </c>
      <c r="B15366" s="213" t="s">
        <v>92</v>
      </c>
      <c r="C15366" s="213" t="s">
        <v>88</v>
      </c>
      <c r="D15366" s="213" t="s">
        <v>279</v>
      </c>
      <c r="E15366" s="213">
        <v>53</v>
      </c>
      <c r="F15366" s="213" t="s">
        <v>235</v>
      </c>
    </row>
    <row r="15367" spans="1:6" x14ac:dyDescent="0.3">
      <c r="A15367" s="213">
        <v>2016</v>
      </c>
      <c r="B15367" s="213" t="s">
        <v>92</v>
      </c>
      <c r="C15367" s="213" t="s">
        <v>88</v>
      </c>
      <c r="D15367" s="213" t="s">
        <v>24</v>
      </c>
      <c r="E15367" s="213">
        <v>572</v>
      </c>
      <c r="F15367" s="213" t="s">
        <v>235</v>
      </c>
    </row>
    <row r="15368" spans="1:6" x14ac:dyDescent="0.3">
      <c r="A15368" s="213">
        <v>2016</v>
      </c>
      <c r="B15368" s="213" t="s">
        <v>92</v>
      </c>
      <c r="C15368" s="213" t="s">
        <v>88</v>
      </c>
      <c r="D15368" s="213" t="s">
        <v>9</v>
      </c>
      <c r="E15368" s="213">
        <v>426</v>
      </c>
      <c r="F15368" s="213" t="s">
        <v>235</v>
      </c>
    </row>
    <row r="15369" spans="1:6" x14ac:dyDescent="0.3">
      <c r="A15369" s="213">
        <v>2016</v>
      </c>
      <c r="B15369" s="213" t="s">
        <v>92</v>
      </c>
      <c r="C15369" s="213" t="s">
        <v>88</v>
      </c>
      <c r="D15369" s="213" t="s">
        <v>67</v>
      </c>
      <c r="E15369" s="213">
        <v>150</v>
      </c>
      <c r="F15369" s="213" t="s">
        <v>235</v>
      </c>
    </row>
    <row r="15370" spans="1:6" x14ac:dyDescent="0.3">
      <c r="A15370" s="213">
        <v>2016</v>
      </c>
      <c r="B15370" s="213" t="s">
        <v>92</v>
      </c>
      <c r="C15370" s="213" t="s">
        <v>88</v>
      </c>
      <c r="D15370" s="213" t="s">
        <v>28</v>
      </c>
      <c r="E15370" s="213">
        <v>288</v>
      </c>
      <c r="F15370" s="213" t="s">
        <v>235</v>
      </c>
    </row>
    <row r="15371" spans="1:6" x14ac:dyDescent="0.3">
      <c r="A15371" s="213">
        <v>2016</v>
      </c>
      <c r="B15371" s="213" t="s">
        <v>92</v>
      </c>
      <c r="C15371" s="213" t="s">
        <v>88</v>
      </c>
      <c r="D15371" s="213" t="s">
        <v>31</v>
      </c>
      <c r="E15371" s="213">
        <v>162</v>
      </c>
      <c r="F15371" s="213" t="s">
        <v>235</v>
      </c>
    </row>
    <row r="15372" spans="1:6" x14ac:dyDescent="0.3">
      <c r="A15372" s="213">
        <v>2016</v>
      </c>
      <c r="B15372" s="213" t="s">
        <v>92</v>
      </c>
      <c r="C15372" s="213" t="s">
        <v>88</v>
      </c>
      <c r="D15372" s="213" t="s">
        <v>64</v>
      </c>
      <c r="E15372" s="213">
        <v>245</v>
      </c>
      <c r="F15372" s="213" t="s">
        <v>235</v>
      </c>
    </row>
    <row r="15373" spans="1:6" x14ac:dyDescent="0.3">
      <c r="A15373" s="213">
        <v>2016</v>
      </c>
      <c r="B15373" s="213" t="s">
        <v>92</v>
      </c>
      <c r="C15373" s="213" t="s">
        <v>88</v>
      </c>
      <c r="D15373" s="213" t="s">
        <v>280</v>
      </c>
      <c r="E15373" s="213">
        <v>73</v>
      </c>
      <c r="F15373" s="213" t="s">
        <v>235</v>
      </c>
    </row>
    <row r="15374" spans="1:6" x14ac:dyDescent="0.3">
      <c r="A15374" s="213">
        <v>2016</v>
      </c>
      <c r="B15374" s="213" t="s">
        <v>92</v>
      </c>
      <c r="C15374" s="213" t="s">
        <v>88</v>
      </c>
      <c r="D15374" s="213" t="s">
        <v>73</v>
      </c>
      <c r="E15374" s="213">
        <v>454</v>
      </c>
      <c r="F15374" s="213" t="s">
        <v>235</v>
      </c>
    </row>
    <row r="15375" spans="1:6" x14ac:dyDescent="0.3">
      <c r="A15375" s="213">
        <v>2016</v>
      </c>
      <c r="B15375" s="213" t="s">
        <v>92</v>
      </c>
      <c r="C15375" s="213" t="s">
        <v>88</v>
      </c>
      <c r="D15375" s="213" t="s">
        <v>26</v>
      </c>
      <c r="E15375" s="213">
        <v>223</v>
      </c>
      <c r="F15375" s="213" t="s">
        <v>235</v>
      </c>
    </row>
    <row r="15376" spans="1:6" x14ac:dyDescent="0.3">
      <c r="A15376" s="213">
        <v>2016</v>
      </c>
      <c r="B15376" s="213" t="s">
        <v>92</v>
      </c>
      <c r="C15376" s="213" t="s">
        <v>88</v>
      </c>
      <c r="D15376" s="213" t="s">
        <v>32</v>
      </c>
      <c r="E15376" s="213">
        <v>206</v>
      </c>
      <c r="F15376" s="213" t="s">
        <v>235</v>
      </c>
    </row>
    <row r="15377" spans="1:6" x14ac:dyDescent="0.3">
      <c r="A15377" s="213">
        <v>2016</v>
      </c>
      <c r="B15377" s="213" t="s">
        <v>92</v>
      </c>
      <c r="C15377" s="213" t="s">
        <v>88</v>
      </c>
      <c r="D15377" s="213" t="s">
        <v>46</v>
      </c>
      <c r="E15377" s="213">
        <v>398</v>
      </c>
      <c r="F15377" s="213" t="s">
        <v>235</v>
      </c>
    </row>
    <row r="15378" spans="1:6" x14ac:dyDescent="0.3">
      <c r="A15378" s="213">
        <v>2016</v>
      </c>
      <c r="B15378" s="213" t="s">
        <v>92</v>
      </c>
      <c r="C15378" s="213" t="s">
        <v>88</v>
      </c>
      <c r="D15378" s="213" t="s">
        <v>75</v>
      </c>
      <c r="E15378" s="213">
        <v>338</v>
      </c>
      <c r="F15378" s="213" t="s">
        <v>235</v>
      </c>
    </row>
    <row r="15379" spans="1:6" x14ac:dyDescent="0.3">
      <c r="A15379" s="213">
        <v>2016</v>
      </c>
      <c r="B15379" s="213" t="s">
        <v>92</v>
      </c>
      <c r="C15379" s="213" t="s">
        <v>88</v>
      </c>
      <c r="D15379" s="213" t="s">
        <v>10</v>
      </c>
      <c r="E15379" s="213">
        <v>733</v>
      </c>
      <c r="F15379" s="213" t="s">
        <v>235</v>
      </c>
    </row>
    <row r="15380" spans="1:6" x14ac:dyDescent="0.3">
      <c r="A15380" s="213">
        <v>2016</v>
      </c>
      <c r="B15380" s="213" t="s">
        <v>92</v>
      </c>
      <c r="C15380" s="213" t="s">
        <v>88</v>
      </c>
      <c r="D15380" s="213" t="s">
        <v>291</v>
      </c>
      <c r="E15380" s="213">
        <v>70</v>
      </c>
      <c r="F15380" s="213" t="s">
        <v>235</v>
      </c>
    </row>
    <row r="15381" spans="1:6" x14ac:dyDescent="0.3">
      <c r="A15381" s="213">
        <v>2016</v>
      </c>
      <c r="B15381" s="213" t="s">
        <v>92</v>
      </c>
      <c r="C15381" s="213" t="s">
        <v>88</v>
      </c>
      <c r="D15381" s="213" t="s">
        <v>15</v>
      </c>
      <c r="E15381" s="213">
        <v>599</v>
      </c>
      <c r="F15381" s="213" t="s">
        <v>235</v>
      </c>
    </row>
    <row r="15382" spans="1:6" x14ac:dyDescent="0.3">
      <c r="A15382" s="213">
        <v>2016</v>
      </c>
      <c r="B15382" s="213" t="s">
        <v>92</v>
      </c>
      <c r="C15382" s="213" t="s">
        <v>88</v>
      </c>
      <c r="D15382" s="213" t="s">
        <v>18</v>
      </c>
      <c r="E15382" s="213">
        <v>663</v>
      </c>
      <c r="F15382" s="213" t="s">
        <v>235</v>
      </c>
    </row>
    <row r="15383" spans="1:6" x14ac:dyDescent="0.3">
      <c r="A15383" s="213">
        <v>2016</v>
      </c>
      <c r="B15383" s="213" t="s">
        <v>92</v>
      </c>
      <c r="C15383" s="213" t="s">
        <v>88</v>
      </c>
      <c r="D15383" s="213" t="s">
        <v>77</v>
      </c>
      <c r="E15383" s="213">
        <v>217</v>
      </c>
      <c r="F15383" s="213" t="s">
        <v>235</v>
      </c>
    </row>
    <row r="15384" spans="1:6" x14ac:dyDescent="0.3">
      <c r="A15384" s="213">
        <v>2016</v>
      </c>
      <c r="B15384" s="213" t="s">
        <v>92</v>
      </c>
      <c r="C15384" s="213" t="s">
        <v>88</v>
      </c>
      <c r="D15384" s="213" t="s">
        <v>71</v>
      </c>
      <c r="E15384" s="213">
        <v>209</v>
      </c>
      <c r="F15384" s="213" t="s">
        <v>235</v>
      </c>
    </row>
    <row r="15385" spans="1:6" x14ac:dyDescent="0.3">
      <c r="A15385" s="213">
        <v>2016</v>
      </c>
      <c r="B15385" s="213" t="s">
        <v>92</v>
      </c>
      <c r="C15385" s="213" t="s">
        <v>88</v>
      </c>
      <c r="D15385" s="213" t="s">
        <v>52</v>
      </c>
      <c r="E15385" s="213">
        <v>49</v>
      </c>
      <c r="F15385" s="213" t="s">
        <v>235</v>
      </c>
    </row>
    <row r="15386" spans="1:6" x14ac:dyDescent="0.3">
      <c r="A15386" s="213">
        <v>2016</v>
      </c>
      <c r="B15386" s="213" t="s">
        <v>92</v>
      </c>
      <c r="C15386" s="213" t="s">
        <v>88</v>
      </c>
      <c r="D15386" s="213" t="s">
        <v>20</v>
      </c>
      <c r="E15386" s="213">
        <v>334</v>
      </c>
      <c r="F15386" s="213" t="s">
        <v>235</v>
      </c>
    </row>
    <row r="15387" spans="1:6" x14ac:dyDescent="0.3">
      <c r="A15387" s="213">
        <v>2016</v>
      </c>
      <c r="B15387" s="213" t="s">
        <v>92</v>
      </c>
      <c r="C15387" s="213" t="s">
        <v>88</v>
      </c>
      <c r="D15387" s="213" t="s">
        <v>95</v>
      </c>
      <c r="E15387" s="213">
        <v>543</v>
      </c>
      <c r="F15387" s="213" t="s">
        <v>235</v>
      </c>
    </row>
    <row r="15388" spans="1:6" x14ac:dyDescent="0.3">
      <c r="A15388" s="213">
        <v>2016</v>
      </c>
      <c r="B15388" s="213" t="s">
        <v>92</v>
      </c>
      <c r="C15388" s="213" t="s">
        <v>88</v>
      </c>
      <c r="D15388" s="213" t="s">
        <v>30</v>
      </c>
      <c r="E15388" s="213">
        <v>63</v>
      </c>
      <c r="F15388" s="213" t="s">
        <v>235</v>
      </c>
    </row>
    <row r="15389" spans="1:6" x14ac:dyDescent="0.3">
      <c r="A15389" s="213">
        <v>2016</v>
      </c>
      <c r="B15389" s="213" t="s">
        <v>92</v>
      </c>
      <c r="C15389" s="213" t="s">
        <v>88</v>
      </c>
      <c r="D15389" s="213" t="s">
        <v>281</v>
      </c>
      <c r="E15389" s="292">
        <v>1753</v>
      </c>
      <c r="F15389" s="213" t="s">
        <v>235</v>
      </c>
    </row>
    <row r="15390" spans="1:6" x14ac:dyDescent="0.3">
      <c r="A15390" s="213">
        <v>2016</v>
      </c>
      <c r="B15390" s="213" t="s">
        <v>92</v>
      </c>
      <c r="C15390" s="213" t="s">
        <v>88</v>
      </c>
      <c r="D15390" s="213" t="s">
        <v>282</v>
      </c>
      <c r="E15390" s="213">
        <v>112</v>
      </c>
      <c r="F15390" s="213" t="s">
        <v>235</v>
      </c>
    </row>
    <row r="15391" spans="1:6" x14ac:dyDescent="0.3">
      <c r="A15391" s="213">
        <v>2016</v>
      </c>
      <c r="B15391" s="213" t="s">
        <v>92</v>
      </c>
      <c r="C15391" s="213" t="s">
        <v>88</v>
      </c>
      <c r="D15391" s="213" t="s">
        <v>145</v>
      </c>
      <c r="E15391" s="292">
        <v>7153</v>
      </c>
      <c r="F15391" s="213" t="s">
        <v>235</v>
      </c>
    </row>
    <row r="15392" spans="1:6" x14ac:dyDescent="0.3">
      <c r="A15392" s="213">
        <v>2016</v>
      </c>
      <c r="B15392" s="213" t="s">
        <v>92</v>
      </c>
      <c r="C15392" s="213" t="s">
        <v>88</v>
      </c>
      <c r="D15392" s="213" t="s">
        <v>146</v>
      </c>
      <c r="E15392" s="292">
        <v>3642</v>
      </c>
      <c r="F15392" s="213" t="s">
        <v>235</v>
      </c>
    </row>
    <row r="15393" spans="1:6" x14ac:dyDescent="0.3">
      <c r="A15393" s="213">
        <v>2016</v>
      </c>
      <c r="B15393" s="213" t="s">
        <v>92</v>
      </c>
      <c r="C15393" s="213" t="s">
        <v>88</v>
      </c>
      <c r="D15393" s="213" t="s">
        <v>147</v>
      </c>
      <c r="E15393" s="292">
        <v>8392</v>
      </c>
      <c r="F15393" s="213" t="s">
        <v>235</v>
      </c>
    </row>
    <row r="15394" spans="1:6" x14ac:dyDescent="0.3">
      <c r="A15394" s="213">
        <v>2016</v>
      </c>
      <c r="B15394" s="213" t="s">
        <v>92</v>
      </c>
      <c r="C15394" s="213" t="s">
        <v>89</v>
      </c>
      <c r="D15394" s="213" t="s">
        <v>79</v>
      </c>
      <c r="E15394" s="213">
        <v>245</v>
      </c>
      <c r="F15394" s="213" t="s">
        <v>235</v>
      </c>
    </row>
    <row r="15395" spans="1:6" x14ac:dyDescent="0.3">
      <c r="A15395" s="213">
        <v>2016</v>
      </c>
      <c r="B15395" s="213" t="s">
        <v>92</v>
      </c>
      <c r="C15395" s="213" t="s">
        <v>89</v>
      </c>
      <c r="D15395" s="213" t="s">
        <v>17</v>
      </c>
      <c r="E15395" s="213">
        <v>150</v>
      </c>
      <c r="F15395" s="213" t="s">
        <v>235</v>
      </c>
    </row>
    <row r="15396" spans="1:6" x14ac:dyDescent="0.3">
      <c r="A15396" s="213">
        <v>2016</v>
      </c>
      <c r="B15396" s="213" t="s">
        <v>92</v>
      </c>
      <c r="C15396" s="213" t="s">
        <v>89</v>
      </c>
      <c r="D15396" s="213" t="s">
        <v>11</v>
      </c>
      <c r="E15396" s="213">
        <v>288</v>
      </c>
      <c r="F15396" s="213" t="s">
        <v>235</v>
      </c>
    </row>
    <row r="15397" spans="1:6" x14ac:dyDescent="0.3">
      <c r="A15397" s="213">
        <v>2016</v>
      </c>
      <c r="B15397" s="213" t="s">
        <v>92</v>
      </c>
      <c r="C15397" s="213" t="s">
        <v>89</v>
      </c>
      <c r="D15397" s="213" t="s">
        <v>56</v>
      </c>
      <c r="E15397" s="213">
        <v>59</v>
      </c>
      <c r="F15397" s="213" t="s">
        <v>235</v>
      </c>
    </row>
    <row r="15398" spans="1:6" x14ac:dyDescent="0.3">
      <c r="A15398" s="213">
        <v>2016</v>
      </c>
      <c r="B15398" s="213" t="s">
        <v>92</v>
      </c>
      <c r="C15398" s="213" t="s">
        <v>89</v>
      </c>
      <c r="D15398" s="213" t="s">
        <v>29</v>
      </c>
      <c r="E15398" s="213">
        <v>66</v>
      </c>
      <c r="F15398" s="213" t="s">
        <v>235</v>
      </c>
    </row>
    <row r="15399" spans="1:6" x14ac:dyDescent="0.3">
      <c r="A15399" s="213">
        <v>2016</v>
      </c>
      <c r="B15399" s="213" t="s">
        <v>92</v>
      </c>
      <c r="C15399" s="213" t="s">
        <v>89</v>
      </c>
      <c r="D15399" s="213" t="s">
        <v>47</v>
      </c>
      <c r="E15399" s="213">
        <v>178</v>
      </c>
      <c r="F15399" s="213" t="s">
        <v>235</v>
      </c>
    </row>
    <row r="15400" spans="1:6" x14ac:dyDescent="0.3">
      <c r="A15400" s="213">
        <v>2016</v>
      </c>
      <c r="B15400" s="213" t="s">
        <v>92</v>
      </c>
      <c r="C15400" s="213" t="s">
        <v>89</v>
      </c>
      <c r="D15400" s="213" t="s">
        <v>57</v>
      </c>
      <c r="E15400" s="213">
        <v>33</v>
      </c>
      <c r="F15400" s="213" t="s">
        <v>235</v>
      </c>
    </row>
    <row r="15401" spans="1:6" x14ac:dyDescent="0.3">
      <c r="A15401" s="213">
        <v>2016</v>
      </c>
      <c r="B15401" s="213" t="s">
        <v>92</v>
      </c>
      <c r="C15401" s="213" t="s">
        <v>89</v>
      </c>
      <c r="D15401" s="213" t="s">
        <v>74</v>
      </c>
      <c r="E15401" s="213">
        <v>212</v>
      </c>
      <c r="F15401" s="213" t="s">
        <v>235</v>
      </c>
    </row>
    <row r="15402" spans="1:6" x14ac:dyDescent="0.3">
      <c r="A15402" s="213">
        <v>2016</v>
      </c>
      <c r="B15402" s="213" t="s">
        <v>92</v>
      </c>
      <c r="C15402" s="213" t="s">
        <v>89</v>
      </c>
      <c r="D15402" s="213" t="s">
        <v>33</v>
      </c>
      <c r="E15402" s="213">
        <v>51</v>
      </c>
      <c r="F15402" s="213" t="s">
        <v>235</v>
      </c>
    </row>
    <row r="15403" spans="1:6" x14ac:dyDescent="0.3">
      <c r="A15403" s="213">
        <v>2016</v>
      </c>
      <c r="B15403" s="213" t="s">
        <v>92</v>
      </c>
      <c r="C15403" s="213" t="s">
        <v>89</v>
      </c>
      <c r="D15403" s="213" t="s">
        <v>60</v>
      </c>
      <c r="E15403" s="213">
        <v>58</v>
      </c>
      <c r="F15403" s="213" t="s">
        <v>235</v>
      </c>
    </row>
    <row r="15404" spans="1:6" x14ac:dyDescent="0.3">
      <c r="A15404" s="213">
        <v>2016</v>
      </c>
      <c r="B15404" s="213" t="s">
        <v>92</v>
      </c>
      <c r="C15404" s="213" t="s">
        <v>89</v>
      </c>
      <c r="D15404" s="213" t="s">
        <v>25</v>
      </c>
      <c r="E15404" s="213">
        <v>182</v>
      </c>
      <c r="F15404" s="213" t="s">
        <v>235</v>
      </c>
    </row>
    <row r="15405" spans="1:6" x14ac:dyDescent="0.3">
      <c r="A15405" s="213">
        <v>2016</v>
      </c>
      <c r="B15405" s="213" t="s">
        <v>92</v>
      </c>
      <c r="C15405" s="213" t="s">
        <v>89</v>
      </c>
      <c r="D15405" s="213" t="s">
        <v>7</v>
      </c>
      <c r="E15405" s="213">
        <v>211</v>
      </c>
      <c r="F15405" s="213" t="s">
        <v>235</v>
      </c>
    </row>
    <row r="15406" spans="1:6" x14ac:dyDescent="0.3">
      <c r="A15406" s="213">
        <v>2016</v>
      </c>
      <c r="B15406" s="213" t="s">
        <v>92</v>
      </c>
      <c r="C15406" s="213" t="s">
        <v>89</v>
      </c>
      <c r="D15406" s="213" t="s">
        <v>36</v>
      </c>
      <c r="E15406" s="213">
        <v>52</v>
      </c>
      <c r="F15406" s="213" t="s">
        <v>235</v>
      </c>
    </row>
    <row r="15407" spans="1:6" x14ac:dyDescent="0.3">
      <c r="A15407" s="213">
        <v>2016</v>
      </c>
      <c r="B15407" s="213" t="s">
        <v>92</v>
      </c>
      <c r="C15407" s="213" t="s">
        <v>89</v>
      </c>
      <c r="D15407" s="213" t="s">
        <v>21</v>
      </c>
      <c r="E15407" s="213">
        <v>72</v>
      </c>
      <c r="F15407" s="213" t="s">
        <v>235</v>
      </c>
    </row>
    <row r="15408" spans="1:6" x14ac:dyDescent="0.3">
      <c r="A15408" s="213">
        <v>2016</v>
      </c>
      <c r="B15408" s="213" t="s">
        <v>92</v>
      </c>
      <c r="C15408" s="213" t="s">
        <v>89</v>
      </c>
      <c r="D15408" s="213" t="s">
        <v>16</v>
      </c>
      <c r="E15408" s="213">
        <v>164</v>
      </c>
      <c r="F15408" s="213" t="s">
        <v>235</v>
      </c>
    </row>
    <row r="15409" spans="1:6" x14ac:dyDescent="0.3">
      <c r="A15409" s="213">
        <v>2016</v>
      </c>
      <c r="B15409" s="213" t="s">
        <v>92</v>
      </c>
      <c r="C15409" s="213" t="s">
        <v>89</v>
      </c>
      <c r="D15409" s="213" t="s">
        <v>2</v>
      </c>
      <c r="E15409" s="213">
        <v>382</v>
      </c>
      <c r="F15409" s="213" t="s">
        <v>235</v>
      </c>
    </row>
    <row r="15410" spans="1:6" x14ac:dyDescent="0.3">
      <c r="A15410" s="213">
        <v>2016</v>
      </c>
      <c r="B15410" s="213" t="s">
        <v>92</v>
      </c>
      <c r="C15410" s="213" t="s">
        <v>89</v>
      </c>
      <c r="D15410" s="213" t="s">
        <v>4</v>
      </c>
      <c r="E15410" s="213">
        <v>396</v>
      </c>
      <c r="F15410" s="213" t="s">
        <v>235</v>
      </c>
    </row>
    <row r="15411" spans="1:6" x14ac:dyDescent="0.3">
      <c r="A15411" s="213">
        <v>2016</v>
      </c>
      <c r="B15411" s="213" t="s">
        <v>92</v>
      </c>
      <c r="C15411" s="213" t="s">
        <v>89</v>
      </c>
      <c r="D15411" s="213" t="s">
        <v>275</v>
      </c>
      <c r="E15411" s="213">
        <v>34</v>
      </c>
      <c r="F15411" s="213" t="s">
        <v>235</v>
      </c>
    </row>
    <row r="15412" spans="1:6" x14ac:dyDescent="0.3">
      <c r="A15412" s="213">
        <v>2016</v>
      </c>
      <c r="B15412" s="213" t="s">
        <v>92</v>
      </c>
      <c r="C15412" s="213" t="s">
        <v>89</v>
      </c>
      <c r="D15412" s="213" t="s">
        <v>8</v>
      </c>
      <c r="E15412" s="213">
        <v>123</v>
      </c>
      <c r="F15412" s="213" t="s">
        <v>235</v>
      </c>
    </row>
    <row r="15413" spans="1:6" x14ac:dyDescent="0.3">
      <c r="A15413" s="213">
        <v>2016</v>
      </c>
      <c r="B15413" s="213" t="s">
        <v>92</v>
      </c>
      <c r="C15413" s="213" t="s">
        <v>89</v>
      </c>
      <c r="D15413" s="213" t="s">
        <v>78</v>
      </c>
      <c r="E15413" s="213">
        <v>164</v>
      </c>
      <c r="F15413" s="213" t="s">
        <v>235</v>
      </c>
    </row>
    <row r="15414" spans="1:6" x14ac:dyDescent="0.3">
      <c r="A15414" s="213">
        <v>2016</v>
      </c>
      <c r="B15414" s="213" t="s">
        <v>92</v>
      </c>
      <c r="C15414" s="213" t="s">
        <v>89</v>
      </c>
      <c r="D15414" s="213" t="s">
        <v>27</v>
      </c>
      <c r="E15414" s="213">
        <v>134</v>
      </c>
      <c r="F15414" s="213" t="s">
        <v>235</v>
      </c>
    </row>
    <row r="15415" spans="1:6" x14ac:dyDescent="0.3">
      <c r="A15415" s="213">
        <v>2016</v>
      </c>
      <c r="B15415" s="213" t="s">
        <v>92</v>
      </c>
      <c r="C15415" s="213" t="s">
        <v>89</v>
      </c>
      <c r="D15415" s="213" t="s">
        <v>13</v>
      </c>
      <c r="E15415" s="213">
        <v>51</v>
      </c>
      <c r="F15415" s="213" t="s">
        <v>235</v>
      </c>
    </row>
    <row r="15416" spans="1:6" x14ac:dyDescent="0.3">
      <c r="A15416" s="213">
        <v>2016</v>
      </c>
      <c r="B15416" s="213" t="s">
        <v>92</v>
      </c>
      <c r="C15416" s="213" t="s">
        <v>89</v>
      </c>
      <c r="D15416" s="213" t="s">
        <v>70</v>
      </c>
      <c r="E15416" s="213">
        <v>161</v>
      </c>
      <c r="F15416" s="213" t="s">
        <v>235</v>
      </c>
    </row>
    <row r="15417" spans="1:6" x14ac:dyDescent="0.3">
      <c r="A15417" s="213">
        <v>2016</v>
      </c>
      <c r="B15417" s="213" t="s">
        <v>92</v>
      </c>
      <c r="C15417" s="213" t="s">
        <v>89</v>
      </c>
      <c r="D15417" s="213" t="s">
        <v>72</v>
      </c>
      <c r="E15417" s="213">
        <v>38</v>
      </c>
      <c r="F15417" s="213" t="s">
        <v>235</v>
      </c>
    </row>
    <row r="15418" spans="1:6" x14ac:dyDescent="0.3">
      <c r="A15418" s="213">
        <v>2016</v>
      </c>
      <c r="B15418" s="213" t="s">
        <v>92</v>
      </c>
      <c r="C15418" s="213" t="s">
        <v>89</v>
      </c>
      <c r="D15418" s="213" t="s">
        <v>6</v>
      </c>
      <c r="E15418" s="213">
        <v>353</v>
      </c>
      <c r="F15418" s="213" t="s">
        <v>235</v>
      </c>
    </row>
    <row r="15419" spans="1:6" x14ac:dyDescent="0.3">
      <c r="A15419" s="213">
        <v>2016</v>
      </c>
      <c r="B15419" s="213" t="s">
        <v>92</v>
      </c>
      <c r="C15419" s="213" t="s">
        <v>89</v>
      </c>
      <c r="D15419" s="213" t="s">
        <v>62</v>
      </c>
      <c r="E15419" s="213">
        <v>116</v>
      </c>
      <c r="F15419" s="213" t="s">
        <v>235</v>
      </c>
    </row>
    <row r="15420" spans="1:6" x14ac:dyDescent="0.3">
      <c r="A15420" s="213">
        <v>2016</v>
      </c>
      <c r="B15420" s="213" t="s">
        <v>92</v>
      </c>
      <c r="C15420" s="213" t="s">
        <v>89</v>
      </c>
      <c r="D15420" s="213" t="s">
        <v>5</v>
      </c>
      <c r="E15420" s="213">
        <v>263</v>
      </c>
      <c r="F15420" s="213" t="s">
        <v>235</v>
      </c>
    </row>
    <row r="15421" spans="1:6" x14ac:dyDescent="0.3">
      <c r="A15421" s="213">
        <v>2016</v>
      </c>
      <c r="B15421" s="213" t="s">
        <v>92</v>
      </c>
      <c r="C15421" s="213" t="s">
        <v>89</v>
      </c>
      <c r="D15421" s="213" t="s">
        <v>76</v>
      </c>
      <c r="E15421" s="213">
        <v>159</v>
      </c>
      <c r="F15421" s="213" t="s">
        <v>235</v>
      </c>
    </row>
    <row r="15422" spans="1:6" x14ac:dyDescent="0.3">
      <c r="A15422" s="213">
        <v>2016</v>
      </c>
      <c r="B15422" s="213" t="s">
        <v>92</v>
      </c>
      <c r="C15422" s="213" t="s">
        <v>89</v>
      </c>
      <c r="D15422" s="213" t="s">
        <v>43</v>
      </c>
      <c r="E15422" s="213">
        <v>33</v>
      </c>
      <c r="F15422" s="213" t="s">
        <v>235</v>
      </c>
    </row>
    <row r="15423" spans="1:6" x14ac:dyDescent="0.3">
      <c r="A15423" s="213">
        <v>2016</v>
      </c>
      <c r="B15423" s="213" t="s">
        <v>92</v>
      </c>
      <c r="C15423" s="213" t="s">
        <v>89</v>
      </c>
      <c r="D15423" s="213" t="s">
        <v>65</v>
      </c>
      <c r="E15423" s="213">
        <v>40</v>
      </c>
      <c r="F15423" s="213" t="s">
        <v>235</v>
      </c>
    </row>
    <row r="15424" spans="1:6" x14ac:dyDescent="0.3">
      <c r="A15424" s="213">
        <v>2016</v>
      </c>
      <c r="B15424" s="213" t="s">
        <v>92</v>
      </c>
      <c r="C15424" s="213" t="s">
        <v>89</v>
      </c>
      <c r="D15424" s="213" t="s">
        <v>22</v>
      </c>
      <c r="E15424" s="213">
        <v>49</v>
      </c>
      <c r="F15424" s="213" t="s">
        <v>235</v>
      </c>
    </row>
    <row r="15425" spans="1:6" x14ac:dyDescent="0.3">
      <c r="A15425" s="213">
        <v>2016</v>
      </c>
      <c r="B15425" s="213" t="s">
        <v>92</v>
      </c>
      <c r="C15425" s="213" t="s">
        <v>89</v>
      </c>
      <c r="D15425" s="213" t="s">
        <v>23</v>
      </c>
      <c r="E15425" s="213">
        <v>67</v>
      </c>
      <c r="F15425" s="213" t="s">
        <v>235</v>
      </c>
    </row>
    <row r="15426" spans="1:6" x14ac:dyDescent="0.3">
      <c r="A15426" s="213">
        <v>2016</v>
      </c>
      <c r="B15426" s="213" t="s">
        <v>92</v>
      </c>
      <c r="C15426" s="213" t="s">
        <v>89</v>
      </c>
      <c r="D15426" s="213" t="s">
        <v>12</v>
      </c>
      <c r="E15426" s="213">
        <v>53</v>
      </c>
      <c r="F15426" s="213" t="s">
        <v>235</v>
      </c>
    </row>
    <row r="15427" spans="1:6" x14ac:dyDescent="0.3">
      <c r="A15427" s="213">
        <v>2016</v>
      </c>
      <c r="B15427" s="213" t="s">
        <v>92</v>
      </c>
      <c r="C15427" s="213" t="s">
        <v>89</v>
      </c>
      <c r="D15427" s="213" t="s">
        <v>278</v>
      </c>
      <c r="E15427" s="213">
        <v>98</v>
      </c>
      <c r="F15427" s="213" t="s">
        <v>235</v>
      </c>
    </row>
    <row r="15428" spans="1:6" x14ac:dyDescent="0.3">
      <c r="A15428" s="213">
        <v>2016</v>
      </c>
      <c r="B15428" s="213" t="s">
        <v>92</v>
      </c>
      <c r="C15428" s="213" t="s">
        <v>89</v>
      </c>
      <c r="D15428" s="213" t="s">
        <v>19</v>
      </c>
      <c r="E15428" s="213">
        <v>72</v>
      </c>
      <c r="F15428" s="213" t="s">
        <v>235</v>
      </c>
    </row>
    <row r="15429" spans="1:6" x14ac:dyDescent="0.3">
      <c r="A15429" s="213">
        <v>2016</v>
      </c>
      <c r="B15429" s="213" t="s">
        <v>92</v>
      </c>
      <c r="C15429" s="213" t="s">
        <v>89</v>
      </c>
      <c r="D15429" s="213" t="s">
        <v>48</v>
      </c>
      <c r="E15429" s="213">
        <v>55</v>
      </c>
      <c r="F15429" s="213" t="s">
        <v>235</v>
      </c>
    </row>
    <row r="15430" spans="1:6" x14ac:dyDescent="0.3">
      <c r="A15430" s="213">
        <v>2016</v>
      </c>
      <c r="B15430" s="213" t="s">
        <v>92</v>
      </c>
      <c r="C15430" s="213" t="s">
        <v>89</v>
      </c>
      <c r="D15430" s="213" t="s">
        <v>34</v>
      </c>
      <c r="E15430" s="213">
        <v>38</v>
      </c>
      <c r="F15430" s="213" t="s">
        <v>235</v>
      </c>
    </row>
    <row r="15431" spans="1:6" x14ac:dyDescent="0.3">
      <c r="A15431" s="213">
        <v>2016</v>
      </c>
      <c r="B15431" s="213" t="s">
        <v>92</v>
      </c>
      <c r="C15431" s="213" t="s">
        <v>89</v>
      </c>
      <c r="D15431" s="213" t="s">
        <v>3</v>
      </c>
      <c r="E15431" s="213">
        <v>358</v>
      </c>
      <c r="F15431" s="213" t="s">
        <v>235</v>
      </c>
    </row>
    <row r="15432" spans="1:6" x14ac:dyDescent="0.3">
      <c r="A15432" s="213">
        <v>2016</v>
      </c>
      <c r="B15432" s="213" t="s">
        <v>92</v>
      </c>
      <c r="C15432" s="213" t="s">
        <v>89</v>
      </c>
      <c r="D15432" s="213" t="s">
        <v>80</v>
      </c>
      <c r="E15432" s="213">
        <v>100</v>
      </c>
      <c r="F15432" s="213" t="s">
        <v>235</v>
      </c>
    </row>
    <row r="15433" spans="1:6" x14ac:dyDescent="0.3">
      <c r="A15433" s="213">
        <v>2016</v>
      </c>
      <c r="B15433" s="213" t="s">
        <v>92</v>
      </c>
      <c r="C15433" s="213" t="s">
        <v>89</v>
      </c>
      <c r="D15433" s="213" t="s">
        <v>39</v>
      </c>
      <c r="E15433" s="213">
        <v>53</v>
      </c>
      <c r="F15433" s="213" t="s">
        <v>235</v>
      </c>
    </row>
    <row r="15434" spans="1:6" x14ac:dyDescent="0.3">
      <c r="A15434" s="213">
        <v>2016</v>
      </c>
      <c r="B15434" s="213" t="s">
        <v>92</v>
      </c>
      <c r="C15434" s="213" t="s">
        <v>89</v>
      </c>
      <c r="D15434" s="213" t="s">
        <v>14</v>
      </c>
      <c r="E15434" s="213">
        <v>220</v>
      </c>
      <c r="F15434" s="213" t="s">
        <v>235</v>
      </c>
    </row>
    <row r="15435" spans="1:6" x14ac:dyDescent="0.3">
      <c r="A15435" s="213">
        <v>2016</v>
      </c>
      <c r="B15435" s="213" t="s">
        <v>92</v>
      </c>
      <c r="C15435" s="213" t="s">
        <v>89</v>
      </c>
      <c r="D15435" s="213" t="s">
        <v>68</v>
      </c>
      <c r="E15435" s="213">
        <v>41</v>
      </c>
      <c r="F15435" s="213" t="s">
        <v>235</v>
      </c>
    </row>
    <row r="15436" spans="1:6" x14ac:dyDescent="0.3">
      <c r="A15436" s="213">
        <v>2016</v>
      </c>
      <c r="B15436" s="213" t="s">
        <v>92</v>
      </c>
      <c r="C15436" s="213" t="s">
        <v>89</v>
      </c>
      <c r="D15436" s="213" t="s">
        <v>69</v>
      </c>
      <c r="E15436" s="213">
        <v>37</v>
      </c>
      <c r="F15436" s="213" t="s">
        <v>235</v>
      </c>
    </row>
    <row r="15437" spans="1:6" x14ac:dyDescent="0.3">
      <c r="A15437" s="213">
        <v>2016</v>
      </c>
      <c r="B15437" s="213" t="s">
        <v>92</v>
      </c>
      <c r="C15437" s="213" t="s">
        <v>89</v>
      </c>
      <c r="D15437" s="213" t="s">
        <v>24</v>
      </c>
      <c r="E15437" s="213">
        <v>228</v>
      </c>
      <c r="F15437" s="213" t="s">
        <v>235</v>
      </c>
    </row>
    <row r="15438" spans="1:6" x14ac:dyDescent="0.3">
      <c r="A15438" s="213">
        <v>2016</v>
      </c>
      <c r="B15438" s="213" t="s">
        <v>92</v>
      </c>
      <c r="C15438" s="213" t="s">
        <v>89</v>
      </c>
      <c r="D15438" s="213" t="s">
        <v>9</v>
      </c>
      <c r="E15438" s="213">
        <v>162</v>
      </c>
      <c r="F15438" s="213" t="s">
        <v>235</v>
      </c>
    </row>
    <row r="15439" spans="1:6" x14ac:dyDescent="0.3">
      <c r="A15439" s="213">
        <v>2016</v>
      </c>
      <c r="B15439" s="213" t="s">
        <v>92</v>
      </c>
      <c r="C15439" s="213" t="s">
        <v>89</v>
      </c>
      <c r="D15439" s="213" t="s">
        <v>67</v>
      </c>
      <c r="E15439" s="213">
        <v>55</v>
      </c>
      <c r="F15439" s="213" t="s">
        <v>235</v>
      </c>
    </row>
    <row r="15440" spans="1:6" x14ac:dyDescent="0.3">
      <c r="A15440" s="213">
        <v>2016</v>
      </c>
      <c r="B15440" s="213" t="s">
        <v>92</v>
      </c>
      <c r="C15440" s="213" t="s">
        <v>89</v>
      </c>
      <c r="D15440" s="213" t="s">
        <v>28</v>
      </c>
      <c r="E15440" s="213">
        <v>103</v>
      </c>
      <c r="F15440" s="213" t="s">
        <v>235</v>
      </c>
    </row>
    <row r="15441" spans="1:6" x14ac:dyDescent="0.3">
      <c r="A15441" s="213">
        <v>2016</v>
      </c>
      <c r="B15441" s="213" t="s">
        <v>92</v>
      </c>
      <c r="C15441" s="213" t="s">
        <v>89</v>
      </c>
      <c r="D15441" s="213" t="s">
        <v>31</v>
      </c>
      <c r="E15441" s="213">
        <v>66</v>
      </c>
      <c r="F15441" s="213" t="s">
        <v>235</v>
      </c>
    </row>
    <row r="15442" spans="1:6" x14ac:dyDescent="0.3">
      <c r="A15442" s="213">
        <v>2016</v>
      </c>
      <c r="B15442" s="213" t="s">
        <v>92</v>
      </c>
      <c r="C15442" s="213" t="s">
        <v>89</v>
      </c>
      <c r="D15442" s="213" t="s">
        <v>64</v>
      </c>
      <c r="E15442" s="213">
        <v>92</v>
      </c>
      <c r="F15442" s="213" t="s">
        <v>235</v>
      </c>
    </row>
    <row r="15443" spans="1:6" x14ac:dyDescent="0.3">
      <c r="A15443" s="213">
        <v>2016</v>
      </c>
      <c r="B15443" s="213" t="s">
        <v>92</v>
      </c>
      <c r="C15443" s="213" t="s">
        <v>89</v>
      </c>
      <c r="D15443" s="213" t="s">
        <v>280</v>
      </c>
      <c r="E15443" s="213">
        <v>39</v>
      </c>
      <c r="F15443" s="213" t="s">
        <v>235</v>
      </c>
    </row>
    <row r="15444" spans="1:6" x14ac:dyDescent="0.3">
      <c r="A15444" s="213">
        <v>2016</v>
      </c>
      <c r="B15444" s="213" t="s">
        <v>92</v>
      </c>
      <c r="C15444" s="213" t="s">
        <v>89</v>
      </c>
      <c r="D15444" s="213" t="s">
        <v>73</v>
      </c>
      <c r="E15444" s="213">
        <v>147</v>
      </c>
      <c r="F15444" s="213" t="s">
        <v>235</v>
      </c>
    </row>
    <row r="15445" spans="1:6" x14ac:dyDescent="0.3">
      <c r="A15445" s="213">
        <v>2016</v>
      </c>
      <c r="B15445" s="213" t="s">
        <v>92</v>
      </c>
      <c r="C15445" s="213" t="s">
        <v>89</v>
      </c>
      <c r="D15445" s="213" t="s">
        <v>26</v>
      </c>
      <c r="E15445" s="213">
        <v>77</v>
      </c>
      <c r="F15445" s="213" t="s">
        <v>235</v>
      </c>
    </row>
    <row r="15446" spans="1:6" x14ac:dyDescent="0.3">
      <c r="A15446" s="213">
        <v>2016</v>
      </c>
      <c r="B15446" s="213" t="s">
        <v>92</v>
      </c>
      <c r="C15446" s="213" t="s">
        <v>89</v>
      </c>
      <c r="D15446" s="213" t="s">
        <v>32</v>
      </c>
      <c r="E15446" s="213">
        <v>66</v>
      </c>
      <c r="F15446" s="213" t="s">
        <v>235</v>
      </c>
    </row>
    <row r="15447" spans="1:6" x14ac:dyDescent="0.3">
      <c r="A15447" s="213">
        <v>2016</v>
      </c>
      <c r="B15447" s="213" t="s">
        <v>92</v>
      </c>
      <c r="C15447" s="213" t="s">
        <v>89</v>
      </c>
      <c r="D15447" s="213" t="s">
        <v>46</v>
      </c>
      <c r="E15447" s="213">
        <v>151</v>
      </c>
      <c r="F15447" s="213" t="s">
        <v>235</v>
      </c>
    </row>
    <row r="15448" spans="1:6" x14ac:dyDescent="0.3">
      <c r="A15448" s="213">
        <v>2016</v>
      </c>
      <c r="B15448" s="213" t="s">
        <v>92</v>
      </c>
      <c r="C15448" s="213" t="s">
        <v>89</v>
      </c>
      <c r="D15448" s="213" t="s">
        <v>75</v>
      </c>
      <c r="E15448" s="213">
        <v>126</v>
      </c>
      <c r="F15448" s="213" t="s">
        <v>235</v>
      </c>
    </row>
    <row r="15449" spans="1:6" x14ac:dyDescent="0.3">
      <c r="A15449" s="213">
        <v>2016</v>
      </c>
      <c r="B15449" s="213" t="s">
        <v>92</v>
      </c>
      <c r="C15449" s="213" t="s">
        <v>89</v>
      </c>
      <c r="D15449" s="213" t="s">
        <v>10</v>
      </c>
      <c r="E15449" s="213">
        <v>301</v>
      </c>
      <c r="F15449" s="213" t="s">
        <v>235</v>
      </c>
    </row>
    <row r="15450" spans="1:6" x14ac:dyDescent="0.3">
      <c r="A15450" s="213">
        <v>2016</v>
      </c>
      <c r="B15450" s="213" t="s">
        <v>92</v>
      </c>
      <c r="C15450" s="213" t="s">
        <v>89</v>
      </c>
      <c r="D15450" s="213" t="s">
        <v>15</v>
      </c>
      <c r="E15450" s="213">
        <v>236</v>
      </c>
      <c r="F15450" s="213" t="s">
        <v>235</v>
      </c>
    </row>
    <row r="15451" spans="1:6" x14ac:dyDescent="0.3">
      <c r="A15451" s="213">
        <v>2016</v>
      </c>
      <c r="B15451" s="213" t="s">
        <v>92</v>
      </c>
      <c r="C15451" s="213" t="s">
        <v>89</v>
      </c>
      <c r="D15451" s="213" t="s">
        <v>18</v>
      </c>
      <c r="E15451" s="213">
        <v>242</v>
      </c>
      <c r="F15451" s="213" t="s">
        <v>235</v>
      </c>
    </row>
    <row r="15452" spans="1:6" x14ac:dyDescent="0.3">
      <c r="A15452" s="213">
        <v>2016</v>
      </c>
      <c r="B15452" s="213" t="s">
        <v>92</v>
      </c>
      <c r="C15452" s="213" t="s">
        <v>89</v>
      </c>
      <c r="D15452" s="213" t="s">
        <v>77</v>
      </c>
      <c r="E15452" s="213">
        <v>86</v>
      </c>
      <c r="F15452" s="213" t="s">
        <v>235</v>
      </c>
    </row>
    <row r="15453" spans="1:6" x14ac:dyDescent="0.3">
      <c r="A15453" s="213">
        <v>2016</v>
      </c>
      <c r="B15453" s="213" t="s">
        <v>92</v>
      </c>
      <c r="C15453" s="213" t="s">
        <v>89</v>
      </c>
      <c r="D15453" s="213" t="s">
        <v>71</v>
      </c>
      <c r="E15453" s="213">
        <v>92</v>
      </c>
      <c r="F15453" s="213" t="s">
        <v>235</v>
      </c>
    </row>
    <row r="15454" spans="1:6" x14ac:dyDescent="0.3">
      <c r="A15454" s="213">
        <v>2016</v>
      </c>
      <c r="B15454" s="213" t="s">
        <v>92</v>
      </c>
      <c r="C15454" s="213" t="s">
        <v>89</v>
      </c>
      <c r="D15454" s="213" t="s">
        <v>20</v>
      </c>
      <c r="E15454" s="213">
        <v>154</v>
      </c>
      <c r="F15454" s="213" t="s">
        <v>235</v>
      </c>
    </row>
    <row r="15455" spans="1:6" x14ac:dyDescent="0.3">
      <c r="A15455" s="213">
        <v>2016</v>
      </c>
      <c r="B15455" s="213" t="s">
        <v>92</v>
      </c>
      <c r="C15455" s="213" t="s">
        <v>89</v>
      </c>
      <c r="D15455" s="213" t="s">
        <v>95</v>
      </c>
      <c r="E15455" s="213">
        <v>197</v>
      </c>
      <c r="F15455" s="213" t="s">
        <v>235</v>
      </c>
    </row>
    <row r="15456" spans="1:6" x14ac:dyDescent="0.3">
      <c r="A15456" s="213">
        <v>2016</v>
      </c>
      <c r="B15456" s="213" t="s">
        <v>92</v>
      </c>
      <c r="C15456" s="213" t="s">
        <v>89</v>
      </c>
      <c r="D15456" s="213" t="s">
        <v>281</v>
      </c>
      <c r="E15456" s="213">
        <v>544</v>
      </c>
      <c r="F15456" s="213" t="s">
        <v>235</v>
      </c>
    </row>
    <row r="15457" spans="1:6" x14ac:dyDescent="0.3">
      <c r="A15457" s="213">
        <v>2016</v>
      </c>
      <c r="B15457" s="213" t="s">
        <v>92</v>
      </c>
      <c r="C15457" s="213" t="s">
        <v>89</v>
      </c>
      <c r="D15457" s="213" t="s">
        <v>282</v>
      </c>
      <c r="E15457" s="213">
        <v>39</v>
      </c>
      <c r="F15457" s="213" t="s">
        <v>235</v>
      </c>
    </row>
    <row r="15458" spans="1:6" x14ac:dyDescent="0.3">
      <c r="A15458" s="213">
        <v>2016</v>
      </c>
      <c r="B15458" s="213" t="s">
        <v>92</v>
      </c>
      <c r="C15458" s="213" t="s">
        <v>89</v>
      </c>
      <c r="D15458" s="213" t="s">
        <v>145</v>
      </c>
      <c r="E15458" s="292">
        <v>2439</v>
      </c>
      <c r="F15458" s="213" t="s">
        <v>235</v>
      </c>
    </row>
    <row r="15459" spans="1:6" x14ac:dyDescent="0.3">
      <c r="A15459" s="213">
        <v>2016</v>
      </c>
      <c r="B15459" s="213" t="s">
        <v>92</v>
      </c>
      <c r="C15459" s="213" t="s">
        <v>89</v>
      </c>
      <c r="D15459" s="213" t="s">
        <v>146</v>
      </c>
      <c r="E15459" s="292">
        <v>1222</v>
      </c>
      <c r="F15459" s="213" t="s">
        <v>235</v>
      </c>
    </row>
    <row r="15460" spans="1:6" x14ac:dyDescent="0.3">
      <c r="A15460" s="213">
        <v>2016</v>
      </c>
      <c r="B15460" s="213" t="s">
        <v>92</v>
      </c>
      <c r="C15460" s="213" t="s">
        <v>89</v>
      </c>
      <c r="D15460" s="213" t="s">
        <v>147</v>
      </c>
      <c r="E15460" s="292">
        <v>2829</v>
      </c>
      <c r="F15460" s="213" t="s">
        <v>235</v>
      </c>
    </row>
    <row r="15461" spans="1:6" x14ac:dyDescent="0.3">
      <c r="A15461" s="213">
        <v>2016</v>
      </c>
      <c r="B15461" s="213" t="s">
        <v>92</v>
      </c>
      <c r="C15461" s="213" t="s">
        <v>86</v>
      </c>
      <c r="D15461" s="213" t="s">
        <v>35</v>
      </c>
      <c r="E15461" s="213">
        <v>56</v>
      </c>
      <c r="F15461" s="213" t="s">
        <v>235</v>
      </c>
    </row>
    <row r="15462" spans="1:6" x14ac:dyDescent="0.3">
      <c r="A15462" s="213">
        <v>2016</v>
      </c>
      <c r="B15462" s="213" t="s">
        <v>92</v>
      </c>
      <c r="C15462" s="213" t="s">
        <v>86</v>
      </c>
      <c r="D15462" s="213" t="s">
        <v>41</v>
      </c>
      <c r="E15462" s="213">
        <v>90</v>
      </c>
      <c r="F15462" s="213" t="s">
        <v>235</v>
      </c>
    </row>
    <row r="15463" spans="1:6" x14ac:dyDescent="0.3">
      <c r="A15463" s="213">
        <v>2016</v>
      </c>
      <c r="B15463" s="213" t="s">
        <v>92</v>
      </c>
      <c r="C15463" s="213" t="s">
        <v>86</v>
      </c>
      <c r="D15463" s="213" t="s">
        <v>59</v>
      </c>
      <c r="E15463" s="213">
        <v>43</v>
      </c>
      <c r="F15463" s="213" t="s">
        <v>235</v>
      </c>
    </row>
    <row r="15464" spans="1:6" x14ac:dyDescent="0.3">
      <c r="A15464" s="213">
        <v>2016</v>
      </c>
      <c r="B15464" s="213" t="s">
        <v>92</v>
      </c>
      <c r="C15464" s="213" t="s">
        <v>86</v>
      </c>
      <c r="D15464" s="213" t="s">
        <v>79</v>
      </c>
      <c r="E15464" s="213">
        <v>440</v>
      </c>
      <c r="F15464" s="213" t="s">
        <v>235</v>
      </c>
    </row>
    <row r="15465" spans="1:6" x14ac:dyDescent="0.3">
      <c r="A15465" s="213">
        <v>2016</v>
      </c>
      <c r="B15465" s="213" t="s">
        <v>92</v>
      </c>
      <c r="C15465" s="213" t="s">
        <v>86</v>
      </c>
      <c r="D15465" s="213" t="s">
        <v>17</v>
      </c>
      <c r="E15465" s="213">
        <v>221</v>
      </c>
      <c r="F15465" s="213" t="s">
        <v>235</v>
      </c>
    </row>
    <row r="15466" spans="1:6" x14ac:dyDescent="0.3">
      <c r="A15466" s="213">
        <v>2016</v>
      </c>
      <c r="B15466" s="213" t="s">
        <v>92</v>
      </c>
      <c r="C15466" s="213" t="s">
        <v>86</v>
      </c>
      <c r="D15466" s="213" t="s">
        <v>274</v>
      </c>
      <c r="E15466" s="213">
        <v>113</v>
      </c>
      <c r="F15466" s="213" t="s">
        <v>235</v>
      </c>
    </row>
    <row r="15467" spans="1:6" x14ac:dyDescent="0.3">
      <c r="A15467" s="213">
        <v>2016</v>
      </c>
      <c r="B15467" s="213" t="s">
        <v>92</v>
      </c>
      <c r="C15467" s="213" t="s">
        <v>86</v>
      </c>
      <c r="D15467" s="213" t="s">
        <v>66</v>
      </c>
      <c r="E15467" s="213">
        <v>76</v>
      </c>
      <c r="F15467" s="213" t="s">
        <v>235</v>
      </c>
    </row>
    <row r="15468" spans="1:6" x14ac:dyDescent="0.3">
      <c r="A15468" s="213">
        <v>2016</v>
      </c>
      <c r="B15468" s="213" t="s">
        <v>92</v>
      </c>
      <c r="C15468" s="213" t="s">
        <v>86</v>
      </c>
      <c r="D15468" s="213" t="s">
        <v>11</v>
      </c>
      <c r="E15468" s="213">
        <v>377</v>
      </c>
      <c r="F15468" s="213" t="s">
        <v>235</v>
      </c>
    </row>
    <row r="15469" spans="1:6" x14ac:dyDescent="0.3">
      <c r="A15469" s="213">
        <v>2016</v>
      </c>
      <c r="B15469" s="213" t="s">
        <v>92</v>
      </c>
      <c r="C15469" s="213" t="s">
        <v>86</v>
      </c>
      <c r="D15469" s="213" t="s">
        <v>56</v>
      </c>
      <c r="E15469" s="213">
        <v>155</v>
      </c>
      <c r="F15469" s="213" t="s">
        <v>235</v>
      </c>
    </row>
    <row r="15470" spans="1:6" x14ac:dyDescent="0.3">
      <c r="A15470" s="213">
        <v>2016</v>
      </c>
      <c r="B15470" s="213" t="s">
        <v>92</v>
      </c>
      <c r="C15470" s="213" t="s">
        <v>86</v>
      </c>
      <c r="D15470" s="213" t="s">
        <v>29</v>
      </c>
      <c r="E15470" s="213">
        <v>106</v>
      </c>
      <c r="F15470" s="213" t="s">
        <v>235</v>
      </c>
    </row>
    <row r="15471" spans="1:6" x14ac:dyDescent="0.3">
      <c r="A15471" s="213">
        <v>2016</v>
      </c>
      <c r="B15471" s="213" t="s">
        <v>92</v>
      </c>
      <c r="C15471" s="213" t="s">
        <v>86</v>
      </c>
      <c r="D15471" s="213" t="s">
        <v>40</v>
      </c>
      <c r="E15471" s="213">
        <v>30</v>
      </c>
      <c r="F15471" s="213" t="s">
        <v>235</v>
      </c>
    </row>
    <row r="15472" spans="1:6" x14ac:dyDescent="0.3">
      <c r="A15472" s="213">
        <v>2016</v>
      </c>
      <c r="B15472" s="213" t="s">
        <v>92</v>
      </c>
      <c r="C15472" s="213" t="s">
        <v>86</v>
      </c>
      <c r="D15472" s="213" t="s">
        <v>47</v>
      </c>
      <c r="E15472" s="213">
        <v>417</v>
      </c>
      <c r="F15472" s="213" t="s">
        <v>235</v>
      </c>
    </row>
    <row r="15473" spans="1:6" x14ac:dyDescent="0.3">
      <c r="A15473" s="213">
        <v>2016</v>
      </c>
      <c r="B15473" s="213" t="s">
        <v>92</v>
      </c>
      <c r="C15473" s="213" t="s">
        <v>86</v>
      </c>
      <c r="D15473" s="213" t="s">
        <v>57</v>
      </c>
      <c r="E15473" s="213">
        <v>62</v>
      </c>
      <c r="F15473" s="213" t="s">
        <v>235</v>
      </c>
    </row>
    <row r="15474" spans="1:6" x14ac:dyDescent="0.3">
      <c r="A15474" s="213">
        <v>2016</v>
      </c>
      <c r="B15474" s="213" t="s">
        <v>92</v>
      </c>
      <c r="C15474" s="213" t="s">
        <v>86</v>
      </c>
      <c r="D15474" s="213" t="s">
        <v>74</v>
      </c>
      <c r="E15474" s="213">
        <v>341</v>
      </c>
      <c r="F15474" s="213" t="s">
        <v>235</v>
      </c>
    </row>
    <row r="15475" spans="1:6" x14ac:dyDescent="0.3">
      <c r="A15475" s="213">
        <v>2016</v>
      </c>
      <c r="B15475" s="213" t="s">
        <v>92</v>
      </c>
      <c r="C15475" s="213" t="s">
        <v>86</v>
      </c>
      <c r="D15475" s="213" t="s">
        <v>53</v>
      </c>
      <c r="E15475" s="213">
        <v>42</v>
      </c>
      <c r="F15475" s="213" t="s">
        <v>235</v>
      </c>
    </row>
    <row r="15476" spans="1:6" x14ac:dyDescent="0.3">
      <c r="A15476" s="213">
        <v>2016</v>
      </c>
      <c r="B15476" s="213" t="s">
        <v>92</v>
      </c>
      <c r="C15476" s="213" t="s">
        <v>86</v>
      </c>
      <c r="D15476" s="213" t="s">
        <v>284</v>
      </c>
      <c r="E15476" s="213">
        <v>35</v>
      </c>
      <c r="F15476" s="213" t="s">
        <v>235</v>
      </c>
    </row>
    <row r="15477" spans="1:6" x14ac:dyDescent="0.3">
      <c r="A15477" s="213">
        <v>2016</v>
      </c>
      <c r="B15477" s="213" t="s">
        <v>92</v>
      </c>
      <c r="C15477" s="213" t="s">
        <v>86</v>
      </c>
      <c r="D15477" s="213" t="s">
        <v>33</v>
      </c>
      <c r="E15477" s="213">
        <v>77</v>
      </c>
      <c r="F15477" s="213" t="s">
        <v>235</v>
      </c>
    </row>
    <row r="15478" spans="1:6" x14ac:dyDescent="0.3">
      <c r="A15478" s="213">
        <v>2016</v>
      </c>
      <c r="B15478" s="213" t="s">
        <v>92</v>
      </c>
      <c r="C15478" s="213" t="s">
        <v>86</v>
      </c>
      <c r="D15478" s="213" t="s">
        <v>60</v>
      </c>
      <c r="E15478" s="213">
        <v>107</v>
      </c>
      <c r="F15478" s="213" t="s">
        <v>235</v>
      </c>
    </row>
    <row r="15479" spans="1:6" x14ac:dyDescent="0.3">
      <c r="A15479" s="213">
        <v>2016</v>
      </c>
      <c r="B15479" s="213" t="s">
        <v>92</v>
      </c>
      <c r="C15479" s="213" t="s">
        <v>86</v>
      </c>
      <c r="D15479" s="213" t="s">
        <v>25</v>
      </c>
      <c r="E15479" s="213">
        <v>229</v>
      </c>
      <c r="F15479" s="213" t="s">
        <v>235</v>
      </c>
    </row>
    <row r="15480" spans="1:6" x14ac:dyDescent="0.3">
      <c r="A15480" s="213">
        <v>2016</v>
      </c>
      <c r="B15480" s="213" t="s">
        <v>92</v>
      </c>
      <c r="C15480" s="213" t="s">
        <v>86</v>
      </c>
      <c r="D15480" s="213" t="s">
        <v>7</v>
      </c>
      <c r="E15480" s="213">
        <v>353</v>
      </c>
      <c r="F15480" s="213" t="s">
        <v>235</v>
      </c>
    </row>
    <row r="15481" spans="1:6" x14ac:dyDescent="0.3">
      <c r="A15481" s="213">
        <v>2016</v>
      </c>
      <c r="B15481" s="213" t="s">
        <v>92</v>
      </c>
      <c r="C15481" s="213" t="s">
        <v>86</v>
      </c>
      <c r="D15481" s="213" t="s">
        <v>36</v>
      </c>
      <c r="E15481" s="213">
        <v>134</v>
      </c>
      <c r="F15481" s="213" t="s">
        <v>235</v>
      </c>
    </row>
    <row r="15482" spans="1:6" x14ac:dyDescent="0.3">
      <c r="A15482" s="213">
        <v>2016</v>
      </c>
      <c r="B15482" s="213" t="s">
        <v>92</v>
      </c>
      <c r="C15482" s="213" t="s">
        <v>86</v>
      </c>
      <c r="D15482" s="213" t="s">
        <v>21</v>
      </c>
      <c r="E15482" s="213">
        <v>102</v>
      </c>
      <c r="F15482" s="213" t="s">
        <v>235</v>
      </c>
    </row>
    <row r="15483" spans="1:6" x14ac:dyDescent="0.3">
      <c r="A15483" s="213">
        <v>2016</v>
      </c>
      <c r="B15483" s="213" t="s">
        <v>92</v>
      </c>
      <c r="C15483" s="213" t="s">
        <v>86</v>
      </c>
      <c r="D15483" s="213" t="s">
        <v>16</v>
      </c>
      <c r="E15483" s="213">
        <v>230</v>
      </c>
      <c r="F15483" s="213" t="s">
        <v>235</v>
      </c>
    </row>
    <row r="15484" spans="1:6" x14ac:dyDescent="0.3">
      <c r="A15484" s="213">
        <v>2016</v>
      </c>
      <c r="B15484" s="213" t="s">
        <v>92</v>
      </c>
      <c r="C15484" s="213" t="s">
        <v>86</v>
      </c>
      <c r="D15484" s="213" t="s">
        <v>2</v>
      </c>
      <c r="E15484" s="213">
        <v>584</v>
      </c>
      <c r="F15484" s="213" t="s">
        <v>235</v>
      </c>
    </row>
    <row r="15485" spans="1:6" x14ac:dyDescent="0.3">
      <c r="A15485" s="213">
        <v>2016</v>
      </c>
      <c r="B15485" s="213" t="s">
        <v>92</v>
      </c>
      <c r="C15485" s="213" t="s">
        <v>86</v>
      </c>
      <c r="D15485" s="213" t="s">
        <v>4</v>
      </c>
      <c r="E15485" s="213">
        <v>582</v>
      </c>
      <c r="F15485" s="213" t="s">
        <v>235</v>
      </c>
    </row>
    <row r="15486" spans="1:6" x14ac:dyDescent="0.3">
      <c r="A15486" s="213">
        <v>2016</v>
      </c>
      <c r="B15486" s="213" t="s">
        <v>92</v>
      </c>
      <c r="C15486" s="213" t="s">
        <v>86</v>
      </c>
      <c r="D15486" s="213" t="s">
        <v>38</v>
      </c>
      <c r="E15486" s="213">
        <v>74</v>
      </c>
      <c r="F15486" s="213" t="s">
        <v>235</v>
      </c>
    </row>
    <row r="15487" spans="1:6" x14ac:dyDescent="0.3">
      <c r="A15487" s="213">
        <v>2016</v>
      </c>
      <c r="B15487" s="213" t="s">
        <v>92</v>
      </c>
      <c r="C15487" s="213" t="s">
        <v>86</v>
      </c>
      <c r="D15487" s="213" t="s">
        <v>275</v>
      </c>
      <c r="E15487" s="213">
        <v>49</v>
      </c>
      <c r="F15487" s="213" t="s">
        <v>235</v>
      </c>
    </row>
    <row r="15488" spans="1:6" x14ac:dyDescent="0.3">
      <c r="A15488" s="213">
        <v>2016</v>
      </c>
      <c r="B15488" s="213" t="s">
        <v>92</v>
      </c>
      <c r="C15488" s="213" t="s">
        <v>86</v>
      </c>
      <c r="D15488" s="213" t="s">
        <v>8</v>
      </c>
      <c r="E15488" s="213">
        <v>174</v>
      </c>
      <c r="F15488" s="213" t="s">
        <v>235</v>
      </c>
    </row>
    <row r="15489" spans="1:6" x14ac:dyDescent="0.3">
      <c r="A15489" s="213">
        <v>2016</v>
      </c>
      <c r="B15489" s="213" t="s">
        <v>92</v>
      </c>
      <c r="C15489" s="213" t="s">
        <v>86</v>
      </c>
      <c r="D15489" s="213" t="s">
        <v>78</v>
      </c>
      <c r="E15489" s="213">
        <v>294</v>
      </c>
      <c r="F15489" s="213" t="s">
        <v>235</v>
      </c>
    </row>
    <row r="15490" spans="1:6" x14ac:dyDescent="0.3">
      <c r="A15490" s="213">
        <v>2016</v>
      </c>
      <c r="B15490" s="213" t="s">
        <v>92</v>
      </c>
      <c r="C15490" s="213" t="s">
        <v>86</v>
      </c>
      <c r="D15490" s="213" t="s">
        <v>27</v>
      </c>
      <c r="E15490" s="213">
        <v>197</v>
      </c>
      <c r="F15490" s="213" t="s">
        <v>235</v>
      </c>
    </row>
    <row r="15491" spans="1:6" x14ac:dyDescent="0.3">
      <c r="A15491" s="213">
        <v>2016</v>
      </c>
      <c r="B15491" s="213" t="s">
        <v>92</v>
      </c>
      <c r="C15491" s="213" t="s">
        <v>86</v>
      </c>
      <c r="D15491" s="213" t="s">
        <v>13</v>
      </c>
      <c r="E15491" s="213">
        <v>96</v>
      </c>
      <c r="F15491" s="213" t="s">
        <v>235</v>
      </c>
    </row>
    <row r="15492" spans="1:6" x14ac:dyDescent="0.3">
      <c r="A15492" s="213">
        <v>2016</v>
      </c>
      <c r="B15492" s="213" t="s">
        <v>92</v>
      </c>
      <c r="C15492" s="213" t="s">
        <v>86</v>
      </c>
      <c r="D15492" s="213" t="s">
        <v>70</v>
      </c>
      <c r="E15492" s="213">
        <v>243</v>
      </c>
      <c r="F15492" s="213" t="s">
        <v>235</v>
      </c>
    </row>
    <row r="15493" spans="1:6" x14ac:dyDescent="0.3">
      <c r="A15493" s="213">
        <v>2016</v>
      </c>
      <c r="B15493" s="213" t="s">
        <v>92</v>
      </c>
      <c r="C15493" s="213" t="s">
        <v>86</v>
      </c>
      <c r="D15493" s="213" t="s">
        <v>72</v>
      </c>
      <c r="E15493" s="213">
        <v>83</v>
      </c>
      <c r="F15493" s="213" t="s">
        <v>235</v>
      </c>
    </row>
    <row r="15494" spans="1:6" x14ac:dyDescent="0.3">
      <c r="A15494" s="213">
        <v>2016</v>
      </c>
      <c r="B15494" s="213" t="s">
        <v>92</v>
      </c>
      <c r="C15494" s="213" t="s">
        <v>86</v>
      </c>
      <c r="D15494" s="213" t="s">
        <v>276</v>
      </c>
      <c r="E15494" s="213">
        <v>48</v>
      </c>
      <c r="F15494" s="213" t="s">
        <v>235</v>
      </c>
    </row>
    <row r="15495" spans="1:6" x14ac:dyDescent="0.3">
      <c r="A15495" s="213">
        <v>2016</v>
      </c>
      <c r="B15495" s="213" t="s">
        <v>92</v>
      </c>
      <c r="C15495" s="213" t="s">
        <v>86</v>
      </c>
      <c r="D15495" s="213" t="s">
        <v>6</v>
      </c>
      <c r="E15495" s="213">
        <v>527</v>
      </c>
      <c r="F15495" s="213" t="s">
        <v>235</v>
      </c>
    </row>
    <row r="15496" spans="1:6" x14ac:dyDescent="0.3">
      <c r="A15496" s="213">
        <v>2016</v>
      </c>
      <c r="B15496" s="213" t="s">
        <v>92</v>
      </c>
      <c r="C15496" s="213" t="s">
        <v>86</v>
      </c>
      <c r="D15496" s="213" t="s">
        <v>62</v>
      </c>
      <c r="E15496" s="213">
        <v>149</v>
      </c>
      <c r="F15496" s="213" t="s">
        <v>235</v>
      </c>
    </row>
    <row r="15497" spans="1:6" x14ac:dyDescent="0.3">
      <c r="A15497" s="213">
        <v>2016</v>
      </c>
      <c r="B15497" s="213" t="s">
        <v>92</v>
      </c>
      <c r="C15497" s="213" t="s">
        <v>86</v>
      </c>
      <c r="D15497" s="213" t="s">
        <v>5</v>
      </c>
      <c r="E15497" s="213">
        <v>447</v>
      </c>
      <c r="F15497" s="213" t="s">
        <v>235</v>
      </c>
    </row>
    <row r="15498" spans="1:6" x14ac:dyDescent="0.3">
      <c r="A15498" s="213">
        <v>2016</v>
      </c>
      <c r="B15498" s="213" t="s">
        <v>92</v>
      </c>
      <c r="C15498" s="213" t="s">
        <v>86</v>
      </c>
      <c r="D15498" s="213" t="s">
        <v>37</v>
      </c>
      <c r="E15498" s="213">
        <v>37</v>
      </c>
      <c r="F15498" s="213" t="s">
        <v>235</v>
      </c>
    </row>
    <row r="15499" spans="1:6" x14ac:dyDescent="0.3">
      <c r="A15499" s="213">
        <v>2016</v>
      </c>
      <c r="B15499" s="213" t="s">
        <v>92</v>
      </c>
      <c r="C15499" s="213" t="s">
        <v>86</v>
      </c>
      <c r="D15499" s="213" t="s">
        <v>76</v>
      </c>
      <c r="E15499" s="213">
        <v>302</v>
      </c>
      <c r="F15499" s="213" t="s">
        <v>235</v>
      </c>
    </row>
    <row r="15500" spans="1:6" x14ac:dyDescent="0.3">
      <c r="A15500" s="213">
        <v>2016</v>
      </c>
      <c r="B15500" s="213" t="s">
        <v>92</v>
      </c>
      <c r="C15500" s="213" t="s">
        <v>86</v>
      </c>
      <c r="D15500" s="213" t="s">
        <v>63</v>
      </c>
      <c r="E15500" s="213">
        <v>50</v>
      </c>
      <c r="F15500" s="213" t="s">
        <v>235</v>
      </c>
    </row>
    <row r="15501" spans="1:6" x14ac:dyDescent="0.3">
      <c r="A15501" s="213">
        <v>2016</v>
      </c>
      <c r="B15501" s="213" t="s">
        <v>92</v>
      </c>
      <c r="C15501" s="213" t="s">
        <v>86</v>
      </c>
      <c r="D15501" s="213" t="s">
        <v>277</v>
      </c>
      <c r="E15501" s="213">
        <v>76</v>
      </c>
      <c r="F15501" s="213" t="s">
        <v>235</v>
      </c>
    </row>
    <row r="15502" spans="1:6" x14ac:dyDescent="0.3">
      <c r="A15502" s="213">
        <v>2016</v>
      </c>
      <c r="B15502" s="213" t="s">
        <v>92</v>
      </c>
      <c r="C15502" s="213" t="s">
        <v>86</v>
      </c>
      <c r="D15502" s="213" t="s">
        <v>43</v>
      </c>
      <c r="E15502" s="213">
        <v>45</v>
      </c>
      <c r="F15502" s="213" t="s">
        <v>235</v>
      </c>
    </row>
    <row r="15503" spans="1:6" x14ac:dyDescent="0.3">
      <c r="A15503" s="213">
        <v>2016</v>
      </c>
      <c r="B15503" s="213" t="s">
        <v>92</v>
      </c>
      <c r="C15503" s="213" t="s">
        <v>86</v>
      </c>
      <c r="D15503" s="213" t="s">
        <v>65</v>
      </c>
      <c r="E15503" s="213">
        <v>85</v>
      </c>
      <c r="F15503" s="213" t="s">
        <v>235</v>
      </c>
    </row>
    <row r="15504" spans="1:6" x14ac:dyDescent="0.3">
      <c r="A15504" s="213">
        <v>2016</v>
      </c>
      <c r="B15504" s="213" t="s">
        <v>92</v>
      </c>
      <c r="C15504" s="213" t="s">
        <v>86</v>
      </c>
      <c r="D15504" s="213" t="s">
        <v>22</v>
      </c>
      <c r="E15504" s="213">
        <v>100</v>
      </c>
      <c r="F15504" s="213" t="s">
        <v>235</v>
      </c>
    </row>
    <row r="15505" spans="1:6" x14ac:dyDescent="0.3">
      <c r="A15505" s="213">
        <v>2016</v>
      </c>
      <c r="B15505" s="213" t="s">
        <v>92</v>
      </c>
      <c r="C15505" s="213" t="s">
        <v>86</v>
      </c>
      <c r="D15505" s="213" t="s">
        <v>61</v>
      </c>
      <c r="E15505" s="213">
        <v>45</v>
      </c>
      <c r="F15505" s="213" t="s">
        <v>235</v>
      </c>
    </row>
    <row r="15506" spans="1:6" x14ac:dyDescent="0.3">
      <c r="A15506" s="213">
        <v>2016</v>
      </c>
      <c r="B15506" s="213" t="s">
        <v>92</v>
      </c>
      <c r="C15506" s="213" t="s">
        <v>86</v>
      </c>
      <c r="D15506" s="213" t="s">
        <v>23</v>
      </c>
      <c r="E15506" s="213">
        <v>114</v>
      </c>
      <c r="F15506" s="213" t="s">
        <v>235</v>
      </c>
    </row>
    <row r="15507" spans="1:6" x14ac:dyDescent="0.3">
      <c r="A15507" s="213">
        <v>2016</v>
      </c>
      <c r="B15507" s="213" t="s">
        <v>92</v>
      </c>
      <c r="C15507" s="213" t="s">
        <v>86</v>
      </c>
      <c r="D15507" s="213" t="s">
        <v>12</v>
      </c>
      <c r="E15507" s="213">
        <v>65</v>
      </c>
      <c r="F15507" s="213" t="s">
        <v>235</v>
      </c>
    </row>
    <row r="15508" spans="1:6" x14ac:dyDescent="0.3">
      <c r="A15508" s="213">
        <v>2016</v>
      </c>
      <c r="B15508" s="213" t="s">
        <v>92</v>
      </c>
      <c r="C15508" s="213" t="s">
        <v>86</v>
      </c>
      <c r="D15508" s="213" t="s">
        <v>278</v>
      </c>
      <c r="E15508" s="213">
        <v>232</v>
      </c>
      <c r="F15508" s="213" t="s">
        <v>235</v>
      </c>
    </row>
    <row r="15509" spans="1:6" x14ac:dyDescent="0.3">
      <c r="A15509" s="213">
        <v>2016</v>
      </c>
      <c r="B15509" s="213" t="s">
        <v>92</v>
      </c>
      <c r="C15509" s="213" t="s">
        <v>86</v>
      </c>
      <c r="D15509" s="213" t="s">
        <v>19</v>
      </c>
      <c r="E15509" s="213">
        <v>109</v>
      </c>
      <c r="F15509" s="213" t="s">
        <v>235</v>
      </c>
    </row>
    <row r="15510" spans="1:6" x14ac:dyDescent="0.3">
      <c r="A15510" s="213">
        <v>2016</v>
      </c>
      <c r="B15510" s="213" t="s">
        <v>92</v>
      </c>
      <c r="C15510" s="213" t="s">
        <v>86</v>
      </c>
      <c r="D15510" s="213" t="s">
        <v>45</v>
      </c>
      <c r="E15510" s="213">
        <v>36</v>
      </c>
      <c r="F15510" s="213" t="s">
        <v>235</v>
      </c>
    </row>
    <row r="15511" spans="1:6" x14ac:dyDescent="0.3">
      <c r="A15511" s="213">
        <v>2016</v>
      </c>
      <c r="B15511" s="213" t="s">
        <v>92</v>
      </c>
      <c r="C15511" s="213" t="s">
        <v>86</v>
      </c>
      <c r="D15511" s="213" t="s">
        <v>48</v>
      </c>
      <c r="E15511" s="213">
        <v>93</v>
      </c>
      <c r="F15511" s="213" t="s">
        <v>235</v>
      </c>
    </row>
    <row r="15512" spans="1:6" x14ac:dyDescent="0.3">
      <c r="A15512" s="213">
        <v>2016</v>
      </c>
      <c r="B15512" s="213" t="s">
        <v>92</v>
      </c>
      <c r="C15512" s="213" t="s">
        <v>86</v>
      </c>
      <c r="D15512" s="213" t="s">
        <v>34</v>
      </c>
      <c r="E15512" s="213">
        <v>53</v>
      </c>
      <c r="F15512" s="213" t="s">
        <v>235</v>
      </c>
    </row>
    <row r="15513" spans="1:6" x14ac:dyDescent="0.3">
      <c r="A15513" s="213">
        <v>2016</v>
      </c>
      <c r="B15513" s="213" t="s">
        <v>92</v>
      </c>
      <c r="C15513" s="213" t="s">
        <v>86</v>
      </c>
      <c r="D15513" s="213" t="s">
        <v>3</v>
      </c>
      <c r="E15513" s="213">
        <v>537</v>
      </c>
      <c r="F15513" s="213" t="s">
        <v>235</v>
      </c>
    </row>
    <row r="15514" spans="1:6" x14ac:dyDescent="0.3">
      <c r="A15514" s="213">
        <v>2016</v>
      </c>
      <c r="B15514" s="213" t="s">
        <v>92</v>
      </c>
      <c r="C15514" s="213" t="s">
        <v>86</v>
      </c>
      <c r="D15514" s="213" t="s">
        <v>80</v>
      </c>
      <c r="E15514" s="213">
        <v>142</v>
      </c>
      <c r="F15514" s="213" t="s">
        <v>235</v>
      </c>
    </row>
    <row r="15515" spans="1:6" x14ac:dyDescent="0.3">
      <c r="A15515" s="213">
        <v>2016</v>
      </c>
      <c r="B15515" s="213" t="s">
        <v>92</v>
      </c>
      <c r="C15515" s="213" t="s">
        <v>86</v>
      </c>
      <c r="D15515" s="213" t="s">
        <v>39</v>
      </c>
      <c r="E15515" s="213">
        <v>139</v>
      </c>
      <c r="F15515" s="213" t="s">
        <v>235</v>
      </c>
    </row>
    <row r="15516" spans="1:6" x14ac:dyDescent="0.3">
      <c r="A15516" s="213">
        <v>2016</v>
      </c>
      <c r="B15516" s="213" t="s">
        <v>92</v>
      </c>
      <c r="C15516" s="213" t="s">
        <v>86</v>
      </c>
      <c r="D15516" s="213" t="s">
        <v>14</v>
      </c>
      <c r="E15516" s="213">
        <v>577</v>
      </c>
      <c r="F15516" s="213" t="s">
        <v>235</v>
      </c>
    </row>
    <row r="15517" spans="1:6" x14ac:dyDescent="0.3">
      <c r="A15517" s="213">
        <v>2016</v>
      </c>
      <c r="B15517" s="213" t="s">
        <v>92</v>
      </c>
      <c r="C15517" s="213" t="s">
        <v>86</v>
      </c>
      <c r="D15517" s="213" t="s">
        <v>68</v>
      </c>
      <c r="E15517" s="213">
        <v>97</v>
      </c>
      <c r="F15517" s="213" t="s">
        <v>235</v>
      </c>
    </row>
    <row r="15518" spans="1:6" x14ac:dyDescent="0.3">
      <c r="A15518" s="213">
        <v>2016</v>
      </c>
      <c r="B15518" s="213" t="s">
        <v>92</v>
      </c>
      <c r="C15518" s="213" t="s">
        <v>86</v>
      </c>
      <c r="D15518" s="213" t="s">
        <v>69</v>
      </c>
      <c r="E15518" s="213">
        <v>67</v>
      </c>
      <c r="F15518" s="213" t="s">
        <v>235</v>
      </c>
    </row>
    <row r="15519" spans="1:6" x14ac:dyDescent="0.3">
      <c r="A15519" s="213">
        <v>2016</v>
      </c>
      <c r="B15519" s="213" t="s">
        <v>92</v>
      </c>
      <c r="C15519" s="213" t="s">
        <v>86</v>
      </c>
      <c r="D15519" s="213" t="s">
        <v>24</v>
      </c>
      <c r="E15519" s="213">
        <v>323</v>
      </c>
      <c r="F15519" s="213" t="s">
        <v>235</v>
      </c>
    </row>
    <row r="15520" spans="1:6" x14ac:dyDescent="0.3">
      <c r="A15520" s="213">
        <v>2016</v>
      </c>
      <c r="B15520" s="213" t="s">
        <v>92</v>
      </c>
      <c r="C15520" s="213" t="s">
        <v>86</v>
      </c>
      <c r="D15520" s="213" t="s">
        <v>9</v>
      </c>
      <c r="E15520" s="213">
        <v>216</v>
      </c>
      <c r="F15520" s="213" t="s">
        <v>235</v>
      </c>
    </row>
    <row r="15521" spans="1:6" x14ac:dyDescent="0.3">
      <c r="A15521" s="213">
        <v>2016</v>
      </c>
      <c r="B15521" s="213" t="s">
        <v>92</v>
      </c>
      <c r="C15521" s="213" t="s">
        <v>86</v>
      </c>
      <c r="D15521" s="213" t="s">
        <v>67</v>
      </c>
      <c r="E15521" s="213">
        <v>137</v>
      </c>
      <c r="F15521" s="213" t="s">
        <v>235</v>
      </c>
    </row>
    <row r="15522" spans="1:6" x14ac:dyDescent="0.3">
      <c r="A15522" s="213">
        <v>2016</v>
      </c>
      <c r="B15522" s="213" t="s">
        <v>92</v>
      </c>
      <c r="C15522" s="213" t="s">
        <v>86</v>
      </c>
      <c r="D15522" s="213" t="s">
        <v>28</v>
      </c>
      <c r="E15522" s="213">
        <v>183</v>
      </c>
      <c r="F15522" s="213" t="s">
        <v>235</v>
      </c>
    </row>
    <row r="15523" spans="1:6" x14ac:dyDescent="0.3">
      <c r="A15523" s="213">
        <v>2016</v>
      </c>
      <c r="B15523" s="213" t="s">
        <v>92</v>
      </c>
      <c r="C15523" s="213" t="s">
        <v>86</v>
      </c>
      <c r="D15523" s="213" t="s">
        <v>31</v>
      </c>
      <c r="E15523" s="213">
        <v>137</v>
      </c>
      <c r="F15523" s="213" t="s">
        <v>235</v>
      </c>
    </row>
    <row r="15524" spans="1:6" x14ac:dyDescent="0.3">
      <c r="A15524" s="213">
        <v>2016</v>
      </c>
      <c r="B15524" s="213" t="s">
        <v>92</v>
      </c>
      <c r="C15524" s="213" t="s">
        <v>86</v>
      </c>
      <c r="D15524" s="213" t="s">
        <v>64</v>
      </c>
      <c r="E15524" s="213">
        <v>204</v>
      </c>
      <c r="F15524" s="213" t="s">
        <v>235</v>
      </c>
    </row>
    <row r="15525" spans="1:6" x14ac:dyDescent="0.3">
      <c r="A15525" s="213">
        <v>2016</v>
      </c>
      <c r="B15525" s="213" t="s">
        <v>92</v>
      </c>
      <c r="C15525" s="213" t="s">
        <v>86</v>
      </c>
      <c r="D15525" s="213" t="s">
        <v>280</v>
      </c>
      <c r="E15525" s="213">
        <v>57</v>
      </c>
      <c r="F15525" s="213" t="s">
        <v>235</v>
      </c>
    </row>
    <row r="15526" spans="1:6" x14ac:dyDescent="0.3">
      <c r="A15526" s="213">
        <v>2016</v>
      </c>
      <c r="B15526" s="213" t="s">
        <v>92</v>
      </c>
      <c r="C15526" s="213" t="s">
        <v>86</v>
      </c>
      <c r="D15526" s="213" t="s">
        <v>73</v>
      </c>
      <c r="E15526" s="213">
        <v>392</v>
      </c>
      <c r="F15526" s="213" t="s">
        <v>235</v>
      </c>
    </row>
    <row r="15527" spans="1:6" x14ac:dyDescent="0.3">
      <c r="A15527" s="213">
        <v>2016</v>
      </c>
      <c r="B15527" s="213" t="s">
        <v>92</v>
      </c>
      <c r="C15527" s="213" t="s">
        <v>86</v>
      </c>
      <c r="D15527" s="213" t="s">
        <v>26</v>
      </c>
      <c r="E15527" s="213">
        <v>121</v>
      </c>
      <c r="F15527" s="213" t="s">
        <v>235</v>
      </c>
    </row>
    <row r="15528" spans="1:6" x14ac:dyDescent="0.3">
      <c r="A15528" s="213">
        <v>2016</v>
      </c>
      <c r="B15528" s="213" t="s">
        <v>92</v>
      </c>
      <c r="C15528" s="213" t="s">
        <v>86</v>
      </c>
      <c r="D15528" s="213" t="s">
        <v>32</v>
      </c>
      <c r="E15528" s="213">
        <v>99</v>
      </c>
      <c r="F15528" s="213" t="s">
        <v>235</v>
      </c>
    </row>
    <row r="15529" spans="1:6" x14ac:dyDescent="0.3">
      <c r="A15529" s="213">
        <v>2016</v>
      </c>
      <c r="B15529" s="213" t="s">
        <v>92</v>
      </c>
      <c r="C15529" s="213" t="s">
        <v>86</v>
      </c>
      <c r="D15529" s="213" t="s">
        <v>46</v>
      </c>
      <c r="E15529" s="213">
        <v>225</v>
      </c>
      <c r="F15529" s="213" t="s">
        <v>235</v>
      </c>
    </row>
    <row r="15530" spans="1:6" x14ac:dyDescent="0.3">
      <c r="A15530" s="213">
        <v>2016</v>
      </c>
      <c r="B15530" s="213" t="s">
        <v>92</v>
      </c>
      <c r="C15530" s="213" t="s">
        <v>86</v>
      </c>
      <c r="D15530" s="213" t="s">
        <v>75</v>
      </c>
      <c r="E15530" s="213">
        <v>214</v>
      </c>
      <c r="F15530" s="213" t="s">
        <v>235</v>
      </c>
    </row>
    <row r="15531" spans="1:6" x14ac:dyDescent="0.3">
      <c r="A15531" s="213">
        <v>2016</v>
      </c>
      <c r="B15531" s="213" t="s">
        <v>92</v>
      </c>
      <c r="C15531" s="213" t="s">
        <v>86</v>
      </c>
      <c r="D15531" s="213" t="s">
        <v>10</v>
      </c>
      <c r="E15531" s="213">
        <v>464</v>
      </c>
      <c r="F15531" s="213" t="s">
        <v>235</v>
      </c>
    </row>
    <row r="15532" spans="1:6" x14ac:dyDescent="0.3">
      <c r="A15532" s="213">
        <v>2016</v>
      </c>
      <c r="B15532" s="213" t="s">
        <v>92</v>
      </c>
      <c r="C15532" s="213" t="s">
        <v>86</v>
      </c>
      <c r="D15532" s="213" t="s">
        <v>291</v>
      </c>
      <c r="E15532" s="213">
        <v>35</v>
      </c>
      <c r="F15532" s="213" t="s">
        <v>235</v>
      </c>
    </row>
    <row r="15533" spans="1:6" x14ac:dyDescent="0.3">
      <c r="A15533" s="213">
        <v>2016</v>
      </c>
      <c r="B15533" s="213" t="s">
        <v>92</v>
      </c>
      <c r="C15533" s="213" t="s">
        <v>86</v>
      </c>
      <c r="D15533" s="213" t="s">
        <v>15</v>
      </c>
      <c r="E15533" s="213">
        <v>337</v>
      </c>
      <c r="F15533" s="213" t="s">
        <v>235</v>
      </c>
    </row>
    <row r="15534" spans="1:6" x14ac:dyDescent="0.3">
      <c r="A15534" s="213">
        <v>2016</v>
      </c>
      <c r="B15534" s="213" t="s">
        <v>92</v>
      </c>
      <c r="C15534" s="213" t="s">
        <v>86</v>
      </c>
      <c r="D15534" s="213" t="s">
        <v>18</v>
      </c>
      <c r="E15534" s="213">
        <v>346</v>
      </c>
      <c r="F15534" s="213" t="s">
        <v>235</v>
      </c>
    </row>
    <row r="15535" spans="1:6" x14ac:dyDescent="0.3">
      <c r="A15535" s="213">
        <v>2016</v>
      </c>
      <c r="B15535" s="213" t="s">
        <v>92</v>
      </c>
      <c r="C15535" s="213" t="s">
        <v>86</v>
      </c>
      <c r="D15535" s="213" t="s">
        <v>77</v>
      </c>
      <c r="E15535" s="213">
        <v>160</v>
      </c>
      <c r="F15535" s="213" t="s">
        <v>235</v>
      </c>
    </row>
    <row r="15536" spans="1:6" x14ac:dyDescent="0.3">
      <c r="A15536" s="213">
        <v>2016</v>
      </c>
      <c r="B15536" s="213" t="s">
        <v>92</v>
      </c>
      <c r="C15536" s="213" t="s">
        <v>86</v>
      </c>
      <c r="D15536" s="213" t="s">
        <v>71</v>
      </c>
      <c r="E15536" s="213">
        <v>138</v>
      </c>
      <c r="F15536" s="213" t="s">
        <v>235</v>
      </c>
    </row>
    <row r="15537" spans="1:6" x14ac:dyDescent="0.3">
      <c r="A15537" s="213">
        <v>2016</v>
      </c>
      <c r="B15537" s="213" t="s">
        <v>92</v>
      </c>
      <c r="C15537" s="213" t="s">
        <v>86</v>
      </c>
      <c r="D15537" s="213" t="s">
        <v>52</v>
      </c>
      <c r="E15537" s="213">
        <v>57</v>
      </c>
      <c r="F15537" s="213" t="s">
        <v>235</v>
      </c>
    </row>
    <row r="15538" spans="1:6" x14ac:dyDescent="0.3">
      <c r="A15538" s="213">
        <v>2016</v>
      </c>
      <c r="B15538" s="213" t="s">
        <v>92</v>
      </c>
      <c r="C15538" s="213" t="s">
        <v>86</v>
      </c>
      <c r="D15538" s="213" t="s">
        <v>20</v>
      </c>
      <c r="E15538" s="213">
        <v>199</v>
      </c>
      <c r="F15538" s="213" t="s">
        <v>235</v>
      </c>
    </row>
    <row r="15539" spans="1:6" x14ac:dyDescent="0.3">
      <c r="A15539" s="213">
        <v>2016</v>
      </c>
      <c r="B15539" s="213" t="s">
        <v>92</v>
      </c>
      <c r="C15539" s="213" t="s">
        <v>86</v>
      </c>
      <c r="D15539" s="213" t="s">
        <v>95</v>
      </c>
      <c r="E15539" s="213">
        <v>439</v>
      </c>
      <c r="F15539" s="213" t="s">
        <v>235</v>
      </c>
    </row>
    <row r="15540" spans="1:6" x14ac:dyDescent="0.3">
      <c r="A15540" s="213">
        <v>2016</v>
      </c>
      <c r="B15540" s="213" t="s">
        <v>92</v>
      </c>
      <c r="C15540" s="213" t="s">
        <v>86</v>
      </c>
      <c r="D15540" s="213" t="s">
        <v>30</v>
      </c>
      <c r="E15540" s="213">
        <v>56</v>
      </c>
      <c r="F15540" s="213" t="s">
        <v>235</v>
      </c>
    </row>
    <row r="15541" spans="1:6" x14ac:dyDescent="0.3">
      <c r="A15541" s="213">
        <v>2016</v>
      </c>
      <c r="B15541" s="213" t="s">
        <v>92</v>
      </c>
      <c r="C15541" s="213" t="s">
        <v>86</v>
      </c>
      <c r="D15541" s="213" t="s">
        <v>281</v>
      </c>
      <c r="E15541" s="292">
        <v>1100</v>
      </c>
      <c r="F15541" s="213" t="s">
        <v>235</v>
      </c>
    </row>
    <row r="15542" spans="1:6" x14ac:dyDescent="0.3">
      <c r="A15542" s="213">
        <v>2016</v>
      </c>
      <c r="B15542" s="213" t="s">
        <v>92</v>
      </c>
      <c r="C15542" s="213" t="s">
        <v>86</v>
      </c>
      <c r="D15542" s="213" t="s">
        <v>282</v>
      </c>
      <c r="E15542" s="213">
        <v>78</v>
      </c>
      <c r="F15542" s="213" t="s">
        <v>235</v>
      </c>
    </row>
    <row r="15543" spans="1:6" x14ac:dyDescent="0.3">
      <c r="A15543" s="213">
        <v>2016</v>
      </c>
      <c r="B15543" s="213" t="s">
        <v>92</v>
      </c>
      <c r="C15543" s="213" t="s">
        <v>86</v>
      </c>
      <c r="D15543" s="213" t="s">
        <v>145</v>
      </c>
      <c r="E15543" s="292">
        <v>3770</v>
      </c>
      <c r="F15543" s="213" t="s">
        <v>235</v>
      </c>
    </row>
    <row r="15544" spans="1:6" x14ac:dyDescent="0.3">
      <c r="A15544" s="213">
        <v>2016</v>
      </c>
      <c r="B15544" s="213" t="s">
        <v>92</v>
      </c>
      <c r="C15544" s="213" t="s">
        <v>86</v>
      </c>
      <c r="D15544" s="213" t="s">
        <v>146</v>
      </c>
      <c r="E15544" s="292">
        <v>2406</v>
      </c>
      <c r="F15544" s="213" t="s">
        <v>235</v>
      </c>
    </row>
    <row r="15545" spans="1:6" x14ac:dyDescent="0.3">
      <c r="A15545" s="213">
        <v>2016</v>
      </c>
      <c r="B15545" s="213" t="s">
        <v>92</v>
      </c>
      <c r="C15545" s="213" t="s">
        <v>86</v>
      </c>
      <c r="D15545" s="213" t="s">
        <v>147</v>
      </c>
      <c r="E15545" s="292">
        <v>4738</v>
      </c>
      <c r="F15545" s="213" t="s">
        <v>235</v>
      </c>
    </row>
    <row r="15546" spans="1:6" x14ac:dyDescent="0.3">
      <c r="A15546" s="213">
        <v>2016</v>
      </c>
      <c r="B15546" s="213" t="s">
        <v>92</v>
      </c>
      <c r="C15546" s="213" t="s">
        <v>84</v>
      </c>
      <c r="D15546" s="213" t="s">
        <v>79</v>
      </c>
      <c r="E15546" s="213">
        <v>104</v>
      </c>
      <c r="F15546" s="213" t="s">
        <v>235</v>
      </c>
    </row>
    <row r="15547" spans="1:6" x14ac:dyDescent="0.3">
      <c r="A15547" s="213">
        <v>2016</v>
      </c>
      <c r="B15547" s="213" t="s">
        <v>92</v>
      </c>
      <c r="C15547" s="213" t="s">
        <v>84</v>
      </c>
      <c r="D15547" s="213" t="s">
        <v>17</v>
      </c>
      <c r="E15547" s="213">
        <v>75</v>
      </c>
      <c r="F15547" s="213" t="s">
        <v>235</v>
      </c>
    </row>
    <row r="15548" spans="1:6" x14ac:dyDescent="0.3">
      <c r="A15548" s="213">
        <v>2016</v>
      </c>
      <c r="B15548" s="213" t="s">
        <v>92</v>
      </c>
      <c r="C15548" s="213" t="s">
        <v>84</v>
      </c>
      <c r="D15548" s="213" t="s">
        <v>11</v>
      </c>
      <c r="E15548" s="213">
        <v>127</v>
      </c>
      <c r="F15548" s="213" t="s">
        <v>235</v>
      </c>
    </row>
    <row r="15549" spans="1:6" x14ac:dyDescent="0.3">
      <c r="A15549" s="213">
        <v>2016</v>
      </c>
      <c r="B15549" s="213" t="s">
        <v>92</v>
      </c>
      <c r="C15549" s="213" t="s">
        <v>84</v>
      </c>
      <c r="D15549" s="213" t="s">
        <v>29</v>
      </c>
      <c r="E15549" s="213">
        <v>34</v>
      </c>
      <c r="F15549" s="213" t="s">
        <v>235</v>
      </c>
    </row>
    <row r="15550" spans="1:6" x14ac:dyDescent="0.3">
      <c r="A15550" s="213">
        <v>2016</v>
      </c>
      <c r="B15550" s="213" t="s">
        <v>92</v>
      </c>
      <c r="C15550" s="213" t="s">
        <v>84</v>
      </c>
      <c r="D15550" s="213" t="s">
        <v>47</v>
      </c>
      <c r="E15550" s="213">
        <v>100</v>
      </c>
      <c r="F15550" s="213" t="s">
        <v>235</v>
      </c>
    </row>
    <row r="15551" spans="1:6" x14ac:dyDescent="0.3">
      <c r="A15551" s="213">
        <v>2016</v>
      </c>
      <c r="B15551" s="213" t="s">
        <v>92</v>
      </c>
      <c r="C15551" s="213" t="s">
        <v>84</v>
      </c>
      <c r="D15551" s="213" t="s">
        <v>74</v>
      </c>
      <c r="E15551" s="213">
        <v>81</v>
      </c>
      <c r="F15551" s="213" t="s">
        <v>235</v>
      </c>
    </row>
    <row r="15552" spans="1:6" x14ac:dyDescent="0.3">
      <c r="A15552" s="213">
        <v>2016</v>
      </c>
      <c r="B15552" s="213" t="s">
        <v>92</v>
      </c>
      <c r="C15552" s="213" t="s">
        <v>84</v>
      </c>
      <c r="D15552" s="213" t="s">
        <v>60</v>
      </c>
      <c r="E15552" s="213">
        <v>35</v>
      </c>
      <c r="F15552" s="213" t="s">
        <v>235</v>
      </c>
    </row>
    <row r="15553" spans="1:6" x14ac:dyDescent="0.3">
      <c r="A15553" s="213">
        <v>2016</v>
      </c>
      <c r="B15553" s="213" t="s">
        <v>92</v>
      </c>
      <c r="C15553" s="213" t="s">
        <v>84</v>
      </c>
      <c r="D15553" s="213" t="s">
        <v>25</v>
      </c>
      <c r="E15553" s="213">
        <v>73</v>
      </c>
      <c r="F15553" s="213" t="s">
        <v>235</v>
      </c>
    </row>
    <row r="15554" spans="1:6" x14ac:dyDescent="0.3">
      <c r="A15554" s="213">
        <v>2016</v>
      </c>
      <c r="B15554" s="213" t="s">
        <v>92</v>
      </c>
      <c r="C15554" s="213" t="s">
        <v>84</v>
      </c>
      <c r="D15554" s="213" t="s">
        <v>7</v>
      </c>
      <c r="E15554" s="213">
        <v>113</v>
      </c>
      <c r="F15554" s="213" t="s">
        <v>235</v>
      </c>
    </row>
    <row r="15555" spans="1:6" x14ac:dyDescent="0.3">
      <c r="A15555" s="213">
        <v>2016</v>
      </c>
      <c r="B15555" s="213" t="s">
        <v>92</v>
      </c>
      <c r="C15555" s="213" t="s">
        <v>84</v>
      </c>
      <c r="D15555" s="213" t="s">
        <v>21</v>
      </c>
      <c r="E15555" s="213">
        <v>35</v>
      </c>
      <c r="F15555" s="213" t="s">
        <v>235</v>
      </c>
    </row>
    <row r="15556" spans="1:6" x14ac:dyDescent="0.3">
      <c r="A15556" s="213">
        <v>2016</v>
      </c>
      <c r="B15556" s="213" t="s">
        <v>92</v>
      </c>
      <c r="C15556" s="213" t="s">
        <v>84</v>
      </c>
      <c r="D15556" s="213" t="s">
        <v>16</v>
      </c>
      <c r="E15556" s="213">
        <v>83</v>
      </c>
      <c r="F15556" s="213" t="s">
        <v>235</v>
      </c>
    </row>
    <row r="15557" spans="1:6" x14ac:dyDescent="0.3">
      <c r="A15557" s="213">
        <v>2016</v>
      </c>
      <c r="B15557" s="213" t="s">
        <v>92</v>
      </c>
      <c r="C15557" s="213" t="s">
        <v>84</v>
      </c>
      <c r="D15557" s="213" t="s">
        <v>2</v>
      </c>
      <c r="E15557" s="213">
        <v>186</v>
      </c>
      <c r="F15557" s="213" t="s">
        <v>235</v>
      </c>
    </row>
    <row r="15558" spans="1:6" x14ac:dyDescent="0.3">
      <c r="A15558" s="213">
        <v>2016</v>
      </c>
      <c r="B15558" s="213" t="s">
        <v>92</v>
      </c>
      <c r="C15558" s="213" t="s">
        <v>84</v>
      </c>
      <c r="D15558" s="213" t="s">
        <v>4</v>
      </c>
      <c r="E15558" s="213">
        <v>185</v>
      </c>
      <c r="F15558" s="213" t="s">
        <v>235</v>
      </c>
    </row>
    <row r="15559" spans="1:6" x14ac:dyDescent="0.3">
      <c r="A15559" s="213">
        <v>2016</v>
      </c>
      <c r="B15559" s="213" t="s">
        <v>92</v>
      </c>
      <c r="C15559" s="213" t="s">
        <v>84</v>
      </c>
      <c r="D15559" s="213" t="s">
        <v>8</v>
      </c>
      <c r="E15559" s="213">
        <v>47</v>
      </c>
      <c r="F15559" s="213" t="s">
        <v>235</v>
      </c>
    </row>
    <row r="15560" spans="1:6" x14ac:dyDescent="0.3">
      <c r="A15560" s="213">
        <v>2016</v>
      </c>
      <c r="B15560" s="213" t="s">
        <v>92</v>
      </c>
      <c r="C15560" s="213" t="s">
        <v>84</v>
      </c>
      <c r="D15560" s="213" t="s">
        <v>78</v>
      </c>
      <c r="E15560" s="213">
        <v>67</v>
      </c>
      <c r="F15560" s="213" t="s">
        <v>235</v>
      </c>
    </row>
    <row r="15561" spans="1:6" x14ac:dyDescent="0.3">
      <c r="A15561" s="213">
        <v>2016</v>
      </c>
      <c r="B15561" s="213" t="s">
        <v>92</v>
      </c>
      <c r="C15561" s="213" t="s">
        <v>84</v>
      </c>
      <c r="D15561" s="213" t="s">
        <v>27</v>
      </c>
      <c r="E15561" s="213">
        <v>51</v>
      </c>
      <c r="F15561" s="213" t="s">
        <v>235</v>
      </c>
    </row>
    <row r="15562" spans="1:6" x14ac:dyDescent="0.3">
      <c r="A15562" s="213">
        <v>2016</v>
      </c>
      <c r="B15562" s="213" t="s">
        <v>92</v>
      </c>
      <c r="C15562" s="213" t="s">
        <v>84</v>
      </c>
      <c r="D15562" s="213" t="s">
        <v>13</v>
      </c>
      <c r="E15562" s="213">
        <v>36</v>
      </c>
      <c r="F15562" s="213" t="s">
        <v>235</v>
      </c>
    </row>
    <row r="15563" spans="1:6" x14ac:dyDescent="0.3">
      <c r="A15563" s="213">
        <v>2016</v>
      </c>
      <c r="B15563" s="213" t="s">
        <v>92</v>
      </c>
      <c r="C15563" s="213" t="s">
        <v>84</v>
      </c>
      <c r="D15563" s="213" t="s">
        <v>70</v>
      </c>
      <c r="E15563" s="213">
        <v>64</v>
      </c>
      <c r="F15563" s="213" t="s">
        <v>235</v>
      </c>
    </row>
    <row r="15564" spans="1:6" x14ac:dyDescent="0.3">
      <c r="A15564" s="213">
        <v>2016</v>
      </c>
      <c r="B15564" s="213" t="s">
        <v>92</v>
      </c>
      <c r="C15564" s="213" t="s">
        <v>84</v>
      </c>
      <c r="D15564" s="213" t="s">
        <v>6</v>
      </c>
      <c r="E15564" s="213">
        <v>972</v>
      </c>
      <c r="F15564" s="213" t="s">
        <v>235</v>
      </c>
    </row>
    <row r="15565" spans="1:6" x14ac:dyDescent="0.3">
      <c r="A15565" s="213">
        <v>2016</v>
      </c>
      <c r="B15565" s="213" t="s">
        <v>92</v>
      </c>
      <c r="C15565" s="213" t="s">
        <v>84</v>
      </c>
      <c r="D15565" s="213" t="s">
        <v>62</v>
      </c>
      <c r="E15565" s="213">
        <v>40</v>
      </c>
      <c r="F15565" s="213" t="s">
        <v>235</v>
      </c>
    </row>
    <row r="15566" spans="1:6" x14ac:dyDescent="0.3">
      <c r="A15566" s="213">
        <v>2016</v>
      </c>
      <c r="B15566" s="213" t="s">
        <v>92</v>
      </c>
      <c r="C15566" s="213" t="s">
        <v>84</v>
      </c>
      <c r="D15566" s="213" t="s">
        <v>5</v>
      </c>
      <c r="E15566" s="213">
        <v>122</v>
      </c>
      <c r="F15566" s="213" t="s">
        <v>235</v>
      </c>
    </row>
    <row r="15567" spans="1:6" x14ac:dyDescent="0.3">
      <c r="A15567" s="213">
        <v>2016</v>
      </c>
      <c r="B15567" s="213" t="s">
        <v>92</v>
      </c>
      <c r="C15567" s="213" t="s">
        <v>84</v>
      </c>
      <c r="D15567" s="213" t="s">
        <v>76</v>
      </c>
      <c r="E15567" s="213">
        <v>59</v>
      </c>
      <c r="F15567" s="213" t="s">
        <v>235</v>
      </c>
    </row>
    <row r="15568" spans="1:6" x14ac:dyDescent="0.3">
      <c r="A15568" s="213">
        <v>2016</v>
      </c>
      <c r="B15568" s="213" t="s">
        <v>92</v>
      </c>
      <c r="C15568" s="213" t="s">
        <v>84</v>
      </c>
      <c r="D15568" s="213" t="s">
        <v>22</v>
      </c>
      <c r="E15568" s="213">
        <v>39</v>
      </c>
      <c r="F15568" s="213" t="s">
        <v>235</v>
      </c>
    </row>
    <row r="15569" spans="1:6" x14ac:dyDescent="0.3">
      <c r="A15569" s="213">
        <v>2016</v>
      </c>
      <c r="B15569" s="213" t="s">
        <v>92</v>
      </c>
      <c r="C15569" s="213" t="s">
        <v>84</v>
      </c>
      <c r="D15569" s="213" t="s">
        <v>23</v>
      </c>
      <c r="E15569" s="213">
        <v>40</v>
      </c>
      <c r="F15569" s="213" t="s">
        <v>235</v>
      </c>
    </row>
    <row r="15570" spans="1:6" x14ac:dyDescent="0.3">
      <c r="A15570" s="213">
        <v>2016</v>
      </c>
      <c r="B15570" s="213" t="s">
        <v>92</v>
      </c>
      <c r="C15570" s="213" t="s">
        <v>84</v>
      </c>
      <c r="D15570" s="213" t="s">
        <v>278</v>
      </c>
      <c r="E15570" s="213">
        <v>50</v>
      </c>
      <c r="F15570" s="213" t="s">
        <v>235</v>
      </c>
    </row>
    <row r="15571" spans="1:6" x14ac:dyDescent="0.3">
      <c r="A15571" s="213">
        <v>2016</v>
      </c>
      <c r="B15571" s="213" t="s">
        <v>92</v>
      </c>
      <c r="C15571" s="213" t="s">
        <v>84</v>
      </c>
      <c r="D15571" s="213" t="s">
        <v>19</v>
      </c>
      <c r="E15571" s="213">
        <v>44</v>
      </c>
      <c r="F15571" s="213" t="s">
        <v>235</v>
      </c>
    </row>
    <row r="15572" spans="1:6" x14ac:dyDescent="0.3">
      <c r="A15572" s="213">
        <v>2016</v>
      </c>
      <c r="B15572" s="213" t="s">
        <v>92</v>
      </c>
      <c r="C15572" s="213" t="s">
        <v>84</v>
      </c>
      <c r="D15572" s="213" t="s">
        <v>3</v>
      </c>
      <c r="E15572" s="213">
        <v>199</v>
      </c>
      <c r="F15572" s="213" t="s">
        <v>235</v>
      </c>
    </row>
    <row r="15573" spans="1:6" x14ac:dyDescent="0.3">
      <c r="A15573" s="213">
        <v>2016</v>
      </c>
      <c r="B15573" s="213" t="s">
        <v>92</v>
      </c>
      <c r="C15573" s="213" t="s">
        <v>84</v>
      </c>
      <c r="D15573" s="213" t="s">
        <v>80</v>
      </c>
      <c r="E15573" s="213">
        <v>59</v>
      </c>
      <c r="F15573" s="213" t="s">
        <v>235</v>
      </c>
    </row>
    <row r="15574" spans="1:6" x14ac:dyDescent="0.3">
      <c r="A15574" s="213">
        <v>2016</v>
      </c>
      <c r="B15574" s="213" t="s">
        <v>92</v>
      </c>
      <c r="C15574" s="213" t="s">
        <v>84</v>
      </c>
      <c r="D15574" s="213" t="s">
        <v>14</v>
      </c>
      <c r="E15574" s="213">
        <v>83</v>
      </c>
      <c r="F15574" s="213" t="s">
        <v>235</v>
      </c>
    </row>
    <row r="15575" spans="1:6" x14ac:dyDescent="0.3">
      <c r="A15575" s="213">
        <v>2016</v>
      </c>
      <c r="B15575" s="213" t="s">
        <v>92</v>
      </c>
      <c r="C15575" s="213" t="s">
        <v>84</v>
      </c>
      <c r="D15575" s="213" t="s">
        <v>24</v>
      </c>
      <c r="E15575" s="213">
        <v>102</v>
      </c>
      <c r="F15575" s="213" t="s">
        <v>235</v>
      </c>
    </row>
    <row r="15576" spans="1:6" x14ac:dyDescent="0.3">
      <c r="A15576" s="213">
        <v>2016</v>
      </c>
      <c r="B15576" s="213" t="s">
        <v>92</v>
      </c>
      <c r="C15576" s="213" t="s">
        <v>84</v>
      </c>
      <c r="D15576" s="213" t="s">
        <v>9</v>
      </c>
      <c r="E15576" s="213">
        <v>71</v>
      </c>
      <c r="F15576" s="213" t="s">
        <v>235</v>
      </c>
    </row>
    <row r="15577" spans="1:6" x14ac:dyDescent="0.3">
      <c r="A15577" s="213">
        <v>2016</v>
      </c>
      <c r="B15577" s="213" t="s">
        <v>92</v>
      </c>
      <c r="C15577" s="213" t="s">
        <v>84</v>
      </c>
      <c r="D15577" s="213" t="s">
        <v>28</v>
      </c>
      <c r="E15577" s="213">
        <v>43</v>
      </c>
      <c r="F15577" s="213" t="s">
        <v>235</v>
      </c>
    </row>
    <row r="15578" spans="1:6" x14ac:dyDescent="0.3">
      <c r="A15578" s="213">
        <v>2016</v>
      </c>
      <c r="B15578" s="213" t="s">
        <v>92</v>
      </c>
      <c r="C15578" s="213" t="s">
        <v>84</v>
      </c>
      <c r="D15578" s="213" t="s">
        <v>64</v>
      </c>
      <c r="E15578" s="213">
        <v>53</v>
      </c>
      <c r="F15578" s="213" t="s">
        <v>235</v>
      </c>
    </row>
    <row r="15579" spans="1:6" x14ac:dyDescent="0.3">
      <c r="A15579" s="213">
        <v>2016</v>
      </c>
      <c r="B15579" s="213" t="s">
        <v>92</v>
      </c>
      <c r="C15579" s="213" t="s">
        <v>84</v>
      </c>
      <c r="D15579" s="213" t="s">
        <v>73</v>
      </c>
      <c r="E15579" s="213">
        <v>69</v>
      </c>
      <c r="F15579" s="213" t="s">
        <v>235</v>
      </c>
    </row>
    <row r="15580" spans="1:6" x14ac:dyDescent="0.3">
      <c r="A15580" s="213">
        <v>2016</v>
      </c>
      <c r="B15580" s="213" t="s">
        <v>92</v>
      </c>
      <c r="C15580" s="213" t="s">
        <v>84</v>
      </c>
      <c r="D15580" s="213" t="s">
        <v>26</v>
      </c>
      <c r="E15580" s="213">
        <v>37</v>
      </c>
      <c r="F15580" s="213" t="s">
        <v>235</v>
      </c>
    </row>
    <row r="15581" spans="1:6" x14ac:dyDescent="0.3">
      <c r="A15581" s="213">
        <v>2016</v>
      </c>
      <c r="B15581" s="213" t="s">
        <v>92</v>
      </c>
      <c r="C15581" s="213" t="s">
        <v>84</v>
      </c>
      <c r="D15581" s="213" t="s">
        <v>32</v>
      </c>
      <c r="E15581" s="213">
        <v>32</v>
      </c>
      <c r="F15581" s="213" t="s">
        <v>235</v>
      </c>
    </row>
    <row r="15582" spans="1:6" x14ac:dyDescent="0.3">
      <c r="A15582" s="213">
        <v>2016</v>
      </c>
      <c r="B15582" s="213" t="s">
        <v>92</v>
      </c>
      <c r="C15582" s="213" t="s">
        <v>84</v>
      </c>
      <c r="D15582" s="213" t="s">
        <v>46</v>
      </c>
      <c r="E15582" s="213">
        <v>70</v>
      </c>
      <c r="F15582" s="213" t="s">
        <v>235</v>
      </c>
    </row>
    <row r="15583" spans="1:6" x14ac:dyDescent="0.3">
      <c r="A15583" s="213">
        <v>2016</v>
      </c>
      <c r="B15583" s="213" t="s">
        <v>92</v>
      </c>
      <c r="C15583" s="213" t="s">
        <v>84</v>
      </c>
      <c r="D15583" s="213" t="s">
        <v>75</v>
      </c>
      <c r="E15583" s="213">
        <v>45</v>
      </c>
      <c r="F15583" s="213" t="s">
        <v>235</v>
      </c>
    </row>
    <row r="15584" spans="1:6" x14ac:dyDescent="0.3">
      <c r="A15584" s="213">
        <v>2016</v>
      </c>
      <c r="B15584" s="213" t="s">
        <v>92</v>
      </c>
      <c r="C15584" s="213" t="s">
        <v>84</v>
      </c>
      <c r="D15584" s="213" t="s">
        <v>10</v>
      </c>
      <c r="E15584" s="213">
        <v>137</v>
      </c>
      <c r="F15584" s="213" t="s">
        <v>235</v>
      </c>
    </row>
    <row r="15585" spans="1:6" x14ac:dyDescent="0.3">
      <c r="A15585" s="213">
        <v>2016</v>
      </c>
      <c r="B15585" s="213" t="s">
        <v>92</v>
      </c>
      <c r="C15585" s="213" t="s">
        <v>84</v>
      </c>
      <c r="D15585" s="213" t="s">
        <v>15</v>
      </c>
      <c r="E15585" s="213">
        <v>114</v>
      </c>
      <c r="F15585" s="213" t="s">
        <v>235</v>
      </c>
    </row>
    <row r="15586" spans="1:6" x14ac:dyDescent="0.3">
      <c r="A15586" s="213">
        <v>2016</v>
      </c>
      <c r="B15586" s="213" t="s">
        <v>92</v>
      </c>
      <c r="C15586" s="213" t="s">
        <v>84</v>
      </c>
      <c r="D15586" s="213" t="s">
        <v>18</v>
      </c>
      <c r="E15586" s="213">
        <v>89</v>
      </c>
      <c r="F15586" s="213" t="s">
        <v>235</v>
      </c>
    </row>
    <row r="15587" spans="1:6" x14ac:dyDescent="0.3">
      <c r="A15587" s="213">
        <v>2016</v>
      </c>
      <c r="B15587" s="213" t="s">
        <v>92</v>
      </c>
      <c r="C15587" s="213" t="s">
        <v>84</v>
      </c>
      <c r="D15587" s="213" t="s">
        <v>77</v>
      </c>
      <c r="E15587" s="213">
        <v>36</v>
      </c>
      <c r="F15587" s="213" t="s">
        <v>235</v>
      </c>
    </row>
    <row r="15588" spans="1:6" x14ac:dyDescent="0.3">
      <c r="A15588" s="213">
        <v>2016</v>
      </c>
      <c r="B15588" s="213" t="s">
        <v>92</v>
      </c>
      <c r="C15588" s="213" t="s">
        <v>84</v>
      </c>
      <c r="D15588" s="213" t="s">
        <v>71</v>
      </c>
      <c r="E15588" s="213">
        <v>39</v>
      </c>
      <c r="F15588" s="213" t="s">
        <v>235</v>
      </c>
    </row>
    <row r="15589" spans="1:6" x14ac:dyDescent="0.3">
      <c r="A15589" s="213">
        <v>2016</v>
      </c>
      <c r="B15589" s="213" t="s">
        <v>92</v>
      </c>
      <c r="C15589" s="213" t="s">
        <v>84</v>
      </c>
      <c r="D15589" s="213" t="s">
        <v>20</v>
      </c>
      <c r="E15589" s="213">
        <v>55</v>
      </c>
      <c r="F15589" s="213" t="s">
        <v>235</v>
      </c>
    </row>
    <row r="15590" spans="1:6" x14ac:dyDescent="0.3">
      <c r="A15590" s="213">
        <v>2016</v>
      </c>
      <c r="B15590" s="213" t="s">
        <v>92</v>
      </c>
      <c r="C15590" s="213" t="s">
        <v>84</v>
      </c>
      <c r="D15590" s="213" t="s">
        <v>95</v>
      </c>
      <c r="E15590" s="213">
        <v>79</v>
      </c>
      <c r="F15590" s="213" t="s">
        <v>235</v>
      </c>
    </row>
    <row r="15591" spans="1:6" x14ac:dyDescent="0.3">
      <c r="A15591" s="213">
        <v>2016</v>
      </c>
      <c r="B15591" s="213" t="s">
        <v>92</v>
      </c>
      <c r="C15591" s="213" t="s">
        <v>84</v>
      </c>
      <c r="D15591" s="213" t="s">
        <v>281</v>
      </c>
      <c r="E15591" s="213">
        <v>264</v>
      </c>
      <c r="F15591" s="213" t="s">
        <v>235</v>
      </c>
    </row>
    <row r="15592" spans="1:6" x14ac:dyDescent="0.3">
      <c r="A15592" s="213">
        <v>2016</v>
      </c>
      <c r="B15592" s="213" t="s">
        <v>92</v>
      </c>
      <c r="C15592" s="213" t="s">
        <v>84</v>
      </c>
      <c r="D15592" s="213" t="s">
        <v>145</v>
      </c>
      <c r="E15592" s="292">
        <v>5744</v>
      </c>
      <c r="F15592" s="213" t="s">
        <v>235</v>
      </c>
    </row>
    <row r="15593" spans="1:6" x14ac:dyDescent="0.3">
      <c r="A15593" s="213">
        <v>2016</v>
      </c>
      <c r="B15593" s="213" t="s">
        <v>92</v>
      </c>
      <c r="C15593" s="213" t="s">
        <v>84</v>
      </c>
      <c r="D15593" s="213" t="s">
        <v>146</v>
      </c>
      <c r="E15593" s="213">
        <v>600</v>
      </c>
      <c r="F15593" s="213" t="s">
        <v>235</v>
      </c>
    </row>
    <row r="15594" spans="1:6" x14ac:dyDescent="0.3">
      <c r="A15594" s="213">
        <v>2016</v>
      </c>
      <c r="B15594" s="213" t="s">
        <v>92</v>
      </c>
      <c r="C15594" s="213" t="s">
        <v>84</v>
      </c>
      <c r="D15594" s="213" t="s">
        <v>147</v>
      </c>
      <c r="E15594" s="292">
        <v>5888</v>
      </c>
      <c r="F15594" s="213" t="s">
        <v>235</v>
      </c>
    </row>
    <row r="15595" spans="1:6" x14ac:dyDescent="0.3">
      <c r="A15595" s="213">
        <v>2016</v>
      </c>
      <c r="B15595" s="213" t="s">
        <v>92</v>
      </c>
      <c r="C15595" s="213" t="s">
        <v>293</v>
      </c>
      <c r="D15595" s="213" t="s">
        <v>35</v>
      </c>
      <c r="E15595" s="213">
        <v>36</v>
      </c>
      <c r="F15595" s="213" t="s">
        <v>235</v>
      </c>
    </row>
    <row r="15596" spans="1:6" x14ac:dyDescent="0.3">
      <c r="A15596" s="213">
        <v>2016</v>
      </c>
      <c r="B15596" s="213" t="s">
        <v>92</v>
      </c>
      <c r="C15596" s="213" t="s">
        <v>293</v>
      </c>
      <c r="D15596" s="213" t="s">
        <v>41</v>
      </c>
      <c r="E15596" s="213">
        <v>31</v>
      </c>
      <c r="F15596" s="213" t="s">
        <v>235</v>
      </c>
    </row>
    <row r="15597" spans="1:6" x14ac:dyDescent="0.3">
      <c r="A15597" s="213">
        <v>2016</v>
      </c>
      <c r="B15597" s="213" t="s">
        <v>92</v>
      </c>
      <c r="C15597" s="213" t="s">
        <v>293</v>
      </c>
      <c r="D15597" s="213" t="s">
        <v>59</v>
      </c>
      <c r="E15597" s="213">
        <v>30</v>
      </c>
      <c r="F15597" s="213" t="s">
        <v>235</v>
      </c>
    </row>
    <row r="15598" spans="1:6" x14ac:dyDescent="0.3">
      <c r="A15598" s="213">
        <v>2016</v>
      </c>
      <c r="B15598" s="213" t="s">
        <v>92</v>
      </c>
      <c r="C15598" s="213" t="s">
        <v>293</v>
      </c>
      <c r="D15598" s="213" t="s">
        <v>79</v>
      </c>
      <c r="E15598" s="213">
        <v>101</v>
      </c>
      <c r="F15598" s="213" t="s">
        <v>235</v>
      </c>
    </row>
    <row r="15599" spans="1:6" x14ac:dyDescent="0.3">
      <c r="A15599" s="213">
        <v>2016</v>
      </c>
      <c r="B15599" s="213" t="s">
        <v>92</v>
      </c>
      <c r="C15599" s="213" t="s">
        <v>293</v>
      </c>
      <c r="D15599" s="213" t="s">
        <v>17</v>
      </c>
      <c r="E15599" s="213">
        <v>106</v>
      </c>
      <c r="F15599" s="213" t="s">
        <v>235</v>
      </c>
    </row>
    <row r="15600" spans="1:6" x14ac:dyDescent="0.3">
      <c r="A15600" s="213">
        <v>2016</v>
      </c>
      <c r="B15600" s="213" t="s">
        <v>92</v>
      </c>
      <c r="C15600" s="213" t="s">
        <v>293</v>
      </c>
      <c r="D15600" s="213" t="s">
        <v>11</v>
      </c>
      <c r="E15600" s="213">
        <v>172</v>
      </c>
      <c r="F15600" s="213" t="s">
        <v>235</v>
      </c>
    </row>
    <row r="15601" spans="1:6" x14ac:dyDescent="0.3">
      <c r="A15601" s="213">
        <v>2016</v>
      </c>
      <c r="B15601" s="213" t="s">
        <v>92</v>
      </c>
      <c r="C15601" s="213" t="s">
        <v>293</v>
      </c>
      <c r="D15601" s="213" t="s">
        <v>56</v>
      </c>
      <c r="E15601" s="213">
        <v>61</v>
      </c>
      <c r="F15601" s="213" t="s">
        <v>235</v>
      </c>
    </row>
    <row r="15602" spans="1:6" x14ac:dyDescent="0.3">
      <c r="A15602" s="213">
        <v>2016</v>
      </c>
      <c r="B15602" s="213" t="s">
        <v>92</v>
      </c>
      <c r="C15602" s="213" t="s">
        <v>293</v>
      </c>
      <c r="D15602" s="213" t="s">
        <v>29</v>
      </c>
      <c r="E15602" s="213">
        <v>43</v>
      </c>
      <c r="F15602" s="213" t="s">
        <v>235</v>
      </c>
    </row>
    <row r="15603" spans="1:6" x14ac:dyDescent="0.3">
      <c r="A15603" s="213">
        <v>2016</v>
      </c>
      <c r="B15603" s="213" t="s">
        <v>92</v>
      </c>
      <c r="C15603" s="213" t="s">
        <v>293</v>
      </c>
      <c r="D15603" s="213" t="s">
        <v>47</v>
      </c>
      <c r="E15603" s="213">
        <v>110</v>
      </c>
      <c r="F15603" s="213" t="s">
        <v>235</v>
      </c>
    </row>
    <row r="15604" spans="1:6" x14ac:dyDescent="0.3">
      <c r="A15604" s="213">
        <v>2016</v>
      </c>
      <c r="B15604" s="213" t="s">
        <v>92</v>
      </c>
      <c r="C15604" s="213" t="s">
        <v>293</v>
      </c>
      <c r="D15604" s="213" t="s">
        <v>74</v>
      </c>
      <c r="E15604" s="213">
        <v>167</v>
      </c>
      <c r="F15604" s="213" t="s">
        <v>235</v>
      </c>
    </row>
    <row r="15605" spans="1:6" x14ac:dyDescent="0.3">
      <c r="A15605" s="213">
        <v>2016</v>
      </c>
      <c r="B15605" s="213" t="s">
        <v>92</v>
      </c>
      <c r="C15605" s="213" t="s">
        <v>293</v>
      </c>
      <c r="D15605" s="213" t="s">
        <v>33</v>
      </c>
      <c r="E15605" s="213">
        <v>41</v>
      </c>
      <c r="F15605" s="213" t="s">
        <v>235</v>
      </c>
    </row>
    <row r="15606" spans="1:6" x14ac:dyDescent="0.3">
      <c r="A15606" s="213">
        <v>2016</v>
      </c>
      <c r="B15606" s="213" t="s">
        <v>92</v>
      </c>
      <c r="C15606" s="213" t="s">
        <v>293</v>
      </c>
      <c r="D15606" s="213" t="s">
        <v>60</v>
      </c>
      <c r="E15606" s="213">
        <v>36</v>
      </c>
      <c r="F15606" s="213" t="s">
        <v>235</v>
      </c>
    </row>
    <row r="15607" spans="1:6" x14ac:dyDescent="0.3">
      <c r="A15607" s="213">
        <v>2016</v>
      </c>
      <c r="B15607" s="213" t="s">
        <v>92</v>
      </c>
      <c r="C15607" s="213" t="s">
        <v>293</v>
      </c>
      <c r="D15607" s="213" t="s">
        <v>25</v>
      </c>
      <c r="E15607" s="213">
        <v>92</v>
      </c>
      <c r="F15607" s="213" t="s">
        <v>235</v>
      </c>
    </row>
    <row r="15608" spans="1:6" x14ac:dyDescent="0.3">
      <c r="A15608" s="213">
        <v>2016</v>
      </c>
      <c r="B15608" s="213" t="s">
        <v>92</v>
      </c>
      <c r="C15608" s="213" t="s">
        <v>293</v>
      </c>
      <c r="D15608" s="213" t="s">
        <v>7</v>
      </c>
      <c r="E15608" s="213">
        <v>106</v>
      </c>
      <c r="F15608" s="213" t="s">
        <v>235</v>
      </c>
    </row>
    <row r="15609" spans="1:6" x14ac:dyDescent="0.3">
      <c r="A15609" s="213">
        <v>2016</v>
      </c>
      <c r="B15609" s="213" t="s">
        <v>92</v>
      </c>
      <c r="C15609" s="213" t="s">
        <v>293</v>
      </c>
      <c r="D15609" s="213" t="s">
        <v>36</v>
      </c>
      <c r="E15609" s="213">
        <v>50</v>
      </c>
      <c r="F15609" s="213" t="s">
        <v>235</v>
      </c>
    </row>
    <row r="15610" spans="1:6" x14ac:dyDescent="0.3">
      <c r="A15610" s="213">
        <v>2016</v>
      </c>
      <c r="B15610" s="213" t="s">
        <v>92</v>
      </c>
      <c r="C15610" s="213" t="s">
        <v>293</v>
      </c>
      <c r="D15610" s="213" t="s">
        <v>21</v>
      </c>
      <c r="E15610" s="213">
        <v>40</v>
      </c>
      <c r="F15610" s="213" t="s">
        <v>235</v>
      </c>
    </row>
    <row r="15611" spans="1:6" x14ac:dyDescent="0.3">
      <c r="A15611" s="213">
        <v>2016</v>
      </c>
      <c r="B15611" s="213" t="s">
        <v>92</v>
      </c>
      <c r="C15611" s="213" t="s">
        <v>293</v>
      </c>
      <c r="D15611" s="213" t="s">
        <v>16</v>
      </c>
      <c r="E15611" s="213">
        <v>77</v>
      </c>
      <c r="F15611" s="213" t="s">
        <v>235</v>
      </c>
    </row>
    <row r="15612" spans="1:6" x14ac:dyDescent="0.3">
      <c r="A15612" s="213">
        <v>2016</v>
      </c>
      <c r="B15612" s="213" t="s">
        <v>92</v>
      </c>
      <c r="C15612" s="213" t="s">
        <v>293</v>
      </c>
      <c r="D15612" s="213" t="s">
        <v>2</v>
      </c>
      <c r="E15612" s="213">
        <v>207</v>
      </c>
      <c r="F15612" s="213" t="s">
        <v>235</v>
      </c>
    </row>
    <row r="15613" spans="1:6" x14ac:dyDescent="0.3">
      <c r="A15613" s="213">
        <v>2016</v>
      </c>
      <c r="B15613" s="213" t="s">
        <v>92</v>
      </c>
      <c r="C15613" s="213" t="s">
        <v>293</v>
      </c>
      <c r="D15613" s="213" t="s">
        <v>4</v>
      </c>
      <c r="E15613" s="213">
        <v>228</v>
      </c>
      <c r="F15613" s="213" t="s">
        <v>235</v>
      </c>
    </row>
    <row r="15614" spans="1:6" x14ac:dyDescent="0.3">
      <c r="A15614" s="213">
        <v>2016</v>
      </c>
      <c r="B15614" s="213" t="s">
        <v>92</v>
      </c>
      <c r="C15614" s="213" t="s">
        <v>293</v>
      </c>
      <c r="D15614" s="213" t="s">
        <v>8</v>
      </c>
      <c r="E15614" s="213">
        <v>76</v>
      </c>
      <c r="F15614" s="213" t="s">
        <v>235</v>
      </c>
    </row>
    <row r="15615" spans="1:6" x14ac:dyDescent="0.3">
      <c r="A15615" s="213">
        <v>2016</v>
      </c>
      <c r="B15615" s="213" t="s">
        <v>92</v>
      </c>
      <c r="C15615" s="213" t="s">
        <v>293</v>
      </c>
      <c r="D15615" s="213" t="s">
        <v>78</v>
      </c>
      <c r="E15615" s="213">
        <v>145</v>
      </c>
      <c r="F15615" s="213" t="s">
        <v>235</v>
      </c>
    </row>
    <row r="15616" spans="1:6" x14ac:dyDescent="0.3">
      <c r="A15616" s="213">
        <v>2016</v>
      </c>
      <c r="B15616" s="213" t="s">
        <v>92</v>
      </c>
      <c r="C15616" s="213" t="s">
        <v>293</v>
      </c>
      <c r="D15616" s="213" t="s">
        <v>27</v>
      </c>
      <c r="E15616" s="213">
        <v>88</v>
      </c>
      <c r="F15616" s="213" t="s">
        <v>235</v>
      </c>
    </row>
    <row r="15617" spans="1:6" x14ac:dyDescent="0.3">
      <c r="A15617" s="213">
        <v>2016</v>
      </c>
      <c r="B15617" s="213" t="s">
        <v>92</v>
      </c>
      <c r="C15617" s="213" t="s">
        <v>293</v>
      </c>
      <c r="D15617" s="213" t="s">
        <v>13</v>
      </c>
      <c r="E15617" s="213">
        <v>49</v>
      </c>
      <c r="F15617" s="213" t="s">
        <v>235</v>
      </c>
    </row>
    <row r="15618" spans="1:6" x14ac:dyDescent="0.3">
      <c r="A15618" s="213">
        <v>2016</v>
      </c>
      <c r="B15618" s="213" t="s">
        <v>92</v>
      </c>
      <c r="C15618" s="213" t="s">
        <v>293</v>
      </c>
      <c r="D15618" s="213" t="s">
        <v>70</v>
      </c>
      <c r="E15618" s="213">
        <v>212</v>
      </c>
      <c r="F15618" s="213" t="s">
        <v>235</v>
      </c>
    </row>
    <row r="15619" spans="1:6" x14ac:dyDescent="0.3">
      <c r="A15619" s="213">
        <v>2016</v>
      </c>
      <c r="B15619" s="213" t="s">
        <v>92</v>
      </c>
      <c r="C15619" s="213" t="s">
        <v>293</v>
      </c>
      <c r="D15619" s="213" t="s">
        <v>72</v>
      </c>
      <c r="E15619" s="213">
        <v>36</v>
      </c>
      <c r="F15619" s="213" t="s">
        <v>235</v>
      </c>
    </row>
    <row r="15620" spans="1:6" x14ac:dyDescent="0.3">
      <c r="A15620" s="213">
        <v>2016</v>
      </c>
      <c r="B15620" s="213" t="s">
        <v>92</v>
      </c>
      <c r="C15620" s="213" t="s">
        <v>293</v>
      </c>
      <c r="D15620" s="213" t="s">
        <v>6</v>
      </c>
      <c r="E15620" s="213">
        <v>216</v>
      </c>
      <c r="F15620" s="213" t="s">
        <v>235</v>
      </c>
    </row>
    <row r="15621" spans="1:6" x14ac:dyDescent="0.3">
      <c r="A15621" s="213">
        <v>2016</v>
      </c>
      <c r="B15621" s="213" t="s">
        <v>92</v>
      </c>
      <c r="C15621" s="213" t="s">
        <v>293</v>
      </c>
      <c r="D15621" s="213" t="s">
        <v>62</v>
      </c>
      <c r="E15621" s="213">
        <v>96</v>
      </c>
      <c r="F15621" s="213" t="s">
        <v>235</v>
      </c>
    </row>
    <row r="15622" spans="1:6" x14ac:dyDescent="0.3">
      <c r="A15622" s="213">
        <v>2016</v>
      </c>
      <c r="B15622" s="213" t="s">
        <v>92</v>
      </c>
      <c r="C15622" s="213" t="s">
        <v>293</v>
      </c>
      <c r="D15622" s="213" t="s">
        <v>5</v>
      </c>
      <c r="E15622" s="213">
        <v>176</v>
      </c>
      <c r="F15622" s="213" t="s">
        <v>235</v>
      </c>
    </row>
    <row r="15623" spans="1:6" x14ac:dyDescent="0.3">
      <c r="A15623" s="213">
        <v>2016</v>
      </c>
      <c r="B15623" s="213" t="s">
        <v>92</v>
      </c>
      <c r="C15623" s="213" t="s">
        <v>293</v>
      </c>
      <c r="D15623" s="213" t="s">
        <v>76</v>
      </c>
      <c r="E15623" s="213">
        <v>99</v>
      </c>
      <c r="F15623" s="213" t="s">
        <v>235</v>
      </c>
    </row>
    <row r="15624" spans="1:6" x14ac:dyDescent="0.3">
      <c r="A15624" s="213">
        <v>2016</v>
      </c>
      <c r="B15624" s="213" t="s">
        <v>92</v>
      </c>
      <c r="C15624" s="213" t="s">
        <v>293</v>
      </c>
      <c r="D15624" s="213" t="s">
        <v>43</v>
      </c>
      <c r="E15624" s="213">
        <v>39</v>
      </c>
      <c r="F15624" s="213" t="s">
        <v>235</v>
      </c>
    </row>
    <row r="15625" spans="1:6" x14ac:dyDescent="0.3">
      <c r="A15625" s="213">
        <v>2016</v>
      </c>
      <c r="B15625" s="213" t="s">
        <v>92</v>
      </c>
      <c r="C15625" s="213" t="s">
        <v>293</v>
      </c>
      <c r="D15625" s="213" t="s">
        <v>65</v>
      </c>
      <c r="E15625" s="213">
        <v>33</v>
      </c>
      <c r="F15625" s="213" t="s">
        <v>235</v>
      </c>
    </row>
    <row r="15626" spans="1:6" x14ac:dyDescent="0.3">
      <c r="A15626" s="213">
        <v>2016</v>
      </c>
      <c r="B15626" s="213" t="s">
        <v>92</v>
      </c>
      <c r="C15626" s="213" t="s">
        <v>293</v>
      </c>
      <c r="D15626" s="213" t="s">
        <v>61</v>
      </c>
      <c r="E15626" s="213">
        <v>33</v>
      </c>
      <c r="F15626" s="213" t="s">
        <v>235</v>
      </c>
    </row>
    <row r="15627" spans="1:6" x14ac:dyDescent="0.3">
      <c r="A15627" s="213">
        <v>2016</v>
      </c>
      <c r="B15627" s="213" t="s">
        <v>92</v>
      </c>
      <c r="C15627" s="213" t="s">
        <v>293</v>
      </c>
      <c r="D15627" s="213" t="s">
        <v>23</v>
      </c>
      <c r="E15627" s="213">
        <v>43</v>
      </c>
      <c r="F15627" s="213" t="s">
        <v>235</v>
      </c>
    </row>
    <row r="15628" spans="1:6" x14ac:dyDescent="0.3">
      <c r="A15628" s="213">
        <v>2016</v>
      </c>
      <c r="B15628" s="213" t="s">
        <v>92</v>
      </c>
      <c r="C15628" s="213" t="s">
        <v>293</v>
      </c>
      <c r="D15628" s="213" t="s">
        <v>12</v>
      </c>
      <c r="E15628" s="213">
        <v>30</v>
      </c>
      <c r="F15628" s="213" t="s">
        <v>235</v>
      </c>
    </row>
    <row r="15629" spans="1:6" x14ac:dyDescent="0.3">
      <c r="A15629" s="213">
        <v>2016</v>
      </c>
      <c r="B15629" s="213" t="s">
        <v>92</v>
      </c>
      <c r="C15629" s="213" t="s">
        <v>293</v>
      </c>
      <c r="D15629" s="213" t="s">
        <v>278</v>
      </c>
      <c r="E15629" s="213">
        <v>55</v>
      </c>
      <c r="F15629" s="213" t="s">
        <v>235</v>
      </c>
    </row>
    <row r="15630" spans="1:6" x14ac:dyDescent="0.3">
      <c r="A15630" s="213">
        <v>2016</v>
      </c>
      <c r="B15630" s="213" t="s">
        <v>92</v>
      </c>
      <c r="C15630" s="213" t="s">
        <v>293</v>
      </c>
      <c r="D15630" s="213" t="s">
        <v>19</v>
      </c>
      <c r="E15630" s="213">
        <v>35</v>
      </c>
      <c r="F15630" s="213" t="s">
        <v>235</v>
      </c>
    </row>
    <row r="15631" spans="1:6" x14ac:dyDescent="0.3">
      <c r="A15631" s="213">
        <v>2016</v>
      </c>
      <c r="B15631" s="213" t="s">
        <v>92</v>
      </c>
      <c r="C15631" s="213" t="s">
        <v>293</v>
      </c>
      <c r="D15631" s="213" t="s">
        <v>48</v>
      </c>
      <c r="E15631" s="213">
        <v>46</v>
      </c>
      <c r="F15631" s="213" t="s">
        <v>235</v>
      </c>
    </row>
    <row r="15632" spans="1:6" x14ac:dyDescent="0.3">
      <c r="A15632" s="213">
        <v>2016</v>
      </c>
      <c r="B15632" s="213" t="s">
        <v>92</v>
      </c>
      <c r="C15632" s="213" t="s">
        <v>293</v>
      </c>
      <c r="D15632" s="213" t="s">
        <v>34</v>
      </c>
      <c r="E15632" s="213">
        <v>37</v>
      </c>
      <c r="F15632" s="213" t="s">
        <v>235</v>
      </c>
    </row>
    <row r="15633" spans="1:6" x14ac:dyDescent="0.3">
      <c r="A15633" s="213">
        <v>2016</v>
      </c>
      <c r="B15633" s="213" t="s">
        <v>92</v>
      </c>
      <c r="C15633" s="213" t="s">
        <v>293</v>
      </c>
      <c r="D15633" s="213" t="s">
        <v>3</v>
      </c>
      <c r="E15633" s="213">
        <v>201</v>
      </c>
      <c r="F15633" s="213" t="s">
        <v>235</v>
      </c>
    </row>
    <row r="15634" spans="1:6" x14ac:dyDescent="0.3">
      <c r="A15634" s="213">
        <v>2016</v>
      </c>
      <c r="B15634" s="213" t="s">
        <v>92</v>
      </c>
      <c r="C15634" s="213" t="s">
        <v>293</v>
      </c>
      <c r="D15634" s="213" t="s">
        <v>80</v>
      </c>
      <c r="E15634" s="213">
        <v>54</v>
      </c>
      <c r="F15634" s="213" t="s">
        <v>235</v>
      </c>
    </row>
    <row r="15635" spans="1:6" x14ac:dyDescent="0.3">
      <c r="A15635" s="213">
        <v>2016</v>
      </c>
      <c r="B15635" s="213" t="s">
        <v>92</v>
      </c>
      <c r="C15635" s="213" t="s">
        <v>293</v>
      </c>
      <c r="D15635" s="213" t="s">
        <v>39</v>
      </c>
      <c r="E15635" s="213">
        <v>138</v>
      </c>
      <c r="F15635" s="213" t="s">
        <v>235</v>
      </c>
    </row>
    <row r="15636" spans="1:6" x14ac:dyDescent="0.3">
      <c r="A15636" s="213">
        <v>2016</v>
      </c>
      <c r="B15636" s="213" t="s">
        <v>92</v>
      </c>
      <c r="C15636" s="213" t="s">
        <v>293</v>
      </c>
      <c r="D15636" s="213" t="s">
        <v>14</v>
      </c>
      <c r="E15636" s="213">
        <v>151</v>
      </c>
      <c r="F15636" s="213" t="s">
        <v>235</v>
      </c>
    </row>
    <row r="15637" spans="1:6" x14ac:dyDescent="0.3">
      <c r="A15637" s="213">
        <v>2016</v>
      </c>
      <c r="B15637" s="213" t="s">
        <v>92</v>
      </c>
      <c r="C15637" s="213" t="s">
        <v>293</v>
      </c>
      <c r="D15637" s="213" t="s">
        <v>69</v>
      </c>
      <c r="E15637" s="213">
        <v>33</v>
      </c>
      <c r="F15637" s="213" t="s">
        <v>235</v>
      </c>
    </row>
    <row r="15638" spans="1:6" x14ac:dyDescent="0.3">
      <c r="A15638" s="213">
        <v>2016</v>
      </c>
      <c r="B15638" s="213" t="s">
        <v>92</v>
      </c>
      <c r="C15638" s="213" t="s">
        <v>293</v>
      </c>
      <c r="D15638" s="213" t="s">
        <v>24</v>
      </c>
      <c r="E15638" s="213">
        <v>124</v>
      </c>
      <c r="F15638" s="213" t="s">
        <v>235</v>
      </c>
    </row>
    <row r="15639" spans="1:6" x14ac:dyDescent="0.3">
      <c r="A15639" s="213">
        <v>2016</v>
      </c>
      <c r="B15639" s="213" t="s">
        <v>92</v>
      </c>
      <c r="C15639" s="213" t="s">
        <v>293</v>
      </c>
      <c r="D15639" s="213" t="s">
        <v>9</v>
      </c>
      <c r="E15639" s="213">
        <v>99</v>
      </c>
      <c r="F15639" s="213" t="s">
        <v>235</v>
      </c>
    </row>
    <row r="15640" spans="1:6" x14ac:dyDescent="0.3">
      <c r="A15640" s="213">
        <v>2016</v>
      </c>
      <c r="B15640" s="213" t="s">
        <v>92</v>
      </c>
      <c r="C15640" s="213" t="s">
        <v>293</v>
      </c>
      <c r="D15640" s="213" t="s">
        <v>67</v>
      </c>
      <c r="E15640" s="213">
        <v>37</v>
      </c>
      <c r="F15640" s="213" t="s">
        <v>235</v>
      </c>
    </row>
    <row r="15641" spans="1:6" x14ac:dyDescent="0.3">
      <c r="A15641" s="213">
        <v>2016</v>
      </c>
      <c r="B15641" s="213" t="s">
        <v>92</v>
      </c>
      <c r="C15641" s="213" t="s">
        <v>293</v>
      </c>
      <c r="D15641" s="213" t="s">
        <v>28</v>
      </c>
      <c r="E15641" s="213">
        <v>73</v>
      </c>
      <c r="F15641" s="213" t="s">
        <v>235</v>
      </c>
    </row>
    <row r="15642" spans="1:6" x14ac:dyDescent="0.3">
      <c r="A15642" s="213">
        <v>2016</v>
      </c>
      <c r="B15642" s="213" t="s">
        <v>92</v>
      </c>
      <c r="C15642" s="213" t="s">
        <v>293</v>
      </c>
      <c r="D15642" s="213" t="s">
        <v>31</v>
      </c>
      <c r="E15642" s="213">
        <v>92</v>
      </c>
      <c r="F15642" s="213" t="s">
        <v>235</v>
      </c>
    </row>
    <row r="15643" spans="1:6" x14ac:dyDescent="0.3">
      <c r="A15643" s="213">
        <v>2016</v>
      </c>
      <c r="B15643" s="213" t="s">
        <v>92</v>
      </c>
      <c r="C15643" s="213" t="s">
        <v>293</v>
      </c>
      <c r="D15643" s="213" t="s">
        <v>64</v>
      </c>
      <c r="E15643" s="213">
        <v>81</v>
      </c>
      <c r="F15643" s="213" t="s">
        <v>235</v>
      </c>
    </row>
    <row r="15644" spans="1:6" x14ac:dyDescent="0.3">
      <c r="A15644" s="213">
        <v>2016</v>
      </c>
      <c r="B15644" s="213" t="s">
        <v>92</v>
      </c>
      <c r="C15644" s="213" t="s">
        <v>293</v>
      </c>
      <c r="D15644" s="213" t="s">
        <v>280</v>
      </c>
      <c r="E15644" s="213">
        <v>42</v>
      </c>
      <c r="F15644" s="213" t="s">
        <v>235</v>
      </c>
    </row>
    <row r="15645" spans="1:6" x14ac:dyDescent="0.3">
      <c r="A15645" s="213">
        <v>2016</v>
      </c>
      <c r="B15645" s="213" t="s">
        <v>92</v>
      </c>
      <c r="C15645" s="213" t="s">
        <v>293</v>
      </c>
      <c r="D15645" s="213" t="s">
        <v>73</v>
      </c>
      <c r="E15645" s="213">
        <v>89</v>
      </c>
      <c r="F15645" s="213" t="s">
        <v>235</v>
      </c>
    </row>
    <row r="15646" spans="1:6" x14ac:dyDescent="0.3">
      <c r="A15646" s="213">
        <v>2016</v>
      </c>
      <c r="B15646" s="213" t="s">
        <v>92</v>
      </c>
      <c r="C15646" s="213" t="s">
        <v>293</v>
      </c>
      <c r="D15646" s="213" t="s">
        <v>26</v>
      </c>
      <c r="E15646" s="213">
        <v>50</v>
      </c>
      <c r="F15646" s="213" t="s">
        <v>235</v>
      </c>
    </row>
    <row r="15647" spans="1:6" x14ac:dyDescent="0.3">
      <c r="A15647" s="213">
        <v>2016</v>
      </c>
      <c r="B15647" s="213" t="s">
        <v>92</v>
      </c>
      <c r="C15647" s="213" t="s">
        <v>293</v>
      </c>
      <c r="D15647" s="213" t="s">
        <v>32</v>
      </c>
      <c r="E15647" s="213">
        <v>50</v>
      </c>
      <c r="F15647" s="213" t="s">
        <v>235</v>
      </c>
    </row>
    <row r="15648" spans="1:6" x14ac:dyDescent="0.3">
      <c r="A15648" s="213">
        <v>2016</v>
      </c>
      <c r="B15648" s="213" t="s">
        <v>92</v>
      </c>
      <c r="C15648" s="213" t="s">
        <v>293</v>
      </c>
      <c r="D15648" s="213" t="s">
        <v>46</v>
      </c>
      <c r="E15648" s="213">
        <v>139</v>
      </c>
      <c r="F15648" s="213" t="s">
        <v>235</v>
      </c>
    </row>
    <row r="15649" spans="1:6" x14ac:dyDescent="0.3">
      <c r="A15649" s="213">
        <v>2016</v>
      </c>
      <c r="B15649" s="213" t="s">
        <v>92</v>
      </c>
      <c r="C15649" s="213" t="s">
        <v>293</v>
      </c>
      <c r="D15649" s="213" t="s">
        <v>75</v>
      </c>
      <c r="E15649" s="213">
        <v>76</v>
      </c>
      <c r="F15649" s="213" t="s">
        <v>235</v>
      </c>
    </row>
    <row r="15650" spans="1:6" x14ac:dyDescent="0.3">
      <c r="A15650" s="213">
        <v>2016</v>
      </c>
      <c r="B15650" s="213" t="s">
        <v>92</v>
      </c>
      <c r="C15650" s="213" t="s">
        <v>293</v>
      </c>
      <c r="D15650" s="213" t="s">
        <v>10</v>
      </c>
      <c r="E15650" s="213">
        <v>174</v>
      </c>
      <c r="F15650" s="213" t="s">
        <v>235</v>
      </c>
    </row>
    <row r="15651" spans="1:6" x14ac:dyDescent="0.3">
      <c r="A15651" s="213">
        <v>2016</v>
      </c>
      <c r="B15651" s="213" t="s">
        <v>92</v>
      </c>
      <c r="C15651" s="213" t="s">
        <v>293</v>
      </c>
      <c r="D15651" s="213" t="s">
        <v>15</v>
      </c>
      <c r="E15651" s="213">
        <v>126</v>
      </c>
      <c r="F15651" s="213" t="s">
        <v>235</v>
      </c>
    </row>
    <row r="15652" spans="1:6" x14ac:dyDescent="0.3">
      <c r="A15652" s="213">
        <v>2016</v>
      </c>
      <c r="B15652" s="213" t="s">
        <v>92</v>
      </c>
      <c r="C15652" s="213" t="s">
        <v>293</v>
      </c>
      <c r="D15652" s="213" t="s">
        <v>18</v>
      </c>
      <c r="E15652" s="213">
        <v>224</v>
      </c>
      <c r="F15652" s="213" t="s">
        <v>235</v>
      </c>
    </row>
    <row r="15653" spans="1:6" x14ac:dyDescent="0.3">
      <c r="A15653" s="213">
        <v>2016</v>
      </c>
      <c r="B15653" s="213" t="s">
        <v>92</v>
      </c>
      <c r="C15653" s="213" t="s">
        <v>293</v>
      </c>
      <c r="D15653" s="213" t="s">
        <v>77</v>
      </c>
      <c r="E15653" s="213">
        <v>74</v>
      </c>
      <c r="F15653" s="213" t="s">
        <v>235</v>
      </c>
    </row>
    <row r="15654" spans="1:6" x14ac:dyDescent="0.3">
      <c r="A15654" s="213">
        <v>2016</v>
      </c>
      <c r="B15654" s="213" t="s">
        <v>92</v>
      </c>
      <c r="C15654" s="213" t="s">
        <v>293</v>
      </c>
      <c r="D15654" s="213" t="s">
        <v>71</v>
      </c>
      <c r="E15654" s="213">
        <v>54</v>
      </c>
      <c r="F15654" s="213" t="s">
        <v>235</v>
      </c>
    </row>
    <row r="15655" spans="1:6" x14ac:dyDescent="0.3">
      <c r="A15655" s="213">
        <v>2016</v>
      </c>
      <c r="B15655" s="213" t="s">
        <v>92</v>
      </c>
      <c r="C15655" s="213" t="s">
        <v>293</v>
      </c>
      <c r="D15655" s="213" t="s">
        <v>20</v>
      </c>
      <c r="E15655" s="213">
        <v>117</v>
      </c>
      <c r="F15655" s="213" t="s">
        <v>235</v>
      </c>
    </row>
    <row r="15656" spans="1:6" x14ac:dyDescent="0.3">
      <c r="A15656" s="213">
        <v>2016</v>
      </c>
      <c r="B15656" s="213" t="s">
        <v>92</v>
      </c>
      <c r="C15656" s="213" t="s">
        <v>293</v>
      </c>
      <c r="D15656" s="213" t="s">
        <v>95</v>
      </c>
      <c r="E15656" s="213">
        <v>139</v>
      </c>
      <c r="F15656" s="213" t="s">
        <v>235</v>
      </c>
    </row>
    <row r="15657" spans="1:6" x14ac:dyDescent="0.3">
      <c r="A15657" s="213">
        <v>2016</v>
      </c>
      <c r="B15657" s="213" t="s">
        <v>92</v>
      </c>
      <c r="C15657" s="213" t="s">
        <v>293</v>
      </c>
      <c r="D15657" s="213" t="s">
        <v>30</v>
      </c>
      <c r="E15657" s="213">
        <v>34</v>
      </c>
      <c r="F15657" s="213" t="s">
        <v>235</v>
      </c>
    </row>
    <row r="15658" spans="1:6" x14ac:dyDescent="0.3">
      <c r="A15658" s="213">
        <v>2016</v>
      </c>
      <c r="B15658" s="213" t="s">
        <v>92</v>
      </c>
      <c r="C15658" s="213" t="s">
        <v>293</v>
      </c>
      <c r="D15658" s="213" t="s">
        <v>281</v>
      </c>
      <c r="E15658" s="213">
        <v>464</v>
      </c>
      <c r="F15658" s="213" t="s">
        <v>235</v>
      </c>
    </row>
    <row r="15659" spans="1:6" x14ac:dyDescent="0.3">
      <c r="A15659" s="213">
        <v>2016</v>
      </c>
      <c r="B15659" s="213" t="s">
        <v>92</v>
      </c>
      <c r="C15659" s="213" t="s">
        <v>293</v>
      </c>
      <c r="D15659" s="213" t="s">
        <v>282</v>
      </c>
      <c r="E15659" s="213">
        <v>32</v>
      </c>
      <c r="F15659" s="213" t="s">
        <v>235</v>
      </c>
    </row>
    <row r="15660" spans="1:6" x14ac:dyDescent="0.3">
      <c r="A15660" s="213">
        <v>2016</v>
      </c>
      <c r="B15660" s="213" t="s">
        <v>92</v>
      </c>
      <c r="C15660" s="213" t="s">
        <v>293</v>
      </c>
      <c r="D15660" s="213" t="s">
        <v>145</v>
      </c>
      <c r="E15660" s="213">
        <v>898</v>
      </c>
      <c r="F15660" s="213" t="s">
        <v>235</v>
      </c>
    </row>
    <row r="15661" spans="1:6" x14ac:dyDescent="0.3">
      <c r="A15661" s="213">
        <v>2016</v>
      </c>
      <c r="B15661" s="213" t="s">
        <v>92</v>
      </c>
      <c r="C15661" s="213" t="s">
        <v>293</v>
      </c>
      <c r="D15661" s="213" t="s">
        <v>146</v>
      </c>
      <c r="E15661" s="292">
        <v>2148</v>
      </c>
      <c r="F15661" s="213" t="s">
        <v>235</v>
      </c>
    </row>
    <row r="15662" spans="1:6" x14ac:dyDescent="0.3">
      <c r="A15662" s="213">
        <v>2016</v>
      </c>
      <c r="B15662" s="213" t="s">
        <v>92</v>
      </c>
      <c r="C15662" s="213" t="s">
        <v>293</v>
      </c>
      <c r="D15662" s="213" t="s">
        <v>147</v>
      </c>
      <c r="E15662" s="292">
        <v>2861</v>
      </c>
      <c r="F15662" s="213" t="s">
        <v>235</v>
      </c>
    </row>
    <row r="15663" spans="1:6" x14ac:dyDescent="0.3">
      <c r="A15663" s="213">
        <v>2016</v>
      </c>
      <c r="B15663" s="213" t="s">
        <v>92</v>
      </c>
      <c r="C15663" s="213" t="s">
        <v>140</v>
      </c>
      <c r="D15663" s="213" t="s">
        <v>35</v>
      </c>
      <c r="E15663" s="213">
        <v>452</v>
      </c>
      <c r="F15663" s="213" t="s">
        <v>235</v>
      </c>
    </row>
    <row r="15664" spans="1:6" x14ac:dyDescent="0.3">
      <c r="A15664" s="213">
        <v>2016</v>
      </c>
      <c r="B15664" s="213" t="s">
        <v>92</v>
      </c>
      <c r="C15664" s="213" t="s">
        <v>140</v>
      </c>
      <c r="D15664" s="213" t="s">
        <v>41</v>
      </c>
      <c r="E15664" s="213">
        <v>339</v>
      </c>
      <c r="F15664" s="213" t="s">
        <v>235</v>
      </c>
    </row>
    <row r="15665" spans="1:6" x14ac:dyDescent="0.3">
      <c r="A15665" s="213">
        <v>2016</v>
      </c>
      <c r="B15665" s="213" t="s">
        <v>92</v>
      </c>
      <c r="C15665" s="213" t="s">
        <v>140</v>
      </c>
      <c r="D15665" s="213" t="s">
        <v>59</v>
      </c>
      <c r="E15665" s="213">
        <v>657</v>
      </c>
      <c r="F15665" s="213" t="s">
        <v>235</v>
      </c>
    </row>
    <row r="15666" spans="1:6" x14ac:dyDescent="0.3">
      <c r="A15666" s="213">
        <v>2016</v>
      </c>
      <c r="B15666" s="213" t="s">
        <v>92</v>
      </c>
      <c r="C15666" s="213" t="s">
        <v>140</v>
      </c>
      <c r="D15666" s="213" t="s">
        <v>79</v>
      </c>
      <c r="E15666" s="292">
        <v>7851</v>
      </c>
      <c r="F15666" s="213" t="s">
        <v>235</v>
      </c>
    </row>
    <row r="15667" spans="1:6" x14ac:dyDescent="0.3">
      <c r="A15667" s="213">
        <v>2016</v>
      </c>
      <c r="B15667" s="213" t="s">
        <v>92</v>
      </c>
      <c r="C15667" s="213" t="s">
        <v>140</v>
      </c>
      <c r="D15667" s="213" t="s">
        <v>17</v>
      </c>
      <c r="E15667" s="292">
        <v>4759</v>
      </c>
      <c r="F15667" s="213" t="s">
        <v>235</v>
      </c>
    </row>
    <row r="15668" spans="1:6" x14ac:dyDescent="0.3">
      <c r="A15668" s="213">
        <v>2016</v>
      </c>
      <c r="B15668" s="213" t="s">
        <v>92</v>
      </c>
      <c r="C15668" s="213" t="s">
        <v>140</v>
      </c>
      <c r="D15668" s="213" t="s">
        <v>274</v>
      </c>
      <c r="E15668" s="213">
        <v>590</v>
      </c>
      <c r="F15668" s="213" t="s">
        <v>235</v>
      </c>
    </row>
    <row r="15669" spans="1:6" x14ac:dyDescent="0.3">
      <c r="A15669" s="213">
        <v>2016</v>
      </c>
      <c r="B15669" s="213" t="s">
        <v>92</v>
      </c>
      <c r="C15669" s="213" t="s">
        <v>140</v>
      </c>
      <c r="D15669" s="213" t="s">
        <v>66</v>
      </c>
      <c r="E15669" s="292">
        <v>1374</v>
      </c>
      <c r="F15669" s="213" t="s">
        <v>235</v>
      </c>
    </row>
    <row r="15670" spans="1:6" x14ac:dyDescent="0.3">
      <c r="A15670" s="213">
        <v>2016</v>
      </c>
      <c r="B15670" s="213" t="s">
        <v>92</v>
      </c>
      <c r="C15670" s="213" t="s">
        <v>140</v>
      </c>
      <c r="D15670" s="213" t="s">
        <v>283</v>
      </c>
      <c r="E15670" s="213">
        <v>520</v>
      </c>
      <c r="F15670" s="213" t="s">
        <v>235</v>
      </c>
    </row>
    <row r="15671" spans="1:6" x14ac:dyDescent="0.3">
      <c r="A15671" s="213">
        <v>2016</v>
      </c>
      <c r="B15671" s="213" t="s">
        <v>92</v>
      </c>
      <c r="C15671" s="213" t="s">
        <v>140</v>
      </c>
      <c r="D15671" s="213" t="s">
        <v>11</v>
      </c>
      <c r="E15671" s="292">
        <v>8010</v>
      </c>
      <c r="F15671" s="213" t="s">
        <v>235</v>
      </c>
    </row>
    <row r="15672" spans="1:6" x14ac:dyDescent="0.3">
      <c r="A15672" s="213">
        <v>2016</v>
      </c>
      <c r="B15672" s="213" t="s">
        <v>92</v>
      </c>
      <c r="C15672" s="213" t="s">
        <v>140</v>
      </c>
      <c r="D15672" s="213" t="s">
        <v>56</v>
      </c>
      <c r="E15672" s="292">
        <v>1871</v>
      </c>
      <c r="F15672" s="213" t="s">
        <v>235</v>
      </c>
    </row>
    <row r="15673" spans="1:6" x14ac:dyDescent="0.3">
      <c r="A15673" s="213">
        <v>2016</v>
      </c>
      <c r="B15673" s="213" t="s">
        <v>92</v>
      </c>
      <c r="C15673" s="213" t="s">
        <v>140</v>
      </c>
      <c r="D15673" s="213" t="s">
        <v>29</v>
      </c>
      <c r="E15673" s="292">
        <v>2391</v>
      </c>
      <c r="F15673" s="213" t="s">
        <v>235</v>
      </c>
    </row>
    <row r="15674" spans="1:6" x14ac:dyDescent="0.3">
      <c r="A15674" s="213">
        <v>2016</v>
      </c>
      <c r="B15674" s="213" t="s">
        <v>92</v>
      </c>
      <c r="C15674" s="213" t="s">
        <v>140</v>
      </c>
      <c r="D15674" s="213" t="s">
        <v>40</v>
      </c>
      <c r="E15674" s="213">
        <v>195</v>
      </c>
      <c r="F15674" s="213" t="s">
        <v>235</v>
      </c>
    </row>
    <row r="15675" spans="1:6" x14ac:dyDescent="0.3">
      <c r="A15675" s="213">
        <v>2016</v>
      </c>
      <c r="B15675" s="213" t="s">
        <v>92</v>
      </c>
      <c r="C15675" s="213" t="s">
        <v>140</v>
      </c>
      <c r="D15675" s="213" t="s">
        <v>47</v>
      </c>
      <c r="E15675" s="292">
        <v>6045</v>
      </c>
      <c r="F15675" s="213" t="s">
        <v>235</v>
      </c>
    </row>
    <row r="15676" spans="1:6" x14ac:dyDescent="0.3">
      <c r="A15676" s="213">
        <v>2016</v>
      </c>
      <c r="B15676" s="213" t="s">
        <v>92</v>
      </c>
      <c r="C15676" s="213" t="s">
        <v>140</v>
      </c>
      <c r="D15676" s="213" t="s">
        <v>57</v>
      </c>
      <c r="E15676" s="292">
        <v>1140</v>
      </c>
      <c r="F15676" s="213" t="s">
        <v>235</v>
      </c>
    </row>
    <row r="15677" spans="1:6" x14ac:dyDescent="0.3">
      <c r="A15677" s="213">
        <v>2016</v>
      </c>
      <c r="B15677" s="213" t="s">
        <v>92</v>
      </c>
      <c r="C15677" s="213" t="s">
        <v>140</v>
      </c>
      <c r="D15677" s="213" t="s">
        <v>74</v>
      </c>
      <c r="E15677" s="292">
        <v>5865</v>
      </c>
      <c r="F15677" s="213" t="s">
        <v>235</v>
      </c>
    </row>
    <row r="15678" spans="1:6" x14ac:dyDescent="0.3">
      <c r="A15678" s="213">
        <v>2016</v>
      </c>
      <c r="B15678" s="213" t="s">
        <v>92</v>
      </c>
      <c r="C15678" s="213" t="s">
        <v>140</v>
      </c>
      <c r="D15678" s="213" t="s">
        <v>53</v>
      </c>
      <c r="E15678" s="213">
        <v>678</v>
      </c>
      <c r="F15678" s="213" t="s">
        <v>235</v>
      </c>
    </row>
    <row r="15679" spans="1:6" x14ac:dyDescent="0.3">
      <c r="A15679" s="213">
        <v>2016</v>
      </c>
      <c r="B15679" s="213" t="s">
        <v>92</v>
      </c>
      <c r="C15679" s="213" t="s">
        <v>140</v>
      </c>
      <c r="D15679" s="213" t="s">
        <v>284</v>
      </c>
      <c r="E15679" s="213">
        <v>162</v>
      </c>
      <c r="F15679" s="213" t="s">
        <v>235</v>
      </c>
    </row>
    <row r="15680" spans="1:6" x14ac:dyDescent="0.3">
      <c r="A15680" s="213">
        <v>2016</v>
      </c>
      <c r="B15680" s="213" t="s">
        <v>92</v>
      </c>
      <c r="C15680" s="213" t="s">
        <v>140</v>
      </c>
      <c r="D15680" s="213" t="s">
        <v>49</v>
      </c>
      <c r="E15680" s="213">
        <v>287</v>
      </c>
      <c r="F15680" s="213" t="s">
        <v>235</v>
      </c>
    </row>
    <row r="15681" spans="1:6" x14ac:dyDescent="0.3">
      <c r="A15681" s="213">
        <v>2016</v>
      </c>
      <c r="B15681" s="213" t="s">
        <v>92</v>
      </c>
      <c r="C15681" s="213" t="s">
        <v>140</v>
      </c>
      <c r="D15681" s="213" t="s">
        <v>33</v>
      </c>
      <c r="E15681" s="292">
        <v>1583</v>
      </c>
      <c r="F15681" s="213" t="s">
        <v>235</v>
      </c>
    </row>
    <row r="15682" spans="1:6" x14ac:dyDescent="0.3">
      <c r="A15682" s="213">
        <v>2016</v>
      </c>
      <c r="B15682" s="213" t="s">
        <v>92</v>
      </c>
      <c r="C15682" s="213" t="s">
        <v>140</v>
      </c>
      <c r="D15682" s="213" t="s">
        <v>60</v>
      </c>
      <c r="E15682" s="292">
        <v>2358</v>
      </c>
      <c r="F15682" s="213" t="s">
        <v>235</v>
      </c>
    </row>
    <row r="15683" spans="1:6" x14ac:dyDescent="0.3">
      <c r="A15683" s="213">
        <v>2016</v>
      </c>
      <c r="B15683" s="213" t="s">
        <v>92</v>
      </c>
      <c r="C15683" s="213" t="s">
        <v>140</v>
      </c>
      <c r="D15683" s="213" t="s">
        <v>25</v>
      </c>
      <c r="E15683" s="292">
        <v>5517</v>
      </c>
      <c r="F15683" s="213" t="s">
        <v>235</v>
      </c>
    </row>
    <row r="15684" spans="1:6" x14ac:dyDescent="0.3">
      <c r="A15684" s="213">
        <v>2016</v>
      </c>
      <c r="B15684" s="213" t="s">
        <v>92</v>
      </c>
      <c r="C15684" s="213" t="s">
        <v>140</v>
      </c>
      <c r="D15684" s="213" t="s">
        <v>7</v>
      </c>
      <c r="E15684" s="292">
        <v>6478</v>
      </c>
      <c r="F15684" s="213" t="s">
        <v>235</v>
      </c>
    </row>
    <row r="15685" spans="1:6" x14ac:dyDescent="0.3">
      <c r="A15685" s="213">
        <v>2016</v>
      </c>
      <c r="B15685" s="213" t="s">
        <v>92</v>
      </c>
      <c r="C15685" s="213" t="s">
        <v>140</v>
      </c>
      <c r="D15685" s="213" t="s">
        <v>51</v>
      </c>
      <c r="E15685" s="213">
        <v>278</v>
      </c>
      <c r="F15685" s="213" t="s">
        <v>235</v>
      </c>
    </row>
    <row r="15686" spans="1:6" x14ac:dyDescent="0.3">
      <c r="A15686" s="213">
        <v>2016</v>
      </c>
      <c r="B15686" s="213" t="s">
        <v>92</v>
      </c>
      <c r="C15686" s="213" t="s">
        <v>140</v>
      </c>
      <c r="D15686" s="213" t="s">
        <v>55</v>
      </c>
      <c r="E15686" s="213">
        <v>245</v>
      </c>
      <c r="F15686" s="213" t="s">
        <v>235</v>
      </c>
    </row>
    <row r="15687" spans="1:6" x14ac:dyDescent="0.3">
      <c r="A15687" s="213">
        <v>2016</v>
      </c>
      <c r="B15687" s="213" t="s">
        <v>92</v>
      </c>
      <c r="C15687" s="213" t="s">
        <v>140</v>
      </c>
      <c r="D15687" s="213" t="s">
        <v>36</v>
      </c>
      <c r="E15687" s="292">
        <v>1970</v>
      </c>
      <c r="F15687" s="213" t="s">
        <v>235</v>
      </c>
    </row>
    <row r="15688" spans="1:6" x14ac:dyDescent="0.3">
      <c r="A15688" s="213">
        <v>2016</v>
      </c>
      <c r="B15688" s="213" t="s">
        <v>92</v>
      </c>
      <c r="C15688" s="213" t="s">
        <v>140</v>
      </c>
      <c r="D15688" s="213" t="s">
        <v>285</v>
      </c>
      <c r="E15688" s="213">
        <v>103</v>
      </c>
      <c r="F15688" s="213" t="s">
        <v>235</v>
      </c>
    </row>
    <row r="15689" spans="1:6" x14ac:dyDescent="0.3">
      <c r="A15689" s="213">
        <v>2016</v>
      </c>
      <c r="B15689" s="213" t="s">
        <v>92</v>
      </c>
      <c r="C15689" s="213" t="s">
        <v>140</v>
      </c>
      <c r="D15689" s="213" t="s">
        <v>21</v>
      </c>
      <c r="E15689" s="292">
        <v>2326</v>
      </c>
      <c r="F15689" s="213" t="s">
        <v>235</v>
      </c>
    </row>
    <row r="15690" spans="1:6" x14ac:dyDescent="0.3">
      <c r="A15690" s="213">
        <v>2016</v>
      </c>
      <c r="B15690" s="213" t="s">
        <v>92</v>
      </c>
      <c r="C15690" s="213" t="s">
        <v>140</v>
      </c>
      <c r="D15690" s="213" t="s">
        <v>42</v>
      </c>
      <c r="E15690" s="213">
        <v>276</v>
      </c>
      <c r="F15690" s="213" t="s">
        <v>235</v>
      </c>
    </row>
    <row r="15691" spans="1:6" x14ac:dyDescent="0.3">
      <c r="A15691" s="213">
        <v>2016</v>
      </c>
      <c r="B15691" s="213" t="s">
        <v>92</v>
      </c>
      <c r="C15691" s="213" t="s">
        <v>140</v>
      </c>
      <c r="D15691" s="213" t="s">
        <v>286</v>
      </c>
      <c r="E15691" s="213">
        <v>240</v>
      </c>
      <c r="F15691" s="213" t="s">
        <v>235</v>
      </c>
    </row>
    <row r="15692" spans="1:6" x14ac:dyDescent="0.3">
      <c r="A15692" s="213">
        <v>2016</v>
      </c>
      <c r="B15692" s="213" t="s">
        <v>92</v>
      </c>
      <c r="C15692" s="213" t="s">
        <v>140</v>
      </c>
      <c r="D15692" s="213" t="s">
        <v>16</v>
      </c>
      <c r="E15692" s="292">
        <v>4983</v>
      </c>
      <c r="F15692" s="213" t="s">
        <v>235</v>
      </c>
    </row>
    <row r="15693" spans="1:6" x14ac:dyDescent="0.3">
      <c r="A15693" s="213">
        <v>2016</v>
      </c>
      <c r="B15693" s="213" t="s">
        <v>92</v>
      </c>
      <c r="C15693" s="213" t="s">
        <v>140</v>
      </c>
      <c r="D15693" s="213" t="s">
        <v>2</v>
      </c>
      <c r="E15693" s="292">
        <v>10873</v>
      </c>
      <c r="F15693" s="213" t="s">
        <v>235</v>
      </c>
    </row>
    <row r="15694" spans="1:6" x14ac:dyDescent="0.3">
      <c r="A15694" s="213">
        <v>2016</v>
      </c>
      <c r="B15694" s="213" t="s">
        <v>92</v>
      </c>
      <c r="C15694" s="213" t="s">
        <v>140</v>
      </c>
      <c r="D15694" s="213" t="s">
        <v>287</v>
      </c>
      <c r="E15694" s="213">
        <v>291</v>
      </c>
      <c r="F15694" s="213" t="s">
        <v>235</v>
      </c>
    </row>
    <row r="15695" spans="1:6" x14ac:dyDescent="0.3">
      <c r="A15695" s="213">
        <v>2016</v>
      </c>
      <c r="B15695" s="213" t="s">
        <v>92</v>
      </c>
      <c r="C15695" s="213" t="s">
        <v>140</v>
      </c>
      <c r="D15695" s="213" t="s">
        <v>288</v>
      </c>
      <c r="E15695" s="213">
        <v>307</v>
      </c>
      <c r="F15695" s="213" t="s">
        <v>235</v>
      </c>
    </row>
    <row r="15696" spans="1:6" x14ac:dyDescent="0.3">
      <c r="A15696" s="213">
        <v>2016</v>
      </c>
      <c r="B15696" s="213" t="s">
        <v>92</v>
      </c>
      <c r="C15696" s="213" t="s">
        <v>140</v>
      </c>
      <c r="D15696" s="213" t="s">
        <v>4</v>
      </c>
      <c r="E15696" s="292">
        <v>11576</v>
      </c>
      <c r="F15696" s="213" t="s">
        <v>235</v>
      </c>
    </row>
    <row r="15697" spans="1:6" x14ac:dyDescent="0.3">
      <c r="A15697" s="213">
        <v>2016</v>
      </c>
      <c r="B15697" s="213" t="s">
        <v>92</v>
      </c>
      <c r="C15697" s="213" t="s">
        <v>140</v>
      </c>
      <c r="D15697" s="213" t="s">
        <v>38</v>
      </c>
      <c r="E15697" s="213">
        <v>934</v>
      </c>
      <c r="F15697" s="213" t="s">
        <v>235</v>
      </c>
    </row>
    <row r="15698" spans="1:6" x14ac:dyDescent="0.3">
      <c r="A15698" s="213">
        <v>2016</v>
      </c>
      <c r="B15698" s="213" t="s">
        <v>92</v>
      </c>
      <c r="C15698" s="213" t="s">
        <v>140</v>
      </c>
      <c r="D15698" s="213" t="s">
        <v>275</v>
      </c>
      <c r="E15698" s="292">
        <v>1319</v>
      </c>
      <c r="F15698" s="213" t="s">
        <v>235</v>
      </c>
    </row>
    <row r="15699" spans="1:6" x14ac:dyDescent="0.3">
      <c r="A15699" s="213">
        <v>2016</v>
      </c>
      <c r="B15699" s="213" t="s">
        <v>92</v>
      </c>
      <c r="C15699" s="213" t="s">
        <v>140</v>
      </c>
      <c r="D15699" s="213" t="s">
        <v>8</v>
      </c>
      <c r="E15699" s="292">
        <v>4180</v>
      </c>
      <c r="F15699" s="213" t="s">
        <v>235</v>
      </c>
    </row>
    <row r="15700" spans="1:6" x14ac:dyDescent="0.3">
      <c r="A15700" s="213">
        <v>2016</v>
      </c>
      <c r="B15700" s="213" t="s">
        <v>92</v>
      </c>
      <c r="C15700" s="213" t="s">
        <v>140</v>
      </c>
      <c r="D15700" s="213" t="s">
        <v>289</v>
      </c>
      <c r="E15700" s="213">
        <v>189</v>
      </c>
      <c r="F15700" s="213" t="s">
        <v>235</v>
      </c>
    </row>
    <row r="15701" spans="1:6" x14ac:dyDescent="0.3">
      <c r="A15701" s="213">
        <v>2016</v>
      </c>
      <c r="B15701" s="213" t="s">
        <v>92</v>
      </c>
      <c r="C15701" s="213" t="s">
        <v>140</v>
      </c>
      <c r="D15701" s="213" t="s">
        <v>292</v>
      </c>
      <c r="E15701" s="213">
        <v>82</v>
      </c>
      <c r="F15701" s="213" t="s">
        <v>235</v>
      </c>
    </row>
    <row r="15702" spans="1:6" x14ac:dyDescent="0.3">
      <c r="A15702" s="213">
        <v>2016</v>
      </c>
      <c r="B15702" s="213" t="s">
        <v>92</v>
      </c>
      <c r="C15702" s="213" t="s">
        <v>140</v>
      </c>
      <c r="D15702" s="213" t="s">
        <v>78</v>
      </c>
      <c r="E15702" s="292">
        <v>6559</v>
      </c>
      <c r="F15702" s="213" t="s">
        <v>235</v>
      </c>
    </row>
    <row r="15703" spans="1:6" x14ac:dyDescent="0.3">
      <c r="A15703" s="213">
        <v>2016</v>
      </c>
      <c r="B15703" s="213" t="s">
        <v>92</v>
      </c>
      <c r="C15703" s="213" t="s">
        <v>140</v>
      </c>
      <c r="D15703" s="213" t="s">
        <v>27</v>
      </c>
      <c r="E15703" s="292">
        <v>4150</v>
      </c>
      <c r="F15703" s="213" t="s">
        <v>235</v>
      </c>
    </row>
    <row r="15704" spans="1:6" x14ac:dyDescent="0.3">
      <c r="A15704" s="213">
        <v>2016</v>
      </c>
      <c r="B15704" s="213" t="s">
        <v>92</v>
      </c>
      <c r="C15704" s="213" t="s">
        <v>140</v>
      </c>
      <c r="D15704" s="213" t="s">
        <v>13</v>
      </c>
      <c r="E15704" s="292">
        <v>2027</v>
      </c>
      <c r="F15704" s="213" t="s">
        <v>235</v>
      </c>
    </row>
    <row r="15705" spans="1:6" x14ac:dyDescent="0.3">
      <c r="A15705" s="213">
        <v>2016</v>
      </c>
      <c r="B15705" s="213" t="s">
        <v>92</v>
      </c>
      <c r="C15705" s="213" t="s">
        <v>140</v>
      </c>
      <c r="D15705" s="213" t="s">
        <v>70</v>
      </c>
      <c r="E15705" s="292">
        <v>5223</v>
      </c>
      <c r="F15705" s="213" t="s">
        <v>235</v>
      </c>
    </row>
    <row r="15706" spans="1:6" x14ac:dyDescent="0.3">
      <c r="A15706" s="213">
        <v>2016</v>
      </c>
      <c r="B15706" s="213" t="s">
        <v>92</v>
      </c>
      <c r="C15706" s="213" t="s">
        <v>140</v>
      </c>
      <c r="D15706" s="213" t="s">
        <v>72</v>
      </c>
      <c r="E15706" s="292">
        <v>1332</v>
      </c>
      <c r="F15706" s="213" t="s">
        <v>235</v>
      </c>
    </row>
    <row r="15707" spans="1:6" x14ac:dyDescent="0.3">
      <c r="A15707" s="213">
        <v>2016</v>
      </c>
      <c r="B15707" s="213" t="s">
        <v>92</v>
      </c>
      <c r="C15707" s="213" t="s">
        <v>140</v>
      </c>
      <c r="D15707" s="213" t="s">
        <v>276</v>
      </c>
      <c r="E15707" s="213">
        <v>547</v>
      </c>
      <c r="F15707" s="213" t="s">
        <v>235</v>
      </c>
    </row>
    <row r="15708" spans="1:6" x14ac:dyDescent="0.3">
      <c r="A15708" s="213">
        <v>2016</v>
      </c>
      <c r="B15708" s="213" t="s">
        <v>92</v>
      </c>
      <c r="C15708" s="213" t="s">
        <v>140</v>
      </c>
      <c r="D15708" s="213" t="s">
        <v>6</v>
      </c>
      <c r="E15708" s="292">
        <v>12041</v>
      </c>
      <c r="F15708" s="213" t="s">
        <v>235</v>
      </c>
    </row>
    <row r="15709" spans="1:6" x14ac:dyDescent="0.3">
      <c r="A15709" s="213">
        <v>2016</v>
      </c>
      <c r="B15709" s="213" t="s">
        <v>92</v>
      </c>
      <c r="C15709" s="213" t="s">
        <v>140</v>
      </c>
      <c r="D15709" s="213" t="s">
        <v>62</v>
      </c>
      <c r="E15709" s="292">
        <v>3476</v>
      </c>
      <c r="F15709" s="213" t="s">
        <v>235</v>
      </c>
    </row>
    <row r="15710" spans="1:6" x14ac:dyDescent="0.3">
      <c r="A15710" s="213">
        <v>2016</v>
      </c>
      <c r="B15710" s="213" t="s">
        <v>92</v>
      </c>
      <c r="C15710" s="213" t="s">
        <v>140</v>
      </c>
      <c r="D15710" s="213" t="s">
        <v>5</v>
      </c>
      <c r="E15710" s="292">
        <v>8628</v>
      </c>
      <c r="F15710" s="213" t="s">
        <v>235</v>
      </c>
    </row>
    <row r="15711" spans="1:6" x14ac:dyDescent="0.3">
      <c r="A15711" s="213">
        <v>2016</v>
      </c>
      <c r="B15711" s="213" t="s">
        <v>92</v>
      </c>
      <c r="C15711" s="213" t="s">
        <v>140</v>
      </c>
      <c r="D15711" s="213" t="s">
        <v>37</v>
      </c>
      <c r="E15711" s="213">
        <v>248</v>
      </c>
      <c r="F15711" s="213" t="s">
        <v>235</v>
      </c>
    </row>
    <row r="15712" spans="1:6" x14ac:dyDescent="0.3">
      <c r="A15712" s="213">
        <v>2016</v>
      </c>
      <c r="B15712" s="213" t="s">
        <v>92</v>
      </c>
      <c r="C15712" s="213" t="s">
        <v>140</v>
      </c>
      <c r="D15712" s="213" t="s">
        <v>76</v>
      </c>
      <c r="E15712" s="292">
        <v>5257</v>
      </c>
      <c r="F15712" s="213" t="s">
        <v>235</v>
      </c>
    </row>
    <row r="15713" spans="1:6" x14ac:dyDescent="0.3">
      <c r="A15713" s="213">
        <v>2016</v>
      </c>
      <c r="B15713" s="213" t="s">
        <v>92</v>
      </c>
      <c r="C15713" s="213" t="s">
        <v>140</v>
      </c>
      <c r="D15713" s="213" t="s">
        <v>63</v>
      </c>
      <c r="E15713" s="292">
        <v>1079</v>
      </c>
      <c r="F15713" s="213" t="s">
        <v>235</v>
      </c>
    </row>
    <row r="15714" spans="1:6" x14ac:dyDescent="0.3">
      <c r="A15714" s="213">
        <v>2016</v>
      </c>
      <c r="B15714" s="213" t="s">
        <v>92</v>
      </c>
      <c r="C15714" s="213" t="s">
        <v>140</v>
      </c>
      <c r="D15714" s="213" t="s">
        <v>277</v>
      </c>
      <c r="E15714" s="213">
        <v>607</v>
      </c>
      <c r="F15714" s="213" t="s">
        <v>235</v>
      </c>
    </row>
    <row r="15715" spans="1:6" x14ac:dyDescent="0.3">
      <c r="A15715" s="213">
        <v>2016</v>
      </c>
      <c r="B15715" s="213" t="s">
        <v>92</v>
      </c>
      <c r="C15715" s="213" t="s">
        <v>140</v>
      </c>
      <c r="D15715" s="213" t="s">
        <v>43</v>
      </c>
      <c r="E15715" s="292">
        <v>1291</v>
      </c>
      <c r="F15715" s="213" t="s">
        <v>235</v>
      </c>
    </row>
    <row r="15716" spans="1:6" x14ac:dyDescent="0.3">
      <c r="A15716" s="213">
        <v>2016</v>
      </c>
      <c r="B15716" s="213" t="s">
        <v>92</v>
      </c>
      <c r="C15716" s="213" t="s">
        <v>140</v>
      </c>
      <c r="D15716" s="213" t="s">
        <v>65</v>
      </c>
      <c r="E15716" s="292">
        <v>1656</v>
      </c>
      <c r="F15716" s="213" t="s">
        <v>235</v>
      </c>
    </row>
    <row r="15717" spans="1:6" x14ac:dyDescent="0.3">
      <c r="A15717" s="213">
        <v>2016</v>
      </c>
      <c r="B15717" s="213" t="s">
        <v>92</v>
      </c>
      <c r="C15717" s="213" t="s">
        <v>140</v>
      </c>
      <c r="D15717" s="213" t="s">
        <v>22</v>
      </c>
      <c r="E15717" s="292">
        <v>2045</v>
      </c>
      <c r="F15717" s="213" t="s">
        <v>235</v>
      </c>
    </row>
    <row r="15718" spans="1:6" x14ac:dyDescent="0.3">
      <c r="A15718" s="213">
        <v>2016</v>
      </c>
      <c r="B15718" s="213" t="s">
        <v>92</v>
      </c>
      <c r="C15718" s="213" t="s">
        <v>140</v>
      </c>
      <c r="D15718" s="213" t="s">
        <v>61</v>
      </c>
      <c r="E15718" s="292">
        <v>1094</v>
      </c>
      <c r="F15718" s="213" t="s">
        <v>235</v>
      </c>
    </row>
    <row r="15719" spans="1:6" x14ac:dyDescent="0.3">
      <c r="A15719" s="213">
        <v>2016</v>
      </c>
      <c r="B15719" s="213" t="s">
        <v>92</v>
      </c>
      <c r="C15719" s="213" t="s">
        <v>140</v>
      </c>
      <c r="D15719" s="213" t="s">
        <v>23</v>
      </c>
      <c r="E15719" s="292">
        <v>2501</v>
      </c>
      <c r="F15719" s="213" t="s">
        <v>235</v>
      </c>
    </row>
    <row r="15720" spans="1:6" x14ac:dyDescent="0.3">
      <c r="A15720" s="213">
        <v>2016</v>
      </c>
      <c r="B15720" s="213" t="s">
        <v>92</v>
      </c>
      <c r="C15720" s="213" t="s">
        <v>140</v>
      </c>
      <c r="D15720" s="213" t="s">
        <v>12</v>
      </c>
      <c r="E15720" s="292">
        <v>1510</v>
      </c>
      <c r="F15720" s="213" t="s">
        <v>235</v>
      </c>
    </row>
    <row r="15721" spans="1:6" x14ac:dyDescent="0.3">
      <c r="A15721" s="213">
        <v>2016</v>
      </c>
      <c r="B15721" s="213" t="s">
        <v>92</v>
      </c>
      <c r="C15721" s="213" t="s">
        <v>140</v>
      </c>
      <c r="D15721" s="213" t="s">
        <v>278</v>
      </c>
      <c r="E15721" s="292">
        <v>3174</v>
      </c>
      <c r="F15721" s="213" t="s">
        <v>235</v>
      </c>
    </row>
    <row r="15722" spans="1:6" x14ac:dyDescent="0.3">
      <c r="A15722" s="213">
        <v>2016</v>
      </c>
      <c r="B15722" s="213" t="s">
        <v>92</v>
      </c>
      <c r="C15722" s="213" t="s">
        <v>140</v>
      </c>
      <c r="D15722" s="213" t="s">
        <v>19</v>
      </c>
      <c r="E15722" s="292">
        <v>2784</v>
      </c>
      <c r="F15722" s="213" t="s">
        <v>235</v>
      </c>
    </row>
    <row r="15723" spans="1:6" x14ac:dyDescent="0.3">
      <c r="A15723" s="213">
        <v>2016</v>
      </c>
      <c r="B15723" s="213" t="s">
        <v>92</v>
      </c>
      <c r="C15723" s="213" t="s">
        <v>140</v>
      </c>
      <c r="D15723" s="213" t="s">
        <v>45</v>
      </c>
      <c r="E15723" s="213">
        <v>645</v>
      </c>
      <c r="F15723" s="213" t="s">
        <v>235</v>
      </c>
    </row>
    <row r="15724" spans="1:6" x14ac:dyDescent="0.3">
      <c r="A15724" s="213">
        <v>2016</v>
      </c>
      <c r="B15724" s="213" t="s">
        <v>92</v>
      </c>
      <c r="C15724" s="213" t="s">
        <v>140</v>
      </c>
      <c r="D15724" s="213" t="s">
        <v>48</v>
      </c>
      <c r="E15724" s="292">
        <v>1841</v>
      </c>
      <c r="F15724" s="213" t="s">
        <v>235</v>
      </c>
    </row>
    <row r="15725" spans="1:6" x14ac:dyDescent="0.3">
      <c r="A15725" s="213">
        <v>2016</v>
      </c>
      <c r="B15725" s="213" t="s">
        <v>92</v>
      </c>
      <c r="C15725" s="213" t="s">
        <v>140</v>
      </c>
      <c r="D15725" s="213" t="s">
        <v>34</v>
      </c>
      <c r="E15725" s="213">
        <v>923</v>
      </c>
      <c r="F15725" s="213" t="s">
        <v>235</v>
      </c>
    </row>
    <row r="15726" spans="1:6" x14ac:dyDescent="0.3">
      <c r="A15726" s="213">
        <v>2016</v>
      </c>
      <c r="B15726" s="213" t="s">
        <v>92</v>
      </c>
      <c r="C15726" s="213" t="s">
        <v>140</v>
      </c>
      <c r="D15726" s="213" t="s">
        <v>3</v>
      </c>
      <c r="E15726" s="292">
        <v>10308</v>
      </c>
      <c r="F15726" s="213" t="s">
        <v>235</v>
      </c>
    </row>
    <row r="15727" spans="1:6" x14ac:dyDescent="0.3">
      <c r="A15727" s="213">
        <v>2016</v>
      </c>
      <c r="B15727" s="213" t="s">
        <v>92</v>
      </c>
      <c r="C15727" s="213" t="s">
        <v>140</v>
      </c>
      <c r="D15727" s="213" t="s">
        <v>80</v>
      </c>
      <c r="E15727" s="292">
        <v>3317</v>
      </c>
      <c r="F15727" s="213" t="s">
        <v>235</v>
      </c>
    </row>
    <row r="15728" spans="1:6" x14ac:dyDescent="0.3">
      <c r="A15728" s="213">
        <v>2016</v>
      </c>
      <c r="B15728" s="213" t="s">
        <v>92</v>
      </c>
      <c r="C15728" s="213" t="s">
        <v>140</v>
      </c>
      <c r="D15728" s="213" t="s">
        <v>39</v>
      </c>
      <c r="E15728" s="292">
        <v>2060</v>
      </c>
      <c r="F15728" s="213" t="s">
        <v>235</v>
      </c>
    </row>
    <row r="15729" spans="1:6" x14ac:dyDescent="0.3">
      <c r="A15729" s="213">
        <v>2016</v>
      </c>
      <c r="B15729" s="213" t="s">
        <v>92</v>
      </c>
      <c r="C15729" s="213" t="s">
        <v>140</v>
      </c>
      <c r="D15729" s="213" t="s">
        <v>14</v>
      </c>
      <c r="E15729" s="292">
        <v>7030</v>
      </c>
      <c r="F15729" s="213" t="s">
        <v>235</v>
      </c>
    </row>
    <row r="15730" spans="1:6" x14ac:dyDescent="0.3">
      <c r="A15730" s="213">
        <v>2016</v>
      </c>
      <c r="B15730" s="213" t="s">
        <v>92</v>
      </c>
      <c r="C15730" s="213" t="s">
        <v>140</v>
      </c>
      <c r="D15730" s="213" t="s">
        <v>68</v>
      </c>
      <c r="E15730" s="292">
        <v>1352</v>
      </c>
      <c r="F15730" s="213" t="s">
        <v>235</v>
      </c>
    </row>
    <row r="15731" spans="1:6" x14ac:dyDescent="0.3">
      <c r="A15731" s="213">
        <v>2016</v>
      </c>
      <c r="B15731" s="213" t="s">
        <v>92</v>
      </c>
      <c r="C15731" s="213" t="s">
        <v>140</v>
      </c>
      <c r="D15731" s="213" t="s">
        <v>69</v>
      </c>
      <c r="E15731" s="292">
        <v>1398</v>
      </c>
      <c r="F15731" s="213" t="s">
        <v>235</v>
      </c>
    </row>
    <row r="15732" spans="1:6" x14ac:dyDescent="0.3">
      <c r="A15732" s="213">
        <v>2016</v>
      </c>
      <c r="B15732" s="213" t="s">
        <v>92</v>
      </c>
      <c r="C15732" s="213" t="s">
        <v>140</v>
      </c>
      <c r="D15732" s="213" t="s">
        <v>50</v>
      </c>
      <c r="E15732" s="213">
        <v>272</v>
      </c>
      <c r="F15732" s="213" t="s">
        <v>235</v>
      </c>
    </row>
    <row r="15733" spans="1:6" x14ac:dyDescent="0.3">
      <c r="A15733" s="213">
        <v>2016</v>
      </c>
      <c r="B15733" s="213" t="s">
        <v>92</v>
      </c>
      <c r="C15733" s="213" t="s">
        <v>140</v>
      </c>
      <c r="D15733" s="213" t="s">
        <v>279</v>
      </c>
      <c r="E15733" s="213">
        <v>602</v>
      </c>
      <c r="F15733" s="213" t="s">
        <v>235</v>
      </c>
    </row>
    <row r="15734" spans="1:6" x14ac:dyDescent="0.3">
      <c r="A15734" s="213">
        <v>2016</v>
      </c>
      <c r="B15734" s="213" t="s">
        <v>92</v>
      </c>
      <c r="C15734" s="213" t="s">
        <v>140</v>
      </c>
      <c r="D15734" s="213" t="s">
        <v>24</v>
      </c>
      <c r="E15734" s="292">
        <v>6981</v>
      </c>
      <c r="F15734" s="213" t="s">
        <v>235</v>
      </c>
    </row>
    <row r="15735" spans="1:6" x14ac:dyDescent="0.3">
      <c r="A15735" s="213">
        <v>2016</v>
      </c>
      <c r="B15735" s="213" t="s">
        <v>92</v>
      </c>
      <c r="C15735" s="213" t="s">
        <v>140</v>
      </c>
      <c r="D15735" s="213" t="s">
        <v>9</v>
      </c>
      <c r="E15735" s="292">
        <v>5010</v>
      </c>
      <c r="F15735" s="213" t="s">
        <v>235</v>
      </c>
    </row>
    <row r="15736" spans="1:6" x14ac:dyDescent="0.3">
      <c r="A15736" s="213">
        <v>2016</v>
      </c>
      <c r="B15736" s="213" t="s">
        <v>92</v>
      </c>
      <c r="C15736" s="213" t="s">
        <v>140</v>
      </c>
      <c r="D15736" s="213" t="s">
        <v>67</v>
      </c>
      <c r="E15736" s="292">
        <v>2103</v>
      </c>
      <c r="F15736" s="213" t="s">
        <v>235</v>
      </c>
    </row>
    <row r="15737" spans="1:6" x14ac:dyDescent="0.3">
      <c r="A15737" s="213">
        <v>2016</v>
      </c>
      <c r="B15737" s="213" t="s">
        <v>92</v>
      </c>
      <c r="C15737" s="213" t="s">
        <v>140</v>
      </c>
      <c r="D15737" s="213" t="s">
        <v>28</v>
      </c>
      <c r="E15737" s="292">
        <v>3598</v>
      </c>
      <c r="F15737" s="213" t="s">
        <v>235</v>
      </c>
    </row>
    <row r="15738" spans="1:6" x14ac:dyDescent="0.3">
      <c r="A15738" s="213">
        <v>2016</v>
      </c>
      <c r="B15738" s="213" t="s">
        <v>92</v>
      </c>
      <c r="C15738" s="213" t="s">
        <v>140</v>
      </c>
      <c r="D15738" s="213" t="s">
        <v>31</v>
      </c>
      <c r="E15738" s="292">
        <v>2168</v>
      </c>
      <c r="F15738" s="213" t="s">
        <v>235</v>
      </c>
    </row>
    <row r="15739" spans="1:6" x14ac:dyDescent="0.3">
      <c r="A15739" s="213">
        <v>2016</v>
      </c>
      <c r="B15739" s="213" t="s">
        <v>92</v>
      </c>
      <c r="C15739" s="213" t="s">
        <v>140</v>
      </c>
      <c r="D15739" s="213" t="s">
        <v>64</v>
      </c>
      <c r="E15739" s="292">
        <v>3587</v>
      </c>
      <c r="F15739" s="213" t="s">
        <v>235</v>
      </c>
    </row>
    <row r="15740" spans="1:6" x14ac:dyDescent="0.3">
      <c r="A15740" s="213">
        <v>2016</v>
      </c>
      <c r="B15740" s="213" t="s">
        <v>92</v>
      </c>
      <c r="C15740" s="213" t="s">
        <v>140</v>
      </c>
      <c r="D15740" s="213" t="s">
        <v>290</v>
      </c>
      <c r="E15740" s="213">
        <v>225</v>
      </c>
      <c r="F15740" s="213" t="s">
        <v>235</v>
      </c>
    </row>
    <row r="15741" spans="1:6" x14ac:dyDescent="0.3">
      <c r="A15741" s="213">
        <v>2016</v>
      </c>
      <c r="B15741" s="213" t="s">
        <v>92</v>
      </c>
      <c r="C15741" s="213" t="s">
        <v>140</v>
      </c>
      <c r="D15741" s="213" t="s">
        <v>280</v>
      </c>
      <c r="E15741" s="292">
        <v>1042</v>
      </c>
      <c r="F15741" s="213" t="s">
        <v>235</v>
      </c>
    </row>
    <row r="15742" spans="1:6" x14ac:dyDescent="0.3">
      <c r="A15742" s="213">
        <v>2016</v>
      </c>
      <c r="B15742" s="213" t="s">
        <v>92</v>
      </c>
      <c r="C15742" s="213" t="s">
        <v>140</v>
      </c>
      <c r="D15742" s="213" t="s">
        <v>73</v>
      </c>
      <c r="E15742" s="292">
        <v>5352</v>
      </c>
      <c r="F15742" s="213" t="s">
        <v>235</v>
      </c>
    </row>
    <row r="15743" spans="1:6" x14ac:dyDescent="0.3">
      <c r="A15743" s="213">
        <v>2016</v>
      </c>
      <c r="B15743" s="213" t="s">
        <v>92</v>
      </c>
      <c r="C15743" s="213" t="s">
        <v>140</v>
      </c>
      <c r="D15743" s="213" t="s">
        <v>26</v>
      </c>
      <c r="E15743" s="292">
        <v>2704</v>
      </c>
      <c r="F15743" s="213" t="s">
        <v>235</v>
      </c>
    </row>
    <row r="15744" spans="1:6" x14ac:dyDescent="0.3">
      <c r="A15744" s="213">
        <v>2016</v>
      </c>
      <c r="B15744" s="213" t="s">
        <v>92</v>
      </c>
      <c r="C15744" s="213" t="s">
        <v>140</v>
      </c>
      <c r="D15744" s="213" t="s">
        <v>32</v>
      </c>
      <c r="E15744" s="292">
        <v>2402</v>
      </c>
      <c r="F15744" s="213" t="s">
        <v>235</v>
      </c>
    </row>
    <row r="15745" spans="1:6" x14ac:dyDescent="0.3">
      <c r="A15745" s="213">
        <v>2016</v>
      </c>
      <c r="B15745" s="213" t="s">
        <v>92</v>
      </c>
      <c r="C15745" s="213" t="s">
        <v>140</v>
      </c>
      <c r="D15745" s="213" t="s">
        <v>46</v>
      </c>
      <c r="E15745" s="292">
        <v>4952</v>
      </c>
      <c r="F15745" s="213" t="s">
        <v>235</v>
      </c>
    </row>
    <row r="15746" spans="1:6" x14ac:dyDescent="0.3">
      <c r="A15746" s="213">
        <v>2016</v>
      </c>
      <c r="B15746" s="213" t="s">
        <v>92</v>
      </c>
      <c r="C15746" s="213" t="s">
        <v>140</v>
      </c>
      <c r="D15746" s="213" t="s">
        <v>75</v>
      </c>
      <c r="E15746" s="292">
        <v>3777</v>
      </c>
      <c r="F15746" s="213" t="s">
        <v>235</v>
      </c>
    </row>
    <row r="15747" spans="1:6" x14ac:dyDescent="0.3">
      <c r="A15747" s="213">
        <v>2016</v>
      </c>
      <c r="B15747" s="213" t="s">
        <v>92</v>
      </c>
      <c r="C15747" s="213" t="s">
        <v>140</v>
      </c>
      <c r="D15747" s="213" t="s">
        <v>10</v>
      </c>
      <c r="E15747" s="292">
        <v>9114</v>
      </c>
      <c r="F15747" s="213" t="s">
        <v>235</v>
      </c>
    </row>
    <row r="15748" spans="1:6" x14ac:dyDescent="0.3">
      <c r="A15748" s="213">
        <v>2016</v>
      </c>
      <c r="B15748" s="213" t="s">
        <v>92</v>
      </c>
      <c r="C15748" s="213" t="s">
        <v>140</v>
      </c>
      <c r="D15748" s="213" t="s">
        <v>291</v>
      </c>
      <c r="E15748" s="213">
        <v>898</v>
      </c>
      <c r="F15748" s="213" t="s">
        <v>235</v>
      </c>
    </row>
    <row r="15749" spans="1:6" x14ac:dyDescent="0.3">
      <c r="A15749" s="213">
        <v>2016</v>
      </c>
      <c r="B15749" s="213" t="s">
        <v>92</v>
      </c>
      <c r="C15749" s="213" t="s">
        <v>140</v>
      </c>
      <c r="D15749" s="213" t="s">
        <v>15</v>
      </c>
      <c r="E15749" s="292">
        <v>7283</v>
      </c>
      <c r="F15749" s="213" t="s">
        <v>235</v>
      </c>
    </row>
    <row r="15750" spans="1:6" x14ac:dyDescent="0.3">
      <c r="A15750" s="213">
        <v>2016</v>
      </c>
      <c r="B15750" s="213" t="s">
        <v>92</v>
      </c>
      <c r="C15750" s="213" t="s">
        <v>140</v>
      </c>
      <c r="D15750" s="213" t="s">
        <v>18</v>
      </c>
      <c r="E15750" s="292">
        <v>8277</v>
      </c>
      <c r="F15750" s="213" t="s">
        <v>235</v>
      </c>
    </row>
    <row r="15751" spans="1:6" x14ac:dyDescent="0.3">
      <c r="A15751" s="213">
        <v>2016</v>
      </c>
      <c r="B15751" s="213" t="s">
        <v>92</v>
      </c>
      <c r="C15751" s="213" t="s">
        <v>140</v>
      </c>
      <c r="D15751" s="213" t="s">
        <v>77</v>
      </c>
      <c r="E15751" s="292">
        <v>2745</v>
      </c>
      <c r="F15751" s="213" t="s">
        <v>235</v>
      </c>
    </row>
    <row r="15752" spans="1:6" x14ac:dyDescent="0.3">
      <c r="A15752" s="213">
        <v>2016</v>
      </c>
      <c r="B15752" s="213" t="s">
        <v>92</v>
      </c>
      <c r="C15752" s="213" t="s">
        <v>140</v>
      </c>
      <c r="D15752" s="213" t="s">
        <v>44</v>
      </c>
      <c r="E15752" s="213">
        <v>525</v>
      </c>
      <c r="F15752" s="213" t="s">
        <v>235</v>
      </c>
    </row>
    <row r="15753" spans="1:6" x14ac:dyDescent="0.3">
      <c r="A15753" s="213">
        <v>2016</v>
      </c>
      <c r="B15753" s="213" t="s">
        <v>92</v>
      </c>
      <c r="C15753" s="213" t="s">
        <v>140</v>
      </c>
      <c r="D15753" s="213" t="s">
        <v>71</v>
      </c>
      <c r="E15753" s="292">
        <v>2719</v>
      </c>
      <c r="F15753" s="213" t="s">
        <v>235</v>
      </c>
    </row>
    <row r="15754" spans="1:6" x14ac:dyDescent="0.3">
      <c r="A15754" s="213">
        <v>2016</v>
      </c>
      <c r="B15754" s="213" t="s">
        <v>92</v>
      </c>
      <c r="C15754" s="213" t="s">
        <v>140</v>
      </c>
      <c r="D15754" s="213" t="s">
        <v>52</v>
      </c>
      <c r="E15754" s="213">
        <v>667</v>
      </c>
      <c r="F15754" s="213" t="s">
        <v>235</v>
      </c>
    </row>
    <row r="15755" spans="1:6" x14ac:dyDescent="0.3">
      <c r="A15755" s="213">
        <v>2016</v>
      </c>
      <c r="B15755" s="213" t="s">
        <v>92</v>
      </c>
      <c r="C15755" s="213" t="s">
        <v>140</v>
      </c>
      <c r="D15755" s="213" t="s">
        <v>20</v>
      </c>
      <c r="E15755" s="292">
        <v>4565</v>
      </c>
      <c r="F15755" s="213" t="s">
        <v>235</v>
      </c>
    </row>
    <row r="15756" spans="1:6" x14ac:dyDescent="0.3">
      <c r="A15756" s="213">
        <v>2016</v>
      </c>
      <c r="B15756" s="213" t="s">
        <v>92</v>
      </c>
      <c r="C15756" s="213" t="s">
        <v>140</v>
      </c>
      <c r="D15756" s="213" t="s">
        <v>95</v>
      </c>
      <c r="E15756" s="292">
        <v>7493</v>
      </c>
      <c r="F15756" s="213" t="s">
        <v>235</v>
      </c>
    </row>
    <row r="15757" spans="1:6" x14ac:dyDescent="0.3">
      <c r="A15757" s="213">
        <v>2016</v>
      </c>
      <c r="B15757" s="213" t="s">
        <v>92</v>
      </c>
      <c r="C15757" s="213" t="s">
        <v>140</v>
      </c>
      <c r="D15757" s="213" t="s">
        <v>30</v>
      </c>
      <c r="E15757" s="213">
        <v>931</v>
      </c>
      <c r="F15757" s="213" t="s">
        <v>235</v>
      </c>
    </row>
    <row r="15758" spans="1:6" x14ac:dyDescent="0.3">
      <c r="A15758" s="213">
        <v>2016</v>
      </c>
      <c r="B15758" s="213" t="s">
        <v>92</v>
      </c>
      <c r="C15758" s="213" t="s">
        <v>140</v>
      </c>
      <c r="D15758" s="213" t="s">
        <v>58</v>
      </c>
      <c r="E15758" s="213">
        <v>310</v>
      </c>
      <c r="F15758" s="213" t="s">
        <v>235</v>
      </c>
    </row>
    <row r="15759" spans="1:6" x14ac:dyDescent="0.3">
      <c r="A15759" s="213">
        <v>2016</v>
      </c>
      <c r="B15759" s="213" t="s">
        <v>92</v>
      </c>
      <c r="C15759" s="213" t="s">
        <v>140</v>
      </c>
      <c r="D15759" s="213" t="s">
        <v>281</v>
      </c>
      <c r="E15759" s="292">
        <v>20398</v>
      </c>
      <c r="F15759" s="213" t="s">
        <v>235</v>
      </c>
    </row>
    <row r="15760" spans="1:6" x14ac:dyDescent="0.3">
      <c r="A15760" s="213">
        <v>2016</v>
      </c>
      <c r="B15760" s="213" t="s">
        <v>92</v>
      </c>
      <c r="C15760" s="213" t="s">
        <v>140</v>
      </c>
      <c r="D15760" s="213" t="s">
        <v>54</v>
      </c>
      <c r="E15760" s="213">
        <v>129</v>
      </c>
      <c r="F15760" s="213" t="s">
        <v>235</v>
      </c>
    </row>
    <row r="15761" spans="1:6" x14ac:dyDescent="0.3">
      <c r="A15761" s="213">
        <v>2016</v>
      </c>
      <c r="B15761" s="213" t="s">
        <v>92</v>
      </c>
      <c r="C15761" s="213" t="s">
        <v>140</v>
      </c>
      <c r="D15761" s="213" t="s">
        <v>282</v>
      </c>
      <c r="E15761" s="292">
        <v>1422</v>
      </c>
      <c r="F15761" s="213" t="s">
        <v>235</v>
      </c>
    </row>
    <row r="15762" spans="1:6" x14ac:dyDescent="0.3">
      <c r="A15762" s="213">
        <v>2016</v>
      </c>
      <c r="B15762" s="213" t="s">
        <v>92</v>
      </c>
      <c r="C15762" s="213" t="s">
        <v>140</v>
      </c>
      <c r="D15762" s="213" t="s">
        <v>145</v>
      </c>
      <c r="E15762" s="292">
        <v>88482</v>
      </c>
      <c r="F15762" s="213" t="s">
        <v>235</v>
      </c>
    </row>
    <row r="15763" spans="1:6" x14ac:dyDescent="0.3">
      <c r="A15763" s="213">
        <v>2016</v>
      </c>
      <c r="B15763" s="213" t="s">
        <v>92</v>
      </c>
      <c r="C15763" s="213" t="s">
        <v>140</v>
      </c>
      <c r="D15763" s="213" t="s">
        <v>146</v>
      </c>
      <c r="E15763" s="292">
        <v>47508</v>
      </c>
      <c r="F15763" s="213" t="s">
        <v>235</v>
      </c>
    </row>
    <row r="15764" spans="1:6" x14ac:dyDescent="0.3">
      <c r="A15764" s="213">
        <v>2016</v>
      </c>
      <c r="B15764" s="213" t="s">
        <v>92</v>
      </c>
      <c r="C15764" s="213" t="s">
        <v>140</v>
      </c>
      <c r="D15764" s="213" t="s">
        <v>147</v>
      </c>
      <c r="E15764" s="292">
        <v>107488</v>
      </c>
      <c r="F15764" s="213" t="s">
        <v>235</v>
      </c>
    </row>
    <row r="15765" spans="1:6" x14ac:dyDescent="0.3">
      <c r="A15765" s="213">
        <v>2016</v>
      </c>
      <c r="B15765" s="213" t="s">
        <v>93</v>
      </c>
      <c r="C15765" s="213" t="s">
        <v>83</v>
      </c>
      <c r="D15765" s="213" t="s">
        <v>79</v>
      </c>
      <c r="E15765" s="213">
        <v>192</v>
      </c>
      <c r="F15765" s="213" t="s">
        <v>242</v>
      </c>
    </row>
    <row r="15766" spans="1:6" x14ac:dyDescent="0.3">
      <c r="A15766" s="213">
        <v>2016</v>
      </c>
      <c r="B15766" s="213" t="s">
        <v>93</v>
      </c>
      <c r="C15766" s="213" t="s">
        <v>83</v>
      </c>
      <c r="D15766" s="213" t="s">
        <v>17</v>
      </c>
      <c r="E15766" s="213">
        <v>104</v>
      </c>
      <c r="F15766" s="213" t="s">
        <v>242</v>
      </c>
    </row>
    <row r="15767" spans="1:6" x14ac:dyDescent="0.3">
      <c r="A15767" s="213">
        <v>2016</v>
      </c>
      <c r="B15767" s="213" t="s">
        <v>93</v>
      </c>
      <c r="C15767" s="213" t="s">
        <v>83</v>
      </c>
      <c r="D15767" s="213" t="s">
        <v>274</v>
      </c>
      <c r="E15767" s="213">
        <v>30</v>
      </c>
      <c r="F15767" s="213" t="s">
        <v>242</v>
      </c>
    </row>
    <row r="15768" spans="1:6" x14ac:dyDescent="0.3">
      <c r="A15768" s="213">
        <v>2016</v>
      </c>
      <c r="B15768" s="213" t="s">
        <v>93</v>
      </c>
      <c r="C15768" s="213" t="s">
        <v>83</v>
      </c>
      <c r="D15768" s="213" t="s">
        <v>66</v>
      </c>
      <c r="E15768" s="213">
        <v>35</v>
      </c>
      <c r="F15768" s="213" t="s">
        <v>242</v>
      </c>
    </row>
    <row r="15769" spans="1:6" x14ac:dyDescent="0.3">
      <c r="A15769" s="213">
        <v>2016</v>
      </c>
      <c r="B15769" s="213" t="s">
        <v>93</v>
      </c>
      <c r="C15769" s="213" t="s">
        <v>83</v>
      </c>
      <c r="D15769" s="213" t="s">
        <v>11</v>
      </c>
      <c r="E15769" s="213">
        <v>192</v>
      </c>
      <c r="F15769" s="213" t="s">
        <v>242</v>
      </c>
    </row>
    <row r="15770" spans="1:6" x14ac:dyDescent="0.3">
      <c r="A15770" s="213">
        <v>2016</v>
      </c>
      <c r="B15770" s="213" t="s">
        <v>93</v>
      </c>
      <c r="C15770" s="213" t="s">
        <v>83</v>
      </c>
      <c r="D15770" s="213" t="s">
        <v>56</v>
      </c>
      <c r="E15770" s="213">
        <v>65</v>
      </c>
      <c r="F15770" s="213" t="s">
        <v>242</v>
      </c>
    </row>
    <row r="15771" spans="1:6" x14ac:dyDescent="0.3">
      <c r="A15771" s="213">
        <v>2016</v>
      </c>
      <c r="B15771" s="213" t="s">
        <v>93</v>
      </c>
      <c r="C15771" s="213" t="s">
        <v>83</v>
      </c>
      <c r="D15771" s="213" t="s">
        <v>29</v>
      </c>
      <c r="E15771" s="213">
        <v>48</v>
      </c>
      <c r="F15771" s="213" t="s">
        <v>242</v>
      </c>
    </row>
    <row r="15772" spans="1:6" x14ac:dyDescent="0.3">
      <c r="A15772" s="213">
        <v>2016</v>
      </c>
      <c r="B15772" s="213" t="s">
        <v>93</v>
      </c>
      <c r="C15772" s="213" t="s">
        <v>83</v>
      </c>
      <c r="D15772" s="213" t="s">
        <v>47</v>
      </c>
      <c r="E15772" s="213">
        <v>133</v>
      </c>
      <c r="F15772" s="213" t="s">
        <v>242</v>
      </c>
    </row>
    <row r="15773" spans="1:6" x14ac:dyDescent="0.3">
      <c r="A15773" s="213">
        <v>2016</v>
      </c>
      <c r="B15773" s="213" t="s">
        <v>93</v>
      </c>
      <c r="C15773" s="213" t="s">
        <v>83</v>
      </c>
      <c r="D15773" s="213" t="s">
        <v>57</v>
      </c>
      <c r="E15773" s="213">
        <v>30</v>
      </c>
      <c r="F15773" s="213" t="s">
        <v>242</v>
      </c>
    </row>
    <row r="15774" spans="1:6" x14ac:dyDescent="0.3">
      <c r="A15774" s="213">
        <v>2016</v>
      </c>
      <c r="B15774" s="213" t="s">
        <v>93</v>
      </c>
      <c r="C15774" s="213" t="s">
        <v>83</v>
      </c>
      <c r="D15774" s="213" t="s">
        <v>74</v>
      </c>
      <c r="E15774" s="213">
        <v>162</v>
      </c>
      <c r="F15774" s="213" t="s">
        <v>242</v>
      </c>
    </row>
    <row r="15775" spans="1:6" x14ac:dyDescent="0.3">
      <c r="A15775" s="213">
        <v>2016</v>
      </c>
      <c r="B15775" s="213" t="s">
        <v>93</v>
      </c>
      <c r="C15775" s="213" t="s">
        <v>83</v>
      </c>
      <c r="D15775" s="213" t="s">
        <v>33</v>
      </c>
      <c r="E15775" s="213">
        <v>32</v>
      </c>
      <c r="F15775" s="213" t="s">
        <v>242</v>
      </c>
    </row>
    <row r="15776" spans="1:6" x14ac:dyDescent="0.3">
      <c r="A15776" s="213">
        <v>2016</v>
      </c>
      <c r="B15776" s="213" t="s">
        <v>93</v>
      </c>
      <c r="C15776" s="213" t="s">
        <v>83</v>
      </c>
      <c r="D15776" s="213" t="s">
        <v>60</v>
      </c>
      <c r="E15776" s="213">
        <v>38</v>
      </c>
      <c r="F15776" s="213" t="s">
        <v>242</v>
      </c>
    </row>
    <row r="15777" spans="1:6" x14ac:dyDescent="0.3">
      <c r="A15777" s="213">
        <v>2016</v>
      </c>
      <c r="B15777" s="213" t="s">
        <v>93</v>
      </c>
      <c r="C15777" s="213" t="s">
        <v>83</v>
      </c>
      <c r="D15777" s="213" t="s">
        <v>25</v>
      </c>
      <c r="E15777" s="213">
        <v>125</v>
      </c>
      <c r="F15777" s="213" t="s">
        <v>242</v>
      </c>
    </row>
    <row r="15778" spans="1:6" x14ac:dyDescent="0.3">
      <c r="A15778" s="213">
        <v>2016</v>
      </c>
      <c r="B15778" s="213" t="s">
        <v>93</v>
      </c>
      <c r="C15778" s="213" t="s">
        <v>83</v>
      </c>
      <c r="D15778" s="213" t="s">
        <v>7</v>
      </c>
      <c r="E15778" s="213">
        <v>143</v>
      </c>
      <c r="F15778" s="213" t="s">
        <v>242</v>
      </c>
    </row>
    <row r="15779" spans="1:6" x14ac:dyDescent="0.3">
      <c r="A15779" s="213">
        <v>2016</v>
      </c>
      <c r="B15779" s="213" t="s">
        <v>93</v>
      </c>
      <c r="C15779" s="213" t="s">
        <v>83</v>
      </c>
      <c r="D15779" s="213" t="s">
        <v>36</v>
      </c>
      <c r="E15779" s="213">
        <v>48</v>
      </c>
      <c r="F15779" s="213" t="s">
        <v>242</v>
      </c>
    </row>
    <row r="15780" spans="1:6" x14ac:dyDescent="0.3">
      <c r="A15780" s="213">
        <v>2016</v>
      </c>
      <c r="B15780" s="213" t="s">
        <v>93</v>
      </c>
      <c r="C15780" s="213" t="s">
        <v>83</v>
      </c>
      <c r="D15780" s="213" t="s">
        <v>21</v>
      </c>
      <c r="E15780" s="213">
        <v>40</v>
      </c>
      <c r="F15780" s="213" t="s">
        <v>242</v>
      </c>
    </row>
    <row r="15781" spans="1:6" x14ac:dyDescent="0.3">
      <c r="A15781" s="213">
        <v>2016</v>
      </c>
      <c r="B15781" s="213" t="s">
        <v>93</v>
      </c>
      <c r="C15781" s="213" t="s">
        <v>83</v>
      </c>
      <c r="D15781" s="213" t="s">
        <v>16</v>
      </c>
      <c r="E15781" s="213">
        <v>107</v>
      </c>
      <c r="F15781" s="213" t="s">
        <v>242</v>
      </c>
    </row>
    <row r="15782" spans="1:6" x14ac:dyDescent="0.3">
      <c r="A15782" s="213">
        <v>2016</v>
      </c>
      <c r="B15782" s="213" t="s">
        <v>93</v>
      </c>
      <c r="C15782" s="213" t="s">
        <v>83</v>
      </c>
      <c r="D15782" s="213" t="s">
        <v>2</v>
      </c>
      <c r="E15782" s="213">
        <v>258</v>
      </c>
      <c r="F15782" s="213" t="s">
        <v>242</v>
      </c>
    </row>
    <row r="15783" spans="1:6" x14ac:dyDescent="0.3">
      <c r="A15783" s="213">
        <v>2016</v>
      </c>
      <c r="B15783" s="213" t="s">
        <v>93</v>
      </c>
      <c r="C15783" s="213" t="s">
        <v>83</v>
      </c>
      <c r="D15783" s="213" t="s">
        <v>4</v>
      </c>
      <c r="E15783" s="213">
        <v>280</v>
      </c>
      <c r="F15783" s="213" t="s">
        <v>242</v>
      </c>
    </row>
    <row r="15784" spans="1:6" x14ac:dyDescent="0.3">
      <c r="A15784" s="213">
        <v>2016</v>
      </c>
      <c r="B15784" s="213" t="s">
        <v>93</v>
      </c>
      <c r="C15784" s="213" t="s">
        <v>83</v>
      </c>
      <c r="D15784" s="213" t="s">
        <v>8</v>
      </c>
      <c r="E15784" s="213">
        <v>84</v>
      </c>
      <c r="F15784" s="213" t="s">
        <v>242</v>
      </c>
    </row>
    <row r="15785" spans="1:6" x14ac:dyDescent="0.3">
      <c r="A15785" s="213">
        <v>2016</v>
      </c>
      <c r="B15785" s="213" t="s">
        <v>93</v>
      </c>
      <c r="C15785" s="213" t="s">
        <v>83</v>
      </c>
      <c r="D15785" s="213" t="s">
        <v>78</v>
      </c>
      <c r="E15785" s="213">
        <v>114</v>
      </c>
      <c r="F15785" s="213" t="s">
        <v>242</v>
      </c>
    </row>
    <row r="15786" spans="1:6" x14ac:dyDescent="0.3">
      <c r="A15786" s="213">
        <v>2016</v>
      </c>
      <c r="B15786" s="213" t="s">
        <v>93</v>
      </c>
      <c r="C15786" s="213" t="s">
        <v>83</v>
      </c>
      <c r="D15786" s="213" t="s">
        <v>27</v>
      </c>
      <c r="E15786" s="213">
        <v>86</v>
      </c>
      <c r="F15786" s="213" t="s">
        <v>242</v>
      </c>
    </row>
    <row r="15787" spans="1:6" x14ac:dyDescent="0.3">
      <c r="A15787" s="213">
        <v>2016</v>
      </c>
      <c r="B15787" s="213" t="s">
        <v>93</v>
      </c>
      <c r="C15787" s="213" t="s">
        <v>83</v>
      </c>
      <c r="D15787" s="213" t="s">
        <v>13</v>
      </c>
      <c r="E15787" s="213">
        <v>31</v>
      </c>
      <c r="F15787" s="213" t="s">
        <v>242</v>
      </c>
    </row>
    <row r="15788" spans="1:6" x14ac:dyDescent="0.3">
      <c r="A15788" s="213">
        <v>2016</v>
      </c>
      <c r="B15788" s="213" t="s">
        <v>93</v>
      </c>
      <c r="C15788" s="213" t="s">
        <v>83</v>
      </c>
      <c r="D15788" s="213" t="s">
        <v>70</v>
      </c>
      <c r="E15788" s="213">
        <v>148</v>
      </c>
      <c r="F15788" s="213" t="s">
        <v>242</v>
      </c>
    </row>
    <row r="15789" spans="1:6" x14ac:dyDescent="0.3">
      <c r="A15789" s="213">
        <v>2016</v>
      </c>
      <c r="B15789" s="213" t="s">
        <v>93</v>
      </c>
      <c r="C15789" s="213" t="s">
        <v>83</v>
      </c>
      <c r="D15789" s="213" t="s">
        <v>72</v>
      </c>
      <c r="E15789" s="213">
        <v>39</v>
      </c>
      <c r="F15789" s="213" t="s">
        <v>242</v>
      </c>
    </row>
    <row r="15790" spans="1:6" x14ac:dyDescent="0.3">
      <c r="A15790" s="213">
        <v>2016</v>
      </c>
      <c r="B15790" s="213" t="s">
        <v>93</v>
      </c>
      <c r="C15790" s="213" t="s">
        <v>83</v>
      </c>
      <c r="D15790" s="213" t="s">
        <v>6</v>
      </c>
      <c r="E15790" s="213">
        <v>261</v>
      </c>
      <c r="F15790" s="213" t="s">
        <v>242</v>
      </c>
    </row>
    <row r="15791" spans="1:6" x14ac:dyDescent="0.3">
      <c r="A15791" s="213">
        <v>2016</v>
      </c>
      <c r="B15791" s="213" t="s">
        <v>93</v>
      </c>
      <c r="C15791" s="213" t="s">
        <v>83</v>
      </c>
      <c r="D15791" s="213" t="s">
        <v>62</v>
      </c>
      <c r="E15791" s="213">
        <v>86</v>
      </c>
      <c r="F15791" s="213" t="s">
        <v>242</v>
      </c>
    </row>
    <row r="15792" spans="1:6" x14ac:dyDescent="0.3">
      <c r="A15792" s="213">
        <v>2016</v>
      </c>
      <c r="B15792" s="213" t="s">
        <v>93</v>
      </c>
      <c r="C15792" s="213" t="s">
        <v>83</v>
      </c>
      <c r="D15792" s="213" t="s">
        <v>5</v>
      </c>
      <c r="E15792" s="213">
        <v>201</v>
      </c>
      <c r="F15792" s="213" t="s">
        <v>242</v>
      </c>
    </row>
    <row r="15793" spans="1:6" x14ac:dyDescent="0.3">
      <c r="A15793" s="213">
        <v>2016</v>
      </c>
      <c r="B15793" s="213" t="s">
        <v>93</v>
      </c>
      <c r="C15793" s="213" t="s">
        <v>83</v>
      </c>
      <c r="D15793" s="213" t="s">
        <v>76</v>
      </c>
      <c r="E15793" s="213">
        <v>110</v>
      </c>
      <c r="F15793" s="213" t="s">
        <v>242</v>
      </c>
    </row>
    <row r="15794" spans="1:6" x14ac:dyDescent="0.3">
      <c r="A15794" s="213">
        <v>2016</v>
      </c>
      <c r="B15794" s="213" t="s">
        <v>93</v>
      </c>
      <c r="C15794" s="213" t="s">
        <v>83</v>
      </c>
      <c r="D15794" s="213" t="s">
        <v>65</v>
      </c>
      <c r="E15794" s="213">
        <v>30</v>
      </c>
      <c r="F15794" s="213" t="s">
        <v>242</v>
      </c>
    </row>
    <row r="15795" spans="1:6" x14ac:dyDescent="0.3">
      <c r="A15795" s="213">
        <v>2016</v>
      </c>
      <c r="B15795" s="213" t="s">
        <v>93</v>
      </c>
      <c r="C15795" s="213" t="s">
        <v>83</v>
      </c>
      <c r="D15795" s="213" t="s">
        <v>22</v>
      </c>
      <c r="E15795" s="213">
        <v>34</v>
      </c>
      <c r="F15795" s="213" t="s">
        <v>242</v>
      </c>
    </row>
    <row r="15796" spans="1:6" x14ac:dyDescent="0.3">
      <c r="A15796" s="213">
        <v>2016</v>
      </c>
      <c r="B15796" s="213" t="s">
        <v>93</v>
      </c>
      <c r="C15796" s="213" t="s">
        <v>83</v>
      </c>
      <c r="D15796" s="213" t="s">
        <v>23</v>
      </c>
      <c r="E15796" s="213">
        <v>37</v>
      </c>
      <c r="F15796" s="213" t="s">
        <v>242</v>
      </c>
    </row>
    <row r="15797" spans="1:6" x14ac:dyDescent="0.3">
      <c r="A15797" s="213">
        <v>2016</v>
      </c>
      <c r="B15797" s="213" t="s">
        <v>93</v>
      </c>
      <c r="C15797" s="213" t="s">
        <v>83</v>
      </c>
      <c r="D15797" s="213" t="s">
        <v>278</v>
      </c>
      <c r="E15797" s="213">
        <v>81</v>
      </c>
      <c r="F15797" s="213" t="s">
        <v>242</v>
      </c>
    </row>
    <row r="15798" spans="1:6" x14ac:dyDescent="0.3">
      <c r="A15798" s="213">
        <v>2016</v>
      </c>
      <c r="B15798" s="213" t="s">
        <v>93</v>
      </c>
      <c r="C15798" s="213" t="s">
        <v>83</v>
      </c>
      <c r="D15798" s="213" t="s">
        <v>19</v>
      </c>
      <c r="E15798" s="213">
        <v>57</v>
      </c>
      <c r="F15798" s="213" t="s">
        <v>242</v>
      </c>
    </row>
    <row r="15799" spans="1:6" x14ac:dyDescent="0.3">
      <c r="A15799" s="213">
        <v>2016</v>
      </c>
      <c r="B15799" s="213" t="s">
        <v>93</v>
      </c>
      <c r="C15799" s="213" t="s">
        <v>83</v>
      </c>
      <c r="D15799" s="213" t="s">
        <v>48</v>
      </c>
      <c r="E15799" s="213">
        <v>50</v>
      </c>
      <c r="F15799" s="213" t="s">
        <v>242</v>
      </c>
    </row>
    <row r="15800" spans="1:6" x14ac:dyDescent="0.3">
      <c r="A15800" s="213">
        <v>2016</v>
      </c>
      <c r="B15800" s="213" t="s">
        <v>93</v>
      </c>
      <c r="C15800" s="213" t="s">
        <v>83</v>
      </c>
      <c r="D15800" s="213" t="s">
        <v>3</v>
      </c>
      <c r="E15800" s="213">
        <v>246</v>
      </c>
      <c r="F15800" s="213" t="s">
        <v>242</v>
      </c>
    </row>
    <row r="15801" spans="1:6" x14ac:dyDescent="0.3">
      <c r="A15801" s="213">
        <v>2016</v>
      </c>
      <c r="B15801" s="213" t="s">
        <v>93</v>
      </c>
      <c r="C15801" s="213" t="s">
        <v>83</v>
      </c>
      <c r="D15801" s="213" t="s">
        <v>80</v>
      </c>
      <c r="E15801" s="213">
        <v>82</v>
      </c>
      <c r="F15801" s="213" t="s">
        <v>242</v>
      </c>
    </row>
    <row r="15802" spans="1:6" x14ac:dyDescent="0.3">
      <c r="A15802" s="213">
        <v>2016</v>
      </c>
      <c r="B15802" s="213" t="s">
        <v>93</v>
      </c>
      <c r="C15802" s="213" t="s">
        <v>83</v>
      </c>
      <c r="D15802" s="213" t="s">
        <v>39</v>
      </c>
      <c r="E15802" s="213">
        <v>53</v>
      </c>
      <c r="F15802" s="213" t="s">
        <v>242</v>
      </c>
    </row>
    <row r="15803" spans="1:6" x14ac:dyDescent="0.3">
      <c r="A15803" s="213">
        <v>2016</v>
      </c>
      <c r="B15803" s="213" t="s">
        <v>93</v>
      </c>
      <c r="C15803" s="213" t="s">
        <v>83</v>
      </c>
      <c r="D15803" s="213" t="s">
        <v>14</v>
      </c>
      <c r="E15803" s="213">
        <v>183</v>
      </c>
      <c r="F15803" s="213" t="s">
        <v>242</v>
      </c>
    </row>
    <row r="15804" spans="1:6" x14ac:dyDescent="0.3">
      <c r="A15804" s="213">
        <v>2016</v>
      </c>
      <c r="B15804" s="213" t="s">
        <v>93</v>
      </c>
      <c r="C15804" s="213" t="s">
        <v>83</v>
      </c>
      <c r="D15804" s="213" t="s">
        <v>68</v>
      </c>
      <c r="E15804" s="213">
        <v>31</v>
      </c>
      <c r="F15804" s="213" t="s">
        <v>242</v>
      </c>
    </row>
    <row r="15805" spans="1:6" x14ac:dyDescent="0.3">
      <c r="A15805" s="213">
        <v>2016</v>
      </c>
      <c r="B15805" s="213" t="s">
        <v>93</v>
      </c>
      <c r="C15805" s="213" t="s">
        <v>83</v>
      </c>
      <c r="D15805" s="213" t="s">
        <v>24</v>
      </c>
      <c r="E15805" s="213">
        <v>182</v>
      </c>
      <c r="F15805" s="213" t="s">
        <v>242</v>
      </c>
    </row>
    <row r="15806" spans="1:6" x14ac:dyDescent="0.3">
      <c r="A15806" s="213">
        <v>2016</v>
      </c>
      <c r="B15806" s="213" t="s">
        <v>93</v>
      </c>
      <c r="C15806" s="213" t="s">
        <v>83</v>
      </c>
      <c r="D15806" s="213" t="s">
        <v>9</v>
      </c>
      <c r="E15806" s="213">
        <v>107</v>
      </c>
      <c r="F15806" s="213" t="s">
        <v>242</v>
      </c>
    </row>
    <row r="15807" spans="1:6" x14ac:dyDescent="0.3">
      <c r="A15807" s="213">
        <v>2016</v>
      </c>
      <c r="B15807" s="213" t="s">
        <v>93</v>
      </c>
      <c r="C15807" s="213" t="s">
        <v>83</v>
      </c>
      <c r="D15807" s="213" t="s">
        <v>67</v>
      </c>
      <c r="E15807" s="213">
        <v>53</v>
      </c>
      <c r="F15807" s="213" t="s">
        <v>242</v>
      </c>
    </row>
    <row r="15808" spans="1:6" x14ac:dyDescent="0.3">
      <c r="A15808" s="213">
        <v>2016</v>
      </c>
      <c r="B15808" s="213" t="s">
        <v>93</v>
      </c>
      <c r="C15808" s="213" t="s">
        <v>83</v>
      </c>
      <c r="D15808" s="213" t="s">
        <v>28</v>
      </c>
      <c r="E15808" s="213">
        <v>85</v>
      </c>
      <c r="F15808" s="213" t="s">
        <v>242</v>
      </c>
    </row>
    <row r="15809" spans="1:6" x14ac:dyDescent="0.3">
      <c r="A15809" s="213">
        <v>2016</v>
      </c>
      <c r="B15809" s="213" t="s">
        <v>93</v>
      </c>
      <c r="C15809" s="213" t="s">
        <v>83</v>
      </c>
      <c r="D15809" s="213" t="s">
        <v>31</v>
      </c>
      <c r="E15809" s="213">
        <v>64</v>
      </c>
      <c r="F15809" s="213" t="s">
        <v>242</v>
      </c>
    </row>
    <row r="15810" spans="1:6" x14ac:dyDescent="0.3">
      <c r="A15810" s="213">
        <v>2016</v>
      </c>
      <c r="B15810" s="213" t="s">
        <v>93</v>
      </c>
      <c r="C15810" s="213" t="s">
        <v>83</v>
      </c>
      <c r="D15810" s="213" t="s">
        <v>64</v>
      </c>
      <c r="E15810" s="213">
        <v>95</v>
      </c>
      <c r="F15810" s="213" t="s">
        <v>242</v>
      </c>
    </row>
    <row r="15811" spans="1:6" x14ac:dyDescent="0.3">
      <c r="A15811" s="213">
        <v>2016</v>
      </c>
      <c r="B15811" s="213" t="s">
        <v>93</v>
      </c>
      <c r="C15811" s="213" t="s">
        <v>83</v>
      </c>
      <c r="D15811" s="213" t="s">
        <v>73</v>
      </c>
      <c r="E15811" s="213">
        <v>130</v>
      </c>
      <c r="F15811" s="213" t="s">
        <v>242</v>
      </c>
    </row>
    <row r="15812" spans="1:6" x14ac:dyDescent="0.3">
      <c r="A15812" s="213">
        <v>2016</v>
      </c>
      <c r="B15812" s="213" t="s">
        <v>93</v>
      </c>
      <c r="C15812" s="213" t="s">
        <v>83</v>
      </c>
      <c r="D15812" s="213" t="s">
        <v>26</v>
      </c>
      <c r="E15812" s="213">
        <v>55</v>
      </c>
      <c r="F15812" s="213" t="s">
        <v>242</v>
      </c>
    </row>
    <row r="15813" spans="1:6" x14ac:dyDescent="0.3">
      <c r="A15813" s="213">
        <v>2016</v>
      </c>
      <c r="B15813" s="213" t="s">
        <v>93</v>
      </c>
      <c r="C15813" s="213" t="s">
        <v>83</v>
      </c>
      <c r="D15813" s="213" t="s">
        <v>32</v>
      </c>
      <c r="E15813" s="213">
        <v>45</v>
      </c>
      <c r="F15813" s="213" t="s">
        <v>242</v>
      </c>
    </row>
    <row r="15814" spans="1:6" x14ac:dyDescent="0.3">
      <c r="A15814" s="213">
        <v>2016</v>
      </c>
      <c r="B15814" s="213" t="s">
        <v>93</v>
      </c>
      <c r="C15814" s="213" t="s">
        <v>83</v>
      </c>
      <c r="D15814" s="213" t="s">
        <v>46</v>
      </c>
      <c r="E15814" s="213">
        <v>107</v>
      </c>
      <c r="F15814" s="213" t="s">
        <v>242</v>
      </c>
    </row>
    <row r="15815" spans="1:6" x14ac:dyDescent="0.3">
      <c r="A15815" s="213">
        <v>2016</v>
      </c>
      <c r="B15815" s="213" t="s">
        <v>93</v>
      </c>
      <c r="C15815" s="213" t="s">
        <v>83</v>
      </c>
      <c r="D15815" s="213" t="s">
        <v>75</v>
      </c>
      <c r="E15815" s="213">
        <v>99</v>
      </c>
      <c r="F15815" s="213" t="s">
        <v>242</v>
      </c>
    </row>
    <row r="15816" spans="1:6" x14ac:dyDescent="0.3">
      <c r="A15816" s="213">
        <v>2016</v>
      </c>
      <c r="B15816" s="213" t="s">
        <v>93</v>
      </c>
      <c r="C15816" s="213" t="s">
        <v>83</v>
      </c>
      <c r="D15816" s="213" t="s">
        <v>10</v>
      </c>
      <c r="E15816" s="213">
        <v>231</v>
      </c>
      <c r="F15816" s="213" t="s">
        <v>242</v>
      </c>
    </row>
    <row r="15817" spans="1:6" x14ac:dyDescent="0.3">
      <c r="A15817" s="213">
        <v>2016</v>
      </c>
      <c r="B15817" s="213" t="s">
        <v>93</v>
      </c>
      <c r="C15817" s="213" t="s">
        <v>83</v>
      </c>
      <c r="D15817" s="213" t="s">
        <v>15</v>
      </c>
      <c r="E15817" s="213">
        <v>161</v>
      </c>
      <c r="F15817" s="213" t="s">
        <v>242</v>
      </c>
    </row>
    <row r="15818" spans="1:6" x14ac:dyDescent="0.3">
      <c r="A15818" s="213">
        <v>2016</v>
      </c>
      <c r="B15818" s="213" t="s">
        <v>93</v>
      </c>
      <c r="C15818" s="213" t="s">
        <v>83</v>
      </c>
      <c r="D15818" s="213" t="s">
        <v>18</v>
      </c>
      <c r="E15818" s="213">
        <v>145</v>
      </c>
      <c r="F15818" s="213" t="s">
        <v>242</v>
      </c>
    </row>
    <row r="15819" spans="1:6" x14ac:dyDescent="0.3">
      <c r="A15819" s="213">
        <v>2016</v>
      </c>
      <c r="B15819" s="213" t="s">
        <v>93</v>
      </c>
      <c r="C15819" s="213" t="s">
        <v>83</v>
      </c>
      <c r="D15819" s="213" t="s">
        <v>77</v>
      </c>
      <c r="E15819" s="213">
        <v>70</v>
      </c>
      <c r="F15819" s="213" t="s">
        <v>242</v>
      </c>
    </row>
    <row r="15820" spans="1:6" x14ac:dyDescent="0.3">
      <c r="A15820" s="213">
        <v>2016</v>
      </c>
      <c r="B15820" s="213" t="s">
        <v>93</v>
      </c>
      <c r="C15820" s="213" t="s">
        <v>83</v>
      </c>
      <c r="D15820" s="213" t="s">
        <v>71</v>
      </c>
      <c r="E15820" s="213">
        <v>62</v>
      </c>
      <c r="F15820" s="213" t="s">
        <v>242</v>
      </c>
    </row>
    <row r="15821" spans="1:6" x14ac:dyDescent="0.3">
      <c r="A15821" s="213">
        <v>2016</v>
      </c>
      <c r="B15821" s="213" t="s">
        <v>93</v>
      </c>
      <c r="C15821" s="213" t="s">
        <v>83</v>
      </c>
      <c r="D15821" s="213" t="s">
        <v>20</v>
      </c>
      <c r="E15821" s="213">
        <v>112</v>
      </c>
      <c r="F15821" s="213" t="s">
        <v>242</v>
      </c>
    </row>
    <row r="15822" spans="1:6" x14ac:dyDescent="0.3">
      <c r="A15822" s="213">
        <v>2016</v>
      </c>
      <c r="B15822" s="213" t="s">
        <v>93</v>
      </c>
      <c r="C15822" s="213" t="s">
        <v>83</v>
      </c>
      <c r="D15822" s="213" t="s">
        <v>95</v>
      </c>
      <c r="E15822" s="213">
        <v>183</v>
      </c>
      <c r="F15822" s="213" t="s">
        <v>242</v>
      </c>
    </row>
    <row r="15823" spans="1:6" x14ac:dyDescent="0.3">
      <c r="A15823" s="213">
        <v>2016</v>
      </c>
      <c r="B15823" s="213" t="s">
        <v>93</v>
      </c>
      <c r="C15823" s="213" t="s">
        <v>83</v>
      </c>
      <c r="D15823" s="213" t="s">
        <v>281</v>
      </c>
      <c r="E15823" s="213">
        <v>408</v>
      </c>
      <c r="F15823" s="213" t="s">
        <v>242</v>
      </c>
    </row>
    <row r="15824" spans="1:6" x14ac:dyDescent="0.3">
      <c r="A15824" s="213">
        <v>2016</v>
      </c>
      <c r="B15824" s="213" t="s">
        <v>93</v>
      </c>
      <c r="C15824" s="213" t="s">
        <v>83</v>
      </c>
      <c r="D15824" s="213" t="s">
        <v>282</v>
      </c>
      <c r="E15824" s="213">
        <v>37</v>
      </c>
      <c r="F15824" s="213" t="s">
        <v>242</v>
      </c>
    </row>
    <row r="15825" spans="1:6" x14ac:dyDescent="0.3">
      <c r="A15825" s="213">
        <v>2016</v>
      </c>
      <c r="B15825" s="213" t="s">
        <v>93</v>
      </c>
      <c r="C15825" s="213" t="s">
        <v>83</v>
      </c>
      <c r="D15825" s="213" t="s">
        <v>145</v>
      </c>
      <c r="E15825" s="292">
        <v>1675</v>
      </c>
      <c r="F15825" s="213" t="s">
        <v>242</v>
      </c>
    </row>
    <row r="15826" spans="1:6" x14ac:dyDescent="0.3">
      <c r="A15826" s="213">
        <v>2016</v>
      </c>
      <c r="B15826" s="213" t="s">
        <v>93</v>
      </c>
      <c r="C15826" s="213" t="s">
        <v>83</v>
      </c>
      <c r="D15826" s="213" t="s">
        <v>146</v>
      </c>
      <c r="E15826" s="213">
        <v>974</v>
      </c>
      <c r="F15826" s="213" t="s">
        <v>242</v>
      </c>
    </row>
    <row r="15827" spans="1:6" x14ac:dyDescent="0.3">
      <c r="A15827" s="213">
        <v>2016</v>
      </c>
      <c r="B15827" s="213" t="s">
        <v>93</v>
      </c>
      <c r="C15827" s="213" t="s">
        <v>83</v>
      </c>
      <c r="D15827" s="213" t="s">
        <v>147</v>
      </c>
      <c r="E15827" s="292">
        <v>2005</v>
      </c>
      <c r="F15827" s="213" t="s">
        <v>242</v>
      </c>
    </row>
    <row r="15828" spans="1:6" x14ac:dyDescent="0.3">
      <c r="A15828" s="213">
        <v>2016</v>
      </c>
      <c r="B15828" s="213" t="s">
        <v>93</v>
      </c>
      <c r="C15828" s="213" t="s">
        <v>85</v>
      </c>
      <c r="D15828" s="213" t="s">
        <v>35</v>
      </c>
      <c r="E15828" s="213">
        <v>35</v>
      </c>
      <c r="F15828" s="213" t="s">
        <v>242</v>
      </c>
    </row>
    <row r="15829" spans="1:6" x14ac:dyDescent="0.3">
      <c r="A15829" s="213">
        <v>2016</v>
      </c>
      <c r="B15829" s="213" t="s">
        <v>93</v>
      </c>
      <c r="C15829" s="213" t="s">
        <v>85</v>
      </c>
      <c r="D15829" s="213" t="s">
        <v>59</v>
      </c>
      <c r="E15829" s="213">
        <v>77</v>
      </c>
      <c r="F15829" s="213" t="s">
        <v>242</v>
      </c>
    </row>
    <row r="15830" spans="1:6" x14ac:dyDescent="0.3">
      <c r="A15830" s="213">
        <v>2016</v>
      </c>
      <c r="B15830" s="213" t="s">
        <v>93</v>
      </c>
      <c r="C15830" s="213" t="s">
        <v>85</v>
      </c>
      <c r="D15830" s="213" t="s">
        <v>79</v>
      </c>
      <c r="E15830" s="213">
        <v>792</v>
      </c>
      <c r="F15830" s="213" t="s">
        <v>242</v>
      </c>
    </row>
    <row r="15831" spans="1:6" x14ac:dyDescent="0.3">
      <c r="A15831" s="213">
        <v>2016</v>
      </c>
      <c r="B15831" s="213" t="s">
        <v>93</v>
      </c>
      <c r="C15831" s="213" t="s">
        <v>85</v>
      </c>
      <c r="D15831" s="213" t="s">
        <v>17</v>
      </c>
      <c r="E15831" s="213">
        <v>497</v>
      </c>
      <c r="F15831" s="213" t="s">
        <v>242</v>
      </c>
    </row>
    <row r="15832" spans="1:6" x14ac:dyDescent="0.3">
      <c r="A15832" s="213">
        <v>2016</v>
      </c>
      <c r="B15832" s="213" t="s">
        <v>93</v>
      </c>
      <c r="C15832" s="213" t="s">
        <v>85</v>
      </c>
      <c r="D15832" s="213" t="s">
        <v>274</v>
      </c>
      <c r="E15832" s="213">
        <v>55</v>
      </c>
      <c r="F15832" s="213" t="s">
        <v>242</v>
      </c>
    </row>
    <row r="15833" spans="1:6" x14ac:dyDescent="0.3">
      <c r="A15833" s="213">
        <v>2016</v>
      </c>
      <c r="B15833" s="213" t="s">
        <v>93</v>
      </c>
      <c r="C15833" s="213" t="s">
        <v>85</v>
      </c>
      <c r="D15833" s="213" t="s">
        <v>66</v>
      </c>
      <c r="E15833" s="213">
        <v>130</v>
      </c>
      <c r="F15833" s="213" t="s">
        <v>242</v>
      </c>
    </row>
    <row r="15834" spans="1:6" x14ac:dyDescent="0.3">
      <c r="A15834" s="213">
        <v>2016</v>
      </c>
      <c r="B15834" s="213" t="s">
        <v>93</v>
      </c>
      <c r="C15834" s="213" t="s">
        <v>85</v>
      </c>
      <c r="D15834" s="213" t="s">
        <v>283</v>
      </c>
      <c r="E15834" s="213">
        <v>56</v>
      </c>
      <c r="F15834" s="213" t="s">
        <v>242</v>
      </c>
    </row>
    <row r="15835" spans="1:6" x14ac:dyDescent="0.3">
      <c r="A15835" s="213">
        <v>2016</v>
      </c>
      <c r="B15835" s="213" t="s">
        <v>93</v>
      </c>
      <c r="C15835" s="213" t="s">
        <v>85</v>
      </c>
      <c r="D15835" s="213" t="s">
        <v>11</v>
      </c>
      <c r="E15835" s="213">
        <v>840</v>
      </c>
      <c r="F15835" s="213" t="s">
        <v>242</v>
      </c>
    </row>
    <row r="15836" spans="1:6" x14ac:dyDescent="0.3">
      <c r="A15836" s="213">
        <v>2016</v>
      </c>
      <c r="B15836" s="213" t="s">
        <v>93</v>
      </c>
      <c r="C15836" s="213" t="s">
        <v>85</v>
      </c>
      <c r="D15836" s="213" t="s">
        <v>56</v>
      </c>
      <c r="E15836" s="213">
        <v>226</v>
      </c>
      <c r="F15836" s="213" t="s">
        <v>242</v>
      </c>
    </row>
    <row r="15837" spans="1:6" x14ac:dyDescent="0.3">
      <c r="A15837" s="213">
        <v>2016</v>
      </c>
      <c r="B15837" s="213" t="s">
        <v>93</v>
      </c>
      <c r="C15837" s="213" t="s">
        <v>85</v>
      </c>
      <c r="D15837" s="213" t="s">
        <v>29</v>
      </c>
      <c r="E15837" s="213">
        <v>250</v>
      </c>
      <c r="F15837" s="213" t="s">
        <v>242</v>
      </c>
    </row>
    <row r="15838" spans="1:6" x14ac:dyDescent="0.3">
      <c r="A15838" s="213">
        <v>2016</v>
      </c>
      <c r="B15838" s="213" t="s">
        <v>93</v>
      </c>
      <c r="C15838" s="213" t="s">
        <v>85</v>
      </c>
      <c r="D15838" s="213" t="s">
        <v>47</v>
      </c>
      <c r="E15838" s="213">
        <v>571</v>
      </c>
      <c r="F15838" s="213" t="s">
        <v>242</v>
      </c>
    </row>
    <row r="15839" spans="1:6" x14ac:dyDescent="0.3">
      <c r="A15839" s="213">
        <v>2016</v>
      </c>
      <c r="B15839" s="213" t="s">
        <v>93</v>
      </c>
      <c r="C15839" s="213" t="s">
        <v>85</v>
      </c>
      <c r="D15839" s="213" t="s">
        <v>57</v>
      </c>
      <c r="E15839" s="213">
        <v>127</v>
      </c>
      <c r="F15839" s="213" t="s">
        <v>242</v>
      </c>
    </row>
    <row r="15840" spans="1:6" x14ac:dyDescent="0.3">
      <c r="A15840" s="213">
        <v>2016</v>
      </c>
      <c r="B15840" s="213" t="s">
        <v>93</v>
      </c>
      <c r="C15840" s="213" t="s">
        <v>85</v>
      </c>
      <c r="D15840" s="213" t="s">
        <v>74</v>
      </c>
      <c r="E15840" s="213">
        <v>660</v>
      </c>
      <c r="F15840" s="213" t="s">
        <v>242</v>
      </c>
    </row>
    <row r="15841" spans="1:6" x14ac:dyDescent="0.3">
      <c r="A15841" s="213">
        <v>2016</v>
      </c>
      <c r="B15841" s="213" t="s">
        <v>93</v>
      </c>
      <c r="C15841" s="213" t="s">
        <v>85</v>
      </c>
      <c r="D15841" s="213" t="s">
        <v>53</v>
      </c>
      <c r="E15841" s="213">
        <v>75</v>
      </c>
      <c r="F15841" s="213" t="s">
        <v>242</v>
      </c>
    </row>
    <row r="15842" spans="1:6" x14ac:dyDescent="0.3">
      <c r="A15842" s="213">
        <v>2016</v>
      </c>
      <c r="B15842" s="213" t="s">
        <v>93</v>
      </c>
      <c r="C15842" s="213" t="s">
        <v>85</v>
      </c>
      <c r="D15842" s="213" t="s">
        <v>33</v>
      </c>
      <c r="E15842" s="213">
        <v>161</v>
      </c>
      <c r="F15842" s="213" t="s">
        <v>242</v>
      </c>
    </row>
    <row r="15843" spans="1:6" x14ac:dyDescent="0.3">
      <c r="A15843" s="213">
        <v>2016</v>
      </c>
      <c r="B15843" s="213" t="s">
        <v>93</v>
      </c>
      <c r="C15843" s="213" t="s">
        <v>85</v>
      </c>
      <c r="D15843" s="213" t="s">
        <v>60</v>
      </c>
      <c r="E15843" s="213">
        <v>257</v>
      </c>
      <c r="F15843" s="213" t="s">
        <v>242</v>
      </c>
    </row>
    <row r="15844" spans="1:6" x14ac:dyDescent="0.3">
      <c r="A15844" s="213">
        <v>2016</v>
      </c>
      <c r="B15844" s="213" t="s">
        <v>93</v>
      </c>
      <c r="C15844" s="213" t="s">
        <v>85</v>
      </c>
      <c r="D15844" s="213" t="s">
        <v>25</v>
      </c>
      <c r="E15844" s="213">
        <v>598</v>
      </c>
      <c r="F15844" s="213" t="s">
        <v>242</v>
      </c>
    </row>
    <row r="15845" spans="1:6" x14ac:dyDescent="0.3">
      <c r="A15845" s="213">
        <v>2016</v>
      </c>
      <c r="B15845" s="213" t="s">
        <v>93</v>
      </c>
      <c r="C15845" s="213" t="s">
        <v>85</v>
      </c>
      <c r="D15845" s="213" t="s">
        <v>7</v>
      </c>
      <c r="E15845" s="213">
        <v>696</v>
      </c>
      <c r="F15845" s="213" t="s">
        <v>242</v>
      </c>
    </row>
    <row r="15846" spans="1:6" x14ac:dyDescent="0.3">
      <c r="A15846" s="213">
        <v>2016</v>
      </c>
      <c r="B15846" s="213" t="s">
        <v>93</v>
      </c>
      <c r="C15846" s="213" t="s">
        <v>85</v>
      </c>
      <c r="D15846" s="213" t="s">
        <v>51</v>
      </c>
      <c r="E15846" s="213">
        <v>45</v>
      </c>
      <c r="F15846" s="213" t="s">
        <v>242</v>
      </c>
    </row>
    <row r="15847" spans="1:6" x14ac:dyDescent="0.3">
      <c r="A15847" s="213">
        <v>2016</v>
      </c>
      <c r="B15847" s="213" t="s">
        <v>93</v>
      </c>
      <c r="C15847" s="213" t="s">
        <v>85</v>
      </c>
      <c r="D15847" s="213" t="s">
        <v>36</v>
      </c>
      <c r="E15847" s="213">
        <v>205</v>
      </c>
      <c r="F15847" s="213" t="s">
        <v>242</v>
      </c>
    </row>
    <row r="15848" spans="1:6" x14ac:dyDescent="0.3">
      <c r="A15848" s="213">
        <v>2016</v>
      </c>
      <c r="B15848" s="213" t="s">
        <v>93</v>
      </c>
      <c r="C15848" s="213" t="s">
        <v>85</v>
      </c>
      <c r="D15848" s="213" t="s">
        <v>21</v>
      </c>
      <c r="E15848" s="213">
        <v>243</v>
      </c>
      <c r="F15848" s="213" t="s">
        <v>242</v>
      </c>
    </row>
    <row r="15849" spans="1:6" x14ac:dyDescent="0.3">
      <c r="A15849" s="213">
        <v>2016</v>
      </c>
      <c r="B15849" s="213" t="s">
        <v>93</v>
      </c>
      <c r="C15849" s="213" t="s">
        <v>85</v>
      </c>
      <c r="D15849" s="213" t="s">
        <v>16</v>
      </c>
      <c r="E15849" s="213">
        <v>525</v>
      </c>
      <c r="F15849" s="213" t="s">
        <v>242</v>
      </c>
    </row>
    <row r="15850" spans="1:6" x14ac:dyDescent="0.3">
      <c r="A15850" s="213">
        <v>2016</v>
      </c>
      <c r="B15850" s="213" t="s">
        <v>93</v>
      </c>
      <c r="C15850" s="213" t="s">
        <v>85</v>
      </c>
      <c r="D15850" s="213" t="s">
        <v>2</v>
      </c>
      <c r="E15850" s="292">
        <v>1129</v>
      </c>
      <c r="F15850" s="213" t="s">
        <v>242</v>
      </c>
    </row>
    <row r="15851" spans="1:6" x14ac:dyDescent="0.3">
      <c r="A15851" s="213">
        <v>2016</v>
      </c>
      <c r="B15851" s="213" t="s">
        <v>93</v>
      </c>
      <c r="C15851" s="213" t="s">
        <v>85</v>
      </c>
      <c r="D15851" s="213" t="s">
        <v>288</v>
      </c>
      <c r="E15851" s="213">
        <v>33</v>
      </c>
      <c r="F15851" s="213" t="s">
        <v>242</v>
      </c>
    </row>
    <row r="15852" spans="1:6" x14ac:dyDescent="0.3">
      <c r="A15852" s="213">
        <v>2016</v>
      </c>
      <c r="B15852" s="213" t="s">
        <v>93</v>
      </c>
      <c r="C15852" s="213" t="s">
        <v>85</v>
      </c>
      <c r="D15852" s="213" t="s">
        <v>4</v>
      </c>
      <c r="E15852" s="292">
        <v>1241</v>
      </c>
      <c r="F15852" s="213" t="s">
        <v>242</v>
      </c>
    </row>
    <row r="15853" spans="1:6" x14ac:dyDescent="0.3">
      <c r="A15853" s="213">
        <v>2016</v>
      </c>
      <c r="B15853" s="213" t="s">
        <v>93</v>
      </c>
      <c r="C15853" s="213" t="s">
        <v>85</v>
      </c>
      <c r="D15853" s="213" t="s">
        <v>38</v>
      </c>
      <c r="E15853" s="213">
        <v>85</v>
      </c>
      <c r="F15853" s="213" t="s">
        <v>242</v>
      </c>
    </row>
    <row r="15854" spans="1:6" x14ac:dyDescent="0.3">
      <c r="A15854" s="213">
        <v>2016</v>
      </c>
      <c r="B15854" s="213" t="s">
        <v>93</v>
      </c>
      <c r="C15854" s="213" t="s">
        <v>85</v>
      </c>
      <c r="D15854" s="213" t="s">
        <v>275</v>
      </c>
      <c r="E15854" s="213">
        <v>134</v>
      </c>
      <c r="F15854" s="213" t="s">
        <v>242</v>
      </c>
    </row>
    <row r="15855" spans="1:6" x14ac:dyDescent="0.3">
      <c r="A15855" s="213">
        <v>2016</v>
      </c>
      <c r="B15855" s="213" t="s">
        <v>93</v>
      </c>
      <c r="C15855" s="213" t="s">
        <v>85</v>
      </c>
      <c r="D15855" s="213" t="s">
        <v>8</v>
      </c>
      <c r="E15855" s="213">
        <v>423</v>
      </c>
      <c r="F15855" s="213" t="s">
        <v>242</v>
      </c>
    </row>
    <row r="15856" spans="1:6" x14ac:dyDescent="0.3">
      <c r="A15856" s="213">
        <v>2016</v>
      </c>
      <c r="B15856" s="213" t="s">
        <v>93</v>
      </c>
      <c r="C15856" s="213" t="s">
        <v>85</v>
      </c>
      <c r="D15856" s="213" t="s">
        <v>78</v>
      </c>
      <c r="E15856" s="213">
        <v>609</v>
      </c>
      <c r="F15856" s="213" t="s">
        <v>242</v>
      </c>
    </row>
    <row r="15857" spans="1:6" x14ac:dyDescent="0.3">
      <c r="A15857" s="213">
        <v>2016</v>
      </c>
      <c r="B15857" s="213" t="s">
        <v>93</v>
      </c>
      <c r="C15857" s="213" t="s">
        <v>85</v>
      </c>
      <c r="D15857" s="213" t="s">
        <v>27</v>
      </c>
      <c r="E15857" s="213">
        <v>439</v>
      </c>
      <c r="F15857" s="213" t="s">
        <v>242</v>
      </c>
    </row>
    <row r="15858" spans="1:6" x14ac:dyDescent="0.3">
      <c r="A15858" s="213">
        <v>2016</v>
      </c>
      <c r="B15858" s="213" t="s">
        <v>93</v>
      </c>
      <c r="C15858" s="213" t="s">
        <v>85</v>
      </c>
      <c r="D15858" s="213" t="s">
        <v>13</v>
      </c>
      <c r="E15858" s="213">
        <v>235</v>
      </c>
      <c r="F15858" s="213" t="s">
        <v>242</v>
      </c>
    </row>
    <row r="15859" spans="1:6" x14ac:dyDescent="0.3">
      <c r="A15859" s="213">
        <v>2016</v>
      </c>
      <c r="B15859" s="213" t="s">
        <v>93</v>
      </c>
      <c r="C15859" s="213" t="s">
        <v>85</v>
      </c>
      <c r="D15859" s="213" t="s">
        <v>70</v>
      </c>
      <c r="E15859" s="213">
        <v>564</v>
      </c>
      <c r="F15859" s="213" t="s">
        <v>242</v>
      </c>
    </row>
    <row r="15860" spans="1:6" x14ac:dyDescent="0.3">
      <c r="A15860" s="213">
        <v>2016</v>
      </c>
      <c r="B15860" s="213" t="s">
        <v>93</v>
      </c>
      <c r="C15860" s="213" t="s">
        <v>85</v>
      </c>
      <c r="D15860" s="213" t="s">
        <v>72</v>
      </c>
      <c r="E15860" s="213">
        <v>163</v>
      </c>
      <c r="F15860" s="213" t="s">
        <v>242</v>
      </c>
    </row>
    <row r="15861" spans="1:6" x14ac:dyDescent="0.3">
      <c r="A15861" s="213">
        <v>2016</v>
      </c>
      <c r="B15861" s="213" t="s">
        <v>93</v>
      </c>
      <c r="C15861" s="213" t="s">
        <v>85</v>
      </c>
      <c r="D15861" s="213" t="s">
        <v>276</v>
      </c>
      <c r="E15861" s="213">
        <v>55</v>
      </c>
      <c r="F15861" s="213" t="s">
        <v>242</v>
      </c>
    </row>
    <row r="15862" spans="1:6" x14ac:dyDescent="0.3">
      <c r="A15862" s="213">
        <v>2016</v>
      </c>
      <c r="B15862" s="213" t="s">
        <v>93</v>
      </c>
      <c r="C15862" s="213" t="s">
        <v>85</v>
      </c>
      <c r="D15862" s="213" t="s">
        <v>6</v>
      </c>
      <c r="E15862" s="292">
        <v>1313</v>
      </c>
      <c r="F15862" s="213" t="s">
        <v>242</v>
      </c>
    </row>
    <row r="15863" spans="1:6" x14ac:dyDescent="0.3">
      <c r="A15863" s="213">
        <v>2016</v>
      </c>
      <c r="B15863" s="213" t="s">
        <v>93</v>
      </c>
      <c r="C15863" s="213" t="s">
        <v>85</v>
      </c>
      <c r="D15863" s="213" t="s">
        <v>62</v>
      </c>
      <c r="E15863" s="213">
        <v>397</v>
      </c>
      <c r="F15863" s="213" t="s">
        <v>242</v>
      </c>
    </row>
    <row r="15864" spans="1:6" x14ac:dyDescent="0.3">
      <c r="A15864" s="213">
        <v>2016</v>
      </c>
      <c r="B15864" s="213" t="s">
        <v>93</v>
      </c>
      <c r="C15864" s="213" t="s">
        <v>85</v>
      </c>
      <c r="D15864" s="213" t="s">
        <v>5</v>
      </c>
      <c r="E15864" s="213">
        <v>890</v>
      </c>
      <c r="F15864" s="213" t="s">
        <v>242</v>
      </c>
    </row>
    <row r="15865" spans="1:6" x14ac:dyDescent="0.3">
      <c r="A15865" s="213">
        <v>2016</v>
      </c>
      <c r="B15865" s="213" t="s">
        <v>93</v>
      </c>
      <c r="C15865" s="213" t="s">
        <v>85</v>
      </c>
      <c r="D15865" s="213" t="s">
        <v>76</v>
      </c>
      <c r="E15865" s="213">
        <v>444</v>
      </c>
      <c r="F15865" s="213" t="s">
        <v>242</v>
      </c>
    </row>
    <row r="15866" spans="1:6" x14ac:dyDescent="0.3">
      <c r="A15866" s="213">
        <v>2016</v>
      </c>
      <c r="B15866" s="213" t="s">
        <v>93</v>
      </c>
      <c r="C15866" s="213" t="s">
        <v>85</v>
      </c>
      <c r="D15866" s="213" t="s">
        <v>63</v>
      </c>
      <c r="E15866" s="213">
        <v>104</v>
      </c>
      <c r="F15866" s="213" t="s">
        <v>242</v>
      </c>
    </row>
    <row r="15867" spans="1:6" x14ac:dyDescent="0.3">
      <c r="A15867" s="213">
        <v>2016</v>
      </c>
      <c r="B15867" s="213" t="s">
        <v>93</v>
      </c>
      <c r="C15867" s="213" t="s">
        <v>85</v>
      </c>
      <c r="D15867" s="213" t="s">
        <v>277</v>
      </c>
      <c r="E15867" s="213">
        <v>65</v>
      </c>
      <c r="F15867" s="213" t="s">
        <v>242</v>
      </c>
    </row>
    <row r="15868" spans="1:6" x14ac:dyDescent="0.3">
      <c r="A15868" s="213">
        <v>2016</v>
      </c>
      <c r="B15868" s="213" t="s">
        <v>93</v>
      </c>
      <c r="C15868" s="213" t="s">
        <v>85</v>
      </c>
      <c r="D15868" s="213" t="s">
        <v>43</v>
      </c>
      <c r="E15868" s="213">
        <v>119</v>
      </c>
      <c r="F15868" s="213" t="s">
        <v>242</v>
      </c>
    </row>
    <row r="15869" spans="1:6" x14ac:dyDescent="0.3">
      <c r="A15869" s="213">
        <v>2016</v>
      </c>
      <c r="B15869" s="213" t="s">
        <v>93</v>
      </c>
      <c r="C15869" s="213" t="s">
        <v>85</v>
      </c>
      <c r="D15869" s="213" t="s">
        <v>65</v>
      </c>
      <c r="E15869" s="213">
        <v>180</v>
      </c>
      <c r="F15869" s="213" t="s">
        <v>242</v>
      </c>
    </row>
    <row r="15870" spans="1:6" x14ac:dyDescent="0.3">
      <c r="A15870" s="213">
        <v>2016</v>
      </c>
      <c r="B15870" s="213" t="s">
        <v>93</v>
      </c>
      <c r="C15870" s="213" t="s">
        <v>85</v>
      </c>
      <c r="D15870" s="213" t="s">
        <v>22</v>
      </c>
      <c r="E15870" s="213">
        <v>238</v>
      </c>
      <c r="F15870" s="213" t="s">
        <v>242</v>
      </c>
    </row>
    <row r="15871" spans="1:6" x14ac:dyDescent="0.3">
      <c r="A15871" s="213">
        <v>2016</v>
      </c>
      <c r="B15871" s="213" t="s">
        <v>93</v>
      </c>
      <c r="C15871" s="213" t="s">
        <v>85</v>
      </c>
      <c r="D15871" s="213" t="s">
        <v>61</v>
      </c>
      <c r="E15871" s="213">
        <v>117</v>
      </c>
      <c r="F15871" s="213" t="s">
        <v>242</v>
      </c>
    </row>
    <row r="15872" spans="1:6" x14ac:dyDescent="0.3">
      <c r="A15872" s="213">
        <v>2016</v>
      </c>
      <c r="B15872" s="213" t="s">
        <v>93</v>
      </c>
      <c r="C15872" s="213" t="s">
        <v>85</v>
      </c>
      <c r="D15872" s="213" t="s">
        <v>23</v>
      </c>
      <c r="E15872" s="213">
        <v>291</v>
      </c>
      <c r="F15872" s="213" t="s">
        <v>242</v>
      </c>
    </row>
    <row r="15873" spans="1:6" x14ac:dyDescent="0.3">
      <c r="A15873" s="213">
        <v>2016</v>
      </c>
      <c r="B15873" s="213" t="s">
        <v>93</v>
      </c>
      <c r="C15873" s="213" t="s">
        <v>85</v>
      </c>
      <c r="D15873" s="213" t="s">
        <v>12</v>
      </c>
      <c r="E15873" s="213">
        <v>153</v>
      </c>
      <c r="F15873" s="213" t="s">
        <v>242</v>
      </c>
    </row>
    <row r="15874" spans="1:6" x14ac:dyDescent="0.3">
      <c r="A15874" s="213">
        <v>2016</v>
      </c>
      <c r="B15874" s="213" t="s">
        <v>93</v>
      </c>
      <c r="C15874" s="213" t="s">
        <v>85</v>
      </c>
      <c r="D15874" s="213" t="s">
        <v>278</v>
      </c>
      <c r="E15874" s="213">
        <v>348</v>
      </c>
      <c r="F15874" s="213" t="s">
        <v>242</v>
      </c>
    </row>
    <row r="15875" spans="1:6" x14ac:dyDescent="0.3">
      <c r="A15875" s="213">
        <v>2016</v>
      </c>
      <c r="B15875" s="213" t="s">
        <v>93</v>
      </c>
      <c r="C15875" s="213" t="s">
        <v>85</v>
      </c>
      <c r="D15875" s="213" t="s">
        <v>19</v>
      </c>
      <c r="E15875" s="213">
        <v>311</v>
      </c>
      <c r="F15875" s="213" t="s">
        <v>242</v>
      </c>
    </row>
    <row r="15876" spans="1:6" x14ac:dyDescent="0.3">
      <c r="A15876" s="213">
        <v>2016</v>
      </c>
      <c r="B15876" s="213" t="s">
        <v>93</v>
      </c>
      <c r="C15876" s="213" t="s">
        <v>85</v>
      </c>
      <c r="D15876" s="213" t="s">
        <v>45</v>
      </c>
      <c r="E15876" s="213">
        <v>72</v>
      </c>
      <c r="F15876" s="213" t="s">
        <v>242</v>
      </c>
    </row>
    <row r="15877" spans="1:6" x14ac:dyDescent="0.3">
      <c r="A15877" s="213">
        <v>2016</v>
      </c>
      <c r="B15877" s="213" t="s">
        <v>93</v>
      </c>
      <c r="C15877" s="213" t="s">
        <v>85</v>
      </c>
      <c r="D15877" s="213" t="s">
        <v>48</v>
      </c>
      <c r="E15877" s="213">
        <v>192</v>
      </c>
      <c r="F15877" s="213" t="s">
        <v>242</v>
      </c>
    </row>
    <row r="15878" spans="1:6" x14ac:dyDescent="0.3">
      <c r="A15878" s="213">
        <v>2016</v>
      </c>
      <c r="B15878" s="213" t="s">
        <v>93</v>
      </c>
      <c r="C15878" s="213" t="s">
        <v>85</v>
      </c>
      <c r="D15878" s="213" t="s">
        <v>34</v>
      </c>
      <c r="E15878" s="213">
        <v>110</v>
      </c>
      <c r="F15878" s="213" t="s">
        <v>242</v>
      </c>
    </row>
    <row r="15879" spans="1:6" x14ac:dyDescent="0.3">
      <c r="A15879" s="213">
        <v>2016</v>
      </c>
      <c r="B15879" s="213" t="s">
        <v>93</v>
      </c>
      <c r="C15879" s="213" t="s">
        <v>85</v>
      </c>
      <c r="D15879" s="213" t="s">
        <v>3</v>
      </c>
      <c r="E15879" s="292">
        <v>1100</v>
      </c>
      <c r="F15879" s="213" t="s">
        <v>242</v>
      </c>
    </row>
    <row r="15880" spans="1:6" x14ac:dyDescent="0.3">
      <c r="A15880" s="213">
        <v>2016</v>
      </c>
      <c r="B15880" s="213" t="s">
        <v>93</v>
      </c>
      <c r="C15880" s="213" t="s">
        <v>85</v>
      </c>
      <c r="D15880" s="213" t="s">
        <v>80</v>
      </c>
      <c r="E15880" s="213">
        <v>383</v>
      </c>
      <c r="F15880" s="213" t="s">
        <v>242</v>
      </c>
    </row>
    <row r="15881" spans="1:6" x14ac:dyDescent="0.3">
      <c r="A15881" s="213">
        <v>2016</v>
      </c>
      <c r="B15881" s="213" t="s">
        <v>93</v>
      </c>
      <c r="C15881" s="213" t="s">
        <v>85</v>
      </c>
      <c r="D15881" s="213" t="s">
        <v>39</v>
      </c>
      <c r="E15881" s="213">
        <v>184</v>
      </c>
      <c r="F15881" s="213" t="s">
        <v>242</v>
      </c>
    </row>
    <row r="15882" spans="1:6" x14ac:dyDescent="0.3">
      <c r="A15882" s="213">
        <v>2016</v>
      </c>
      <c r="B15882" s="213" t="s">
        <v>93</v>
      </c>
      <c r="C15882" s="213" t="s">
        <v>85</v>
      </c>
      <c r="D15882" s="213" t="s">
        <v>14</v>
      </c>
      <c r="E15882" s="213">
        <v>667</v>
      </c>
      <c r="F15882" s="213" t="s">
        <v>242</v>
      </c>
    </row>
    <row r="15883" spans="1:6" x14ac:dyDescent="0.3">
      <c r="A15883" s="213">
        <v>2016</v>
      </c>
      <c r="B15883" s="213" t="s">
        <v>93</v>
      </c>
      <c r="C15883" s="213" t="s">
        <v>85</v>
      </c>
      <c r="D15883" s="213" t="s">
        <v>68</v>
      </c>
      <c r="E15883" s="213">
        <v>146</v>
      </c>
      <c r="F15883" s="213" t="s">
        <v>242</v>
      </c>
    </row>
    <row r="15884" spans="1:6" x14ac:dyDescent="0.3">
      <c r="A15884" s="213">
        <v>2016</v>
      </c>
      <c r="B15884" s="213" t="s">
        <v>93</v>
      </c>
      <c r="C15884" s="213" t="s">
        <v>85</v>
      </c>
      <c r="D15884" s="213" t="s">
        <v>69</v>
      </c>
      <c r="E15884" s="213">
        <v>185</v>
      </c>
      <c r="F15884" s="213" t="s">
        <v>242</v>
      </c>
    </row>
    <row r="15885" spans="1:6" x14ac:dyDescent="0.3">
      <c r="A15885" s="213">
        <v>2016</v>
      </c>
      <c r="B15885" s="213" t="s">
        <v>93</v>
      </c>
      <c r="C15885" s="213" t="s">
        <v>85</v>
      </c>
      <c r="D15885" s="213" t="s">
        <v>279</v>
      </c>
      <c r="E15885" s="213">
        <v>59</v>
      </c>
      <c r="F15885" s="213" t="s">
        <v>242</v>
      </c>
    </row>
    <row r="15886" spans="1:6" x14ac:dyDescent="0.3">
      <c r="A15886" s="213">
        <v>2016</v>
      </c>
      <c r="B15886" s="213" t="s">
        <v>93</v>
      </c>
      <c r="C15886" s="213" t="s">
        <v>85</v>
      </c>
      <c r="D15886" s="213" t="s">
        <v>24</v>
      </c>
      <c r="E15886" s="213">
        <v>806</v>
      </c>
      <c r="F15886" s="213" t="s">
        <v>242</v>
      </c>
    </row>
    <row r="15887" spans="1:6" x14ac:dyDescent="0.3">
      <c r="A15887" s="213">
        <v>2016</v>
      </c>
      <c r="B15887" s="213" t="s">
        <v>93</v>
      </c>
      <c r="C15887" s="213" t="s">
        <v>85</v>
      </c>
      <c r="D15887" s="213" t="s">
        <v>9</v>
      </c>
      <c r="E15887" s="213">
        <v>561</v>
      </c>
      <c r="F15887" s="213" t="s">
        <v>242</v>
      </c>
    </row>
    <row r="15888" spans="1:6" x14ac:dyDescent="0.3">
      <c r="A15888" s="213">
        <v>2016</v>
      </c>
      <c r="B15888" s="213" t="s">
        <v>93</v>
      </c>
      <c r="C15888" s="213" t="s">
        <v>85</v>
      </c>
      <c r="D15888" s="213" t="s">
        <v>67</v>
      </c>
      <c r="E15888" s="213">
        <v>198</v>
      </c>
      <c r="F15888" s="213" t="s">
        <v>242</v>
      </c>
    </row>
    <row r="15889" spans="1:6" x14ac:dyDescent="0.3">
      <c r="A15889" s="213">
        <v>2016</v>
      </c>
      <c r="B15889" s="213" t="s">
        <v>93</v>
      </c>
      <c r="C15889" s="213" t="s">
        <v>85</v>
      </c>
      <c r="D15889" s="213" t="s">
        <v>28</v>
      </c>
      <c r="E15889" s="213">
        <v>368</v>
      </c>
      <c r="F15889" s="213" t="s">
        <v>242</v>
      </c>
    </row>
    <row r="15890" spans="1:6" x14ac:dyDescent="0.3">
      <c r="A15890" s="213">
        <v>2016</v>
      </c>
      <c r="B15890" s="213" t="s">
        <v>93</v>
      </c>
      <c r="C15890" s="213" t="s">
        <v>85</v>
      </c>
      <c r="D15890" s="213" t="s">
        <v>31</v>
      </c>
      <c r="E15890" s="213">
        <v>221</v>
      </c>
      <c r="F15890" s="213" t="s">
        <v>242</v>
      </c>
    </row>
    <row r="15891" spans="1:6" x14ac:dyDescent="0.3">
      <c r="A15891" s="213">
        <v>2016</v>
      </c>
      <c r="B15891" s="213" t="s">
        <v>93</v>
      </c>
      <c r="C15891" s="213" t="s">
        <v>85</v>
      </c>
      <c r="D15891" s="213" t="s">
        <v>64</v>
      </c>
      <c r="E15891" s="213">
        <v>358</v>
      </c>
      <c r="F15891" s="213" t="s">
        <v>242</v>
      </c>
    </row>
    <row r="15892" spans="1:6" x14ac:dyDescent="0.3">
      <c r="A15892" s="213">
        <v>2016</v>
      </c>
      <c r="B15892" s="213" t="s">
        <v>93</v>
      </c>
      <c r="C15892" s="213" t="s">
        <v>85</v>
      </c>
      <c r="D15892" s="213" t="s">
        <v>280</v>
      </c>
      <c r="E15892" s="213">
        <v>118</v>
      </c>
      <c r="F15892" s="213" t="s">
        <v>242</v>
      </c>
    </row>
    <row r="15893" spans="1:6" x14ac:dyDescent="0.3">
      <c r="A15893" s="213">
        <v>2016</v>
      </c>
      <c r="B15893" s="213" t="s">
        <v>93</v>
      </c>
      <c r="C15893" s="213" t="s">
        <v>85</v>
      </c>
      <c r="D15893" s="213" t="s">
        <v>73</v>
      </c>
      <c r="E15893" s="213">
        <v>517</v>
      </c>
      <c r="F15893" s="213" t="s">
        <v>242</v>
      </c>
    </row>
    <row r="15894" spans="1:6" x14ac:dyDescent="0.3">
      <c r="A15894" s="213">
        <v>2016</v>
      </c>
      <c r="B15894" s="213" t="s">
        <v>93</v>
      </c>
      <c r="C15894" s="213" t="s">
        <v>85</v>
      </c>
      <c r="D15894" s="213" t="s">
        <v>26</v>
      </c>
      <c r="E15894" s="213">
        <v>274</v>
      </c>
      <c r="F15894" s="213" t="s">
        <v>242</v>
      </c>
    </row>
    <row r="15895" spans="1:6" x14ac:dyDescent="0.3">
      <c r="A15895" s="213">
        <v>2016</v>
      </c>
      <c r="B15895" s="213" t="s">
        <v>93</v>
      </c>
      <c r="C15895" s="213" t="s">
        <v>85</v>
      </c>
      <c r="D15895" s="213" t="s">
        <v>32</v>
      </c>
      <c r="E15895" s="213">
        <v>238</v>
      </c>
      <c r="F15895" s="213" t="s">
        <v>242</v>
      </c>
    </row>
    <row r="15896" spans="1:6" x14ac:dyDescent="0.3">
      <c r="A15896" s="213">
        <v>2016</v>
      </c>
      <c r="B15896" s="213" t="s">
        <v>93</v>
      </c>
      <c r="C15896" s="213" t="s">
        <v>85</v>
      </c>
      <c r="D15896" s="213" t="s">
        <v>46</v>
      </c>
      <c r="E15896" s="213">
        <v>538</v>
      </c>
      <c r="F15896" s="213" t="s">
        <v>242</v>
      </c>
    </row>
    <row r="15897" spans="1:6" x14ac:dyDescent="0.3">
      <c r="A15897" s="213">
        <v>2016</v>
      </c>
      <c r="B15897" s="213" t="s">
        <v>93</v>
      </c>
      <c r="C15897" s="213" t="s">
        <v>85</v>
      </c>
      <c r="D15897" s="213" t="s">
        <v>75</v>
      </c>
      <c r="E15897" s="213">
        <v>363</v>
      </c>
      <c r="F15897" s="213" t="s">
        <v>242</v>
      </c>
    </row>
    <row r="15898" spans="1:6" x14ac:dyDescent="0.3">
      <c r="A15898" s="213">
        <v>2016</v>
      </c>
      <c r="B15898" s="213" t="s">
        <v>93</v>
      </c>
      <c r="C15898" s="213" t="s">
        <v>85</v>
      </c>
      <c r="D15898" s="213" t="s">
        <v>10</v>
      </c>
      <c r="E15898" s="213">
        <v>971</v>
      </c>
      <c r="F15898" s="213" t="s">
        <v>242</v>
      </c>
    </row>
    <row r="15899" spans="1:6" x14ac:dyDescent="0.3">
      <c r="A15899" s="213">
        <v>2016</v>
      </c>
      <c r="B15899" s="213" t="s">
        <v>93</v>
      </c>
      <c r="C15899" s="213" t="s">
        <v>85</v>
      </c>
      <c r="D15899" s="213" t="s">
        <v>291</v>
      </c>
      <c r="E15899" s="213">
        <v>112</v>
      </c>
      <c r="F15899" s="213" t="s">
        <v>242</v>
      </c>
    </row>
    <row r="15900" spans="1:6" x14ac:dyDescent="0.3">
      <c r="A15900" s="213">
        <v>2016</v>
      </c>
      <c r="B15900" s="213" t="s">
        <v>93</v>
      </c>
      <c r="C15900" s="213" t="s">
        <v>85</v>
      </c>
      <c r="D15900" s="213" t="s">
        <v>15</v>
      </c>
      <c r="E15900" s="213">
        <v>763</v>
      </c>
      <c r="F15900" s="213" t="s">
        <v>242</v>
      </c>
    </row>
    <row r="15901" spans="1:6" x14ac:dyDescent="0.3">
      <c r="A15901" s="213">
        <v>2016</v>
      </c>
      <c r="B15901" s="213" t="s">
        <v>93</v>
      </c>
      <c r="C15901" s="213" t="s">
        <v>85</v>
      </c>
      <c r="D15901" s="213" t="s">
        <v>18</v>
      </c>
      <c r="E15901" s="213">
        <v>676</v>
      </c>
      <c r="F15901" s="213" t="s">
        <v>242</v>
      </c>
    </row>
    <row r="15902" spans="1:6" x14ac:dyDescent="0.3">
      <c r="A15902" s="213">
        <v>2016</v>
      </c>
      <c r="B15902" s="213" t="s">
        <v>93</v>
      </c>
      <c r="C15902" s="213" t="s">
        <v>85</v>
      </c>
      <c r="D15902" s="213" t="s">
        <v>77</v>
      </c>
      <c r="E15902" s="213">
        <v>283</v>
      </c>
      <c r="F15902" s="213" t="s">
        <v>242</v>
      </c>
    </row>
    <row r="15903" spans="1:6" x14ac:dyDescent="0.3">
      <c r="A15903" s="213">
        <v>2016</v>
      </c>
      <c r="B15903" s="213" t="s">
        <v>93</v>
      </c>
      <c r="C15903" s="213" t="s">
        <v>85</v>
      </c>
      <c r="D15903" s="213" t="s">
        <v>44</v>
      </c>
      <c r="E15903" s="213">
        <v>39</v>
      </c>
      <c r="F15903" s="213" t="s">
        <v>242</v>
      </c>
    </row>
    <row r="15904" spans="1:6" x14ac:dyDescent="0.3">
      <c r="A15904" s="213">
        <v>2016</v>
      </c>
      <c r="B15904" s="213" t="s">
        <v>93</v>
      </c>
      <c r="C15904" s="213" t="s">
        <v>85</v>
      </c>
      <c r="D15904" s="213" t="s">
        <v>71</v>
      </c>
      <c r="E15904" s="213">
        <v>300</v>
      </c>
      <c r="F15904" s="213" t="s">
        <v>242</v>
      </c>
    </row>
    <row r="15905" spans="1:6" x14ac:dyDescent="0.3">
      <c r="A15905" s="213">
        <v>2016</v>
      </c>
      <c r="B15905" s="213" t="s">
        <v>93</v>
      </c>
      <c r="C15905" s="213" t="s">
        <v>85</v>
      </c>
      <c r="D15905" s="213" t="s">
        <v>52</v>
      </c>
      <c r="E15905" s="213">
        <v>66</v>
      </c>
      <c r="F15905" s="213" t="s">
        <v>242</v>
      </c>
    </row>
    <row r="15906" spans="1:6" x14ac:dyDescent="0.3">
      <c r="A15906" s="213">
        <v>2016</v>
      </c>
      <c r="B15906" s="213" t="s">
        <v>93</v>
      </c>
      <c r="C15906" s="213" t="s">
        <v>85</v>
      </c>
      <c r="D15906" s="213" t="s">
        <v>20</v>
      </c>
      <c r="E15906" s="213">
        <v>467</v>
      </c>
      <c r="F15906" s="213" t="s">
        <v>242</v>
      </c>
    </row>
    <row r="15907" spans="1:6" x14ac:dyDescent="0.3">
      <c r="A15907" s="213">
        <v>2016</v>
      </c>
      <c r="B15907" s="213" t="s">
        <v>93</v>
      </c>
      <c r="C15907" s="213" t="s">
        <v>85</v>
      </c>
      <c r="D15907" s="213" t="s">
        <v>95</v>
      </c>
      <c r="E15907" s="213">
        <v>775</v>
      </c>
      <c r="F15907" s="213" t="s">
        <v>242</v>
      </c>
    </row>
    <row r="15908" spans="1:6" x14ac:dyDescent="0.3">
      <c r="A15908" s="213">
        <v>2016</v>
      </c>
      <c r="B15908" s="213" t="s">
        <v>93</v>
      </c>
      <c r="C15908" s="213" t="s">
        <v>85</v>
      </c>
      <c r="D15908" s="213" t="s">
        <v>30</v>
      </c>
      <c r="E15908" s="213">
        <v>101</v>
      </c>
      <c r="F15908" s="213" t="s">
        <v>242</v>
      </c>
    </row>
    <row r="15909" spans="1:6" x14ac:dyDescent="0.3">
      <c r="A15909" s="213">
        <v>2016</v>
      </c>
      <c r="B15909" s="213" t="s">
        <v>93</v>
      </c>
      <c r="C15909" s="213" t="s">
        <v>85</v>
      </c>
      <c r="D15909" s="213" t="s">
        <v>58</v>
      </c>
      <c r="E15909" s="213">
        <v>35</v>
      </c>
      <c r="F15909" s="213" t="s">
        <v>242</v>
      </c>
    </row>
    <row r="15910" spans="1:6" x14ac:dyDescent="0.3">
      <c r="A15910" s="213">
        <v>2016</v>
      </c>
      <c r="B15910" s="213" t="s">
        <v>93</v>
      </c>
      <c r="C15910" s="213" t="s">
        <v>85</v>
      </c>
      <c r="D15910" s="213" t="s">
        <v>281</v>
      </c>
      <c r="E15910" s="292">
        <v>1756</v>
      </c>
      <c r="F15910" s="213" t="s">
        <v>242</v>
      </c>
    </row>
    <row r="15911" spans="1:6" x14ac:dyDescent="0.3">
      <c r="A15911" s="213">
        <v>2016</v>
      </c>
      <c r="B15911" s="213" t="s">
        <v>93</v>
      </c>
      <c r="C15911" s="213" t="s">
        <v>85</v>
      </c>
      <c r="D15911" s="213" t="s">
        <v>282</v>
      </c>
      <c r="E15911" s="213">
        <v>166</v>
      </c>
      <c r="F15911" s="213" t="s">
        <v>242</v>
      </c>
    </row>
    <row r="15912" spans="1:6" x14ac:dyDescent="0.3">
      <c r="A15912" s="213">
        <v>2016</v>
      </c>
      <c r="B15912" s="213" t="s">
        <v>93</v>
      </c>
      <c r="C15912" s="213" t="s">
        <v>85</v>
      </c>
      <c r="D15912" s="213" t="s">
        <v>145</v>
      </c>
      <c r="E15912" s="292">
        <v>8368</v>
      </c>
      <c r="F15912" s="213" t="s">
        <v>242</v>
      </c>
    </row>
    <row r="15913" spans="1:6" x14ac:dyDescent="0.3">
      <c r="A15913" s="213">
        <v>2016</v>
      </c>
      <c r="B15913" s="213" t="s">
        <v>93</v>
      </c>
      <c r="C15913" s="213" t="s">
        <v>85</v>
      </c>
      <c r="D15913" s="213" t="s">
        <v>146</v>
      </c>
      <c r="E15913" s="292">
        <v>4362</v>
      </c>
      <c r="F15913" s="213" t="s">
        <v>242</v>
      </c>
    </row>
    <row r="15914" spans="1:6" x14ac:dyDescent="0.3">
      <c r="A15914" s="213">
        <v>2016</v>
      </c>
      <c r="B15914" s="213" t="s">
        <v>93</v>
      </c>
      <c r="C15914" s="213" t="s">
        <v>85</v>
      </c>
      <c r="D15914" s="213" t="s">
        <v>147</v>
      </c>
      <c r="E15914" s="292">
        <v>9827</v>
      </c>
      <c r="F15914" s="213" t="s">
        <v>242</v>
      </c>
    </row>
    <row r="15915" spans="1:6" x14ac:dyDescent="0.3">
      <c r="A15915" s="213">
        <v>2016</v>
      </c>
      <c r="B15915" s="213" t="s">
        <v>93</v>
      </c>
      <c r="C15915" s="213" t="s">
        <v>158</v>
      </c>
      <c r="D15915" s="213" t="s">
        <v>35</v>
      </c>
      <c r="E15915" s="213">
        <v>42</v>
      </c>
      <c r="F15915" s="213" t="s">
        <v>242</v>
      </c>
    </row>
    <row r="15916" spans="1:6" x14ac:dyDescent="0.3">
      <c r="A15916" s="213">
        <v>2016</v>
      </c>
      <c r="B15916" s="213" t="s">
        <v>93</v>
      </c>
      <c r="C15916" s="213" t="s">
        <v>158</v>
      </c>
      <c r="D15916" s="213" t="s">
        <v>59</v>
      </c>
      <c r="E15916" s="213">
        <v>52</v>
      </c>
      <c r="F15916" s="213" t="s">
        <v>242</v>
      </c>
    </row>
    <row r="15917" spans="1:6" x14ac:dyDescent="0.3">
      <c r="A15917" s="213">
        <v>2016</v>
      </c>
      <c r="B15917" s="213" t="s">
        <v>93</v>
      </c>
      <c r="C15917" s="213" t="s">
        <v>158</v>
      </c>
      <c r="D15917" s="213" t="s">
        <v>79</v>
      </c>
      <c r="E15917" s="213">
        <v>724</v>
      </c>
      <c r="F15917" s="213" t="s">
        <v>242</v>
      </c>
    </row>
    <row r="15918" spans="1:6" x14ac:dyDescent="0.3">
      <c r="A15918" s="213">
        <v>2016</v>
      </c>
      <c r="B15918" s="213" t="s">
        <v>93</v>
      </c>
      <c r="C15918" s="213" t="s">
        <v>158</v>
      </c>
      <c r="D15918" s="213" t="s">
        <v>17</v>
      </c>
      <c r="E15918" s="213">
        <v>387</v>
      </c>
      <c r="F15918" s="213" t="s">
        <v>242</v>
      </c>
    </row>
    <row r="15919" spans="1:6" x14ac:dyDescent="0.3">
      <c r="A15919" s="213">
        <v>2016</v>
      </c>
      <c r="B15919" s="213" t="s">
        <v>93</v>
      </c>
      <c r="C15919" s="213" t="s">
        <v>158</v>
      </c>
      <c r="D15919" s="213" t="s">
        <v>274</v>
      </c>
      <c r="E15919" s="213">
        <v>39</v>
      </c>
      <c r="F15919" s="213" t="s">
        <v>242</v>
      </c>
    </row>
    <row r="15920" spans="1:6" x14ac:dyDescent="0.3">
      <c r="A15920" s="213">
        <v>2016</v>
      </c>
      <c r="B15920" s="213" t="s">
        <v>93</v>
      </c>
      <c r="C15920" s="213" t="s">
        <v>158</v>
      </c>
      <c r="D15920" s="213" t="s">
        <v>66</v>
      </c>
      <c r="E15920" s="213">
        <v>105</v>
      </c>
      <c r="F15920" s="213" t="s">
        <v>242</v>
      </c>
    </row>
    <row r="15921" spans="1:6" x14ac:dyDescent="0.3">
      <c r="A15921" s="213">
        <v>2016</v>
      </c>
      <c r="B15921" s="213" t="s">
        <v>93</v>
      </c>
      <c r="C15921" s="213" t="s">
        <v>158</v>
      </c>
      <c r="D15921" s="213" t="s">
        <v>283</v>
      </c>
      <c r="E15921" s="213">
        <v>56</v>
      </c>
      <c r="F15921" s="213" t="s">
        <v>242</v>
      </c>
    </row>
    <row r="15922" spans="1:6" x14ac:dyDescent="0.3">
      <c r="A15922" s="213">
        <v>2016</v>
      </c>
      <c r="B15922" s="213" t="s">
        <v>93</v>
      </c>
      <c r="C15922" s="213" t="s">
        <v>158</v>
      </c>
      <c r="D15922" s="213" t="s">
        <v>11</v>
      </c>
      <c r="E15922" s="213">
        <v>692</v>
      </c>
      <c r="F15922" s="213" t="s">
        <v>242</v>
      </c>
    </row>
    <row r="15923" spans="1:6" x14ac:dyDescent="0.3">
      <c r="A15923" s="213">
        <v>2016</v>
      </c>
      <c r="B15923" s="213" t="s">
        <v>93</v>
      </c>
      <c r="C15923" s="213" t="s">
        <v>158</v>
      </c>
      <c r="D15923" s="213" t="s">
        <v>56</v>
      </c>
      <c r="E15923" s="213">
        <v>175</v>
      </c>
      <c r="F15923" s="213" t="s">
        <v>242</v>
      </c>
    </row>
    <row r="15924" spans="1:6" x14ac:dyDescent="0.3">
      <c r="A15924" s="213">
        <v>2016</v>
      </c>
      <c r="B15924" s="213" t="s">
        <v>93</v>
      </c>
      <c r="C15924" s="213" t="s">
        <v>158</v>
      </c>
      <c r="D15924" s="213" t="s">
        <v>29</v>
      </c>
      <c r="E15924" s="213">
        <v>199</v>
      </c>
      <c r="F15924" s="213" t="s">
        <v>242</v>
      </c>
    </row>
    <row r="15925" spans="1:6" x14ac:dyDescent="0.3">
      <c r="A15925" s="213">
        <v>2016</v>
      </c>
      <c r="B15925" s="213" t="s">
        <v>93</v>
      </c>
      <c r="C15925" s="213" t="s">
        <v>158</v>
      </c>
      <c r="D15925" s="213" t="s">
        <v>47</v>
      </c>
      <c r="E15925" s="213">
        <v>505</v>
      </c>
      <c r="F15925" s="213" t="s">
        <v>242</v>
      </c>
    </row>
    <row r="15926" spans="1:6" x14ac:dyDescent="0.3">
      <c r="A15926" s="213">
        <v>2016</v>
      </c>
      <c r="B15926" s="213" t="s">
        <v>93</v>
      </c>
      <c r="C15926" s="213" t="s">
        <v>158</v>
      </c>
      <c r="D15926" s="213" t="s">
        <v>57</v>
      </c>
      <c r="E15926" s="213">
        <v>106</v>
      </c>
      <c r="F15926" s="213" t="s">
        <v>242</v>
      </c>
    </row>
    <row r="15927" spans="1:6" x14ac:dyDescent="0.3">
      <c r="A15927" s="213">
        <v>2016</v>
      </c>
      <c r="B15927" s="213" t="s">
        <v>93</v>
      </c>
      <c r="C15927" s="213" t="s">
        <v>158</v>
      </c>
      <c r="D15927" s="213" t="s">
        <v>74</v>
      </c>
      <c r="E15927" s="213">
        <v>477</v>
      </c>
      <c r="F15927" s="213" t="s">
        <v>242</v>
      </c>
    </row>
    <row r="15928" spans="1:6" x14ac:dyDescent="0.3">
      <c r="A15928" s="213">
        <v>2016</v>
      </c>
      <c r="B15928" s="213" t="s">
        <v>93</v>
      </c>
      <c r="C15928" s="213" t="s">
        <v>158</v>
      </c>
      <c r="D15928" s="213" t="s">
        <v>53</v>
      </c>
      <c r="E15928" s="213">
        <v>70</v>
      </c>
      <c r="F15928" s="213" t="s">
        <v>242</v>
      </c>
    </row>
    <row r="15929" spans="1:6" x14ac:dyDescent="0.3">
      <c r="A15929" s="213">
        <v>2016</v>
      </c>
      <c r="B15929" s="213" t="s">
        <v>93</v>
      </c>
      <c r="C15929" s="213" t="s">
        <v>158</v>
      </c>
      <c r="D15929" s="213" t="s">
        <v>49</v>
      </c>
      <c r="E15929" s="213">
        <v>31</v>
      </c>
      <c r="F15929" s="213" t="s">
        <v>242</v>
      </c>
    </row>
    <row r="15930" spans="1:6" x14ac:dyDescent="0.3">
      <c r="A15930" s="213">
        <v>2016</v>
      </c>
      <c r="B15930" s="213" t="s">
        <v>93</v>
      </c>
      <c r="C15930" s="213" t="s">
        <v>158</v>
      </c>
      <c r="D15930" s="213" t="s">
        <v>33</v>
      </c>
      <c r="E15930" s="213">
        <v>132</v>
      </c>
      <c r="F15930" s="213" t="s">
        <v>242</v>
      </c>
    </row>
    <row r="15931" spans="1:6" x14ac:dyDescent="0.3">
      <c r="A15931" s="213">
        <v>2016</v>
      </c>
      <c r="B15931" s="213" t="s">
        <v>93</v>
      </c>
      <c r="C15931" s="213" t="s">
        <v>158</v>
      </c>
      <c r="D15931" s="213" t="s">
        <v>60</v>
      </c>
      <c r="E15931" s="213">
        <v>195</v>
      </c>
      <c r="F15931" s="213" t="s">
        <v>242</v>
      </c>
    </row>
    <row r="15932" spans="1:6" x14ac:dyDescent="0.3">
      <c r="A15932" s="213">
        <v>2016</v>
      </c>
      <c r="B15932" s="213" t="s">
        <v>93</v>
      </c>
      <c r="C15932" s="213" t="s">
        <v>158</v>
      </c>
      <c r="D15932" s="213" t="s">
        <v>25</v>
      </c>
      <c r="E15932" s="213">
        <v>454</v>
      </c>
      <c r="F15932" s="213" t="s">
        <v>242</v>
      </c>
    </row>
    <row r="15933" spans="1:6" x14ac:dyDescent="0.3">
      <c r="A15933" s="213">
        <v>2016</v>
      </c>
      <c r="B15933" s="213" t="s">
        <v>93</v>
      </c>
      <c r="C15933" s="213" t="s">
        <v>158</v>
      </c>
      <c r="D15933" s="213" t="s">
        <v>7</v>
      </c>
      <c r="E15933" s="213">
        <v>541</v>
      </c>
      <c r="F15933" s="213" t="s">
        <v>242</v>
      </c>
    </row>
    <row r="15934" spans="1:6" x14ac:dyDescent="0.3">
      <c r="A15934" s="213">
        <v>2016</v>
      </c>
      <c r="B15934" s="213" t="s">
        <v>93</v>
      </c>
      <c r="C15934" s="213" t="s">
        <v>158</v>
      </c>
      <c r="D15934" s="213" t="s">
        <v>36</v>
      </c>
      <c r="E15934" s="213">
        <v>184</v>
      </c>
      <c r="F15934" s="213" t="s">
        <v>242</v>
      </c>
    </row>
    <row r="15935" spans="1:6" x14ac:dyDescent="0.3">
      <c r="A15935" s="213">
        <v>2016</v>
      </c>
      <c r="B15935" s="213" t="s">
        <v>93</v>
      </c>
      <c r="C15935" s="213" t="s">
        <v>158</v>
      </c>
      <c r="D15935" s="213" t="s">
        <v>21</v>
      </c>
      <c r="E15935" s="213">
        <v>194</v>
      </c>
      <c r="F15935" s="213" t="s">
        <v>242</v>
      </c>
    </row>
    <row r="15936" spans="1:6" x14ac:dyDescent="0.3">
      <c r="A15936" s="213">
        <v>2016</v>
      </c>
      <c r="B15936" s="213" t="s">
        <v>93</v>
      </c>
      <c r="C15936" s="213" t="s">
        <v>158</v>
      </c>
      <c r="D15936" s="213" t="s">
        <v>16</v>
      </c>
      <c r="E15936" s="213">
        <v>396</v>
      </c>
      <c r="F15936" s="213" t="s">
        <v>242</v>
      </c>
    </row>
    <row r="15937" spans="1:6" x14ac:dyDescent="0.3">
      <c r="A15937" s="213">
        <v>2016</v>
      </c>
      <c r="B15937" s="213" t="s">
        <v>93</v>
      </c>
      <c r="C15937" s="213" t="s">
        <v>158</v>
      </c>
      <c r="D15937" s="213" t="s">
        <v>2</v>
      </c>
      <c r="E15937" s="213">
        <v>899</v>
      </c>
      <c r="F15937" s="213" t="s">
        <v>242</v>
      </c>
    </row>
    <row r="15938" spans="1:6" x14ac:dyDescent="0.3">
      <c r="A15938" s="213">
        <v>2016</v>
      </c>
      <c r="B15938" s="213" t="s">
        <v>93</v>
      </c>
      <c r="C15938" s="213" t="s">
        <v>158</v>
      </c>
      <c r="D15938" s="213" t="s">
        <v>4</v>
      </c>
      <c r="E15938" s="213">
        <v>953</v>
      </c>
      <c r="F15938" s="213" t="s">
        <v>242</v>
      </c>
    </row>
    <row r="15939" spans="1:6" x14ac:dyDescent="0.3">
      <c r="A15939" s="213">
        <v>2016</v>
      </c>
      <c r="B15939" s="213" t="s">
        <v>93</v>
      </c>
      <c r="C15939" s="213" t="s">
        <v>158</v>
      </c>
      <c r="D15939" s="213" t="s">
        <v>38</v>
      </c>
      <c r="E15939" s="213">
        <v>81</v>
      </c>
      <c r="F15939" s="213" t="s">
        <v>242</v>
      </c>
    </row>
    <row r="15940" spans="1:6" x14ac:dyDescent="0.3">
      <c r="A15940" s="213">
        <v>2016</v>
      </c>
      <c r="B15940" s="213" t="s">
        <v>93</v>
      </c>
      <c r="C15940" s="213" t="s">
        <v>158</v>
      </c>
      <c r="D15940" s="213" t="s">
        <v>275</v>
      </c>
      <c r="E15940" s="213">
        <v>109</v>
      </c>
      <c r="F15940" s="213" t="s">
        <v>242</v>
      </c>
    </row>
    <row r="15941" spans="1:6" x14ac:dyDescent="0.3">
      <c r="A15941" s="213">
        <v>2016</v>
      </c>
      <c r="B15941" s="213" t="s">
        <v>93</v>
      </c>
      <c r="C15941" s="213" t="s">
        <v>158</v>
      </c>
      <c r="D15941" s="213" t="s">
        <v>8</v>
      </c>
      <c r="E15941" s="213">
        <v>321</v>
      </c>
      <c r="F15941" s="213" t="s">
        <v>242</v>
      </c>
    </row>
    <row r="15942" spans="1:6" x14ac:dyDescent="0.3">
      <c r="A15942" s="213">
        <v>2016</v>
      </c>
      <c r="B15942" s="213" t="s">
        <v>93</v>
      </c>
      <c r="C15942" s="213" t="s">
        <v>158</v>
      </c>
      <c r="D15942" s="213" t="s">
        <v>78</v>
      </c>
      <c r="E15942" s="213">
        <v>460</v>
      </c>
      <c r="F15942" s="213" t="s">
        <v>242</v>
      </c>
    </row>
    <row r="15943" spans="1:6" x14ac:dyDescent="0.3">
      <c r="A15943" s="213">
        <v>2016</v>
      </c>
      <c r="B15943" s="213" t="s">
        <v>93</v>
      </c>
      <c r="C15943" s="213" t="s">
        <v>158</v>
      </c>
      <c r="D15943" s="213" t="s">
        <v>27</v>
      </c>
      <c r="E15943" s="213">
        <v>338</v>
      </c>
      <c r="F15943" s="213" t="s">
        <v>242</v>
      </c>
    </row>
    <row r="15944" spans="1:6" x14ac:dyDescent="0.3">
      <c r="A15944" s="213">
        <v>2016</v>
      </c>
      <c r="B15944" s="213" t="s">
        <v>93</v>
      </c>
      <c r="C15944" s="213" t="s">
        <v>158</v>
      </c>
      <c r="D15944" s="213" t="s">
        <v>13</v>
      </c>
      <c r="E15944" s="213">
        <v>172</v>
      </c>
      <c r="F15944" s="213" t="s">
        <v>242</v>
      </c>
    </row>
    <row r="15945" spans="1:6" x14ac:dyDescent="0.3">
      <c r="A15945" s="213">
        <v>2016</v>
      </c>
      <c r="B15945" s="213" t="s">
        <v>93</v>
      </c>
      <c r="C15945" s="213" t="s">
        <v>158</v>
      </c>
      <c r="D15945" s="213" t="s">
        <v>70</v>
      </c>
      <c r="E15945" s="213">
        <v>442</v>
      </c>
      <c r="F15945" s="213" t="s">
        <v>242</v>
      </c>
    </row>
    <row r="15946" spans="1:6" x14ac:dyDescent="0.3">
      <c r="A15946" s="213">
        <v>2016</v>
      </c>
      <c r="B15946" s="213" t="s">
        <v>93</v>
      </c>
      <c r="C15946" s="213" t="s">
        <v>158</v>
      </c>
      <c r="D15946" s="213" t="s">
        <v>72</v>
      </c>
      <c r="E15946" s="213">
        <v>126</v>
      </c>
      <c r="F15946" s="213" t="s">
        <v>242</v>
      </c>
    </row>
    <row r="15947" spans="1:6" x14ac:dyDescent="0.3">
      <c r="A15947" s="213">
        <v>2016</v>
      </c>
      <c r="B15947" s="213" t="s">
        <v>93</v>
      </c>
      <c r="C15947" s="213" t="s">
        <v>158</v>
      </c>
      <c r="D15947" s="213" t="s">
        <v>276</v>
      </c>
      <c r="E15947" s="213">
        <v>47</v>
      </c>
      <c r="F15947" s="213" t="s">
        <v>242</v>
      </c>
    </row>
    <row r="15948" spans="1:6" x14ac:dyDescent="0.3">
      <c r="A15948" s="213">
        <v>2016</v>
      </c>
      <c r="B15948" s="213" t="s">
        <v>93</v>
      </c>
      <c r="C15948" s="213" t="s">
        <v>158</v>
      </c>
      <c r="D15948" s="213" t="s">
        <v>6</v>
      </c>
      <c r="E15948" s="292">
        <v>1026</v>
      </c>
      <c r="F15948" s="213" t="s">
        <v>242</v>
      </c>
    </row>
    <row r="15949" spans="1:6" x14ac:dyDescent="0.3">
      <c r="A15949" s="213">
        <v>2016</v>
      </c>
      <c r="B15949" s="213" t="s">
        <v>93</v>
      </c>
      <c r="C15949" s="213" t="s">
        <v>158</v>
      </c>
      <c r="D15949" s="213" t="s">
        <v>62</v>
      </c>
      <c r="E15949" s="213">
        <v>289</v>
      </c>
      <c r="F15949" s="213" t="s">
        <v>242</v>
      </c>
    </row>
    <row r="15950" spans="1:6" x14ac:dyDescent="0.3">
      <c r="A15950" s="213">
        <v>2016</v>
      </c>
      <c r="B15950" s="213" t="s">
        <v>93</v>
      </c>
      <c r="C15950" s="213" t="s">
        <v>158</v>
      </c>
      <c r="D15950" s="213" t="s">
        <v>5</v>
      </c>
      <c r="E15950" s="213">
        <v>740</v>
      </c>
      <c r="F15950" s="213" t="s">
        <v>242</v>
      </c>
    </row>
    <row r="15951" spans="1:6" x14ac:dyDescent="0.3">
      <c r="A15951" s="213">
        <v>2016</v>
      </c>
      <c r="B15951" s="213" t="s">
        <v>93</v>
      </c>
      <c r="C15951" s="213" t="s">
        <v>158</v>
      </c>
      <c r="D15951" s="213" t="s">
        <v>76</v>
      </c>
      <c r="E15951" s="213">
        <v>379</v>
      </c>
      <c r="F15951" s="213" t="s">
        <v>242</v>
      </c>
    </row>
    <row r="15952" spans="1:6" x14ac:dyDescent="0.3">
      <c r="A15952" s="213">
        <v>2016</v>
      </c>
      <c r="B15952" s="213" t="s">
        <v>93</v>
      </c>
      <c r="C15952" s="213" t="s">
        <v>158</v>
      </c>
      <c r="D15952" s="213" t="s">
        <v>63</v>
      </c>
      <c r="E15952" s="213">
        <v>71</v>
      </c>
      <c r="F15952" s="213" t="s">
        <v>242</v>
      </c>
    </row>
    <row r="15953" spans="1:6" x14ac:dyDescent="0.3">
      <c r="A15953" s="213">
        <v>2016</v>
      </c>
      <c r="B15953" s="213" t="s">
        <v>93</v>
      </c>
      <c r="C15953" s="213" t="s">
        <v>158</v>
      </c>
      <c r="D15953" s="213" t="s">
        <v>277</v>
      </c>
      <c r="E15953" s="213">
        <v>39</v>
      </c>
      <c r="F15953" s="213" t="s">
        <v>242</v>
      </c>
    </row>
    <row r="15954" spans="1:6" x14ac:dyDescent="0.3">
      <c r="A15954" s="213">
        <v>2016</v>
      </c>
      <c r="B15954" s="213" t="s">
        <v>93</v>
      </c>
      <c r="C15954" s="213" t="s">
        <v>158</v>
      </c>
      <c r="D15954" s="213" t="s">
        <v>43</v>
      </c>
      <c r="E15954" s="213">
        <v>100</v>
      </c>
      <c r="F15954" s="213" t="s">
        <v>242</v>
      </c>
    </row>
    <row r="15955" spans="1:6" x14ac:dyDescent="0.3">
      <c r="A15955" s="213">
        <v>2016</v>
      </c>
      <c r="B15955" s="213" t="s">
        <v>93</v>
      </c>
      <c r="C15955" s="213" t="s">
        <v>158</v>
      </c>
      <c r="D15955" s="213" t="s">
        <v>65</v>
      </c>
      <c r="E15955" s="213">
        <v>130</v>
      </c>
      <c r="F15955" s="213" t="s">
        <v>242</v>
      </c>
    </row>
    <row r="15956" spans="1:6" x14ac:dyDescent="0.3">
      <c r="A15956" s="213">
        <v>2016</v>
      </c>
      <c r="B15956" s="213" t="s">
        <v>93</v>
      </c>
      <c r="C15956" s="213" t="s">
        <v>158</v>
      </c>
      <c r="D15956" s="213" t="s">
        <v>22</v>
      </c>
      <c r="E15956" s="213">
        <v>164</v>
      </c>
      <c r="F15956" s="213" t="s">
        <v>242</v>
      </c>
    </row>
    <row r="15957" spans="1:6" x14ac:dyDescent="0.3">
      <c r="A15957" s="213">
        <v>2016</v>
      </c>
      <c r="B15957" s="213" t="s">
        <v>93</v>
      </c>
      <c r="C15957" s="213" t="s">
        <v>158</v>
      </c>
      <c r="D15957" s="213" t="s">
        <v>61</v>
      </c>
      <c r="E15957" s="213">
        <v>89</v>
      </c>
      <c r="F15957" s="213" t="s">
        <v>242</v>
      </c>
    </row>
    <row r="15958" spans="1:6" x14ac:dyDescent="0.3">
      <c r="A15958" s="213">
        <v>2016</v>
      </c>
      <c r="B15958" s="213" t="s">
        <v>93</v>
      </c>
      <c r="C15958" s="213" t="s">
        <v>158</v>
      </c>
      <c r="D15958" s="213" t="s">
        <v>23</v>
      </c>
      <c r="E15958" s="213">
        <v>234</v>
      </c>
      <c r="F15958" s="213" t="s">
        <v>242</v>
      </c>
    </row>
    <row r="15959" spans="1:6" x14ac:dyDescent="0.3">
      <c r="A15959" s="213">
        <v>2016</v>
      </c>
      <c r="B15959" s="213" t="s">
        <v>93</v>
      </c>
      <c r="C15959" s="213" t="s">
        <v>158</v>
      </c>
      <c r="D15959" s="213" t="s">
        <v>12</v>
      </c>
      <c r="E15959" s="213">
        <v>106</v>
      </c>
      <c r="F15959" s="213" t="s">
        <v>242</v>
      </c>
    </row>
    <row r="15960" spans="1:6" x14ac:dyDescent="0.3">
      <c r="A15960" s="213">
        <v>2016</v>
      </c>
      <c r="B15960" s="213" t="s">
        <v>93</v>
      </c>
      <c r="C15960" s="213" t="s">
        <v>158</v>
      </c>
      <c r="D15960" s="213" t="s">
        <v>278</v>
      </c>
      <c r="E15960" s="213">
        <v>281</v>
      </c>
      <c r="F15960" s="213" t="s">
        <v>242</v>
      </c>
    </row>
    <row r="15961" spans="1:6" x14ac:dyDescent="0.3">
      <c r="A15961" s="213">
        <v>2016</v>
      </c>
      <c r="B15961" s="213" t="s">
        <v>93</v>
      </c>
      <c r="C15961" s="213" t="s">
        <v>158</v>
      </c>
      <c r="D15961" s="213" t="s">
        <v>19</v>
      </c>
      <c r="E15961" s="213">
        <v>216</v>
      </c>
      <c r="F15961" s="213" t="s">
        <v>242</v>
      </c>
    </row>
    <row r="15962" spans="1:6" x14ac:dyDescent="0.3">
      <c r="A15962" s="213">
        <v>2016</v>
      </c>
      <c r="B15962" s="213" t="s">
        <v>93</v>
      </c>
      <c r="C15962" s="213" t="s">
        <v>158</v>
      </c>
      <c r="D15962" s="213" t="s">
        <v>45</v>
      </c>
      <c r="E15962" s="213">
        <v>61</v>
      </c>
      <c r="F15962" s="213" t="s">
        <v>242</v>
      </c>
    </row>
    <row r="15963" spans="1:6" x14ac:dyDescent="0.3">
      <c r="A15963" s="213">
        <v>2016</v>
      </c>
      <c r="B15963" s="213" t="s">
        <v>93</v>
      </c>
      <c r="C15963" s="213" t="s">
        <v>158</v>
      </c>
      <c r="D15963" s="213" t="s">
        <v>48</v>
      </c>
      <c r="E15963" s="213">
        <v>162</v>
      </c>
      <c r="F15963" s="213" t="s">
        <v>242</v>
      </c>
    </row>
    <row r="15964" spans="1:6" x14ac:dyDescent="0.3">
      <c r="A15964" s="213">
        <v>2016</v>
      </c>
      <c r="B15964" s="213" t="s">
        <v>93</v>
      </c>
      <c r="C15964" s="213" t="s">
        <v>158</v>
      </c>
      <c r="D15964" s="213" t="s">
        <v>34</v>
      </c>
      <c r="E15964" s="213">
        <v>72</v>
      </c>
      <c r="F15964" s="213" t="s">
        <v>242</v>
      </c>
    </row>
    <row r="15965" spans="1:6" x14ac:dyDescent="0.3">
      <c r="A15965" s="213">
        <v>2016</v>
      </c>
      <c r="B15965" s="213" t="s">
        <v>93</v>
      </c>
      <c r="C15965" s="213" t="s">
        <v>158</v>
      </c>
      <c r="D15965" s="213" t="s">
        <v>3</v>
      </c>
      <c r="E15965" s="213">
        <v>874</v>
      </c>
      <c r="F15965" s="213" t="s">
        <v>242</v>
      </c>
    </row>
    <row r="15966" spans="1:6" x14ac:dyDescent="0.3">
      <c r="A15966" s="213">
        <v>2016</v>
      </c>
      <c r="B15966" s="213" t="s">
        <v>93</v>
      </c>
      <c r="C15966" s="213" t="s">
        <v>158</v>
      </c>
      <c r="D15966" s="213" t="s">
        <v>80</v>
      </c>
      <c r="E15966" s="213">
        <v>354</v>
      </c>
      <c r="F15966" s="213" t="s">
        <v>242</v>
      </c>
    </row>
    <row r="15967" spans="1:6" x14ac:dyDescent="0.3">
      <c r="A15967" s="213">
        <v>2016</v>
      </c>
      <c r="B15967" s="213" t="s">
        <v>93</v>
      </c>
      <c r="C15967" s="213" t="s">
        <v>158</v>
      </c>
      <c r="D15967" s="213" t="s">
        <v>39</v>
      </c>
      <c r="E15967" s="213">
        <v>128</v>
      </c>
      <c r="F15967" s="213" t="s">
        <v>242</v>
      </c>
    </row>
    <row r="15968" spans="1:6" x14ac:dyDescent="0.3">
      <c r="A15968" s="213">
        <v>2016</v>
      </c>
      <c r="B15968" s="213" t="s">
        <v>93</v>
      </c>
      <c r="C15968" s="213" t="s">
        <v>158</v>
      </c>
      <c r="D15968" s="213" t="s">
        <v>14</v>
      </c>
      <c r="E15968" s="213">
        <v>605</v>
      </c>
      <c r="F15968" s="213" t="s">
        <v>242</v>
      </c>
    </row>
    <row r="15969" spans="1:6" x14ac:dyDescent="0.3">
      <c r="A15969" s="213">
        <v>2016</v>
      </c>
      <c r="B15969" s="213" t="s">
        <v>93</v>
      </c>
      <c r="C15969" s="213" t="s">
        <v>158</v>
      </c>
      <c r="D15969" s="213" t="s">
        <v>68</v>
      </c>
      <c r="E15969" s="213">
        <v>107</v>
      </c>
      <c r="F15969" s="213" t="s">
        <v>242</v>
      </c>
    </row>
    <row r="15970" spans="1:6" x14ac:dyDescent="0.3">
      <c r="A15970" s="213">
        <v>2016</v>
      </c>
      <c r="B15970" s="213" t="s">
        <v>93</v>
      </c>
      <c r="C15970" s="213" t="s">
        <v>158</v>
      </c>
      <c r="D15970" s="213" t="s">
        <v>69</v>
      </c>
      <c r="E15970" s="213">
        <v>128</v>
      </c>
      <c r="F15970" s="213" t="s">
        <v>242</v>
      </c>
    </row>
    <row r="15971" spans="1:6" x14ac:dyDescent="0.3">
      <c r="A15971" s="213">
        <v>2016</v>
      </c>
      <c r="B15971" s="213" t="s">
        <v>93</v>
      </c>
      <c r="C15971" s="213" t="s">
        <v>158</v>
      </c>
      <c r="D15971" s="213" t="s">
        <v>279</v>
      </c>
      <c r="E15971" s="213">
        <v>49</v>
      </c>
      <c r="F15971" s="213" t="s">
        <v>242</v>
      </c>
    </row>
    <row r="15972" spans="1:6" x14ac:dyDescent="0.3">
      <c r="A15972" s="213">
        <v>2016</v>
      </c>
      <c r="B15972" s="213" t="s">
        <v>93</v>
      </c>
      <c r="C15972" s="213" t="s">
        <v>158</v>
      </c>
      <c r="D15972" s="213" t="s">
        <v>24</v>
      </c>
      <c r="E15972" s="213">
        <v>589</v>
      </c>
      <c r="F15972" s="213" t="s">
        <v>242</v>
      </c>
    </row>
    <row r="15973" spans="1:6" x14ac:dyDescent="0.3">
      <c r="A15973" s="213">
        <v>2016</v>
      </c>
      <c r="B15973" s="213" t="s">
        <v>93</v>
      </c>
      <c r="C15973" s="213" t="s">
        <v>158</v>
      </c>
      <c r="D15973" s="213" t="s">
        <v>9</v>
      </c>
      <c r="E15973" s="213">
        <v>398</v>
      </c>
      <c r="F15973" s="213" t="s">
        <v>242</v>
      </c>
    </row>
    <row r="15974" spans="1:6" x14ac:dyDescent="0.3">
      <c r="A15974" s="213">
        <v>2016</v>
      </c>
      <c r="B15974" s="213" t="s">
        <v>93</v>
      </c>
      <c r="C15974" s="213" t="s">
        <v>158</v>
      </c>
      <c r="D15974" s="213" t="s">
        <v>67</v>
      </c>
      <c r="E15974" s="213">
        <v>152</v>
      </c>
      <c r="F15974" s="213" t="s">
        <v>242</v>
      </c>
    </row>
    <row r="15975" spans="1:6" x14ac:dyDescent="0.3">
      <c r="A15975" s="213">
        <v>2016</v>
      </c>
      <c r="B15975" s="213" t="s">
        <v>93</v>
      </c>
      <c r="C15975" s="213" t="s">
        <v>158</v>
      </c>
      <c r="D15975" s="213" t="s">
        <v>28</v>
      </c>
      <c r="E15975" s="213">
        <v>311</v>
      </c>
      <c r="F15975" s="213" t="s">
        <v>242</v>
      </c>
    </row>
    <row r="15976" spans="1:6" x14ac:dyDescent="0.3">
      <c r="A15976" s="213">
        <v>2016</v>
      </c>
      <c r="B15976" s="213" t="s">
        <v>93</v>
      </c>
      <c r="C15976" s="213" t="s">
        <v>158</v>
      </c>
      <c r="D15976" s="213" t="s">
        <v>31</v>
      </c>
      <c r="E15976" s="213">
        <v>154</v>
      </c>
      <c r="F15976" s="213" t="s">
        <v>242</v>
      </c>
    </row>
    <row r="15977" spans="1:6" x14ac:dyDescent="0.3">
      <c r="A15977" s="213">
        <v>2016</v>
      </c>
      <c r="B15977" s="213" t="s">
        <v>93</v>
      </c>
      <c r="C15977" s="213" t="s">
        <v>158</v>
      </c>
      <c r="D15977" s="213" t="s">
        <v>64</v>
      </c>
      <c r="E15977" s="213">
        <v>257</v>
      </c>
      <c r="F15977" s="213" t="s">
        <v>242</v>
      </c>
    </row>
    <row r="15978" spans="1:6" x14ac:dyDescent="0.3">
      <c r="A15978" s="213">
        <v>2016</v>
      </c>
      <c r="B15978" s="213" t="s">
        <v>93</v>
      </c>
      <c r="C15978" s="213" t="s">
        <v>158</v>
      </c>
      <c r="D15978" s="213" t="s">
        <v>280</v>
      </c>
      <c r="E15978" s="213">
        <v>80</v>
      </c>
      <c r="F15978" s="213" t="s">
        <v>242</v>
      </c>
    </row>
    <row r="15979" spans="1:6" x14ac:dyDescent="0.3">
      <c r="A15979" s="213">
        <v>2016</v>
      </c>
      <c r="B15979" s="213" t="s">
        <v>93</v>
      </c>
      <c r="C15979" s="213" t="s">
        <v>158</v>
      </c>
      <c r="D15979" s="213" t="s">
        <v>73</v>
      </c>
      <c r="E15979" s="213">
        <v>429</v>
      </c>
      <c r="F15979" s="213" t="s">
        <v>242</v>
      </c>
    </row>
    <row r="15980" spans="1:6" x14ac:dyDescent="0.3">
      <c r="A15980" s="213">
        <v>2016</v>
      </c>
      <c r="B15980" s="213" t="s">
        <v>93</v>
      </c>
      <c r="C15980" s="213" t="s">
        <v>158</v>
      </c>
      <c r="D15980" s="213" t="s">
        <v>26</v>
      </c>
      <c r="E15980" s="213">
        <v>226</v>
      </c>
      <c r="F15980" s="213" t="s">
        <v>242</v>
      </c>
    </row>
    <row r="15981" spans="1:6" x14ac:dyDescent="0.3">
      <c r="A15981" s="213">
        <v>2016</v>
      </c>
      <c r="B15981" s="213" t="s">
        <v>93</v>
      </c>
      <c r="C15981" s="213" t="s">
        <v>158</v>
      </c>
      <c r="D15981" s="213" t="s">
        <v>32</v>
      </c>
      <c r="E15981" s="213">
        <v>185</v>
      </c>
      <c r="F15981" s="213" t="s">
        <v>242</v>
      </c>
    </row>
    <row r="15982" spans="1:6" x14ac:dyDescent="0.3">
      <c r="A15982" s="213">
        <v>2016</v>
      </c>
      <c r="B15982" s="213" t="s">
        <v>93</v>
      </c>
      <c r="C15982" s="213" t="s">
        <v>158</v>
      </c>
      <c r="D15982" s="213" t="s">
        <v>46</v>
      </c>
      <c r="E15982" s="213">
        <v>425</v>
      </c>
      <c r="F15982" s="213" t="s">
        <v>242</v>
      </c>
    </row>
    <row r="15983" spans="1:6" x14ac:dyDescent="0.3">
      <c r="A15983" s="213">
        <v>2016</v>
      </c>
      <c r="B15983" s="213" t="s">
        <v>93</v>
      </c>
      <c r="C15983" s="213" t="s">
        <v>158</v>
      </c>
      <c r="D15983" s="213" t="s">
        <v>75</v>
      </c>
      <c r="E15983" s="213">
        <v>296</v>
      </c>
      <c r="F15983" s="213" t="s">
        <v>242</v>
      </c>
    </row>
    <row r="15984" spans="1:6" x14ac:dyDescent="0.3">
      <c r="A15984" s="213">
        <v>2016</v>
      </c>
      <c r="B15984" s="213" t="s">
        <v>93</v>
      </c>
      <c r="C15984" s="213" t="s">
        <v>158</v>
      </c>
      <c r="D15984" s="213" t="s">
        <v>10</v>
      </c>
      <c r="E15984" s="213">
        <v>743</v>
      </c>
      <c r="F15984" s="213" t="s">
        <v>242</v>
      </c>
    </row>
    <row r="15985" spans="1:6" x14ac:dyDescent="0.3">
      <c r="A15985" s="213">
        <v>2016</v>
      </c>
      <c r="B15985" s="213" t="s">
        <v>93</v>
      </c>
      <c r="C15985" s="213" t="s">
        <v>158</v>
      </c>
      <c r="D15985" s="213" t="s">
        <v>291</v>
      </c>
      <c r="E15985" s="213">
        <v>81</v>
      </c>
      <c r="F15985" s="213" t="s">
        <v>242</v>
      </c>
    </row>
    <row r="15986" spans="1:6" x14ac:dyDescent="0.3">
      <c r="A15986" s="213">
        <v>2016</v>
      </c>
      <c r="B15986" s="213" t="s">
        <v>93</v>
      </c>
      <c r="C15986" s="213" t="s">
        <v>158</v>
      </c>
      <c r="D15986" s="213" t="s">
        <v>15</v>
      </c>
      <c r="E15986" s="213">
        <v>604</v>
      </c>
      <c r="F15986" s="213" t="s">
        <v>242</v>
      </c>
    </row>
    <row r="15987" spans="1:6" x14ac:dyDescent="0.3">
      <c r="A15987" s="213">
        <v>2016</v>
      </c>
      <c r="B15987" s="213" t="s">
        <v>93</v>
      </c>
      <c r="C15987" s="213" t="s">
        <v>158</v>
      </c>
      <c r="D15987" s="213" t="s">
        <v>18</v>
      </c>
      <c r="E15987" s="213">
        <v>513</v>
      </c>
      <c r="F15987" s="213" t="s">
        <v>242</v>
      </c>
    </row>
    <row r="15988" spans="1:6" x14ac:dyDescent="0.3">
      <c r="A15988" s="213">
        <v>2016</v>
      </c>
      <c r="B15988" s="213" t="s">
        <v>93</v>
      </c>
      <c r="C15988" s="213" t="s">
        <v>158</v>
      </c>
      <c r="D15988" s="213" t="s">
        <v>77</v>
      </c>
      <c r="E15988" s="213">
        <v>214</v>
      </c>
      <c r="F15988" s="213" t="s">
        <v>242</v>
      </c>
    </row>
    <row r="15989" spans="1:6" x14ac:dyDescent="0.3">
      <c r="A15989" s="213">
        <v>2016</v>
      </c>
      <c r="B15989" s="213" t="s">
        <v>93</v>
      </c>
      <c r="C15989" s="213" t="s">
        <v>158</v>
      </c>
      <c r="D15989" s="213" t="s">
        <v>44</v>
      </c>
      <c r="E15989" s="213">
        <v>34</v>
      </c>
      <c r="F15989" s="213" t="s">
        <v>242</v>
      </c>
    </row>
    <row r="15990" spans="1:6" x14ac:dyDescent="0.3">
      <c r="A15990" s="213">
        <v>2016</v>
      </c>
      <c r="B15990" s="213" t="s">
        <v>93</v>
      </c>
      <c r="C15990" s="213" t="s">
        <v>158</v>
      </c>
      <c r="D15990" s="213" t="s">
        <v>71</v>
      </c>
      <c r="E15990" s="213">
        <v>243</v>
      </c>
      <c r="F15990" s="213" t="s">
        <v>242</v>
      </c>
    </row>
    <row r="15991" spans="1:6" x14ac:dyDescent="0.3">
      <c r="A15991" s="213">
        <v>2016</v>
      </c>
      <c r="B15991" s="213" t="s">
        <v>93</v>
      </c>
      <c r="C15991" s="213" t="s">
        <v>158</v>
      </c>
      <c r="D15991" s="213" t="s">
        <v>52</v>
      </c>
      <c r="E15991" s="213">
        <v>70</v>
      </c>
      <c r="F15991" s="213" t="s">
        <v>242</v>
      </c>
    </row>
    <row r="15992" spans="1:6" x14ac:dyDescent="0.3">
      <c r="A15992" s="213">
        <v>2016</v>
      </c>
      <c r="B15992" s="213" t="s">
        <v>93</v>
      </c>
      <c r="C15992" s="213" t="s">
        <v>158</v>
      </c>
      <c r="D15992" s="213" t="s">
        <v>20</v>
      </c>
      <c r="E15992" s="213">
        <v>344</v>
      </c>
      <c r="F15992" s="213" t="s">
        <v>242</v>
      </c>
    </row>
    <row r="15993" spans="1:6" x14ac:dyDescent="0.3">
      <c r="A15993" s="213">
        <v>2016</v>
      </c>
      <c r="B15993" s="213" t="s">
        <v>93</v>
      </c>
      <c r="C15993" s="213" t="s">
        <v>158</v>
      </c>
      <c r="D15993" s="213" t="s">
        <v>95</v>
      </c>
      <c r="E15993" s="213">
        <v>564</v>
      </c>
      <c r="F15993" s="213" t="s">
        <v>242</v>
      </c>
    </row>
    <row r="15994" spans="1:6" x14ac:dyDescent="0.3">
      <c r="A15994" s="213">
        <v>2016</v>
      </c>
      <c r="B15994" s="213" t="s">
        <v>93</v>
      </c>
      <c r="C15994" s="213" t="s">
        <v>158</v>
      </c>
      <c r="D15994" s="213" t="s">
        <v>30</v>
      </c>
      <c r="E15994" s="213">
        <v>77</v>
      </c>
      <c r="F15994" s="213" t="s">
        <v>242</v>
      </c>
    </row>
    <row r="15995" spans="1:6" x14ac:dyDescent="0.3">
      <c r="A15995" s="213">
        <v>2016</v>
      </c>
      <c r="B15995" s="213" t="s">
        <v>93</v>
      </c>
      <c r="C15995" s="213" t="s">
        <v>158</v>
      </c>
      <c r="D15995" s="213" t="s">
        <v>58</v>
      </c>
      <c r="E15995" s="213">
        <v>33</v>
      </c>
      <c r="F15995" s="213" t="s">
        <v>242</v>
      </c>
    </row>
    <row r="15996" spans="1:6" x14ac:dyDescent="0.3">
      <c r="A15996" s="213">
        <v>2016</v>
      </c>
      <c r="B15996" s="213" t="s">
        <v>93</v>
      </c>
      <c r="C15996" s="213" t="s">
        <v>158</v>
      </c>
      <c r="D15996" s="213" t="s">
        <v>281</v>
      </c>
      <c r="E15996" s="292">
        <v>1396</v>
      </c>
      <c r="F15996" s="213" t="s">
        <v>242</v>
      </c>
    </row>
    <row r="15997" spans="1:6" x14ac:dyDescent="0.3">
      <c r="A15997" s="213">
        <v>2016</v>
      </c>
      <c r="B15997" s="213" t="s">
        <v>93</v>
      </c>
      <c r="C15997" s="213" t="s">
        <v>158</v>
      </c>
      <c r="D15997" s="213" t="s">
        <v>282</v>
      </c>
      <c r="E15997" s="213">
        <v>142</v>
      </c>
      <c r="F15997" s="213" t="s">
        <v>242</v>
      </c>
    </row>
    <row r="15998" spans="1:6" x14ac:dyDescent="0.3">
      <c r="A15998" s="213">
        <v>2016</v>
      </c>
      <c r="B15998" s="213" t="s">
        <v>93</v>
      </c>
      <c r="C15998" s="213" t="s">
        <v>158</v>
      </c>
      <c r="D15998" s="213" t="s">
        <v>145</v>
      </c>
      <c r="E15998" s="292">
        <v>6251</v>
      </c>
      <c r="F15998" s="213" t="s">
        <v>242</v>
      </c>
    </row>
    <row r="15999" spans="1:6" x14ac:dyDescent="0.3">
      <c r="A15999" s="213">
        <v>2016</v>
      </c>
      <c r="B15999" s="213" t="s">
        <v>93</v>
      </c>
      <c r="C15999" s="213" t="s">
        <v>158</v>
      </c>
      <c r="D15999" s="213" t="s">
        <v>146</v>
      </c>
      <c r="E15999" s="292">
        <v>3386</v>
      </c>
      <c r="F15999" s="213" t="s">
        <v>242</v>
      </c>
    </row>
    <row r="16000" spans="1:6" x14ac:dyDescent="0.3">
      <c r="A16000" s="213">
        <v>2016</v>
      </c>
      <c r="B16000" s="213" t="s">
        <v>93</v>
      </c>
      <c r="C16000" s="213" t="s">
        <v>158</v>
      </c>
      <c r="D16000" s="213" t="s">
        <v>147</v>
      </c>
      <c r="E16000" s="292">
        <v>7308</v>
      </c>
      <c r="F16000" s="213" t="s">
        <v>242</v>
      </c>
    </row>
    <row r="16001" spans="1:6" x14ac:dyDescent="0.3">
      <c r="A16001" s="213">
        <v>2016</v>
      </c>
      <c r="B16001" s="213" t="s">
        <v>93</v>
      </c>
      <c r="C16001" s="213" t="s">
        <v>81</v>
      </c>
      <c r="D16001" s="213" t="s">
        <v>59</v>
      </c>
      <c r="E16001" s="213">
        <v>56</v>
      </c>
      <c r="F16001" s="213" t="s">
        <v>242</v>
      </c>
    </row>
    <row r="16002" spans="1:6" x14ac:dyDescent="0.3">
      <c r="A16002" s="213">
        <v>2016</v>
      </c>
      <c r="B16002" s="213" t="s">
        <v>93</v>
      </c>
      <c r="C16002" s="213" t="s">
        <v>81</v>
      </c>
      <c r="D16002" s="213" t="s">
        <v>79</v>
      </c>
      <c r="E16002" s="213">
        <v>676</v>
      </c>
      <c r="F16002" s="213" t="s">
        <v>242</v>
      </c>
    </row>
    <row r="16003" spans="1:6" x14ac:dyDescent="0.3">
      <c r="A16003" s="213">
        <v>2016</v>
      </c>
      <c r="B16003" s="213" t="s">
        <v>93</v>
      </c>
      <c r="C16003" s="213" t="s">
        <v>81</v>
      </c>
      <c r="D16003" s="213" t="s">
        <v>17</v>
      </c>
      <c r="E16003" s="213">
        <v>345</v>
      </c>
      <c r="F16003" s="213" t="s">
        <v>242</v>
      </c>
    </row>
    <row r="16004" spans="1:6" x14ac:dyDescent="0.3">
      <c r="A16004" s="213">
        <v>2016</v>
      </c>
      <c r="B16004" s="213" t="s">
        <v>93</v>
      </c>
      <c r="C16004" s="213" t="s">
        <v>81</v>
      </c>
      <c r="D16004" s="213" t="s">
        <v>66</v>
      </c>
      <c r="E16004" s="213">
        <v>89</v>
      </c>
      <c r="F16004" s="213" t="s">
        <v>242</v>
      </c>
    </row>
    <row r="16005" spans="1:6" x14ac:dyDescent="0.3">
      <c r="A16005" s="213">
        <v>2016</v>
      </c>
      <c r="B16005" s="213" t="s">
        <v>93</v>
      </c>
      <c r="C16005" s="213" t="s">
        <v>81</v>
      </c>
      <c r="D16005" s="213" t="s">
        <v>283</v>
      </c>
      <c r="E16005" s="213">
        <v>44</v>
      </c>
      <c r="F16005" s="213" t="s">
        <v>242</v>
      </c>
    </row>
    <row r="16006" spans="1:6" x14ac:dyDescent="0.3">
      <c r="A16006" s="213">
        <v>2016</v>
      </c>
      <c r="B16006" s="213" t="s">
        <v>93</v>
      </c>
      <c r="C16006" s="213" t="s">
        <v>81</v>
      </c>
      <c r="D16006" s="213" t="s">
        <v>11</v>
      </c>
      <c r="E16006" s="213">
        <v>634</v>
      </c>
      <c r="F16006" s="213" t="s">
        <v>242</v>
      </c>
    </row>
    <row r="16007" spans="1:6" x14ac:dyDescent="0.3">
      <c r="A16007" s="213">
        <v>2016</v>
      </c>
      <c r="B16007" s="213" t="s">
        <v>93</v>
      </c>
      <c r="C16007" s="213" t="s">
        <v>81</v>
      </c>
      <c r="D16007" s="213" t="s">
        <v>56</v>
      </c>
      <c r="E16007" s="213">
        <v>136</v>
      </c>
      <c r="F16007" s="213" t="s">
        <v>242</v>
      </c>
    </row>
    <row r="16008" spans="1:6" x14ac:dyDescent="0.3">
      <c r="A16008" s="213">
        <v>2016</v>
      </c>
      <c r="B16008" s="213" t="s">
        <v>93</v>
      </c>
      <c r="C16008" s="213" t="s">
        <v>81</v>
      </c>
      <c r="D16008" s="213" t="s">
        <v>29</v>
      </c>
      <c r="E16008" s="213">
        <v>175</v>
      </c>
      <c r="F16008" s="213" t="s">
        <v>242</v>
      </c>
    </row>
    <row r="16009" spans="1:6" x14ac:dyDescent="0.3">
      <c r="A16009" s="213">
        <v>2016</v>
      </c>
      <c r="B16009" s="213" t="s">
        <v>93</v>
      </c>
      <c r="C16009" s="213" t="s">
        <v>81</v>
      </c>
      <c r="D16009" s="213" t="s">
        <v>47</v>
      </c>
      <c r="E16009" s="213">
        <v>456</v>
      </c>
      <c r="F16009" s="213" t="s">
        <v>242</v>
      </c>
    </row>
    <row r="16010" spans="1:6" x14ac:dyDescent="0.3">
      <c r="A16010" s="213">
        <v>2016</v>
      </c>
      <c r="B16010" s="213" t="s">
        <v>93</v>
      </c>
      <c r="C16010" s="213" t="s">
        <v>81</v>
      </c>
      <c r="D16010" s="213" t="s">
        <v>57</v>
      </c>
      <c r="E16010" s="213">
        <v>100</v>
      </c>
      <c r="F16010" s="213" t="s">
        <v>242</v>
      </c>
    </row>
    <row r="16011" spans="1:6" x14ac:dyDescent="0.3">
      <c r="A16011" s="213">
        <v>2016</v>
      </c>
      <c r="B16011" s="213" t="s">
        <v>93</v>
      </c>
      <c r="C16011" s="213" t="s">
        <v>81</v>
      </c>
      <c r="D16011" s="213" t="s">
        <v>74</v>
      </c>
      <c r="E16011" s="213">
        <v>459</v>
      </c>
      <c r="F16011" s="213" t="s">
        <v>242</v>
      </c>
    </row>
    <row r="16012" spans="1:6" x14ac:dyDescent="0.3">
      <c r="A16012" s="213">
        <v>2016</v>
      </c>
      <c r="B16012" s="213" t="s">
        <v>93</v>
      </c>
      <c r="C16012" s="213" t="s">
        <v>81</v>
      </c>
      <c r="D16012" s="213" t="s">
        <v>53</v>
      </c>
      <c r="E16012" s="213">
        <v>58</v>
      </c>
      <c r="F16012" s="213" t="s">
        <v>242</v>
      </c>
    </row>
    <row r="16013" spans="1:6" x14ac:dyDescent="0.3">
      <c r="A16013" s="213">
        <v>2016</v>
      </c>
      <c r="B16013" s="213" t="s">
        <v>93</v>
      </c>
      <c r="C16013" s="213" t="s">
        <v>81</v>
      </c>
      <c r="D16013" s="213" t="s">
        <v>49</v>
      </c>
      <c r="E16013" s="213">
        <v>31</v>
      </c>
      <c r="F16013" s="213" t="s">
        <v>242</v>
      </c>
    </row>
    <row r="16014" spans="1:6" x14ac:dyDescent="0.3">
      <c r="A16014" s="213">
        <v>2016</v>
      </c>
      <c r="B16014" s="213" t="s">
        <v>93</v>
      </c>
      <c r="C16014" s="213" t="s">
        <v>81</v>
      </c>
      <c r="D16014" s="213" t="s">
        <v>33</v>
      </c>
      <c r="E16014" s="213">
        <v>117</v>
      </c>
      <c r="F16014" s="213" t="s">
        <v>242</v>
      </c>
    </row>
    <row r="16015" spans="1:6" x14ac:dyDescent="0.3">
      <c r="A16015" s="213">
        <v>2016</v>
      </c>
      <c r="B16015" s="213" t="s">
        <v>93</v>
      </c>
      <c r="C16015" s="213" t="s">
        <v>81</v>
      </c>
      <c r="D16015" s="213" t="s">
        <v>60</v>
      </c>
      <c r="E16015" s="213">
        <v>175</v>
      </c>
      <c r="F16015" s="213" t="s">
        <v>242</v>
      </c>
    </row>
    <row r="16016" spans="1:6" x14ac:dyDescent="0.3">
      <c r="A16016" s="213">
        <v>2016</v>
      </c>
      <c r="B16016" s="213" t="s">
        <v>93</v>
      </c>
      <c r="C16016" s="213" t="s">
        <v>81</v>
      </c>
      <c r="D16016" s="213" t="s">
        <v>25</v>
      </c>
      <c r="E16016" s="213">
        <v>451</v>
      </c>
      <c r="F16016" s="213" t="s">
        <v>242</v>
      </c>
    </row>
    <row r="16017" spans="1:6" x14ac:dyDescent="0.3">
      <c r="A16017" s="213">
        <v>2016</v>
      </c>
      <c r="B16017" s="213" t="s">
        <v>93</v>
      </c>
      <c r="C16017" s="213" t="s">
        <v>81</v>
      </c>
      <c r="D16017" s="213" t="s">
        <v>7</v>
      </c>
      <c r="E16017" s="213">
        <v>513</v>
      </c>
      <c r="F16017" s="213" t="s">
        <v>242</v>
      </c>
    </row>
    <row r="16018" spans="1:6" x14ac:dyDescent="0.3">
      <c r="A16018" s="213">
        <v>2016</v>
      </c>
      <c r="B16018" s="213" t="s">
        <v>93</v>
      </c>
      <c r="C16018" s="213" t="s">
        <v>81</v>
      </c>
      <c r="D16018" s="213" t="s">
        <v>36</v>
      </c>
      <c r="E16018" s="213">
        <v>146</v>
      </c>
      <c r="F16018" s="213" t="s">
        <v>242</v>
      </c>
    </row>
    <row r="16019" spans="1:6" x14ac:dyDescent="0.3">
      <c r="A16019" s="213">
        <v>2016</v>
      </c>
      <c r="B16019" s="213" t="s">
        <v>93</v>
      </c>
      <c r="C16019" s="213" t="s">
        <v>81</v>
      </c>
      <c r="D16019" s="213" t="s">
        <v>21</v>
      </c>
      <c r="E16019" s="213">
        <v>168</v>
      </c>
      <c r="F16019" s="213" t="s">
        <v>242</v>
      </c>
    </row>
    <row r="16020" spans="1:6" x14ac:dyDescent="0.3">
      <c r="A16020" s="213">
        <v>2016</v>
      </c>
      <c r="B16020" s="213" t="s">
        <v>93</v>
      </c>
      <c r="C16020" s="213" t="s">
        <v>81</v>
      </c>
      <c r="D16020" s="213" t="s">
        <v>16</v>
      </c>
      <c r="E16020" s="213">
        <v>391</v>
      </c>
      <c r="F16020" s="213" t="s">
        <v>242</v>
      </c>
    </row>
    <row r="16021" spans="1:6" x14ac:dyDescent="0.3">
      <c r="A16021" s="213">
        <v>2016</v>
      </c>
      <c r="B16021" s="213" t="s">
        <v>93</v>
      </c>
      <c r="C16021" s="213" t="s">
        <v>81</v>
      </c>
      <c r="D16021" s="213" t="s">
        <v>2</v>
      </c>
      <c r="E16021" s="213">
        <v>858</v>
      </c>
      <c r="F16021" s="213" t="s">
        <v>242</v>
      </c>
    </row>
    <row r="16022" spans="1:6" x14ac:dyDescent="0.3">
      <c r="A16022" s="213">
        <v>2016</v>
      </c>
      <c r="B16022" s="213" t="s">
        <v>93</v>
      </c>
      <c r="C16022" s="213" t="s">
        <v>81</v>
      </c>
      <c r="D16022" s="213" t="s">
        <v>4</v>
      </c>
      <c r="E16022" s="213">
        <v>950</v>
      </c>
      <c r="F16022" s="213" t="s">
        <v>242</v>
      </c>
    </row>
    <row r="16023" spans="1:6" x14ac:dyDescent="0.3">
      <c r="A16023" s="213">
        <v>2016</v>
      </c>
      <c r="B16023" s="213" t="s">
        <v>93</v>
      </c>
      <c r="C16023" s="213" t="s">
        <v>81</v>
      </c>
      <c r="D16023" s="213" t="s">
        <v>38</v>
      </c>
      <c r="E16023" s="213">
        <v>80</v>
      </c>
      <c r="F16023" s="213" t="s">
        <v>242</v>
      </c>
    </row>
    <row r="16024" spans="1:6" x14ac:dyDescent="0.3">
      <c r="A16024" s="213">
        <v>2016</v>
      </c>
      <c r="B16024" s="213" t="s">
        <v>93</v>
      </c>
      <c r="C16024" s="213" t="s">
        <v>81</v>
      </c>
      <c r="D16024" s="213" t="s">
        <v>275</v>
      </c>
      <c r="E16024" s="213">
        <v>92</v>
      </c>
      <c r="F16024" s="213" t="s">
        <v>242</v>
      </c>
    </row>
    <row r="16025" spans="1:6" x14ac:dyDescent="0.3">
      <c r="A16025" s="213">
        <v>2016</v>
      </c>
      <c r="B16025" s="213" t="s">
        <v>93</v>
      </c>
      <c r="C16025" s="213" t="s">
        <v>81</v>
      </c>
      <c r="D16025" s="213" t="s">
        <v>8</v>
      </c>
      <c r="E16025" s="213">
        <v>306</v>
      </c>
      <c r="F16025" s="213" t="s">
        <v>242</v>
      </c>
    </row>
    <row r="16026" spans="1:6" x14ac:dyDescent="0.3">
      <c r="A16026" s="213">
        <v>2016</v>
      </c>
      <c r="B16026" s="213" t="s">
        <v>93</v>
      </c>
      <c r="C16026" s="213" t="s">
        <v>81</v>
      </c>
      <c r="D16026" s="213" t="s">
        <v>78</v>
      </c>
      <c r="E16026" s="213">
        <v>466</v>
      </c>
      <c r="F16026" s="213" t="s">
        <v>242</v>
      </c>
    </row>
    <row r="16027" spans="1:6" x14ac:dyDescent="0.3">
      <c r="A16027" s="213">
        <v>2016</v>
      </c>
      <c r="B16027" s="213" t="s">
        <v>93</v>
      </c>
      <c r="C16027" s="213" t="s">
        <v>81</v>
      </c>
      <c r="D16027" s="213" t="s">
        <v>27</v>
      </c>
      <c r="E16027" s="213">
        <v>322</v>
      </c>
      <c r="F16027" s="213" t="s">
        <v>242</v>
      </c>
    </row>
    <row r="16028" spans="1:6" x14ac:dyDescent="0.3">
      <c r="A16028" s="213">
        <v>2016</v>
      </c>
      <c r="B16028" s="213" t="s">
        <v>93</v>
      </c>
      <c r="C16028" s="213" t="s">
        <v>81</v>
      </c>
      <c r="D16028" s="213" t="s">
        <v>13</v>
      </c>
      <c r="E16028" s="213">
        <v>194</v>
      </c>
      <c r="F16028" s="213" t="s">
        <v>242</v>
      </c>
    </row>
    <row r="16029" spans="1:6" x14ac:dyDescent="0.3">
      <c r="A16029" s="213">
        <v>2016</v>
      </c>
      <c r="B16029" s="213" t="s">
        <v>93</v>
      </c>
      <c r="C16029" s="213" t="s">
        <v>81</v>
      </c>
      <c r="D16029" s="213" t="s">
        <v>70</v>
      </c>
      <c r="E16029" s="213">
        <v>417</v>
      </c>
      <c r="F16029" s="213" t="s">
        <v>242</v>
      </c>
    </row>
    <row r="16030" spans="1:6" x14ac:dyDescent="0.3">
      <c r="A16030" s="213">
        <v>2016</v>
      </c>
      <c r="B16030" s="213" t="s">
        <v>93</v>
      </c>
      <c r="C16030" s="213" t="s">
        <v>81</v>
      </c>
      <c r="D16030" s="213" t="s">
        <v>72</v>
      </c>
      <c r="E16030" s="213">
        <v>100</v>
      </c>
      <c r="F16030" s="213" t="s">
        <v>242</v>
      </c>
    </row>
    <row r="16031" spans="1:6" x14ac:dyDescent="0.3">
      <c r="A16031" s="213">
        <v>2016</v>
      </c>
      <c r="B16031" s="213" t="s">
        <v>93</v>
      </c>
      <c r="C16031" s="213" t="s">
        <v>81</v>
      </c>
      <c r="D16031" s="213" t="s">
        <v>276</v>
      </c>
      <c r="E16031" s="213">
        <v>34</v>
      </c>
      <c r="F16031" s="213" t="s">
        <v>242</v>
      </c>
    </row>
    <row r="16032" spans="1:6" x14ac:dyDescent="0.3">
      <c r="A16032" s="213">
        <v>2016</v>
      </c>
      <c r="B16032" s="213" t="s">
        <v>93</v>
      </c>
      <c r="C16032" s="213" t="s">
        <v>81</v>
      </c>
      <c r="D16032" s="213" t="s">
        <v>6</v>
      </c>
      <c r="E16032" s="213">
        <v>965</v>
      </c>
      <c r="F16032" s="213" t="s">
        <v>242</v>
      </c>
    </row>
    <row r="16033" spans="1:6" x14ac:dyDescent="0.3">
      <c r="A16033" s="213">
        <v>2016</v>
      </c>
      <c r="B16033" s="213" t="s">
        <v>93</v>
      </c>
      <c r="C16033" s="213" t="s">
        <v>81</v>
      </c>
      <c r="D16033" s="213" t="s">
        <v>62</v>
      </c>
      <c r="E16033" s="213">
        <v>278</v>
      </c>
      <c r="F16033" s="213" t="s">
        <v>242</v>
      </c>
    </row>
    <row r="16034" spans="1:6" x14ac:dyDescent="0.3">
      <c r="A16034" s="213">
        <v>2016</v>
      </c>
      <c r="B16034" s="213" t="s">
        <v>93</v>
      </c>
      <c r="C16034" s="213" t="s">
        <v>81</v>
      </c>
      <c r="D16034" s="213" t="s">
        <v>5</v>
      </c>
      <c r="E16034" s="213">
        <v>650</v>
      </c>
      <c r="F16034" s="213" t="s">
        <v>242</v>
      </c>
    </row>
    <row r="16035" spans="1:6" x14ac:dyDescent="0.3">
      <c r="A16035" s="213">
        <v>2016</v>
      </c>
      <c r="B16035" s="213" t="s">
        <v>93</v>
      </c>
      <c r="C16035" s="213" t="s">
        <v>81</v>
      </c>
      <c r="D16035" s="213" t="s">
        <v>76</v>
      </c>
      <c r="E16035" s="213">
        <v>417</v>
      </c>
      <c r="F16035" s="213" t="s">
        <v>242</v>
      </c>
    </row>
    <row r="16036" spans="1:6" x14ac:dyDescent="0.3">
      <c r="A16036" s="213">
        <v>2016</v>
      </c>
      <c r="B16036" s="213" t="s">
        <v>93</v>
      </c>
      <c r="C16036" s="213" t="s">
        <v>81</v>
      </c>
      <c r="D16036" s="213" t="s">
        <v>63</v>
      </c>
      <c r="E16036" s="213">
        <v>85</v>
      </c>
      <c r="F16036" s="213" t="s">
        <v>242</v>
      </c>
    </row>
    <row r="16037" spans="1:6" x14ac:dyDescent="0.3">
      <c r="A16037" s="213">
        <v>2016</v>
      </c>
      <c r="B16037" s="213" t="s">
        <v>93</v>
      </c>
      <c r="C16037" s="213" t="s">
        <v>81</v>
      </c>
      <c r="D16037" s="213" t="s">
        <v>277</v>
      </c>
      <c r="E16037" s="213">
        <v>46</v>
      </c>
      <c r="F16037" s="213" t="s">
        <v>242</v>
      </c>
    </row>
    <row r="16038" spans="1:6" x14ac:dyDescent="0.3">
      <c r="A16038" s="213">
        <v>2016</v>
      </c>
      <c r="B16038" s="213" t="s">
        <v>93</v>
      </c>
      <c r="C16038" s="213" t="s">
        <v>81</v>
      </c>
      <c r="D16038" s="213" t="s">
        <v>43</v>
      </c>
      <c r="E16038" s="213">
        <v>98</v>
      </c>
      <c r="F16038" s="213" t="s">
        <v>242</v>
      </c>
    </row>
    <row r="16039" spans="1:6" x14ac:dyDescent="0.3">
      <c r="A16039" s="213">
        <v>2016</v>
      </c>
      <c r="B16039" s="213" t="s">
        <v>93</v>
      </c>
      <c r="C16039" s="213" t="s">
        <v>81</v>
      </c>
      <c r="D16039" s="213" t="s">
        <v>65</v>
      </c>
      <c r="E16039" s="213">
        <v>96</v>
      </c>
      <c r="F16039" s="213" t="s">
        <v>242</v>
      </c>
    </row>
    <row r="16040" spans="1:6" x14ac:dyDescent="0.3">
      <c r="A16040" s="213">
        <v>2016</v>
      </c>
      <c r="B16040" s="213" t="s">
        <v>93</v>
      </c>
      <c r="C16040" s="213" t="s">
        <v>81</v>
      </c>
      <c r="D16040" s="213" t="s">
        <v>22</v>
      </c>
      <c r="E16040" s="213">
        <v>146</v>
      </c>
      <c r="F16040" s="213" t="s">
        <v>242</v>
      </c>
    </row>
    <row r="16041" spans="1:6" x14ac:dyDescent="0.3">
      <c r="A16041" s="213">
        <v>2016</v>
      </c>
      <c r="B16041" s="213" t="s">
        <v>93</v>
      </c>
      <c r="C16041" s="213" t="s">
        <v>81</v>
      </c>
      <c r="D16041" s="213" t="s">
        <v>61</v>
      </c>
      <c r="E16041" s="213">
        <v>66</v>
      </c>
      <c r="F16041" s="213" t="s">
        <v>242</v>
      </c>
    </row>
    <row r="16042" spans="1:6" x14ac:dyDescent="0.3">
      <c r="A16042" s="213">
        <v>2016</v>
      </c>
      <c r="B16042" s="213" t="s">
        <v>93</v>
      </c>
      <c r="C16042" s="213" t="s">
        <v>81</v>
      </c>
      <c r="D16042" s="213" t="s">
        <v>23</v>
      </c>
      <c r="E16042" s="213">
        <v>184</v>
      </c>
      <c r="F16042" s="213" t="s">
        <v>242</v>
      </c>
    </row>
    <row r="16043" spans="1:6" x14ac:dyDescent="0.3">
      <c r="A16043" s="213">
        <v>2016</v>
      </c>
      <c r="B16043" s="213" t="s">
        <v>93</v>
      </c>
      <c r="C16043" s="213" t="s">
        <v>81</v>
      </c>
      <c r="D16043" s="213" t="s">
        <v>12</v>
      </c>
      <c r="E16043" s="213">
        <v>109</v>
      </c>
      <c r="F16043" s="213" t="s">
        <v>242</v>
      </c>
    </row>
    <row r="16044" spans="1:6" x14ac:dyDescent="0.3">
      <c r="A16044" s="213">
        <v>2016</v>
      </c>
      <c r="B16044" s="213" t="s">
        <v>93</v>
      </c>
      <c r="C16044" s="213" t="s">
        <v>81</v>
      </c>
      <c r="D16044" s="213" t="s">
        <v>278</v>
      </c>
      <c r="E16044" s="213">
        <v>230</v>
      </c>
      <c r="F16044" s="213" t="s">
        <v>242</v>
      </c>
    </row>
    <row r="16045" spans="1:6" x14ac:dyDescent="0.3">
      <c r="A16045" s="213">
        <v>2016</v>
      </c>
      <c r="B16045" s="213" t="s">
        <v>93</v>
      </c>
      <c r="C16045" s="213" t="s">
        <v>81</v>
      </c>
      <c r="D16045" s="213" t="s">
        <v>19</v>
      </c>
      <c r="E16045" s="213">
        <v>235</v>
      </c>
      <c r="F16045" s="213" t="s">
        <v>242</v>
      </c>
    </row>
    <row r="16046" spans="1:6" x14ac:dyDescent="0.3">
      <c r="A16046" s="213">
        <v>2016</v>
      </c>
      <c r="B16046" s="213" t="s">
        <v>93</v>
      </c>
      <c r="C16046" s="213" t="s">
        <v>81</v>
      </c>
      <c r="D16046" s="213" t="s">
        <v>45</v>
      </c>
      <c r="E16046" s="213">
        <v>49</v>
      </c>
      <c r="F16046" s="213" t="s">
        <v>242</v>
      </c>
    </row>
    <row r="16047" spans="1:6" x14ac:dyDescent="0.3">
      <c r="A16047" s="213">
        <v>2016</v>
      </c>
      <c r="B16047" s="213" t="s">
        <v>93</v>
      </c>
      <c r="C16047" s="213" t="s">
        <v>81</v>
      </c>
      <c r="D16047" s="213" t="s">
        <v>48</v>
      </c>
      <c r="E16047" s="213">
        <v>154</v>
      </c>
      <c r="F16047" s="213" t="s">
        <v>242</v>
      </c>
    </row>
    <row r="16048" spans="1:6" x14ac:dyDescent="0.3">
      <c r="A16048" s="213">
        <v>2016</v>
      </c>
      <c r="B16048" s="213" t="s">
        <v>93</v>
      </c>
      <c r="C16048" s="213" t="s">
        <v>81</v>
      </c>
      <c r="D16048" s="213" t="s">
        <v>34</v>
      </c>
      <c r="E16048" s="213">
        <v>74</v>
      </c>
      <c r="F16048" s="213" t="s">
        <v>242</v>
      </c>
    </row>
    <row r="16049" spans="1:6" x14ac:dyDescent="0.3">
      <c r="A16049" s="213">
        <v>2016</v>
      </c>
      <c r="B16049" s="213" t="s">
        <v>93</v>
      </c>
      <c r="C16049" s="213" t="s">
        <v>81</v>
      </c>
      <c r="D16049" s="213" t="s">
        <v>3</v>
      </c>
      <c r="E16049" s="213">
        <v>817</v>
      </c>
      <c r="F16049" s="213" t="s">
        <v>242</v>
      </c>
    </row>
    <row r="16050" spans="1:6" x14ac:dyDescent="0.3">
      <c r="A16050" s="213">
        <v>2016</v>
      </c>
      <c r="B16050" s="213" t="s">
        <v>93</v>
      </c>
      <c r="C16050" s="213" t="s">
        <v>81</v>
      </c>
      <c r="D16050" s="213" t="s">
        <v>80</v>
      </c>
      <c r="E16050" s="213">
        <v>332</v>
      </c>
      <c r="F16050" s="213" t="s">
        <v>242</v>
      </c>
    </row>
    <row r="16051" spans="1:6" x14ac:dyDescent="0.3">
      <c r="A16051" s="213">
        <v>2016</v>
      </c>
      <c r="B16051" s="213" t="s">
        <v>93</v>
      </c>
      <c r="C16051" s="213" t="s">
        <v>81</v>
      </c>
      <c r="D16051" s="213" t="s">
        <v>39</v>
      </c>
      <c r="E16051" s="213">
        <v>115</v>
      </c>
      <c r="F16051" s="213" t="s">
        <v>242</v>
      </c>
    </row>
    <row r="16052" spans="1:6" x14ac:dyDescent="0.3">
      <c r="A16052" s="213">
        <v>2016</v>
      </c>
      <c r="B16052" s="213" t="s">
        <v>93</v>
      </c>
      <c r="C16052" s="213" t="s">
        <v>81</v>
      </c>
      <c r="D16052" s="213" t="s">
        <v>14</v>
      </c>
      <c r="E16052" s="213">
        <v>516</v>
      </c>
      <c r="F16052" s="213" t="s">
        <v>242</v>
      </c>
    </row>
    <row r="16053" spans="1:6" x14ac:dyDescent="0.3">
      <c r="A16053" s="213">
        <v>2016</v>
      </c>
      <c r="B16053" s="213" t="s">
        <v>93</v>
      </c>
      <c r="C16053" s="213" t="s">
        <v>81</v>
      </c>
      <c r="D16053" s="213" t="s">
        <v>68</v>
      </c>
      <c r="E16053" s="213">
        <v>99</v>
      </c>
      <c r="F16053" s="213" t="s">
        <v>242</v>
      </c>
    </row>
    <row r="16054" spans="1:6" x14ac:dyDescent="0.3">
      <c r="A16054" s="213">
        <v>2016</v>
      </c>
      <c r="B16054" s="213" t="s">
        <v>93</v>
      </c>
      <c r="C16054" s="213" t="s">
        <v>81</v>
      </c>
      <c r="D16054" s="213" t="s">
        <v>69</v>
      </c>
      <c r="E16054" s="213">
        <v>89</v>
      </c>
      <c r="F16054" s="213" t="s">
        <v>242</v>
      </c>
    </row>
    <row r="16055" spans="1:6" x14ac:dyDescent="0.3">
      <c r="A16055" s="213">
        <v>2016</v>
      </c>
      <c r="B16055" s="213" t="s">
        <v>93</v>
      </c>
      <c r="C16055" s="213" t="s">
        <v>81</v>
      </c>
      <c r="D16055" s="213" t="s">
        <v>279</v>
      </c>
      <c r="E16055" s="213">
        <v>46</v>
      </c>
      <c r="F16055" s="213" t="s">
        <v>242</v>
      </c>
    </row>
    <row r="16056" spans="1:6" x14ac:dyDescent="0.3">
      <c r="A16056" s="213">
        <v>2016</v>
      </c>
      <c r="B16056" s="213" t="s">
        <v>93</v>
      </c>
      <c r="C16056" s="213" t="s">
        <v>81</v>
      </c>
      <c r="D16056" s="213" t="s">
        <v>24</v>
      </c>
      <c r="E16056" s="213">
        <v>580</v>
      </c>
      <c r="F16056" s="213" t="s">
        <v>242</v>
      </c>
    </row>
    <row r="16057" spans="1:6" x14ac:dyDescent="0.3">
      <c r="A16057" s="213">
        <v>2016</v>
      </c>
      <c r="B16057" s="213" t="s">
        <v>93</v>
      </c>
      <c r="C16057" s="213" t="s">
        <v>81</v>
      </c>
      <c r="D16057" s="213" t="s">
        <v>9</v>
      </c>
      <c r="E16057" s="213">
        <v>380</v>
      </c>
      <c r="F16057" s="213" t="s">
        <v>242</v>
      </c>
    </row>
    <row r="16058" spans="1:6" x14ac:dyDescent="0.3">
      <c r="A16058" s="213">
        <v>2016</v>
      </c>
      <c r="B16058" s="213" t="s">
        <v>93</v>
      </c>
      <c r="C16058" s="213" t="s">
        <v>81</v>
      </c>
      <c r="D16058" s="213" t="s">
        <v>67</v>
      </c>
      <c r="E16058" s="213">
        <v>135</v>
      </c>
      <c r="F16058" s="213" t="s">
        <v>242</v>
      </c>
    </row>
    <row r="16059" spans="1:6" x14ac:dyDescent="0.3">
      <c r="A16059" s="213">
        <v>2016</v>
      </c>
      <c r="B16059" s="213" t="s">
        <v>93</v>
      </c>
      <c r="C16059" s="213" t="s">
        <v>81</v>
      </c>
      <c r="D16059" s="213" t="s">
        <v>28</v>
      </c>
      <c r="E16059" s="213">
        <v>292</v>
      </c>
      <c r="F16059" s="213" t="s">
        <v>242</v>
      </c>
    </row>
    <row r="16060" spans="1:6" x14ac:dyDescent="0.3">
      <c r="A16060" s="213">
        <v>2016</v>
      </c>
      <c r="B16060" s="213" t="s">
        <v>93</v>
      </c>
      <c r="C16060" s="213" t="s">
        <v>81</v>
      </c>
      <c r="D16060" s="213" t="s">
        <v>31</v>
      </c>
      <c r="E16060" s="213">
        <v>160</v>
      </c>
      <c r="F16060" s="213" t="s">
        <v>242</v>
      </c>
    </row>
    <row r="16061" spans="1:6" x14ac:dyDescent="0.3">
      <c r="A16061" s="213">
        <v>2016</v>
      </c>
      <c r="B16061" s="213" t="s">
        <v>93</v>
      </c>
      <c r="C16061" s="213" t="s">
        <v>81</v>
      </c>
      <c r="D16061" s="213" t="s">
        <v>64</v>
      </c>
      <c r="E16061" s="213">
        <v>230</v>
      </c>
      <c r="F16061" s="213" t="s">
        <v>242</v>
      </c>
    </row>
    <row r="16062" spans="1:6" x14ac:dyDescent="0.3">
      <c r="A16062" s="213">
        <v>2016</v>
      </c>
      <c r="B16062" s="213" t="s">
        <v>93</v>
      </c>
      <c r="C16062" s="213" t="s">
        <v>81</v>
      </c>
      <c r="D16062" s="213" t="s">
        <v>280</v>
      </c>
      <c r="E16062" s="213">
        <v>74</v>
      </c>
      <c r="F16062" s="213" t="s">
        <v>242</v>
      </c>
    </row>
    <row r="16063" spans="1:6" x14ac:dyDescent="0.3">
      <c r="A16063" s="213">
        <v>2016</v>
      </c>
      <c r="B16063" s="213" t="s">
        <v>93</v>
      </c>
      <c r="C16063" s="213" t="s">
        <v>81</v>
      </c>
      <c r="D16063" s="213" t="s">
        <v>73</v>
      </c>
      <c r="E16063" s="213">
        <v>391</v>
      </c>
      <c r="F16063" s="213" t="s">
        <v>242</v>
      </c>
    </row>
    <row r="16064" spans="1:6" x14ac:dyDescent="0.3">
      <c r="A16064" s="213">
        <v>2016</v>
      </c>
      <c r="B16064" s="213" t="s">
        <v>93</v>
      </c>
      <c r="C16064" s="213" t="s">
        <v>81</v>
      </c>
      <c r="D16064" s="213" t="s">
        <v>26</v>
      </c>
      <c r="E16064" s="213">
        <v>199</v>
      </c>
      <c r="F16064" s="213" t="s">
        <v>242</v>
      </c>
    </row>
    <row r="16065" spans="1:6" x14ac:dyDescent="0.3">
      <c r="A16065" s="213">
        <v>2016</v>
      </c>
      <c r="B16065" s="213" t="s">
        <v>93</v>
      </c>
      <c r="C16065" s="213" t="s">
        <v>81</v>
      </c>
      <c r="D16065" s="213" t="s">
        <v>32</v>
      </c>
      <c r="E16065" s="213">
        <v>182</v>
      </c>
      <c r="F16065" s="213" t="s">
        <v>242</v>
      </c>
    </row>
    <row r="16066" spans="1:6" x14ac:dyDescent="0.3">
      <c r="A16066" s="213">
        <v>2016</v>
      </c>
      <c r="B16066" s="213" t="s">
        <v>93</v>
      </c>
      <c r="C16066" s="213" t="s">
        <v>81</v>
      </c>
      <c r="D16066" s="213" t="s">
        <v>46</v>
      </c>
      <c r="E16066" s="213">
        <v>415</v>
      </c>
      <c r="F16066" s="213" t="s">
        <v>242</v>
      </c>
    </row>
    <row r="16067" spans="1:6" x14ac:dyDescent="0.3">
      <c r="A16067" s="213">
        <v>2016</v>
      </c>
      <c r="B16067" s="213" t="s">
        <v>93</v>
      </c>
      <c r="C16067" s="213" t="s">
        <v>81</v>
      </c>
      <c r="D16067" s="213" t="s">
        <v>75</v>
      </c>
      <c r="E16067" s="213">
        <v>271</v>
      </c>
      <c r="F16067" s="213" t="s">
        <v>242</v>
      </c>
    </row>
    <row r="16068" spans="1:6" x14ac:dyDescent="0.3">
      <c r="A16068" s="213">
        <v>2016</v>
      </c>
      <c r="B16068" s="213" t="s">
        <v>93</v>
      </c>
      <c r="C16068" s="213" t="s">
        <v>81</v>
      </c>
      <c r="D16068" s="213" t="s">
        <v>10</v>
      </c>
      <c r="E16068" s="213">
        <v>724</v>
      </c>
      <c r="F16068" s="213" t="s">
        <v>242</v>
      </c>
    </row>
    <row r="16069" spans="1:6" x14ac:dyDescent="0.3">
      <c r="A16069" s="213">
        <v>2016</v>
      </c>
      <c r="B16069" s="213" t="s">
        <v>93</v>
      </c>
      <c r="C16069" s="213" t="s">
        <v>81</v>
      </c>
      <c r="D16069" s="213" t="s">
        <v>291</v>
      </c>
      <c r="E16069" s="213">
        <v>85</v>
      </c>
      <c r="F16069" s="213" t="s">
        <v>242</v>
      </c>
    </row>
    <row r="16070" spans="1:6" x14ac:dyDescent="0.3">
      <c r="A16070" s="213">
        <v>2016</v>
      </c>
      <c r="B16070" s="213" t="s">
        <v>93</v>
      </c>
      <c r="C16070" s="213" t="s">
        <v>81</v>
      </c>
      <c r="D16070" s="213" t="s">
        <v>15</v>
      </c>
      <c r="E16070" s="213">
        <v>592</v>
      </c>
      <c r="F16070" s="213" t="s">
        <v>242</v>
      </c>
    </row>
    <row r="16071" spans="1:6" x14ac:dyDescent="0.3">
      <c r="A16071" s="213">
        <v>2016</v>
      </c>
      <c r="B16071" s="213" t="s">
        <v>93</v>
      </c>
      <c r="C16071" s="213" t="s">
        <v>81</v>
      </c>
      <c r="D16071" s="213" t="s">
        <v>18</v>
      </c>
      <c r="E16071" s="213">
        <v>559</v>
      </c>
      <c r="F16071" s="213" t="s">
        <v>242</v>
      </c>
    </row>
    <row r="16072" spans="1:6" x14ac:dyDescent="0.3">
      <c r="A16072" s="213">
        <v>2016</v>
      </c>
      <c r="B16072" s="213" t="s">
        <v>93</v>
      </c>
      <c r="C16072" s="213" t="s">
        <v>81</v>
      </c>
      <c r="D16072" s="213" t="s">
        <v>77</v>
      </c>
      <c r="E16072" s="213">
        <v>180</v>
      </c>
      <c r="F16072" s="213" t="s">
        <v>242</v>
      </c>
    </row>
    <row r="16073" spans="1:6" x14ac:dyDescent="0.3">
      <c r="A16073" s="213">
        <v>2016</v>
      </c>
      <c r="B16073" s="213" t="s">
        <v>93</v>
      </c>
      <c r="C16073" s="213" t="s">
        <v>81</v>
      </c>
      <c r="D16073" s="213" t="s">
        <v>44</v>
      </c>
      <c r="E16073" s="213">
        <v>42</v>
      </c>
      <c r="F16073" s="213" t="s">
        <v>242</v>
      </c>
    </row>
    <row r="16074" spans="1:6" x14ac:dyDescent="0.3">
      <c r="A16074" s="213">
        <v>2016</v>
      </c>
      <c r="B16074" s="213" t="s">
        <v>93</v>
      </c>
      <c r="C16074" s="213" t="s">
        <v>81</v>
      </c>
      <c r="D16074" s="213" t="s">
        <v>71</v>
      </c>
      <c r="E16074" s="213">
        <v>217</v>
      </c>
      <c r="F16074" s="213" t="s">
        <v>242</v>
      </c>
    </row>
    <row r="16075" spans="1:6" x14ac:dyDescent="0.3">
      <c r="A16075" s="213">
        <v>2016</v>
      </c>
      <c r="B16075" s="213" t="s">
        <v>93</v>
      </c>
      <c r="C16075" s="213" t="s">
        <v>81</v>
      </c>
      <c r="D16075" s="213" t="s">
        <v>52</v>
      </c>
      <c r="E16075" s="213">
        <v>44</v>
      </c>
      <c r="F16075" s="213" t="s">
        <v>242</v>
      </c>
    </row>
    <row r="16076" spans="1:6" x14ac:dyDescent="0.3">
      <c r="A16076" s="213">
        <v>2016</v>
      </c>
      <c r="B16076" s="213" t="s">
        <v>93</v>
      </c>
      <c r="C16076" s="213" t="s">
        <v>81</v>
      </c>
      <c r="D16076" s="213" t="s">
        <v>20</v>
      </c>
      <c r="E16076" s="213">
        <v>348</v>
      </c>
      <c r="F16076" s="213" t="s">
        <v>242</v>
      </c>
    </row>
    <row r="16077" spans="1:6" x14ac:dyDescent="0.3">
      <c r="A16077" s="213">
        <v>2016</v>
      </c>
      <c r="B16077" s="213" t="s">
        <v>93</v>
      </c>
      <c r="C16077" s="213" t="s">
        <v>81</v>
      </c>
      <c r="D16077" s="213" t="s">
        <v>95</v>
      </c>
      <c r="E16077" s="213">
        <v>552</v>
      </c>
      <c r="F16077" s="213" t="s">
        <v>242</v>
      </c>
    </row>
    <row r="16078" spans="1:6" x14ac:dyDescent="0.3">
      <c r="A16078" s="213">
        <v>2016</v>
      </c>
      <c r="B16078" s="213" t="s">
        <v>93</v>
      </c>
      <c r="C16078" s="213" t="s">
        <v>81</v>
      </c>
      <c r="D16078" s="213" t="s">
        <v>30</v>
      </c>
      <c r="E16078" s="213">
        <v>72</v>
      </c>
      <c r="F16078" s="213" t="s">
        <v>242</v>
      </c>
    </row>
    <row r="16079" spans="1:6" x14ac:dyDescent="0.3">
      <c r="A16079" s="213">
        <v>2016</v>
      </c>
      <c r="B16079" s="213" t="s">
        <v>93</v>
      </c>
      <c r="C16079" s="213" t="s">
        <v>81</v>
      </c>
      <c r="D16079" s="213" t="s">
        <v>281</v>
      </c>
      <c r="E16079" s="292">
        <v>1493</v>
      </c>
      <c r="F16079" s="213" t="s">
        <v>242</v>
      </c>
    </row>
    <row r="16080" spans="1:6" x14ac:dyDescent="0.3">
      <c r="A16080" s="213">
        <v>2016</v>
      </c>
      <c r="B16080" s="213" t="s">
        <v>93</v>
      </c>
      <c r="C16080" s="213" t="s">
        <v>81</v>
      </c>
      <c r="D16080" s="213" t="s">
        <v>282</v>
      </c>
      <c r="E16080" s="213">
        <v>107</v>
      </c>
      <c r="F16080" s="213" t="s">
        <v>242</v>
      </c>
    </row>
    <row r="16081" spans="1:6" x14ac:dyDescent="0.3">
      <c r="A16081" s="213">
        <v>2016</v>
      </c>
      <c r="B16081" s="213" t="s">
        <v>93</v>
      </c>
      <c r="C16081" s="213" t="s">
        <v>81</v>
      </c>
      <c r="D16081" s="213" t="s">
        <v>145</v>
      </c>
      <c r="E16081" s="292">
        <v>6925</v>
      </c>
      <c r="F16081" s="213" t="s">
        <v>242</v>
      </c>
    </row>
    <row r="16082" spans="1:6" x14ac:dyDescent="0.3">
      <c r="A16082" s="213">
        <v>2016</v>
      </c>
      <c r="B16082" s="213" t="s">
        <v>93</v>
      </c>
      <c r="C16082" s="213" t="s">
        <v>81</v>
      </c>
      <c r="D16082" s="213" t="s">
        <v>146</v>
      </c>
      <c r="E16082" s="292">
        <v>3554</v>
      </c>
      <c r="F16082" s="213" t="s">
        <v>242</v>
      </c>
    </row>
    <row r="16083" spans="1:6" x14ac:dyDescent="0.3">
      <c r="A16083" s="213">
        <v>2016</v>
      </c>
      <c r="B16083" s="213" t="s">
        <v>93</v>
      </c>
      <c r="C16083" s="213" t="s">
        <v>81</v>
      </c>
      <c r="D16083" s="213" t="s">
        <v>147</v>
      </c>
      <c r="E16083" s="292">
        <v>8072</v>
      </c>
      <c r="F16083" s="213" t="s">
        <v>242</v>
      </c>
    </row>
    <row r="16084" spans="1:6" x14ac:dyDescent="0.3">
      <c r="A16084" s="213">
        <v>2016</v>
      </c>
      <c r="B16084" s="213" t="s">
        <v>93</v>
      </c>
      <c r="C16084" s="213" t="s">
        <v>90</v>
      </c>
      <c r="D16084" s="213" t="s">
        <v>59</v>
      </c>
      <c r="E16084" s="213">
        <v>64</v>
      </c>
      <c r="F16084" s="213" t="s">
        <v>242</v>
      </c>
    </row>
    <row r="16085" spans="1:6" x14ac:dyDescent="0.3">
      <c r="A16085" s="213">
        <v>2016</v>
      </c>
      <c r="B16085" s="213" t="s">
        <v>93</v>
      </c>
      <c r="C16085" s="213" t="s">
        <v>90</v>
      </c>
      <c r="D16085" s="213" t="s">
        <v>79</v>
      </c>
      <c r="E16085" s="213">
        <v>801</v>
      </c>
      <c r="F16085" s="213" t="s">
        <v>242</v>
      </c>
    </row>
    <row r="16086" spans="1:6" x14ac:dyDescent="0.3">
      <c r="A16086" s="213">
        <v>2016</v>
      </c>
      <c r="B16086" s="213" t="s">
        <v>93</v>
      </c>
      <c r="C16086" s="213" t="s">
        <v>90</v>
      </c>
      <c r="D16086" s="213" t="s">
        <v>17</v>
      </c>
      <c r="E16086" s="213">
        <v>475</v>
      </c>
      <c r="F16086" s="213" t="s">
        <v>242</v>
      </c>
    </row>
    <row r="16087" spans="1:6" x14ac:dyDescent="0.3">
      <c r="A16087" s="213">
        <v>2016</v>
      </c>
      <c r="B16087" s="213" t="s">
        <v>93</v>
      </c>
      <c r="C16087" s="213" t="s">
        <v>90</v>
      </c>
      <c r="D16087" s="213" t="s">
        <v>274</v>
      </c>
      <c r="E16087" s="213">
        <v>58</v>
      </c>
      <c r="F16087" s="213" t="s">
        <v>242</v>
      </c>
    </row>
    <row r="16088" spans="1:6" x14ac:dyDescent="0.3">
      <c r="A16088" s="213">
        <v>2016</v>
      </c>
      <c r="B16088" s="213" t="s">
        <v>93</v>
      </c>
      <c r="C16088" s="213" t="s">
        <v>90</v>
      </c>
      <c r="D16088" s="213" t="s">
        <v>66</v>
      </c>
      <c r="E16088" s="213">
        <v>125</v>
      </c>
      <c r="F16088" s="213" t="s">
        <v>242</v>
      </c>
    </row>
    <row r="16089" spans="1:6" x14ac:dyDescent="0.3">
      <c r="A16089" s="213">
        <v>2016</v>
      </c>
      <c r="B16089" s="213" t="s">
        <v>93</v>
      </c>
      <c r="C16089" s="213" t="s">
        <v>90</v>
      </c>
      <c r="D16089" s="213" t="s">
        <v>283</v>
      </c>
      <c r="E16089" s="213">
        <v>47</v>
      </c>
      <c r="F16089" s="213" t="s">
        <v>242</v>
      </c>
    </row>
    <row r="16090" spans="1:6" x14ac:dyDescent="0.3">
      <c r="A16090" s="213">
        <v>2016</v>
      </c>
      <c r="B16090" s="213" t="s">
        <v>93</v>
      </c>
      <c r="C16090" s="213" t="s">
        <v>90</v>
      </c>
      <c r="D16090" s="213" t="s">
        <v>11</v>
      </c>
      <c r="E16090" s="213">
        <v>828</v>
      </c>
      <c r="F16090" s="213" t="s">
        <v>242</v>
      </c>
    </row>
    <row r="16091" spans="1:6" x14ac:dyDescent="0.3">
      <c r="A16091" s="213">
        <v>2016</v>
      </c>
      <c r="B16091" s="213" t="s">
        <v>93</v>
      </c>
      <c r="C16091" s="213" t="s">
        <v>90</v>
      </c>
      <c r="D16091" s="213" t="s">
        <v>56</v>
      </c>
      <c r="E16091" s="213">
        <v>222</v>
      </c>
      <c r="F16091" s="213" t="s">
        <v>242</v>
      </c>
    </row>
    <row r="16092" spans="1:6" x14ac:dyDescent="0.3">
      <c r="A16092" s="213">
        <v>2016</v>
      </c>
      <c r="B16092" s="213" t="s">
        <v>93</v>
      </c>
      <c r="C16092" s="213" t="s">
        <v>90</v>
      </c>
      <c r="D16092" s="213" t="s">
        <v>29</v>
      </c>
      <c r="E16092" s="213">
        <v>209</v>
      </c>
      <c r="F16092" s="213" t="s">
        <v>242</v>
      </c>
    </row>
    <row r="16093" spans="1:6" x14ac:dyDescent="0.3">
      <c r="A16093" s="213">
        <v>2016</v>
      </c>
      <c r="B16093" s="213" t="s">
        <v>93</v>
      </c>
      <c r="C16093" s="213" t="s">
        <v>90</v>
      </c>
      <c r="D16093" s="213" t="s">
        <v>47</v>
      </c>
      <c r="E16093" s="213">
        <v>538</v>
      </c>
      <c r="F16093" s="213" t="s">
        <v>242</v>
      </c>
    </row>
    <row r="16094" spans="1:6" x14ac:dyDescent="0.3">
      <c r="A16094" s="213">
        <v>2016</v>
      </c>
      <c r="B16094" s="213" t="s">
        <v>93</v>
      </c>
      <c r="C16094" s="213" t="s">
        <v>90</v>
      </c>
      <c r="D16094" s="213" t="s">
        <v>57</v>
      </c>
      <c r="E16094" s="213">
        <v>96</v>
      </c>
      <c r="F16094" s="213" t="s">
        <v>242</v>
      </c>
    </row>
    <row r="16095" spans="1:6" x14ac:dyDescent="0.3">
      <c r="A16095" s="213">
        <v>2016</v>
      </c>
      <c r="B16095" s="213" t="s">
        <v>93</v>
      </c>
      <c r="C16095" s="213" t="s">
        <v>90</v>
      </c>
      <c r="D16095" s="213" t="s">
        <v>74</v>
      </c>
      <c r="E16095" s="213">
        <v>614</v>
      </c>
      <c r="F16095" s="213" t="s">
        <v>242</v>
      </c>
    </row>
    <row r="16096" spans="1:6" x14ac:dyDescent="0.3">
      <c r="A16096" s="213">
        <v>2016</v>
      </c>
      <c r="B16096" s="213" t="s">
        <v>93</v>
      </c>
      <c r="C16096" s="213" t="s">
        <v>90</v>
      </c>
      <c r="D16096" s="213" t="s">
        <v>53</v>
      </c>
      <c r="E16096" s="213">
        <v>60</v>
      </c>
      <c r="F16096" s="213" t="s">
        <v>242</v>
      </c>
    </row>
    <row r="16097" spans="1:6" x14ac:dyDescent="0.3">
      <c r="A16097" s="213">
        <v>2016</v>
      </c>
      <c r="B16097" s="213" t="s">
        <v>93</v>
      </c>
      <c r="C16097" s="213" t="s">
        <v>90</v>
      </c>
      <c r="D16097" s="213" t="s">
        <v>33</v>
      </c>
      <c r="E16097" s="213">
        <v>138</v>
      </c>
      <c r="F16097" s="213" t="s">
        <v>242</v>
      </c>
    </row>
    <row r="16098" spans="1:6" x14ac:dyDescent="0.3">
      <c r="A16098" s="213">
        <v>2016</v>
      </c>
      <c r="B16098" s="213" t="s">
        <v>93</v>
      </c>
      <c r="C16098" s="213" t="s">
        <v>90</v>
      </c>
      <c r="D16098" s="213" t="s">
        <v>60</v>
      </c>
      <c r="E16098" s="213">
        <v>201</v>
      </c>
      <c r="F16098" s="213" t="s">
        <v>242</v>
      </c>
    </row>
    <row r="16099" spans="1:6" x14ac:dyDescent="0.3">
      <c r="A16099" s="213">
        <v>2016</v>
      </c>
      <c r="B16099" s="213" t="s">
        <v>93</v>
      </c>
      <c r="C16099" s="213" t="s">
        <v>90</v>
      </c>
      <c r="D16099" s="213" t="s">
        <v>25</v>
      </c>
      <c r="E16099" s="213">
        <v>596</v>
      </c>
      <c r="F16099" s="213" t="s">
        <v>242</v>
      </c>
    </row>
    <row r="16100" spans="1:6" x14ac:dyDescent="0.3">
      <c r="A16100" s="213">
        <v>2016</v>
      </c>
      <c r="B16100" s="213" t="s">
        <v>93</v>
      </c>
      <c r="C16100" s="213" t="s">
        <v>90</v>
      </c>
      <c r="D16100" s="213" t="s">
        <v>7</v>
      </c>
      <c r="E16100" s="213">
        <v>643</v>
      </c>
      <c r="F16100" s="213" t="s">
        <v>242</v>
      </c>
    </row>
    <row r="16101" spans="1:6" x14ac:dyDescent="0.3">
      <c r="A16101" s="213">
        <v>2016</v>
      </c>
      <c r="B16101" s="213" t="s">
        <v>93</v>
      </c>
      <c r="C16101" s="213" t="s">
        <v>90</v>
      </c>
      <c r="D16101" s="213" t="s">
        <v>36</v>
      </c>
      <c r="E16101" s="213">
        <v>206</v>
      </c>
      <c r="F16101" s="213" t="s">
        <v>242</v>
      </c>
    </row>
    <row r="16102" spans="1:6" x14ac:dyDescent="0.3">
      <c r="A16102" s="213">
        <v>2016</v>
      </c>
      <c r="B16102" s="213" t="s">
        <v>93</v>
      </c>
      <c r="C16102" s="213" t="s">
        <v>90</v>
      </c>
      <c r="D16102" s="213" t="s">
        <v>21</v>
      </c>
      <c r="E16102" s="213">
        <v>202</v>
      </c>
      <c r="F16102" s="213" t="s">
        <v>242</v>
      </c>
    </row>
    <row r="16103" spans="1:6" x14ac:dyDescent="0.3">
      <c r="A16103" s="213">
        <v>2016</v>
      </c>
      <c r="B16103" s="213" t="s">
        <v>93</v>
      </c>
      <c r="C16103" s="213" t="s">
        <v>90</v>
      </c>
      <c r="D16103" s="213" t="s">
        <v>16</v>
      </c>
      <c r="E16103" s="213">
        <v>484</v>
      </c>
      <c r="F16103" s="213" t="s">
        <v>242</v>
      </c>
    </row>
    <row r="16104" spans="1:6" x14ac:dyDescent="0.3">
      <c r="A16104" s="213">
        <v>2016</v>
      </c>
      <c r="B16104" s="213" t="s">
        <v>93</v>
      </c>
      <c r="C16104" s="213" t="s">
        <v>90</v>
      </c>
      <c r="D16104" s="213" t="s">
        <v>2</v>
      </c>
      <c r="E16104" s="292">
        <v>1117</v>
      </c>
      <c r="F16104" s="213" t="s">
        <v>242</v>
      </c>
    </row>
    <row r="16105" spans="1:6" x14ac:dyDescent="0.3">
      <c r="A16105" s="213">
        <v>2016</v>
      </c>
      <c r="B16105" s="213" t="s">
        <v>93</v>
      </c>
      <c r="C16105" s="213" t="s">
        <v>90</v>
      </c>
      <c r="D16105" s="213" t="s">
        <v>4</v>
      </c>
      <c r="E16105" s="292">
        <v>1240</v>
      </c>
      <c r="F16105" s="213" t="s">
        <v>242</v>
      </c>
    </row>
    <row r="16106" spans="1:6" x14ac:dyDescent="0.3">
      <c r="A16106" s="213">
        <v>2016</v>
      </c>
      <c r="B16106" s="213" t="s">
        <v>93</v>
      </c>
      <c r="C16106" s="213" t="s">
        <v>90</v>
      </c>
      <c r="D16106" s="213" t="s">
        <v>38</v>
      </c>
      <c r="E16106" s="213">
        <v>76</v>
      </c>
      <c r="F16106" s="213" t="s">
        <v>242</v>
      </c>
    </row>
    <row r="16107" spans="1:6" x14ac:dyDescent="0.3">
      <c r="A16107" s="213">
        <v>2016</v>
      </c>
      <c r="B16107" s="213" t="s">
        <v>93</v>
      </c>
      <c r="C16107" s="213" t="s">
        <v>90</v>
      </c>
      <c r="D16107" s="213" t="s">
        <v>275</v>
      </c>
      <c r="E16107" s="213">
        <v>108</v>
      </c>
      <c r="F16107" s="213" t="s">
        <v>242</v>
      </c>
    </row>
    <row r="16108" spans="1:6" x14ac:dyDescent="0.3">
      <c r="A16108" s="213">
        <v>2016</v>
      </c>
      <c r="B16108" s="213" t="s">
        <v>93</v>
      </c>
      <c r="C16108" s="213" t="s">
        <v>90</v>
      </c>
      <c r="D16108" s="213" t="s">
        <v>8</v>
      </c>
      <c r="E16108" s="213">
        <v>339</v>
      </c>
      <c r="F16108" s="213" t="s">
        <v>242</v>
      </c>
    </row>
    <row r="16109" spans="1:6" x14ac:dyDescent="0.3">
      <c r="A16109" s="213">
        <v>2016</v>
      </c>
      <c r="B16109" s="213" t="s">
        <v>93</v>
      </c>
      <c r="C16109" s="213" t="s">
        <v>90</v>
      </c>
      <c r="D16109" s="213" t="s">
        <v>78</v>
      </c>
      <c r="E16109" s="213">
        <v>514</v>
      </c>
      <c r="F16109" s="213" t="s">
        <v>242</v>
      </c>
    </row>
    <row r="16110" spans="1:6" x14ac:dyDescent="0.3">
      <c r="A16110" s="213">
        <v>2016</v>
      </c>
      <c r="B16110" s="213" t="s">
        <v>93</v>
      </c>
      <c r="C16110" s="213" t="s">
        <v>90</v>
      </c>
      <c r="D16110" s="213" t="s">
        <v>27</v>
      </c>
      <c r="E16110" s="213">
        <v>414</v>
      </c>
      <c r="F16110" s="213" t="s">
        <v>242</v>
      </c>
    </row>
    <row r="16111" spans="1:6" x14ac:dyDescent="0.3">
      <c r="A16111" s="213">
        <v>2016</v>
      </c>
      <c r="B16111" s="213" t="s">
        <v>93</v>
      </c>
      <c r="C16111" s="213" t="s">
        <v>90</v>
      </c>
      <c r="D16111" s="213" t="s">
        <v>13</v>
      </c>
      <c r="E16111" s="213">
        <v>192</v>
      </c>
      <c r="F16111" s="213" t="s">
        <v>242</v>
      </c>
    </row>
    <row r="16112" spans="1:6" x14ac:dyDescent="0.3">
      <c r="A16112" s="213">
        <v>2016</v>
      </c>
      <c r="B16112" s="213" t="s">
        <v>93</v>
      </c>
      <c r="C16112" s="213" t="s">
        <v>90</v>
      </c>
      <c r="D16112" s="213" t="s">
        <v>70</v>
      </c>
      <c r="E16112" s="213">
        <v>551</v>
      </c>
      <c r="F16112" s="213" t="s">
        <v>242</v>
      </c>
    </row>
    <row r="16113" spans="1:6" x14ac:dyDescent="0.3">
      <c r="A16113" s="213">
        <v>2016</v>
      </c>
      <c r="B16113" s="213" t="s">
        <v>93</v>
      </c>
      <c r="C16113" s="213" t="s">
        <v>90</v>
      </c>
      <c r="D16113" s="213" t="s">
        <v>72</v>
      </c>
      <c r="E16113" s="213">
        <v>130</v>
      </c>
      <c r="F16113" s="213" t="s">
        <v>242</v>
      </c>
    </row>
    <row r="16114" spans="1:6" x14ac:dyDescent="0.3">
      <c r="A16114" s="213">
        <v>2016</v>
      </c>
      <c r="B16114" s="213" t="s">
        <v>93</v>
      </c>
      <c r="C16114" s="213" t="s">
        <v>90</v>
      </c>
      <c r="D16114" s="213" t="s">
        <v>276</v>
      </c>
      <c r="E16114" s="213">
        <v>57</v>
      </c>
      <c r="F16114" s="213" t="s">
        <v>242</v>
      </c>
    </row>
    <row r="16115" spans="1:6" x14ac:dyDescent="0.3">
      <c r="A16115" s="213">
        <v>2016</v>
      </c>
      <c r="B16115" s="213" t="s">
        <v>93</v>
      </c>
      <c r="C16115" s="213" t="s">
        <v>90</v>
      </c>
      <c r="D16115" s="213" t="s">
        <v>6</v>
      </c>
      <c r="E16115" s="292">
        <v>1223</v>
      </c>
      <c r="F16115" s="213" t="s">
        <v>242</v>
      </c>
    </row>
    <row r="16116" spans="1:6" x14ac:dyDescent="0.3">
      <c r="A16116" s="213">
        <v>2016</v>
      </c>
      <c r="B16116" s="213" t="s">
        <v>93</v>
      </c>
      <c r="C16116" s="213" t="s">
        <v>90</v>
      </c>
      <c r="D16116" s="213" t="s">
        <v>62</v>
      </c>
      <c r="E16116" s="213">
        <v>340</v>
      </c>
      <c r="F16116" s="213" t="s">
        <v>242</v>
      </c>
    </row>
    <row r="16117" spans="1:6" x14ac:dyDescent="0.3">
      <c r="A16117" s="213">
        <v>2016</v>
      </c>
      <c r="B16117" s="213" t="s">
        <v>93</v>
      </c>
      <c r="C16117" s="213" t="s">
        <v>90</v>
      </c>
      <c r="D16117" s="213" t="s">
        <v>5</v>
      </c>
      <c r="E16117" s="213">
        <v>845</v>
      </c>
      <c r="F16117" s="213" t="s">
        <v>242</v>
      </c>
    </row>
    <row r="16118" spans="1:6" x14ac:dyDescent="0.3">
      <c r="A16118" s="213">
        <v>2016</v>
      </c>
      <c r="B16118" s="213" t="s">
        <v>93</v>
      </c>
      <c r="C16118" s="213" t="s">
        <v>90</v>
      </c>
      <c r="D16118" s="213" t="s">
        <v>76</v>
      </c>
      <c r="E16118" s="213">
        <v>441</v>
      </c>
      <c r="F16118" s="213" t="s">
        <v>242</v>
      </c>
    </row>
    <row r="16119" spans="1:6" x14ac:dyDescent="0.3">
      <c r="A16119" s="213">
        <v>2016</v>
      </c>
      <c r="B16119" s="213" t="s">
        <v>93</v>
      </c>
      <c r="C16119" s="213" t="s">
        <v>90</v>
      </c>
      <c r="D16119" s="213" t="s">
        <v>63</v>
      </c>
      <c r="E16119" s="213">
        <v>79</v>
      </c>
      <c r="F16119" s="213" t="s">
        <v>242</v>
      </c>
    </row>
    <row r="16120" spans="1:6" x14ac:dyDescent="0.3">
      <c r="A16120" s="213">
        <v>2016</v>
      </c>
      <c r="B16120" s="213" t="s">
        <v>93</v>
      </c>
      <c r="C16120" s="213" t="s">
        <v>90</v>
      </c>
      <c r="D16120" s="213" t="s">
        <v>277</v>
      </c>
      <c r="E16120" s="213">
        <v>53</v>
      </c>
      <c r="F16120" s="213" t="s">
        <v>242</v>
      </c>
    </row>
    <row r="16121" spans="1:6" x14ac:dyDescent="0.3">
      <c r="A16121" s="213">
        <v>2016</v>
      </c>
      <c r="B16121" s="213" t="s">
        <v>93</v>
      </c>
      <c r="C16121" s="213" t="s">
        <v>90</v>
      </c>
      <c r="D16121" s="213" t="s">
        <v>43</v>
      </c>
      <c r="E16121" s="213">
        <v>108</v>
      </c>
      <c r="F16121" s="213" t="s">
        <v>242</v>
      </c>
    </row>
    <row r="16122" spans="1:6" x14ac:dyDescent="0.3">
      <c r="A16122" s="213">
        <v>2016</v>
      </c>
      <c r="B16122" s="213" t="s">
        <v>93</v>
      </c>
      <c r="C16122" s="213" t="s">
        <v>90</v>
      </c>
      <c r="D16122" s="213" t="s">
        <v>65</v>
      </c>
      <c r="E16122" s="213">
        <v>116</v>
      </c>
      <c r="F16122" s="213" t="s">
        <v>242</v>
      </c>
    </row>
    <row r="16123" spans="1:6" x14ac:dyDescent="0.3">
      <c r="A16123" s="213">
        <v>2016</v>
      </c>
      <c r="B16123" s="213" t="s">
        <v>93</v>
      </c>
      <c r="C16123" s="213" t="s">
        <v>90</v>
      </c>
      <c r="D16123" s="213" t="s">
        <v>22</v>
      </c>
      <c r="E16123" s="213">
        <v>190</v>
      </c>
      <c r="F16123" s="213" t="s">
        <v>242</v>
      </c>
    </row>
    <row r="16124" spans="1:6" x14ac:dyDescent="0.3">
      <c r="A16124" s="213">
        <v>2016</v>
      </c>
      <c r="B16124" s="213" t="s">
        <v>93</v>
      </c>
      <c r="C16124" s="213" t="s">
        <v>90</v>
      </c>
      <c r="D16124" s="213" t="s">
        <v>61</v>
      </c>
      <c r="E16124" s="213">
        <v>76</v>
      </c>
      <c r="F16124" s="213" t="s">
        <v>242</v>
      </c>
    </row>
    <row r="16125" spans="1:6" x14ac:dyDescent="0.3">
      <c r="A16125" s="213">
        <v>2016</v>
      </c>
      <c r="B16125" s="213" t="s">
        <v>93</v>
      </c>
      <c r="C16125" s="213" t="s">
        <v>90</v>
      </c>
      <c r="D16125" s="213" t="s">
        <v>23</v>
      </c>
      <c r="E16125" s="213">
        <v>216</v>
      </c>
      <c r="F16125" s="213" t="s">
        <v>242</v>
      </c>
    </row>
    <row r="16126" spans="1:6" x14ac:dyDescent="0.3">
      <c r="A16126" s="213">
        <v>2016</v>
      </c>
      <c r="B16126" s="213" t="s">
        <v>93</v>
      </c>
      <c r="C16126" s="213" t="s">
        <v>90</v>
      </c>
      <c r="D16126" s="213" t="s">
        <v>12</v>
      </c>
      <c r="E16126" s="213">
        <v>136</v>
      </c>
      <c r="F16126" s="213" t="s">
        <v>242</v>
      </c>
    </row>
    <row r="16127" spans="1:6" x14ac:dyDescent="0.3">
      <c r="A16127" s="213">
        <v>2016</v>
      </c>
      <c r="B16127" s="213" t="s">
        <v>93</v>
      </c>
      <c r="C16127" s="213" t="s">
        <v>90</v>
      </c>
      <c r="D16127" s="213" t="s">
        <v>278</v>
      </c>
      <c r="E16127" s="213">
        <v>288</v>
      </c>
      <c r="F16127" s="213" t="s">
        <v>242</v>
      </c>
    </row>
    <row r="16128" spans="1:6" x14ac:dyDescent="0.3">
      <c r="A16128" s="213">
        <v>2016</v>
      </c>
      <c r="B16128" s="213" t="s">
        <v>93</v>
      </c>
      <c r="C16128" s="213" t="s">
        <v>90</v>
      </c>
      <c r="D16128" s="213" t="s">
        <v>19</v>
      </c>
      <c r="E16128" s="213">
        <v>250</v>
      </c>
      <c r="F16128" s="213" t="s">
        <v>242</v>
      </c>
    </row>
    <row r="16129" spans="1:6" x14ac:dyDescent="0.3">
      <c r="A16129" s="213">
        <v>2016</v>
      </c>
      <c r="B16129" s="213" t="s">
        <v>93</v>
      </c>
      <c r="C16129" s="213" t="s">
        <v>90</v>
      </c>
      <c r="D16129" s="213" t="s">
        <v>45</v>
      </c>
      <c r="E16129" s="213">
        <v>57</v>
      </c>
      <c r="F16129" s="213" t="s">
        <v>242</v>
      </c>
    </row>
    <row r="16130" spans="1:6" x14ac:dyDescent="0.3">
      <c r="A16130" s="213">
        <v>2016</v>
      </c>
      <c r="B16130" s="213" t="s">
        <v>93</v>
      </c>
      <c r="C16130" s="213" t="s">
        <v>90</v>
      </c>
      <c r="D16130" s="213" t="s">
        <v>48</v>
      </c>
      <c r="E16130" s="213">
        <v>213</v>
      </c>
      <c r="F16130" s="213" t="s">
        <v>242</v>
      </c>
    </row>
    <row r="16131" spans="1:6" x14ac:dyDescent="0.3">
      <c r="A16131" s="213">
        <v>2016</v>
      </c>
      <c r="B16131" s="213" t="s">
        <v>93</v>
      </c>
      <c r="C16131" s="213" t="s">
        <v>90</v>
      </c>
      <c r="D16131" s="213" t="s">
        <v>34</v>
      </c>
      <c r="E16131" s="213">
        <v>73</v>
      </c>
      <c r="F16131" s="213" t="s">
        <v>242</v>
      </c>
    </row>
    <row r="16132" spans="1:6" x14ac:dyDescent="0.3">
      <c r="A16132" s="213">
        <v>2016</v>
      </c>
      <c r="B16132" s="213" t="s">
        <v>93</v>
      </c>
      <c r="C16132" s="213" t="s">
        <v>90</v>
      </c>
      <c r="D16132" s="213" t="s">
        <v>3</v>
      </c>
      <c r="E16132" s="292">
        <v>1031</v>
      </c>
      <c r="F16132" s="213" t="s">
        <v>242</v>
      </c>
    </row>
    <row r="16133" spans="1:6" x14ac:dyDescent="0.3">
      <c r="A16133" s="213">
        <v>2016</v>
      </c>
      <c r="B16133" s="213" t="s">
        <v>93</v>
      </c>
      <c r="C16133" s="213" t="s">
        <v>90</v>
      </c>
      <c r="D16133" s="213" t="s">
        <v>80</v>
      </c>
      <c r="E16133" s="213">
        <v>413</v>
      </c>
      <c r="F16133" s="213" t="s">
        <v>242</v>
      </c>
    </row>
    <row r="16134" spans="1:6" x14ac:dyDescent="0.3">
      <c r="A16134" s="213">
        <v>2016</v>
      </c>
      <c r="B16134" s="213" t="s">
        <v>93</v>
      </c>
      <c r="C16134" s="213" t="s">
        <v>90</v>
      </c>
      <c r="D16134" s="213" t="s">
        <v>39</v>
      </c>
      <c r="E16134" s="213">
        <v>145</v>
      </c>
      <c r="F16134" s="213" t="s">
        <v>242</v>
      </c>
    </row>
    <row r="16135" spans="1:6" x14ac:dyDescent="0.3">
      <c r="A16135" s="213">
        <v>2016</v>
      </c>
      <c r="B16135" s="213" t="s">
        <v>93</v>
      </c>
      <c r="C16135" s="213" t="s">
        <v>90</v>
      </c>
      <c r="D16135" s="213" t="s">
        <v>14</v>
      </c>
      <c r="E16135" s="213">
        <v>636</v>
      </c>
      <c r="F16135" s="213" t="s">
        <v>242</v>
      </c>
    </row>
    <row r="16136" spans="1:6" x14ac:dyDescent="0.3">
      <c r="A16136" s="213">
        <v>2016</v>
      </c>
      <c r="B16136" s="213" t="s">
        <v>93</v>
      </c>
      <c r="C16136" s="213" t="s">
        <v>90</v>
      </c>
      <c r="D16136" s="213" t="s">
        <v>68</v>
      </c>
      <c r="E16136" s="213">
        <v>140</v>
      </c>
      <c r="F16136" s="213" t="s">
        <v>242</v>
      </c>
    </row>
    <row r="16137" spans="1:6" x14ac:dyDescent="0.3">
      <c r="A16137" s="213">
        <v>2016</v>
      </c>
      <c r="B16137" s="213" t="s">
        <v>93</v>
      </c>
      <c r="C16137" s="213" t="s">
        <v>90</v>
      </c>
      <c r="D16137" s="213" t="s">
        <v>69</v>
      </c>
      <c r="E16137" s="213">
        <v>129</v>
      </c>
      <c r="F16137" s="213" t="s">
        <v>242</v>
      </c>
    </row>
    <row r="16138" spans="1:6" x14ac:dyDescent="0.3">
      <c r="A16138" s="213">
        <v>2016</v>
      </c>
      <c r="B16138" s="213" t="s">
        <v>93</v>
      </c>
      <c r="C16138" s="213" t="s">
        <v>90</v>
      </c>
      <c r="D16138" s="213" t="s">
        <v>279</v>
      </c>
      <c r="E16138" s="213">
        <v>56</v>
      </c>
      <c r="F16138" s="213" t="s">
        <v>242</v>
      </c>
    </row>
    <row r="16139" spans="1:6" x14ac:dyDescent="0.3">
      <c r="A16139" s="213">
        <v>2016</v>
      </c>
      <c r="B16139" s="213" t="s">
        <v>93</v>
      </c>
      <c r="C16139" s="213" t="s">
        <v>90</v>
      </c>
      <c r="D16139" s="213" t="s">
        <v>24</v>
      </c>
      <c r="E16139" s="213">
        <v>773</v>
      </c>
      <c r="F16139" s="213" t="s">
        <v>242</v>
      </c>
    </row>
    <row r="16140" spans="1:6" x14ac:dyDescent="0.3">
      <c r="A16140" s="213">
        <v>2016</v>
      </c>
      <c r="B16140" s="213" t="s">
        <v>93</v>
      </c>
      <c r="C16140" s="213" t="s">
        <v>90</v>
      </c>
      <c r="D16140" s="213" t="s">
        <v>9</v>
      </c>
      <c r="E16140" s="213">
        <v>475</v>
      </c>
      <c r="F16140" s="213" t="s">
        <v>242</v>
      </c>
    </row>
    <row r="16141" spans="1:6" x14ac:dyDescent="0.3">
      <c r="A16141" s="213">
        <v>2016</v>
      </c>
      <c r="B16141" s="213" t="s">
        <v>93</v>
      </c>
      <c r="C16141" s="213" t="s">
        <v>90</v>
      </c>
      <c r="D16141" s="213" t="s">
        <v>67</v>
      </c>
      <c r="E16141" s="213">
        <v>192</v>
      </c>
      <c r="F16141" s="213" t="s">
        <v>242</v>
      </c>
    </row>
    <row r="16142" spans="1:6" x14ac:dyDescent="0.3">
      <c r="A16142" s="213">
        <v>2016</v>
      </c>
      <c r="B16142" s="213" t="s">
        <v>93</v>
      </c>
      <c r="C16142" s="213" t="s">
        <v>90</v>
      </c>
      <c r="D16142" s="213" t="s">
        <v>28</v>
      </c>
      <c r="E16142" s="213">
        <v>367</v>
      </c>
      <c r="F16142" s="213" t="s">
        <v>242</v>
      </c>
    </row>
    <row r="16143" spans="1:6" x14ac:dyDescent="0.3">
      <c r="A16143" s="213">
        <v>2016</v>
      </c>
      <c r="B16143" s="213" t="s">
        <v>93</v>
      </c>
      <c r="C16143" s="213" t="s">
        <v>90</v>
      </c>
      <c r="D16143" s="213" t="s">
        <v>31</v>
      </c>
      <c r="E16143" s="213">
        <v>181</v>
      </c>
      <c r="F16143" s="213" t="s">
        <v>242</v>
      </c>
    </row>
    <row r="16144" spans="1:6" x14ac:dyDescent="0.3">
      <c r="A16144" s="213">
        <v>2016</v>
      </c>
      <c r="B16144" s="213" t="s">
        <v>93</v>
      </c>
      <c r="C16144" s="213" t="s">
        <v>90</v>
      </c>
      <c r="D16144" s="213" t="s">
        <v>64</v>
      </c>
      <c r="E16144" s="213">
        <v>300</v>
      </c>
      <c r="F16144" s="213" t="s">
        <v>242</v>
      </c>
    </row>
    <row r="16145" spans="1:6" x14ac:dyDescent="0.3">
      <c r="A16145" s="213">
        <v>2016</v>
      </c>
      <c r="B16145" s="213" t="s">
        <v>93</v>
      </c>
      <c r="C16145" s="213" t="s">
        <v>90</v>
      </c>
      <c r="D16145" s="213" t="s">
        <v>280</v>
      </c>
      <c r="E16145" s="213">
        <v>90</v>
      </c>
      <c r="F16145" s="213" t="s">
        <v>242</v>
      </c>
    </row>
    <row r="16146" spans="1:6" x14ac:dyDescent="0.3">
      <c r="A16146" s="213">
        <v>2016</v>
      </c>
      <c r="B16146" s="213" t="s">
        <v>93</v>
      </c>
      <c r="C16146" s="213" t="s">
        <v>90</v>
      </c>
      <c r="D16146" s="213" t="s">
        <v>73</v>
      </c>
      <c r="E16146" s="213">
        <v>440</v>
      </c>
      <c r="F16146" s="213" t="s">
        <v>242</v>
      </c>
    </row>
    <row r="16147" spans="1:6" x14ac:dyDescent="0.3">
      <c r="A16147" s="213">
        <v>2016</v>
      </c>
      <c r="B16147" s="213" t="s">
        <v>93</v>
      </c>
      <c r="C16147" s="213" t="s">
        <v>90</v>
      </c>
      <c r="D16147" s="213" t="s">
        <v>26</v>
      </c>
      <c r="E16147" s="213">
        <v>295</v>
      </c>
      <c r="F16147" s="213" t="s">
        <v>242</v>
      </c>
    </row>
    <row r="16148" spans="1:6" x14ac:dyDescent="0.3">
      <c r="A16148" s="213">
        <v>2016</v>
      </c>
      <c r="B16148" s="213" t="s">
        <v>93</v>
      </c>
      <c r="C16148" s="213" t="s">
        <v>90</v>
      </c>
      <c r="D16148" s="213" t="s">
        <v>32</v>
      </c>
      <c r="E16148" s="213">
        <v>221</v>
      </c>
      <c r="F16148" s="213" t="s">
        <v>242</v>
      </c>
    </row>
    <row r="16149" spans="1:6" x14ac:dyDescent="0.3">
      <c r="A16149" s="213">
        <v>2016</v>
      </c>
      <c r="B16149" s="213" t="s">
        <v>93</v>
      </c>
      <c r="C16149" s="213" t="s">
        <v>90</v>
      </c>
      <c r="D16149" s="213" t="s">
        <v>46</v>
      </c>
      <c r="E16149" s="213">
        <v>525</v>
      </c>
      <c r="F16149" s="213" t="s">
        <v>242</v>
      </c>
    </row>
    <row r="16150" spans="1:6" x14ac:dyDescent="0.3">
      <c r="A16150" s="213">
        <v>2016</v>
      </c>
      <c r="B16150" s="213" t="s">
        <v>93</v>
      </c>
      <c r="C16150" s="213" t="s">
        <v>90</v>
      </c>
      <c r="D16150" s="213" t="s">
        <v>75</v>
      </c>
      <c r="E16150" s="213">
        <v>318</v>
      </c>
      <c r="F16150" s="213" t="s">
        <v>242</v>
      </c>
    </row>
    <row r="16151" spans="1:6" x14ac:dyDescent="0.3">
      <c r="A16151" s="213">
        <v>2016</v>
      </c>
      <c r="B16151" s="213" t="s">
        <v>93</v>
      </c>
      <c r="C16151" s="213" t="s">
        <v>90</v>
      </c>
      <c r="D16151" s="213" t="s">
        <v>10</v>
      </c>
      <c r="E16151" s="213">
        <v>902</v>
      </c>
      <c r="F16151" s="213" t="s">
        <v>242</v>
      </c>
    </row>
    <row r="16152" spans="1:6" x14ac:dyDescent="0.3">
      <c r="A16152" s="213">
        <v>2016</v>
      </c>
      <c r="B16152" s="213" t="s">
        <v>93</v>
      </c>
      <c r="C16152" s="213" t="s">
        <v>90</v>
      </c>
      <c r="D16152" s="213" t="s">
        <v>291</v>
      </c>
      <c r="E16152" s="213">
        <v>75</v>
      </c>
      <c r="F16152" s="213" t="s">
        <v>242</v>
      </c>
    </row>
    <row r="16153" spans="1:6" x14ac:dyDescent="0.3">
      <c r="A16153" s="213">
        <v>2016</v>
      </c>
      <c r="B16153" s="213" t="s">
        <v>93</v>
      </c>
      <c r="C16153" s="213" t="s">
        <v>90</v>
      </c>
      <c r="D16153" s="213" t="s">
        <v>15</v>
      </c>
      <c r="E16153" s="213">
        <v>733</v>
      </c>
      <c r="F16153" s="213" t="s">
        <v>242</v>
      </c>
    </row>
    <row r="16154" spans="1:6" x14ac:dyDescent="0.3">
      <c r="A16154" s="213">
        <v>2016</v>
      </c>
      <c r="B16154" s="213" t="s">
        <v>93</v>
      </c>
      <c r="C16154" s="213" t="s">
        <v>90</v>
      </c>
      <c r="D16154" s="213" t="s">
        <v>18</v>
      </c>
      <c r="E16154" s="213">
        <v>662</v>
      </c>
      <c r="F16154" s="213" t="s">
        <v>242</v>
      </c>
    </row>
    <row r="16155" spans="1:6" x14ac:dyDescent="0.3">
      <c r="A16155" s="213">
        <v>2016</v>
      </c>
      <c r="B16155" s="213" t="s">
        <v>93</v>
      </c>
      <c r="C16155" s="213" t="s">
        <v>90</v>
      </c>
      <c r="D16155" s="213" t="s">
        <v>77</v>
      </c>
      <c r="E16155" s="213">
        <v>231</v>
      </c>
      <c r="F16155" s="213" t="s">
        <v>242</v>
      </c>
    </row>
    <row r="16156" spans="1:6" x14ac:dyDescent="0.3">
      <c r="A16156" s="213">
        <v>2016</v>
      </c>
      <c r="B16156" s="213" t="s">
        <v>93</v>
      </c>
      <c r="C16156" s="213" t="s">
        <v>90</v>
      </c>
      <c r="D16156" s="213" t="s">
        <v>44</v>
      </c>
      <c r="E16156" s="213">
        <v>48</v>
      </c>
      <c r="F16156" s="213" t="s">
        <v>242</v>
      </c>
    </row>
    <row r="16157" spans="1:6" x14ac:dyDescent="0.3">
      <c r="A16157" s="213">
        <v>2016</v>
      </c>
      <c r="B16157" s="213" t="s">
        <v>93</v>
      </c>
      <c r="C16157" s="213" t="s">
        <v>90</v>
      </c>
      <c r="D16157" s="213" t="s">
        <v>71</v>
      </c>
      <c r="E16157" s="213">
        <v>281</v>
      </c>
      <c r="F16157" s="213" t="s">
        <v>242</v>
      </c>
    </row>
    <row r="16158" spans="1:6" x14ac:dyDescent="0.3">
      <c r="A16158" s="213">
        <v>2016</v>
      </c>
      <c r="B16158" s="213" t="s">
        <v>93</v>
      </c>
      <c r="C16158" s="213" t="s">
        <v>90</v>
      </c>
      <c r="D16158" s="213" t="s">
        <v>52</v>
      </c>
      <c r="E16158" s="213">
        <v>71</v>
      </c>
      <c r="F16158" s="213" t="s">
        <v>242</v>
      </c>
    </row>
    <row r="16159" spans="1:6" x14ac:dyDescent="0.3">
      <c r="A16159" s="213">
        <v>2016</v>
      </c>
      <c r="B16159" s="213" t="s">
        <v>93</v>
      </c>
      <c r="C16159" s="213" t="s">
        <v>90</v>
      </c>
      <c r="D16159" s="213" t="s">
        <v>20</v>
      </c>
      <c r="E16159" s="213">
        <v>451</v>
      </c>
      <c r="F16159" s="213" t="s">
        <v>242</v>
      </c>
    </row>
    <row r="16160" spans="1:6" x14ac:dyDescent="0.3">
      <c r="A16160" s="213">
        <v>2016</v>
      </c>
      <c r="B16160" s="213" t="s">
        <v>93</v>
      </c>
      <c r="C16160" s="213" t="s">
        <v>90</v>
      </c>
      <c r="D16160" s="213" t="s">
        <v>95</v>
      </c>
      <c r="E16160" s="213">
        <v>695</v>
      </c>
      <c r="F16160" s="213" t="s">
        <v>242</v>
      </c>
    </row>
    <row r="16161" spans="1:6" x14ac:dyDescent="0.3">
      <c r="A16161" s="213">
        <v>2016</v>
      </c>
      <c r="B16161" s="213" t="s">
        <v>93</v>
      </c>
      <c r="C16161" s="213" t="s">
        <v>90</v>
      </c>
      <c r="D16161" s="213" t="s">
        <v>30</v>
      </c>
      <c r="E16161" s="213">
        <v>64</v>
      </c>
      <c r="F16161" s="213" t="s">
        <v>242</v>
      </c>
    </row>
    <row r="16162" spans="1:6" x14ac:dyDescent="0.3">
      <c r="A16162" s="213">
        <v>2016</v>
      </c>
      <c r="B16162" s="213" t="s">
        <v>93</v>
      </c>
      <c r="C16162" s="213" t="s">
        <v>90</v>
      </c>
      <c r="D16162" s="213" t="s">
        <v>281</v>
      </c>
      <c r="E16162" s="292">
        <v>1803</v>
      </c>
      <c r="F16162" s="213" t="s">
        <v>242</v>
      </c>
    </row>
    <row r="16163" spans="1:6" x14ac:dyDescent="0.3">
      <c r="A16163" s="213">
        <v>2016</v>
      </c>
      <c r="B16163" s="213" t="s">
        <v>93</v>
      </c>
      <c r="C16163" s="213" t="s">
        <v>90</v>
      </c>
      <c r="D16163" s="213" t="s">
        <v>282</v>
      </c>
      <c r="E16163" s="213">
        <v>142</v>
      </c>
      <c r="F16163" s="213" t="s">
        <v>242</v>
      </c>
    </row>
    <row r="16164" spans="1:6" x14ac:dyDescent="0.3">
      <c r="A16164" s="213">
        <v>2016</v>
      </c>
      <c r="B16164" s="213" t="s">
        <v>93</v>
      </c>
      <c r="C16164" s="213" t="s">
        <v>90</v>
      </c>
      <c r="D16164" s="213" t="s">
        <v>145</v>
      </c>
      <c r="E16164" s="292">
        <v>8362</v>
      </c>
      <c r="F16164" s="213" t="s">
        <v>242</v>
      </c>
    </row>
    <row r="16165" spans="1:6" x14ac:dyDescent="0.3">
      <c r="A16165" s="213">
        <v>2016</v>
      </c>
      <c r="B16165" s="213" t="s">
        <v>93</v>
      </c>
      <c r="C16165" s="213" t="s">
        <v>90</v>
      </c>
      <c r="D16165" s="213" t="s">
        <v>146</v>
      </c>
      <c r="E16165" s="292">
        <v>4346</v>
      </c>
      <c r="F16165" s="213" t="s">
        <v>242</v>
      </c>
    </row>
    <row r="16166" spans="1:6" x14ac:dyDescent="0.3">
      <c r="A16166" s="213">
        <v>2016</v>
      </c>
      <c r="B16166" s="213" t="s">
        <v>93</v>
      </c>
      <c r="C16166" s="213" t="s">
        <v>90</v>
      </c>
      <c r="D16166" s="213" t="s">
        <v>147</v>
      </c>
      <c r="E16166" s="292">
        <v>9647</v>
      </c>
      <c r="F16166" s="213" t="s">
        <v>242</v>
      </c>
    </row>
    <row r="16167" spans="1:6" x14ac:dyDescent="0.3">
      <c r="A16167" s="213">
        <v>2016</v>
      </c>
      <c r="B16167" s="213" t="s">
        <v>93</v>
      </c>
      <c r="C16167" s="213" t="s">
        <v>1</v>
      </c>
      <c r="D16167" s="213" t="s">
        <v>35</v>
      </c>
      <c r="E16167" s="213">
        <v>46</v>
      </c>
      <c r="F16167" s="213" t="s">
        <v>242</v>
      </c>
    </row>
    <row r="16168" spans="1:6" x14ac:dyDescent="0.3">
      <c r="A16168" s="213">
        <v>2016</v>
      </c>
      <c r="B16168" s="213" t="s">
        <v>93</v>
      </c>
      <c r="C16168" s="213" t="s">
        <v>1</v>
      </c>
      <c r="D16168" s="213" t="s">
        <v>41</v>
      </c>
      <c r="E16168" s="213">
        <v>32</v>
      </c>
      <c r="F16168" s="213" t="s">
        <v>242</v>
      </c>
    </row>
    <row r="16169" spans="1:6" x14ac:dyDescent="0.3">
      <c r="A16169" s="213">
        <v>2016</v>
      </c>
      <c r="B16169" s="213" t="s">
        <v>93</v>
      </c>
      <c r="C16169" s="213" t="s">
        <v>1</v>
      </c>
      <c r="D16169" s="213" t="s">
        <v>59</v>
      </c>
      <c r="E16169" s="213">
        <v>81</v>
      </c>
      <c r="F16169" s="213" t="s">
        <v>242</v>
      </c>
    </row>
    <row r="16170" spans="1:6" x14ac:dyDescent="0.3">
      <c r="A16170" s="213">
        <v>2016</v>
      </c>
      <c r="B16170" s="213" t="s">
        <v>93</v>
      </c>
      <c r="C16170" s="213" t="s">
        <v>1</v>
      </c>
      <c r="D16170" s="213" t="s">
        <v>79</v>
      </c>
      <c r="E16170" s="213">
        <v>934</v>
      </c>
      <c r="F16170" s="213" t="s">
        <v>242</v>
      </c>
    </row>
    <row r="16171" spans="1:6" x14ac:dyDescent="0.3">
      <c r="A16171" s="213">
        <v>2016</v>
      </c>
      <c r="B16171" s="213" t="s">
        <v>93</v>
      </c>
      <c r="C16171" s="213" t="s">
        <v>1</v>
      </c>
      <c r="D16171" s="213" t="s">
        <v>17</v>
      </c>
      <c r="E16171" s="213">
        <v>513</v>
      </c>
      <c r="F16171" s="213" t="s">
        <v>242</v>
      </c>
    </row>
    <row r="16172" spans="1:6" x14ac:dyDescent="0.3">
      <c r="A16172" s="213">
        <v>2016</v>
      </c>
      <c r="B16172" s="213" t="s">
        <v>93</v>
      </c>
      <c r="C16172" s="213" t="s">
        <v>1</v>
      </c>
      <c r="D16172" s="213" t="s">
        <v>274</v>
      </c>
      <c r="E16172" s="213">
        <v>61</v>
      </c>
      <c r="F16172" s="213" t="s">
        <v>242</v>
      </c>
    </row>
    <row r="16173" spans="1:6" x14ac:dyDescent="0.3">
      <c r="A16173" s="213">
        <v>2016</v>
      </c>
      <c r="B16173" s="213" t="s">
        <v>93</v>
      </c>
      <c r="C16173" s="213" t="s">
        <v>1</v>
      </c>
      <c r="D16173" s="213" t="s">
        <v>66</v>
      </c>
      <c r="E16173" s="213">
        <v>158</v>
      </c>
      <c r="F16173" s="213" t="s">
        <v>242</v>
      </c>
    </row>
    <row r="16174" spans="1:6" x14ac:dyDescent="0.3">
      <c r="A16174" s="213">
        <v>2016</v>
      </c>
      <c r="B16174" s="213" t="s">
        <v>93</v>
      </c>
      <c r="C16174" s="213" t="s">
        <v>1</v>
      </c>
      <c r="D16174" s="213" t="s">
        <v>283</v>
      </c>
      <c r="E16174" s="213">
        <v>59</v>
      </c>
      <c r="F16174" s="213" t="s">
        <v>242</v>
      </c>
    </row>
    <row r="16175" spans="1:6" x14ac:dyDescent="0.3">
      <c r="A16175" s="213">
        <v>2016</v>
      </c>
      <c r="B16175" s="213" t="s">
        <v>93</v>
      </c>
      <c r="C16175" s="213" t="s">
        <v>1</v>
      </c>
      <c r="D16175" s="213" t="s">
        <v>11</v>
      </c>
      <c r="E16175" s="213">
        <v>876</v>
      </c>
      <c r="F16175" s="213" t="s">
        <v>242</v>
      </c>
    </row>
    <row r="16176" spans="1:6" x14ac:dyDescent="0.3">
      <c r="A16176" s="213">
        <v>2016</v>
      </c>
      <c r="B16176" s="213" t="s">
        <v>93</v>
      </c>
      <c r="C16176" s="213" t="s">
        <v>1</v>
      </c>
      <c r="D16176" s="213" t="s">
        <v>56</v>
      </c>
      <c r="E16176" s="213">
        <v>218</v>
      </c>
      <c r="F16176" s="213" t="s">
        <v>242</v>
      </c>
    </row>
    <row r="16177" spans="1:6" x14ac:dyDescent="0.3">
      <c r="A16177" s="213">
        <v>2016</v>
      </c>
      <c r="B16177" s="213" t="s">
        <v>93</v>
      </c>
      <c r="C16177" s="213" t="s">
        <v>1</v>
      </c>
      <c r="D16177" s="213" t="s">
        <v>29</v>
      </c>
      <c r="E16177" s="213">
        <v>271</v>
      </c>
      <c r="F16177" s="213" t="s">
        <v>242</v>
      </c>
    </row>
    <row r="16178" spans="1:6" x14ac:dyDescent="0.3">
      <c r="A16178" s="213">
        <v>2016</v>
      </c>
      <c r="B16178" s="213" t="s">
        <v>93</v>
      </c>
      <c r="C16178" s="213" t="s">
        <v>1</v>
      </c>
      <c r="D16178" s="213" t="s">
        <v>47</v>
      </c>
      <c r="E16178" s="213">
        <v>633</v>
      </c>
      <c r="F16178" s="213" t="s">
        <v>242</v>
      </c>
    </row>
    <row r="16179" spans="1:6" x14ac:dyDescent="0.3">
      <c r="A16179" s="213">
        <v>2016</v>
      </c>
      <c r="B16179" s="213" t="s">
        <v>93</v>
      </c>
      <c r="C16179" s="213" t="s">
        <v>1</v>
      </c>
      <c r="D16179" s="213" t="s">
        <v>57</v>
      </c>
      <c r="E16179" s="213">
        <v>135</v>
      </c>
      <c r="F16179" s="213" t="s">
        <v>242</v>
      </c>
    </row>
    <row r="16180" spans="1:6" x14ac:dyDescent="0.3">
      <c r="A16180" s="213">
        <v>2016</v>
      </c>
      <c r="B16180" s="213" t="s">
        <v>93</v>
      </c>
      <c r="C16180" s="213" t="s">
        <v>1</v>
      </c>
      <c r="D16180" s="213" t="s">
        <v>74</v>
      </c>
      <c r="E16180" s="213">
        <v>676</v>
      </c>
      <c r="F16180" s="213" t="s">
        <v>242</v>
      </c>
    </row>
    <row r="16181" spans="1:6" x14ac:dyDescent="0.3">
      <c r="A16181" s="213">
        <v>2016</v>
      </c>
      <c r="B16181" s="213" t="s">
        <v>93</v>
      </c>
      <c r="C16181" s="213" t="s">
        <v>1</v>
      </c>
      <c r="D16181" s="213" t="s">
        <v>53</v>
      </c>
      <c r="E16181" s="213">
        <v>89</v>
      </c>
      <c r="F16181" s="213" t="s">
        <v>242</v>
      </c>
    </row>
    <row r="16182" spans="1:6" x14ac:dyDescent="0.3">
      <c r="A16182" s="213">
        <v>2016</v>
      </c>
      <c r="B16182" s="213" t="s">
        <v>93</v>
      </c>
      <c r="C16182" s="213" t="s">
        <v>1</v>
      </c>
      <c r="D16182" s="213" t="s">
        <v>49</v>
      </c>
      <c r="E16182" s="213">
        <v>45</v>
      </c>
      <c r="F16182" s="213" t="s">
        <v>242</v>
      </c>
    </row>
    <row r="16183" spans="1:6" x14ac:dyDescent="0.3">
      <c r="A16183" s="213">
        <v>2016</v>
      </c>
      <c r="B16183" s="213" t="s">
        <v>93</v>
      </c>
      <c r="C16183" s="213" t="s">
        <v>1</v>
      </c>
      <c r="D16183" s="213" t="s">
        <v>33</v>
      </c>
      <c r="E16183" s="213">
        <v>190</v>
      </c>
      <c r="F16183" s="213" t="s">
        <v>242</v>
      </c>
    </row>
    <row r="16184" spans="1:6" x14ac:dyDescent="0.3">
      <c r="A16184" s="213">
        <v>2016</v>
      </c>
      <c r="B16184" s="213" t="s">
        <v>93</v>
      </c>
      <c r="C16184" s="213" t="s">
        <v>1</v>
      </c>
      <c r="D16184" s="213" t="s">
        <v>60</v>
      </c>
      <c r="E16184" s="213">
        <v>263</v>
      </c>
      <c r="F16184" s="213" t="s">
        <v>242</v>
      </c>
    </row>
    <row r="16185" spans="1:6" x14ac:dyDescent="0.3">
      <c r="A16185" s="213">
        <v>2016</v>
      </c>
      <c r="B16185" s="213" t="s">
        <v>93</v>
      </c>
      <c r="C16185" s="213" t="s">
        <v>1</v>
      </c>
      <c r="D16185" s="213" t="s">
        <v>25</v>
      </c>
      <c r="E16185" s="213">
        <v>619</v>
      </c>
      <c r="F16185" s="213" t="s">
        <v>242</v>
      </c>
    </row>
    <row r="16186" spans="1:6" x14ac:dyDescent="0.3">
      <c r="A16186" s="213">
        <v>2016</v>
      </c>
      <c r="B16186" s="213" t="s">
        <v>93</v>
      </c>
      <c r="C16186" s="213" t="s">
        <v>1</v>
      </c>
      <c r="D16186" s="213" t="s">
        <v>7</v>
      </c>
      <c r="E16186" s="213">
        <v>695</v>
      </c>
      <c r="F16186" s="213" t="s">
        <v>242</v>
      </c>
    </row>
    <row r="16187" spans="1:6" x14ac:dyDescent="0.3">
      <c r="A16187" s="213">
        <v>2016</v>
      </c>
      <c r="B16187" s="213" t="s">
        <v>93</v>
      </c>
      <c r="C16187" s="213" t="s">
        <v>1</v>
      </c>
      <c r="D16187" s="213" t="s">
        <v>55</v>
      </c>
      <c r="E16187" s="213">
        <v>33</v>
      </c>
      <c r="F16187" s="213" t="s">
        <v>242</v>
      </c>
    </row>
    <row r="16188" spans="1:6" x14ac:dyDescent="0.3">
      <c r="A16188" s="213">
        <v>2016</v>
      </c>
      <c r="B16188" s="213" t="s">
        <v>93</v>
      </c>
      <c r="C16188" s="213" t="s">
        <v>1</v>
      </c>
      <c r="D16188" s="213" t="s">
        <v>36</v>
      </c>
      <c r="E16188" s="213">
        <v>228</v>
      </c>
      <c r="F16188" s="213" t="s">
        <v>242</v>
      </c>
    </row>
    <row r="16189" spans="1:6" x14ac:dyDescent="0.3">
      <c r="A16189" s="213">
        <v>2016</v>
      </c>
      <c r="B16189" s="213" t="s">
        <v>93</v>
      </c>
      <c r="C16189" s="213" t="s">
        <v>1</v>
      </c>
      <c r="D16189" s="213" t="s">
        <v>21</v>
      </c>
      <c r="E16189" s="213">
        <v>251</v>
      </c>
      <c r="F16189" s="213" t="s">
        <v>242</v>
      </c>
    </row>
    <row r="16190" spans="1:6" x14ac:dyDescent="0.3">
      <c r="A16190" s="213">
        <v>2016</v>
      </c>
      <c r="B16190" s="213" t="s">
        <v>93</v>
      </c>
      <c r="C16190" s="213" t="s">
        <v>1</v>
      </c>
      <c r="D16190" s="213" t="s">
        <v>42</v>
      </c>
      <c r="E16190" s="213">
        <v>33</v>
      </c>
      <c r="F16190" s="213" t="s">
        <v>242</v>
      </c>
    </row>
    <row r="16191" spans="1:6" x14ac:dyDescent="0.3">
      <c r="A16191" s="213">
        <v>2016</v>
      </c>
      <c r="B16191" s="213" t="s">
        <v>93</v>
      </c>
      <c r="C16191" s="213" t="s">
        <v>1</v>
      </c>
      <c r="D16191" s="213" t="s">
        <v>16</v>
      </c>
      <c r="E16191" s="213">
        <v>559</v>
      </c>
      <c r="F16191" s="213" t="s">
        <v>242</v>
      </c>
    </row>
    <row r="16192" spans="1:6" x14ac:dyDescent="0.3">
      <c r="A16192" s="213">
        <v>2016</v>
      </c>
      <c r="B16192" s="213" t="s">
        <v>93</v>
      </c>
      <c r="C16192" s="213" t="s">
        <v>1</v>
      </c>
      <c r="D16192" s="213" t="s">
        <v>2</v>
      </c>
      <c r="E16192" s="292">
        <v>1144</v>
      </c>
      <c r="F16192" s="213" t="s">
        <v>242</v>
      </c>
    </row>
    <row r="16193" spans="1:6" x14ac:dyDescent="0.3">
      <c r="A16193" s="213">
        <v>2016</v>
      </c>
      <c r="B16193" s="213" t="s">
        <v>93</v>
      </c>
      <c r="C16193" s="213" t="s">
        <v>1</v>
      </c>
      <c r="D16193" s="213" t="s">
        <v>287</v>
      </c>
      <c r="E16193" s="213">
        <v>36</v>
      </c>
      <c r="F16193" s="213" t="s">
        <v>242</v>
      </c>
    </row>
    <row r="16194" spans="1:6" x14ac:dyDescent="0.3">
      <c r="A16194" s="213">
        <v>2016</v>
      </c>
      <c r="B16194" s="213" t="s">
        <v>93</v>
      </c>
      <c r="C16194" s="213" t="s">
        <v>1</v>
      </c>
      <c r="D16194" s="213" t="s">
        <v>288</v>
      </c>
      <c r="E16194" s="213">
        <v>38</v>
      </c>
      <c r="F16194" s="213" t="s">
        <v>242</v>
      </c>
    </row>
    <row r="16195" spans="1:6" x14ac:dyDescent="0.3">
      <c r="A16195" s="213">
        <v>2016</v>
      </c>
      <c r="B16195" s="213" t="s">
        <v>93</v>
      </c>
      <c r="C16195" s="213" t="s">
        <v>1</v>
      </c>
      <c r="D16195" s="213" t="s">
        <v>4</v>
      </c>
      <c r="E16195" s="292">
        <v>1259</v>
      </c>
      <c r="F16195" s="213" t="s">
        <v>242</v>
      </c>
    </row>
    <row r="16196" spans="1:6" x14ac:dyDescent="0.3">
      <c r="A16196" s="213">
        <v>2016</v>
      </c>
      <c r="B16196" s="213" t="s">
        <v>93</v>
      </c>
      <c r="C16196" s="213" t="s">
        <v>1</v>
      </c>
      <c r="D16196" s="213" t="s">
        <v>38</v>
      </c>
      <c r="E16196" s="213">
        <v>105</v>
      </c>
      <c r="F16196" s="213" t="s">
        <v>242</v>
      </c>
    </row>
    <row r="16197" spans="1:6" x14ac:dyDescent="0.3">
      <c r="A16197" s="213">
        <v>2016</v>
      </c>
      <c r="B16197" s="213" t="s">
        <v>93</v>
      </c>
      <c r="C16197" s="213" t="s">
        <v>1</v>
      </c>
      <c r="D16197" s="213" t="s">
        <v>275</v>
      </c>
      <c r="E16197" s="213">
        <v>139</v>
      </c>
      <c r="F16197" s="213" t="s">
        <v>242</v>
      </c>
    </row>
    <row r="16198" spans="1:6" x14ac:dyDescent="0.3">
      <c r="A16198" s="213">
        <v>2016</v>
      </c>
      <c r="B16198" s="213" t="s">
        <v>93</v>
      </c>
      <c r="C16198" s="213" t="s">
        <v>1</v>
      </c>
      <c r="D16198" s="213" t="s">
        <v>8</v>
      </c>
      <c r="E16198" s="213">
        <v>453</v>
      </c>
      <c r="F16198" s="213" t="s">
        <v>242</v>
      </c>
    </row>
    <row r="16199" spans="1:6" x14ac:dyDescent="0.3">
      <c r="A16199" s="213">
        <v>2016</v>
      </c>
      <c r="B16199" s="213" t="s">
        <v>93</v>
      </c>
      <c r="C16199" s="213" t="s">
        <v>1</v>
      </c>
      <c r="D16199" s="213" t="s">
        <v>78</v>
      </c>
      <c r="E16199" s="213">
        <v>739</v>
      </c>
      <c r="F16199" s="213" t="s">
        <v>242</v>
      </c>
    </row>
    <row r="16200" spans="1:6" x14ac:dyDescent="0.3">
      <c r="A16200" s="213">
        <v>2016</v>
      </c>
      <c r="B16200" s="213" t="s">
        <v>93</v>
      </c>
      <c r="C16200" s="213" t="s">
        <v>1</v>
      </c>
      <c r="D16200" s="213" t="s">
        <v>27</v>
      </c>
      <c r="E16200" s="213">
        <v>465</v>
      </c>
      <c r="F16200" s="213" t="s">
        <v>242</v>
      </c>
    </row>
    <row r="16201" spans="1:6" x14ac:dyDescent="0.3">
      <c r="A16201" s="213">
        <v>2016</v>
      </c>
      <c r="B16201" s="213" t="s">
        <v>93</v>
      </c>
      <c r="C16201" s="213" t="s">
        <v>1</v>
      </c>
      <c r="D16201" s="213" t="s">
        <v>13</v>
      </c>
      <c r="E16201" s="213">
        <v>240</v>
      </c>
      <c r="F16201" s="213" t="s">
        <v>242</v>
      </c>
    </row>
    <row r="16202" spans="1:6" x14ac:dyDescent="0.3">
      <c r="A16202" s="213">
        <v>2016</v>
      </c>
      <c r="B16202" s="213" t="s">
        <v>93</v>
      </c>
      <c r="C16202" s="213" t="s">
        <v>1</v>
      </c>
      <c r="D16202" s="213" t="s">
        <v>70</v>
      </c>
      <c r="E16202" s="213">
        <v>570</v>
      </c>
      <c r="F16202" s="213" t="s">
        <v>242</v>
      </c>
    </row>
    <row r="16203" spans="1:6" x14ac:dyDescent="0.3">
      <c r="A16203" s="213">
        <v>2016</v>
      </c>
      <c r="B16203" s="213" t="s">
        <v>93</v>
      </c>
      <c r="C16203" s="213" t="s">
        <v>1</v>
      </c>
      <c r="D16203" s="213" t="s">
        <v>72</v>
      </c>
      <c r="E16203" s="213">
        <v>149</v>
      </c>
      <c r="F16203" s="213" t="s">
        <v>242</v>
      </c>
    </row>
    <row r="16204" spans="1:6" x14ac:dyDescent="0.3">
      <c r="A16204" s="213">
        <v>2016</v>
      </c>
      <c r="B16204" s="213" t="s">
        <v>93</v>
      </c>
      <c r="C16204" s="213" t="s">
        <v>1</v>
      </c>
      <c r="D16204" s="213" t="s">
        <v>276</v>
      </c>
      <c r="E16204" s="213">
        <v>62</v>
      </c>
      <c r="F16204" s="213" t="s">
        <v>242</v>
      </c>
    </row>
    <row r="16205" spans="1:6" x14ac:dyDescent="0.3">
      <c r="A16205" s="213">
        <v>2016</v>
      </c>
      <c r="B16205" s="213" t="s">
        <v>93</v>
      </c>
      <c r="C16205" s="213" t="s">
        <v>1</v>
      </c>
      <c r="D16205" s="213" t="s">
        <v>6</v>
      </c>
      <c r="E16205" s="292">
        <v>1207</v>
      </c>
      <c r="F16205" s="213" t="s">
        <v>242</v>
      </c>
    </row>
    <row r="16206" spans="1:6" x14ac:dyDescent="0.3">
      <c r="A16206" s="213">
        <v>2016</v>
      </c>
      <c r="B16206" s="213" t="s">
        <v>93</v>
      </c>
      <c r="C16206" s="213" t="s">
        <v>1</v>
      </c>
      <c r="D16206" s="213" t="s">
        <v>62</v>
      </c>
      <c r="E16206" s="213">
        <v>413</v>
      </c>
      <c r="F16206" s="213" t="s">
        <v>242</v>
      </c>
    </row>
    <row r="16207" spans="1:6" x14ac:dyDescent="0.3">
      <c r="A16207" s="213">
        <v>2016</v>
      </c>
      <c r="B16207" s="213" t="s">
        <v>93</v>
      </c>
      <c r="C16207" s="213" t="s">
        <v>1</v>
      </c>
      <c r="D16207" s="213" t="s">
        <v>5</v>
      </c>
      <c r="E16207" s="213">
        <v>932</v>
      </c>
      <c r="F16207" s="213" t="s">
        <v>242</v>
      </c>
    </row>
    <row r="16208" spans="1:6" x14ac:dyDescent="0.3">
      <c r="A16208" s="213">
        <v>2016</v>
      </c>
      <c r="B16208" s="213" t="s">
        <v>93</v>
      </c>
      <c r="C16208" s="213" t="s">
        <v>1</v>
      </c>
      <c r="D16208" s="213" t="s">
        <v>76</v>
      </c>
      <c r="E16208" s="213">
        <v>595</v>
      </c>
      <c r="F16208" s="213" t="s">
        <v>242</v>
      </c>
    </row>
    <row r="16209" spans="1:6" x14ac:dyDescent="0.3">
      <c r="A16209" s="213">
        <v>2016</v>
      </c>
      <c r="B16209" s="213" t="s">
        <v>93</v>
      </c>
      <c r="C16209" s="213" t="s">
        <v>1</v>
      </c>
      <c r="D16209" s="213" t="s">
        <v>63</v>
      </c>
      <c r="E16209" s="213">
        <v>133</v>
      </c>
      <c r="F16209" s="213" t="s">
        <v>242</v>
      </c>
    </row>
    <row r="16210" spans="1:6" x14ac:dyDescent="0.3">
      <c r="A16210" s="213">
        <v>2016</v>
      </c>
      <c r="B16210" s="213" t="s">
        <v>93</v>
      </c>
      <c r="C16210" s="213" t="s">
        <v>1</v>
      </c>
      <c r="D16210" s="213" t="s">
        <v>277</v>
      </c>
      <c r="E16210" s="213">
        <v>63</v>
      </c>
      <c r="F16210" s="213" t="s">
        <v>242</v>
      </c>
    </row>
    <row r="16211" spans="1:6" x14ac:dyDescent="0.3">
      <c r="A16211" s="213">
        <v>2016</v>
      </c>
      <c r="B16211" s="213" t="s">
        <v>93</v>
      </c>
      <c r="C16211" s="213" t="s">
        <v>1</v>
      </c>
      <c r="D16211" s="213" t="s">
        <v>43</v>
      </c>
      <c r="E16211" s="213">
        <v>154</v>
      </c>
      <c r="F16211" s="213" t="s">
        <v>242</v>
      </c>
    </row>
    <row r="16212" spans="1:6" x14ac:dyDescent="0.3">
      <c r="A16212" s="213">
        <v>2016</v>
      </c>
      <c r="B16212" s="213" t="s">
        <v>93</v>
      </c>
      <c r="C16212" s="213" t="s">
        <v>1</v>
      </c>
      <c r="D16212" s="213" t="s">
        <v>65</v>
      </c>
      <c r="E16212" s="213">
        <v>177</v>
      </c>
      <c r="F16212" s="213" t="s">
        <v>242</v>
      </c>
    </row>
    <row r="16213" spans="1:6" x14ac:dyDescent="0.3">
      <c r="A16213" s="213">
        <v>2016</v>
      </c>
      <c r="B16213" s="213" t="s">
        <v>93</v>
      </c>
      <c r="C16213" s="213" t="s">
        <v>1</v>
      </c>
      <c r="D16213" s="213" t="s">
        <v>22</v>
      </c>
      <c r="E16213" s="213">
        <v>232</v>
      </c>
      <c r="F16213" s="213" t="s">
        <v>242</v>
      </c>
    </row>
    <row r="16214" spans="1:6" x14ac:dyDescent="0.3">
      <c r="A16214" s="213">
        <v>2016</v>
      </c>
      <c r="B16214" s="213" t="s">
        <v>93</v>
      </c>
      <c r="C16214" s="213" t="s">
        <v>1</v>
      </c>
      <c r="D16214" s="213" t="s">
        <v>61</v>
      </c>
      <c r="E16214" s="213">
        <v>99</v>
      </c>
      <c r="F16214" s="213" t="s">
        <v>242</v>
      </c>
    </row>
    <row r="16215" spans="1:6" x14ac:dyDescent="0.3">
      <c r="A16215" s="213">
        <v>2016</v>
      </c>
      <c r="B16215" s="213" t="s">
        <v>93</v>
      </c>
      <c r="C16215" s="213" t="s">
        <v>1</v>
      </c>
      <c r="D16215" s="213" t="s">
        <v>23</v>
      </c>
      <c r="E16215" s="213">
        <v>305</v>
      </c>
      <c r="F16215" s="213" t="s">
        <v>242</v>
      </c>
    </row>
    <row r="16216" spans="1:6" x14ac:dyDescent="0.3">
      <c r="A16216" s="213">
        <v>2016</v>
      </c>
      <c r="B16216" s="213" t="s">
        <v>93</v>
      </c>
      <c r="C16216" s="213" t="s">
        <v>1</v>
      </c>
      <c r="D16216" s="213" t="s">
        <v>12</v>
      </c>
      <c r="E16216" s="213">
        <v>148</v>
      </c>
      <c r="F16216" s="213" t="s">
        <v>242</v>
      </c>
    </row>
    <row r="16217" spans="1:6" x14ac:dyDescent="0.3">
      <c r="A16217" s="213">
        <v>2016</v>
      </c>
      <c r="B16217" s="213" t="s">
        <v>93</v>
      </c>
      <c r="C16217" s="213" t="s">
        <v>1</v>
      </c>
      <c r="D16217" s="213" t="s">
        <v>278</v>
      </c>
      <c r="E16217" s="213">
        <v>362</v>
      </c>
      <c r="F16217" s="213" t="s">
        <v>242</v>
      </c>
    </row>
    <row r="16218" spans="1:6" x14ac:dyDescent="0.3">
      <c r="A16218" s="213">
        <v>2016</v>
      </c>
      <c r="B16218" s="213" t="s">
        <v>93</v>
      </c>
      <c r="C16218" s="213" t="s">
        <v>1</v>
      </c>
      <c r="D16218" s="213" t="s">
        <v>19</v>
      </c>
      <c r="E16218" s="213">
        <v>285</v>
      </c>
      <c r="F16218" s="213" t="s">
        <v>242</v>
      </c>
    </row>
    <row r="16219" spans="1:6" x14ac:dyDescent="0.3">
      <c r="A16219" s="213">
        <v>2016</v>
      </c>
      <c r="B16219" s="213" t="s">
        <v>93</v>
      </c>
      <c r="C16219" s="213" t="s">
        <v>1</v>
      </c>
      <c r="D16219" s="213" t="s">
        <v>45</v>
      </c>
      <c r="E16219" s="213">
        <v>76</v>
      </c>
      <c r="F16219" s="213" t="s">
        <v>242</v>
      </c>
    </row>
    <row r="16220" spans="1:6" x14ac:dyDescent="0.3">
      <c r="A16220" s="213">
        <v>2016</v>
      </c>
      <c r="B16220" s="213" t="s">
        <v>93</v>
      </c>
      <c r="C16220" s="213" t="s">
        <v>1</v>
      </c>
      <c r="D16220" s="213" t="s">
        <v>48</v>
      </c>
      <c r="E16220" s="213">
        <v>204</v>
      </c>
      <c r="F16220" s="213" t="s">
        <v>242</v>
      </c>
    </row>
    <row r="16221" spans="1:6" x14ac:dyDescent="0.3">
      <c r="A16221" s="213">
        <v>2016</v>
      </c>
      <c r="B16221" s="213" t="s">
        <v>93</v>
      </c>
      <c r="C16221" s="213" t="s">
        <v>1</v>
      </c>
      <c r="D16221" s="213" t="s">
        <v>34</v>
      </c>
      <c r="E16221" s="213">
        <v>103</v>
      </c>
      <c r="F16221" s="213" t="s">
        <v>242</v>
      </c>
    </row>
    <row r="16222" spans="1:6" x14ac:dyDescent="0.3">
      <c r="A16222" s="213">
        <v>2016</v>
      </c>
      <c r="B16222" s="213" t="s">
        <v>93</v>
      </c>
      <c r="C16222" s="213" t="s">
        <v>1</v>
      </c>
      <c r="D16222" s="213" t="s">
        <v>3</v>
      </c>
      <c r="E16222" s="292">
        <v>1167</v>
      </c>
      <c r="F16222" s="213" t="s">
        <v>242</v>
      </c>
    </row>
    <row r="16223" spans="1:6" x14ac:dyDescent="0.3">
      <c r="A16223" s="213">
        <v>2016</v>
      </c>
      <c r="B16223" s="213" t="s">
        <v>93</v>
      </c>
      <c r="C16223" s="213" t="s">
        <v>1</v>
      </c>
      <c r="D16223" s="213" t="s">
        <v>80</v>
      </c>
      <c r="E16223" s="213">
        <v>460</v>
      </c>
      <c r="F16223" s="213" t="s">
        <v>242</v>
      </c>
    </row>
    <row r="16224" spans="1:6" x14ac:dyDescent="0.3">
      <c r="A16224" s="213">
        <v>2016</v>
      </c>
      <c r="B16224" s="213" t="s">
        <v>93</v>
      </c>
      <c r="C16224" s="213" t="s">
        <v>1</v>
      </c>
      <c r="D16224" s="213" t="s">
        <v>39</v>
      </c>
      <c r="E16224" s="213">
        <v>201</v>
      </c>
      <c r="F16224" s="213" t="s">
        <v>242</v>
      </c>
    </row>
    <row r="16225" spans="1:6" x14ac:dyDescent="0.3">
      <c r="A16225" s="213">
        <v>2016</v>
      </c>
      <c r="B16225" s="213" t="s">
        <v>93</v>
      </c>
      <c r="C16225" s="213" t="s">
        <v>1</v>
      </c>
      <c r="D16225" s="213" t="s">
        <v>14</v>
      </c>
      <c r="E16225" s="213">
        <v>722</v>
      </c>
      <c r="F16225" s="213" t="s">
        <v>242</v>
      </c>
    </row>
    <row r="16226" spans="1:6" x14ac:dyDescent="0.3">
      <c r="A16226" s="213">
        <v>2016</v>
      </c>
      <c r="B16226" s="213" t="s">
        <v>93</v>
      </c>
      <c r="C16226" s="213" t="s">
        <v>1</v>
      </c>
      <c r="D16226" s="213" t="s">
        <v>68</v>
      </c>
      <c r="E16226" s="213">
        <v>153</v>
      </c>
      <c r="F16226" s="213" t="s">
        <v>242</v>
      </c>
    </row>
    <row r="16227" spans="1:6" x14ac:dyDescent="0.3">
      <c r="A16227" s="213">
        <v>2016</v>
      </c>
      <c r="B16227" s="213" t="s">
        <v>93</v>
      </c>
      <c r="C16227" s="213" t="s">
        <v>1</v>
      </c>
      <c r="D16227" s="213" t="s">
        <v>69</v>
      </c>
      <c r="E16227" s="213">
        <v>151</v>
      </c>
      <c r="F16227" s="213" t="s">
        <v>242</v>
      </c>
    </row>
    <row r="16228" spans="1:6" x14ac:dyDescent="0.3">
      <c r="A16228" s="213">
        <v>2016</v>
      </c>
      <c r="B16228" s="213" t="s">
        <v>93</v>
      </c>
      <c r="C16228" s="213" t="s">
        <v>1</v>
      </c>
      <c r="D16228" s="213" t="s">
        <v>279</v>
      </c>
      <c r="E16228" s="213">
        <v>71</v>
      </c>
      <c r="F16228" s="213" t="s">
        <v>242</v>
      </c>
    </row>
    <row r="16229" spans="1:6" x14ac:dyDescent="0.3">
      <c r="A16229" s="213">
        <v>2016</v>
      </c>
      <c r="B16229" s="213" t="s">
        <v>93</v>
      </c>
      <c r="C16229" s="213" t="s">
        <v>1</v>
      </c>
      <c r="D16229" s="213" t="s">
        <v>24</v>
      </c>
      <c r="E16229" s="213">
        <v>768</v>
      </c>
      <c r="F16229" s="213" t="s">
        <v>242</v>
      </c>
    </row>
    <row r="16230" spans="1:6" x14ac:dyDescent="0.3">
      <c r="A16230" s="213">
        <v>2016</v>
      </c>
      <c r="B16230" s="213" t="s">
        <v>93</v>
      </c>
      <c r="C16230" s="213" t="s">
        <v>1</v>
      </c>
      <c r="D16230" s="213" t="s">
        <v>9</v>
      </c>
      <c r="E16230" s="213">
        <v>566</v>
      </c>
      <c r="F16230" s="213" t="s">
        <v>242</v>
      </c>
    </row>
    <row r="16231" spans="1:6" x14ac:dyDescent="0.3">
      <c r="A16231" s="213">
        <v>2016</v>
      </c>
      <c r="B16231" s="213" t="s">
        <v>93</v>
      </c>
      <c r="C16231" s="213" t="s">
        <v>1</v>
      </c>
      <c r="D16231" s="213" t="s">
        <v>67</v>
      </c>
      <c r="E16231" s="213">
        <v>217</v>
      </c>
      <c r="F16231" s="213" t="s">
        <v>242</v>
      </c>
    </row>
    <row r="16232" spans="1:6" x14ac:dyDescent="0.3">
      <c r="A16232" s="213">
        <v>2016</v>
      </c>
      <c r="B16232" s="213" t="s">
        <v>93</v>
      </c>
      <c r="C16232" s="213" t="s">
        <v>1</v>
      </c>
      <c r="D16232" s="213" t="s">
        <v>28</v>
      </c>
      <c r="E16232" s="213">
        <v>398</v>
      </c>
      <c r="F16232" s="213" t="s">
        <v>242</v>
      </c>
    </row>
    <row r="16233" spans="1:6" x14ac:dyDescent="0.3">
      <c r="A16233" s="213">
        <v>2016</v>
      </c>
      <c r="B16233" s="213" t="s">
        <v>93</v>
      </c>
      <c r="C16233" s="213" t="s">
        <v>1</v>
      </c>
      <c r="D16233" s="213" t="s">
        <v>31</v>
      </c>
      <c r="E16233" s="213">
        <v>239</v>
      </c>
      <c r="F16233" s="213" t="s">
        <v>242</v>
      </c>
    </row>
    <row r="16234" spans="1:6" x14ac:dyDescent="0.3">
      <c r="A16234" s="213">
        <v>2016</v>
      </c>
      <c r="B16234" s="213" t="s">
        <v>93</v>
      </c>
      <c r="C16234" s="213" t="s">
        <v>1</v>
      </c>
      <c r="D16234" s="213" t="s">
        <v>64</v>
      </c>
      <c r="E16234" s="213">
        <v>372</v>
      </c>
      <c r="F16234" s="213" t="s">
        <v>242</v>
      </c>
    </row>
    <row r="16235" spans="1:6" x14ac:dyDescent="0.3">
      <c r="A16235" s="213">
        <v>2016</v>
      </c>
      <c r="B16235" s="213" t="s">
        <v>93</v>
      </c>
      <c r="C16235" s="213" t="s">
        <v>1</v>
      </c>
      <c r="D16235" s="213" t="s">
        <v>280</v>
      </c>
      <c r="E16235" s="213">
        <v>135</v>
      </c>
      <c r="F16235" s="213" t="s">
        <v>242</v>
      </c>
    </row>
    <row r="16236" spans="1:6" x14ac:dyDescent="0.3">
      <c r="A16236" s="213">
        <v>2016</v>
      </c>
      <c r="B16236" s="213" t="s">
        <v>93</v>
      </c>
      <c r="C16236" s="213" t="s">
        <v>1</v>
      </c>
      <c r="D16236" s="213" t="s">
        <v>73</v>
      </c>
      <c r="E16236" s="213">
        <v>609</v>
      </c>
      <c r="F16236" s="213" t="s">
        <v>242</v>
      </c>
    </row>
    <row r="16237" spans="1:6" x14ac:dyDescent="0.3">
      <c r="A16237" s="213">
        <v>2016</v>
      </c>
      <c r="B16237" s="213" t="s">
        <v>93</v>
      </c>
      <c r="C16237" s="213" t="s">
        <v>1</v>
      </c>
      <c r="D16237" s="213" t="s">
        <v>26</v>
      </c>
      <c r="E16237" s="213">
        <v>293</v>
      </c>
      <c r="F16237" s="213" t="s">
        <v>242</v>
      </c>
    </row>
    <row r="16238" spans="1:6" x14ac:dyDescent="0.3">
      <c r="A16238" s="213">
        <v>2016</v>
      </c>
      <c r="B16238" s="213" t="s">
        <v>93</v>
      </c>
      <c r="C16238" s="213" t="s">
        <v>1</v>
      </c>
      <c r="D16238" s="213" t="s">
        <v>32</v>
      </c>
      <c r="E16238" s="213">
        <v>264</v>
      </c>
      <c r="F16238" s="213" t="s">
        <v>242</v>
      </c>
    </row>
    <row r="16239" spans="1:6" x14ac:dyDescent="0.3">
      <c r="A16239" s="213">
        <v>2016</v>
      </c>
      <c r="B16239" s="213" t="s">
        <v>93</v>
      </c>
      <c r="C16239" s="213" t="s">
        <v>1</v>
      </c>
      <c r="D16239" s="213" t="s">
        <v>46</v>
      </c>
      <c r="E16239" s="213">
        <v>575</v>
      </c>
      <c r="F16239" s="213" t="s">
        <v>242</v>
      </c>
    </row>
    <row r="16240" spans="1:6" x14ac:dyDescent="0.3">
      <c r="A16240" s="213">
        <v>2016</v>
      </c>
      <c r="B16240" s="213" t="s">
        <v>93</v>
      </c>
      <c r="C16240" s="213" t="s">
        <v>1</v>
      </c>
      <c r="D16240" s="213" t="s">
        <v>75</v>
      </c>
      <c r="E16240" s="213">
        <v>427</v>
      </c>
      <c r="F16240" s="213" t="s">
        <v>242</v>
      </c>
    </row>
    <row r="16241" spans="1:6" x14ac:dyDescent="0.3">
      <c r="A16241" s="213">
        <v>2016</v>
      </c>
      <c r="B16241" s="213" t="s">
        <v>93</v>
      </c>
      <c r="C16241" s="213" t="s">
        <v>1</v>
      </c>
      <c r="D16241" s="213" t="s">
        <v>10</v>
      </c>
      <c r="E16241" s="213">
        <v>979</v>
      </c>
      <c r="F16241" s="213" t="s">
        <v>242</v>
      </c>
    </row>
    <row r="16242" spans="1:6" x14ac:dyDescent="0.3">
      <c r="A16242" s="213">
        <v>2016</v>
      </c>
      <c r="B16242" s="213" t="s">
        <v>93</v>
      </c>
      <c r="C16242" s="213" t="s">
        <v>1</v>
      </c>
      <c r="D16242" s="213" t="s">
        <v>291</v>
      </c>
      <c r="E16242" s="213">
        <v>110</v>
      </c>
      <c r="F16242" s="213" t="s">
        <v>242</v>
      </c>
    </row>
    <row r="16243" spans="1:6" x14ac:dyDescent="0.3">
      <c r="A16243" s="213">
        <v>2016</v>
      </c>
      <c r="B16243" s="213" t="s">
        <v>93</v>
      </c>
      <c r="C16243" s="213" t="s">
        <v>1</v>
      </c>
      <c r="D16243" s="213" t="s">
        <v>15</v>
      </c>
      <c r="E16243" s="213">
        <v>762</v>
      </c>
      <c r="F16243" s="213" t="s">
        <v>242</v>
      </c>
    </row>
    <row r="16244" spans="1:6" x14ac:dyDescent="0.3">
      <c r="A16244" s="213">
        <v>2016</v>
      </c>
      <c r="B16244" s="213" t="s">
        <v>93</v>
      </c>
      <c r="C16244" s="213" t="s">
        <v>1</v>
      </c>
      <c r="D16244" s="213" t="s">
        <v>18</v>
      </c>
      <c r="E16244" s="213">
        <v>886</v>
      </c>
      <c r="F16244" s="213" t="s">
        <v>242</v>
      </c>
    </row>
    <row r="16245" spans="1:6" x14ac:dyDescent="0.3">
      <c r="A16245" s="213">
        <v>2016</v>
      </c>
      <c r="B16245" s="213" t="s">
        <v>93</v>
      </c>
      <c r="C16245" s="213" t="s">
        <v>1</v>
      </c>
      <c r="D16245" s="213" t="s">
        <v>77</v>
      </c>
      <c r="E16245" s="213">
        <v>312</v>
      </c>
      <c r="F16245" s="213" t="s">
        <v>242</v>
      </c>
    </row>
    <row r="16246" spans="1:6" x14ac:dyDescent="0.3">
      <c r="A16246" s="213">
        <v>2016</v>
      </c>
      <c r="B16246" s="213" t="s">
        <v>93</v>
      </c>
      <c r="C16246" s="213" t="s">
        <v>1</v>
      </c>
      <c r="D16246" s="213" t="s">
        <v>44</v>
      </c>
      <c r="E16246" s="213">
        <v>60</v>
      </c>
      <c r="F16246" s="213" t="s">
        <v>242</v>
      </c>
    </row>
    <row r="16247" spans="1:6" x14ac:dyDescent="0.3">
      <c r="A16247" s="213">
        <v>2016</v>
      </c>
      <c r="B16247" s="213" t="s">
        <v>93</v>
      </c>
      <c r="C16247" s="213" t="s">
        <v>1</v>
      </c>
      <c r="D16247" s="213" t="s">
        <v>71</v>
      </c>
      <c r="E16247" s="213">
        <v>366</v>
      </c>
      <c r="F16247" s="213" t="s">
        <v>242</v>
      </c>
    </row>
    <row r="16248" spans="1:6" x14ac:dyDescent="0.3">
      <c r="A16248" s="213">
        <v>2016</v>
      </c>
      <c r="B16248" s="213" t="s">
        <v>93</v>
      </c>
      <c r="C16248" s="213" t="s">
        <v>1</v>
      </c>
      <c r="D16248" s="213" t="s">
        <v>52</v>
      </c>
      <c r="E16248" s="213">
        <v>74</v>
      </c>
      <c r="F16248" s="213" t="s">
        <v>242</v>
      </c>
    </row>
    <row r="16249" spans="1:6" x14ac:dyDescent="0.3">
      <c r="A16249" s="213">
        <v>2016</v>
      </c>
      <c r="B16249" s="213" t="s">
        <v>93</v>
      </c>
      <c r="C16249" s="213" t="s">
        <v>1</v>
      </c>
      <c r="D16249" s="213" t="s">
        <v>20</v>
      </c>
      <c r="E16249" s="213">
        <v>429</v>
      </c>
      <c r="F16249" s="213" t="s">
        <v>242</v>
      </c>
    </row>
    <row r="16250" spans="1:6" x14ac:dyDescent="0.3">
      <c r="A16250" s="213">
        <v>2016</v>
      </c>
      <c r="B16250" s="213" t="s">
        <v>93</v>
      </c>
      <c r="C16250" s="213" t="s">
        <v>1</v>
      </c>
      <c r="D16250" s="213" t="s">
        <v>95</v>
      </c>
      <c r="E16250" s="213">
        <v>767</v>
      </c>
      <c r="F16250" s="213" t="s">
        <v>242</v>
      </c>
    </row>
    <row r="16251" spans="1:6" x14ac:dyDescent="0.3">
      <c r="A16251" s="213">
        <v>2016</v>
      </c>
      <c r="B16251" s="213" t="s">
        <v>93</v>
      </c>
      <c r="C16251" s="213" t="s">
        <v>1</v>
      </c>
      <c r="D16251" s="213" t="s">
        <v>30</v>
      </c>
      <c r="E16251" s="213">
        <v>97</v>
      </c>
      <c r="F16251" s="213" t="s">
        <v>242</v>
      </c>
    </row>
    <row r="16252" spans="1:6" x14ac:dyDescent="0.3">
      <c r="A16252" s="213">
        <v>2016</v>
      </c>
      <c r="B16252" s="213" t="s">
        <v>93</v>
      </c>
      <c r="C16252" s="213" t="s">
        <v>1</v>
      </c>
      <c r="D16252" s="213" t="s">
        <v>58</v>
      </c>
      <c r="E16252" s="213">
        <v>31</v>
      </c>
      <c r="F16252" s="213" t="s">
        <v>242</v>
      </c>
    </row>
    <row r="16253" spans="1:6" x14ac:dyDescent="0.3">
      <c r="A16253" s="213">
        <v>2016</v>
      </c>
      <c r="B16253" s="213" t="s">
        <v>93</v>
      </c>
      <c r="C16253" s="213" t="s">
        <v>1</v>
      </c>
      <c r="D16253" s="213" t="s">
        <v>281</v>
      </c>
      <c r="E16253" s="292">
        <v>2267</v>
      </c>
      <c r="F16253" s="213" t="s">
        <v>242</v>
      </c>
    </row>
    <row r="16254" spans="1:6" x14ac:dyDescent="0.3">
      <c r="A16254" s="213">
        <v>2016</v>
      </c>
      <c r="B16254" s="213" t="s">
        <v>93</v>
      </c>
      <c r="C16254" s="213" t="s">
        <v>1</v>
      </c>
      <c r="D16254" s="213" t="s">
        <v>282</v>
      </c>
      <c r="E16254" s="213">
        <v>146</v>
      </c>
      <c r="F16254" s="213" t="s">
        <v>242</v>
      </c>
    </row>
    <row r="16255" spans="1:6" x14ac:dyDescent="0.3">
      <c r="A16255" s="213">
        <v>2016</v>
      </c>
      <c r="B16255" s="213" t="s">
        <v>93</v>
      </c>
      <c r="C16255" s="213" t="s">
        <v>1</v>
      </c>
      <c r="D16255" s="213" t="s">
        <v>145</v>
      </c>
      <c r="E16255" s="292">
        <v>9215</v>
      </c>
      <c r="F16255" s="213" t="s">
        <v>242</v>
      </c>
    </row>
    <row r="16256" spans="1:6" x14ac:dyDescent="0.3">
      <c r="A16256" s="213">
        <v>2016</v>
      </c>
      <c r="B16256" s="213" t="s">
        <v>93</v>
      </c>
      <c r="C16256" s="213" t="s">
        <v>1</v>
      </c>
      <c r="D16256" s="213" t="s">
        <v>146</v>
      </c>
      <c r="E16256" s="292">
        <v>4921</v>
      </c>
      <c r="F16256" s="213" t="s">
        <v>242</v>
      </c>
    </row>
    <row r="16257" spans="1:6" x14ac:dyDescent="0.3">
      <c r="A16257" s="213">
        <v>2016</v>
      </c>
      <c r="B16257" s="213" t="s">
        <v>93</v>
      </c>
      <c r="C16257" s="213" t="s">
        <v>1</v>
      </c>
      <c r="D16257" s="213" t="s">
        <v>147</v>
      </c>
      <c r="E16257" s="292">
        <v>10893</v>
      </c>
      <c r="F16257" s="213" t="s">
        <v>242</v>
      </c>
    </row>
    <row r="16258" spans="1:6" x14ac:dyDescent="0.3">
      <c r="A16258" s="213">
        <v>2016</v>
      </c>
      <c r="B16258" s="213" t="s">
        <v>93</v>
      </c>
      <c r="C16258" s="213" t="s">
        <v>82</v>
      </c>
      <c r="D16258" s="213" t="s">
        <v>35</v>
      </c>
      <c r="E16258" s="213">
        <v>51</v>
      </c>
      <c r="F16258" s="213" t="s">
        <v>242</v>
      </c>
    </row>
    <row r="16259" spans="1:6" x14ac:dyDescent="0.3">
      <c r="A16259" s="213">
        <v>2016</v>
      </c>
      <c r="B16259" s="213" t="s">
        <v>93</v>
      </c>
      <c r="C16259" s="213" t="s">
        <v>82</v>
      </c>
      <c r="D16259" s="213" t="s">
        <v>59</v>
      </c>
      <c r="E16259" s="213">
        <v>66</v>
      </c>
      <c r="F16259" s="213" t="s">
        <v>242</v>
      </c>
    </row>
    <row r="16260" spans="1:6" x14ac:dyDescent="0.3">
      <c r="A16260" s="213">
        <v>2016</v>
      </c>
      <c r="B16260" s="213" t="s">
        <v>93</v>
      </c>
      <c r="C16260" s="213" t="s">
        <v>82</v>
      </c>
      <c r="D16260" s="213" t="s">
        <v>79</v>
      </c>
      <c r="E16260" s="292">
        <v>1165</v>
      </c>
      <c r="F16260" s="213" t="s">
        <v>242</v>
      </c>
    </row>
    <row r="16261" spans="1:6" x14ac:dyDescent="0.3">
      <c r="A16261" s="213">
        <v>2016</v>
      </c>
      <c r="B16261" s="213" t="s">
        <v>93</v>
      </c>
      <c r="C16261" s="213" t="s">
        <v>82</v>
      </c>
      <c r="D16261" s="213" t="s">
        <v>17</v>
      </c>
      <c r="E16261" s="213">
        <v>586</v>
      </c>
      <c r="F16261" s="213" t="s">
        <v>242</v>
      </c>
    </row>
    <row r="16262" spans="1:6" x14ac:dyDescent="0.3">
      <c r="A16262" s="213">
        <v>2016</v>
      </c>
      <c r="B16262" s="213" t="s">
        <v>93</v>
      </c>
      <c r="C16262" s="213" t="s">
        <v>82</v>
      </c>
      <c r="D16262" s="213" t="s">
        <v>274</v>
      </c>
      <c r="E16262" s="213">
        <v>59</v>
      </c>
      <c r="F16262" s="213" t="s">
        <v>242</v>
      </c>
    </row>
    <row r="16263" spans="1:6" x14ac:dyDescent="0.3">
      <c r="A16263" s="213">
        <v>2016</v>
      </c>
      <c r="B16263" s="213" t="s">
        <v>93</v>
      </c>
      <c r="C16263" s="213" t="s">
        <v>82</v>
      </c>
      <c r="D16263" s="213" t="s">
        <v>66</v>
      </c>
      <c r="E16263" s="213">
        <v>225</v>
      </c>
      <c r="F16263" s="213" t="s">
        <v>242</v>
      </c>
    </row>
    <row r="16264" spans="1:6" x14ac:dyDescent="0.3">
      <c r="A16264" s="213">
        <v>2016</v>
      </c>
      <c r="B16264" s="213" t="s">
        <v>93</v>
      </c>
      <c r="C16264" s="213" t="s">
        <v>82</v>
      </c>
      <c r="D16264" s="213" t="s">
        <v>283</v>
      </c>
      <c r="E16264" s="213">
        <v>65</v>
      </c>
      <c r="F16264" s="213" t="s">
        <v>242</v>
      </c>
    </row>
    <row r="16265" spans="1:6" x14ac:dyDescent="0.3">
      <c r="A16265" s="213">
        <v>2016</v>
      </c>
      <c r="B16265" s="213" t="s">
        <v>93</v>
      </c>
      <c r="C16265" s="213" t="s">
        <v>82</v>
      </c>
      <c r="D16265" s="213" t="s">
        <v>11</v>
      </c>
      <c r="E16265" s="213">
        <v>891</v>
      </c>
      <c r="F16265" s="213" t="s">
        <v>242</v>
      </c>
    </row>
    <row r="16266" spans="1:6" x14ac:dyDescent="0.3">
      <c r="A16266" s="213">
        <v>2016</v>
      </c>
      <c r="B16266" s="213" t="s">
        <v>93</v>
      </c>
      <c r="C16266" s="213" t="s">
        <v>82</v>
      </c>
      <c r="D16266" s="213" t="s">
        <v>56</v>
      </c>
      <c r="E16266" s="213">
        <v>167</v>
      </c>
      <c r="F16266" s="213" t="s">
        <v>242</v>
      </c>
    </row>
    <row r="16267" spans="1:6" x14ac:dyDescent="0.3">
      <c r="A16267" s="213">
        <v>2016</v>
      </c>
      <c r="B16267" s="213" t="s">
        <v>93</v>
      </c>
      <c r="C16267" s="213" t="s">
        <v>82</v>
      </c>
      <c r="D16267" s="213" t="s">
        <v>29</v>
      </c>
      <c r="E16267" s="213">
        <v>291</v>
      </c>
      <c r="F16267" s="213" t="s">
        <v>242</v>
      </c>
    </row>
    <row r="16268" spans="1:6" x14ac:dyDescent="0.3">
      <c r="A16268" s="213">
        <v>2016</v>
      </c>
      <c r="B16268" s="213" t="s">
        <v>93</v>
      </c>
      <c r="C16268" s="213" t="s">
        <v>82</v>
      </c>
      <c r="D16268" s="213" t="s">
        <v>47</v>
      </c>
      <c r="E16268" s="213">
        <v>850</v>
      </c>
      <c r="F16268" s="213" t="s">
        <v>242</v>
      </c>
    </row>
    <row r="16269" spans="1:6" x14ac:dyDescent="0.3">
      <c r="A16269" s="213">
        <v>2016</v>
      </c>
      <c r="B16269" s="213" t="s">
        <v>93</v>
      </c>
      <c r="C16269" s="213" t="s">
        <v>82</v>
      </c>
      <c r="D16269" s="213" t="s">
        <v>57</v>
      </c>
      <c r="E16269" s="213">
        <v>118</v>
      </c>
      <c r="F16269" s="213" t="s">
        <v>242</v>
      </c>
    </row>
    <row r="16270" spans="1:6" x14ac:dyDescent="0.3">
      <c r="A16270" s="213">
        <v>2016</v>
      </c>
      <c r="B16270" s="213" t="s">
        <v>93</v>
      </c>
      <c r="C16270" s="213" t="s">
        <v>82</v>
      </c>
      <c r="D16270" s="213" t="s">
        <v>74</v>
      </c>
      <c r="E16270" s="213">
        <v>707</v>
      </c>
      <c r="F16270" s="213" t="s">
        <v>242</v>
      </c>
    </row>
    <row r="16271" spans="1:6" x14ac:dyDescent="0.3">
      <c r="A16271" s="213">
        <v>2016</v>
      </c>
      <c r="B16271" s="213" t="s">
        <v>93</v>
      </c>
      <c r="C16271" s="213" t="s">
        <v>82</v>
      </c>
      <c r="D16271" s="213" t="s">
        <v>53</v>
      </c>
      <c r="E16271" s="213">
        <v>75</v>
      </c>
      <c r="F16271" s="213" t="s">
        <v>242</v>
      </c>
    </row>
    <row r="16272" spans="1:6" x14ac:dyDescent="0.3">
      <c r="A16272" s="213">
        <v>2016</v>
      </c>
      <c r="B16272" s="213" t="s">
        <v>93</v>
      </c>
      <c r="C16272" s="213" t="s">
        <v>82</v>
      </c>
      <c r="D16272" s="213" t="s">
        <v>33</v>
      </c>
      <c r="E16272" s="213">
        <v>209</v>
      </c>
      <c r="F16272" s="213" t="s">
        <v>242</v>
      </c>
    </row>
    <row r="16273" spans="1:6" x14ac:dyDescent="0.3">
      <c r="A16273" s="213">
        <v>2016</v>
      </c>
      <c r="B16273" s="213" t="s">
        <v>93</v>
      </c>
      <c r="C16273" s="213" t="s">
        <v>82</v>
      </c>
      <c r="D16273" s="213" t="s">
        <v>60</v>
      </c>
      <c r="E16273" s="213">
        <v>348</v>
      </c>
      <c r="F16273" s="213" t="s">
        <v>242</v>
      </c>
    </row>
    <row r="16274" spans="1:6" x14ac:dyDescent="0.3">
      <c r="A16274" s="213">
        <v>2016</v>
      </c>
      <c r="B16274" s="213" t="s">
        <v>93</v>
      </c>
      <c r="C16274" s="213" t="s">
        <v>82</v>
      </c>
      <c r="D16274" s="213" t="s">
        <v>25</v>
      </c>
      <c r="E16274" s="213">
        <v>603</v>
      </c>
      <c r="F16274" s="213" t="s">
        <v>242</v>
      </c>
    </row>
    <row r="16275" spans="1:6" x14ac:dyDescent="0.3">
      <c r="A16275" s="213">
        <v>2016</v>
      </c>
      <c r="B16275" s="213" t="s">
        <v>93</v>
      </c>
      <c r="C16275" s="213" t="s">
        <v>82</v>
      </c>
      <c r="D16275" s="213" t="s">
        <v>7</v>
      </c>
      <c r="E16275" s="213">
        <v>734</v>
      </c>
      <c r="F16275" s="213" t="s">
        <v>242</v>
      </c>
    </row>
    <row r="16276" spans="1:6" x14ac:dyDescent="0.3">
      <c r="A16276" s="213">
        <v>2016</v>
      </c>
      <c r="B16276" s="213" t="s">
        <v>93</v>
      </c>
      <c r="C16276" s="213" t="s">
        <v>82</v>
      </c>
      <c r="D16276" s="213" t="s">
        <v>36</v>
      </c>
      <c r="E16276" s="213">
        <v>189</v>
      </c>
      <c r="F16276" s="213" t="s">
        <v>242</v>
      </c>
    </row>
    <row r="16277" spans="1:6" x14ac:dyDescent="0.3">
      <c r="A16277" s="213">
        <v>2016</v>
      </c>
      <c r="B16277" s="213" t="s">
        <v>93</v>
      </c>
      <c r="C16277" s="213" t="s">
        <v>82</v>
      </c>
      <c r="D16277" s="213" t="s">
        <v>21</v>
      </c>
      <c r="E16277" s="213">
        <v>302</v>
      </c>
      <c r="F16277" s="213" t="s">
        <v>242</v>
      </c>
    </row>
    <row r="16278" spans="1:6" x14ac:dyDescent="0.3">
      <c r="A16278" s="213">
        <v>2016</v>
      </c>
      <c r="B16278" s="213" t="s">
        <v>93</v>
      </c>
      <c r="C16278" s="213" t="s">
        <v>82</v>
      </c>
      <c r="D16278" s="213" t="s">
        <v>42</v>
      </c>
      <c r="E16278" s="213">
        <v>44</v>
      </c>
      <c r="F16278" s="213" t="s">
        <v>242</v>
      </c>
    </row>
    <row r="16279" spans="1:6" x14ac:dyDescent="0.3">
      <c r="A16279" s="213">
        <v>2016</v>
      </c>
      <c r="B16279" s="213" t="s">
        <v>93</v>
      </c>
      <c r="C16279" s="213" t="s">
        <v>82</v>
      </c>
      <c r="D16279" s="213" t="s">
        <v>16</v>
      </c>
      <c r="E16279" s="213">
        <v>557</v>
      </c>
      <c r="F16279" s="213" t="s">
        <v>242</v>
      </c>
    </row>
    <row r="16280" spans="1:6" x14ac:dyDescent="0.3">
      <c r="A16280" s="213">
        <v>2016</v>
      </c>
      <c r="B16280" s="213" t="s">
        <v>93</v>
      </c>
      <c r="C16280" s="213" t="s">
        <v>82</v>
      </c>
      <c r="D16280" s="213" t="s">
        <v>2</v>
      </c>
      <c r="E16280" s="292">
        <v>1260</v>
      </c>
      <c r="F16280" s="213" t="s">
        <v>242</v>
      </c>
    </row>
    <row r="16281" spans="1:6" x14ac:dyDescent="0.3">
      <c r="A16281" s="213">
        <v>2016</v>
      </c>
      <c r="B16281" s="213" t="s">
        <v>93</v>
      </c>
      <c r="C16281" s="213" t="s">
        <v>82</v>
      </c>
      <c r="D16281" s="213" t="s">
        <v>288</v>
      </c>
      <c r="E16281" s="213">
        <v>51</v>
      </c>
      <c r="F16281" s="213" t="s">
        <v>242</v>
      </c>
    </row>
    <row r="16282" spans="1:6" x14ac:dyDescent="0.3">
      <c r="A16282" s="213">
        <v>2016</v>
      </c>
      <c r="B16282" s="213" t="s">
        <v>93</v>
      </c>
      <c r="C16282" s="213" t="s">
        <v>82</v>
      </c>
      <c r="D16282" s="213" t="s">
        <v>4</v>
      </c>
      <c r="E16282" s="292">
        <v>1342</v>
      </c>
      <c r="F16282" s="213" t="s">
        <v>242</v>
      </c>
    </row>
    <row r="16283" spans="1:6" x14ac:dyDescent="0.3">
      <c r="A16283" s="213">
        <v>2016</v>
      </c>
      <c r="B16283" s="213" t="s">
        <v>93</v>
      </c>
      <c r="C16283" s="213" t="s">
        <v>82</v>
      </c>
      <c r="D16283" s="213" t="s">
        <v>38</v>
      </c>
      <c r="E16283" s="213">
        <v>162</v>
      </c>
      <c r="F16283" s="213" t="s">
        <v>242</v>
      </c>
    </row>
    <row r="16284" spans="1:6" x14ac:dyDescent="0.3">
      <c r="A16284" s="213">
        <v>2016</v>
      </c>
      <c r="B16284" s="213" t="s">
        <v>93</v>
      </c>
      <c r="C16284" s="213" t="s">
        <v>82</v>
      </c>
      <c r="D16284" s="213" t="s">
        <v>275</v>
      </c>
      <c r="E16284" s="213">
        <v>221</v>
      </c>
      <c r="F16284" s="213" t="s">
        <v>242</v>
      </c>
    </row>
    <row r="16285" spans="1:6" x14ac:dyDescent="0.3">
      <c r="A16285" s="213">
        <v>2016</v>
      </c>
      <c r="B16285" s="213" t="s">
        <v>93</v>
      </c>
      <c r="C16285" s="213" t="s">
        <v>82</v>
      </c>
      <c r="D16285" s="213" t="s">
        <v>8</v>
      </c>
      <c r="E16285" s="213">
        <v>557</v>
      </c>
      <c r="F16285" s="213" t="s">
        <v>242</v>
      </c>
    </row>
    <row r="16286" spans="1:6" x14ac:dyDescent="0.3">
      <c r="A16286" s="213">
        <v>2016</v>
      </c>
      <c r="B16286" s="213" t="s">
        <v>93</v>
      </c>
      <c r="C16286" s="213" t="s">
        <v>82</v>
      </c>
      <c r="D16286" s="213" t="s">
        <v>78</v>
      </c>
      <c r="E16286" s="292">
        <v>1529</v>
      </c>
      <c r="F16286" s="213" t="s">
        <v>242</v>
      </c>
    </row>
    <row r="16287" spans="1:6" x14ac:dyDescent="0.3">
      <c r="A16287" s="213">
        <v>2016</v>
      </c>
      <c r="B16287" s="213" t="s">
        <v>93</v>
      </c>
      <c r="C16287" s="213" t="s">
        <v>82</v>
      </c>
      <c r="D16287" s="213" t="s">
        <v>27</v>
      </c>
      <c r="E16287" s="213">
        <v>468</v>
      </c>
      <c r="F16287" s="213" t="s">
        <v>242</v>
      </c>
    </row>
    <row r="16288" spans="1:6" x14ac:dyDescent="0.3">
      <c r="A16288" s="213">
        <v>2016</v>
      </c>
      <c r="B16288" s="213" t="s">
        <v>93</v>
      </c>
      <c r="C16288" s="213" t="s">
        <v>82</v>
      </c>
      <c r="D16288" s="213" t="s">
        <v>13</v>
      </c>
      <c r="E16288" s="213">
        <v>273</v>
      </c>
      <c r="F16288" s="213" t="s">
        <v>242</v>
      </c>
    </row>
    <row r="16289" spans="1:6" x14ac:dyDescent="0.3">
      <c r="A16289" s="213">
        <v>2016</v>
      </c>
      <c r="B16289" s="213" t="s">
        <v>93</v>
      </c>
      <c r="C16289" s="213" t="s">
        <v>82</v>
      </c>
      <c r="D16289" s="213" t="s">
        <v>70</v>
      </c>
      <c r="E16289" s="213">
        <v>573</v>
      </c>
      <c r="F16289" s="213" t="s">
        <v>242</v>
      </c>
    </row>
    <row r="16290" spans="1:6" x14ac:dyDescent="0.3">
      <c r="A16290" s="213">
        <v>2016</v>
      </c>
      <c r="B16290" s="213" t="s">
        <v>93</v>
      </c>
      <c r="C16290" s="213" t="s">
        <v>82</v>
      </c>
      <c r="D16290" s="213" t="s">
        <v>72</v>
      </c>
      <c r="E16290" s="213">
        <v>120</v>
      </c>
      <c r="F16290" s="213" t="s">
        <v>242</v>
      </c>
    </row>
    <row r="16291" spans="1:6" x14ac:dyDescent="0.3">
      <c r="A16291" s="213">
        <v>2016</v>
      </c>
      <c r="B16291" s="213" t="s">
        <v>93</v>
      </c>
      <c r="C16291" s="213" t="s">
        <v>82</v>
      </c>
      <c r="D16291" s="213" t="s">
        <v>276</v>
      </c>
      <c r="E16291" s="213">
        <v>71</v>
      </c>
      <c r="F16291" s="213" t="s">
        <v>242</v>
      </c>
    </row>
    <row r="16292" spans="1:6" x14ac:dyDescent="0.3">
      <c r="A16292" s="213">
        <v>2016</v>
      </c>
      <c r="B16292" s="213" t="s">
        <v>93</v>
      </c>
      <c r="C16292" s="213" t="s">
        <v>82</v>
      </c>
      <c r="D16292" s="213" t="s">
        <v>6</v>
      </c>
      <c r="E16292" s="292">
        <v>1233</v>
      </c>
      <c r="F16292" s="213" t="s">
        <v>242</v>
      </c>
    </row>
    <row r="16293" spans="1:6" x14ac:dyDescent="0.3">
      <c r="A16293" s="213">
        <v>2016</v>
      </c>
      <c r="B16293" s="213" t="s">
        <v>93</v>
      </c>
      <c r="C16293" s="213" t="s">
        <v>82</v>
      </c>
      <c r="D16293" s="213" t="s">
        <v>62</v>
      </c>
      <c r="E16293" s="213">
        <v>459</v>
      </c>
      <c r="F16293" s="213" t="s">
        <v>242</v>
      </c>
    </row>
    <row r="16294" spans="1:6" x14ac:dyDescent="0.3">
      <c r="A16294" s="213">
        <v>2016</v>
      </c>
      <c r="B16294" s="213" t="s">
        <v>93</v>
      </c>
      <c r="C16294" s="213" t="s">
        <v>82</v>
      </c>
      <c r="D16294" s="213" t="s">
        <v>5</v>
      </c>
      <c r="E16294" s="292">
        <v>1059</v>
      </c>
      <c r="F16294" s="213" t="s">
        <v>242</v>
      </c>
    </row>
    <row r="16295" spans="1:6" x14ac:dyDescent="0.3">
      <c r="A16295" s="213">
        <v>2016</v>
      </c>
      <c r="B16295" s="213" t="s">
        <v>93</v>
      </c>
      <c r="C16295" s="213" t="s">
        <v>82</v>
      </c>
      <c r="D16295" s="213" t="s">
        <v>37</v>
      </c>
      <c r="E16295" s="213">
        <v>30</v>
      </c>
      <c r="F16295" s="213" t="s">
        <v>242</v>
      </c>
    </row>
    <row r="16296" spans="1:6" x14ac:dyDescent="0.3">
      <c r="A16296" s="213">
        <v>2016</v>
      </c>
      <c r="B16296" s="213" t="s">
        <v>93</v>
      </c>
      <c r="C16296" s="213" t="s">
        <v>82</v>
      </c>
      <c r="D16296" s="213" t="s">
        <v>76</v>
      </c>
      <c r="E16296" s="292">
        <v>1062</v>
      </c>
      <c r="F16296" s="213" t="s">
        <v>242</v>
      </c>
    </row>
    <row r="16297" spans="1:6" x14ac:dyDescent="0.3">
      <c r="A16297" s="213">
        <v>2016</v>
      </c>
      <c r="B16297" s="213" t="s">
        <v>93</v>
      </c>
      <c r="C16297" s="213" t="s">
        <v>82</v>
      </c>
      <c r="D16297" s="213" t="s">
        <v>63</v>
      </c>
      <c r="E16297" s="213">
        <v>114</v>
      </c>
      <c r="F16297" s="213" t="s">
        <v>242</v>
      </c>
    </row>
    <row r="16298" spans="1:6" x14ac:dyDescent="0.3">
      <c r="A16298" s="213">
        <v>2016</v>
      </c>
      <c r="B16298" s="213" t="s">
        <v>93</v>
      </c>
      <c r="C16298" s="213" t="s">
        <v>82</v>
      </c>
      <c r="D16298" s="213" t="s">
        <v>277</v>
      </c>
      <c r="E16298" s="213">
        <v>90</v>
      </c>
      <c r="F16298" s="213" t="s">
        <v>242</v>
      </c>
    </row>
    <row r="16299" spans="1:6" x14ac:dyDescent="0.3">
      <c r="A16299" s="213">
        <v>2016</v>
      </c>
      <c r="B16299" s="213" t="s">
        <v>93</v>
      </c>
      <c r="C16299" s="213" t="s">
        <v>82</v>
      </c>
      <c r="D16299" s="213" t="s">
        <v>43</v>
      </c>
      <c r="E16299" s="213">
        <v>225</v>
      </c>
      <c r="F16299" s="213" t="s">
        <v>242</v>
      </c>
    </row>
    <row r="16300" spans="1:6" x14ac:dyDescent="0.3">
      <c r="A16300" s="213">
        <v>2016</v>
      </c>
      <c r="B16300" s="213" t="s">
        <v>93</v>
      </c>
      <c r="C16300" s="213" t="s">
        <v>82</v>
      </c>
      <c r="D16300" s="213" t="s">
        <v>65</v>
      </c>
      <c r="E16300" s="213">
        <v>271</v>
      </c>
      <c r="F16300" s="213" t="s">
        <v>242</v>
      </c>
    </row>
    <row r="16301" spans="1:6" x14ac:dyDescent="0.3">
      <c r="A16301" s="213">
        <v>2016</v>
      </c>
      <c r="B16301" s="213" t="s">
        <v>93</v>
      </c>
      <c r="C16301" s="213" t="s">
        <v>82</v>
      </c>
      <c r="D16301" s="213" t="s">
        <v>22</v>
      </c>
      <c r="E16301" s="213">
        <v>286</v>
      </c>
      <c r="F16301" s="213" t="s">
        <v>242</v>
      </c>
    </row>
    <row r="16302" spans="1:6" x14ac:dyDescent="0.3">
      <c r="A16302" s="213">
        <v>2016</v>
      </c>
      <c r="B16302" s="213" t="s">
        <v>93</v>
      </c>
      <c r="C16302" s="213" t="s">
        <v>82</v>
      </c>
      <c r="D16302" s="213" t="s">
        <v>61</v>
      </c>
      <c r="E16302" s="213">
        <v>204</v>
      </c>
      <c r="F16302" s="213" t="s">
        <v>242</v>
      </c>
    </row>
    <row r="16303" spans="1:6" x14ac:dyDescent="0.3">
      <c r="A16303" s="213">
        <v>2016</v>
      </c>
      <c r="B16303" s="213" t="s">
        <v>93</v>
      </c>
      <c r="C16303" s="213" t="s">
        <v>82</v>
      </c>
      <c r="D16303" s="213" t="s">
        <v>23</v>
      </c>
      <c r="E16303" s="213">
        <v>323</v>
      </c>
      <c r="F16303" s="213" t="s">
        <v>242</v>
      </c>
    </row>
    <row r="16304" spans="1:6" x14ac:dyDescent="0.3">
      <c r="A16304" s="213">
        <v>2016</v>
      </c>
      <c r="B16304" s="213" t="s">
        <v>93</v>
      </c>
      <c r="C16304" s="213" t="s">
        <v>82</v>
      </c>
      <c r="D16304" s="213" t="s">
        <v>12</v>
      </c>
      <c r="E16304" s="213">
        <v>246</v>
      </c>
      <c r="F16304" s="213" t="s">
        <v>242</v>
      </c>
    </row>
    <row r="16305" spans="1:6" x14ac:dyDescent="0.3">
      <c r="A16305" s="213">
        <v>2016</v>
      </c>
      <c r="B16305" s="213" t="s">
        <v>93</v>
      </c>
      <c r="C16305" s="213" t="s">
        <v>82</v>
      </c>
      <c r="D16305" s="213" t="s">
        <v>278</v>
      </c>
      <c r="E16305" s="213">
        <v>340</v>
      </c>
      <c r="F16305" s="213" t="s">
        <v>242</v>
      </c>
    </row>
    <row r="16306" spans="1:6" x14ac:dyDescent="0.3">
      <c r="A16306" s="213">
        <v>2016</v>
      </c>
      <c r="B16306" s="213" t="s">
        <v>93</v>
      </c>
      <c r="C16306" s="213" t="s">
        <v>82</v>
      </c>
      <c r="D16306" s="213" t="s">
        <v>19</v>
      </c>
      <c r="E16306" s="213">
        <v>353</v>
      </c>
      <c r="F16306" s="213" t="s">
        <v>242</v>
      </c>
    </row>
    <row r="16307" spans="1:6" x14ac:dyDescent="0.3">
      <c r="A16307" s="213">
        <v>2016</v>
      </c>
      <c r="B16307" s="213" t="s">
        <v>93</v>
      </c>
      <c r="C16307" s="213" t="s">
        <v>82</v>
      </c>
      <c r="D16307" s="213" t="s">
        <v>45</v>
      </c>
      <c r="E16307" s="213">
        <v>74</v>
      </c>
      <c r="F16307" s="213" t="s">
        <v>242</v>
      </c>
    </row>
    <row r="16308" spans="1:6" x14ac:dyDescent="0.3">
      <c r="A16308" s="213">
        <v>2016</v>
      </c>
      <c r="B16308" s="213" t="s">
        <v>93</v>
      </c>
      <c r="C16308" s="213" t="s">
        <v>82</v>
      </c>
      <c r="D16308" s="213" t="s">
        <v>48</v>
      </c>
      <c r="E16308" s="213">
        <v>200</v>
      </c>
      <c r="F16308" s="213" t="s">
        <v>242</v>
      </c>
    </row>
    <row r="16309" spans="1:6" x14ac:dyDescent="0.3">
      <c r="A16309" s="213">
        <v>2016</v>
      </c>
      <c r="B16309" s="213" t="s">
        <v>93</v>
      </c>
      <c r="C16309" s="213" t="s">
        <v>82</v>
      </c>
      <c r="D16309" s="213" t="s">
        <v>34</v>
      </c>
      <c r="E16309" s="213">
        <v>118</v>
      </c>
      <c r="F16309" s="213" t="s">
        <v>242</v>
      </c>
    </row>
    <row r="16310" spans="1:6" x14ac:dyDescent="0.3">
      <c r="A16310" s="213">
        <v>2016</v>
      </c>
      <c r="B16310" s="213" t="s">
        <v>93</v>
      </c>
      <c r="C16310" s="213" t="s">
        <v>82</v>
      </c>
      <c r="D16310" s="213" t="s">
        <v>3</v>
      </c>
      <c r="E16310" s="292">
        <v>1154</v>
      </c>
      <c r="F16310" s="213" t="s">
        <v>242</v>
      </c>
    </row>
    <row r="16311" spans="1:6" x14ac:dyDescent="0.3">
      <c r="A16311" s="213">
        <v>2016</v>
      </c>
      <c r="B16311" s="213" t="s">
        <v>93</v>
      </c>
      <c r="C16311" s="213" t="s">
        <v>82</v>
      </c>
      <c r="D16311" s="213" t="s">
        <v>80</v>
      </c>
      <c r="E16311" s="213">
        <v>451</v>
      </c>
      <c r="F16311" s="213" t="s">
        <v>242</v>
      </c>
    </row>
    <row r="16312" spans="1:6" x14ac:dyDescent="0.3">
      <c r="A16312" s="213">
        <v>2016</v>
      </c>
      <c r="B16312" s="213" t="s">
        <v>93</v>
      </c>
      <c r="C16312" s="213" t="s">
        <v>82</v>
      </c>
      <c r="D16312" s="213" t="s">
        <v>39</v>
      </c>
      <c r="E16312" s="213">
        <v>367</v>
      </c>
      <c r="F16312" s="213" t="s">
        <v>242</v>
      </c>
    </row>
    <row r="16313" spans="1:6" x14ac:dyDescent="0.3">
      <c r="A16313" s="213">
        <v>2016</v>
      </c>
      <c r="B16313" s="213" t="s">
        <v>93</v>
      </c>
      <c r="C16313" s="213" t="s">
        <v>82</v>
      </c>
      <c r="D16313" s="213" t="s">
        <v>14</v>
      </c>
      <c r="E16313" s="213">
        <v>787</v>
      </c>
      <c r="F16313" s="213" t="s">
        <v>242</v>
      </c>
    </row>
    <row r="16314" spans="1:6" x14ac:dyDescent="0.3">
      <c r="A16314" s="213">
        <v>2016</v>
      </c>
      <c r="B16314" s="213" t="s">
        <v>93</v>
      </c>
      <c r="C16314" s="213" t="s">
        <v>82</v>
      </c>
      <c r="D16314" s="213" t="s">
        <v>68</v>
      </c>
      <c r="E16314" s="213">
        <v>139</v>
      </c>
      <c r="F16314" s="213" t="s">
        <v>242</v>
      </c>
    </row>
    <row r="16315" spans="1:6" x14ac:dyDescent="0.3">
      <c r="A16315" s="213">
        <v>2016</v>
      </c>
      <c r="B16315" s="213" t="s">
        <v>93</v>
      </c>
      <c r="C16315" s="213" t="s">
        <v>82</v>
      </c>
      <c r="D16315" s="213" t="s">
        <v>69</v>
      </c>
      <c r="E16315" s="213">
        <v>174</v>
      </c>
      <c r="F16315" s="213" t="s">
        <v>242</v>
      </c>
    </row>
    <row r="16316" spans="1:6" x14ac:dyDescent="0.3">
      <c r="A16316" s="213">
        <v>2016</v>
      </c>
      <c r="B16316" s="213" t="s">
        <v>93</v>
      </c>
      <c r="C16316" s="213" t="s">
        <v>82</v>
      </c>
      <c r="D16316" s="213" t="s">
        <v>50</v>
      </c>
      <c r="E16316" s="213">
        <v>53</v>
      </c>
      <c r="F16316" s="213" t="s">
        <v>242</v>
      </c>
    </row>
    <row r="16317" spans="1:6" x14ac:dyDescent="0.3">
      <c r="A16317" s="213">
        <v>2016</v>
      </c>
      <c r="B16317" s="213" t="s">
        <v>93</v>
      </c>
      <c r="C16317" s="213" t="s">
        <v>82</v>
      </c>
      <c r="D16317" s="213" t="s">
        <v>279</v>
      </c>
      <c r="E16317" s="213">
        <v>60</v>
      </c>
      <c r="F16317" s="213" t="s">
        <v>242</v>
      </c>
    </row>
    <row r="16318" spans="1:6" x14ac:dyDescent="0.3">
      <c r="A16318" s="213">
        <v>2016</v>
      </c>
      <c r="B16318" s="213" t="s">
        <v>93</v>
      </c>
      <c r="C16318" s="213" t="s">
        <v>82</v>
      </c>
      <c r="D16318" s="213" t="s">
        <v>24</v>
      </c>
      <c r="E16318" s="213">
        <v>742</v>
      </c>
      <c r="F16318" s="213" t="s">
        <v>242</v>
      </c>
    </row>
    <row r="16319" spans="1:6" x14ac:dyDescent="0.3">
      <c r="A16319" s="213">
        <v>2016</v>
      </c>
      <c r="B16319" s="213" t="s">
        <v>93</v>
      </c>
      <c r="C16319" s="213" t="s">
        <v>82</v>
      </c>
      <c r="D16319" s="213" t="s">
        <v>9</v>
      </c>
      <c r="E16319" s="213">
        <v>590</v>
      </c>
      <c r="F16319" s="213" t="s">
        <v>242</v>
      </c>
    </row>
    <row r="16320" spans="1:6" x14ac:dyDescent="0.3">
      <c r="A16320" s="213">
        <v>2016</v>
      </c>
      <c r="B16320" s="213" t="s">
        <v>93</v>
      </c>
      <c r="C16320" s="213" t="s">
        <v>82</v>
      </c>
      <c r="D16320" s="213" t="s">
        <v>67</v>
      </c>
      <c r="E16320" s="213">
        <v>338</v>
      </c>
      <c r="F16320" s="213" t="s">
        <v>242</v>
      </c>
    </row>
    <row r="16321" spans="1:6" x14ac:dyDescent="0.3">
      <c r="A16321" s="213">
        <v>2016</v>
      </c>
      <c r="B16321" s="213" t="s">
        <v>93</v>
      </c>
      <c r="C16321" s="213" t="s">
        <v>82</v>
      </c>
      <c r="D16321" s="213" t="s">
        <v>28</v>
      </c>
      <c r="E16321" s="213">
        <v>423</v>
      </c>
      <c r="F16321" s="213" t="s">
        <v>242</v>
      </c>
    </row>
    <row r="16322" spans="1:6" x14ac:dyDescent="0.3">
      <c r="A16322" s="213">
        <v>2016</v>
      </c>
      <c r="B16322" s="213" t="s">
        <v>93</v>
      </c>
      <c r="C16322" s="213" t="s">
        <v>82</v>
      </c>
      <c r="D16322" s="213" t="s">
        <v>31</v>
      </c>
      <c r="E16322" s="213">
        <v>309</v>
      </c>
      <c r="F16322" s="213" t="s">
        <v>242</v>
      </c>
    </row>
    <row r="16323" spans="1:6" x14ac:dyDescent="0.3">
      <c r="A16323" s="213">
        <v>2016</v>
      </c>
      <c r="B16323" s="213" t="s">
        <v>93</v>
      </c>
      <c r="C16323" s="213" t="s">
        <v>82</v>
      </c>
      <c r="D16323" s="213" t="s">
        <v>64</v>
      </c>
      <c r="E16323" s="213">
        <v>493</v>
      </c>
      <c r="F16323" s="213" t="s">
        <v>242</v>
      </c>
    </row>
    <row r="16324" spans="1:6" x14ac:dyDescent="0.3">
      <c r="A16324" s="213">
        <v>2016</v>
      </c>
      <c r="B16324" s="213" t="s">
        <v>93</v>
      </c>
      <c r="C16324" s="213" t="s">
        <v>82</v>
      </c>
      <c r="D16324" s="213" t="s">
        <v>280</v>
      </c>
      <c r="E16324" s="213">
        <v>138</v>
      </c>
      <c r="F16324" s="213" t="s">
        <v>242</v>
      </c>
    </row>
    <row r="16325" spans="1:6" x14ac:dyDescent="0.3">
      <c r="A16325" s="213">
        <v>2016</v>
      </c>
      <c r="B16325" s="213" t="s">
        <v>93</v>
      </c>
      <c r="C16325" s="213" t="s">
        <v>82</v>
      </c>
      <c r="D16325" s="213" t="s">
        <v>73</v>
      </c>
      <c r="E16325" s="213">
        <v>853</v>
      </c>
      <c r="F16325" s="213" t="s">
        <v>242</v>
      </c>
    </row>
    <row r="16326" spans="1:6" x14ac:dyDescent="0.3">
      <c r="A16326" s="213">
        <v>2016</v>
      </c>
      <c r="B16326" s="213" t="s">
        <v>93</v>
      </c>
      <c r="C16326" s="213" t="s">
        <v>82</v>
      </c>
      <c r="D16326" s="213" t="s">
        <v>26</v>
      </c>
      <c r="E16326" s="213">
        <v>317</v>
      </c>
      <c r="F16326" s="213" t="s">
        <v>242</v>
      </c>
    </row>
    <row r="16327" spans="1:6" x14ac:dyDescent="0.3">
      <c r="A16327" s="213">
        <v>2016</v>
      </c>
      <c r="B16327" s="213" t="s">
        <v>93</v>
      </c>
      <c r="C16327" s="213" t="s">
        <v>82</v>
      </c>
      <c r="D16327" s="213" t="s">
        <v>32</v>
      </c>
      <c r="E16327" s="213">
        <v>286</v>
      </c>
      <c r="F16327" s="213" t="s">
        <v>242</v>
      </c>
    </row>
    <row r="16328" spans="1:6" x14ac:dyDescent="0.3">
      <c r="A16328" s="213">
        <v>2016</v>
      </c>
      <c r="B16328" s="213" t="s">
        <v>93</v>
      </c>
      <c r="C16328" s="213" t="s">
        <v>82</v>
      </c>
      <c r="D16328" s="213" t="s">
        <v>46</v>
      </c>
      <c r="E16328" s="213">
        <v>571</v>
      </c>
      <c r="F16328" s="213" t="s">
        <v>242</v>
      </c>
    </row>
    <row r="16329" spans="1:6" x14ac:dyDescent="0.3">
      <c r="A16329" s="213">
        <v>2016</v>
      </c>
      <c r="B16329" s="213" t="s">
        <v>93</v>
      </c>
      <c r="C16329" s="213" t="s">
        <v>82</v>
      </c>
      <c r="D16329" s="213" t="s">
        <v>75</v>
      </c>
      <c r="E16329" s="213">
        <v>584</v>
      </c>
      <c r="F16329" s="213" t="s">
        <v>242</v>
      </c>
    </row>
    <row r="16330" spans="1:6" x14ac:dyDescent="0.3">
      <c r="A16330" s="213">
        <v>2016</v>
      </c>
      <c r="B16330" s="213" t="s">
        <v>93</v>
      </c>
      <c r="C16330" s="213" t="s">
        <v>82</v>
      </c>
      <c r="D16330" s="213" t="s">
        <v>10</v>
      </c>
      <c r="E16330" s="292">
        <v>1087</v>
      </c>
      <c r="F16330" s="213" t="s">
        <v>242</v>
      </c>
    </row>
    <row r="16331" spans="1:6" x14ac:dyDescent="0.3">
      <c r="A16331" s="213">
        <v>2016</v>
      </c>
      <c r="B16331" s="213" t="s">
        <v>93</v>
      </c>
      <c r="C16331" s="213" t="s">
        <v>82</v>
      </c>
      <c r="D16331" s="213" t="s">
        <v>291</v>
      </c>
      <c r="E16331" s="213">
        <v>105</v>
      </c>
      <c r="F16331" s="213" t="s">
        <v>242</v>
      </c>
    </row>
    <row r="16332" spans="1:6" x14ac:dyDescent="0.3">
      <c r="A16332" s="213">
        <v>2016</v>
      </c>
      <c r="B16332" s="213" t="s">
        <v>93</v>
      </c>
      <c r="C16332" s="213" t="s">
        <v>82</v>
      </c>
      <c r="D16332" s="213" t="s">
        <v>15</v>
      </c>
      <c r="E16332" s="213">
        <v>825</v>
      </c>
      <c r="F16332" s="213" t="s">
        <v>242</v>
      </c>
    </row>
    <row r="16333" spans="1:6" x14ac:dyDescent="0.3">
      <c r="A16333" s="213">
        <v>2016</v>
      </c>
      <c r="B16333" s="213" t="s">
        <v>93</v>
      </c>
      <c r="C16333" s="213" t="s">
        <v>82</v>
      </c>
      <c r="D16333" s="213" t="s">
        <v>18</v>
      </c>
      <c r="E16333" s="292">
        <v>1462</v>
      </c>
      <c r="F16333" s="213" t="s">
        <v>242</v>
      </c>
    </row>
    <row r="16334" spans="1:6" x14ac:dyDescent="0.3">
      <c r="A16334" s="213">
        <v>2016</v>
      </c>
      <c r="B16334" s="213" t="s">
        <v>93</v>
      </c>
      <c r="C16334" s="213" t="s">
        <v>82</v>
      </c>
      <c r="D16334" s="213" t="s">
        <v>77</v>
      </c>
      <c r="E16334" s="213">
        <v>392</v>
      </c>
      <c r="F16334" s="213" t="s">
        <v>242</v>
      </c>
    </row>
    <row r="16335" spans="1:6" x14ac:dyDescent="0.3">
      <c r="A16335" s="213">
        <v>2016</v>
      </c>
      <c r="B16335" s="213" t="s">
        <v>93</v>
      </c>
      <c r="C16335" s="213" t="s">
        <v>82</v>
      </c>
      <c r="D16335" s="213" t="s">
        <v>44</v>
      </c>
      <c r="E16335" s="213">
        <v>86</v>
      </c>
      <c r="F16335" s="213" t="s">
        <v>242</v>
      </c>
    </row>
    <row r="16336" spans="1:6" x14ac:dyDescent="0.3">
      <c r="A16336" s="213">
        <v>2016</v>
      </c>
      <c r="B16336" s="213" t="s">
        <v>93</v>
      </c>
      <c r="C16336" s="213" t="s">
        <v>82</v>
      </c>
      <c r="D16336" s="213" t="s">
        <v>71</v>
      </c>
      <c r="E16336" s="213">
        <v>323</v>
      </c>
      <c r="F16336" s="213" t="s">
        <v>242</v>
      </c>
    </row>
    <row r="16337" spans="1:6" x14ac:dyDescent="0.3">
      <c r="A16337" s="213">
        <v>2016</v>
      </c>
      <c r="B16337" s="213" t="s">
        <v>93</v>
      </c>
      <c r="C16337" s="213" t="s">
        <v>82</v>
      </c>
      <c r="D16337" s="213" t="s">
        <v>52</v>
      </c>
      <c r="E16337" s="213">
        <v>68</v>
      </c>
      <c r="F16337" s="213" t="s">
        <v>242</v>
      </c>
    </row>
    <row r="16338" spans="1:6" x14ac:dyDescent="0.3">
      <c r="A16338" s="213">
        <v>2016</v>
      </c>
      <c r="B16338" s="213" t="s">
        <v>93</v>
      </c>
      <c r="C16338" s="213" t="s">
        <v>82</v>
      </c>
      <c r="D16338" s="213" t="s">
        <v>20</v>
      </c>
      <c r="E16338" s="213">
        <v>513</v>
      </c>
      <c r="F16338" s="213" t="s">
        <v>242</v>
      </c>
    </row>
    <row r="16339" spans="1:6" x14ac:dyDescent="0.3">
      <c r="A16339" s="213">
        <v>2016</v>
      </c>
      <c r="B16339" s="213" t="s">
        <v>93</v>
      </c>
      <c r="C16339" s="213" t="s">
        <v>82</v>
      </c>
      <c r="D16339" s="213" t="s">
        <v>95</v>
      </c>
      <c r="E16339" s="292">
        <v>1228</v>
      </c>
      <c r="F16339" s="213" t="s">
        <v>242</v>
      </c>
    </row>
    <row r="16340" spans="1:6" x14ac:dyDescent="0.3">
      <c r="A16340" s="213">
        <v>2016</v>
      </c>
      <c r="B16340" s="213" t="s">
        <v>93</v>
      </c>
      <c r="C16340" s="213" t="s">
        <v>82</v>
      </c>
      <c r="D16340" s="213" t="s">
        <v>30</v>
      </c>
      <c r="E16340" s="213">
        <v>142</v>
      </c>
      <c r="F16340" s="213" t="s">
        <v>242</v>
      </c>
    </row>
    <row r="16341" spans="1:6" x14ac:dyDescent="0.3">
      <c r="A16341" s="213">
        <v>2016</v>
      </c>
      <c r="B16341" s="213" t="s">
        <v>93</v>
      </c>
      <c r="C16341" s="213" t="s">
        <v>82</v>
      </c>
      <c r="D16341" s="213" t="s">
        <v>58</v>
      </c>
      <c r="E16341" s="213">
        <v>41</v>
      </c>
      <c r="F16341" s="213" t="s">
        <v>242</v>
      </c>
    </row>
    <row r="16342" spans="1:6" x14ac:dyDescent="0.3">
      <c r="A16342" s="213">
        <v>2016</v>
      </c>
      <c r="B16342" s="213" t="s">
        <v>93</v>
      </c>
      <c r="C16342" s="213" t="s">
        <v>82</v>
      </c>
      <c r="D16342" s="213" t="s">
        <v>281</v>
      </c>
      <c r="E16342" s="292">
        <v>3829</v>
      </c>
      <c r="F16342" s="213" t="s">
        <v>242</v>
      </c>
    </row>
    <row r="16343" spans="1:6" x14ac:dyDescent="0.3">
      <c r="A16343" s="213">
        <v>2016</v>
      </c>
      <c r="B16343" s="213" t="s">
        <v>93</v>
      </c>
      <c r="C16343" s="213" t="s">
        <v>82</v>
      </c>
      <c r="D16343" s="213" t="s">
        <v>282</v>
      </c>
      <c r="E16343" s="213">
        <v>135</v>
      </c>
      <c r="F16343" s="213" t="s">
        <v>242</v>
      </c>
    </row>
    <row r="16344" spans="1:6" x14ac:dyDescent="0.3">
      <c r="A16344" s="213">
        <v>2016</v>
      </c>
      <c r="B16344" s="213" t="s">
        <v>93</v>
      </c>
      <c r="C16344" s="213" t="s">
        <v>82</v>
      </c>
      <c r="D16344" s="213" t="s">
        <v>145</v>
      </c>
      <c r="E16344" s="292">
        <v>12954</v>
      </c>
      <c r="F16344" s="213" t="s">
        <v>242</v>
      </c>
    </row>
    <row r="16345" spans="1:6" x14ac:dyDescent="0.3">
      <c r="A16345" s="213">
        <v>2016</v>
      </c>
      <c r="B16345" s="213" t="s">
        <v>93</v>
      </c>
      <c r="C16345" s="213" t="s">
        <v>82</v>
      </c>
      <c r="D16345" s="213" t="s">
        <v>146</v>
      </c>
      <c r="E16345" s="292">
        <v>8459</v>
      </c>
      <c r="F16345" s="213" t="s">
        <v>242</v>
      </c>
    </row>
    <row r="16346" spans="1:6" x14ac:dyDescent="0.3">
      <c r="A16346" s="213">
        <v>2016</v>
      </c>
      <c r="B16346" s="213" t="s">
        <v>93</v>
      </c>
      <c r="C16346" s="213" t="s">
        <v>82</v>
      </c>
      <c r="D16346" s="213" t="s">
        <v>147</v>
      </c>
      <c r="E16346" s="292">
        <v>17779</v>
      </c>
      <c r="F16346" s="213" t="s">
        <v>242</v>
      </c>
    </row>
    <row r="16347" spans="1:6" x14ac:dyDescent="0.3">
      <c r="A16347" s="213">
        <v>2016</v>
      </c>
      <c r="B16347" s="213" t="s">
        <v>93</v>
      </c>
      <c r="C16347" s="213" t="s">
        <v>87</v>
      </c>
      <c r="D16347" s="213" t="s">
        <v>35</v>
      </c>
      <c r="E16347" s="213">
        <v>73</v>
      </c>
      <c r="F16347" s="213" t="s">
        <v>242</v>
      </c>
    </row>
    <row r="16348" spans="1:6" x14ac:dyDescent="0.3">
      <c r="A16348" s="213">
        <v>2016</v>
      </c>
      <c r="B16348" s="213" t="s">
        <v>93</v>
      </c>
      <c r="C16348" s="213" t="s">
        <v>87</v>
      </c>
      <c r="D16348" s="213" t="s">
        <v>41</v>
      </c>
      <c r="E16348" s="213">
        <v>45</v>
      </c>
      <c r="F16348" s="213" t="s">
        <v>242</v>
      </c>
    </row>
    <row r="16349" spans="1:6" x14ac:dyDescent="0.3">
      <c r="A16349" s="213">
        <v>2016</v>
      </c>
      <c r="B16349" s="213" t="s">
        <v>93</v>
      </c>
      <c r="C16349" s="213" t="s">
        <v>87</v>
      </c>
      <c r="D16349" s="213" t="s">
        <v>59</v>
      </c>
      <c r="E16349" s="213">
        <v>123</v>
      </c>
      <c r="F16349" s="213" t="s">
        <v>242</v>
      </c>
    </row>
    <row r="16350" spans="1:6" x14ac:dyDescent="0.3">
      <c r="A16350" s="213">
        <v>2016</v>
      </c>
      <c r="B16350" s="213" t="s">
        <v>93</v>
      </c>
      <c r="C16350" s="213" t="s">
        <v>87</v>
      </c>
      <c r="D16350" s="213" t="s">
        <v>79</v>
      </c>
      <c r="E16350" s="292">
        <v>1442</v>
      </c>
      <c r="F16350" s="213" t="s">
        <v>242</v>
      </c>
    </row>
    <row r="16351" spans="1:6" x14ac:dyDescent="0.3">
      <c r="A16351" s="213">
        <v>2016</v>
      </c>
      <c r="B16351" s="213" t="s">
        <v>93</v>
      </c>
      <c r="C16351" s="213" t="s">
        <v>87</v>
      </c>
      <c r="D16351" s="213" t="s">
        <v>17</v>
      </c>
      <c r="E16351" s="213">
        <v>828</v>
      </c>
      <c r="F16351" s="213" t="s">
        <v>242</v>
      </c>
    </row>
    <row r="16352" spans="1:6" x14ac:dyDescent="0.3">
      <c r="A16352" s="213">
        <v>2016</v>
      </c>
      <c r="B16352" s="213" t="s">
        <v>93</v>
      </c>
      <c r="C16352" s="213" t="s">
        <v>87</v>
      </c>
      <c r="D16352" s="213" t="s">
        <v>274</v>
      </c>
      <c r="E16352" s="213">
        <v>87</v>
      </c>
      <c r="F16352" s="213" t="s">
        <v>242</v>
      </c>
    </row>
    <row r="16353" spans="1:6" x14ac:dyDescent="0.3">
      <c r="A16353" s="213">
        <v>2016</v>
      </c>
      <c r="B16353" s="213" t="s">
        <v>93</v>
      </c>
      <c r="C16353" s="213" t="s">
        <v>87</v>
      </c>
      <c r="D16353" s="213" t="s">
        <v>66</v>
      </c>
      <c r="E16353" s="213">
        <v>227</v>
      </c>
      <c r="F16353" s="213" t="s">
        <v>242</v>
      </c>
    </row>
    <row r="16354" spans="1:6" x14ac:dyDescent="0.3">
      <c r="A16354" s="213">
        <v>2016</v>
      </c>
      <c r="B16354" s="213" t="s">
        <v>93</v>
      </c>
      <c r="C16354" s="213" t="s">
        <v>87</v>
      </c>
      <c r="D16354" s="213" t="s">
        <v>283</v>
      </c>
      <c r="E16354" s="213">
        <v>87</v>
      </c>
      <c r="F16354" s="213" t="s">
        <v>242</v>
      </c>
    </row>
    <row r="16355" spans="1:6" x14ac:dyDescent="0.3">
      <c r="A16355" s="213">
        <v>2016</v>
      </c>
      <c r="B16355" s="213" t="s">
        <v>93</v>
      </c>
      <c r="C16355" s="213" t="s">
        <v>87</v>
      </c>
      <c r="D16355" s="213" t="s">
        <v>11</v>
      </c>
      <c r="E16355" s="292">
        <v>1299</v>
      </c>
      <c r="F16355" s="213" t="s">
        <v>242</v>
      </c>
    </row>
    <row r="16356" spans="1:6" x14ac:dyDescent="0.3">
      <c r="A16356" s="213">
        <v>2016</v>
      </c>
      <c r="B16356" s="213" t="s">
        <v>93</v>
      </c>
      <c r="C16356" s="213" t="s">
        <v>87</v>
      </c>
      <c r="D16356" s="213" t="s">
        <v>56</v>
      </c>
      <c r="E16356" s="213">
        <v>315</v>
      </c>
      <c r="F16356" s="213" t="s">
        <v>242</v>
      </c>
    </row>
    <row r="16357" spans="1:6" x14ac:dyDescent="0.3">
      <c r="A16357" s="213">
        <v>2016</v>
      </c>
      <c r="B16357" s="213" t="s">
        <v>93</v>
      </c>
      <c r="C16357" s="213" t="s">
        <v>87</v>
      </c>
      <c r="D16357" s="213" t="s">
        <v>29</v>
      </c>
      <c r="E16357" s="213">
        <v>422</v>
      </c>
      <c r="F16357" s="213" t="s">
        <v>242</v>
      </c>
    </row>
    <row r="16358" spans="1:6" x14ac:dyDescent="0.3">
      <c r="A16358" s="213">
        <v>2016</v>
      </c>
      <c r="B16358" s="213" t="s">
        <v>93</v>
      </c>
      <c r="C16358" s="213" t="s">
        <v>87</v>
      </c>
      <c r="D16358" s="213" t="s">
        <v>47</v>
      </c>
      <c r="E16358" s="292">
        <v>1043</v>
      </c>
      <c r="F16358" s="213" t="s">
        <v>242</v>
      </c>
    </row>
    <row r="16359" spans="1:6" x14ac:dyDescent="0.3">
      <c r="A16359" s="213">
        <v>2016</v>
      </c>
      <c r="B16359" s="213" t="s">
        <v>93</v>
      </c>
      <c r="C16359" s="213" t="s">
        <v>87</v>
      </c>
      <c r="D16359" s="213" t="s">
        <v>57</v>
      </c>
      <c r="E16359" s="213">
        <v>199</v>
      </c>
      <c r="F16359" s="213" t="s">
        <v>242</v>
      </c>
    </row>
    <row r="16360" spans="1:6" x14ac:dyDescent="0.3">
      <c r="A16360" s="213">
        <v>2016</v>
      </c>
      <c r="B16360" s="213" t="s">
        <v>93</v>
      </c>
      <c r="C16360" s="213" t="s">
        <v>87</v>
      </c>
      <c r="D16360" s="213" t="s">
        <v>74</v>
      </c>
      <c r="E16360" s="213">
        <v>979</v>
      </c>
      <c r="F16360" s="213" t="s">
        <v>242</v>
      </c>
    </row>
    <row r="16361" spans="1:6" x14ac:dyDescent="0.3">
      <c r="A16361" s="213">
        <v>2016</v>
      </c>
      <c r="B16361" s="213" t="s">
        <v>93</v>
      </c>
      <c r="C16361" s="213" t="s">
        <v>87</v>
      </c>
      <c r="D16361" s="213" t="s">
        <v>53</v>
      </c>
      <c r="E16361" s="213">
        <v>137</v>
      </c>
      <c r="F16361" s="213" t="s">
        <v>242</v>
      </c>
    </row>
    <row r="16362" spans="1:6" x14ac:dyDescent="0.3">
      <c r="A16362" s="213">
        <v>2016</v>
      </c>
      <c r="B16362" s="213" t="s">
        <v>93</v>
      </c>
      <c r="C16362" s="213" t="s">
        <v>87</v>
      </c>
      <c r="D16362" s="213" t="s">
        <v>49</v>
      </c>
      <c r="E16362" s="213">
        <v>55</v>
      </c>
      <c r="F16362" s="213" t="s">
        <v>242</v>
      </c>
    </row>
    <row r="16363" spans="1:6" x14ac:dyDescent="0.3">
      <c r="A16363" s="213">
        <v>2016</v>
      </c>
      <c r="B16363" s="213" t="s">
        <v>93</v>
      </c>
      <c r="C16363" s="213" t="s">
        <v>87</v>
      </c>
      <c r="D16363" s="213" t="s">
        <v>33</v>
      </c>
      <c r="E16363" s="213">
        <v>257</v>
      </c>
      <c r="F16363" s="213" t="s">
        <v>242</v>
      </c>
    </row>
    <row r="16364" spans="1:6" x14ac:dyDescent="0.3">
      <c r="A16364" s="213">
        <v>2016</v>
      </c>
      <c r="B16364" s="213" t="s">
        <v>93</v>
      </c>
      <c r="C16364" s="213" t="s">
        <v>87</v>
      </c>
      <c r="D16364" s="213" t="s">
        <v>60</v>
      </c>
      <c r="E16364" s="213">
        <v>397</v>
      </c>
      <c r="F16364" s="213" t="s">
        <v>242</v>
      </c>
    </row>
    <row r="16365" spans="1:6" x14ac:dyDescent="0.3">
      <c r="A16365" s="213">
        <v>2016</v>
      </c>
      <c r="B16365" s="213" t="s">
        <v>93</v>
      </c>
      <c r="C16365" s="213" t="s">
        <v>87</v>
      </c>
      <c r="D16365" s="213" t="s">
        <v>25</v>
      </c>
      <c r="E16365" s="213">
        <v>942</v>
      </c>
      <c r="F16365" s="213" t="s">
        <v>242</v>
      </c>
    </row>
    <row r="16366" spans="1:6" x14ac:dyDescent="0.3">
      <c r="A16366" s="213">
        <v>2016</v>
      </c>
      <c r="B16366" s="213" t="s">
        <v>93</v>
      </c>
      <c r="C16366" s="213" t="s">
        <v>87</v>
      </c>
      <c r="D16366" s="213" t="s">
        <v>7</v>
      </c>
      <c r="E16366" s="292">
        <v>1096</v>
      </c>
      <c r="F16366" s="213" t="s">
        <v>242</v>
      </c>
    </row>
    <row r="16367" spans="1:6" x14ac:dyDescent="0.3">
      <c r="A16367" s="213">
        <v>2016</v>
      </c>
      <c r="B16367" s="213" t="s">
        <v>93</v>
      </c>
      <c r="C16367" s="213" t="s">
        <v>87</v>
      </c>
      <c r="D16367" s="213" t="s">
        <v>51</v>
      </c>
      <c r="E16367" s="213">
        <v>49</v>
      </c>
      <c r="F16367" s="213" t="s">
        <v>242</v>
      </c>
    </row>
    <row r="16368" spans="1:6" x14ac:dyDescent="0.3">
      <c r="A16368" s="213">
        <v>2016</v>
      </c>
      <c r="B16368" s="213" t="s">
        <v>93</v>
      </c>
      <c r="C16368" s="213" t="s">
        <v>87</v>
      </c>
      <c r="D16368" s="213" t="s">
        <v>55</v>
      </c>
      <c r="E16368" s="213">
        <v>44</v>
      </c>
      <c r="F16368" s="213" t="s">
        <v>242</v>
      </c>
    </row>
    <row r="16369" spans="1:6" x14ac:dyDescent="0.3">
      <c r="A16369" s="213">
        <v>2016</v>
      </c>
      <c r="B16369" s="213" t="s">
        <v>93</v>
      </c>
      <c r="C16369" s="213" t="s">
        <v>87</v>
      </c>
      <c r="D16369" s="213" t="s">
        <v>36</v>
      </c>
      <c r="E16369" s="213">
        <v>325</v>
      </c>
      <c r="F16369" s="213" t="s">
        <v>242</v>
      </c>
    </row>
    <row r="16370" spans="1:6" x14ac:dyDescent="0.3">
      <c r="A16370" s="213">
        <v>2016</v>
      </c>
      <c r="B16370" s="213" t="s">
        <v>93</v>
      </c>
      <c r="C16370" s="213" t="s">
        <v>87</v>
      </c>
      <c r="D16370" s="213" t="s">
        <v>21</v>
      </c>
      <c r="E16370" s="213">
        <v>421</v>
      </c>
      <c r="F16370" s="213" t="s">
        <v>242</v>
      </c>
    </row>
    <row r="16371" spans="1:6" x14ac:dyDescent="0.3">
      <c r="A16371" s="213">
        <v>2016</v>
      </c>
      <c r="B16371" s="213" t="s">
        <v>93</v>
      </c>
      <c r="C16371" s="213" t="s">
        <v>87</v>
      </c>
      <c r="D16371" s="213" t="s">
        <v>42</v>
      </c>
      <c r="E16371" s="213">
        <v>62</v>
      </c>
      <c r="F16371" s="213" t="s">
        <v>242</v>
      </c>
    </row>
    <row r="16372" spans="1:6" x14ac:dyDescent="0.3">
      <c r="A16372" s="213">
        <v>2016</v>
      </c>
      <c r="B16372" s="213" t="s">
        <v>93</v>
      </c>
      <c r="C16372" s="213" t="s">
        <v>87</v>
      </c>
      <c r="D16372" s="213" t="s">
        <v>286</v>
      </c>
      <c r="E16372" s="213">
        <v>44</v>
      </c>
      <c r="F16372" s="213" t="s">
        <v>242</v>
      </c>
    </row>
    <row r="16373" spans="1:6" x14ac:dyDescent="0.3">
      <c r="A16373" s="213">
        <v>2016</v>
      </c>
      <c r="B16373" s="213" t="s">
        <v>93</v>
      </c>
      <c r="C16373" s="213" t="s">
        <v>87</v>
      </c>
      <c r="D16373" s="213" t="s">
        <v>16</v>
      </c>
      <c r="E16373" s="213">
        <v>850</v>
      </c>
      <c r="F16373" s="213" t="s">
        <v>242</v>
      </c>
    </row>
    <row r="16374" spans="1:6" x14ac:dyDescent="0.3">
      <c r="A16374" s="213">
        <v>2016</v>
      </c>
      <c r="B16374" s="213" t="s">
        <v>93</v>
      </c>
      <c r="C16374" s="213" t="s">
        <v>87</v>
      </c>
      <c r="D16374" s="213" t="s">
        <v>2</v>
      </c>
      <c r="E16374" s="292">
        <v>1789</v>
      </c>
      <c r="F16374" s="213" t="s">
        <v>242</v>
      </c>
    </row>
    <row r="16375" spans="1:6" x14ac:dyDescent="0.3">
      <c r="A16375" s="213">
        <v>2016</v>
      </c>
      <c r="B16375" s="213" t="s">
        <v>93</v>
      </c>
      <c r="C16375" s="213" t="s">
        <v>87</v>
      </c>
      <c r="D16375" s="213" t="s">
        <v>287</v>
      </c>
      <c r="E16375" s="213">
        <v>43</v>
      </c>
      <c r="F16375" s="213" t="s">
        <v>242</v>
      </c>
    </row>
    <row r="16376" spans="1:6" x14ac:dyDescent="0.3">
      <c r="A16376" s="213">
        <v>2016</v>
      </c>
      <c r="B16376" s="213" t="s">
        <v>93</v>
      </c>
      <c r="C16376" s="213" t="s">
        <v>87</v>
      </c>
      <c r="D16376" s="213" t="s">
        <v>288</v>
      </c>
      <c r="E16376" s="213">
        <v>65</v>
      </c>
      <c r="F16376" s="213" t="s">
        <v>242</v>
      </c>
    </row>
    <row r="16377" spans="1:6" x14ac:dyDescent="0.3">
      <c r="A16377" s="213">
        <v>2016</v>
      </c>
      <c r="B16377" s="213" t="s">
        <v>93</v>
      </c>
      <c r="C16377" s="213" t="s">
        <v>87</v>
      </c>
      <c r="D16377" s="213" t="s">
        <v>4</v>
      </c>
      <c r="E16377" s="292">
        <v>1925</v>
      </c>
      <c r="F16377" s="213" t="s">
        <v>242</v>
      </c>
    </row>
    <row r="16378" spans="1:6" x14ac:dyDescent="0.3">
      <c r="A16378" s="213">
        <v>2016</v>
      </c>
      <c r="B16378" s="213" t="s">
        <v>93</v>
      </c>
      <c r="C16378" s="213" t="s">
        <v>87</v>
      </c>
      <c r="D16378" s="213" t="s">
        <v>38</v>
      </c>
      <c r="E16378" s="213">
        <v>155</v>
      </c>
      <c r="F16378" s="213" t="s">
        <v>242</v>
      </c>
    </row>
    <row r="16379" spans="1:6" x14ac:dyDescent="0.3">
      <c r="A16379" s="213">
        <v>2016</v>
      </c>
      <c r="B16379" s="213" t="s">
        <v>93</v>
      </c>
      <c r="C16379" s="213" t="s">
        <v>87</v>
      </c>
      <c r="D16379" s="213" t="s">
        <v>275</v>
      </c>
      <c r="E16379" s="213">
        <v>213</v>
      </c>
      <c r="F16379" s="213" t="s">
        <v>242</v>
      </c>
    </row>
    <row r="16380" spans="1:6" x14ac:dyDescent="0.3">
      <c r="A16380" s="213">
        <v>2016</v>
      </c>
      <c r="B16380" s="213" t="s">
        <v>93</v>
      </c>
      <c r="C16380" s="213" t="s">
        <v>87</v>
      </c>
      <c r="D16380" s="213" t="s">
        <v>8</v>
      </c>
      <c r="E16380" s="213">
        <v>711</v>
      </c>
      <c r="F16380" s="213" t="s">
        <v>242</v>
      </c>
    </row>
    <row r="16381" spans="1:6" x14ac:dyDescent="0.3">
      <c r="A16381" s="213">
        <v>2016</v>
      </c>
      <c r="B16381" s="213" t="s">
        <v>93</v>
      </c>
      <c r="C16381" s="213" t="s">
        <v>87</v>
      </c>
      <c r="D16381" s="213" t="s">
        <v>289</v>
      </c>
      <c r="E16381" s="213">
        <v>31</v>
      </c>
      <c r="F16381" s="213" t="s">
        <v>242</v>
      </c>
    </row>
    <row r="16382" spans="1:6" x14ac:dyDescent="0.3">
      <c r="A16382" s="213">
        <v>2016</v>
      </c>
      <c r="B16382" s="213" t="s">
        <v>93</v>
      </c>
      <c r="C16382" s="213" t="s">
        <v>87</v>
      </c>
      <c r="D16382" s="213" t="s">
        <v>78</v>
      </c>
      <c r="E16382" s="292">
        <v>1166</v>
      </c>
      <c r="F16382" s="213" t="s">
        <v>242</v>
      </c>
    </row>
    <row r="16383" spans="1:6" x14ac:dyDescent="0.3">
      <c r="A16383" s="213">
        <v>2016</v>
      </c>
      <c r="B16383" s="213" t="s">
        <v>93</v>
      </c>
      <c r="C16383" s="213" t="s">
        <v>87</v>
      </c>
      <c r="D16383" s="213" t="s">
        <v>27</v>
      </c>
      <c r="E16383" s="213">
        <v>733</v>
      </c>
      <c r="F16383" s="213" t="s">
        <v>242</v>
      </c>
    </row>
    <row r="16384" spans="1:6" x14ac:dyDescent="0.3">
      <c r="A16384" s="213">
        <v>2016</v>
      </c>
      <c r="B16384" s="213" t="s">
        <v>93</v>
      </c>
      <c r="C16384" s="213" t="s">
        <v>87</v>
      </c>
      <c r="D16384" s="213" t="s">
        <v>13</v>
      </c>
      <c r="E16384" s="213">
        <v>365</v>
      </c>
      <c r="F16384" s="213" t="s">
        <v>242</v>
      </c>
    </row>
    <row r="16385" spans="1:6" x14ac:dyDescent="0.3">
      <c r="A16385" s="213">
        <v>2016</v>
      </c>
      <c r="B16385" s="213" t="s">
        <v>93</v>
      </c>
      <c r="C16385" s="213" t="s">
        <v>87</v>
      </c>
      <c r="D16385" s="213" t="s">
        <v>70</v>
      </c>
      <c r="E16385" s="213">
        <v>896</v>
      </c>
      <c r="F16385" s="213" t="s">
        <v>242</v>
      </c>
    </row>
    <row r="16386" spans="1:6" x14ac:dyDescent="0.3">
      <c r="A16386" s="213">
        <v>2016</v>
      </c>
      <c r="B16386" s="213" t="s">
        <v>93</v>
      </c>
      <c r="C16386" s="213" t="s">
        <v>87</v>
      </c>
      <c r="D16386" s="213" t="s">
        <v>72</v>
      </c>
      <c r="E16386" s="213">
        <v>228</v>
      </c>
      <c r="F16386" s="213" t="s">
        <v>242</v>
      </c>
    </row>
    <row r="16387" spans="1:6" x14ac:dyDescent="0.3">
      <c r="A16387" s="213">
        <v>2016</v>
      </c>
      <c r="B16387" s="213" t="s">
        <v>93</v>
      </c>
      <c r="C16387" s="213" t="s">
        <v>87</v>
      </c>
      <c r="D16387" s="213" t="s">
        <v>276</v>
      </c>
      <c r="E16387" s="213">
        <v>96</v>
      </c>
      <c r="F16387" s="213" t="s">
        <v>242</v>
      </c>
    </row>
    <row r="16388" spans="1:6" x14ac:dyDescent="0.3">
      <c r="A16388" s="213">
        <v>2016</v>
      </c>
      <c r="B16388" s="213" t="s">
        <v>93</v>
      </c>
      <c r="C16388" s="213" t="s">
        <v>87</v>
      </c>
      <c r="D16388" s="213" t="s">
        <v>6</v>
      </c>
      <c r="E16388" s="292">
        <v>1792</v>
      </c>
      <c r="F16388" s="213" t="s">
        <v>242</v>
      </c>
    </row>
    <row r="16389" spans="1:6" x14ac:dyDescent="0.3">
      <c r="A16389" s="213">
        <v>2016</v>
      </c>
      <c r="B16389" s="213" t="s">
        <v>93</v>
      </c>
      <c r="C16389" s="213" t="s">
        <v>87</v>
      </c>
      <c r="D16389" s="213" t="s">
        <v>62</v>
      </c>
      <c r="E16389" s="213">
        <v>676</v>
      </c>
      <c r="F16389" s="213" t="s">
        <v>242</v>
      </c>
    </row>
    <row r="16390" spans="1:6" x14ac:dyDescent="0.3">
      <c r="A16390" s="213">
        <v>2016</v>
      </c>
      <c r="B16390" s="213" t="s">
        <v>93</v>
      </c>
      <c r="C16390" s="213" t="s">
        <v>87</v>
      </c>
      <c r="D16390" s="213" t="s">
        <v>5</v>
      </c>
      <c r="E16390" s="292">
        <v>1425</v>
      </c>
      <c r="F16390" s="213" t="s">
        <v>242</v>
      </c>
    </row>
    <row r="16391" spans="1:6" x14ac:dyDescent="0.3">
      <c r="A16391" s="213">
        <v>2016</v>
      </c>
      <c r="B16391" s="213" t="s">
        <v>93</v>
      </c>
      <c r="C16391" s="213" t="s">
        <v>87</v>
      </c>
      <c r="D16391" s="213" t="s">
        <v>37</v>
      </c>
      <c r="E16391" s="213">
        <v>38</v>
      </c>
      <c r="F16391" s="213" t="s">
        <v>242</v>
      </c>
    </row>
    <row r="16392" spans="1:6" x14ac:dyDescent="0.3">
      <c r="A16392" s="213">
        <v>2016</v>
      </c>
      <c r="B16392" s="213" t="s">
        <v>93</v>
      </c>
      <c r="C16392" s="213" t="s">
        <v>87</v>
      </c>
      <c r="D16392" s="213" t="s">
        <v>76</v>
      </c>
      <c r="E16392" s="213">
        <v>955</v>
      </c>
      <c r="F16392" s="213" t="s">
        <v>242</v>
      </c>
    </row>
    <row r="16393" spans="1:6" x14ac:dyDescent="0.3">
      <c r="A16393" s="213">
        <v>2016</v>
      </c>
      <c r="B16393" s="213" t="s">
        <v>93</v>
      </c>
      <c r="C16393" s="213" t="s">
        <v>87</v>
      </c>
      <c r="D16393" s="213" t="s">
        <v>63</v>
      </c>
      <c r="E16393" s="213">
        <v>194</v>
      </c>
      <c r="F16393" s="213" t="s">
        <v>242</v>
      </c>
    </row>
    <row r="16394" spans="1:6" x14ac:dyDescent="0.3">
      <c r="A16394" s="213">
        <v>2016</v>
      </c>
      <c r="B16394" s="213" t="s">
        <v>93</v>
      </c>
      <c r="C16394" s="213" t="s">
        <v>87</v>
      </c>
      <c r="D16394" s="213" t="s">
        <v>277</v>
      </c>
      <c r="E16394" s="213">
        <v>123</v>
      </c>
      <c r="F16394" s="213" t="s">
        <v>242</v>
      </c>
    </row>
    <row r="16395" spans="1:6" x14ac:dyDescent="0.3">
      <c r="A16395" s="213">
        <v>2016</v>
      </c>
      <c r="B16395" s="213" t="s">
        <v>93</v>
      </c>
      <c r="C16395" s="213" t="s">
        <v>87</v>
      </c>
      <c r="D16395" s="213" t="s">
        <v>43</v>
      </c>
      <c r="E16395" s="213">
        <v>226</v>
      </c>
      <c r="F16395" s="213" t="s">
        <v>242</v>
      </c>
    </row>
    <row r="16396" spans="1:6" x14ac:dyDescent="0.3">
      <c r="A16396" s="213">
        <v>2016</v>
      </c>
      <c r="B16396" s="213" t="s">
        <v>93</v>
      </c>
      <c r="C16396" s="213" t="s">
        <v>87</v>
      </c>
      <c r="D16396" s="213" t="s">
        <v>65</v>
      </c>
      <c r="E16396" s="213">
        <v>265</v>
      </c>
      <c r="F16396" s="213" t="s">
        <v>242</v>
      </c>
    </row>
    <row r="16397" spans="1:6" x14ac:dyDescent="0.3">
      <c r="A16397" s="213">
        <v>2016</v>
      </c>
      <c r="B16397" s="213" t="s">
        <v>93</v>
      </c>
      <c r="C16397" s="213" t="s">
        <v>87</v>
      </c>
      <c r="D16397" s="213" t="s">
        <v>22</v>
      </c>
      <c r="E16397" s="213">
        <v>356</v>
      </c>
      <c r="F16397" s="213" t="s">
        <v>242</v>
      </c>
    </row>
    <row r="16398" spans="1:6" x14ac:dyDescent="0.3">
      <c r="A16398" s="213">
        <v>2016</v>
      </c>
      <c r="B16398" s="213" t="s">
        <v>93</v>
      </c>
      <c r="C16398" s="213" t="s">
        <v>87</v>
      </c>
      <c r="D16398" s="213" t="s">
        <v>61</v>
      </c>
      <c r="E16398" s="213">
        <v>188</v>
      </c>
      <c r="F16398" s="213" t="s">
        <v>242</v>
      </c>
    </row>
    <row r="16399" spans="1:6" x14ac:dyDescent="0.3">
      <c r="A16399" s="213">
        <v>2016</v>
      </c>
      <c r="B16399" s="213" t="s">
        <v>93</v>
      </c>
      <c r="C16399" s="213" t="s">
        <v>87</v>
      </c>
      <c r="D16399" s="213" t="s">
        <v>23</v>
      </c>
      <c r="E16399" s="213">
        <v>433</v>
      </c>
      <c r="F16399" s="213" t="s">
        <v>242</v>
      </c>
    </row>
    <row r="16400" spans="1:6" x14ac:dyDescent="0.3">
      <c r="A16400" s="213">
        <v>2016</v>
      </c>
      <c r="B16400" s="213" t="s">
        <v>93</v>
      </c>
      <c r="C16400" s="213" t="s">
        <v>87</v>
      </c>
      <c r="D16400" s="213" t="s">
        <v>12</v>
      </c>
      <c r="E16400" s="213">
        <v>263</v>
      </c>
      <c r="F16400" s="213" t="s">
        <v>242</v>
      </c>
    </row>
    <row r="16401" spans="1:6" x14ac:dyDescent="0.3">
      <c r="A16401" s="213">
        <v>2016</v>
      </c>
      <c r="B16401" s="213" t="s">
        <v>93</v>
      </c>
      <c r="C16401" s="213" t="s">
        <v>87</v>
      </c>
      <c r="D16401" s="213" t="s">
        <v>278</v>
      </c>
      <c r="E16401" s="213">
        <v>553</v>
      </c>
      <c r="F16401" s="213" t="s">
        <v>242</v>
      </c>
    </row>
    <row r="16402" spans="1:6" x14ac:dyDescent="0.3">
      <c r="A16402" s="213">
        <v>2016</v>
      </c>
      <c r="B16402" s="213" t="s">
        <v>93</v>
      </c>
      <c r="C16402" s="213" t="s">
        <v>87</v>
      </c>
      <c r="D16402" s="213" t="s">
        <v>19</v>
      </c>
      <c r="E16402" s="213">
        <v>461</v>
      </c>
      <c r="F16402" s="213" t="s">
        <v>242</v>
      </c>
    </row>
    <row r="16403" spans="1:6" x14ac:dyDescent="0.3">
      <c r="A16403" s="213">
        <v>2016</v>
      </c>
      <c r="B16403" s="213" t="s">
        <v>93</v>
      </c>
      <c r="C16403" s="213" t="s">
        <v>87</v>
      </c>
      <c r="D16403" s="213" t="s">
        <v>45</v>
      </c>
      <c r="E16403" s="213">
        <v>108</v>
      </c>
      <c r="F16403" s="213" t="s">
        <v>242</v>
      </c>
    </row>
    <row r="16404" spans="1:6" x14ac:dyDescent="0.3">
      <c r="A16404" s="213">
        <v>2016</v>
      </c>
      <c r="B16404" s="213" t="s">
        <v>93</v>
      </c>
      <c r="C16404" s="213" t="s">
        <v>87</v>
      </c>
      <c r="D16404" s="213" t="s">
        <v>48</v>
      </c>
      <c r="E16404" s="213">
        <v>296</v>
      </c>
      <c r="F16404" s="213" t="s">
        <v>242</v>
      </c>
    </row>
    <row r="16405" spans="1:6" x14ac:dyDescent="0.3">
      <c r="A16405" s="213">
        <v>2016</v>
      </c>
      <c r="B16405" s="213" t="s">
        <v>93</v>
      </c>
      <c r="C16405" s="213" t="s">
        <v>87</v>
      </c>
      <c r="D16405" s="213" t="s">
        <v>34</v>
      </c>
      <c r="E16405" s="213">
        <v>153</v>
      </c>
      <c r="F16405" s="213" t="s">
        <v>242</v>
      </c>
    </row>
    <row r="16406" spans="1:6" x14ac:dyDescent="0.3">
      <c r="A16406" s="213">
        <v>2016</v>
      </c>
      <c r="B16406" s="213" t="s">
        <v>93</v>
      </c>
      <c r="C16406" s="213" t="s">
        <v>87</v>
      </c>
      <c r="D16406" s="213" t="s">
        <v>3</v>
      </c>
      <c r="E16406" s="292">
        <v>1725</v>
      </c>
      <c r="F16406" s="213" t="s">
        <v>242</v>
      </c>
    </row>
    <row r="16407" spans="1:6" x14ac:dyDescent="0.3">
      <c r="A16407" s="213">
        <v>2016</v>
      </c>
      <c r="B16407" s="213" t="s">
        <v>93</v>
      </c>
      <c r="C16407" s="213" t="s">
        <v>87</v>
      </c>
      <c r="D16407" s="213" t="s">
        <v>80</v>
      </c>
      <c r="E16407" s="213">
        <v>644</v>
      </c>
      <c r="F16407" s="213" t="s">
        <v>242</v>
      </c>
    </row>
    <row r="16408" spans="1:6" x14ac:dyDescent="0.3">
      <c r="A16408" s="213">
        <v>2016</v>
      </c>
      <c r="B16408" s="213" t="s">
        <v>93</v>
      </c>
      <c r="C16408" s="213" t="s">
        <v>87</v>
      </c>
      <c r="D16408" s="213" t="s">
        <v>39</v>
      </c>
      <c r="E16408" s="213">
        <v>329</v>
      </c>
      <c r="F16408" s="213" t="s">
        <v>242</v>
      </c>
    </row>
    <row r="16409" spans="1:6" x14ac:dyDescent="0.3">
      <c r="A16409" s="213">
        <v>2016</v>
      </c>
      <c r="B16409" s="213" t="s">
        <v>93</v>
      </c>
      <c r="C16409" s="213" t="s">
        <v>87</v>
      </c>
      <c r="D16409" s="213" t="s">
        <v>14</v>
      </c>
      <c r="E16409" s="292">
        <v>1151</v>
      </c>
      <c r="F16409" s="213" t="s">
        <v>242</v>
      </c>
    </row>
    <row r="16410" spans="1:6" x14ac:dyDescent="0.3">
      <c r="A16410" s="213">
        <v>2016</v>
      </c>
      <c r="B16410" s="213" t="s">
        <v>93</v>
      </c>
      <c r="C16410" s="213" t="s">
        <v>87</v>
      </c>
      <c r="D16410" s="213" t="s">
        <v>68</v>
      </c>
      <c r="E16410" s="213">
        <v>234</v>
      </c>
      <c r="F16410" s="213" t="s">
        <v>242</v>
      </c>
    </row>
    <row r="16411" spans="1:6" x14ac:dyDescent="0.3">
      <c r="A16411" s="213">
        <v>2016</v>
      </c>
      <c r="B16411" s="213" t="s">
        <v>93</v>
      </c>
      <c r="C16411" s="213" t="s">
        <v>87</v>
      </c>
      <c r="D16411" s="213" t="s">
        <v>69</v>
      </c>
      <c r="E16411" s="213">
        <v>226</v>
      </c>
      <c r="F16411" s="213" t="s">
        <v>242</v>
      </c>
    </row>
    <row r="16412" spans="1:6" x14ac:dyDescent="0.3">
      <c r="A16412" s="213">
        <v>2016</v>
      </c>
      <c r="B16412" s="213" t="s">
        <v>93</v>
      </c>
      <c r="C16412" s="213" t="s">
        <v>87</v>
      </c>
      <c r="D16412" s="213" t="s">
        <v>50</v>
      </c>
      <c r="E16412" s="213">
        <v>57</v>
      </c>
      <c r="F16412" s="213" t="s">
        <v>242</v>
      </c>
    </row>
    <row r="16413" spans="1:6" x14ac:dyDescent="0.3">
      <c r="A16413" s="213">
        <v>2016</v>
      </c>
      <c r="B16413" s="213" t="s">
        <v>93</v>
      </c>
      <c r="C16413" s="213" t="s">
        <v>87</v>
      </c>
      <c r="D16413" s="213" t="s">
        <v>279</v>
      </c>
      <c r="E16413" s="213">
        <v>106</v>
      </c>
      <c r="F16413" s="213" t="s">
        <v>242</v>
      </c>
    </row>
    <row r="16414" spans="1:6" x14ac:dyDescent="0.3">
      <c r="A16414" s="213">
        <v>2016</v>
      </c>
      <c r="B16414" s="213" t="s">
        <v>93</v>
      </c>
      <c r="C16414" s="213" t="s">
        <v>87</v>
      </c>
      <c r="D16414" s="213" t="s">
        <v>24</v>
      </c>
      <c r="E16414" s="292">
        <v>1137</v>
      </c>
      <c r="F16414" s="213" t="s">
        <v>242</v>
      </c>
    </row>
    <row r="16415" spans="1:6" x14ac:dyDescent="0.3">
      <c r="A16415" s="213">
        <v>2016</v>
      </c>
      <c r="B16415" s="213" t="s">
        <v>93</v>
      </c>
      <c r="C16415" s="213" t="s">
        <v>87</v>
      </c>
      <c r="D16415" s="213" t="s">
        <v>9</v>
      </c>
      <c r="E16415" s="213">
        <v>819</v>
      </c>
      <c r="F16415" s="213" t="s">
        <v>242</v>
      </c>
    </row>
    <row r="16416" spans="1:6" x14ac:dyDescent="0.3">
      <c r="A16416" s="213">
        <v>2016</v>
      </c>
      <c r="B16416" s="213" t="s">
        <v>93</v>
      </c>
      <c r="C16416" s="213" t="s">
        <v>87</v>
      </c>
      <c r="D16416" s="213" t="s">
        <v>67</v>
      </c>
      <c r="E16416" s="213">
        <v>331</v>
      </c>
      <c r="F16416" s="213" t="s">
        <v>242</v>
      </c>
    </row>
    <row r="16417" spans="1:6" x14ac:dyDescent="0.3">
      <c r="A16417" s="213">
        <v>2016</v>
      </c>
      <c r="B16417" s="213" t="s">
        <v>93</v>
      </c>
      <c r="C16417" s="213" t="s">
        <v>87</v>
      </c>
      <c r="D16417" s="213" t="s">
        <v>28</v>
      </c>
      <c r="E16417" s="213">
        <v>608</v>
      </c>
      <c r="F16417" s="213" t="s">
        <v>242</v>
      </c>
    </row>
    <row r="16418" spans="1:6" x14ac:dyDescent="0.3">
      <c r="A16418" s="213">
        <v>2016</v>
      </c>
      <c r="B16418" s="213" t="s">
        <v>93</v>
      </c>
      <c r="C16418" s="213" t="s">
        <v>87</v>
      </c>
      <c r="D16418" s="213" t="s">
        <v>31</v>
      </c>
      <c r="E16418" s="213">
        <v>402</v>
      </c>
      <c r="F16418" s="213" t="s">
        <v>242</v>
      </c>
    </row>
    <row r="16419" spans="1:6" x14ac:dyDescent="0.3">
      <c r="A16419" s="213">
        <v>2016</v>
      </c>
      <c r="B16419" s="213" t="s">
        <v>93</v>
      </c>
      <c r="C16419" s="213" t="s">
        <v>87</v>
      </c>
      <c r="D16419" s="213" t="s">
        <v>64</v>
      </c>
      <c r="E16419" s="213">
        <v>541</v>
      </c>
      <c r="F16419" s="213" t="s">
        <v>242</v>
      </c>
    </row>
    <row r="16420" spans="1:6" x14ac:dyDescent="0.3">
      <c r="A16420" s="213">
        <v>2016</v>
      </c>
      <c r="B16420" s="213" t="s">
        <v>93</v>
      </c>
      <c r="C16420" s="213" t="s">
        <v>87</v>
      </c>
      <c r="D16420" s="213" t="s">
        <v>290</v>
      </c>
      <c r="E16420" s="213">
        <v>38</v>
      </c>
      <c r="F16420" s="213" t="s">
        <v>242</v>
      </c>
    </row>
    <row r="16421" spans="1:6" x14ac:dyDescent="0.3">
      <c r="A16421" s="213">
        <v>2016</v>
      </c>
      <c r="B16421" s="213" t="s">
        <v>93</v>
      </c>
      <c r="C16421" s="213" t="s">
        <v>87</v>
      </c>
      <c r="D16421" s="213" t="s">
        <v>280</v>
      </c>
      <c r="E16421" s="213">
        <v>183</v>
      </c>
      <c r="F16421" s="213" t="s">
        <v>242</v>
      </c>
    </row>
    <row r="16422" spans="1:6" x14ac:dyDescent="0.3">
      <c r="A16422" s="213">
        <v>2016</v>
      </c>
      <c r="B16422" s="213" t="s">
        <v>93</v>
      </c>
      <c r="C16422" s="213" t="s">
        <v>87</v>
      </c>
      <c r="D16422" s="213" t="s">
        <v>73</v>
      </c>
      <c r="E16422" s="292">
        <v>1008</v>
      </c>
      <c r="F16422" s="213" t="s">
        <v>242</v>
      </c>
    </row>
    <row r="16423" spans="1:6" x14ac:dyDescent="0.3">
      <c r="A16423" s="213">
        <v>2016</v>
      </c>
      <c r="B16423" s="213" t="s">
        <v>93</v>
      </c>
      <c r="C16423" s="213" t="s">
        <v>87</v>
      </c>
      <c r="D16423" s="213" t="s">
        <v>26</v>
      </c>
      <c r="E16423" s="213">
        <v>470</v>
      </c>
      <c r="F16423" s="213" t="s">
        <v>242</v>
      </c>
    </row>
    <row r="16424" spans="1:6" x14ac:dyDescent="0.3">
      <c r="A16424" s="213">
        <v>2016</v>
      </c>
      <c r="B16424" s="213" t="s">
        <v>93</v>
      </c>
      <c r="C16424" s="213" t="s">
        <v>87</v>
      </c>
      <c r="D16424" s="213" t="s">
        <v>32</v>
      </c>
      <c r="E16424" s="213">
        <v>426</v>
      </c>
      <c r="F16424" s="213" t="s">
        <v>242</v>
      </c>
    </row>
    <row r="16425" spans="1:6" x14ac:dyDescent="0.3">
      <c r="A16425" s="213">
        <v>2016</v>
      </c>
      <c r="B16425" s="213" t="s">
        <v>93</v>
      </c>
      <c r="C16425" s="213" t="s">
        <v>87</v>
      </c>
      <c r="D16425" s="213" t="s">
        <v>46</v>
      </c>
      <c r="E16425" s="213">
        <v>978</v>
      </c>
      <c r="F16425" s="213" t="s">
        <v>242</v>
      </c>
    </row>
    <row r="16426" spans="1:6" x14ac:dyDescent="0.3">
      <c r="A16426" s="213">
        <v>2016</v>
      </c>
      <c r="B16426" s="213" t="s">
        <v>93</v>
      </c>
      <c r="C16426" s="213" t="s">
        <v>87</v>
      </c>
      <c r="D16426" s="213" t="s">
        <v>75</v>
      </c>
      <c r="E16426" s="213">
        <v>675</v>
      </c>
      <c r="F16426" s="213" t="s">
        <v>242</v>
      </c>
    </row>
    <row r="16427" spans="1:6" x14ac:dyDescent="0.3">
      <c r="A16427" s="213">
        <v>2016</v>
      </c>
      <c r="B16427" s="213" t="s">
        <v>93</v>
      </c>
      <c r="C16427" s="213" t="s">
        <v>87</v>
      </c>
      <c r="D16427" s="213" t="s">
        <v>10</v>
      </c>
      <c r="E16427" s="292">
        <v>1498</v>
      </c>
      <c r="F16427" s="213" t="s">
        <v>242</v>
      </c>
    </row>
    <row r="16428" spans="1:6" x14ac:dyDescent="0.3">
      <c r="A16428" s="213">
        <v>2016</v>
      </c>
      <c r="B16428" s="213" t="s">
        <v>93</v>
      </c>
      <c r="C16428" s="213" t="s">
        <v>87</v>
      </c>
      <c r="D16428" s="213" t="s">
        <v>291</v>
      </c>
      <c r="E16428" s="213">
        <v>158</v>
      </c>
      <c r="F16428" s="213" t="s">
        <v>242</v>
      </c>
    </row>
    <row r="16429" spans="1:6" x14ac:dyDescent="0.3">
      <c r="A16429" s="213">
        <v>2016</v>
      </c>
      <c r="B16429" s="213" t="s">
        <v>93</v>
      </c>
      <c r="C16429" s="213" t="s">
        <v>87</v>
      </c>
      <c r="D16429" s="213" t="s">
        <v>15</v>
      </c>
      <c r="E16429" s="292">
        <v>1211</v>
      </c>
      <c r="F16429" s="213" t="s">
        <v>242</v>
      </c>
    </row>
    <row r="16430" spans="1:6" x14ac:dyDescent="0.3">
      <c r="A16430" s="213">
        <v>2016</v>
      </c>
      <c r="B16430" s="213" t="s">
        <v>93</v>
      </c>
      <c r="C16430" s="213" t="s">
        <v>87</v>
      </c>
      <c r="D16430" s="213" t="s">
        <v>18</v>
      </c>
      <c r="E16430" s="292">
        <v>1464</v>
      </c>
      <c r="F16430" s="213" t="s">
        <v>242</v>
      </c>
    </row>
    <row r="16431" spans="1:6" x14ac:dyDescent="0.3">
      <c r="A16431" s="213">
        <v>2016</v>
      </c>
      <c r="B16431" s="213" t="s">
        <v>93</v>
      </c>
      <c r="C16431" s="213" t="s">
        <v>87</v>
      </c>
      <c r="D16431" s="213" t="s">
        <v>77</v>
      </c>
      <c r="E16431" s="213">
        <v>539</v>
      </c>
      <c r="F16431" s="213" t="s">
        <v>242</v>
      </c>
    </row>
    <row r="16432" spans="1:6" x14ac:dyDescent="0.3">
      <c r="A16432" s="213">
        <v>2016</v>
      </c>
      <c r="B16432" s="213" t="s">
        <v>93</v>
      </c>
      <c r="C16432" s="213" t="s">
        <v>87</v>
      </c>
      <c r="D16432" s="213" t="s">
        <v>44</v>
      </c>
      <c r="E16432" s="213">
        <v>86</v>
      </c>
      <c r="F16432" s="213" t="s">
        <v>242</v>
      </c>
    </row>
    <row r="16433" spans="1:6" x14ac:dyDescent="0.3">
      <c r="A16433" s="213">
        <v>2016</v>
      </c>
      <c r="B16433" s="213" t="s">
        <v>93</v>
      </c>
      <c r="C16433" s="213" t="s">
        <v>87</v>
      </c>
      <c r="D16433" s="213" t="s">
        <v>71</v>
      </c>
      <c r="E16433" s="213">
        <v>455</v>
      </c>
      <c r="F16433" s="213" t="s">
        <v>242</v>
      </c>
    </row>
    <row r="16434" spans="1:6" x14ac:dyDescent="0.3">
      <c r="A16434" s="213">
        <v>2016</v>
      </c>
      <c r="B16434" s="213" t="s">
        <v>93</v>
      </c>
      <c r="C16434" s="213" t="s">
        <v>87</v>
      </c>
      <c r="D16434" s="213" t="s">
        <v>52</v>
      </c>
      <c r="E16434" s="213">
        <v>82</v>
      </c>
      <c r="F16434" s="213" t="s">
        <v>242</v>
      </c>
    </row>
    <row r="16435" spans="1:6" x14ac:dyDescent="0.3">
      <c r="A16435" s="213">
        <v>2016</v>
      </c>
      <c r="B16435" s="213" t="s">
        <v>93</v>
      </c>
      <c r="C16435" s="213" t="s">
        <v>87</v>
      </c>
      <c r="D16435" s="213" t="s">
        <v>20</v>
      </c>
      <c r="E16435" s="213">
        <v>714</v>
      </c>
      <c r="F16435" s="213" t="s">
        <v>242</v>
      </c>
    </row>
    <row r="16436" spans="1:6" x14ac:dyDescent="0.3">
      <c r="A16436" s="213">
        <v>2016</v>
      </c>
      <c r="B16436" s="213" t="s">
        <v>93</v>
      </c>
      <c r="C16436" s="213" t="s">
        <v>87</v>
      </c>
      <c r="D16436" s="213" t="s">
        <v>95</v>
      </c>
      <c r="E16436" s="292">
        <v>1251</v>
      </c>
      <c r="F16436" s="213" t="s">
        <v>242</v>
      </c>
    </row>
    <row r="16437" spans="1:6" x14ac:dyDescent="0.3">
      <c r="A16437" s="213">
        <v>2016</v>
      </c>
      <c r="B16437" s="213" t="s">
        <v>93</v>
      </c>
      <c r="C16437" s="213" t="s">
        <v>87</v>
      </c>
      <c r="D16437" s="213" t="s">
        <v>30</v>
      </c>
      <c r="E16437" s="213">
        <v>175</v>
      </c>
      <c r="F16437" s="213" t="s">
        <v>242</v>
      </c>
    </row>
    <row r="16438" spans="1:6" x14ac:dyDescent="0.3">
      <c r="A16438" s="213">
        <v>2016</v>
      </c>
      <c r="B16438" s="213" t="s">
        <v>93</v>
      </c>
      <c r="C16438" s="213" t="s">
        <v>87</v>
      </c>
      <c r="D16438" s="213" t="s">
        <v>58</v>
      </c>
      <c r="E16438" s="213">
        <v>49</v>
      </c>
      <c r="F16438" s="213" t="s">
        <v>242</v>
      </c>
    </row>
    <row r="16439" spans="1:6" x14ac:dyDescent="0.3">
      <c r="A16439" s="213">
        <v>2016</v>
      </c>
      <c r="B16439" s="213" t="s">
        <v>93</v>
      </c>
      <c r="C16439" s="213" t="s">
        <v>87</v>
      </c>
      <c r="D16439" s="213" t="s">
        <v>281</v>
      </c>
      <c r="E16439" s="292">
        <v>3769</v>
      </c>
      <c r="F16439" s="213" t="s">
        <v>242</v>
      </c>
    </row>
    <row r="16440" spans="1:6" x14ac:dyDescent="0.3">
      <c r="A16440" s="213">
        <v>2016</v>
      </c>
      <c r="B16440" s="213" t="s">
        <v>93</v>
      </c>
      <c r="C16440" s="213" t="s">
        <v>87</v>
      </c>
      <c r="D16440" s="213" t="s">
        <v>282</v>
      </c>
      <c r="E16440" s="213">
        <v>244</v>
      </c>
      <c r="F16440" s="213" t="s">
        <v>242</v>
      </c>
    </row>
    <row r="16441" spans="1:6" x14ac:dyDescent="0.3">
      <c r="A16441" s="213">
        <v>2016</v>
      </c>
      <c r="B16441" s="213" t="s">
        <v>93</v>
      </c>
      <c r="C16441" s="213" t="s">
        <v>87</v>
      </c>
      <c r="D16441" s="213" t="s">
        <v>145</v>
      </c>
      <c r="E16441" s="292">
        <v>14385</v>
      </c>
      <c r="F16441" s="213" t="s">
        <v>242</v>
      </c>
    </row>
    <row r="16442" spans="1:6" x14ac:dyDescent="0.3">
      <c r="A16442" s="213">
        <v>2016</v>
      </c>
      <c r="B16442" s="213" t="s">
        <v>93</v>
      </c>
      <c r="C16442" s="213" t="s">
        <v>87</v>
      </c>
      <c r="D16442" s="213" t="s">
        <v>146</v>
      </c>
      <c r="E16442" s="292">
        <v>7877</v>
      </c>
      <c r="F16442" s="213" t="s">
        <v>242</v>
      </c>
    </row>
    <row r="16443" spans="1:6" x14ac:dyDescent="0.3">
      <c r="A16443" s="213">
        <v>2016</v>
      </c>
      <c r="B16443" s="213" t="s">
        <v>93</v>
      </c>
      <c r="C16443" s="213" t="s">
        <v>87</v>
      </c>
      <c r="D16443" s="213" t="s">
        <v>147</v>
      </c>
      <c r="E16443" s="292">
        <v>17390</v>
      </c>
      <c r="F16443" s="213" t="s">
        <v>242</v>
      </c>
    </row>
    <row r="16444" spans="1:6" x14ac:dyDescent="0.3">
      <c r="A16444" s="213">
        <v>2016</v>
      </c>
      <c r="B16444" s="213" t="s">
        <v>93</v>
      </c>
      <c r="C16444" s="213" t="s">
        <v>88</v>
      </c>
      <c r="D16444" s="213" t="s">
        <v>59</v>
      </c>
      <c r="E16444" s="213">
        <v>53</v>
      </c>
      <c r="F16444" s="213" t="s">
        <v>242</v>
      </c>
    </row>
    <row r="16445" spans="1:6" x14ac:dyDescent="0.3">
      <c r="A16445" s="213">
        <v>2016</v>
      </c>
      <c r="B16445" s="213" t="s">
        <v>93</v>
      </c>
      <c r="C16445" s="213" t="s">
        <v>88</v>
      </c>
      <c r="D16445" s="213" t="s">
        <v>79</v>
      </c>
      <c r="E16445" s="213">
        <v>756</v>
      </c>
      <c r="F16445" s="213" t="s">
        <v>242</v>
      </c>
    </row>
    <row r="16446" spans="1:6" x14ac:dyDescent="0.3">
      <c r="A16446" s="213">
        <v>2016</v>
      </c>
      <c r="B16446" s="213" t="s">
        <v>93</v>
      </c>
      <c r="C16446" s="213" t="s">
        <v>88</v>
      </c>
      <c r="D16446" s="213" t="s">
        <v>17</v>
      </c>
      <c r="E16446" s="213">
        <v>369</v>
      </c>
      <c r="F16446" s="213" t="s">
        <v>242</v>
      </c>
    </row>
    <row r="16447" spans="1:6" x14ac:dyDescent="0.3">
      <c r="A16447" s="213">
        <v>2016</v>
      </c>
      <c r="B16447" s="213" t="s">
        <v>93</v>
      </c>
      <c r="C16447" s="213" t="s">
        <v>88</v>
      </c>
      <c r="D16447" s="213" t="s">
        <v>274</v>
      </c>
      <c r="E16447" s="213">
        <v>36</v>
      </c>
      <c r="F16447" s="213" t="s">
        <v>242</v>
      </c>
    </row>
    <row r="16448" spans="1:6" x14ac:dyDescent="0.3">
      <c r="A16448" s="213">
        <v>2016</v>
      </c>
      <c r="B16448" s="213" t="s">
        <v>93</v>
      </c>
      <c r="C16448" s="213" t="s">
        <v>88</v>
      </c>
      <c r="D16448" s="213" t="s">
        <v>66</v>
      </c>
      <c r="E16448" s="213">
        <v>100</v>
      </c>
      <c r="F16448" s="213" t="s">
        <v>242</v>
      </c>
    </row>
    <row r="16449" spans="1:6" x14ac:dyDescent="0.3">
      <c r="A16449" s="213">
        <v>2016</v>
      </c>
      <c r="B16449" s="213" t="s">
        <v>93</v>
      </c>
      <c r="C16449" s="213" t="s">
        <v>88</v>
      </c>
      <c r="D16449" s="213" t="s">
        <v>283</v>
      </c>
      <c r="E16449" s="213">
        <v>34</v>
      </c>
      <c r="F16449" s="213" t="s">
        <v>242</v>
      </c>
    </row>
    <row r="16450" spans="1:6" x14ac:dyDescent="0.3">
      <c r="A16450" s="213">
        <v>2016</v>
      </c>
      <c r="B16450" s="213" t="s">
        <v>93</v>
      </c>
      <c r="C16450" s="213" t="s">
        <v>88</v>
      </c>
      <c r="D16450" s="213" t="s">
        <v>11</v>
      </c>
      <c r="E16450" s="213">
        <v>582</v>
      </c>
      <c r="F16450" s="213" t="s">
        <v>242</v>
      </c>
    </row>
    <row r="16451" spans="1:6" x14ac:dyDescent="0.3">
      <c r="A16451" s="213">
        <v>2016</v>
      </c>
      <c r="B16451" s="213" t="s">
        <v>93</v>
      </c>
      <c r="C16451" s="213" t="s">
        <v>88</v>
      </c>
      <c r="D16451" s="213" t="s">
        <v>56</v>
      </c>
      <c r="E16451" s="213">
        <v>139</v>
      </c>
      <c r="F16451" s="213" t="s">
        <v>242</v>
      </c>
    </row>
    <row r="16452" spans="1:6" x14ac:dyDescent="0.3">
      <c r="A16452" s="213">
        <v>2016</v>
      </c>
      <c r="B16452" s="213" t="s">
        <v>93</v>
      </c>
      <c r="C16452" s="213" t="s">
        <v>88</v>
      </c>
      <c r="D16452" s="213" t="s">
        <v>29</v>
      </c>
      <c r="E16452" s="213">
        <v>206</v>
      </c>
      <c r="F16452" s="213" t="s">
        <v>242</v>
      </c>
    </row>
    <row r="16453" spans="1:6" x14ac:dyDescent="0.3">
      <c r="A16453" s="213">
        <v>2016</v>
      </c>
      <c r="B16453" s="213" t="s">
        <v>93</v>
      </c>
      <c r="C16453" s="213" t="s">
        <v>88</v>
      </c>
      <c r="D16453" s="213" t="s">
        <v>47</v>
      </c>
      <c r="E16453" s="213">
        <v>554</v>
      </c>
      <c r="F16453" s="213" t="s">
        <v>242</v>
      </c>
    </row>
    <row r="16454" spans="1:6" x14ac:dyDescent="0.3">
      <c r="A16454" s="213">
        <v>2016</v>
      </c>
      <c r="B16454" s="213" t="s">
        <v>93</v>
      </c>
      <c r="C16454" s="213" t="s">
        <v>88</v>
      </c>
      <c r="D16454" s="213" t="s">
        <v>57</v>
      </c>
      <c r="E16454" s="213">
        <v>97</v>
      </c>
      <c r="F16454" s="213" t="s">
        <v>242</v>
      </c>
    </row>
    <row r="16455" spans="1:6" x14ac:dyDescent="0.3">
      <c r="A16455" s="213">
        <v>2016</v>
      </c>
      <c r="B16455" s="213" t="s">
        <v>93</v>
      </c>
      <c r="C16455" s="213" t="s">
        <v>88</v>
      </c>
      <c r="D16455" s="213" t="s">
        <v>74</v>
      </c>
      <c r="E16455" s="213">
        <v>478</v>
      </c>
      <c r="F16455" s="213" t="s">
        <v>242</v>
      </c>
    </row>
    <row r="16456" spans="1:6" x14ac:dyDescent="0.3">
      <c r="A16456" s="213">
        <v>2016</v>
      </c>
      <c r="B16456" s="213" t="s">
        <v>93</v>
      </c>
      <c r="C16456" s="213" t="s">
        <v>88</v>
      </c>
      <c r="D16456" s="213" t="s">
        <v>53</v>
      </c>
      <c r="E16456" s="213">
        <v>47</v>
      </c>
      <c r="F16456" s="213" t="s">
        <v>242</v>
      </c>
    </row>
    <row r="16457" spans="1:6" x14ac:dyDescent="0.3">
      <c r="A16457" s="213">
        <v>2016</v>
      </c>
      <c r="B16457" s="213" t="s">
        <v>93</v>
      </c>
      <c r="C16457" s="213" t="s">
        <v>88</v>
      </c>
      <c r="D16457" s="213" t="s">
        <v>33</v>
      </c>
      <c r="E16457" s="213">
        <v>142</v>
      </c>
      <c r="F16457" s="213" t="s">
        <v>242</v>
      </c>
    </row>
    <row r="16458" spans="1:6" x14ac:dyDescent="0.3">
      <c r="A16458" s="213">
        <v>2016</v>
      </c>
      <c r="B16458" s="213" t="s">
        <v>93</v>
      </c>
      <c r="C16458" s="213" t="s">
        <v>88</v>
      </c>
      <c r="D16458" s="213" t="s">
        <v>60</v>
      </c>
      <c r="E16458" s="213">
        <v>192</v>
      </c>
      <c r="F16458" s="213" t="s">
        <v>242</v>
      </c>
    </row>
    <row r="16459" spans="1:6" x14ac:dyDescent="0.3">
      <c r="A16459" s="213">
        <v>2016</v>
      </c>
      <c r="B16459" s="213" t="s">
        <v>93</v>
      </c>
      <c r="C16459" s="213" t="s">
        <v>88</v>
      </c>
      <c r="D16459" s="213" t="s">
        <v>25</v>
      </c>
      <c r="E16459" s="213">
        <v>442</v>
      </c>
      <c r="F16459" s="213" t="s">
        <v>242</v>
      </c>
    </row>
    <row r="16460" spans="1:6" x14ac:dyDescent="0.3">
      <c r="A16460" s="213">
        <v>2016</v>
      </c>
      <c r="B16460" s="213" t="s">
        <v>93</v>
      </c>
      <c r="C16460" s="213" t="s">
        <v>88</v>
      </c>
      <c r="D16460" s="213" t="s">
        <v>7</v>
      </c>
      <c r="E16460" s="213">
        <v>542</v>
      </c>
      <c r="F16460" s="213" t="s">
        <v>242</v>
      </c>
    </row>
    <row r="16461" spans="1:6" x14ac:dyDescent="0.3">
      <c r="A16461" s="213">
        <v>2016</v>
      </c>
      <c r="B16461" s="213" t="s">
        <v>93</v>
      </c>
      <c r="C16461" s="213" t="s">
        <v>88</v>
      </c>
      <c r="D16461" s="213" t="s">
        <v>36</v>
      </c>
      <c r="E16461" s="213">
        <v>120</v>
      </c>
      <c r="F16461" s="213" t="s">
        <v>242</v>
      </c>
    </row>
    <row r="16462" spans="1:6" x14ac:dyDescent="0.3">
      <c r="A16462" s="213">
        <v>2016</v>
      </c>
      <c r="B16462" s="213" t="s">
        <v>93</v>
      </c>
      <c r="C16462" s="213" t="s">
        <v>88</v>
      </c>
      <c r="D16462" s="213" t="s">
        <v>21</v>
      </c>
      <c r="E16462" s="213">
        <v>199</v>
      </c>
      <c r="F16462" s="213" t="s">
        <v>242</v>
      </c>
    </row>
    <row r="16463" spans="1:6" x14ac:dyDescent="0.3">
      <c r="A16463" s="213">
        <v>2016</v>
      </c>
      <c r="B16463" s="213" t="s">
        <v>93</v>
      </c>
      <c r="C16463" s="213" t="s">
        <v>88</v>
      </c>
      <c r="D16463" s="213" t="s">
        <v>16</v>
      </c>
      <c r="E16463" s="213">
        <v>408</v>
      </c>
      <c r="F16463" s="213" t="s">
        <v>242</v>
      </c>
    </row>
    <row r="16464" spans="1:6" x14ac:dyDescent="0.3">
      <c r="A16464" s="213">
        <v>2016</v>
      </c>
      <c r="B16464" s="213" t="s">
        <v>93</v>
      </c>
      <c r="C16464" s="213" t="s">
        <v>88</v>
      </c>
      <c r="D16464" s="213" t="s">
        <v>2</v>
      </c>
      <c r="E16464" s="213">
        <v>871</v>
      </c>
      <c r="F16464" s="213" t="s">
        <v>242</v>
      </c>
    </row>
    <row r="16465" spans="1:6" x14ac:dyDescent="0.3">
      <c r="A16465" s="213">
        <v>2016</v>
      </c>
      <c r="B16465" s="213" t="s">
        <v>93</v>
      </c>
      <c r="C16465" s="213" t="s">
        <v>88</v>
      </c>
      <c r="D16465" s="213" t="s">
        <v>4</v>
      </c>
      <c r="E16465" s="213">
        <v>897</v>
      </c>
      <c r="F16465" s="213" t="s">
        <v>242</v>
      </c>
    </row>
    <row r="16466" spans="1:6" x14ac:dyDescent="0.3">
      <c r="A16466" s="213">
        <v>2016</v>
      </c>
      <c r="B16466" s="213" t="s">
        <v>93</v>
      </c>
      <c r="C16466" s="213" t="s">
        <v>88</v>
      </c>
      <c r="D16466" s="213" t="s">
        <v>38</v>
      </c>
      <c r="E16466" s="213">
        <v>55</v>
      </c>
      <c r="F16466" s="213" t="s">
        <v>242</v>
      </c>
    </row>
    <row r="16467" spans="1:6" x14ac:dyDescent="0.3">
      <c r="A16467" s="213">
        <v>2016</v>
      </c>
      <c r="B16467" s="213" t="s">
        <v>93</v>
      </c>
      <c r="C16467" s="213" t="s">
        <v>88</v>
      </c>
      <c r="D16467" s="213" t="s">
        <v>275</v>
      </c>
      <c r="E16467" s="213">
        <v>104</v>
      </c>
      <c r="F16467" s="213" t="s">
        <v>242</v>
      </c>
    </row>
    <row r="16468" spans="1:6" x14ac:dyDescent="0.3">
      <c r="A16468" s="213">
        <v>2016</v>
      </c>
      <c r="B16468" s="213" t="s">
        <v>93</v>
      </c>
      <c r="C16468" s="213" t="s">
        <v>88</v>
      </c>
      <c r="D16468" s="213" t="s">
        <v>8</v>
      </c>
      <c r="E16468" s="213">
        <v>334</v>
      </c>
      <c r="F16468" s="213" t="s">
        <v>242</v>
      </c>
    </row>
    <row r="16469" spans="1:6" x14ac:dyDescent="0.3">
      <c r="A16469" s="213">
        <v>2016</v>
      </c>
      <c r="B16469" s="213" t="s">
        <v>93</v>
      </c>
      <c r="C16469" s="213" t="s">
        <v>88</v>
      </c>
      <c r="D16469" s="213" t="s">
        <v>78</v>
      </c>
      <c r="E16469" s="213">
        <v>521</v>
      </c>
      <c r="F16469" s="213" t="s">
        <v>242</v>
      </c>
    </row>
    <row r="16470" spans="1:6" x14ac:dyDescent="0.3">
      <c r="A16470" s="213">
        <v>2016</v>
      </c>
      <c r="B16470" s="213" t="s">
        <v>93</v>
      </c>
      <c r="C16470" s="213" t="s">
        <v>88</v>
      </c>
      <c r="D16470" s="213" t="s">
        <v>27</v>
      </c>
      <c r="E16470" s="213">
        <v>360</v>
      </c>
      <c r="F16470" s="213" t="s">
        <v>242</v>
      </c>
    </row>
    <row r="16471" spans="1:6" x14ac:dyDescent="0.3">
      <c r="A16471" s="213">
        <v>2016</v>
      </c>
      <c r="B16471" s="213" t="s">
        <v>93</v>
      </c>
      <c r="C16471" s="213" t="s">
        <v>88</v>
      </c>
      <c r="D16471" s="213" t="s">
        <v>13</v>
      </c>
      <c r="E16471" s="213">
        <v>166</v>
      </c>
      <c r="F16471" s="213" t="s">
        <v>242</v>
      </c>
    </row>
    <row r="16472" spans="1:6" x14ac:dyDescent="0.3">
      <c r="A16472" s="213">
        <v>2016</v>
      </c>
      <c r="B16472" s="213" t="s">
        <v>93</v>
      </c>
      <c r="C16472" s="213" t="s">
        <v>88</v>
      </c>
      <c r="D16472" s="213" t="s">
        <v>70</v>
      </c>
      <c r="E16472" s="213">
        <v>381</v>
      </c>
      <c r="F16472" s="213" t="s">
        <v>242</v>
      </c>
    </row>
    <row r="16473" spans="1:6" x14ac:dyDescent="0.3">
      <c r="A16473" s="213">
        <v>2016</v>
      </c>
      <c r="B16473" s="213" t="s">
        <v>93</v>
      </c>
      <c r="C16473" s="213" t="s">
        <v>88</v>
      </c>
      <c r="D16473" s="213" t="s">
        <v>72</v>
      </c>
      <c r="E16473" s="213">
        <v>105</v>
      </c>
      <c r="F16473" s="213" t="s">
        <v>242</v>
      </c>
    </row>
    <row r="16474" spans="1:6" x14ac:dyDescent="0.3">
      <c r="A16474" s="213">
        <v>2016</v>
      </c>
      <c r="B16474" s="213" t="s">
        <v>93</v>
      </c>
      <c r="C16474" s="213" t="s">
        <v>88</v>
      </c>
      <c r="D16474" s="213" t="s">
        <v>276</v>
      </c>
      <c r="E16474" s="213">
        <v>36</v>
      </c>
      <c r="F16474" s="213" t="s">
        <v>242</v>
      </c>
    </row>
    <row r="16475" spans="1:6" x14ac:dyDescent="0.3">
      <c r="A16475" s="213">
        <v>2016</v>
      </c>
      <c r="B16475" s="213" t="s">
        <v>93</v>
      </c>
      <c r="C16475" s="213" t="s">
        <v>88</v>
      </c>
      <c r="D16475" s="213" t="s">
        <v>6</v>
      </c>
      <c r="E16475" s="213">
        <v>827</v>
      </c>
      <c r="F16475" s="213" t="s">
        <v>242</v>
      </c>
    </row>
    <row r="16476" spans="1:6" x14ac:dyDescent="0.3">
      <c r="A16476" s="213">
        <v>2016</v>
      </c>
      <c r="B16476" s="213" t="s">
        <v>93</v>
      </c>
      <c r="C16476" s="213" t="s">
        <v>88</v>
      </c>
      <c r="D16476" s="213" t="s">
        <v>62</v>
      </c>
      <c r="E16476" s="213">
        <v>266</v>
      </c>
      <c r="F16476" s="213" t="s">
        <v>242</v>
      </c>
    </row>
    <row r="16477" spans="1:6" x14ac:dyDescent="0.3">
      <c r="A16477" s="213">
        <v>2016</v>
      </c>
      <c r="B16477" s="213" t="s">
        <v>93</v>
      </c>
      <c r="C16477" s="213" t="s">
        <v>88</v>
      </c>
      <c r="D16477" s="213" t="s">
        <v>5</v>
      </c>
      <c r="E16477" s="213">
        <v>659</v>
      </c>
      <c r="F16477" s="213" t="s">
        <v>242</v>
      </c>
    </row>
    <row r="16478" spans="1:6" x14ac:dyDescent="0.3">
      <c r="A16478" s="213">
        <v>2016</v>
      </c>
      <c r="B16478" s="213" t="s">
        <v>93</v>
      </c>
      <c r="C16478" s="213" t="s">
        <v>88</v>
      </c>
      <c r="D16478" s="213" t="s">
        <v>76</v>
      </c>
      <c r="E16478" s="213">
        <v>466</v>
      </c>
      <c r="F16478" s="213" t="s">
        <v>242</v>
      </c>
    </row>
    <row r="16479" spans="1:6" x14ac:dyDescent="0.3">
      <c r="A16479" s="213">
        <v>2016</v>
      </c>
      <c r="B16479" s="213" t="s">
        <v>93</v>
      </c>
      <c r="C16479" s="213" t="s">
        <v>88</v>
      </c>
      <c r="D16479" s="213" t="s">
        <v>63</v>
      </c>
      <c r="E16479" s="213">
        <v>66</v>
      </c>
      <c r="F16479" s="213" t="s">
        <v>242</v>
      </c>
    </row>
    <row r="16480" spans="1:6" x14ac:dyDescent="0.3">
      <c r="A16480" s="213">
        <v>2016</v>
      </c>
      <c r="B16480" s="213" t="s">
        <v>93</v>
      </c>
      <c r="C16480" s="213" t="s">
        <v>88</v>
      </c>
      <c r="D16480" s="213" t="s">
        <v>43</v>
      </c>
      <c r="E16480" s="213">
        <v>87</v>
      </c>
      <c r="F16480" s="213" t="s">
        <v>242</v>
      </c>
    </row>
    <row r="16481" spans="1:6" x14ac:dyDescent="0.3">
      <c r="A16481" s="213">
        <v>2016</v>
      </c>
      <c r="B16481" s="213" t="s">
        <v>93</v>
      </c>
      <c r="C16481" s="213" t="s">
        <v>88</v>
      </c>
      <c r="D16481" s="213" t="s">
        <v>65</v>
      </c>
      <c r="E16481" s="213">
        <v>109</v>
      </c>
      <c r="F16481" s="213" t="s">
        <v>242</v>
      </c>
    </row>
    <row r="16482" spans="1:6" x14ac:dyDescent="0.3">
      <c r="A16482" s="213">
        <v>2016</v>
      </c>
      <c r="B16482" s="213" t="s">
        <v>93</v>
      </c>
      <c r="C16482" s="213" t="s">
        <v>88</v>
      </c>
      <c r="D16482" s="213" t="s">
        <v>22</v>
      </c>
      <c r="E16482" s="213">
        <v>179</v>
      </c>
      <c r="F16482" s="213" t="s">
        <v>242</v>
      </c>
    </row>
    <row r="16483" spans="1:6" x14ac:dyDescent="0.3">
      <c r="A16483" s="213">
        <v>2016</v>
      </c>
      <c r="B16483" s="213" t="s">
        <v>93</v>
      </c>
      <c r="C16483" s="213" t="s">
        <v>88</v>
      </c>
      <c r="D16483" s="213" t="s">
        <v>61</v>
      </c>
      <c r="E16483" s="213">
        <v>71</v>
      </c>
      <c r="F16483" s="213" t="s">
        <v>242</v>
      </c>
    </row>
    <row r="16484" spans="1:6" x14ac:dyDescent="0.3">
      <c r="A16484" s="213">
        <v>2016</v>
      </c>
      <c r="B16484" s="213" t="s">
        <v>93</v>
      </c>
      <c r="C16484" s="213" t="s">
        <v>88</v>
      </c>
      <c r="D16484" s="213" t="s">
        <v>23</v>
      </c>
      <c r="E16484" s="213">
        <v>211</v>
      </c>
      <c r="F16484" s="213" t="s">
        <v>242</v>
      </c>
    </row>
    <row r="16485" spans="1:6" x14ac:dyDescent="0.3">
      <c r="A16485" s="213">
        <v>2016</v>
      </c>
      <c r="B16485" s="213" t="s">
        <v>93</v>
      </c>
      <c r="C16485" s="213" t="s">
        <v>88</v>
      </c>
      <c r="D16485" s="213" t="s">
        <v>12</v>
      </c>
      <c r="E16485" s="213">
        <v>118</v>
      </c>
      <c r="F16485" s="213" t="s">
        <v>242</v>
      </c>
    </row>
    <row r="16486" spans="1:6" x14ac:dyDescent="0.3">
      <c r="A16486" s="213">
        <v>2016</v>
      </c>
      <c r="B16486" s="213" t="s">
        <v>93</v>
      </c>
      <c r="C16486" s="213" t="s">
        <v>88</v>
      </c>
      <c r="D16486" s="213" t="s">
        <v>278</v>
      </c>
      <c r="E16486" s="213">
        <v>274</v>
      </c>
      <c r="F16486" s="213" t="s">
        <v>242</v>
      </c>
    </row>
    <row r="16487" spans="1:6" x14ac:dyDescent="0.3">
      <c r="A16487" s="213">
        <v>2016</v>
      </c>
      <c r="B16487" s="213" t="s">
        <v>93</v>
      </c>
      <c r="C16487" s="213" t="s">
        <v>88</v>
      </c>
      <c r="D16487" s="213" t="s">
        <v>19</v>
      </c>
      <c r="E16487" s="213">
        <v>219</v>
      </c>
      <c r="F16487" s="213" t="s">
        <v>242</v>
      </c>
    </row>
    <row r="16488" spans="1:6" x14ac:dyDescent="0.3">
      <c r="A16488" s="213">
        <v>2016</v>
      </c>
      <c r="B16488" s="213" t="s">
        <v>93</v>
      </c>
      <c r="C16488" s="213" t="s">
        <v>88</v>
      </c>
      <c r="D16488" s="213" t="s">
        <v>45</v>
      </c>
      <c r="E16488" s="213">
        <v>54</v>
      </c>
      <c r="F16488" s="213" t="s">
        <v>242</v>
      </c>
    </row>
    <row r="16489" spans="1:6" x14ac:dyDescent="0.3">
      <c r="A16489" s="213">
        <v>2016</v>
      </c>
      <c r="B16489" s="213" t="s">
        <v>93</v>
      </c>
      <c r="C16489" s="213" t="s">
        <v>88</v>
      </c>
      <c r="D16489" s="213" t="s">
        <v>48</v>
      </c>
      <c r="E16489" s="213">
        <v>152</v>
      </c>
      <c r="F16489" s="213" t="s">
        <v>242</v>
      </c>
    </row>
    <row r="16490" spans="1:6" x14ac:dyDescent="0.3">
      <c r="A16490" s="213">
        <v>2016</v>
      </c>
      <c r="B16490" s="213" t="s">
        <v>93</v>
      </c>
      <c r="C16490" s="213" t="s">
        <v>88</v>
      </c>
      <c r="D16490" s="213" t="s">
        <v>34</v>
      </c>
      <c r="E16490" s="213">
        <v>41</v>
      </c>
      <c r="F16490" s="213" t="s">
        <v>242</v>
      </c>
    </row>
    <row r="16491" spans="1:6" x14ac:dyDescent="0.3">
      <c r="A16491" s="213">
        <v>2016</v>
      </c>
      <c r="B16491" s="213" t="s">
        <v>93</v>
      </c>
      <c r="C16491" s="213" t="s">
        <v>88</v>
      </c>
      <c r="D16491" s="213" t="s">
        <v>3</v>
      </c>
      <c r="E16491" s="213">
        <v>786</v>
      </c>
      <c r="F16491" s="213" t="s">
        <v>242</v>
      </c>
    </row>
    <row r="16492" spans="1:6" x14ac:dyDescent="0.3">
      <c r="A16492" s="213">
        <v>2016</v>
      </c>
      <c r="B16492" s="213" t="s">
        <v>93</v>
      </c>
      <c r="C16492" s="213" t="s">
        <v>88</v>
      </c>
      <c r="D16492" s="213" t="s">
        <v>80</v>
      </c>
      <c r="E16492" s="213">
        <v>365</v>
      </c>
      <c r="F16492" s="213" t="s">
        <v>242</v>
      </c>
    </row>
    <row r="16493" spans="1:6" x14ac:dyDescent="0.3">
      <c r="A16493" s="213">
        <v>2016</v>
      </c>
      <c r="B16493" s="213" t="s">
        <v>93</v>
      </c>
      <c r="C16493" s="213" t="s">
        <v>88</v>
      </c>
      <c r="D16493" s="213" t="s">
        <v>39</v>
      </c>
      <c r="E16493" s="213">
        <v>114</v>
      </c>
      <c r="F16493" s="213" t="s">
        <v>242</v>
      </c>
    </row>
    <row r="16494" spans="1:6" x14ac:dyDescent="0.3">
      <c r="A16494" s="213">
        <v>2016</v>
      </c>
      <c r="B16494" s="213" t="s">
        <v>93</v>
      </c>
      <c r="C16494" s="213" t="s">
        <v>88</v>
      </c>
      <c r="D16494" s="213" t="s">
        <v>14</v>
      </c>
      <c r="E16494" s="213">
        <v>602</v>
      </c>
      <c r="F16494" s="213" t="s">
        <v>242</v>
      </c>
    </row>
    <row r="16495" spans="1:6" x14ac:dyDescent="0.3">
      <c r="A16495" s="213">
        <v>2016</v>
      </c>
      <c r="B16495" s="213" t="s">
        <v>93</v>
      </c>
      <c r="C16495" s="213" t="s">
        <v>88</v>
      </c>
      <c r="D16495" s="213" t="s">
        <v>68</v>
      </c>
      <c r="E16495" s="213">
        <v>101</v>
      </c>
      <c r="F16495" s="213" t="s">
        <v>242</v>
      </c>
    </row>
    <row r="16496" spans="1:6" x14ac:dyDescent="0.3">
      <c r="A16496" s="213">
        <v>2016</v>
      </c>
      <c r="B16496" s="213" t="s">
        <v>93</v>
      </c>
      <c r="C16496" s="213" t="s">
        <v>88</v>
      </c>
      <c r="D16496" s="213" t="s">
        <v>69</v>
      </c>
      <c r="E16496" s="213">
        <v>112</v>
      </c>
      <c r="F16496" s="213" t="s">
        <v>242</v>
      </c>
    </row>
    <row r="16497" spans="1:6" x14ac:dyDescent="0.3">
      <c r="A16497" s="213">
        <v>2016</v>
      </c>
      <c r="B16497" s="213" t="s">
        <v>93</v>
      </c>
      <c r="C16497" s="213" t="s">
        <v>88</v>
      </c>
      <c r="D16497" s="213" t="s">
        <v>279</v>
      </c>
      <c r="E16497" s="213">
        <v>47</v>
      </c>
      <c r="F16497" s="213" t="s">
        <v>242</v>
      </c>
    </row>
    <row r="16498" spans="1:6" x14ac:dyDescent="0.3">
      <c r="A16498" s="213">
        <v>2016</v>
      </c>
      <c r="B16498" s="213" t="s">
        <v>93</v>
      </c>
      <c r="C16498" s="213" t="s">
        <v>88</v>
      </c>
      <c r="D16498" s="213" t="s">
        <v>24</v>
      </c>
      <c r="E16498" s="213">
        <v>548</v>
      </c>
      <c r="F16498" s="213" t="s">
        <v>242</v>
      </c>
    </row>
    <row r="16499" spans="1:6" x14ac:dyDescent="0.3">
      <c r="A16499" s="213">
        <v>2016</v>
      </c>
      <c r="B16499" s="213" t="s">
        <v>93</v>
      </c>
      <c r="C16499" s="213" t="s">
        <v>88</v>
      </c>
      <c r="D16499" s="213" t="s">
        <v>9</v>
      </c>
      <c r="E16499" s="213">
        <v>398</v>
      </c>
      <c r="F16499" s="213" t="s">
        <v>242</v>
      </c>
    </row>
    <row r="16500" spans="1:6" x14ac:dyDescent="0.3">
      <c r="A16500" s="213">
        <v>2016</v>
      </c>
      <c r="B16500" s="213" t="s">
        <v>93</v>
      </c>
      <c r="C16500" s="213" t="s">
        <v>88</v>
      </c>
      <c r="D16500" s="213" t="s">
        <v>67</v>
      </c>
      <c r="E16500" s="213">
        <v>152</v>
      </c>
      <c r="F16500" s="213" t="s">
        <v>242</v>
      </c>
    </row>
    <row r="16501" spans="1:6" x14ac:dyDescent="0.3">
      <c r="A16501" s="213">
        <v>2016</v>
      </c>
      <c r="B16501" s="213" t="s">
        <v>93</v>
      </c>
      <c r="C16501" s="213" t="s">
        <v>88</v>
      </c>
      <c r="D16501" s="213" t="s">
        <v>28</v>
      </c>
      <c r="E16501" s="213">
        <v>298</v>
      </c>
      <c r="F16501" s="213" t="s">
        <v>242</v>
      </c>
    </row>
    <row r="16502" spans="1:6" x14ac:dyDescent="0.3">
      <c r="A16502" s="213">
        <v>2016</v>
      </c>
      <c r="B16502" s="213" t="s">
        <v>93</v>
      </c>
      <c r="C16502" s="213" t="s">
        <v>88</v>
      </c>
      <c r="D16502" s="213" t="s">
        <v>31</v>
      </c>
      <c r="E16502" s="213">
        <v>164</v>
      </c>
      <c r="F16502" s="213" t="s">
        <v>242</v>
      </c>
    </row>
    <row r="16503" spans="1:6" x14ac:dyDescent="0.3">
      <c r="A16503" s="213">
        <v>2016</v>
      </c>
      <c r="B16503" s="213" t="s">
        <v>93</v>
      </c>
      <c r="C16503" s="213" t="s">
        <v>88</v>
      </c>
      <c r="D16503" s="213" t="s">
        <v>64</v>
      </c>
      <c r="E16503" s="213">
        <v>228</v>
      </c>
      <c r="F16503" s="213" t="s">
        <v>242</v>
      </c>
    </row>
    <row r="16504" spans="1:6" x14ac:dyDescent="0.3">
      <c r="A16504" s="213">
        <v>2016</v>
      </c>
      <c r="B16504" s="213" t="s">
        <v>93</v>
      </c>
      <c r="C16504" s="213" t="s">
        <v>88</v>
      </c>
      <c r="D16504" s="213" t="s">
        <v>280</v>
      </c>
      <c r="E16504" s="213">
        <v>74</v>
      </c>
      <c r="F16504" s="213" t="s">
        <v>242</v>
      </c>
    </row>
    <row r="16505" spans="1:6" x14ac:dyDescent="0.3">
      <c r="A16505" s="213">
        <v>2016</v>
      </c>
      <c r="B16505" s="213" t="s">
        <v>93</v>
      </c>
      <c r="C16505" s="213" t="s">
        <v>88</v>
      </c>
      <c r="D16505" s="213" t="s">
        <v>73</v>
      </c>
      <c r="E16505" s="213">
        <v>470</v>
      </c>
      <c r="F16505" s="213" t="s">
        <v>242</v>
      </c>
    </row>
    <row r="16506" spans="1:6" x14ac:dyDescent="0.3">
      <c r="A16506" s="213">
        <v>2016</v>
      </c>
      <c r="B16506" s="213" t="s">
        <v>93</v>
      </c>
      <c r="C16506" s="213" t="s">
        <v>88</v>
      </c>
      <c r="D16506" s="213" t="s">
        <v>26</v>
      </c>
      <c r="E16506" s="213">
        <v>217</v>
      </c>
      <c r="F16506" s="213" t="s">
        <v>242</v>
      </c>
    </row>
    <row r="16507" spans="1:6" x14ac:dyDescent="0.3">
      <c r="A16507" s="213">
        <v>2016</v>
      </c>
      <c r="B16507" s="213" t="s">
        <v>93</v>
      </c>
      <c r="C16507" s="213" t="s">
        <v>88</v>
      </c>
      <c r="D16507" s="213" t="s">
        <v>32</v>
      </c>
      <c r="E16507" s="213">
        <v>217</v>
      </c>
      <c r="F16507" s="213" t="s">
        <v>242</v>
      </c>
    </row>
    <row r="16508" spans="1:6" x14ac:dyDescent="0.3">
      <c r="A16508" s="213">
        <v>2016</v>
      </c>
      <c r="B16508" s="213" t="s">
        <v>93</v>
      </c>
      <c r="C16508" s="213" t="s">
        <v>88</v>
      </c>
      <c r="D16508" s="213" t="s">
        <v>46</v>
      </c>
      <c r="E16508" s="213">
        <v>425</v>
      </c>
      <c r="F16508" s="213" t="s">
        <v>242</v>
      </c>
    </row>
    <row r="16509" spans="1:6" x14ac:dyDescent="0.3">
      <c r="A16509" s="213">
        <v>2016</v>
      </c>
      <c r="B16509" s="213" t="s">
        <v>93</v>
      </c>
      <c r="C16509" s="213" t="s">
        <v>88</v>
      </c>
      <c r="D16509" s="213" t="s">
        <v>75</v>
      </c>
      <c r="E16509" s="213">
        <v>313</v>
      </c>
      <c r="F16509" s="213" t="s">
        <v>242</v>
      </c>
    </row>
    <row r="16510" spans="1:6" x14ac:dyDescent="0.3">
      <c r="A16510" s="213">
        <v>2016</v>
      </c>
      <c r="B16510" s="213" t="s">
        <v>93</v>
      </c>
      <c r="C16510" s="213" t="s">
        <v>88</v>
      </c>
      <c r="D16510" s="213" t="s">
        <v>10</v>
      </c>
      <c r="E16510" s="213">
        <v>754</v>
      </c>
      <c r="F16510" s="213" t="s">
        <v>242</v>
      </c>
    </row>
    <row r="16511" spans="1:6" x14ac:dyDescent="0.3">
      <c r="A16511" s="213">
        <v>2016</v>
      </c>
      <c r="B16511" s="213" t="s">
        <v>93</v>
      </c>
      <c r="C16511" s="213" t="s">
        <v>88</v>
      </c>
      <c r="D16511" s="213" t="s">
        <v>291</v>
      </c>
      <c r="E16511" s="213">
        <v>78</v>
      </c>
      <c r="F16511" s="213" t="s">
        <v>242</v>
      </c>
    </row>
    <row r="16512" spans="1:6" x14ac:dyDescent="0.3">
      <c r="A16512" s="213">
        <v>2016</v>
      </c>
      <c r="B16512" s="213" t="s">
        <v>93</v>
      </c>
      <c r="C16512" s="213" t="s">
        <v>88</v>
      </c>
      <c r="D16512" s="213" t="s">
        <v>15</v>
      </c>
      <c r="E16512" s="213">
        <v>581</v>
      </c>
      <c r="F16512" s="213" t="s">
        <v>242</v>
      </c>
    </row>
    <row r="16513" spans="1:6" x14ac:dyDescent="0.3">
      <c r="A16513" s="213">
        <v>2016</v>
      </c>
      <c r="B16513" s="213" t="s">
        <v>93</v>
      </c>
      <c r="C16513" s="213" t="s">
        <v>88</v>
      </c>
      <c r="D16513" s="213" t="s">
        <v>18</v>
      </c>
      <c r="E16513" s="213">
        <v>618</v>
      </c>
      <c r="F16513" s="213" t="s">
        <v>242</v>
      </c>
    </row>
    <row r="16514" spans="1:6" x14ac:dyDescent="0.3">
      <c r="A16514" s="213">
        <v>2016</v>
      </c>
      <c r="B16514" s="213" t="s">
        <v>93</v>
      </c>
      <c r="C16514" s="213" t="s">
        <v>88</v>
      </c>
      <c r="D16514" s="213" t="s">
        <v>77</v>
      </c>
      <c r="E16514" s="213">
        <v>234</v>
      </c>
      <c r="F16514" s="213" t="s">
        <v>242</v>
      </c>
    </row>
    <row r="16515" spans="1:6" x14ac:dyDescent="0.3">
      <c r="A16515" s="213">
        <v>2016</v>
      </c>
      <c r="B16515" s="213" t="s">
        <v>93</v>
      </c>
      <c r="C16515" s="213" t="s">
        <v>88</v>
      </c>
      <c r="D16515" s="213" t="s">
        <v>44</v>
      </c>
      <c r="E16515" s="213">
        <v>33</v>
      </c>
      <c r="F16515" s="213" t="s">
        <v>242</v>
      </c>
    </row>
    <row r="16516" spans="1:6" x14ac:dyDescent="0.3">
      <c r="A16516" s="213">
        <v>2016</v>
      </c>
      <c r="B16516" s="213" t="s">
        <v>93</v>
      </c>
      <c r="C16516" s="213" t="s">
        <v>88</v>
      </c>
      <c r="D16516" s="213" t="s">
        <v>71</v>
      </c>
      <c r="E16516" s="213">
        <v>225</v>
      </c>
      <c r="F16516" s="213" t="s">
        <v>242</v>
      </c>
    </row>
    <row r="16517" spans="1:6" x14ac:dyDescent="0.3">
      <c r="A16517" s="213">
        <v>2016</v>
      </c>
      <c r="B16517" s="213" t="s">
        <v>93</v>
      </c>
      <c r="C16517" s="213" t="s">
        <v>88</v>
      </c>
      <c r="D16517" s="213" t="s">
        <v>52</v>
      </c>
      <c r="E16517" s="213">
        <v>46</v>
      </c>
      <c r="F16517" s="213" t="s">
        <v>242</v>
      </c>
    </row>
    <row r="16518" spans="1:6" x14ac:dyDescent="0.3">
      <c r="A16518" s="213">
        <v>2016</v>
      </c>
      <c r="B16518" s="213" t="s">
        <v>93</v>
      </c>
      <c r="C16518" s="213" t="s">
        <v>88</v>
      </c>
      <c r="D16518" s="213" t="s">
        <v>20</v>
      </c>
      <c r="E16518" s="213">
        <v>336</v>
      </c>
      <c r="F16518" s="213" t="s">
        <v>242</v>
      </c>
    </row>
    <row r="16519" spans="1:6" x14ac:dyDescent="0.3">
      <c r="A16519" s="213">
        <v>2016</v>
      </c>
      <c r="B16519" s="213" t="s">
        <v>93</v>
      </c>
      <c r="C16519" s="213" t="s">
        <v>88</v>
      </c>
      <c r="D16519" s="213" t="s">
        <v>95</v>
      </c>
      <c r="E16519" s="213">
        <v>521</v>
      </c>
      <c r="F16519" s="213" t="s">
        <v>242</v>
      </c>
    </row>
    <row r="16520" spans="1:6" x14ac:dyDescent="0.3">
      <c r="A16520" s="213">
        <v>2016</v>
      </c>
      <c r="B16520" s="213" t="s">
        <v>93</v>
      </c>
      <c r="C16520" s="213" t="s">
        <v>88</v>
      </c>
      <c r="D16520" s="213" t="s">
        <v>30</v>
      </c>
      <c r="E16520" s="213">
        <v>60</v>
      </c>
      <c r="F16520" s="213" t="s">
        <v>242</v>
      </c>
    </row>
    <row r="16521" spans="1:6" x14ac:dyDescent="0.3">
      <c r="A16521" s="213">
        <v>2016</v>
      </c>
      <c r="B16521" s="213" t="s">
        <v>93</v>
      </c>
      <c r="C16521" s="213" t="s">
        <v>88</v>
      </c>
      <c r="D16521" s="213" t="s">
        <v>281</v>
      </c>
      <c r="E16521" s="292">
        <v>1777</v>
      </c>
      <c r="F16521" s="213" t="s">
        <v>242</v>
      </c>
    </row>
    <row r="16522" spans="1:6" x14ac:dyDescent="0.3">
      <c r="A16522" s="213">
        <v>2016</v>
      </c>
      <c r="B16522" s="213" t="s">
        <v>93</v>
      </c>
      <c r="C16522" s="213" t="s">
        <v>88</v>
      </c>
      <c r="D16522" s="213" t="s">
        <v>282</v>
      </c>
      <c r="E16522" s="213">
        <v>120</v>
      </c>
      <c r="F16522" s="213" t="s">
        <v>242</v>
      </c>
    </row>
    <row r="16523" spans="1:6" x14ac:dyDescent="0.3">
      <c r="A16523" s="213">
        <v>2016</v>
      </c>
      <c r="B16523" s="213" t="s">
        <v>93</v>
      </c>
      <c r="C16523" s="213" t="s">
        <v>88</v>
      </c>
      <c r="D16523" s="213" t="s">
        <v>145</v>
      </c>
      <c r="E16523" s="292">
        <v>7112</v>
      </c>
      <c r="F16523" s="213" t="s">
        <v>242</v>
      </c>
    </row>
    <row r="16524" spans="1:6" x14ac:dyDescent="0.3">
      <c r="A16524" s="213">
        <v>2016</v>
      </c>
      <c r="B16524" s="213" t="s">
        <v>93</v>
      </c>
      <c r="C16524" s="213" t="s">
        <v>88</v>
      </c>
      <c r="D16524" s="213" t="s">
        <v>146</v>
      </c>
      <c r="E16524" s="292">
        <v>3683</v>
      </c>
      <c r="F16524" s="213" t="s">
        <v>242</v>
      </c>
    </row>
    <row r="16525" spans="1:6" x14ac:dyDescent="0.3">
      <c r="A16525" s="213">
        <v>2016</v>
      </c>
      <c r="B16525" s="213" t="s">
        <v>93</v>
      </c>
      <c r="C16525" s="213" t="s">
        <v>88</v>
      </c>
      <c r="D16525" s="213" t="s">
        <v>147</v>
      </c>
      <c r="E16525" s="292">
        <v>8365</v>
      </c>
      <c r="F16525" s="213" t="s">
        <v>242</v>
      </c>
    </row>
    <row r="16526" spans="1:6" x14ac:dyDescent="0.3">
      <c r="A16526" s="213">
        <v>2016</v>
      </c>
      <c r="B16526" s="213" t="s">
        <v>93</v>
      </c>
      <c r="C16526" s="213" t="s">
        <v>89</v>
      </c>
      <c r="D16526" s="213" t="s">
        <v>79</v>
      </c>
      <c r="E16526" s="213">
        <v>251</v>
      </c>
      <c r="F16526" s="213" t="s">
        <v>242</v>
      </c>
    </row>
    <row r="16527" spans="1:6" x14ac:dyDescent="0.3">
      <c r="A16527" s="213">
        <v>2016</v>
      </c>
      <c r="B16527" s="213" t="s">
        <v>93</v>
      </c>
      <c r="C16527" s="213" t="s">
        <v>89</v>
      </c>
      <c r="D16527" s="213" t="s">
        <v>17</v>
      </c>
      <c r="E16527" s="213">
        <v>146</v>
      </c>
      <c r="F16527" s="213" t="s">
        <v>242</v>
      </c>
    </row>
    <row r="16528" spans="1:6" x14ac:dyDescent="0.3">
      <c r="A16528" s="213">
        <v>2016</v>
      </c>
      <c r="B16528" s="213" t="s">
        <v>93</v>
      </c>
      <c r="C16528" s="213" t="s">
        <v>89</v>
      </c>
      <c r="D16528" s="213" t="s">
        <v>66</v>
      </c>
      <c r="E16528" s="213">
        <v>32</v>
      </c>
      <c r="F16528" s="213" t="s">
        <v>242</v>
      </c>
    </row>
    <row r="16529" spans="1:6" x14ac:dyDescent="0.3">
      <c r="A16529" s="213">
        <v>2016</v>
      </c>
      <c r="B16529" s="213" t="s">
        <v>93</v>
      </c>
      <c r="C16529" s="213" t="s">
        <v>89</v>
      </c>
      <c r="D16529" s="213" t="s">
        <v>11</v>
      </c>
      <c r="E16529" s="213">
        <v>283</v>
      </c>
      <c r="F16529" s="213" t="s">
        <v>242</v>
      </c>
    </row>
    <row r="16530" spans="1:6" x14ac:dyDescent="0.3">
      <c r="A16530" s="213">
        <v>2016</v>
      </c>
      <c r="B16530" s="213" t="s">
        <v>93</v>
      </c>
      <c r="C16530" s="213" t="s">
        <v>89</v>
      </c>
      <c r="D16530" s="213" t="s">
        <v>56</v>
      </c>
      <c r="E16530" s="213">
        <v>64</v>
      </c>
      <c r="F16530" s="213" t="s">
        <v>242</v>
      </c>
    </row>
    <row r="16531" spans="1:6" x14ac:dyDescent="0.3">
      <c r="A16531" s="213">
        <v>2016</v>
      </c>
      <c r="B16531" s="213" t="s">
        <v>93</v>
      </c>
      <c r="C16531" s="213" t="s">
        <v>89</v>
      </c>
      <c r="D16531" s="213" t="s">
        <v>29</v>
      </c>
      <c r="E16531" s="213">
        <v>66</v>
      </c>
      <c r="F16531" s="213" t="s">
        <v>242</v>
      </c>
    </row>
    <row r="16532" spans="1:6" x14ac:dyDescent="0.3">
      <c r="A16532" s="213">
        <v>2016</v>
      </c>
      <c r="B16532" s="213" t="s">
        <v>93</v>
      </c>
      <c r="C16532" s="213" t="s">
        <v>89</v>
      </c>
      <c r="D16532" s="213" t="s">
        <v>47</v>
      </c>
      <c r="E16532" s="213">
        <v>187</v>
      </c>
      <c r="F16532" s="213" t="s">
        <v>242</v>
      </c>
    </row>
    <row r="16533" spans="1:6" x14ac:dyDescent="0.3">
      <c r="A16533" s="213">
        <v>2016</v>
      </c>
      <c r="B16533" s="213" t="s">
        <v>93</v>
      </c>
      <c r="C16533" s="213" t="s">
        <v>89</v>
      </c>
      <c r="D16533" s="213" t="s">
        <v>57</v>
      </c>
      <c r="E16533" s="213">
        <v>32</v>
      </c>
      <c r="F16533" s="213" t="s">
        <v>242</v>
      </c>
    </row>
    <row r="16534" spans="1:6" x14ac:dyDescent="0.3">
      <c r="A16534" s="213">
        <v>2016</v>
      </c>
      <c r="B16534" s="213" t="s">
        <v>93</v>
      </c>
      <c r="C16534" s="213" t="s">
        <v>89</v>
      </c>
      <c r="D16534" s="213" t="s">
        <v>74</v>
      </c>
      <c r="E16534" s="213">
        <v>210</v>
      </c>
      <c r="F16534" s="213" t="s">
        <v>242</v>
      </c>
    </row>
    <row r="16535" spans="1:6" x14ac:dyDescent="0.3">
      <c r="A16535" s="213">
        <v>2016</v>
      </c>
      <c r="B16535" s="213" t="s">
        <v>93</v>
      </c>
      <c r="C16535" s="213" t="s">
        <v>89</v>
      </c>
      <c r="D16535" s="213" t="s">
        <v>33</v>
      </c>
      <c r="E16535" s="213">
        <v>48</v>
      </c>
      <c r="F16535" s="213" t="s">
        <v>242</v>
      </c>
    </row>
    <row r="16536" spans="1:6" x14ac:dyDescent="0.3">
      <c r="A16536" s="213">
        <v>2016</v>
      </c>
      <c r="B16536" s="213" t="s">
        <v>93</v>
      </c>
      <c r="C16536" s="213" t="s">
        <v>89</v>
      </c>
      <c r="D16536" s="213" t="s">
        <v>60</v>
      </c>
      <c r="E16536" s="213">
        <v>57</v>
      </c>
      <c r="F16536" s="213" t="s">
        <v>242</v>
      </c>
    </row>
    <row r="16537" spans="1:6" x14ac:dyDescent="0.3">
      <c r="A16537" s="213">
        <v>2016</v>
      </c>
      <c r="B16537" s="213" t="s">
        <v>93</v>
      </c>
      <c r="C16537" s="213" t="s">
        <v>89</v>
      </c>
      <c r="D16537" s="213" t="s">
        <v>25</v>
      </c>
      <c r="E16537" s="213">
        <v>188</v>
      </c>
      <c r="F16537" s="213" t="s">
        <v>242</v>
      </c>
    </row>
    <row r="16538" spans="1:6" x14ac:dyDescent="0.3">
      <c r="A16538" s="213">
        <v>2016</v>
      </c>
      <c r="B16538" s="213" t="s">
        <v>93</v>
      </c>
      <c r="C16538" s="213" t="s">
        <v>89</v>
      </c>
      <c r="D16538" s="213" t="s">
        <v>7</v>
      </c>
      <c r="E16538" s="213">
        <v>194</v>
      </c>
      <c r="F16538" s="213" t="s">
        <v>242</v>
      </c>
    </row>
    <row r="16539" spans="1:6" x14ac:dyDescent="0.3">
      <c r="A16539" s="213">
        <v>2016</v>
      </c>
      <c r="B16539" s="213" t="s">
        <v>93</v>
      </c>
      <c r="C16539" s="213" t="s">
        <v>89</v>
      </c>
      <c r="D16539" s="213" t="s">
        <v>36</v>
      </c>
      <c r="E16539" s="213">
        <v>48</v>
      </c>
      <c r="F16539" s="213" t="s">
        <v>242</v>
      </c>
    </row>
    <row r="16540" spans="1:6" x14ac:dyDescent="0.3">
      <c r="A16540" s="213">
        <v>2016</v>
      </c>
      <c r="B16540" s="213" t="s">
        <v>93</v>
      </c>
      <c r="C16540" s="213" t="s">
        <v>89</v>
      </c>
      <c r="D16540" s="213" t="s">
        <v>21</v>
      </c>
      <c r="E16540" s="213">
        <v>65</v>
      </c>
      <c r="F16540" s="213" t="s">
        <v>242</v>
      </c>
    </row>
    <row r="16541" spans="1:6" x14ac:dyDescent="0.3">
      <c r="A16541" s="213">
        <v>2016</v>
      </c>
      <c r="B16541" s="213" t="s">
        <v>93</v>
      </c>
      <c r="C16541" s="213" t="s">
        <v>89</v>
      </c>
      <c r="D16541" s="213" t="s">
        <v>16</v>
      </c>
      <c r="E16541" s="213">
        <v>146</v>
      </c>
      <c r="F16541" s="213" t="s">
        <v>242</v>
      </c>
    </row>
    <row r="16542" spans="1:6" x14ac:dyDescent="0.3">
      <c r="A16542" s="213">
        <v>2016</v>
      </c>
      <c r="B16542" s="213" t="s">
        <v>93</v>
      </c>
      <c r="C16542" s="213" t="s">
        <v>89</v>
      </c>
      <c r="D16542" s="213" t="s">
        <v>2</v>
      </c>
      <c r="E16542" s="213">
        <v>373</v>
      </c>
      <c r="F16542" s="213" t="s">
        <v>242</v>
      </c>
    </row>
    <row r="16543" spans="1:6" x14ac:dyDescent="0.3">
      <c r="A16543" s="213">
        <v>2016</v>
      </c>
      <c r="B16543" s="213" t="s">
        <v>93</v>
      </c>
      <c r="C16543" s="213" t="s">
        <v>89</v>
      </c>
      <c r="D16543" s="213" t="s">
        <v>4</v>
      </c>
      <c r="E16543" s="213">
        <v>392</v>
      </c>
      <c r="F16543" s="213" t="s">
        <v>242</v>
      </c>
    </row>
    <row r="16544" spans="1:6" x14ac:dyDescent="0.3">
      <c r="A16544" s="213">
        <v>2016</v>
      </c>
      <c r="B16544" s="213" t="s">
        <v>93</v>
      </c>
      <c r="C16544" s="213" t="s">
        <v>89</v>
      </c>
      <c r="D16544" s="213" t="s">
        <v>8</v>
      </c>
      <c r="E16544" s="213">
        <v>120</v>
      </c>
      <c r="F16544" s="213" t="s">
        <v>242</v>
      </c>
    </row>
    <row r="16545" spans="1:6" x14ac:dyDescent="0.3">
      <c r="A16545" s="213">
        <v>2016</v>
      </c>
      <c r="B16545" s="213" t="s">
        <v>93</v>
      </c>
      <c r="C16545" s="213" t="s">
        <v>89</v>
      </c>
      <c r="D16545" s="213" t="s">
        <v>78</v>
      </c>
      <c r="E16545" s="213">
        <v>177</v>
      </c>
      <c r="F16545" s="213" t="s">
        <v>242</v>
      </c>
    </row>
    <row r="16546" spans="1:6" x14ac:dyDescent="0.3">
      <c r="A16546" s="213">
        <v>2016</v>
      </c>
      <c r="B16546" s="213" t="s">
        <v>93</v>
      </c>
      <c r="C16546" s="213" t="s">
        <v>89</v>
      </c>
      <c r="D16546" s="213" t="s">
        <v>27</v>
      </c>
      <c r="E16546" s="213">
        <v>126</v>
      </c>
      <c r="F16546" s="213" t="s">
        <v>242</v>
      </c>
    </row>
    <row r="16547" spans="1:6" x14ac:dyDescent="0.3">
      <c r="A16547" s="213">
        <v>2016</v>
      </c>
      <c r="B16547" s="213" t="s">
        <v>93</v>
      </c>
      <c r="C16547" s="213" t="s">
        <v>89</v>
      </c>
      <c r="D16547" s="213" t="s">
        <v>13</v>
      </c>
      <c r="E16547" s="213">
        <v>61</v>
      </c>
      <c r="F16547" s="213" t="s">
        <v>242</v>
      </c>
    </row>
    <row r="16548" spans="1:6" x14ac:dyDescent="0.3">
      <c r="A16548" s="213">
        <v>2016</v>
      </c>
      <c r="B16548" s="213" t="s">
        <v>93</v>
      </c>
      <c r="C16548" s="213" t="s">
        <v>89</v>
      </c>
      <c r="D16548" s="213" t="s">
        <v>70</v>
      </c>
      <c r="E16548" s="213">
        <v>162</v>
      </c>
      <c r="F16548" s="213" t="s">
        <v>242</v>
      </c>
    </row>
    <row r="16549" spans="1:6" x14ac:dyDescent="0.3">
      <c r="A16549" s="213">
        <v>2016</v>
      </c>
      <c r="B16549" s="213" t="s">
        <v>93</v>
      </c>
      <c r="C16549" s="213" t="s">
        <v>89</v>
      </c>
      <c r="D16549" s="213" t="s">
        <v>72</v>
      </c>
      <c r="E16549" s="213">
        <v>36</v>
      </c>
      <c r="F16549" s="213" t="s">
        <v>242</v>
      </c>
    </row>
    <row r="16550" spans="1:6" x14ac:dyDescent="0.3">
      <c r="A16550" s="213">
        <v>2016</v>
      </c>
      <c r="B16550" s="213" t="s">
        <v>93</v>
      </c>
      <c r="C16550" s="213" t="s">
        <v>89</v>
      </c>
      <c r="D16550" s="213" t="s">
        <v>6</v>
      </c>
      <c r="E16550" s="213">
        <v>360</v>
      </c>
      <c r="F16550" s="213" t="s">
        <v>242</v>
      </c>
    </row>
    <row r="16551" spans="1:6" x14ac:dyDescent="0.3">
      <c r="A16551" s="213">
        <v>2016</v>
      </c>
      <c r="B16551" s="213" t="s">
        <v>93</v>
      </c>
      <c r="C16551" s="213" t="s">
        <v>89</v>
      </c>
      <c r="D16551" s="213" t="s">
        <v>62</v>
      </c>
      <c r="E16551" s="213">
        <v>109</v>
      </c>
      <c r="F16551" s="213" t="s">
        <v>242</v>
      </c>
    </row>
    <row r="16552" spans="1:6" x14ac:dyDescent="0.3">
      <c r="A16552" s="213">
        <v>2016</v>
      </c>
      <c r="B16552" s="213" t="s">
        <v>93</v>
      </c>
      <c r="C16552" s="213" t="s">
        <v>89</v>
      </c>
      <c r="D16552" s="213" t="s">
        <v>5</v>
      </c>
      <c r="E16552" s="213">
        <v>259</v>
      </c>
      <c r="F16552" s="213" t="s">
        <v>242</v>
      </c>
    </row>
    <row r="16553" spans="1:6" x14ac:dyDescent="0.3">
      <c r="A16553" s="213">
        <v>2016</v>
      </c>
      <c r="B16553" s="213" t="s">
        <v>93</v>
      </c>
      <c r="C16553" s="213" t="s">
        <v>89</v>
      </c>
      <c r="D16553" s="213" t="s">
        <v>76</v>
      </c>
      <c r="E16553" s="213">
        <v>155</v>
      </c>
      <c r="F16553" s="213" t="s">
        <v>242</v>
      </c>
    </row>
    <row r="16554" spans="1:6" x14ac:dyDescent="0.3">
      <c r="A16554" s="213">
        <v>2016</v>
      </c>
      <c r="B16554" s="213" t="s">
        <v>93</v>
      </c>
      <c r="C16554" s="213" t="s">
        <v>89</v>
      </c>
      <c r="D16554" s="213" t="s">
        <v>43</v>
      </c>
      <c r="E16554" s="213">
        <v>36</v>
      </c>
      <c r="F16554" s="213" t="s">
        <v>242</v>
      </c>
    </row>
    <row r="16555" spans="1:6" x14ac:dyDescent="0.3">
      <c r="A16555" s="213">
        <v>2016</v>
      </c>
      <c r="B16555" s="213" t="s">
        <v>93</v>
      </c>
      <c r="C16555" s="213" t="s">
        <v>89</v>
      </c>
      <c r="D16555" s="213" t="s">
        <v>65</v>
      </c>
      <c r="E16555" s="213">
        <v>32</v>
      </c>
      <c r="F16555" s="213" t="s">
        <v>242</v>
      </c>
    </row>
    <row r="16556" spans="1:6" x14ac:dyDescent="0.3">
      <c r="A16556" s="213">
        <v>2016</v>
      </c>
      <c r="B16556" s="213" t="s">
        <v>93</v>
      </c>
      <c r="C16556" s="213" t="s">
        <v>89</v>
      </c>
      <c r="D16556" s="213" t="s">
        <v>22</v>
      </c>
      <c r="E16556" s="213">
        <v>51</v>
      </c>
      <c r="F16556" s="213" t="s">
        <v>242</v>
      </c>
    </row>
    <row r="16557" spans="1:6" x14ac:dyDescent="0.3">
      <c r="A16557" s="213">
        <v>2016</v>
      </c>
      <c r="B16557" s="213" t="s">
        <v>93</v>
      </c>
      <c r="C16557" s="213" t="s">
        <v>89</v>
      </c>
      <c r="D16557" s="213" t="s">
        <v>23</v>
      </c>
      <c r="E16557" s="213">
        <v>72</v>
      </c>
      <c r="F16557" s="213" t="s">
        <v>242</v>
      </c>
    </row>
    <row r="16558" spans="1:6" x14ac:dyDescent="0.3">
      <c r="A16558" s="213">
        <v>2016</v>
      </c>
      <c r="B16558" s="213" t="s">
        <v>93</v>
      </c>
      <c r="C16558" s="213" t="s">
        <v>89</v>
      </c>
      <c r="D16558" s="213" t="s">
        <v>12</v>
      </c>
      <c r="E16558" s="213">
        <v>47</v>
      </c>
      <c r="F16558" s="213" t="s">
        <v>242</v>
      </c>
    </row>
    <row r="16559" spans="1:6" x14ac:dyDescent="0.3">
      <c r="A16559" s="213">
        <v>2016</v>
      </c>
      <c r="B16559" s="213" t="s">
        <v>93</v>
      </c>
      <c r="C16559" s="213" t="s">
        <v>89</v>
      </c>
      <c r="D16559" s="213" t="s">
        <v>278</v>
      </c>
      <c r="E16559" s="213">
        <v>98</v>
      </c>
      <c r="F16559" s="213" t="s">
        <v>242</v>
      </c>
    </row>
    <row r="16560" spans="1:6" x14ac:dyDescent="0.3">
      <c r="A16560" s="213">
        <v>2016</v>
      </c>
      <c r="B16560" s="213" t="s">
        <v>93</v>
      </c>
      <c r="C16560" s="213" t="s">
        <v>89</v>
      </c>
      <c r="D16560" s="213" t="s">
        <v>19</v>
      </c>
      <c r="E16560" s="213">
        <v>71</v>
      </c>
      <c r="F16560" s="213" t="s">
        <v>242</v>
      </c>
    </row>
    <row r="16561" spans="1:6" x14ac:dyDescent="0.3">
      <c r="A16561" s="213">
        <v>2016</v>
      </c>
      <c r="B16561" s="213" t="s">
        <v>93</v>
      </c>
      <c r="C16561" s="213" t="s">
        <v>89</v>
      </c>
      <c r="D16561" s="213" t="s">
        <v>48</v>
      </c>
      <c r="E16561" s="213">
        <v>64</v>
      </c>
      <c r="F16561" s="213" t="s">
        <v>242</v>
      </c>
    </row>
    <row r="16562" spans="1:6" x14ac:dyDescent="0.3">
      <c r="A16562" s="213">
        <v>2016</v>
      </c>
      <c r="B16562" s="213" t="s">
        <v>93</v>
      </c>
      <c r="C16562" s="213" t="s">
        <v>89</v>
      </c>
      <c r="D16562" s="213" t="s">
        <v>3</v>
      </c>
      <c r="E16562" s="213">
        <v>334</v>
      </c>
      <c r="F16562" s="213" t="s">
        <v>242</v>
      </c>
    </row>
    <row r="16563" spans="1:6" x14ac:dyDescent="0.3">
      <c r="A16563" s="213">
        <v>2016</v>
      </c>
      <c r="B16563" s="213" t="s">
        <v>93</v>
      </c>
      <c r="C16563" s="213" t="s">
        <v>89</v>
      </c>
      <c r="D16563" s="213" t="s">
        <v>80</v>
      </c>
      <c r="E16563" s="213">
        <v>113</v>
      </c>
      <c r="F16563" s="213" t="s">
        <v>242</v>
      </c>
    </row>
    <row r="16564" spans="1:6" x14ac:dyDescent="0.3">
      <c r="A16564" s="213">
        <v>2016</v>
      </c>
      <c r="B16564" s="213" t="s">
        <v>93</v>
      </c>
      <c r="C16564" s="213" t="s">
        <v>89</v>
      </c>
      <c r="D16564" s="213" t="s">
        <v>39</v>
      </c>
      <c r="E16564" s="213">
        <v>41</v>
      </c>
      <c r="F16564" s="213" t="s">
        <v>242</v>
      </c>
    </row>
    <row r="16565" spans="1:6" x14ac:dyDescent="0.3">
      <c r="A16565" s="213">
        <v>2016</v>
      </c>
      <c r="B16565" s="213" t="s">
        <v>93</v>
      </c>
      <c r="C16565" s="213" t="s">
        <v>89</v>
      </c>
      <c r="D16565" s="213" t="s">
        <v>14</v>
      </c>
      <c r="E16565" s="213">
        <v>194</v>
      </c>
      <c r="F16565" s="213" t="s">
        <v>242</v>
      </c>
    </row>
    <row r="16566" spans="1:6" x14ac:dyDescent="0.3">
      <c r="A16566" s="213">
        <v>2016</v>
      </c>
      <c r="B16566" s="213" t="s">
        <v>93</v>
      </c>
      <c r="C16566" s="213" t="s">
        <v>89</v>
      </c>
      <c r="D16566" s="213" t="s">
        <v>68</v>
      </c>
      <c r="E16566" s="213">
        <v>39</v>
      </c>
      <c r="F16566" s="213" t="s">
        <v>242</v>
      </c>
    </row>
    <row r="16567" spans="1:6" x14ac:dyDescent="0.3">
      <c r="A16567" s="213">
        <v>2016</v>
      </c>
      <c r="B16567" s="213" t="s">
        <v>93</v>
      </c>
      <c r="C16567" s="213" t="s">
        <v>89</v>
      </c>
      <c r="D16567" s="213" t="s">
        <v>69</v>
      </c>
      <c r="E16567" s="213">
        <v>39</v>
      </c>
      <c r="F16567" s="213" t="s">
        <v>242</v>
      </c>
    </row>
    <row r="16568" spans="1:6" x14ac:dyDescent="0.3">
      <c r="A16568" s="213">
        <v>2016</v>
      </c>
      <c r="B16568" s="213" t="s">
        <v>93</v>
      </c>
      <c r="C16568" s="213" t="s">
        <v>89</v>
      </c>
      <c r="D16568" s="213" t="s">
        <v>24</v>
      </c>
      <c r="E16568" s="213">
        <v>222</v>
      </c>
      <c r="F16568" s="213" t="s">
        <v>242</v>
      </c>
    </row>
    <row r="16569" spans="1:6" x14ac:dyDescent="0.3">
      <c r="A16569" s="213">
        <v>2016</v>
      </c>
      <c r="B16569" s="213" t="s">
        <v>93</v>
      </c>
      <c r="C16569" s="213" t="s">
        <v>89</v>
      </c>
      <c r="D16569" s="213" t="s">
        <v>9</v>
      </c>
      <c r="E16569" s="213">
        <v>163</v>
      </c>
      <c r="F16569" s="213" t="s">
        <v>242</v>
      </c>
    </row>
    <row r="16570" spans="1:6" x14ac:dyDescent="0.3">
      <c r="A16570" s="213">
        <v>2016</v>
      </c>
      <c r="B16570" s="213" t="s">
        <v>93</v>
      </c>
      <c r="C16570" s="213" t="s">
        <v>89</v>
      </c>
      <c r="D16570" s="213" t="s">
        <v>67</v>
      </c>
      <c r="E16570" s="213">
        <v>45</v>
      </c>
      <c r="F16570" s="213" t="s">
        <v>242</v>
      </c>
    </row>
    <row r="16571" spans="1:6" x14ac:dyDescent="0.3">
      <c r="A16571" s="213">
        <v>2016</v>
      </c>
      <c r="B16571" s="213" t="s">
        <v>93</v>
      </c>
      <c r="C16571" s="213" t="s">
        <v>89</v>
      </c>
      <c r="D16571" s="213" t="s">
        <v>28</v>
      </c>
      <c r="E16571" s="213">
        <v>110</v>
      </c>
      <c r="F16571" s="213" t="s">
        <v>242</v>
      </c>
    </row>
    <row r="16572" spans="1:6" x14ac:dyDescent="0.3">
      <c r="A16572" s="213">
        <v>2016</v>
      </c>
      <c r="B16572" s="213" t="s">
        <v>93</v>
      </c>
      <c r="C16572" s="213" t="s">
        <v>89</v>
      </c>
      <c r="D16572" s="213" t="s">
        <v>31</v>
      </c>
      <c r="E16572" s="213">
        <v>64</v>
      </c>
      <c r="F16572" s="213" t="s">
        <v>242</v>
      </c>
    </row>
    <row r="16573" spans="1:6" x14ac:dyDescent="0.3">
      <c r="A16573" s="213">
        <v>2016</v>
      </c>
      <c r="B16573" s="213" t="s">
        <v>93</v>
      </c>
      <c r="C16573" s="213" t="s">
        <v>89</v>
      </c>
      <c r="D16573" s="213" t="s">
        <v>64</v>
      </c>
      <c r="E16573" s="213">
        <v>94</v>
      </c>
      <c r="F16573" s="213" t="s">
        <v>242</v>
      </c>
    </row>
    <row r="16574" spans="1:6" x14ac:dyDescent="0.3">
      <c r="A16574" s="213">
        <v>2016</v>
      </c>
      <c r="B16574" s="213" t="s">
        <v>93</v>
      </c>
      <c r="C16574" s="213" t="s">
        <v>89</v>
      </c>
      <c r="D16574" s="213" t="s">
        <v>280</v>
      </c>
      <c r="E16574" s="213">
        <v>32</v>
      </c>
      <c r="F16574" s="213" t="s">
        <v>242</v>
      </c>
    </row>
    <row r="16575" spans="1:6" x14ac:dyDescent="0.3">
      <c r="A16575" s="213">
        <v>2016</v>
      </c>
      <c r="B16575" s="213" t="s">
        <v>93</v>
      </c>
      <c r="C16575" s="213" t="s">
        <v>89</v>
      </c>
      <c r="D16575" s="213" t="s">
        <v>73</v>
      </c>
      <c r="E16575" s="213">
        <v>160</v>
      </c>
      <c r="F16575" s="213" t="s">
        <v>242</v>
      </c>
    </row>
    <row r="16576" spans="1:6" x14ac:dyDescent="0.3">
      <c r="A16576" s="213">
        <v>2016</v>
      </c>
      <c r="B16576" s="213" t="s">
        <v>93</v>
      </c>
      <c r="C16576" s="213" t="s">
        <v>89</v>
      </c>
      <c r="D16576" s="213" t="s">
        <v>26</v>
      </c>
      <c r="E16576" s="213">
        <v>73</v>
      </c>
      <c r="F16576" s="213" t="s">
        <v>242</v>
      </c>
    </row>
    <row r="16577" spans="1:6" x14ac:dyDescent="0.3">
      <c r="A16577" s="213">
        <v>2016</v>
      </c>
      <c r="B16577" s="213" t="s">
        <v>93</v>
      </c>
      <c r="C16577" s="213" t="s">
        <v>89</v>
      </c>
      <c r="D16577" s="213" t="s">
        <v>32</v>
      </c>
      <c r="E16577" s="213">
        <v>70</v>
      </c>
      <c r="F16577" s="213" t="s">
        <v>242</v>
      </c>
    </row>
    <row r="16578" spans="1:6" x14ac:dyDescent="0.3">
      <c r="A16578" s="213">
        <v>2016</v>
      </c>
      <c r="B16578" s="213" t="s">
        <v>93</v>
      </c>
      <c r="C16578" s="213" t="s">
        <v>89</v>
      </c>
      <c r="D16578" s="213" t="s">
        <v>46</v>
      </c>
      <c r="E16578" s="213">
        <v>163</v>
      </c>
      <c r="F16578" s="213" t="s">
        <v>242</v>
      </c>
    </row>
    <row r="16579" spans="1:6" x14ac:dyDescent="0.3">
      <c r="A16579" s="213">
        <v>2016</v>
      </c>
      <c r="B16579" s="213" t="s">
        <v>93</v>
      </c>
      <c r="C16579" s="213" t="s">
        <v>89</v>
      </c>
      <c r="D16579" s="213" t="s">
        <v>75</v>
      </c>
      <c r="E16579" s="213">
        <v>120</v>
      </c>
      <c r="F16579" s="213" t="s">
        <v>242</v>
      </c>
    </row>
    <row r="16580" spans="1:6" x14ac:dyDescent="0.3">
      <c r="A16580" s="213">
        <v>2016</v>
      </c>
      <c r="B16580" s="213" t="s">
        <v>93</v>
      </c>
      <c r="C16580" s="213" t="s">
        <v>89</v>
      </c>
      <c r="D16580" s="213" t="s">
        <v>10</v>
      </c>
      <c r="E16580" s="213">
        <v>299</v>
      </c>
      <c r="F16580" s="213" t="s">
        <v>242</v>
      </c>
    </row>
    <row r="16581" spans="1:6" x14ac:dyDescent="0.3">
      <c r="A16581" s="213">
        <v>2016</v>
      </c>
      <c r="B16581" s="213" t="s">
        <v>93</v>
      </c>
      <c r="C16581" s="213" t="s">
        <v>89</v>
      </c>
      <c r="D16581" s="213" t="s">
        <v>15</v>
      </c>
      <c r="E16581" s="213">
        <v>225</v>
      </c>
      <c r="F16581" s="213" t="s">
        <v>242</v>
      </c>
    </row>
    <row r="16582" spans="1:6" x14ac:dyDescent="0.3">
      <c r="A16582" s="213">
        <v>2016</v>
      </c>
      <c r="B16582" s="213" t="s">
        <v>93</v>
      </c>
      <c r="C16582" s="213" t="s">
        <v>89</v>
      </c>
      <c r="D16582" s="213" t="s">
        <v>18</v>
      </c>
      <c r="E16582" s="213">
        <v>212</v>
      </c>
      <c r="F16582" s="213" t="s">
        <v>242</v>
      </c>
    </row>
    <row r="16583" spans="1:6" x14ac:dyDescent="0.3">
      <c r="A16583" s="213">
        <v>2016</v>
      </c>
      <c r="B16583" s="213" t="s">
        <v>93</v>
      </c>
      <c r="C16583" s="213" t="s">
        <v>89</v>
      </c>
      <c r="D16583" s="213" t="s">
        <v>77</v>
      </c>
      <c r="E16583" s="213">
        <v>94</v>
      </c>
      <c r="F16583" s="213" t="s">
        <v>242</v>
      </c>
    </row>
    <row r="16584" spans="1:6" x14ac:dyDescent="0.3">
      <c r="A16584" s="213">
        <v>2016</v>
      </c>
      <c r="B16584" s="213" t="s">
        <v>93</v>
      </c>
      <c r="C16584" s="213" t="s">
        <v>89</v>
      </c>
      <c r="D16584" s="213" t="s">
        <v>71</v>
      </c>
      <c r="E16584" s="213">
        <v>86</v>
      </c>
      <c r="F16584" s="213" t="s">
        <v>242</v>
      </c>
    </row>
    <row r="16585" spans="1:6" x14ac:dyDescent="0.3">
      <c r="A16585" s="213">
        <v>2016</v>
      </c>
      <c r="B16585" s="213" t="s">
        <v>93</v>
      </c>
      <c r="C16585" s="213" t="s">
        <v>89</v>
      </c>
      <c r="D16585" s="213" t="s">
        <v>20</v>
      </c>
      <c r="E16585" s="213">
        <v>140</v>
      </c>
      <c r="F16585" s="213" t="s">
        <v>242</v>
      </c>
    </row>
    <row r="16586" spans="1:6" x14ac:dyDescent="0.3">
      <c r="A16586" s="213">
        <v>2016</v>
      </c>
      <c r="B16586" s="213" t="s">
        <v>93</v>
      </c>
      <c r="C16586" s="213" t="s">
        <v>89</v>
      </c>
      <c r="D16586" s="213" t="s">
        <v>95</v>
      </c>
      <c r="E16586" s="213">
        <v>195</v>
      </c>
      <c r="F16586" s="213" t="s">
        <v>242</v>
      </c>
    </row>
    <row r="16587" spans="1:6" x14ac:dyDescent="0.3">
      <c r="A16587" s="213">
        <v>2016</v>
      </c>
      <c r="B16587" s="213" t="s">
        <v>93</v>
      </c>
      <c r="C16587" s="213" t="s">
        <v>89</v>
      </c>
      <c r="D16587" s="213" t="s">
        <v>281</v>
      </c>
      <c r="E16587" s="213">
        <v>560</v>
      </c>
      <c r="F16587" s="213" t="s">
        <v>242</v>
      </c>
    </row>
    <row r="16588" spans="1:6" x14ac:dyDescent="0.3">
      <c r="A16588" s="213">
        <v>2016</v>
      </c>
      <c r="B16588" s="213" t="s">
        <v>93</v>
      </c>
      <c r="C16588" s="213" t="s">
        <v>89</v>
      </c>
      <c r="D16588" s="213" t="s">
        <v>282</v>
      </c>
      <c r="E16588" s="213">
        <v>39</v>
      </c>
      <c r="F16588" s="213" t="s">
        <v>242</v>
      </c>
    </row>
    <row r="16589" spans="1:6" x14ac:dyDescent="0.3">
      <c r="A16589" s="213">
        <v>2016</v>
      </c>
      <c r="B16589" s="213" t="s">
        <v>93</v>
      </c>
      <c r="C16589" s="213" t="s">
        <v>89</v>
      </c>
      <c r="D16589" s="213" t="s">
        <v>145</v>
      </c>
      <c r="E16589" s="292">
        <v>2396</v>
      </c>
      <c r="F16589" s="213" t="s">
        <v>242</v>
      </c>
    </row>
    <row r="16590" spans="1:6" x14ac:dyDescent="0.3">
      <c r="A16590" s="213">
        <v>2016</v>
      </c>
      <c r="B16590" s="213" t="s">
        <v>93</v>
      </c>
      <c r="C16590" s="213" t="s">
        <v>89</v>
      </c>
      <c r="D16590" s="213" t="s">
        <v>146</v>
      </c>
      <c r="E16590" s="292">
        <v>1206</v>
      </c>
      <c r="F16590" s="213" t="s">
        <v>242</v>
      </c>
    </row>
    <row r="16591" spans="1:6" x14ac:dyDescent="0.3">
      <c r="A16591" s="213">
        <v>2016</v>
      </c>
      <c r="B16591" s="213" t="s">
        <v>93</v>
      </c>
      <c r="C16591" s="213" t="s">
        <v>89</v>
      </c>
      <c r="D16591" s="213" t="s">
        <v>147</v>
      </c>
      <c r="E16591" s="292">
        <v>2775</v>
      </c>
      <c r="F16591" s="213" t="s">
        <v>242</v>
      </c>
    </row>
    <row r="16592" spans="1:6" x14ac:dyDescent="0.3">
      <c r="A16592" s="213">
        <v>2016</v>
      </c>
      <c r="B16592" s="213" t="s">
        <v>93</v>
      </c>
      <c r="C16592" s="213" t="s">
        <v>86</v>
      </c>
      <c r="D16592" s="213" t="s">
        <v>35</v>
      </c>
      <c r="E16592" s="213">
        <v>47</v>
      </c>
      <c r="F16592" s="213" t="s">
        <v>242</v>
      </c>
    </row>
    <row r="16593" spans="1:6" x14ac:dyDescent="0.3">
      <c r="A16593" s="213">
        <v>2016</v>
      </c>
      <c r="B16593" s="213" t="s">
        <v>93</v>
      </c>
      <c r="C16593" s="213" t="s">
        <v>86</v>
      </c>
      <c r="D16593" s="213" t="s">
        <v>41</v>
      </c>
      <c r="E16593" s="213">
        <v>73</v>
      </c>
      <c r="F16593" s="213" t="s">
        <v>242</v>
      </c>
    </row>
    <row r="16594" spans="1:6" x14ac:dyDescent="0.3">
      <c r="A16594" s="213">
        <v>2016</v>
      </c>
      <c r="B16594" s="213" t="s">
        <v>93</v>
      </c>
      <c r="C16594" s="213" t="s">
        <v>86</v>
      </c>
      <c r="D16594" s="213" t="s">
        <v>59</v>
      </c>
      <c r="E16594" s="213">
        <v>40</v>
      </c>
      <c r="F16594" s="213" t="s">
        <v>242</v>
      </c>
    </row>
    <row r="16595" spans="1:6" x14ac:dyDescent="0.3">
      <c r="A16595" s="213">
        <v>2016</v>
      </c>
      <c r="B16595" s="213" t="s">
        <v>93</v>
      </c>
      <c r="C16595" s="213" t="s">
        <v>86</v>
      </c>
      <c r="D16595" s="213" t="s">
        <v>79</v>
      </c>
      <c r="E16595" s="213">
        <v>462</v>
      </c>
      <c r="F16595" s="213" t="s">
        <v>242</v>
      </c>
    </row>
    <row r="16596" spans="1:6" x14ac:dyDescent="0.3">
      <c r="A16596" s="213">
        <v>2016</v>
      </c>
      <c r="B16596" s="213" t="s">
        <v>93</v>
      </c>
      <c r="C16596" s="213" t="s">
        <v>86</v>
      </c>
      <c r="D16596" s="213" t="s">
        <v>17</v>
      </c>
      <c r="E16596" s="213">
        <v>218</v>
      </c>
      <c r="F16596" s="213" t="s">
        <v>242</v>
      </c>
    </row>
    <row r="16597" spans="1:6" x14ac:dyDescent="0.3">
      <c r="A16597" s="213">
        <v>2016</v>
      </c>
      <c r="B16597" s="213" t="s">
        <v>93</v>
      </c>
      <c r="C16597" s="213" t="s">
        <v>86</v>
      </c>
      <c r="D16597" s="213" t="s">
        <v>274</v>
      </c>
      <c r="E16597" s="213">
        <v>131</v>
      </c>
      <c r="F16597" s="213" t="s">
        <v>242</v>
      </c>
    </row>
    <row r="16598" spans="1:6" x14ac:dyDescent="0.3">
      <c r="A16598" s="213">
        <v>2016</v>
      </c>
      <c r="B16598" s="213" t="s">
        <v>93</v>
      </c>
      <c r="C16598" s="213" t="s">
        <v>86</v>
      </c>
      <c r="D16598" s="213" t="s">
        <v>66</v>
      </c>
      <c r="E16598" s="213">
        <v>66</v>
      </c>
      <c r="F16598" s="213" t="s">
        <v>242</v>
      </c>
    </row>
    <row r="16599" spans="1:6" x14ac:dyDescent="0.3">
      <c r="A16599" s="213">
        <v>2016</v>
      </c>
      <c r="B16599" s="213" t="s">
        <v>93</v>
      </c>
      <c r="C16599" s="213" t="s">
        <v>86</v>
      </c>
      <c r="D16599" s="213" t="s">
        <v>11</v>
      </c>
      <c r="E16599" s="213">
        <v>373</v>
      </c>
      <c r="F16599" s="213" t="s">
        <v>242</v>
      </c>
    </row>
    <row r="16600" spans="1:6" x14ac:dyDescent="0.3">
      <c r="A16600" s="213">
        <v>2016</v>
      </c>
      <c r="B16600" s="213" t="s">
        <v>93</v>
      </c>
      <c r="C16600" s="213" t="s">
        <v>86</v>
      </c>
      <c r="D16600" s="213" t="s">
        <v>56</v>
      </c>
      <c r="E16600" s="213">
        <v>143</v>
      </c>
      <c r="F16600" s="213" t="s">
        <v>242</v>
      </c>
    </row>
    <row r="16601" spans="1:6" x14ac:dyDescent="0.3">
      <c r="A16601" s="213">
        <v>2016</v>
      </c>
      <c r="B16601" s="213" t="s">
        <v>93</v>
      </c>
      <c r="C16601" s="213" t="s">
        <v>86</v>
      </c>
      <c r="D16601" s="213" t="s">
        <v>29</v>
      </c>
      <c r="E16601" s="213">
        <v>106</v>
      </c>
      <c r="F16601" s="213" t="s">
        <v>242</v>
      </c>
    </row>
    <row r="16602" spans="1:6" x14ac:dyDescent="0.3">
      <c r="A16602" s="213">
        <v>2016</v>
      </c>
      <c r="B16602" s="213" t="s">
        <v>93</v>
      </c>
      <c r="C16602" s="213" t="s">
        <v>86</v>
      </c>
      <c r="D16602" s="213" t="s">
        <v>47</v>
      </c>
      <c r="E16602" s="213">
        <v>432</v>
      </c>
      <c r="F16602" s="213" t="s">
        <v>242</v>
      </c>
    </row>
    <row r="16603" spans="1:6" x14ac:dyDescent="0.3">
      <c r="A16603" s="213">
        <v>2016</v>
      </c>
      <c r="B16603" s="213" t="s">
        <v>93</v>
      </c>
      <c r="C16603" s="213" t="s">
        <v>86</v>
      </c>
      <c r="D16603" s="213" t="s">
        <v>57</v>
      </c>
      <c r="E16603" s="213">
        <v>65</v>
      </c>
      <c r="F16603" s="213" t="s">
        <v>242</v>
      </c>
    </row>
    <row r="16604" spans="1:6" x14ac:dyDescent="0.3">
      <c r="A16604" s="213">
        <v>2016</v>
      </c>
      <c r="B16604" s="213" t="s">
        <v>93</v>
      </c>
      <c r="C16604" s="213" t="s">
        <v>86</v>
      </c>
      <c r="D16604" s="213" t="s">
        <v>74</v>
      </c>
      <c r="E16604" s="213">
        <v>362</v>
      </c>
      <c r="F16604" s="213" t="s">
        <v>242</v>
      </c>
    </row>
    <row r="16605" spans="1:6" x14ac:dyDescent="0.3">
      <c r="A16605" s="213">
        <v>2016</v>
      </c>
      <c r="B16605" s="213" t="s">
        <v>93</v>
      </c>
      <c r="C16605" s="213" t="s">
        <v>86</v>
      </c>
      <c r="D16605" s="213" t="s">
        <v>53</v>
      </c>
      <c r="E16605" s="213">
        <v>44</v>
      </c>
      <c r="F16605" s="213" t="s">
        <v>242</v>
      </c>
    </row>
    <row r="16606" spans="1:6" x14ac:dyDescent="0.3">
      <c r="A16606" s="213">
        <v>2016</v>
      </c>
      <c r="B16606" s="213" t="s">
        <v>93</v>
      </c>
      <c r="C16606" s="213" t="s">
        <v>86</v>
      </c>
      <c r="D16606" s="213" t="s">
        <v>284</v>
      </c>
      <c r="E16606" s="213">
        <v>33</v>
      </c>
      <c r="F16606" s="213" t="s">
        <v>242</v>
      </c>
    </row>
    <row r="16607" spans="1:6" x14ac:dyDescent="0.3">
      <c r="A16607" s="213">
        <v>2016</v>
      </c>
      <c r="B16607" s="213" t="s">
        <v>93</v>
      </c>
      <c r="C16607" s="213" t="s">
        <v>86</v>
      </c>
      <c r="D16607" s="213" t="s">
        <v>33</v>
      </c>
      <c r="E16607" s="213">
        <v>77</v>
      </c>
      <c r="F16607" s="213" t="s">
        <v>242</v>
      </c>
    </row>
    <row r="16608" spans="1:6" x14ac:dyDescent="0.3">
      <c r="A16608" s="213">
        <v>2016</v>
      </c>
      <c r="B16608" s="213" t="s">
        <v>93</v>
      </c>
      <c r="C16608" s="213" t="s">
        <v>86</v>
      </c>
      <c r="D16608" s="213" t="s">
        <v>60</v>
      </c>
      <c r="E16608" s="213">
        <v>96</v>
      </c>
      <c r="F16608" s="213" t="s">
        <v>242</v>
      </c>
    </row>
    <row r="16609" spans="1:6" x14ac:dyDescent="0.3">
      <c r="A16609" s="213">
        <v>2016</v>
      </c>
      <c r="B16609" s="213" t="s">
        <v>93</v>
      </c>
      <c r="C16609" s="213" t="s">
        <v>86</v>
      </c>
      <c r="D16609" s="213" t="s">
        <v>25</v>
      </c>
      <c r="E16609" s="213">
        <v>236</v>
      </c>
      <c r="F16609" s="213" t="s">
        <v>242</v>
      </c>
    </row>
    <row r="16610" spans="1:6" x14ac:dyDescent="0.3">
      <c r="A16610" s="213">
        <v>2016</v>
      </c>
      <c r="B16610" s="213" t="s">
        <v>93</v>
      </c>
      <c r="C16610" s="213" t="s">
        <v>86</v>
      </c>
      <c r="D16610" s="213" t="s">
        <v>7</v>
      </c>
      <c r="E16610" s="213">
        <v>347</v>
      </c>
      <c r="F16610" s="213" t="s">
        <v>242</v>
      </c>
    </row>
    <row r="16611" spans="1:6" x14ac:dyDescent="0.3">
      <c r="A16611" s="213">
        <v>2016</v>
      </c>
      <c r="B16611" s="213" t="s">
        <v>93</v>
      </c>
      <c r="C16611" s="213" t="s">
        <v>86</v>
      </c>
      <c r="D16611" s="213" t="s">
        <v>36</v>
      </c>
      <c r="E16611" s="213">
        <v>144</v>
      </c>
      <c r="F16611" s="213" t="s">
        <v>242</v>
      </c>
    </row>
    <row r="16612" spans="1:6" x14ac:dyDescent="0.3">
      <c r="A16612" s="213">
        <v>2016</v>
      </c>
      <c r="B16612" s="213" t="s">
        <v>93</v>
      </c>
      <c r="C16612" s="213" t="s">
        <v>86</v>
      </c>
      <c r="D16612" s="213" t="s">
        <v>21</v>
      </c>
      <c r="E16612" s="213">
        <v>98</v>
      </c>
      <c r="F16612" s="213" t="s">
        <v>242</v>
      </c>
    </row>
    <row r="16613" spans="1:6" x14ac:dyDescent="0.3">
      <c r="A16613" s="213">
        <v>2016</v>
      </c>
      <c r="B16613" s="213" t="s">
        <v>93</v>
      </c>
      <c r="C16613" s="213" t="s">
        <v>86</v>
      </c>
      <c r="D16613" s="213" t="s">
        <v>16</v>
      </c>
      <c r="E16613" s="213">
        <v>221</v>
      </c>
      <c r="F16613" s="213" t="s">
        <v>242</v>
      </c>
    </row>
    <row r="16614" spans="1:6" x14ac:dyDescent="0.3">
      <c r="A16614" s="213">
        <v>2016</v>
      </c>
      <c r="B16614" s="213" t="s">
        <v>93</v>
      </c>
      <c r="C16614" s="213" t="s">
        <v>86</v>
      </c>
      <c r="D16614" s="213" t="s">
        <v>2</v>
      </c>
      <c r="E16614" s="213">
        <v>572</v>
      </c>
      <c r="F16614" s="213" t="s">
        <v>242</v>
      </c>
    </row>
    <row r="16615" spans="1:6" x14ac:dyDescent="0.3">
      <c r="A16615" s="213">
        <v>2016</v>
      </c>
      <c r="B16615" s="213" t="s">
        <v>93</v>
      </c>
      <c r="C16615" s="213" t="s">
        <v>86</v>
      </c>
      <c r="D16615" s="213" t="s">
        <v>4</v>
      </c>
      <c r="E16615" s="213">
        <v>549</v>
      </c>
      <c r="F16615" s="213" t="s">
        <v>242</v>
      </c>
    </row>
    <row r="16616" spans="1:6" x14ac:dyDescent="0.3">
      <c r="A16616" s="213">
        <v>2016</v>
      </c>
      <c r="B16616" s="213" t="s">
        <v>93</v>
      </c>
      <c r="C16616" s="213" t="s">
        <v>86</v>
      </c>
      <c r="D16616" s="213" t="s">
        <v>38</v>
      </c>
      <c r="E16616" s="213">
        <v>65</v>
      </c>
      <c r="F16616" s="213" t="s">
        <v>242</v>
      </c>
    </row>
    <row r="16617" spans="1:6" x14ac:dyDescent="0.3">
      <c r="A16617" s="213">
        <v>2016</v>
      </c>
      <c r="B16617" s="213" t="s">
        <v>93</v>
      </c>
      <c r="C16617" s="213" t="s">
        <v>86</v>
      </c>
      <c r="D16617" s="213" t="s">
        <v>275</v>
      </c>
      <c r="E16617" s="213">
        <v>43</v>
      </c>
      <c r="F16617" s="213" t="s">
        <v>242</v>
      </c>
    </row>
    <row r="16618" spans="1:6" x14ac:dyDescent="0.3">
      <c r="A16618" s="213">
        <v>2016</v>
      </c>
      <c r="B16618" s="213" t="s">
        <v>93</v>
      </c>
      <c r="C16618" s="213" t="s">
        <v>86</v>
      </c>
      <c r="D16618" s="213" t="s">
        <v>8</v>
      </c>
      <c r="E16618" s="213">
        <v>168</v>
      </c>
      <c r="F16618" s="213" t="s">
        <v>242</v>
      </c>
    </row>
    <row r="16619" spans="1:6" x14ac:dyDescent="0.3">
      <c r="A16619" s="213">
        <v>2016</v>
      </c>
      <c r="B16619" s="213" t="s">
        <v>93</v>
      </c>
      <c r="C16619" s="213" t="s">
        <v>86</v>
      </c>
      <c r="D16619" s="213" t="s">
        <v>78</v>
      </c>
      <c r="E16619" s="213">
        <v>306</v>
      </c>
      <c r="F16619" s="213" t="s">
        <v>242</v>
      </c>
    </row>
    <row r="16620" spans="1:6" x14ac:dyDescent="0.3">
      <c r="A16620" s="213">
        <v>2016</v>
      </c>
      <c r="B16620" s="213" t="s">
        <v>93</v>
      </c>
      <c r="C16620" s="213" t="s">
        <v>86</v>
      </c>
      <c r="D16620" s="213" t="s">
        <v>27</v>
      </c>
      <c r="E16620" s="213">
        <v>194</v>
      </c>
      <c r="F16620" s="213" t="s">
        <v>242</v>
      </c>
    </row>
    <row r="16621" spans="1:6" x14ac:dyDescent="0.3">
      <c r="A16621" s="213">
        <v>2016</v>
      </c>
      <c r="B16621" s="213" t="s">
        <v>93</v>
      </c>
      <c r="C16621" s="213" t="s">
        <v>86</v>
      </c>
      <c r="D16621" s="213" t="s">
        <v>13</v>
      </c>
      <c r="E16621" s="213">
        <v>90</v>
      </c>
      <c r="F16621" s="213" t="s">
        <v>242</v>
      </c>
    </row>
    <row r="16622" spans="1:6" x14ac:dyDescent="0.3">
      <c r="A16622" s="213">
        <v>2016</v>
      </c>
      <c r="B16622" s="213" t="s">
        <v>93</v>
      </c>
      <c r="C16622" s="213" t="s">
        <v>86</v>
      </c>
      <c r="D16622" s="213" t="s">
        <v>70</v>
      </c>
      <c r="E16622" s="213">
        <v>254</v>
      </c>
      <c r="F16622" s="213" t="s">
        <v>242</v>
      </c>
    </row>
    <row r="16623" spans="1:6" x14ac:dyDescent="0.3">
      <c r="A16623" s="213">
        <v>2016</v>
      </c>
      <c r="B16623" s="213" t="s">
        <v>93</v>
      </c>
      <c r="C16623" s="213" t="s">
        <v>86</v>
      </c>
      <c r="D16623" s="213" t="s">
        <v>72</v>
      </c>
      <c r="E16623" s="213">
        <v>77</v>
      </c>
      <c r="F16623" s="213" t="s">
        <v>242</v>
      </c>
    </row>
    <row r="16624" spans="1:6" x14ac:dyDescent="0.3">
      <c r="A16624" s="213">
        <v>2016</v>
      </c>
      <c r="B16624" s="213" t="s">
        <v>93</v>
      </c>
      <c r="C16624" s="213" t="s">
        <v>86</v>
      </c>
      <c r="D16624" s="213" t="s">
        <v>276</v>
      </c>
      <c r="E16624" s="213">
        <v>51</v>
      </c>
      <c r="F16624" s="213" t="s">
        <v>242</v>
      </c>
    </row>
    <row r="16625" spans="1:6" x14ac:dyDescent="0.3">
      <c r="A16625" s="213">
        <v>2016</v>
      </c>
      <c r="B16625" s="213" t="s">
        <v>93</v>
      </c>
      <c r="C16625" s="213" t="s">
        <v>86</v>
      </c>
      <c r="D16625" s="213" t="s">
        <v>6</v>
      </c>
      <c r="E16625" s="213">
        <v>507</v>
      </c>
      <c r="F16625" s="213" t="s">
        <v>242</v>
      </c>
    </row>
    <row r="16626" spans="1:6" x14ac:dyDescent="0.3">
      <c r="A16626" s="213">
        <v>2016</v>
      </c>
      <c r="B16626" s="213" t="s">
        <v>93</v>
      </c>
      <c r="C16626" s="213" t="s">
        <v>86</v>
      </c>
      <c r="D16626" s="213" t="s">
        <v>62</v>
      </c>
      <c r="E16626" s="213">
        <v>179</v>
      </c>
      <c r="F16626" s="213" t="s">
        <v>242</v>
      </c>
    </row>
    <row r="16627" spans="1:6" x14ac:dyDescent="0.3">
      <c r="A16627" s="213">
        <v>2016</v>
      </c>
      <c r="B16627" s="213" t="s">
        <v>93</v>
      </c>
      <c r="C16627" s="213" t="s">
        <v>86</v>
      </c>
      <c r="D16627" s="213" t="s">
        <v>5</v>
      </c>
      <c r="E16627" s="213">
        <v>433</v>
      </c>
      <c r="F16627" s="213" t="s">
        <v>242</v>
      </c>
    </row>
    <row r="16628" spans="1:6" x14ac:dyDescent="0.3">
      <c r="A16628" s="213">
        <v>2016</v>
      </c>
      <c r="B16628" s="213" t="s">
        <v>93</v>
      </c>
      <c r="C16628" s="213" t="s">
        <v>86</v>
      </c>
      <c r="D16628" s="213" t="s">
        <v>37</v>
      </c>
      <c r="E16628" s="213">
        <v>35</v>
      </c>
      <c r="F16628" s="213" t="s">
        <v>242</v>
      </c>
    </row>
    <row r="16629" spans="1:6" x14ac:dyDescent="0.3">
      <c r="A16629" s="213">
        <v>2016</v>
      </c>
      <c r="B16629" s="213" t="s">
        <v>93</v>
      </c>
      <c r="C16629" s="213" t="s">
        <v>86</v>
      </c>
      <c r="D16629" s="213" t="s">
        <v>76</v>
      </c>
      <c r="E16629" s="213">
        <v>338</v>
      </c>
      <c r="F16629" s="213" t="s">
        <v>242</v>
      </c>
    </row>
    <row r="16630" spans="1:6" x14ac:dyDescent="0.3">
      <c r="A16630" s="213">
        <v>2016</v>
      </c>
      <c r="B16630" s="213" t="s">
        <v>93</v>
      </c>
      <c r="C16630" s="213" t="s">
        <v>86</v>
      </c>
      <c r="D16630" s="213" t="s">
        <v>63</v>
      </c>
      <c r="E16630" s="213">
        <v>44</v>
      </c>
      <c r="F16630" s="213" t="s">
        <v>242</v>
      </c>
    </row>
    <row r="16631" spans="1:6" x14ac:dyDescent="0.3">
      <c r="A16631" s="213">
        <v>2016</v>
      </c>
      <c r="B16631" s="213" t="s">
        <v>93</v>
      </c>
      <c r="C16631" s="213" t="s">
        <v>86</v>
      </c>
      <c r="D16631" s="213" t="s">
        <v>277</v>
      </c>
      <c r="E16631" s="213">
        <v>80</v>
      </c>
      <c r="F16631" s="213" t="s">
        <v>242</v>
      </c>
    </row>
    <row r="16632" spans="1:6" x14ac:dyDescent="0.3">
      <c r="A16632" s="213">
        <v>2016</v>
      </c>
      <c r="B16632" s="213" t="s">
        <v>93</v>
      </c>
      <c r="C16632" s="213" t="s">
        <v>86</v>
      </c>
      <c r="D16632" s="213" t="s">
        <v>43</v>
      </c>
      <c r="E16632" s="213">
        <v>47</v>
      </c>
      <c r="F16632" s="213" t="s">
        <v>242</v>
      </c>
    </row>
    <row r="16633" spans="1:6" x14ac:dyDescent="0.3">
      <c r="A16633" s="213">
        <v>2016</v>
      </c>
      <c r="B16633" s="213" t="s">
        <v>93</v>
      </c>
      <c r="C16633" s="213" t="s">
        <v>86</v>
      </c>
      <c r="D16633" s="213" t="s">
        <v>65</v>
      </c>
      <c r="E16633" s="213">
        <v>81</v>
      </c>
      <c r="F16633" s="213" t="s">
        <v>242</v>
      </c>
    </row>
    <row r="16634" spans="1:6" x14ac:dyDescent="0.3">
      <c r="A16634" s="213">
        <v>2016</v>
      </c>
      <c r="B16634" s="213" t="s">
        <v>93</v>
      </c>
      <c r="C16634" s="213" t="s">
        <v>86</v>
      </c>
      <c r="D16634" s="213" t="s">
        <v>22</v>
      </c>
      <c r="E16634" s="213">
        <v>95</v>
      </c>
      <c r="F16634" s="213" t="s">
        <v>242</v>
      </c>
    </row>
    <row r="16635" spans="1:6" x14ac:dyDescent="0.3">
      <c r="A16635" s="213">
        <v>2016</v>
      </c>
      <c r="B16635" s="213" t="s">
        <v>93</v>
      </c>
      <c r="C16635" s="213" t="s">
        <v>86</v>
      </c>
      <c r="D16635" s="213" t="s">
        <v>61</v>
      </c>
      <c r="E16635" s="213">
        <v>51</v>
      </c>
      <c r="F16635" s="213" t="s">
        <v>242</v>
      </c>
    </row>
    <row r="16636" spans="1:6" x14ac:dyDescent="0.3">
      <c r="A16636" s="213">
        <v>2016</v>
      </c>
      <c r="B16636" s="213" t="s">
        <v>93</v>
      </c>
      <c r="C16636" s="213" t="s">
        <v>86</v>
      </c>
      <c r="D16636" s="213" t="s">
        <v>23</v>
      </c>
      <c r="E16636" s="213">
        <v>111</v>
      </c>
      <c r="F16636" s="213" t="s">
        <v>242</v>
      </c>
    </row>
    <row r="16637" spans="1:6" x14ac:dyDescent="0.3">
      <c r="A16637" s="213">
        <v>2016</v>
      </c>
      <c r="B16637" s="213" t="s">
        <v>93</v>
      </c>
      <c r="C16637" s="213" t="s">
        <v>86</v>
      </c>
      <c r="D16637" s="213" t="s">
        <v>12</v>
      </c>
      <c r="E16637" s="213">
        <v>62</v>
      </c>
      <c r="F16637" s="213" t="s">
        <v>242</v>
      </c>
    </row>
    <row r="16638" spans="1:6" x14ac:dyDescent="0.3">
      <c r="A16638" s="213">
        <v>2016</v>
      </c>
      <c r="B16638" s="213" t="s">
        <v>93</v>
      </c>
      <c r="C16638" s="213" t="s">
        <v>86</v>
      </c>
      <c r="D16638" s="213" t="s">
        <v>278</v>
      </c>
      <c r="E16638" s="213">
        <v>213</v>
      </c>
      <c r="F16638" s="213" t="s">
        <v>242</v>
      </c>
    </row>
    <row r="16639" spans="1:6" x14ac:dyDescent="0.3">
      <c r="A16639" s="213">
        <v>2016</v>
      </c>
      <c r="B16639" s="213" t="s">
        <v>93</v>
      </c>
      <c r="C16639" s="213" t="s">
        <v>86</v>
      </c>
      <c r="D16639" s="213" t="s">
        <v>19</v>
      </c>
      <c r="E16639" s="213">
        <v>108</v>
      </c>
      <c r="F16639" s="213" t="s">
        <v>242</v>
      </c>
    </row>
    <row r="16640" spans="1:6" x14ac:dyDescent="0.3">
      <c r="A16640" s="213">
        <v>2016</v>
      </c>
      <c r="B16640" s="213" t="s">
        <v>93</v>
      </c>
      <c r="C16640" s="213" t="s">
        <v>86</v>
      </c>
      <c r="D16640" s="213" t="s">
        <v>45</v>
      </c>
      <c r="E16640" s="213">
        <v>39</v>
      </c>
      <c r="F16640" s="213" t="s">
        <v>242</v>
      </c>
    </row>
    <row r="16641" spans="1:6" x14ac:dyDescent="0.3">
      <c r="A16641" s="213">
        <v>2016</v>
      </c>
      <c r="B16641" s="213" t="s">
        <v>93</v>
      </c>
      <c r="C16641" s="213" t="s">
        <v>86</v>
      </c>
      <c r="D16641" s="213" t="s">
        <v>48</v>
      </c>
      <c r="E16641" s="213">
        <v>93</v>
      </c>
      <c r="F16641" s="213" t="s">
        <v>242</v>
      </c>
    </row>
    <row r="16642" spans="1:6" x14ac:dyDescent="0.3">
      <c r="A16642" s="213">
        <v>2016</v>
      </c>
      <c r="B16642" s="213" t="s">
        <v>93</v>
      </c>
      <c r="C16642" s="213" t="s">
        <v>86</v>
      </c>
      <c r="D16642" s="213" t="s">
        <v>34</v>
      </c>
      <c r="E16642" s="213">
        <v>39</v>
      </c>
      <c r="F16642" s="213" t="s">
        <v>242</v>
      </c>
    </row>
    <row r="16643" spans="1:6" x14ac:dyDescent="0.3">
      <c r="A16643" s="213">
        <v>2016</v>
      </c>
      <c r="B16643" s="213" t="s">
        <v>93</v>
      </c>
      <c r="C16643" s="213" t="s">
        <v>86</v>
      </c>
      <c r="D16643" s="213" t="s">
        <v>3</v>
      </c>
      <c r="E16643" s="213">
        <v>540</v>
      </c>
      <c r="F16643" s="213" t="s">
        <v>242</v>
      </c>
    </row>
    <row r="16644" spans="1:6" x14ac:dyDescent="0.3">
      <c r="A16644" s="213">
        <v>2016</v>
      </c>
      <c r="B16644" s="213" t="s">
        <v>93</v>
      </c>
      <c r="C16644" s="213" t="s">
        <v>86</v>
      </c>
      <c r="D16644" s="213" t="s">
        <v>80</v>
      </c>
      <c r="E16644" s="213">
        <v>181</v>
      </c>
      <c r="F16644" s="213" t="s">
        <v>242</v>
      </c>
    </row>
    <row r="16645" spans="1:6" x14ac:dyDescent="0.3">
      <c r="A16645" s="213">
        <v>2016</v>
      </c>
      <c r="B16645" s="213" t="s">
        <v>93</v>
      </c>
      <c r="C16645" s="213" t="s">
        <v>86</v>
      </c>
      <c r="D16645" s="213" t="s">
        <v>39</v>
      </c>
      <c r="E16645" s="213">
        <v>136</v>
      </c>
      <c r="F16645" s="213" t="s">
        <v>242</v>
      </c>
    </row>
    <row r="16646" spans="1:6" x14ac:dyDescent="0.3">
      <c r="A16646" s="213">
        <v>2016</v>
      </c>
      <c r="B16646" s="213" t="s">
        <v>93</v>
      </c>
      <c r="C16646" s="213" t="s">
        <v>86</v>
      </c>
      <c r="D16646" s="213" t="s">
        <v>14</v>
      </c>
      <c r="E16646" s="213">
        <v>573</v>
      </c>
      <c r="F16646" s="213" t="s">
        <v>242</v>
      </c>
    </row>
    <row r="16647" spans="1:6" x14ac:dyDescent="0.3">
      <c r="A16647" s="213">
        <v>2016</v>
      </c>
      <c r="B16647" s="213" t="s">
        <v>93</v>
      </c>
      <c r="C16647" s="213" t="s">
        <v>86</v>
      </c>
      <c r="D16647" s="213" t="s">
        <v>68</v>
      </c>
      <c r="E16647" s="213">
        <v>92</v>
      </c>
      <c r="F16647" s="213" t="s">
        <v>242</v>
      </c>
    </row>
    <row r="16648" spans="1:6" x14ac:dyDescent="0.3">
      <c r="A16648" s="213">
        <v>2016</v>
      </c>
      <c r="B16648" s="213" t="s">
        <v>93</v>
      </c>
      <c r="C16648" s="213" t="s">
        <v>86</v>
      </c>
      <c r="D16648" s="213" t="s">
        <v>69</v>
      </c>
      <c r="E16648" s="213">
        <v>56</v>
      </c>
      <c r="F16648" s="213" t="s">
        <v>242</v>
      </c>
    </row>
    <row r="16649" spans="1:6" x14ac:dyDescent="0.3">
      <c r="A16649" s="213">
        <v>2016</v>
      </c>
      <c r="B16649" s="213" t="s">
        <v>93</v>
      </c>
      <c r="C16649" s="213" t="s">
        <v>86</v>
      </c>
      <c r="D16649" s="213" t="s">
        <v>24</v>
      </c>
      <c r="E16649" s="213">
        <v>322</v>
      </c>
      <c r="F16649" s="213" t="s">
        <v>242</v>
      </c>
    </row>
    <row r="16650" spans="1:6" x14ac:dyDescent="0.3">
      <c r="A16650" s="213">
        <v>2016</v>
      </c>
      <c r="B16650" s="213" t="s">
        <v>93</v>
      </c>
      <c r="C16650" s="213" t="s">
        <v>86</v>
      </c>
      <c r="D16650" s="213" t="s">
        <v>9</v>
      </c>
      <c r="E16650" s="213">
        <v>212</v>
      </c>
      <c r="F16650" s="213" t="s">
        <v>242</v>
      </c>
    </row>
    <row r="16651" spans="1:6" x14ac:dyDescent="0.3">
      <c r="A16651" s="213">
        <v>2016</v>
      </c>
      <c r="B16651" s="213" t="s">
        <v>93</v>
      </c>
      <c r="C16651" s="213" t="s">
        <v>86</v>
      </c>
      <c r="D16651" s="213" t="s">
        <v>67</v>
      </c>
      <c r="E16651" s="213">
        <v>110</v>
      </c>
      <c r="F16651" s="213" t="s">
        <v>242</v>
      </c>
    </row>
    <row r="16652" spans="1:6" x14ac:dyDescent="0.3">
      <c r="A16652" s="213">
        <v>2016</v>
      </c>
      <c r="B16652" s="213" t="s">
        <v>93</v>
      </c>
      <c r="C16652" s="213" t="s">
        <v>86</v>
      </c>
      <c r="D16652" s="213" t="s">
        <v>28</v>
      </c>
      <c r="E16652" s="213">
        <v>184</v>
      </c>
      <c r="F16652" s="213" t="s">
        <v>242</v>
      </c>
    </row>
    <row r="16653" spans="1:6" x14ac:dyDescent="0.3">
      <c r="A16653" s="213">
        <v>2016</v>
      </c>
      <c r="B16653" s="213" t="s">
        <v>93</v>
      </c>
      <c r="C16653" s="213" t="s">
        <v>86</v>
      </c>
      <c r="D16653" s="213" t="s">
        <v>31</v>
      </c>
      <c r="E16653" s="213">
        <v>149</v>
      </c>
      <c r="F16653" s="213" t="s">
        <v>242</v>
      </c>
    </row>
    <row r="16654" spans="1:6" x14ac:dyDescent="0.3">
      <c r="A16654" s="213">
        <v>2016</v>
      </c>
      <c r="B16654" s="213" t="s">
        <v>93</v>
      </c>
      <c r="C16654" s="213" t="s">
        <v>86</v>
      </c>
      <c r="D16654" s="213" t="s">
        <v>64</v>
      </c>
      <c r="E16654" s="213">
        <v>185</v>
      </c>
      <c r="F16654" s="213" t="s">
        <v>242</v>
      </c>
    </row>
    <row r="16655" spans="1:6" x14ac:dyDescent="0.3">
      <c r="A16655" s="213">
        <v>2016</v>
      </c>
      <c r="B16655" s="213" t="s">
        <v>93</v>
      </c>
      <c r="C16655" s="213" t="s">
        <v>86</v>
      </c>
      <c r="D16655" s="213" t="s">
        <v>280</v>
      </c>
      <c r="E16655" s="213">
        <v>47</v>
      </c>
      <c r="F16655" s="213" t="s">
        <v>242</v>
      </c>
    </row>
    <row r="16656" spans="1:6" x14ac:dyDescent="0.3">
      <c r="A16656" s="213">
        <v>2016</v>
      </c>
      <c r="B16656" s="213" t="s">
        <v>93</v>
      </c>
      <c r="C16656" s="213" t="s">
        <v>86</v>
      </c>
      <c r="D16656" s="213" t="s">
        <v>73</v>
      </c>
      <c r="E16656" s="213">
        <v>396</v>
      </c>
      <c r="F16656" s="213" t="s">
        <v>242</v>
      </c>
    </row>
    <row r="16657" spans="1:6" x14ac:dyDescent="0.3">
      <c r="A16657" s="213">
        <v>2016</v>
      </c>
      <c r="B16657" s="213" t="s">
        <v>93</v>
      </c>
      <c r="C16657" s="213" t="s">
        <v>86</v>
      </c>
      <c r="D16657" s="213" t="s">
        <v>26</v>
      </c>
      <c r="E16657" s="213">
        <v>114</v>
      </c>
      <c r="F16657" s="213" t="s">
        <v>242</v>
      </c>
    </row>
    <row r="16658" spans="1:6" x14ac:dyDescent="0.3">
      <c r="A16658" s="213">
        <v>2016</v>
      </c>
      <c r="B16658" s="213" t="s">
        <v>93</v>
      </c>
      <c r="C16658" s="213" t="s">
        <v>86</v>
      </c>
      <c r="D16658" s="213" t="s">
        <v>32</v>
      </c>
      <c r="E16658" s="213">
        <v>100</v>
      </c>
      <c r="F16658" s="213" t="s">
        <v>242</v>
      </c>
    </row>
    <row r="16659" spans="1:6" x14ac:dyDescent="0.3">
      <c r="A16659" s="213">
        <v>2016</v>
      </c>
      <c r="B16659" s="213" t="s">
        <v>93</v>
      </c>
      <c r="C16659" s="213" t="s">
        <v>86</v>
      </c>
      <c r="D16659" s="213" t="s">
        <v>46</v>
      </c>
      <c r="E16659" s="213">
        <v>224</v>
      </c>
      <c r="F16659" s="213" t="s">
        <v>242</v>
      </c>
    </row>
    <row r="16660" spans="1:6" x14ac:dyDescent="0.3">
      <c r="A16660" s="213">
        <v>2016</v>
      </c>
      <c r="B16660" s="213" t="s">
        <v>93</v>
      </c>
      <c r="C16660" s="213" t="s">
        <v>86</v>
      </c>
      <c r="D16660" s="213" t="s">
        <v>75</v>
      </c>
      <c r="E16660" s="213">
        <v>234</v>
      </c>
      <c r="F16660" s="213" t="s">
        <v>242</v>
      </c>
    </row>
    <row r="16661" spans="1:6" x14ac:dyDescent="0.3">
      <c r="A16661" s="213">
        <v>2016</v>
      </c>
      <c r="B16661" s="213" t="s">
        <v>93</v>
      </c>
      <c r="C16661" s="213" t="s">
        <v>86</v>
      </c>
      <c r="D16661" s="213" t="s">
        <v>10</v>
      </c>
      <c r="E16661" s="213">
        <v>459</v>
      </c>
      <c r="F16661" s="213" t="s">
        <v>242</v>
      </c>
    </row>
    <row r="16662" spans="1:6" x14ac:dyDescent="0.3">
      <c r="A16662" s="213">
        <v>2016</v>
      </c>
      <c r="B16662" s="213" t="s">
        <v>93</v>
      </c>
      <c r="C16662" s="213" t="s">
        <v>86</v>
      </c>
      <c r="D16662" s="213" t="s">
        <v>291</v>
      </c>
      <c r="E16662" s="213">
        <v>39</v>
      </c>
      <c r="F16662" s="213" t="s">
        <v>242</v>
      </c>
    </row>
    <row r="16663" spans="1:6" x14ac:dyDescent="0.3">
      <c r="A16663" s="213">
        <v>2016</v>
      </c>
      <c r="B16663" s="213" t="s">
        <v>93</v>
      </c>
      <c r="C16663" s="213" t="s">
        <v>86</v>
      </c>
      <c r="D16663" s="213" t="s">
        <v>15</v>
      </c>
      <c r="E16663" s="213">
        <v>332</v>
      </c>
      <c r="F16663" s="213" t="s">
        <v>242</v>
      </c>
    </row>
    <row r="16664" spans="1:6" x14ac:dyDescent="0.3">
      <c r="A16664" s="213">
        <v>2016</v>
      </c>
      <c r="B16664" s="213" t="s">
        <v>93</v>
      </c>
      <c r="C16664" s="213" t="s">
        <v>86</v>
      </c>
      <c r="D16664" s="213" t="s">
        <v>18</v>
      </c>
      <c r="E16664" s="213">
        <v>346</v>
      </c>
      <c r="F16664" s="213" t="s">
        <v>242</v>
      </c>
    </row>
    <row r="16665" spans="1:6" x14ac:dyDescent="0.3">
      <c r="A16665" s="213">
        <v>2016</v>
      </c>
      <c r="B16665" s="213" t="s">
        <v>93</v>
      </c>
      <c r="C16665" s="213" t="s">
        <v>86</v>
      </c>
      <c r="D16665" s="213" t="s">
        <v>77</v>
      </c>
      <c r="E16665" s="213">
        <v>172</v>
      </c>
      <c r="F16665" s="213" t="s">
        <v>242</v>
      </c>
    </row>
    <row r="16666" spans="1:6" x14ac:dyDescent="0.3">
      <c r="A16666" s="213">
        <v>2016</v>
      </c>
      <c r="B16666" s="213" t="s">
        <v>93</v>
      </c>
      <c r="C16666" s="213" t="s">
        <v>86</v>
      </c>
      <c r="D16666" s="213" t="s">
        <v>71</v>
      </c>
      <c r="E16666" s="213">
        <v>143</v>
      </c>
      <c r="F16666" s="213" t="s">
        <v>242</v>
      </c>
    </row>
    <row r="16667" spans="1:6" x14ac:dyDescent="0.3">
      <c r="A16667" s="213">
        <v>2016</v>
      </c>
      <c r="B16667" s="213" t="s">
        <v>93</v>
      </c>
      <c r="C16667" s="213" t="s">
        <v>86</v>
      </c>
      <c r="D16667" s="213" t="s">
        <v>52</v>
      </c>
      <c r="E16667" s="213">
        <v>62</v>
      </c>
      <c r="F16667" s="213" t="s">
        <v>242</v>
      </c>
    </row>
    <row r="16668" spans="1:6" x14ac:dyDescent="0.3">
      <c r="A16668" s="213">
        <v>2016</v>
      </c>
      <c r="B16668" s="213" t="s">
        <v>93</v>
      </c>
      <c r="C16668" s="213" t="s">
        <v>86</v>
      </c>
      <c r="D16668" s="213" t="s">
        <v>20</v>
      </c>
      <c r="E16668" s="213">
        <v>187</v>
      </c>
      <c r="F16668" s="213" t="s">
        <v>242</v>
      </c>
    </row>
    <row r="16669" spans="1:6" x14ac:dyDescent="0.3">
      <c r="A16669" s="213">
        <v>2016</v>
      </c>
      <c r="B16669" s="213" t="s">
        <v>93</v>
      </c>
      <c r="C16669" s="213" t="s">
        <v>86</v>
      </c>
      <c r="D16669" s="213" t="s">
        <v>95</v>
      </c>
      <c r="E16669" s="213">
        <v>419</v>
      </c>
      <c r="F16669" s="213" t="s">
        <v>242</v>
      </c>
    </row>
    <row r="16670" spans="1:6" x14ac:dyDescent="0.3">
      <c r="A16670" s="213">
        <v>2016</v>
      </c>
      <c r="B16670" s="213" t="s">
        <v>93</v>
      </c>
      <c r="C16670" s="213" t="s">
        <v>86</v>
      </c>
      <c r="D16670" s="213" t="s">
        <v>30</v>
      </c>
      <c r="E16670" s="213">
        <v>48</v>
      </c>
      <c r="F16670" s="213" t="s">
        <v>242</v>
      </c>
    </row>
    <row r="16671" spans="1:6" x14ac:dyDescent="0.3">
      <c r="A16671" s="213">
        <v>2016</v>
      </c>
      <c r="B16671" s="213" t="s">
        <v>93</v>
      </c>
      <c r="C16671" s="213" t="s">
        <v>86</v>
      </c>
      <c r="D16671" s="213" t="s">
        <v>281</v>
      </c>
      <c r="E16671" s="292">
        <v>1122</v>
      </c>
      <c r="F16671" s="213" t="s">
        <v>242</v>
      </c>
    </row>
    <row r="16672" spans="1:6" x14ac:dyDescent="0.3">
      <c r="A16672" s="213">
        <v>2016</v>
      </c>
      <c r="B16672" s="213" t="s">
        <v>93</v>
      </c>
      <c r="C16672" s="213" t="s">
        <v>86</v>
      </c>
      <c r="D16672" s="213" t="s">
        <v>282</v>
      </c>
      <c r="E16672" s="213">
        <v>75</v>
      </c>
      <c r="F16672" s="213" t="s">
        <v>242</v>
      </c>
    </row>
    <row r="16673" spans="1:6" x14ac:dyDescent="0.3">
      <c r="A16673" s="213">
        <v>2016</v>
      </c>
      <c r="B16673" s="213" t="s">
        <v>93</v>
      </c>
      <c r="C16673" s="213" t="s">
        <v>86</v>
      </c>
      <c r="D16673" s="213" t="s">
        <v>145</v>
      </c>
      <c r="E16673" s="292">
        <v>3758</v>
      </c>
      <c r="F16673" s="213" t="s">
        <v>242</v>
      </c>
    </row>
    <row r="16674" spans="1:6" x14ac:dyDescent="0.3">
      <c r="A16674" s="213">
        <v>2016</v>
      </c>
      <c r="B16674" s="213" t="s">
        <v>93</v>
      </c>
      <c r="C16674" s="213" t="s">
        <v>86</v>
      </c>
      <c r="D16674" s="213" t="s">
        <v>146</v>
      </c>
      <c r="E16674" s="292">
        <v>2459</v>
      </c>
      <c r="F16674" s="213" t="s">
        <v>242</v>
      </c>
    </row>
    <row r="16675" spans="1:6" x14ac:dyDescent="0.3">
      <c r="A16675" s="213">
        <v>2016</v>
      </c>
      <c r="B16675" s="213" t="s">
        <v>93</v>
      </c>
      <c r="C16675" s="213" t="s">
        <v>86</v>
      </c>
      <c r="D16675" s="213" t="s">
        <v>147</v>
      </c>
      <c r="E16675" s="292">
        <v>4809</v>
      </c>
      <c r="F16675" s="213" t="s">
        <v>242</v>
      </c>
    </row>
    <row r="16676" spans="1:6" x14ac:dyDescent="0.3">
      <c r="A16676" s="213">
        <v>2016</v>
      </c>
      <c r="B16676" s="213" t="s">
        <v>93</v>
      </c>
      <c r="C16676" s="213" t="s">
        <v>84</v>
      </c>
      <c r="D16676" s="213" t="s">
        <v>79</v>
      </c>
      <c r="E16676" s="213">
        <v>131</v>
      </c>
      <c r="F16676" s="213" t="s">
        <v>242</v>
      </c>
    </row>
    <row r="16677" spans="1:6" x14ac:dyDescent="0.3">
      <c r="A16677" s="213">
        <v>2016</v>
      </c>
      <c r="B16677" s="213" t="s">
        <v>93</v>
      </c>
      <c r="C16677" s="213" t="s">
        <v>84</v>
      </c>
      <c r="D16677" s="213" t="s">
        <v>17</v>
      </c>
      <c r="E16677" s="213">
        <v>82</v>
      </c>
      <c r="F16677" s="213" t="s">
        <v>242</v>
      </c>
    </row>
    <row r="16678" spans="1:6" x14ac:dyDescent="0.3">
      <c r="A16678" s="213">
        <v>2016</v>
      </c>
      <c r="B16678" s="213" t="s">
        <v>93</v>
      </c>
      <c r="C16678" s="213" t="s">
        <v>84</v>
      </c>
      <c r="D16678" s="213" t="s">
        <v>11</v>
      </c>
      <c r="E16678" s="213">
        <v>128</v>
      </c>
      <c r="F16678" s="213" t="s">
        <v>242</v>
      </c>
    </row>
    <row r="16679" spans="1:6" x14ac:dyDescent="0.3">
      <c r="A16679" s="213">
        <v>2016</v>
      </c>
      <c r="B16679" s="213" t="s">
        <v>93</v>
      </c>
      <c r="C16679" s="213" t="s">
        <v>84</v>
      </c>
      <c r="D16679" s="213" t="s">
        <v>29</v>
      </c>
      <c r="E16679" s="213">
        <v>40</v>
      </c>
      <c r="F16679" s="213" t="s">
        <v>242</v>
      </c>
    </row>
    <row r="16680" spans="1:6" x14ac:dyDescent="0.3">
      <c r="A16680" s="213">
        <v>2016</v>
      </c>
      <c r="B16680" s="213" t="s">
        <v>93</v>
      </c>
      <c r="C16680" s="213" t="s">
        <v>84</v>
      </c>
      <c r="D16680" s="213" t="s">
        <v>47</v>
      </c>
      <c r="E16680" s="213">
        <v>100</v>
      </c>
      <c r="F16680" s="213" t="s">
        <v>242</v>
      </c>
    </row>
    <row r="16681" spans="1:6" x14ac:dyDescent="0.3">
      <c r="A16681" s="213">
        <v>2016</v>
      </c>
      <c r="B16681" s="213" t="s">
        <v>93</v>
      </c>
      <c r="C16681" s="213" t="s">
        <v>84</v>
      </c>
      <c r="D16681" s="213" t="s">
        <v>74</v>
      </c>
      <c r="E16681" s="213">
        <v>85</v>
      </c>
      <c r="F16681" s="213" t="s">
        <v>242</v>
      </c>
    </row>
    <row r="16682" spans="1:6" x14ac:dyDescent="0.3">
      <c r="A16682" s="213">
        <v>2016</v>
      </c>
      <c r="B16682" s="213" t="s">
        <v>93</v>
      </c>
      <c r="C16682" s="213" t="s">
        <v>84</v>
      </c>
      <c r="D16682" s="213" t="s">
        <v>60</v>
      </c>
      <c r="E16682" s="213">
        <v>38</v>
      </c>
      <c r="F16682" s="213" t="s">
        <v>242</v>
      </c>
    </row>
    <row r="16683" spans="1:6" x14ac:dyDescent="0.3">
      <c r="A16683" s="213">
        <v>2016</v>
      </c>
      <c r="B16683" s="213" t="s">
        <v>93</v>
      </c>
      <c r="C16683" s="213" t="s">
        <v>84</v>
      </c>
      <c r="D16683" s="213" t="s">
        <v>25</v>
      </c>
      <c r="E16683" s="213">
        <v>70</v>
      </c>
      <c r="F16683" s="213" t="s">
        <v>242</v>
      </c>
    </row>
    <row r="16684" spans="1:6" x14ac:dyDescent="0.3">
      <c r="A16684" s="213">
        <v>2016</v>
      </c>
      <c r="B16684" s="213" t="s">
        <v>93</v>
      </c>
      <c r="C16684" s="213" t="s">
        <v>84</v>
      </c>
      <c r="D16684" s="213" t="s">
        <v>7</v>
      </c>
      <c r="E16684" s="213">
        <v>128</v>
      </c>
      <c r="F16684" s="213" t="s">
        <v>242</v>
      </c>
    </row>
    <row r="16685" spans="1:6" x14ac:dyDescent="0.3">
      <c r="A16685" s="213">
        <v>2016</v>
      </c>
      <c r="B16685" s="213" t="s">
        <v>93</v>
      </c>
      <c r="C16685" s="213" t="s">
        <v>84</v>
      </c>
      <c r="D16685" s="213" t="s">
        <v>21</v>
      </c>
      <c r="E16685" s="213">
        <v>31</v>
      </c>
      <c r="F16685" s="213" t="s">
        <v>242</v>
      </c>
    </row>
    <row r="16686" spans="1:6" x14ac:dyDescent="0.3">
      <c r="A16686" s="213">
        <v>2016</v>
      </c>
      <c r="B16686" s="213" t="s">
        <v>93</v>
      </c>
      <c r="C16686" s="213" t="s">
        <v>84</v>
      </c>
      <c r="D16686" s="213" t="s">
        <v>16</v>
      </c>
      <c r="E16686" s="213">
        <v>91</v>
      </c>
      <c r="F16686" s="213" t="s">
        <v>242</v>
      </c>
    </row>
    <row r="16687" spans="1:6" x14ac:dyDescent="0.3">
      <c r="A16687" s="213">
        <v>2016</v>
      </c>
      <c r="B16687" s="213" t="s">
        <v>93</v>
      </c>
      <c r="C16687" s="213" t="s">
        <v>84</v>
      </c>
      <c r="D16687" s="213" t="s">
        <v>2</v>
      </c>
      <c r="E16687" s="213">
        <v>174</v>
      </c>
      <c r="F16687" s="213" t="s">
        <v>242</v>
      </c>
    </row>
    <row r="16688" spans="1:6" x14ac:dyDescent="0.3">
      <c r="A16688" s="213">
        <v>2016</v>
      </c>
      <c r="B16688" s="213" t="s">
        <v>93</v>
      </c>
      <c r="C16688" s="213" t="s">
        <v>84</v>
      </c>
      <c r="D16688" s="213" t="s">
        <v>4</v>
      </c>
      <c r="E16688" s="213">
        <v>179</v>
      </c>
      <c r="F16688" s="213" t="s">
        <v>242</v>
      </c>
    </row>
    <row r="16689" spans="1:6" x14ac:dyDescent="0.3">
      <c r="A16689" s="213">
        <v>2016</v>
      </c>
      <c r="B16689" s="213" t="s">
        <v>93</v>
      </c>
      <c r="C16689" s="213" t="s">
        <v>84</v>
      </c>
      <c r="D16689" s="213" t="s">
        <v>8</v>
      </c>
      <c r="E16689" s="213">
        <v>49</v>
      </c>
      <c r="F16689" s="213" t="s">
        <v>242</v>
      </c>
    </row>
    <row r="16690" spans="1:6" x14ac:dyDescent="0.3">
      <c r="A16690" s="213">
        <v>2016</v>
      </c>
      <c r="B16690" s="213" t="s">
        <v>93</v>
      </c>
      <c r="C16690" s="213" t="s">
        <v>84</v>
      </c>
      <c r="D16690" s="213" t="s">
        <v>78</v>
      </c>
      <c r="E16690" s="213">
        <v>62</v>
      </c>
      <c r="F16690" s="213" t="s">
        <v>242</v>
      </c>
    </row>
    <row r="16691" spans="1:6" x14ac:dyDescent="0.3">
      <c r="A16691" s="213">
        <v>2016</v>
      </c>
      <c r="B16691" s="213" t="s">
        <v>93</v>
      </c>
      <c r="C16691" s="213" t="s">
        <v>84</v>
      </c>
      <c r="D16691" s="213" t="s">
        <v>27</v>
      </c>
      <c r="E16691" s="213">
        <v>55</v>
      </c>
      <c r="F16691" s="213" t="s">
        <v>242</v>
      </c>
    </row>
    <row r="16692" spans="1:6" x14ac:dyDescent="0.3">
      <c r="A16692" s="213">
        <v>2016</v>
      </c>
      <c r="B16692" s="213" t="s">
        <v>93</v>
      </c>
      <c r="C16692" s="213" t="s">
        <v>84</v>
      </c>
      <c r="D16692" s="213" t="s">
        <v>13</v>
      </c>
      <c r="E16692" s="213">
        <v>32</v>
      </c>
      <c r="F16692" s="213" t="s">
        <v>242</v>
      </c>
    </row>
    <row r="16693" spans="1:6" x14ac:dyDescent="0.3">
      <c r="A16693" s="213">
        <v>2016</v>
      </c>
      <c r="B16693" s="213" t="s">
        <v>93</v>
      </c>
      <c r="C16693" s="213" t="s">
        <v>84</v>
      </c>
      <c r="D16693" s="213" t="s">
        <v>70</v>
      </c>
      <c r="E16693" s="213">
        <v>62</v>
      </c>
      <c r="F16693" s="213" t="s">
        <v>242</v>
      </c>
    </row>
    <row r="16694" spans="1:6" x14ac:dyDescent="0.3">
      <c r="A16694" s="213">
        <v>2016</v>
      </c>
      <c r="B16694" s="213" t="s">
        <v>93</v>
      </c>
      <c r="C16694" s="213" t="s">
        <v>84</v>
      </c>
      <c r="D16694" s="213" t="s">
        <v>6</v>
      </c>
      <c r="E16694" s="213">
        <v>959</v>
      </c>
      <c r="F16694" s="213" t="s">
        <v>242</v>
      </c>
    </row>
    <row r="16695" spans="1:6" x14ac:dyDescent="0.3">
      <c r="A16695" s="213">
        <v>2016</v>
      </c>
      <c r="B16695" s="213" t="s">
        <v>93</v>
      </c>
      <c r="C16695" s="213" t="s">
        <v>84</v>
      </c>
      <c r="D16695" s="213" t="s">
        <v>62</v>
      </c>
      <c r="E16695" s="213">
        <v>42</v>
      </c>
      <c r="F16695" s="213" t="s">
        <v>242</v>
      </c>
    </row>
    <row r="16696" spans="1:6" x14ac:dyDescent="0.3">
      <c r="A16696" s="213">
        <v>2016</v>
      </c>
      <c r="B16696" s="213" t="s">
        <v>93</v>
      </c>
      <c r="C16696" s="213" t="s">
        <v>84</v>
      </c>
      <c r="D16696" s="213" t="s">
        <v>5</v>
      </c>
      <c r="E16696" s="213">
        <v>111</v>
      </c>
      <c r="F16696" s="213" t="s">
        <v>242</v>
      </c>
    </row>
    <row r="16697" spans="1:6" x14ac:dyDescent="0.3">
      <c r="A16697" s="213">
        <v>2016</v>
      </c>
      <c r="B16697" s="213" t="s">
        <v>93</v>
      </c>
      <c r="C16697" s="213" t="s">
        <v>84</v>
      </c>
      <c r="D16697" s="213" t="s">
        <v>76</v>
      </c>
      <c r="E16697" s="213">
        <v>62</v>
      </c>
      <c r="F16697" s="213" t="s">
        <v>242</v>
      </c>
    </row>
    <row r="16698" spans="1:6" x14ac:dyDescent="0.3">
      <c r="A16698" s="213">
        <v>2016</v>
      </c>
      <c r="B16698" s="213" t="s">
        <v>93</v>
      </c>
      <c r="C16698" s="213" t="s">
        <v>84</v>
      </c>
      <c r="D16698" s="213" t="s">
        <v>22</v>
      </c>
      <c r="E16698" s="213">
        <v>41</v>
      </c>
      <c r="F16698" s="213" t="s">
        <v>242</v>
      </c>
    </row>
    <row r="16699" spans="1:6" x14ac:dyDescent="0.3">
      <c r="A16699" s="213">
        <v>2016</v>
      </c>
      <c r="B16699" s="213" t="s">
        <v>93</v>
      </c>
      <c r="C16699" s="213" t="s">
        <v>84</v>
      </c>
      <c r="D16699" s="213" t="s">
        <v>23</v>
      </c>
      <c r="E16699" s="213">
        <v>45</v>
      </c>
      <c r="F16699" s="213" t="s">
        <v>242</v>
      </c>
    </row>
    <row r="16700" spans="1:6" x14ac:dyDescent="0.3">
      <c r="A16700" s="213">
        <v>2016</v>
      </c>
      <c r="B16700" s="213" t="s">
        <v>93</v>
      </c>
      <c r="C16700" s="213" t="s">
        <v>84</v>
      </c>
      <c r="D16700" s="213" t="s">
        <v>278</v>
      </c>
      <c r="E16700" s="213">
        <v>54</v>
      </c>
      <c r="F16700" s="213" t="s">
        <v>242</v>
      </c>
    </row>
    <row r="16701" spans="1:6" x14ac:dyDescent="0.3">
      <c r="A16701" s="213">
        <v>2016</v>
      </c>
      <c r="B16701" s="213" t="s">
        <v>93</v>
      </c>
      <c r="C16701" s="213" t="s">
        <v>84</v>
      </c>
      <c r="D16701" s="213" t="s">
        <v>19</v>
      </c>
      <c r="E16701" s="213">
        <v>43</v>
      </c>
      <c r="F16701" s="213" t="s">
        <v>242</v>
      </c>
    </row>
    <row r="16702" spans="1:6" x14ac:dyDescent="0.3">
      <c r="A16702" s="213">
        <v>2016</v>
      </c>
      <c r="B16702" s="213" t="s">
        <v>93</v>
      </c>
      <c r="C16702" s="213" t="s">
        <v>84</v>
      </c>
      <c r="D16702" s="213" t="s">
        <v>3</v>
      </c>
      <c r="E16702" s="213">
        <v>200</v>
      </c>
      <c r="F16702" s="213" t="s">
        <v>242</v>
      </c>
    </row>
    <row r="16703" spans="1:6" x14ac:dyDescent="0.3">
      <c r="A16703" s="213">
        <v>2016</v>
      </c>
      <c r="B16703" s="213" t="s">
        <v>93</v>
      </c>
      <c r="C16703" s="213" t="s">
        <v>84</v>
      </c>
      <c r="D16703" s="213" t="s">
        <v>80</v>
      </c>
      <c r="E16703" s="213">
        <v>60</v>
      </c>
      <c r="F16703" s="213" t="s">
        <v>242</v>
      </c>
    </row>
    <row r="16704" spans="1:6" x14ac:dyDescent="0.3">
      <c r="A16704" s="213">
        <v>2016</v>
      </c>
      <c r="B16704" s="213" t="s">
        <v>93</v>
      </c>
      <c r="C16704" s="213" t="s">
        <v>84</v>
      </c>
      <c r="D16704" s="213" t="s">
        <v>14</v>
      </c>
      <c r="E16704" s="213">
        <v>81</v>
      </c>
      <c r="F16704" s="213" t="s">
        <v>242</v>
      </c>
    </row>
    <row r="16705" spans="1:6" x14ac:dyDescent="0.3">
      <c r="A16705" s="213">
        <v>2016</v>
      </c>
      <c r="B16705" s="213" t="s">
        <v>93</v>
      </c>
      <c r="C16705" s="213" t="s">
        <v>84</v>
      </c>
      <c r="D16705" s="213" t="s">
        <v>24</v>
      </c>
      <c r="E16705" s="213">
        <v>116</v>
      </c>
      <c r="F16705" s="213" t="s">
        <v>242</v>
      </c>
    </row>
    <row r="16706" spans="1:6" x14ac:dyDescent="0.3">
      <c r="A16706" s="213">
        <v>2016</v>
      </c>
      <c r="B16706" s="213" t="s">
        <v>93</v>
      </c>
      <c r="C16706" s="213" t="s">
        <v>84</v>
      </c>
      <c r="D16706" s="213" t="s">
        <v>9</v>
      </c>
      <c r="E16706" s="213">
        <v>73</v>
      </c>
      <c r="F16706" s="213" t="s">
        <v>242</v>
      </c>
    </row>
    <row r="16707" spans="1:6" x14ac:dyDescent="0.3">
      <c r="A16707" s="213">
        <v>2016</v>
      </c>
      <c r="B16707" s="213" t="s">
        <v>93</v>
      </c>
      <c r="C16707" s="213" t="s">
        <v>84</v>
      </c>
      <c r="D16707" s="213" t="s">
        <v>28</v>
      </c>
      <c r="E16707" s="213">
        <v>42</v>
      </c>
      <c r="F16707" s="213" t="s">
        <v>242</v>
      </c>
    </row>
    <row r="16708" spans="1:6" x14ac:dyDescent="0.3">
      <c r="A16708" s="213">
        <v>2016</v>
      </c>
      <c r="B16708" s="213" t="s">
        <v>93</v>
      </c>
      <c r="C16708" s="213" t="s">
        <v>84</v>
      </c>
      <c r="D16708" s="213" t="s">
        <v>64</v>
      </c>
      <c r="E16708" s="213">
        <v>49</v>
      </c>
      <c r="F16708" s="213" t="s">
        <v>242</v>
      </c>
    </row>
    <row r="16709" spans="1:6" x14ac:dyDescent="0.3">
      <c r="A16709" s="213">
        <v>2016</v>
      </c>
      <c r="B16709" s="213" t="s">
        <v>93</v>
      </c>
      <c r="C16709" s="213" t="s">
        <v>84</v>
      </c>
      <c r="D16709" s="213" t="s">
        <v>73</v>
      </c>
      <c r="E16709" s="213">
        <v>63</v>
      </c>
      <c r="F16709" s="213" t="s">
        <v>242</v>
      </c>
    </row>
    <row r="16710" spans="1:6" x14ac:dyDescent="0.3">
      <c r="A16710" s="213">
        <v>2016</v>
      </c>
      <c r="B16710" s="213" t="s">
        <v>93</v>
      </c>
      <c r="C16710" s="213" t="s">
        <v>84</v>
      </c>
      <c r="D16710" s="213" t="s">
        <v>26</v>
      </c>
      <c r="E16710" s="213">
        <v>36</v>
      </c>
      <c r="F16710" s="213" t="s">
        <v>242</v>
      </c>
    </row>
    <row r="16711" spans="1:6" x14ac:dyDescent="0.3">
      <c r="A16711" s="213">
        <v>2016</v>
      </c>
      <c r="B16711" s="213" t="s">
        <v>93</v>
      </c>
      <c r="C16711" s="213" t="s">
        <v>84</v>
      </c>
      <c r="D16711" s="213" t="s">
        <v>32</v>
      </c>
      <c r="E16711" s="213">
        <v>32</v>
      </c>
      <c r="F16711" s="213" t="s">
        <v>242</v>
      </c>
    </row>
    <row r="16712" spans="1:6" x14ac:dyDescent="0.3">
      <c r="A16712" s="213">
        <v>2016</v>
      </c>
      <c r="B16712" s="213" t="s">
        <v>93</v>
      </c>
      <c r="C16712" s="213" t="s">
        <v>84</v>
      </c>
      <c r="D16712" s="213" t="s">
        <v>46</v>
      </c>
      <c r="E16712" s="213">
        <v>67</v>
      </c>
      <c r="F16712" s="213" t="s">
        <v>242</v>
      </c>
    </row>
    <row r="16713" spans="1:6" x14ac:dyDescent="0.3">
      <c r="A16713" s="213">
        <v>2016</v>
      </c>
      <c r="B16713" s="213" t="s">
        <v>93</v>
      </c>
      <c r="C16713" s="213" t="s">
        <v>84</v>
      </c>
      <c r="D16713" s="213" t="s">
        <v>75</v>
      </c>
      <c r="E16713" s="213">
        <v>43</v>
      </c>
      <c r="F16713" s="213" t="s">
        <v>242</v>
      </c>
    </row>
    <row r="16714" spans="1:6" x14ac:dyDescent="0.3">
      <c r="A16714" s="213">
        <v>2016</v>
      </c>
      <c r="B16714" s="213" t="s">
        <v>93</v>
      </c>
      <c r="C16714" s="213" t="s">
        <v>84</v>
      </c>
      <c r="D16714" s="213" t="s">
        <v>10</v>
      </c>
      <c r="E16714" s="213">
        <v>135</v>
      </c>
      <c r="F16714" s="213" t="s">
        <v>242</v>
      </c>
    </row>
    <row r="16715" spans="1:6" x14ac:dyDescent="0.3">
      <c r="A16715" s="213">
        <v>2016</v>
      </c>
      <c r="B16715" s="213" t="s">
        <v>93</v>
      </c>
      <c r="C16715" s="213" t="s">
        <v>84</v>
      </c>
      <c r="D16715" s="213" t="s">
        <v>15</v>
      </c>
      <c r="E16715" s="213">
        <v>112</v>
      </c>
      <c r="F16715" s="213" t="s">
        <v>242</v>
      </c>
    </row>
    <row r="16716" spans="1:6" x14ac:dyDescent="0.3">
      <c r="A16716" s="213">
        <v>2016</v>
      </c>
      <c r="B16716" s="213" t="s">
        <v>93</v>
      </c>
      <c r="C16716" s="213" t="s">
        <v>84</v>
      </c>
      <c r="D16716" s="213" t="s">
        <v>18</v>
      </c>
      <c r="E16716" s="213">
        <v>89</v>
      </c>
      <c r="F16716" s="213" t="s">
        <v>242</v>
      </c>
    </row>
    <row r="16717" spans="1:6" x14ac:dyDescent="0.3">
      <c r="A16717" s="213">
        <v>2016</v>
      </c>
      <c r="B16717" s="213" t="s">
        <v>93</v>
      </c>
      <c r="C16717" s="213" t="s">
        <v>84</v>
      </c>
      <c r="D16717" s="213" t="s">
        <v>77</v>
      </c>
      <c r="E16717" s="213">
        <v>33</v>
      </c>
      <c r="F16717" s="213" t="s">
        <v>242</v>
      </c>
    </row>
    <row r="16718" spans="1:6" x14ac:dyDescent="0.3">
      <c r="A16718" s="213">
        <v>2016</v>
      </c>
      <c r="B16718" s="213" t="s">
        <v>93</v>
      </c>
      <c r="C16718" s="213" t="s">
        <v>84</v>
      </c>
      <c r="D16718" s="213" t="s">
        <v>71</v>
      </c>
      <c r="E16718" s="213">
        <v>39</v>
      </c>
      <c r="F16718" s="213" t="s">
        <v>242</v>
      </c>
    </row>
    <row r="16719" spans="1:6" x14ac:dyDescent="0.3">
      <c r="A16719" s="213">
        <v>2016</v>
      </c>
      <c r="B16719" s="213" t="s">
        <v>93</v>
      </c>
      <c r="C16719" s="213" t="s">
        <v>84</v>
      </c>
      <c r="D16719" s="213" t="s">
        <v>20</v>
      </c>
      <c r="E16719" s="213">
        <v>48</v>
      </c>
      <c r="F16719" s="213" t="s">
        <v>242</v>
      </c>
    </row>
    <row r="16720" spans="1:6" x14ac:dyDescent="0.3">
      <c r="A16720" s="213">
        <v>2016</v>
      </c>
      <c r="B16720" s="213" t="s">
        <v>93</v>
      </c>
      <c r="C16720" s="213" t="s">
        <v>84</v>
      </c>
      <c r="D16720" s="213" t="s">
        <v>95</v>
      </c>
      <c r="E16720" s="213">
        <v>75</v>
      </c>
      <c r="F16720" s="213" t="s">
        <v>242</v>
      </c>
    </row>
    <row r="16721" spans="1:6" x14ac:dyDescent="0.3">
      <c r="A16721" s="213">
        <v>2016</v>
      </c>
      <c r="B16721" s="213" t="s">
        <v>93</v>
      </c>
      <c r="C16721" s="213" t="s">
        <v>84</v>
      </c>
      <c r="D16721" s="213" t="s">
        <v>281</v>
      </c>
      <c r="E16721" s="213">
        <v>279</v>
      </c>
      <c r="F16721" s="213" t="s">
        <v>242</v>
      </c>
    </row>
    <row r="16722" spans="1:6" x14ac:dyDescent="0.3">
      <c r="A16722" s="213">
        <v>2016</v>
      </c>
      <c r="B16722" s="213" t="s">
        <v>93</v>
      </c>
      <c r="C16722" s="213" t="s">
        <v>84</v>
      </c>
      <c r="D16722" s="213" t="s">
        <v>145</v>
      </c>
      <c r="E16722" s="292">
        <v>5843</v>
      </c>
      <c r="F16722" s="213" t="s">
        <v>242</v>
      </c>
    </row>
    <row r="16723" spans="1:6" x14ac:dyDescent="0.3">
      <c r="A16723" s="213">
        <v>2016</v>
      </c>
      <c r="B16723" s="213" t="s">
        <v>93</v>
      </c>
      <c r="C16723" s="213" t="s">
        <v>84</v>
      </c>
      <c r="D16723" s="213" t="s">
        <v>146</v>
      </c>
      <c r="E16723" s="213">
        <v>610</v>
      </c>
      <c r="F16723" s="213" t="s">
        <v>242</v>
      </c>
    </row>
    <row r="16724" spans="1:6" x14ac:dyDescent="0.3">
      <c r="A16724" s="213">
        <v>2016</v>
      </c>
      <c r="B16724" s="213" t="s">
        <v>93</v>
      </c>
      <c r="C16724" s="213" t="s">
        <v>84</v>
      </c>
      <c r="D16724" s="213" t="s">
        <v>147</v>
      </c>
      <c r="E16724" s="292">
        <v>5990</v>
      </c>
      <c r="F16724" s="213" t="s">
        <v>242</v>
      </c>
    </row>
    <row r="16725" spans="1:6" x14ac:dyDescent="0.3">
      <c r="A16725" s="213">
        <v>2016</v>
      </c>
      <c r="B16725" s="213" t="s">
        <v>93</v>
      </c>
      <c r="C16725" s="213" t="s">
        <v>293</v>
      </c>
      <c r="D16725" s="213" t="s">
        <v>41</v>
      </c>
      <c r="E16725" s="213">
        <v>38</v>
      </c>
      <c r="F16725" s="213" t="s">
        <v>242</v>
      </c>
    </row>
    <row r="16726" spans="1:6" x14ac:dyDescent="0.3">
      <c r="A16726" s="213">
        <v>2016</v>
      </c>
      <c r="B16726" s="213" t="s">
        <v>93</v>
      </c>
      <c r="C16726" s="213" t="s">
        <v>293</v>
      </c>
      <c r="D16726" s="213" t="s">
        <v>79</v>
      </c>
      <c r="E16726" s="213">
        <v>113</v>
      </c>
      <c r="F16726" s="213" t="s">
        <v>242</v>
      </c>
    </row>
    <row r="16727" spans="1:6" x14ac:dyDescent="0.3">
      <c r="A16727" s="213">
        <v>2016</v>
      </c>
      <c r="B16727" s="213" t="s">
        <v>93</v>
      </c>
      <c r="C16727" s="213" t="s">
        <v>293</v>
      </c>
      <c r="D16727" s="213" t="s">
        <v>17</v>
      </c>
      <c r="E16727" s="213">
        <v>92</v>
      </c>
      <c r="F16727" s="213" t="s">
        <v>242</v>
      </c>
    </row>
    <row r="16728" spans="1:6" x14ac:dyDescent="0.3">
      <c r="A16728" s="213">
        <v>2016</v>
      </c>
      <c r="B16728" s="213" t="s">
        <v>93</v>
      </c>
      <c r="C16728" s="213" t="s">
        <v>293</v>
      </c>
      <c r="D16728" s="213" t="s">
        <v>11</v>
      </c>
      <c r="E16728" s="213">
        <v>165</v>
      </c>
      <c r="F16728" s="213" t="s">
        <v>242</v>
      </c>
    </row>
    <row r="16729" spans="1:6" x14ac:dyDescent="0.3">
      <c r="A16729" s="213">
        <v>2016</v>
      </c>
      <c r="B16729" s="213" t="s">
        <v>93</v>
      </c>
      <c r="C16729" s="213" t="s">
        <v>293</v>
      </c>
      <c r="D16729" s="213" t="s">
        <v>56</v>
      </c>
      <c r="E16729" s="213">
        <v>64</v>
      </c>
      <c r="F16729" s="213" t="s">
        <v>242</v>
      </c>
    </row>
    <row r="16730" spans="1:6" x14ac:dyDescent="0.3">
      <c r="A16730" s="213">
        <v>2016</v>
      </c>
      <c r="B16730" s="213" t="s">
        <v>93</v>
      </c>
      <c r="C16730" s="213" t="s">
        <v>293</v>
      </c>
      <c r="D16730" s="213" t="s">
        <v>29</v>
      </c>
      <c r="E16730" s="213">
        <v>41</v>
      </c>
      <c r="F16730" s="213" t="s">
        <v>242</v>
      </c>
    </row>
    <row r="16731" spans="1:6" x14ac:dyDescent="0.3">
      <c r="A16731" s="213">
        <v>2016</v>
      </c>
      <c r="B16731" s="213" t="s">
        <v>93</v>
      </c>
      <c r="C16731" s="213" t="s">
        <v>293</v>
      </c>
      <c r="D16731" s="213" t="s">
        <v>47</v>
      </c>
      <c r="E16731" s="213">
        <v>114</v>
      </c>
      <c r="F16731" s="213" t="s">
        <v>242</v>
      </c>
    </row>
    <row r="16732" spans="1:6" x14ac:dyDescent="0.3">
      <c r="A16732" s="213">
        <v>2016</v>
      </c>
      <c r="B16732" s="213" t="s">
        <v>93</v>
      </c>
      <c r="C16732" s="213" t="s">
        <v>293</v>
      </c>
      <c r="D16732" s="213" t="s">
        <v>57</v>
      </c>
      <c r="E16732" s="213">
        <v>35</v>
      </c>
      <c r="F16732" s="213" t="s">
        <v>242</v>
      </c>
    </row>
    <row r="16733" spans="1:6" x14ac:dyDescent="0.3">
      <c r="A16733" s="213">
        <v>2016</v>
      </c>
      <c r="B16733" s="213" t="s">
        <v>93</v>
      </c>
      <c r="C16733" s="213" t="s">
        <v>293</v>
      </c>
      <c r="D16733" s="213" t="s">
        <v>74</v>
      </c>
      <c r="E16733" s="213">
        <v>138</v>
      </c>
      <c r="F16733" s="213" t="s">
        <v>242</v>
      </c>
    </row>
    <row r="16734" spans="1:6" x14ac:dyDescent="0.3">
      <c r="A16734" s="213">
        <v>2016</v>
      </c>
      <c r="B16734" s="213" t="s">
        <v>93</v>
      </c>
      <c r="C16734" s="213" t="s">
        <v>293</v>
      </c>
      <c r="D16734" s="213" t="s">
        <v>33</v>
      </c>
      <c r="E16734" s="213">
        <v>34</v>
      </c>
      <c r="F16734" s="213" t="s">
        <v>242</v>
      </c>
    </row>
    <row r="16735" spans="1:6" x14ac:dyDescent="0.3">
      <c r="A16735" s="213">
        <v>2016</v>
      </c>
      <c r="B16735" s="213" t="s">
        <v>93</v>
      </c>
      <c r="C16735" s="213" t="s">
        <v>293</v>
      </c>
      <c r="D16735" s="213" t="s">
        <v>60</v>
      </c>
      <c r="E16735" s="213">
        <v>31</v>
      </c>
      <c r="F16735" s="213" t="s">
        <v>242</v>
      </c>
    </row>
    <row r="16736" spans="1:6" x14ac:dyDescent="0.3">
      <c r="A16736" s="213">
        <v>2016</v>
      </c>
      <c r="B16736" s="213" t="s">
        <v>93</v>
      </c>
      <c r="C16736" s="213" t="s">
        <v>293</v>
      </c>
      <c r="D16736" s="213" t="s">
        <v>25</v>
      </c>
      <c r="E16736" s="213">
        <v>95</v>
      </c>
      <c r="F16736" s="213" t="s">
        <v>242</v>
      </c>
    </row>
    <row r="16737" spans="1:6" x14ac:dyDescent="0.3">
      <c r="A16737" s="213">
        <v>2016</v>
      </c>
      <c r="B16737" s="213" t="s">
        <v>93</v>
      </c>
      <c r="C16737" s="213" t="s">
        <v>293</v>
      </c>
      <c r="D16737" s="213" t="s">
        <v>7</v>
      </c>
      <c r="E16737" s="213">
        <v>94</v>
      </c>
      <c r="F16737" s="213" t="s">
        <v>242</v>
      </c>
    </row>
    <row r="16738" spans="1:6" x14ac:dyDescent="0.3">
      <c r="A16738" s="213">
        <v>2016</v>
      </c>
      <c r="B16738" s="213" t="s">
        <v>93</v>
      </c>
      <c r="C16738" s="213" t="s">
        <v>293</v>
      </c>
      <c r="D16738" s="213" t="s">
        <v>36</v>
      </c>
      <c r="E16738" s="213">
        <v>44</v>
      </c>
      <c r="F16738" s="213" t="s">
        <v>242</v>
      </c>
    </row>
    <row r="16739" spans="1:6" x14ac:dyDescent="0.3">
      <c r="A16739" s="213">
        <v>2016</v>
      </c>
      <c r="B16739" s="213" t="s">
        <v>93</v>
      </c>
      <c r="C16739" s="213" t="s">
        <v>293</v>
      </c>
      <c r="D16739" s="213" t="s">
        <v>285</v>
      </c>
      <c r="E16739" s="213">
        <v>30</v>
      </c>
      <c r="F16739" s="213" t="s">
        <v>242</v>
      </c>
    </row>
    <row r="16740" spans="1:6" x14ac:dyDescent="0.3">
      <c r="A16740" s="213">
        <v>2016</v>
      </c>
      <c r="B16740" s="213" t="s">
        <v>93</v>
      </c>
      <c r="C16740" s="213" t="s">
        <v>293</v>
      </c>
      <c r="D16740" s="213" t="s">
        <v>21</v>
      </c>
      <c r="E16740" s="213">
        <v>32</v>
      </c>
      <c r="F16740" s="213" t="s">
        <v>242</v>
      </c>
    </row>
    <row r="16741" spans="1:6" x14ac:dyDescent="0.3">
      <c r="A16741" s="213">
        <v>2016</v>
      </c>
      <c r="B16741" s="213" t="s">
        <v>93</v>
      </c>
      <c r="C16741" s="213" t="s">
        <v>293</v>
      </c>
      <c r="D16741" s="213" t="s">
        <v>16</v>
      </c>
      <c r="E16741" s="213">
        <v>79</v>
      </c>
      <c r="F16741" s="213" t="s">
        <v>242</v>
      </c>
    </row>
    <row r="16742" spans="1:6" x14ac:dyDescent="0.3">
      <c r="A16742" s="213">
        <v>2016</v>
      </c>
      <c r="B16742" s="213" t="s">
        <v>93</v>
      </c>
      <c r="C16742" s="213" t="s">
        <v>293</v>
      </c>
      <c r="D16742" s="213" t="s">
        <v>2</v>
      </c>
      <c r="E16742" s="213">
        <v>217</v>
      </c>
      <c r="F16742" s="213" t="s">
        <v>242</v>
      </c>
    </row>
    <row r="16743" spans="1:6" x14ac:dyDescent="0.3">
      <c r="A16743" s="213">
        <v>2016</v>
      </c>
      <c r="B16743" s="213" t="s">
        <v>93</v>
      </c>
      <c r="C16743" s="213" t="s">
        <v>293</v>
      </c>
      <c r="D16743" s="213" t="s">
        <v>4</v>
      </c>
      <c r="E16743" s="213">
        <v>214</v>
      </c>
      <c r="F16743" s="213" t="s">
        <v>242</v>
      </c>
    </row>
    <row r="16744" spans="1:6" x14ac:dyDescent="0.3">
      <c r="A16744" s="213">
        <v>2016</v>
      </c>
      <c r="B16744" s="213" t="s">
        <v>93</v>
      </c>
      <c r="C16744" s="213" t="s">
        <v>293</v>
      </c>
      <c r="D16744" s="213" t="s">
        <v>8</v>
      </c>
      <c r="E16744" s="213">
        <v>76</v>
      </c>
      <c r="F16744" s="213" t="s">
        <v>242</v>
      </c>
    </row>
    <row r="16745" spans="1:6" x14ac:dyDescent="0.3">
      <c r="A16745" s="213">
        <v>2016</v>
      </c>
      <c r="B16745" s="213" t="s">
        <v>93</v>
      </c>
      <c r="C16745" s="213" t="s">
        <v>293</v>
      </c>
      <c r="D16745" s="213" t="s">
        <v>78</v>
      </c>
      <c r="E16745" s="213">
        <v>144</v>
      </c>
      <c r="F16745" s="213" t="s">
        <v>242</v>
      </c>
    </row>
    <row r="16746" spans="1:6" x14ac:dyDescent="0.3">
      <c r="A16746" s="213">
        <v>2016</v>
      </c>
      <c r="B16746" s="213" t="s">
        <v>93</v>
      </c>
      <c r="C16746" s="213" t="s">
        <v>293</v>
      </c>
      <c r="D16746" s="213" t="s">
        <v>27</v>
      </c>
      <c r="E16746" s="213">
        <v>73</v>
      </c>
      <c r="F16746" s="213" t="s">
        <v>242</v>
      </c>
    </row>
    <row r="16747" spans="1:6" x14ac:dyDescent="0.3">
      <c r="A16747" s="213">
        <v>2016</v>
      </c>
      <c r="B16747" s="213" t="s">
        <v>93</v>
      </c>
      <c r="C16747" s="213" t="s">
        <v>293</v>
      </c>
      <c r="D16747" s="213" t="s">
        <v>13</v>
      </c>
      <c r="E16747" s="213">
        <v>47</v>
      </c>
      <c r="F16747" s="213" t="s">
        <v>242</v>
      </c>
    </row>
    <row r="16748" spans="1:6" x14ac:dyDescent="0.3">
      <c r="A16748" s="213">
        <v>2016</v>
      </c>
      <c r="B16748" s="213" t="s">
        <v>93</v>
      </c>
      <c r="C16748" s="213" t="s">
        <v>293</v>
      </c>
      <c r="D16748" s="213" t="s">
        <v>70</v>
      </c>
      <c r="E16748" s="213">
        <v>231</v>
      </c>
      <c r="F16748" s="213" t="s">
        <v>242</v>
      </c>
    </row>
    <row r="16749" spans="1:6" x14ac:dyDescent="0.3">
      <c r="A16749" s="213">
        <v>2016</v>
      </c>
      <c r="B16749" s="213" t="s">
        <v>93</v>
      </c>
      <c r="C16749" s="213" t="s">
        <v>293</v>
      </c>
      <c r="D16749" s="213" t="s">
        <v>6</v>
      </c>
      <c r="E16749" s="213">
        <v>212</v>
      </c>
      <c r="F16749" s="213" t="s">
        <v>242</v>
      </c>
    </row>
    <row r="16750" spans="1:6" x14ac:dyDescent="0.3">
      <c r="A16750" s="213">
        <v>2016</v>
      </c>
      <c r="B16750" s="213" t="s">
        <v>93</v>
      </c>
      <c r="C16750" s="213" t="s">
        <v>293</v>
      </c>
      <c r="D16750" s="213" t="s">
        <v>62</v>
      </c>
      <c r="E16750" s="213">
        <v>93</v>
      </c>
      <c r="F16750" s="213" t="s">
        <v>242</v>
      </c>
    </row>
    <row r="16751" spans="1:6" x14ac:dyDescent="0.3">
      <c r="A16751" s="213">
        <v>2016</v>
      </c>
      <c r="B16751" s="213" t="s">
        <v>93</v>
      </c>
      <c r="C16751" s="213" t="s">
        <v>293</v>
      </c>
      <c r="D16751" s="213" t="s">
        <v>5</v>
      </c>
      <c r="E16751" s="213">
        <v>169</v>
      </c>
      <c r="F16751" s="213" t="s">
        <v>242</v>
      </c>
    </row>
    <row r="16752" spans="1:6" x14ac:dyDescent="0.3">
      <c r="A16752" s="213">
        <v>2016</v>
      </c>
      <c r="B16752" s="213" t="s">
        <v>93</v>
      </c>
      <c r="C16752" s="213" t="s">
        <v>293</v>
      </c>
      <c r="D16752" s="213" t="s">
        <v>76</v>
      </c>
      <c r="E16752" s="213">
        <v>107</v>
      </c>
      <c r="F16752" s="213" t="s">
        <v>242</v>
      </c>
    </row>
    <row r="16753" spans="1:6" x14ac:dyDescent="0.3">
      <c r="A16753" s="213">
        <v>2016</v>
      </c>
      <c r="B16753" s="213" t="s">
        <v>93</v>
      </c>
      <c r="C16753" s="213" t="s">
        <v>293</v>
      </c>
      <c r="D16753" s="213" t="s">
        <v>43</v>
      </c>
      <c r="E16753" s="213">
        <v>42</v>
      </c>
      <c r="F16753" s="213" t="s">
        <v>242</v>
      </c>
    </row>
    <row r="16754" spans="1:6" x14ac:dyDescent="0.3">
      <c r="A16754" s="213">
        <v>2016</v>
      </c>
      <c r="B16754" s="213" t="s">
        <v>93</v>
      </c>
      <c r="C16754" s="213" t="s">
        <v>293</v>
      </c>
      <c r="D16754" s="213" t="s">
        <v>23</v>
      </c>
      <c r="E16754" s="213">
        <v>34</v>
      </c>
      <c r="F16754" s="213" t="s">
        <v>242</v>
      </c>
    </row>
    <row r="16755" spans="1:6" x14ac:dyDescent="0.3">
      <c r="A16755" s="213">
        <v>2016</v>
      </c>
      <c r="B16755" s="213" t="s">
        <v>93</v>
      </c>
      <c r="C16755" s="213" t="s">
        <v>293</v>
      </c>
      <c r="D16755" s="213" t="s">
        <v>12</v>
      </c>
      <c r="E16755" s="213">
        <v>30</v>
      </c>
      <c r="F16755" s="213" t="s">
        <v>242</v>
      </c>
    </row>
    <row r="16756" spans="1:6" x14ac:dyDescent="0.3">
      <c r="A16756" s="213">
        <v>2016</v>
      </c>
      <c r="B16756" s="213" t="s">
        <v>93</v>
      </c>
      <c r="C16756" s="213" t="s">
        <v>293</v>
      </c>
      <c r="D16756" s="213" t="s">
        <v>278</v>
      </c>
      <c r="E16756" s="213">
        <v>59</v>
      </c>
      <c r="F16756" s="213" t="s">
        <v>242</v>
      </c>
    </row>
    <row r="16757" spans="1:6" x14ac:dyDescent="0.3">
      <c r="A16757" s="213">
        <v>2016</v>
      </c>
      <c r="B16757" s="213" t="s">
        <v>93</v>
      </c>
      <c r="C16757" s="213" t="s">
        <v>293</v>
      </c>
      <c r="D16757" s="213" t="s">
        <v>19</v>
      </c>
      <c r="E16757" s="213">
        <v>32</v>
      </c>
      <c r="F16757" s="213" t="s">
        <v>242</v>
      </c>
    </row>
    <row r="16758" spans="1:6" x14ac:dyDescent="0.3">
      <c r="A16758" s="213">
        <v>2016</v>
      </c>
      <c r="B16758" s="213" t="s">
        <v>93</v>
      </c>
      <c r="C16758" s="213" t="s">
        <v>293</v>
      </c>
      <c r="D16758" s="213" t="s">
        <v>48</v>
      </c>
      <c r="E16758" s="213">
        <v>54</v>
      </c>
      <c r="F16758" s="213" t="s">
        <v>242</v>
      </c>
    </row>
    <row r="16759" spans="1:6" x14ac:dyDescent="0.3">
      <c r="A16759" s="213">
        <v>2016</v>
      </c>
      <c r="B16759" s="213" t="s">
        <v>93</v>
      </c>
      <c r="C16759" s="213" t="s">
        <v>293</v>
      </c>
      <c r="D16759" s="213" t="s">
        <v>34</v>
      </c>
      <c r="E16759" s="213">
        <v>36</v>
      </c>
      <c r="F16759" s="213" t="s">
        <v>242</v>
      </c>
    </row>
    <row r="16760" spans="1:6" x14ac:dyDescent="0.3">
      <c r="A16760" s="213">
        <v>2016</v>
      </c>
      <c r="B16760" s="213" t="s">
        <v>93</v>
      </c>
      <c r="C16760" s="213" t="s">
        <v>293</v>
      </c>
      <c r="D16760" s="213" t="s">
        <v>3</v>
      </c>
      <c r="E16760" s="213">
        <v>191</v>
      </c>
      <c r="F16760" s="213" t="s">
        <v>242</v>
      </c>
    </row>
    <row r="16761" spans="1:6" x14ac:dyDescent="0.3">
      <c r="A16761" s="213">
        <v>2016</v>
      </c>
      <c r="B16761" s="213" t="s">
        <v>93</v>
      </c>
      <c r="C16761" s="213" t="s">
        <v>293</v>
      </c>
      <c r="D16761" s="213" t="s">
        <v>80</v>
      </c>
      <c r="E16761" s="213">
        <v>70</v>
      </c>
      <c r="F16761" s="213" t="s">
        <v>242</v>
      </c>
    </row>
    <row r="16762" spans="1:6" x14ac:dyDescent="0.3">
      <c r="A16762" s="213">
        <v>2016</v>
      </c>
      <c r="B16762" s="213" t="s">
        <v>93</v>
      </c>
      <c r="C16762" s="213" t="s">
        <v>293</v>
      </c>
      <c r="D16762" s="213" t="s">
        <v>39</v>
      </c>
      <c r="E16762" s="213">
        <v>135</v>
      </c>
      <c r="F16762" s="213" t="s">
        <v>242</v>
      </c>
    </row>
    <row r="16763" spans="1:6" x14ac:dyDescent="0.3">
      <c r="A16763" s="213">
        <v>2016</v>
      </c>
      <c r="B16763" s="213" t="s">
        <v>93</v>
      </c>
      <c r="C16763" s="213" t="s">
        <v>293</v>
      </c>
      <c r="D16763" s="213" t="s">
        <v>14</v>
      </c>
      <c r="E16763" s="213">
        <v>154</v>
      </c>
      <c r="F16763" s="213" t="s">
        <v>242</v>
      </c>
    </row>
    <row r="16764" spans="1:6" x14ac:dyDescent="0.3">
      <c r="A16764" s="213">
        <v>2016</v>
      </c>
      <c r="B16764" s="213" t="s">
        <v>93</v>
      </c>
      <c r="C16764" s="213" t="s">
        <v>293</v>
      </c>
      <c r="D16764" s="213" t="s">
        <v>24</v>
      </c>
      <c r="E16764" s="213">
        <v>119</v>
      </c>
      <c r="F16764" s="213" t="s">
        <v>242</v>
      </c>
    </row>
    <row r="16765" spans="1:6" x14ac:dyDescent="0.3">
      <c r="A16765" s="213">
        <v>2016</v>
      </c>
      <c r="B16765" s="213" t="s">
        <v>93</v>
      </c>
      <c r="C16765" s="213" t="s">
        <v>293</v>
      </c>
      <c r="D16765" s="213" t="s">
        <v>9</v>
      </c>
      <c r="E16765" s="213">
        <v>84</v>
      </c>
      <c r="F16765" s="213" t="s">
        <v>242</v>
      </c>
    </row>
    <row r="16766" spans="1:6" x14ac:dyDescent="0.3">
      <c r="A16766" s="213">
        <v>2016</v>
      </c>
      <c r="B16766" s="213" t="s">
        <v>93</v>
      </c>
      <c r="C16766" s="213" t="s">
        <v>293</v>
      </c>
      <c r="D16766" s="213" t="s">
        <v>67</v>
      </c>
      <c r="E16766" s="213">
        <v>38</v>
      </c>
      <c r="F16766" s="213" t="s">
        <v>242</v>
      </c>
    </row>
    <row r="16767" spans="1:6" x14ac:dyDescent="0.3">
      <c r="A16767" s="213">
        <v>2016</v>
      </c>
      <c r="B16767" s="213" t="s">
        <v>93</v>
      </c>
      <c r="C16767" s="213" t="s">
        <v>293</v>
      </c>
      <c r="D16767" s="213" t="s">
        <v>28</v>
      </c>
      <c r="E16767" s="213">
        <v>66</v>
      </c>
      <c r="F16767" s="213" t="s">
        <v>242</v>
      </c>
    </row>
    <row r="16768" spans="1:6" x14ac:dyDescent="0.3">
      <c r="A16768" s="213">
        <v>2016</v>
      </c>
      <c r="B16768" s="213" t="s">
        <v>93</v>
      </c>
      <c r="C16768" s="213" t="s">
        <v>293</v>
      </c>
      <c r="D16768" s="213" t="s">
        <v>31</v>
      </c>
      <c r="E16768" s="213">
        <v>103</v>
      </c>
      <c r="F16768" s="213" t="s">
        <v>242</v>
      </c>
    </row>
    <row r="16769" spans="1:6" x14ac:dyDescent="0.3">
      <c r="A16769" s="213">
        <v>2016</v>
      </c>
      <c r="B16769" s="213" t="s">
        <v>93</v>
      </c>
      <c r="C16769" s="213" t="s">
        <v>293</v>
      </c>
      <c r="D16769" s="213" t="s">
        <v>64</v>
      </c>
      <c r="E16769" s="213">
        <v>70</v>
      </c>
      <c r="F16769" s="213" t="s">
        <v>242</v>
      </c>
    </row>
    <row r="16770" spans="1:6" x14ac:dyDescent="0.3">
      <c r="A16770" s="213">
        <v>2016</v>
      </c>
      <c r="B16770" s="213" t="s">
        <v>93</v>
      </c>
      <c r="C16770" s="213" t="s">
        <v>293</v>
      </c>
      <c r="D16770" s="213" t="s">
        <v>280</v>
      </c>
      <c r="E16770" s="213">
        <v>36</v>
      </c>
      <c r="F16770" s="213" t="s">
        <v>242</v>
      </c>
    </row>
    <row r="16771" spans="1:6" x14ac:dyDescent="0.3">
      <c r="A16771" s="213">
        <v>2016</v>
      </c>
      <c r="B16771" s="213" t="s">
        <v>93</v>
      </c>
      <c r="C16771" s="213" t="s">
        <v>293</v>
      </c>
      <c r="D16771" s="213" t="s">
        <v>73</v>
      </c>
      <c r="E16771" s="213">
        <v>90</v>
      </c>
      <c r="F16771" s="213" t="s">
        <v>242</v>
      </c>
    </row>
    <row r="16772" spans="1:6" x14ac:dyDescent="0.3">
      <c r="A16772" s="213">
        <v>2016</v>
      </c>
      <c r="B16772" s="213" t="s">
        <v>93</v>
      </c>
      <c r="C16772" s="213" t="s">
        <v>293</v>
      </c>
      <c r="D16772" s="213" t="s">
        <v>26</v>
      </c>
      <c r="E16772" s="213">
        <v>46</v>
      </c>
      <c r="F16772" s="213" t="s">
        <v>242</v>
      </c>
    </row>
    <row r="16773" spans="1:6" x14ac:dyDescent="0.3">
      <c r="A16773" s="213">
        <v>2016</v>
      </c>
      <c r="B16773" s="213" t="s">
        <v>93</v>
      </c>
      <c r="C16773" s="213" t="s">
        <v>293</v>
      </c>
      <c r="D16773" s="213" t="s">
        <v>32</v>
      </c>
      <c r="E16773" s="213">
        <v>39</v>
      </c>
      <c r="F16773" s="213" t="s">
        <v>242</v>
      </c>
    </row>
    <row r="16774" spans="1:6" x14ac:dyDescent="0.3">
      <c r="A16774" s="213">
        <v>2016</v>
      </c>
      <c r="B16774" s="213" t="s">
        <v>93</v>
      </c>
      <c r="C16774" s="213" t="s">
        <v>293</v>
      </c>
      <c r="D16774" s="213" t="s">
        <v>46</v>
      </c>
      <c r="E16774" s="213">
        <v>135</v>
      </c>
      <c r="F16774" s="213" t="s">
        <v>242</v>
      </c>
    </row>
    <row r="16775" spans="1:6" x14ac:dyDescent="0.3">
      <c r="A16775" s="213">
        <v>2016</v>
      </c>
      <c r="B16775" s="213" t="s">
        <v>93</v>
      </c>
      <c r="C16775" s="213" t="s">
        <v>293</v>
      </c>
      <c r="D16775" s="213" t="s">
        <v>75</v>
      </c>
      <c r="E16775" s="213">
        <v>78</v>
      </c>
      <c r="F16775" s="213" t="s">
        <v>242</v>
      </c>
    </row>
    <row r="16776" spans="1:6" x14ac:dyDescent="0.3">
      <c r="A16776" s="213">
        <v>2016</v>
      </c>
      <c r="B16776" s="213" t="s">
        <v>93</v>
      </c>
      <c r="C16776" s="213" t="s">
        <v>293</v>
      </c>
      <c r="D16776" s="213" t="s">
        <v>10</v>
      </c>
      <c r="E16776" s="213">
        <v>171</v>
      </c>
      <c r="F16776" s="213" t="s">
        <v>242</v>
      </c>
    </row>
    <row r="16777" spans="1:6" x14ac:dyDescent="0.3">
      <c r="A16777" s="213">
        <v>2016</v>
      </c>
      <c r="B16777" s="213" t="s">
        <v>93</v>
      </c>
      <c r="C16777" s="213" t="s">
        <v>293</v>
      </c>
      <c r="D16777" s="213" t="s">
        <v>15</v>
      </c>
      <c r="E16777" s="213">
        <v>116</v>
      </c>
      <c r="F16777" s="213" t="s">
        <v>242</v>
      </c>
    </row>
    <row r="16778" spans="1:6" x14ac:dyDescent="0.3">
      <c r="A16778" s="213">
        <v>2016</v>
      </c>
      <c r="B16778" s="213" t="s">
        <v>93</v>
      </c>
      <c r="C16778" s="213" t="s">
        <v>293</v>
      </c>
      <c r="D16778" s="213" t="s">
        <v>18</v>
      </c>
      <c r="E16778" s="213">
        <v>203</v>
      </c>
      <c r="F16778" s="213" t="s">
        <v>242</v>
      </c>
    </row>
    <row r="16779" spans="1:6" x14ac:dyDescent="0.3">
      <c r="A16779" s="213">
        <v>2016</v>
      </c>
      <c r="B16779" s="213" t="s">
        <v>93</v>
      </c>
      <c r="C16779" s="213" t="s">
        <v>293</v>
      </c>
      <c r="D16779" s="213" t="s">
        <v>77</v>
      </c>
      <c r="E16779" s="213">
        <v>65</v>
      </c>
      <c r="F16779" s="213" t="s">
        <v>242</v>
      </c>
    </row>
    <row r="16780" spans="1:6" x14ac:dyDescent="0.3">
      <c r="A16780" s="213">
        <v>2016</v>
      </c>
      <c r="B16780" s="213" t="s">
        <v>93</v>
      </c>
      <c r="C16780" s="213" t="s">
        <v>293</v>
      </c>
      <c r="D16780" s="213" t="s">
        <v>71</v>
      </c>
      <c r="E16780" s="213">
        <v>61</v>
      </c>
      <c r="F16780" s="213" t="s">
        <v>242</v>
      </c>
    </row>
    <row r="16781" spans="1:6" x14ac:dyDescent="0.3">
      <c r="A16781" s="213">
        <v>2016</v>
      </c>
      <c r="B16781" s="213" t="s">
        <v>93</v>
      </c>
      <c r="C16781" s="213" t="s">
        <v>293</v>
      </c>
      <c r="D16781" s="213" t="s">
        <v>20</v>
      </c>
      <c r="E16781" s="213">
        <v>107</v>
      </c>
      <c r="F16781" s="213" t="s">
        <v>242</v>
      </c>
    </row>
    <row r="16782" spans="1:6" x14ac:dyDescent="0.3">
      <c r="A16782" s="213">
        <v>2016</v>
      </c>
      <c r="B16782" s="213" t="s">
        <v>93</v>
      </c>
      <c r="C16782" s="213" t="s">
        <v>293</v>
      </c>
      <c r="D16782" s="213" t="s">
        <v>95</v>
      </c>
      <c r="E16782" s="213">
        <v>130</v>
      </c>
      <c r="F16782" s="213" t="s">
        <v>242</v>
      </c>
    </row>
    <row r="16783" spans="1:6" x14ac:dyDescent="0.3">
      <c r="A16783" s="213">
        <v>2016</v>
      </c>
      <c r="B16783" s="213" t="s">
        <v>93</v>
      </c>
      <c r="C16783" s="213" t="s">
        <v>293</v>
      </c>
      <c r="D16783" s="213" t="s">
        <v>30</v>
      </c>
      <c r="E16783" s="213">
        <v>47</v>
      </c>
      <c r="F16783" s="213" t="s">
        <v>242</v>
      </c>
    </row>
    <row r="16784" spans="1:6" x14ac:dyDescent="0.3">
      <c r="A16784" s="213">
        <v>2016</v>
      </c>
      <c r="B16784" s="213" t="s">
        <v>93</v>
      </c>
      <c r="C16784" s="213" t="s">
        <v>293</v>
      </c>
      <c r="D16784" s="213" t="s">
        <v>281</v>
      </c>
      <c r="E16784" s="213">
        <v>490</v>
      </c>
      <c r="F16784" s="213" t="s">
        <v>242</v>
      </c>
    </row>
    <row r="16785" spans="1:6" x14ac:dyDescent="0.3">
      <c r="A16785" s="213">
        <v>2016</v>
      </c>
      <c r="B16785" s="213" t="s">
        <v>93</v>
      </c>
      <c r="C16785" s="213" t="s">
        <v>293</v>
      </c>
      <c r="D16785" s="213" t="s">
        <v>282</v>
      </c>
      <c r="E16785" s="213">
        <v>45</v>
      </c>
      <c r="F16785" s="213" t="s">
        <v>242</v>
      </c>
    </row>
    <row r="16786" spans="1:6" x14ac:dyDescent="0.3">
      <c r="A16786" s="213">
        <v>2016</v>
      </c>
      <c r="B16786" s="213" t="s">
        <v>93</v>
      </c>
      <c r="C16786" s="213" t="s">
        <v>293</v>
      </c>
      <c r="D16786" s="213" t="s">
        <v>145</v>
      </c>
      <c r="E16786" s="213">
        <v>901</v>
      </c>
      <c r="F16786" s="213" t="s">
        <v>242</v>
      </c>
    </row>
    <row r="16787" spans="1:6" x14ac:dyDescent="0.3">
      <c r="A16787" s="213">
        <v>2016</v>
      </c>
      <c r="B16787" s="213" t="s">
        <v>93</v>
      </c>
      <c r="C16787" s="213" t="s">
        <v>293</v>
      </c>
      <c r="D16787" s="213" t="s">
        <v>146</v>
      </c>
      <c r="E16787" s="292">
        <v>2103</v>
      </c>
      <c r="F16787" s="213" t="s">
        <v>242</v>
      </c>
    </row>
    <row r="16788" spans="1:6" x14ac:dyDescent="0.3">
      <c r="A16788" s="213">
        <v>2016</v>
      </c>
      <c r="B16788" s="213" t="s">
        <v>93</v>
      </c>
      <c r="C16788" s="213" t="s">
        <v>293</v>
      </c>
      <c r="D16788" s="213" t="s">
        <v>147</v>
      </c>
      <c r="E16788" s="292">
        <v>2823</v>
      </c>
      <c r="F16788" s="213" t="s">
        <v>242</v>
      </c>
    </row>
    <row r="16789" spans="1:6" x14ac:dyDescent="0.3">
      <c r="A16789" s="213">
        <v>2016</v>
      </c>
      <c r="B16789" s="213" t="s">
        <v>93</v>
      </c>
      <c r="C16789" s="213" t="s">
        <v>140</v>
      </c>
      <c r="D16789" s="213" t="s">
        <v>35</v>
      </c>
      <c r="E16789" s="213">
        <v>416</v>
      </c>
      <c r="F16789" s="213" t="s">
        <v>242</v>
      </c>
    </row>
    <row r="16790" spans="1:6" x14ac:dyDescent="0.3">
      <c r="A16790" s="213">
        <v>2016</v>
      </c>
      <c r="B16790" s="213" t="s">
        <v>93</v>
      </c>
      <c r="C16790" s="213" t="s">
        <v>140</v>
      </c>
      <c r="D16790" s="213" t="s">
        <v>41</v>
      </c>
      <c r="E16790" s="213">
        <v>337</v>
      </c>
      <c r="F16790" s="213" t="s">
        <v>242</v>
      </c>
    </row>
    <row r="16791" spans="1:6" x14ac:dyDescent="0.3">
      <c r="A16791" s="213">
        <v>2016</v>
      </c>
      <c r="B16791" s="213" t="s">
        <v>93</v>
      </c>
      <c r="C16791" s="213" t="s">
        <v>140</v>
      </c>
      <c r="D16791" s="213" t="s">
        <v>59</v>
      </c>
      <c r="E16791" s="213">
        <v>695</v>
      </c>
      <c r="F16791" s="213" t="s">
        <v>242</v>
      </c>
    </row>
    <row r="16792" spans="1:6" x14ac:dyDescent="0.3">
      <c r="A16792" s="213">
        <v>2016</v>
      </c>
      <c r="B16792" s="213" t="s">
        <v>93</v>
      </c>
      <c r="C16792" s="213" t="s">
        <v>140</v>
      </c>
      <c r="D16792" s="213" t="s">
        <v>79</v>
      </c>
      <c r="E16792" s="292">
        <v>8439</v>
      </c>
      <c r="F16792" s="213" t="s">
        <v>242</v>
      </c>
    </row>
    <row r="16793" spans="1:6" x14ac:dyDescent="0.3">
      <c r="A16793" s="213">
        <v>2016</v>
      </c>
      <c r="B16793" s="213" t="s">
        <v>93</v>
      </c>
      <c r="C16793" s="213" t="s">
        <v>140</v>
      </c>
      <c r="D16793" s="213" t="s">
        <v>17</v>
      </c>
      <c r="E16793" s="292">
        <v>4643</v>
      </c>
      <c r="F16793" s="213" t="s">
        <v>242</v>
      </c>
    </row>
    <row r="16794" spans="1:6" x14ac:dyDescent="0.3">
      <c r="A16794" s="213">
        <v>2016</v>
      </c>
      <c r="B16794" s="213" t="s">
        <v>93</v>
      </c>
      <c r="C16794" s="213" t="s">
        <v>140</v>
      </c>
      <c r="D16794" s="213" t="s">
        <v>274</v>
      </c>
      <c r="E16794" s="213">
        <v>616</v>
      </c>
      <c r="F16794" s="213" t="s">
        <v>242</v>
      </c>
    </row>
    <row r="16795" spans="1:6" x14ac:dyDescent="0.3">
      <c r="A16795" s="213">
        <v>2016</v>
      </c>
      <c r="B16795" s="213" t="s">
        <v>93</v>
      </c>
      <c r="C16795" s="213" t="s">
        <v>140</v>
      </c>
      <c r="D16795" s="213" t="s">
        <v>66</v>
      </c>
      <c r="E16795" s="292">
        <v>1331</v>
      </c>
      <c r="F16795" s="213" t="s">
        <v>242</v>
      </c>
    </row>
    <row r="16796" spans="1:6" x14ac:dyDescent="0.3">
      <c r="A16796" s="213">
        <v>2016</v>
      </c>
      <c r="B16796" s="213" t="s">
        <v>93</v>
      </c>
      <c r="C16796" s="213" t="s">
        <v>140</v>
      </c>
      <c r="D16796" s="213" t="s">
        <v>283</v>
      </c>
      <c r="E16796" s="213">
        <v>506</v>
      </c>
      <c r="F16796" s="213" t="s">
        <v>242</v>
      </c>
    </row>
    <row r="16797" spans="1:6" x14ac:dyDescent="0.3">
      <c r="A16797" s="213">
        <v>2016</v>
      </c>
      <c r="B16797" s="213" t="s">
        <v>93</v>
      </c>
      <c r="C16797" s="213" t="s">
        <v>140</v>
      </c>
      <c r="D16797" s="213" t="s">
        <v>11</v>
      </c>
      <c r="E16797" s="292">
        <v>7783</v>
      </c>
      <c r="F16797" s="213" t="s">
        <v>242</v>
      </c>
    </row>
    <row r="16798" spans="1:6" x14ac:dyDescent="0.3">
      <c r="A16798" s="213">
        <v>2016</v>
      </c>
      <c r="B16798" s="213" t="s">
        <v>93</v>
      </c>
      <c r="C16798" s="213" t="s">
        <v>140</v>
      </c>
      <c r="D16798" s="213" t="s">
        <v>56</v>
      </c>
      <c r="E16798" s="292">
        <v>1963</v>
      </c>
      <c r="F16798" s="213" t="s">
        <v>242</v>
      </c>
    </row>
    <row r="16799" spans="1:6" x14ac:dyDescent="0.3">
      <c r="A16799" s="213">
        <v>2016</v>
      </c>
      <c r="B16799" s="213" t="s">
        <v>93</v>
      </c>
      <c r="C16799" s="213" t="s">
        <v>140</v>
      </c>
      <c r="D16799" s="213" t="s">
        <v>29</v>
      </c>
      <c r="E16799" s="292">
        <v>2324</v>
      </c>
      <c r="F16799" s="213" t="s">
        <v>242</v>
      </c>
    </row>
    <row r="16800" spans="1:6" x14ac:dyDescent="0.3">
      <c r="A16800" s="213">
        <v>2016</v>
      </c>
      <c r="B16800" s="213" t="s">
        <v>93</v>
      </c>
      <c r="C16800" s="213" t="s">
        <v>140</v>
      </c>
      <c r="D16800" s="213" t="s">
        <v>40</v>
      </c>
      <c r="E16800" s="213">
        <v>174</v>
      </c>
      <c r="F16800" s="213" t="s">
        <v>242</v>
      </c>
    </row>
    <row r="16801" spans="1:6" x14ac:dyDescent="0.3">
      <c r="A16801" s="213">
        <v>2016</v>
      </c>
      <c r="B16801" s="213" t="s">
        <v>93</v>
      </c>
      <c r="C16801" s="213" t="s">
        <v>140</v>
      </c>
      <c r="D16801" s="213" t="s">
        <v>47</v>
      </c>
      <c r="E16801" s="292">
        <v>6115</v>
      </c>
      <c r="F16801" s="213" t="s">
        <v>242</v>
      </c>
    </row>
    <row r="16802" spans="1:6" x14ac:dyDescent="0.3">
      <c r="A16802" s="213">
        <v>2016</v>
      </c>
      <c r="B16802" s="213" t="s">
        <v>93</v>
      </c>
      <c r="C16802" s="213" t="s">
        <v>140</v>
      </c>
      <c r="D16802" s="213" t="s">
        <v>57</v>
      </c>
      <c r="E16802" s="292">
        <v>1156</v>
      </c>
      <c r="F16802" s="213" t="s">
        <v>242</v>
      </c>
    </row>
    <row r="16803" spans="1:6" x14ac:dyDescent="0.3">
      <c r="A16803" s="213">
        <v>2016</v>
      </c>
      <c r="B16803" s="213" t="s">
        <v>93</v>
      </c>
      <c r="C16803" s="213" t="s">
        <v>140</v>
      </c>
      <c r="D16803" s="213" t="s">
        <v>74</v>
      </c>
      <c r="E16803" s="292">
        <v>6007</v>
      </c>
      <c r="F16803" s="213" t="s">
        <v>242</v>
      </c>
    </row>
    <row r="16804" spans="1:6" x14ac:dyDescent="0.3">
      <c r="A16804" s="213">
        <v>2016</v>
      </c>
      <c r="B16804" s="213" t="s">
        <v>93</v>
      </c>
      <c r="C16804" s="213" t="s">
        <v>140</v>
      </c>
      <c r="D16804" s="213" t="s">
        <v>53</v>
      </c>
      <c r="E16804" s="213">
        <v>730</v>
      </c>
      <c r="F16804" s="213" t="s">
        <v>242</v>
      </c>
    </row>
    <row r="16805" spans="1:6" x14ac:dyDescent="0.3">
      <c r="A16805" s="213">
        <v>2016</v>
      </c>
      <c r="B16805" s="213" t="s">
        <v>93</v>
      </c>
      <c r="C16805" s="213" t="s">
        <v>140</v>
      </c>
      <c r="D16805" s="213" t="s">
        <v>284</v>
      </c>
      <c r="E16805" s="213">
        <v>149</v>
      </c>
      <c r="F16805" s="213" t="s">
        <v>242</v>
      </c>
    </row>
    <row r="16806" spans="1:6" x14ac:dyDescent="0.3">
      <c r="A16806" s="213">
        <v>2016</v>
      </c>
      <c r="B16806" s="213" t="s">
        <v>93</v>
      </c>
      <c r="C16806" s="213" t="s">
        <v>140</v>
      </c>
      <c r="D16806" s="213" t="s">
        <v>49</v>
      </c>
      <c r="E16806" s="213">
        <v>297</v>
      </c>
      <c r="F16806" s="213" t="s">
        <v>242</v>
      </c>
    </row>
    <row r="16807" spans="1:6" x14ac:dyDescent="0.3">
      <c r="A16807" s="213">
        <v>2016</v>
      </c>
      <c r="B16807" s="213" t="s">
        <v>93</v>
      </c>
      <c r="C16807" s="213" t="s">
        <v>140</v>
      </c>
      <c r="D16807" s="213" t="s">
        <v>33</v>
      </c>
      <c r="E16807" s="292">
        <v>1564</v>
      </c>
      <c r="F16807" s="213" t="s">
        <v>242</v>
      </c>
    </row>
    <row r="16808" spans="1:6" x14ac:dyDescent="0.3">
      <c r="A16808" s="213">
        <v>2016</v>
      </c>
      <c r="B16808" s="213" t="s">
        <v>93</v>
      </c>
      <c r="C16808" s="213" t="s">
        <v>140</v>
      </c>
      <c r="D16808" s="213" t="s">
        <v>60</v>
      </c>
      <c r="E16808" s="292">
        <v>2287</v>
      </c>
      <c r="F16808" s="213" t="s">
        <v>242</v>
      </c>
    </row>
    <row r="16809" spans="1:6" x14ac:dyDescent="0.3">
      <c r="A16809" s="213">
        <v>2016</v>
      </c>
      <c r="B16809" s="213" t="s">
        <v>93</v>
      </c>
      <c r="C16809" s="213" t="s">
        <v>140</v>
      </c>
      <c r="D16809" s="213" t="s">
        <v>25</v>
      </c>
      <c r="E16809" s="292">
        <v>5420</v>
      </c>
      <c r="F16809" s="213" t="s">
        <v>242</v>
      </c>
    </row>
    <row r="16810" spans="1:6" x14ac:dyDescent="0.3">
      <c r="A16810" s="213">
        <v>2016</v>
      </c>
      <c r="B16810" s="213" t="s">
        <v>93</v>
      </c>
      <c r="C16810" s="213" t="s">
        <v>140</v>
      </c>
      <c r="D16810" s="213" t="s">
        <v>7</v>
      </c>
      <c r="E16810" s="292">
        <v>6366</v>
      </c>
      <c r="F16810" s="213" t="s">
        <v>242</v>
      </c>
    </row>
    <row r="16811" spans="1:6" x14ac:dyDescent="0.3">
      <c r="A16811" s="213">
        <v>2016</v>
      </c>
      <c r="B16811" s="213" t="s">
        <v>93</v>
      </c>
      <c r="C16811" s="213" t="s">
        <v>140</v>
      </c>
      <c r="D16811" s="213" t="s">
        <v>51</v>
      </c>
      <c r="E16811" s="213">
        <v>261</v>
      </c>
      <c r="F16811" s="213" t="s">
        <v>242</v>
      </c>
    </row>
    <row r="16812" spans="1:6" x14ac:dyDescent="0.3">
      <c r="A16812" s="213">
        <v>2016</v>
      </c>
      <c r="B16812" s="213" t="s">
        <v>93</v>
      </c>
      <c r="C16812" s="213" t="s">
        <v>140</v>
      </c>
      <c r="D16812" s="213" t="s">
        <v>55</v>
      </c>
      <c r="E16812" s="213">
        <v>257</v>
      </c>
      <c r="F16812" s="213" t="s">
        <v>242</v>
      </c>
    </row>
    <row r="16813" spans="1:6" x14ac:dyDescent="0.3">
      <c r="A16813" s="213">
        <v>2016</v>
      </c>
      <c r="B16813" s="213" t="s">
        <v>93</v>
      </c>
      <c r="C16813" s="213" t="s">
        <v>140</v>
      </c>
      <c r="D16813" s="213" t="s">
        <v>36</v>
      </c>
      <c r="E16813" s="292">
        <v>1909</v>
      </c>
      <c r="F16813" s="213" t="s">
        <v>242</v>
      </c>
    </row>
    <row r="16814" spans="1:6" x14ac:dyDescent="0.3">
      <c r="A16814" s="213">
        <v>2016</v>
      </c>
      <c r="B16814" s="213" t="s">
        <v>93</v>
      </c>
      <c r="C16814" s="213" t="s">
        <v>140</v>
      </c>
      <c r="D16814" s="213" t="s">
        <v>285</v>
      </c>
      <c r="E16814" s="213">
        <v>113</v>
      </c>
      <c r="F16814" s="213" t="s">
        <v>242</v>
      </c>
    </row>
    <row r="16815" spans="1:6" x14ac:dyDescent="0.3">
      <c r="A16815" s="213">
        <v>2016</v>
      </c>
      <c r="B16815" s="213" t="s">
        <v>93</v>
      </c>
      <c r="C16815" s="213" t="s">
        <v>140</v>
      </c>
      <c r="D16815" s="213" t="s">
        <v>21</v>
      </c>
      <c r="E16815" s="292">
        <v>2246</v>
      </c>
      <c r="F16815" s="213" t="s">
        <v>242</v>
      </c>
    </row>
    <row r="16816" spans="1:6" x14ac:dyDescent="0.3">
      <c r="A16816" s="213">
        <v>2016</v>
      </c>
      <c r="B16816" s="213" t="s">
        <v>93</v>
      </c>
      <c r="C16816" s="213" t="s">
        <v>140</v>
      </c>
      <c r="D16816" s="213" t="s">
        <v>42</v>
      </c>
      <c r="E16816" s="213">
        <v>283</v>
      </c>
      <c r="F16816" s="213" t="s">
        <v>242</v>
      </c>
    </row>
    <row r="16817" spans="1:6" x14ac:dyDescent="0.3">
      <c r="A16817" s="213">
        <v>2016</v>
      </c>
      <c r="B16817" s="213" t="s">
        <v>93</v>
      </c>
      <c r="C16817" s="213" t="s">
        <v>140</v>
      </c>
      <c r="D16817" s="213" t="s">
        <v>286</v>
      </c>
      <c r="E16817" s="213">
        <v>234</v>
      </c>
      <c r="F16817" s="213" t="s">
        <v>242</v>
      </c>
    </row>
    <row r="16818" spans="1:6" x14ac:dyDescent="0.3">
      <c r="A16818" s="213">
        <v>2016</v>
      </c>
      <c r="B16818" s="213" t="s">
        <v>93</v>
      </c>
      <c r="C16818" s="213" t="s">
        <v>140</v>
      </c>
      <c r="D16818" s="213" t="s">
        <v>16</v>
      </c>
      <c r="E16818" s="292">
        <v>4814</v>
      </c>
      <c r="F16818" s="213" t="s">
        <v>242</v>
      </c>
    </row>
    <row r="16819" spans="1:6" x14ac:dyDescent="0.3">
      <c r="A16819" s="213">
        <v>2016</v>
      </c>
      <c r="B16819" s="213" t="s">
        <v>93</v>
      </c>
      <c r="C16819" s="213" t="s">
        <v>140</v>
      </c>
      <c r="D16819" s="213" t="s">
        <v>2</v>
      </c>
      <c r="E16819" s="292">
        <v>10659</v>
      </c>
      <c r="F16819" s="213" t="s">
        <v>242</v>
      </c>
    </row>
    <row r="16820" spans="1:6" x14ac:dyDescent="0.3">
      <c r="A16820" s="213">
        <v>2016</v>
      </c>
      <c r="B16820" s="213" t="s">
        <v>93</v>
      </c>
      <c r="C16820" s="213" t="s">
        <v>140</v>
      </c>
      <c r="D16820" s="213" t="s">
        <v>287</v>
      </c>
      <c r="E16820" s="213">
        <v>260</v>
      </c>
      <c r="F16820" s="213" t="s">
        <v>242</v>
      </c>
    </row>
    <row r="16821" spans="1:6" x14ac:dyDescent="0.3">
      <c r="A16821" s="213">
        <v>2016</v>
      </c>
      <c r="B16821" s="213" t="s">
        <v>93</v>
      </c>
      <c r="C16821" s="213" t="s">
        <v>140</v>
      </c>
      <c r="D16821" s="213" t="s">
        <v>288</v>
      </c>
      <c r="E16821" s="213">
        <v>345</v>
      </c>
      <c r="F16821" s="213" t="s">
        <v>242</v>
      </c>
    </row>
    <row r="16822" spans="1:6" x14ac:dyDescent="0.3">
      <c r="A16822" s="213">
        <v>2016</v>
      </c>
      <c r="B16822" s="213" t="s">
        <v>93</v>
      </c>
      <c r="C16822" s="213" t="s">
        <v>140</v>
      </c>
      <c r="D16822" s="213" t="s">
        <v>4</v>
      </c>
      <c r="E16822" s="292">
        <v>11420</v>
      </c>
      <c r="F16822" s="213" t="s">
        <v>242</v>
      </c>
    </row>
    <row r="16823" spans="1:6" x14ac:dyDescent="0.3">
      <c r="A16823" s="213">
        <v>2016</v>
      </c>
      <c r="B16823" s="213" t="s">
        <v>93</v>
      </c>
      <c r="C16823" s="213" t="s">
        <v>140</v>
      </c>
      <c r="D16823" s="213" t="s">
        <v>38</v>
      </c>
      <c r="E16823" s="213">
        <v>936</v>
      </c>
      <c r="F16823" s="213" t="s">
        <v>242</v>
      </c>
    </row>
    <row r="16824" spans="1:6" x14ac:dyDescent="0.3">
      <c r="A16824" s="213">
        <v>2016</v>
      </c>
      <c r="B16824" s="213" t="s">
        <v>93</v>
      </c>
      <c r="C16824" s="213" t="s">
        <v>140</v>
      </c>
      <c r="D16824" s="213" t="s">
        <v>275</v>
      </c>
      <c r="E16824" s="292">
        <v>1250</v>
      </c>
      <c r="F16824" s="213" t="s">
        <v>242</v>
      </c>
    </row>
    <row r="16825" spans="1:6" x14ac:dyDescent="0.3">
      <c r="A16825" s="213">
        <v>2016</v>
      </c>
      <c r="B16825" s="213" t="s">
        <v>93</v>
      </c>
      <c r="C16825" s="213" t="s">
        <v>140</v>
      </c>
      <c r="D16825" s="213" t="s">
        <v>8</v>
      </c>
      <c r="E16825" s="292">
        <v>3940</v>
      </c>
      <c r="F16825" s="213" t="s">
        <v>242</v>
      </c>
    </row>
    <row r="16826" spans="1:6" x14ac:dyDescent="0.3">
      <c r="A16826" s="213">
        <v>2016</v>
      </c>
      <c r="B16826" s="213" t="s">
        <v>93</v>
      </c>
      <c r="C16826" s="213" t="s">
        <v>140</v>
      </c>
      <c r="D16826" s="213" t="s">
        <v>289</v>
      </c>
      <c r="E16826" s="213">
        <v>186</v>
      </c>
      <c r="F16826" s="213" t="s">
        <v>242</v>
      </c>
    </row>
    <row r="16827" spans="1:6" x14ac:dyDescent="0.3">
      <c r="A16827" s="213">
        <v>2016</v>
      </c>
      <c r="B16827" s="213" t="s">
        <v>93</v>
      </c>
      <c r="C16827" s="213" t="s">
        <v>140</v>
      </c>
      <c r="D16827" s="213" t="s">
        <v>292</v>
      </c>
      <c r="E16827" s="213">
        <v>83</v>
      </c>
      <c r="F16827" s="213" t="s">
        <v>242</v>
      </c>
    </row>
    <row r="16828" spans="1:6" x14ac:dyDescent="0.3">
      <c r="A16828" s="213">
        <v>2016</v>
      </c>
      <c r="B16828" s="213" t="s">
        <v>93</v>
      </c>
      <c r="C16828" s="213" t="s">
        <v>140</v>
      </c>
      <c r="D16828" s="213" t="s">
        <v>78</v>
      </c>
      <c r="E16828" s="292">
        <v>6808</v>
      </c>
      <c r="F16828" s="213" t="s">
        <v>242</v>
      </c>
    </row>
    <row r="16829" spans="1:6" x14ac:dyDescent="0.3">
      <c r="A16829" s="213">
        <v>2016</v>
      </c>
      <c r="B16829" s="213" t="s">
        <v>93</v>
      </c>
      <c r="C16829" s="213" t="s">
        <v>140</v>
      </c>
      <c r="D16829" s="213" t="s">
        <v>27</v>
      </c>
      <c r="E16829" s="292">
        <v>4073</v>
      </c>
      <c r="F16829" s="213" t="s">
        <v>242</v>
      </c>
    </row>
    <row r="16830" spans="1:6" x14ac:dyDescent="0.3">
      <c r="A16830" s="213">
        <v>2016</v>
      </c>
      <c r="B16830" s="213" t="s">
        <v>93</v>
      </c>
      <c r="C16830" s="213" t="s">
        <v>140</v>
      </c>
      <c r="D16830" s="213" t="s">
        <v>13</v>
      </c>
      <c r="E16830" s="292">
        <v>2099</v>
      </c>
      <c r="F16830" s="213" t="s">
        <v>242</v>
      </c>
    </row>
    <row r="16831" spans="1:6" x14ac:dyDescent="0.3">
      <c r="A16831" s="213">
        <v>2016</v>
      </c>
      <c r="B16831" s="213" t="s">
        <v>93</v>
      </c>
      <c r="C16831" s="213" t="s">
        <v>140</v>
      </c>
      <c r="D16831" s="213" t="s">
        <v>70</v>
      </c>
      <c r="E16831" s="292">
        <v>5250</v>
      </c>
      <c r="F16831" s="213" t="s">
        <v>242</v>
      </c>
    </row>
    <row r="16832" spans="1:6" x14ac:dyDescent="0.3">
      <c r="A16832" s="213">
        <v>2016</v>
      </c>
      <c r="B16832" s="213" t="s">
        <v>93</v>
      </c>
      <c r="C16832" s="213" t="s">
        <v>140</v>
      </c>
      <c r="D16832" s="213" t="s">
        <v>72</v>
      </c>
      <c r="E16832" s="292">
        <v>1316</v>
      </c>
      <c r="F16832" s="213" t="s">
        <v>242</v>
      </c>
    </row>
    <row r="16833" spans="1:6" x14ac:dyDescent="0.3">
      <c r="A16833" s="213">
        <v>2016</v>
      </c>
      <c r="B16833" s="213" t="s">
        <v>93</v>
      </c>
      <c r="C16833" s="213" t="s">
        <v>140</v>
      </c>
      <c r="D16833" s="213" t="s">
        <v>276</v>
      </c>
      <c r="E16833" s="213">
        <v>558</v>
      </c>
      <c r="F16833" s="213" t="s">
        <v>242</v>
      </c>
    </row>
    <row r="16834" spans="1:6" x14ac:dyDescent="0.3">
      <c r="A16834" s="213">
        <v>2016</v>
      </c>
      <c r="B16834" s="213" t="s">
        <v>93</v>
      </c>
      <c r="C16834" s="213" t="s">
        <v>140</v>
      </c>
      <c r="D16834" s="213" t="s">
        <v>6</v>
      </c>
      <c r="E16834" s="292">
        <v>11884</v>
      </c>
      <c r="F16834" s="213" t="s">
        <v>242</v>
      </c>
    </row>
    <row r="16835" spans="1:6" x14ac:dyDescent="0.3">
      <c r="A16835" s="213">
        <v>2016</v>
      </c>
      <c r="B16835" s="213" t="s">
        <v>93</v>
      </c>
      <c r="C16835" s="213" t="s">
        <v>140</v>
      </c>
      <c r="D16835" s="213" t="s">
        <v>62</v>
      </c>
      <c r="E16835" s="292">
        <v>3629</v>
      </c>
      <c r="F16835" s="213" t="s">
        <v>242</v>
      </c>
    </row>
    <row r="16836" spans="1:6" x14ac:dyDescent="0.3">
      <c r="A16836" s="213">
        <v>2016</v>
      </c>
      <c r="B16836" s="213" t="s">
        <v>93</v>
      </c>
      <c r="C16836" s="213" t="s">
        <v>140</v>
      </c>
      <c r="D16836" s="213" t="s">
        <v>5</v>
      </c>
      <c r="E16836" s="292">
        <v>8374</v>
      </c>
      <c r="F16836" s="213" t="s">
        <v>242</v>
      </c>
    </row>
    <row r="16837" spans="1:6" x14ac:dyDescent="0.3">
      <c r="A16837" s="213">
        <v>2016</v>
      </c>
      <c r="B16837" s="213" t="s">
        <v>93</v>
      </c>
      <c r="C16837" s="213" t="s">
        <v>140</v>
      </c>
      <c r="D16837" s="213" t="s">
        <v>37</v>
      </c>
      <c r="E16837" s="213">
        <v>250</v>
      </c>
      <c r="F16837" s="213" t="s">
        <v>242</v>
      </c>
    </row>
    <row r="16838" spans="1:6" x14ac:dyDescent="0.3">
      <c r="A16838" s="213">
        <v>2016</v>
      </c>
      <c r="B16838" s="213" t="s">
        <v>93</v>
      </c>
      <c r="C16838" s="213" t="s">
        <v>140</v>
      </c>
      <c r="D16838" s="213" t="s">
        <v>76</v>
      </c>
      <c r="E16838" s="292">
        <v>5530</v>
      </c>
      <c r="F16838" s="213" t="s">
        <v>242</v>
      </c>
    </row>
    <row r="16839" spans="1:6" x14ac:dyDescent="0.3">
      <c r="A16839" s="213">
        <v>2016</v>
      </c>
      <c r="B16839" s="213" t="s">
        <v>93</v>
      </c>
      <c r="C16839" s="213" t="s">
        <v>140</v>
      </c>
      <c r="D16839" s="213" t="s">
        <v>63</v>
      </c>
      <c r="E16839" s="213">
        <v>969</v>
      </c>
      <c r="F16839" s="213" t="s">
        <v>242</v>
      </c>
    </row>
    <row r="16840" spans="1:6" x14ac:dyDescent="0.3">
      <c r="A16840" s="213">
        <v>2016</v>
      </c>
      <c r="B16840" s="213" t="s">
        <v>93</v>
      </c>
      <c r="C16840" s="213" t="s">
        <v>140</v>
      </c>
      <c r="D16840" s="213" t="s">
        <v>277</v>
      </c>
      <c r="E16840" s="213">
        <v>658</v>
      </c>
      <c r="F16840" s="213" t="s">
        <v>242</v>
      </c>
    </row>
    <row r="16841" spans="1:6" x14ac:dyDescent="0.3">
      <c r="A16841" s="213">
        <v>2016</v>
      </c>
      <c r="B16841" s="213" t="s">
        <v>93</v>
      </c>
      <c r="C16841" s="213" t="s">
        <v>140</v>
      </c>
      <c r="D16841" s="213" t="s">
        <v>43</v>
      </c>
      <c r="E16841" s="292">
        <v>1288</v>
      </c>
      <c r="F16841" s="213" t="s">
        <v>242</v>
      </c>
    </row>
    <row r="16842" spans="1:6" x14ac:dyDescent="0.3">
      <c r="A16842" s="213">
        <v>2016</v>
      </c>
      <c r="B16842" s="213" t="s">
        <v>93</v>
      </c>
      <c r="C16842" s="213" t="s">
        <v>140</v>
      </c>
      <c r="D16842" s="213" t="s">
        <v>65</v>
      </c>
      <c r="E16842" s="292">
        <v>1530</v>
      </c>
      <c r="F16842" s="213" t="s">
        <v>242</v>
      </c>
    </row>
    <row r="16843" spans="1:6" x14ac:dyDescent="0.3">
      <c r="A16843" s="213">
        <v>2016</v>
      </c>
      <c r="B16843" s="213" t="s">
        <v>93</v>
      </c>
      <c r="C16843" s="213" t="s">
        <v>140</v>
      </c>
      <c r="D16843" s="213" t="s">
        <v>22</v>
      </c>
      <c r="E16843" s="292">
        <v>2038</v>
      </c>
      <c r="F16843" s="213" t="s">
        <v>242</v>
      </c>
    </row>
    <row r="16844" spans="1:6" x14ac:dyDescent="0.3">
      <c r="A16844" s="213">
        <v>2016</v>
      </c>
      <c r="B16844" s="213" t="s">
        <v>93</v>
      </c>
      <c r="C16844" s="213" t="s">
        <v>140</v>
      </c>
      <c r="D16844" s="213" t="s">
        <v>61</v>
      </c>
      <c r="E16844" s="292">
        <v>1056</v>
      </c>
      <c r="F16844" s="213" t="s">
        <v>242</v>
      </c>
    </row>
    <row r="16845" spans="1:6" x14ac:dyDescent="0.3">
      <c r="A16845" s="213">
        <v>2016</v>
      </c>
      <c r="B16845" s="213" t="s">
        <v>93</v>
      </c>
      <c r="C16845" s="213" t="s">
        <v>140</v>
      </c>
      <c r="D16845" s="213" t="s">
        <v>23</v>
      </c>
      <c r="E16845" s="292">
        <v>2496</v>
      </c>
      <c r="F16845" s="213" t="s">
        <v>242</v>
      </c>
    </row>
    <row r="16846" spans="1:6" x14ac:dyDescent="0.3">
      <c r="A16846" s="213">
        <v>2016</v>
      </c>
      <c r="B16846" s="213" t="s">
        <v>93</v>
      </c>
      <c r="C16846" s="213" t="s">
        <v>140</v>
      </c>
      <c r="D16846" s="213" t="s">
        <v>12</v>
      </c>
      <c r="E16846" s="292">
        <v>1461</v>
      </c>
      <c r="F16846" s="213" t="s">
        <v>242</v>
      </c>
    </row>
    <row r="16847" spans="1:6" x14ac:dyDescent="0.3">
      <c r="A16847" s="213">
        <v>2016</v>
      </c>
      <c r="B16847" s="213" t="s">
        <v>93</v>
      </c>
      <c r="C16847" s="213" t="s">
        <v>140</v>
      </c>
      <c r="D16847" s="213" t="s">
        <v>278</v>
      </c>
      <c r="E16847" s="292">
        <v>3183</v>
      </c>
      <c r="F16847" s="213" t="s">
        <v>242</v>
      </c>
    </row>
    <row r="16848" spans="1:6" x14ac:dyDescent="0.3">
      <c r="A16848" s="213">
        <v>2016</v>
      </c>
      <c r="B16848" s="213" t="s">
        <v>93</v>
      </c>
      <c r="C16848" s="213" t="s">
        <v>140</v>
      </c>
      <c r="D16848" s="213" t="s">
        <v>19</v>
      </c>
      <c r="E16848" s="292">
        <v>2641</v>
      </c>
      <c r="F16848" s="213" t="s">
        <v>242</v>
      </c>
    </row>
    <row r="16849" spans="1:6" x14ac:dyDescent="0.3">
      <c r="A16849" s="213">
        <v>2016</v>
      </c>
      <c r="B16849" s="213" t="s">
        <v>93</v>
      </c>
      <c r="C16849" s="213" t="s">
        <v>140</v>
      </c>
      <c r="D16849" s="213" t="s">
        <v>45</v>
      </c>
      <c r="E16849" s="213">
        <v>636</v>
      </c>
      <c r="F16849" s="213" t="s">
        <v>242</v>
      </c>
    </row>
    <row r="16850" spans="1:6" x14ac:dyDescent="0.3">
      <c r="A16850" s="213">
        <v>2016</v>
      </c>
      <c r="B16850" s="213" t="s">
        <v>93</v>
      </c>
      <c r="C16850" s="213" t="s">
        <v>140</v>
      </c>
      <c r="D16850" s="213" t="s">
        <v>48</v>
      </c>
      <c r="E16850" s="292">
        <v>1857</v>
      </c>
      <c r="F16850" s="213" t="s">
        <v>242</v>
      </c>
    </row>
    <row r="16851" spans="1:6" x14ac:dyDescent="0.3">
      <c r="A16851" s="213">
        <v>2016</v>
      </c>
      <c r="B16851" s="213" t="s">
        <v>93</v>
      </c>
      <c r="C16851" s="213" t="s">
        <v>140</v>
      </c>
      <c r="D16851" s="213" t="s">
        <v>34</v>
      </c>
      <c r="E16851" s="213">
        <v>882</v>
      </c>
      <c r="F16851" s="213" t="s">
        <v>242</v>
      </c>
    </row>
    <row r="16852" spans="1:6" x14ac:dyDescent="0.3">
      <c r="A16852" s="213">
        <v>2016</v>
      </c>
      <c r="B16852" s="213" t="s">
        <v>93</v>
      </c>
      <c r="C16852" s="213" t="s">
        <v>140</v>
      </c>
      <c r="D16852" s="213" t="s">
        <v>3</v>
      </c>
      <c r="E16852" s="292">
        <v>10165</v>
      </c>
      <c r="F16852" s="213" t="s">
        <v>242</v>
      </c>
    </row>
    <row r="16853" spans="1:6" x14ac:dyDescent="0.3">
      <c r="A16853" s="213">
        <v>2016</v>
      </c>
      <c r="B16853" s="213" t="s">
        <v>93</v>
      </c>
      <c r="C16853" s="213" t="s">
        <v>140</v>
      </c>
      <c r="D16853" s="213" t="s">
        <v>80</v>
      </c>
      <c r="E16853" s="292">
        <v>3908</v>
      </c>
      <c r="F16853" s="213" t="s">
        <v>242</v>
      </c>
    </row>
    <row r="16854" spans="1:6" x14ac:dyDescent="0.3">
      <c r="A16854" s="213">
        <v>2016</v>
      </c>
      <c r="B16854" s="213" t="s">
        <v>93</v>
      </c>
      <c r="C16854" s="213" t="s">
        <v>140</v>
      </c>
      <c r="D16854" s="213" t="s">
        <v>39</v>
      </c>
      <c r="E16854" s="292">
        <v>1971</v>
      </c>
      <c r="F16854" s="213" t="s">
        <v>242</v>
      </c>
    </row>
    <row r="16855" spans="1:6" x14ac:dyDescent="0.3">
      <c r="A16855" s="213">
        <v>2016</v>
      </c>
      <c r="B16855" s="213" t="s">
        <v>93</v>
      </c>
      <c r="C16855" s="213" t="s">
        <v>140</v>
      </c>
      <c r="D16855" s="213" t="s">
        <v>14</v>
      </c>
      <c r="E16855" s="292">
        <v>6872</v>
      </c>
      <c r="F16855" s="213" t="s">
        <v>242</v>
      </c>
    </row>
    <row r="16856" spans="1:6" x14ac:dyDescent="0.3">
      <c r="A16856" s="213">
        <v>2016</v>
      </c>
      <c r="B16856" s="213" t="s">
        <v>93</v>
      </c>
      <c r="C16856" s="213" t="s">
        <v>140</v>
      </c>
      <c r="D16856" s="213" t="s">
        <v>68</v>
      </c>
      <c r="E16856" s="292">
        <v>1328</v>
      </c>
      <c r="F16856" s="213" t="s">
        <v>242</v>
      </c>
    </row>
    <row r="16857" spans="1:6" x14ac:dyDescent="0.3">
      <c r="A16857" s="213">
        <v>2016</v>
      </c>
      <c r="B16857" s="213" t="s">
        <v>93</v>
      </c>
      <c r="C16857" s="213" t="s">
        <v>140</v>
      </c>
      <c r="D16857" s="213" t="s">
        <v>69</v>
      </c>
      <c r="E16857" s="292">
        <v>1368</v>
      </c>
      <c r="F16857" s="213" t="s">
        <v>242</v>
      </c>
    </row>
    <row r="16858" spans="1:6" x14ac:dyDescent="0.3">
      <c r="A16858" s="213">
        <v>2016</v>
      </c>
      <c r="B16858" s="213" t="s">
        <v>93</v>
      </c>
      <c r="C16858" s="213" t="s">
        <v>140</v>
      </c>
      <c r="D16858" s="213" t="s">
        <v>50</v>
      </c>
      <c r="E16858" s="213">
        <v>306</v>
      </c>
      <c r="F16858" s="213" t="s">
        <v>242</v>
      </c>
    </row>
    <row r="16859" spans="1:6" x14ac:dyDescent="0.3">
      <c r="A16859" s="213">
        <v>2016</v>
      </c>
      <c r="B16859" s="213" t="s">
        <v>93</v>
      </c>
      <c r="C16859" s="213" t="s">
        <v>140</v>
      </c>
      <c r="D16859" s="213" t="s">
        <v>279</v>
      </c>
      <c r="E16859" s="213">
        <v>580</v>
      </c>
      <c r="F16859" s="213" t="s">
        <v>242</v>
      </c>
    </row>
    <row r="16860" spans="1:6" x14ac:dyDescent="0.3">
      <c r="A16860" s="213">
        <v>2016</v>
      </c>
      <c r="B16860" s="213" t="s">
        <v>93</v>
      </c>
      <c r="C16860" s="213" t="s">
        <v>140</v>
      </c>
      <c r="D16860" s="213" t="s">
        <v>24</v>
      </c>
      <c r="E16860" s="292">
        <v>6903</v>
      </c>
      <c r="F16860" s="213" t="s">
        <v>242</v>
      </c>
    </row>
    <row r="16861" spans="1:6" x14ac:dyDescent="0.3">
      <c r="A16861" s="213">
        <v>2016</v>
      </c>
      <c r="B16861" s="213" t="s">
        <v>93</v>
      </c>
      <c r="C16861" s="213" t="s">
        <v>140</v>
      </c>
      <c r="D16861" s="213" t="s">
        <v>9</v>
      </c>
      <c r="E16861" s="292">
        <v>4827</v>
      </c>
      <c r="F16861" s="213" t="s">
        <v>242</v>
      </c>
    </row>
    <row r="16862" spans="1:6" x14ac:dyDescent="0.3">
      <c r="A16862" s="213">
        <v>2016</v>
      </c>
      <c r="B16862" s="213" t="s">
        <v>93</v>
      </c>
      <c r="C16862" s="213" t="s">
        <v>140</v>
      </c>
      <c r="D16862" s="213" t="s">
        <v>67</v>
      </c>
      <c r="E16862" s="292">
        <v>1988</v>
      </c>
      <c r="F16862" s="213" t="s">
        <v>242</v>
      </c>
    </row>
    <row r="16863" spans="1:6" x14ac:dyDescent="0.3">
      <c r="A16863" s="213">
        <v>2016</v>
      </c>
      <c r="B16863" s="213" t="s">
        <v>93</v>
      </c>
      <c r="C16863" s="213" t="s">
        <v>140</v>
      </c>
      <c r="D16863" s="213" t="s">
        <v>28</v>
      </c>
      <c r="E16863" s="292">
        <v>3550</v>
      </c>
      <c r="F16863" s="213" t="s">
        <v>242</v>
      </c>
    </row>
    <row r="16864" spans="1:6" x14ac:dyDescent="0.3">
      <c r="A16864" s="213">
        <v>2016</v>
      </c>
      <c r="B16864" s="213" t="s">
        <v>93</v>
      </c>
      <c r="C16864" s="213" t="s">
        <v>140</v>
      </c>
      <c r="D16864" s="213" t="s">
        <v>31</v>
      </c>
      <c r="E16864" s="292">
        <v>2237</v>
      </c>
      <c r="F16864" s="213" t="s">
        <v>242</v>
      </c>
    </row>
    <row r="16865" spans="1:6" x14ac:dyDescent="0.3">
      <c r="A16865" s="213">
        <v>2016</v>
      </c>
      <c r="B16865" s="213" t="s">
        <v>93</v>
      </c>
      <c r="C16865" s="213" t="s">
        <v>140</v>
      </c>
      <c r="D16865" s="213" t="s">
        <v>64</v>
      </c>
      <c r="E16865" s="292">
        <v>3273</v>
      </c>
      <c r="F16865" s="213" t="s">
        <v>242</v>
      </c>
    </row>
    <row r="16866" spans="1:6" x14ac:dyDescent="0.3">
      <c r="A16866" s="213">
        <v>2016</v>
      </c>
      <c r="B16866" s="213" t="s">
        <v>93</v>
      </c>
      <c r="C16866" s="213" t="s">
        <v>140</v>
      </c>
      <c r="D16866" s="213" t="s">
        <v>290</v>
      </c>
      <c r="E16866" s="213">
        <v>198</v>
      </c>
      <c r="F16866" s="213" t="s">
        <v>242</v>
      </c>
    </row>
    <row r="16867" spans="1:6" x14ac:dyDescent="0.3">
      <c r="A16867" s="213">
        <v>2016</v>
      </c>
      <c r="B16867" s="213" t="s">
        <v>93</v>
      </c>
      <c r="C16867" s="213" t="s">
        <v>140</v>
      </c>
      <c r="D16867" s="213" t="s">
        <v>280</v>
      </c>
      <c r="E16867" s="292">
        <v>1039</v>
      </c>
      <c r="F16867" s="213" t="s">
        <v>242</v>
      </c>
    </row>
    <row r="16868" spans="1:6" x14ac:dyDescent="0.3">
      <c r="A16868" s="213">
        <v>2016</v>
      </c>
      <c r="B16868" s="213" t="s">
        <v>93</v>
      </c>
      <c r="C16868" s="213" t="s">
        <v>140</v>
      </c>
      <c r="D16868" s="213" t="s">
        <v>73</v>
      </c>
      <c r="E16868" s="292">
        <v>5555</v>
      </c>
      <c r="F16868" s="213" t="s">
        <v>242</v>
      </c>
    </row>
    <row r="16869" spans="1:6" x14ac:dyDescent="0.3">
      <c r="A16869" s="213">
        <v>2016</v>
      </c>
      <c r="B16869" s="213" t="s">
        <v>93</v>
      </c>
      <c r="C16869" s="213" t="s">
        <v>140</v>
      </c>
      <c r="D16869" s="213" t="s">
        <v>26</v>
      </c>
      <c r="E16869" s="292">
        <v>2617</v>
      </c>
      <c r="F16869" s="213" t="s">
        <v>242</v>
      </c>
    </row>
    <row r="16870" spans="1:6" x14ac:dyDescent="0.3">
      <c r="A16870" s="213">
        <v>2016</v>
      </c>
      <c r="B16870" s="213" t="s">
        <v>93</v>
      </c>
      <c r="C16870" s="213" t="s">
        <v>140</v>
      </c>
      <c r="D16870" s="213" t="s">
        <v>32</v>
      </c>
      <c r="E16870" s="292">
        <v>2307</v>
      </c>
      <c r="F16870" s="213" t="s">
        <v>242</v>
      </c>
    </row>
    <row r="16871" spans="1:6" x14ac:dyDescent="0.3">
      <c r="A16871" s="213">
        <v>2016</v>
      </c>
      <c r="B16871" s="213" t="s">
        <v>93</v>
      </c>
      <c r="C16871" s="213" t="s">
        <v>140</v>
      </c>
      <c r="D16871" s="213" t="s">
        <v>46</v>
      </c>
      <c r="E16871" s="292">
        <v>5148</v>
      </c>
      <c r="F16871" s="213" t="s">
        <v>242</v>
      </c>
    </row>
    <row r="16872" spans="1:6" x14ac:dyDescent="0.3">
      <c r="A16872" s="213">
        <v>2016</v>
      </c>
      <c r="B16872" s="213" t="s">
        <v>93</v>
      </c>
      <c r="C16872" s="213" t="s">
        <v>140</v>
      </c>
      <c r="D16872" s="213" t="s">
        <v>75</v>
      </c>
      <c r="E16872" s="292">
        <v>3823</v>
      </c>
      <c r="F16872" s="213" t="s">
        <v>242</v>
      </c>
    </row>
    <row r="16873" spans="1:6" x14ac:dyDescent="0.3">
      <c r="A16873" s="213">
        <v>2016</v>
      </c>
      <c r="B16873" s="213" t="s">
        <v>93</v>
      </c>
      <c r="C16873" s="213" t="s">
        <v>140</v>
      </c>
      <c r="D16873" s="213" t="s">
        <v>10</v>
      </c>
      <c r="E16873" s="292">
        <v>8953</v>
      </c>
      <c r="F16873" s="213" t="s">
        <v>242</v>
      </c>
    </row>
    <row r="16874" spans="1:6" x14ac:dyDescent="0.3">
      <c r="A16874" s="213">
        <v>2016</v>
      </c>
      <c r="B16874" s="213" t="s">
        <v>93</v>
      </c>
      <c r="C16874" s="213" t="s">
        <v>140</v>
      </c>
      <c r="D16874" s="213" t="s">
        <v>291</v>
      </c>
      <c r="E16874" s="213">
        <v>920</v>
      </c>
      <c r="F16874" s="213" t="s">
        <v>242</v>
      </c>
    </row>
    <row r="16875" spans="1:6" x14ac:dyDescent="0.3">
      <c r="A16875" s="213">
        <v>2016</v>
      </c>
      <c r="B16875" s="213" t="s">
        <v>93</v>
      </c>
      <c r="C16875" s="213" t="s">
        <v>140</v>
      </c>
      <c r="D16875" s="213" t="s">
        <v>15</v>
      </c>
      <c r="E16875" s="292">
        <v>7018</v>
      </c>
      <c r="F16875" s="213" t="s">
        <v>242</v>
      </c>
    </row>
    <row r="16876" spans="1:6" x14ac:dyDescent="0.3">
      <c r="A16876" s="213">
        <v>2016</v>
      </c>
      <c r="B16876" s="213" t="s">
        <v>93</v>
      </c>
      <c r="C16876" s="213" t="s">
        <v>140</v>
      </c>
      <c r="D16876" s="213" t="s">
        <v>18</v>
      </c>
      <c r="E16876" s="292">
        <v>7834</v>
      </c>
      <c r="F16876" s="213" t="s">
        <v>242</v>
      </c>
    </row>
    <row r="16877" spans="1:6" x14ac:dyDescent="0.3">
      <c r="A16877" s="213">
        <v>2016</v>
      </c>
      <c r="B16877" s="213" t="s">
        <v>93</v>
      </c>
      <c r="C16877" s="213" t="s">
        <v>140</v>
      </c>
      <c r="D16877" s="213" t="s">
        <v>77</v>
      </c>
      <c r="E16877" s="292">
        <v>2818</v>
      </c>
      <c r="F16877" s="213" t="s">
        <v>242</v>
      </c>
    </row>
    <row r="16878" spans="1:6" x14ac:dyDescent="0.3">
      <c r="A16878" s="213">
        <v>2016</v>
      </c>
      <c r="B16878" s="213" t="s">
        <v>93</v>
      </c>
      <c r="C16878" s="213" t="s">
        <v>140</v>
      </c>
      <c r="D16878" s="213" t="s">
        <v>44</v>
      </c>
      <c r="E16878" s="213">
        <v>506</v>
      </c>
      <c r="F16878" s="213" t="s">
        <v>242</v>
      </c>
    </row>
    <row r="16879" spans="1:6" x14ac:dyDescent="0.3">
      <c r="A16879" s="213">
        <v>2016</v>
      </c>
      <c r="B16879" s="213" t="s">
        <v>93</v>
      </c>
      <c r="C16879" s="213" t="s">
        <v>140</v>
      </c>
      <c r="D16879" s="213" t="s">
        <v>71</v>
      </c>
      <c r="E16879" s="292">
        <v>2801</v>
      </c>
      <c r="F16879" s="213" t="s">
        <v>242</v>
      </c>
    </row>
    <row r="16880" spans="1:6" x14ac:dyDescent="0.3">
      <c r="A16880" s="213">
        <v>2016</v>
      </c>
      <c r="B16880" s="213" t="s">
        <v>93</v>
      </c>
      <c r="C16880" s="213" t="s">
        <v>140</v>
      </c>
      <c r="D16880" s="213" t="s">
        <v>52</v>
      </c>
      <c r="E16880" s="213">
        <v>649</v>
      </c>
      <c r="F16880" s="213" t="s">
        <v>242</v>
      </c>
    </row>
    <row r="16881" spans="1:6" x14ac:dyDescent="0.3">
      <c r="A16881" s="213">
        <v>2016</v>
      </c>
      <c r="B16881" s="213" t="s">
        <v>93</v>
      </c>
      <c r="C16881" s="213" t="s">
        <v>140</v>
      </c>
      <c r="D16881" s="213" t="s">
        <v>20</v>
      </c>
      <c r="E16881" s="292">
        <v>4196</v>
      </c>
      <c r="F16881" s="213" t="s">
        <v>242</v>
      </c>
    </row>
    <row r="16882" spans="1:6" x14ac:dyDescent="0.3">
      <c r="A16882" s="213">
        <v>2016</v>
      </c>
      <c r="B16882" s="213" t="s">
        <v>93</v>
      </c>
      <c r="C16882" s="213" t="s">
        <v>140</v>
      </c>
      <c r="D16882" s="213" t="s">
        <v>95</v>
      </c>
      <c r="E16882" s="292">
        <v>7355</v>
      </c>
      <c r="F16882" s="213" t="s">
        <v>242</v>
      </c>
    </row>
    <row r="16883" spans="1:6" x14ac:dyDescent="0.3">
      <c r="A16883" s="213">
        <v>2016</v>
      </c>
      <c r="B16883" s="213" t="s">
        <v>93</v>
      </c>
      <c r="C16883" s="213" t="s">
        <v>140</v>
      </c>
      <c r="D16883" s="213" t="s">
        <v>30</v>
      </c>
      <c r="E16883" s="213">
        <v>942</v>
      </c>
      <c r="F16883" s="213" t="s">
        <v>242</v>
      </c>
    </row>
    <row r="16884" spans="1:6" x14ac:dyDescent="0.3">
      <c r="A16884" s="213">
        <v>2016</v>
      </c>
      <c r="B16884" s="213" t="s">
        <v>93</v>
      </c>
      <c r="C16884" s="213" t="s">
        <v>140</v>
      </c>
      <c r="D16884" s="213" t="s">
        <v>58</v>
      </c>
      <c r="E16884" s="213">
        <v>320</v>
      </c>
      <c r="F16884" s="213" t="s">
        <v>242</v>
      </c>
    </row>
    <row r="16885" spans="1:6" x14ac:dyDescent="0.3">
      <c r="A16885" s="213">
        <v>2016</v>
      </c>
      <c r="B16885" s="213" t="s">
        <v>93</v>
      </c>
      <c r="C16885" s="213" t="s">
        <v>140</v>
      </c>
      <c r="D16885" s="213" t="s">
        <v>281</v>
      </c>
      <c r="E16885" s="292">
        <v>20949</v>
      </c>
      <c r="F16885" s="213" t="s">
        <v>242</v>
      </c>
    </row>
    <row r="16886" spans="1:6" x14ac:dyDescent="0.3">
      <c r="A16886" s="213">
        <v>2016</v>
      </c>
      <c r="B16886" s="213" t="s">
        <v>93</v>
      </c>
      <c r="C16886" s="213" t="s">
        <v>140</v>
      </c>
      <c r="D16886" s="213" t="s">
        <v>54</v>
      </c>
      <c r="E16886" s="213">
        <v>128</v>
      </c>
      <c r="F16886" s="213" t="s">
        <v>242</v>
      </c>
    </row>
    <row r="16887" spans="1:6" x14ac:dyDescent="0.3">
      <c r="A16887" s="213">
        <v>2016</v>
      </c>
      <c r="B16887" s="213" t="s">
        <v>93</v>
      </c>
      <c r="C16887" s="213" t="s">
        <v>140</v>
      </c>
      <c r="D16887" s="213" t="s">
        <v>282</v>
      </c>
      <c r="E16887" s="292">
        <v>1422</v>
      </c>
      <c r="F16887" s="213" t="s">
        <v>242</v>
      </c>
    </row>
    <row r="16888" spans="1:6" x14ac:dyDescent="0.3">
      <c r="A16888" s="213">
        <v>2016</v>
      </c>
      <c r="B16888" s="213" t="s">
        <v>93</v>
      </c>
      <c r="C16888" s="213" t="s">
        <v>140</v>
      </c>
      <c r="D16888" s="213" t="s">
        <v>145</v>
      </c>
      <c r="E16888" s="292">
        <v>88145</v>
      </c>
      <c r="F16888" s="213" t="s">
        <v>242</v>
      </c>
    </row>
    <row r="16889" spans="1:6" x14ac:dyDescent="0.3">
      <c r="A16889" s="213">
        <v>2016</v>
      </c>
      <c r="B16889" s="213" t="s">
        <v>93</v>
      </c>
      <c r="C16889" s="213" t="s">
        <v>140</v>
      </c>
      <c r="D16889" s="213" t="s">
        <v>146</v>
      </c>
      <c r="E16889" s="292">
        <v>47939</v>
      </c>
      <c r="F16889" s="213" t="s">
        <v>242</v>
      </c>
    </row>
    <row r="16890" spans="1:6" x14ac:dyDescent="0.3">
      <c r="A16890" s="213">
        <v>2016</v>
      </c>
      <c r="B16890" s="213" t="s">
        <v>93</v>
      </c>
      <c r="C16890" s="213" t="s">
        <v>140</v>
      </c>
      <c r="D16890" s="213" t="s">
        <v>147</v>
      </c>
      <c r="E16890" s="292">
        <v>107684</v>
      </c>
      <c r="F16890" s="213" t="s">
        <v>242</v>
      </c>
    </row>
  </sheetData>
  <phoneticPr fontId="10" type="noConversion"/>
  <pageMargins left="0.75" right="0.75" top="1" bottom="1" header="0.5" footer="0.5"/>
  <pageSetup paperSize="9" orientation="portrait" verticalDpi="4"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
  <sheetViews>
    <sheetView topLeftCell="A25" zoomScale="80" zoomScaleNormal="80" workbookViewId="0">
      <selection activeCell="T49" sqref="T49"/>
    </sheetView>
  </sheetViews>
  <sheetFormatPr defaultRowHeight="13.2" x14ac:dyDescent="0.25"/>
  <cols>
    <col min="1" max="16384" width="8.88671875" style="29"/>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
  <sheetViews>
    <sheetView topLeftCell="A13" zoomScale="90" zoomScaleNormal="90" workbookViewId="0">
      <selection activeCell="T49" sqref="T49"/>
    </sheetView>
  </sheetViews>
  <sheetFormatPr defaultRowHeight="13.2" x14ac:dyDescent="0.25"/>
  <cols>
    <col min="1" max="16384" width="8.88671875" style="29"/>
  </cols>
  <sheetData/>
  <pageMargins left="0.7" right="0.7" top="0.75" bottom="0.75" header="0.3" footer="0.3"/>
  <pageSetup paperSize="9" scale="83" orientation="landscape"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AG153"/>
  <sheetViews>
    <sheetView topLeftCell="A28" workbookViewId="0">
      <selection activeCell="T49" sqref="T49"/>
    </sheetView>
  </sheetViews>
  <sheetFormatPr defaultRowHeight="13.2" x14ac:dyDescent="0.25"/>
  <cols>
    <col min="1" max="1" width="28.109375" style="25" bestFit="1" customWidth="1"/>
    <col min="2" max="2" width="16" style="25" customWidth="1"/>
    <col min="3" max="3" width="16.44140625" style="25" customWidth="1"/>
    <col min="4" max="4" width="8.88671875" style="25"/>
    <col min="5" max="29" width="8.88671875" style="25" customWidth="1"/>
    <col min="30" max="30" width="8.88671875" style="25"/>
    <col min="31" max="37" width="10.44140625" style="25" bestFit="1" customWidth="1"/>
    <col min="38" max="16384" width="8.88671875" style="25"/>
  </cols>
  <sheetData>
    <row r="2" spans="1:3" x14ac:dyDescent="0.25">
      <c r="B2" s="25" t="s">
        <v>136</v>
      </c>
      <c r="C2" s="25" t="s">
        <v>137</v>
      </c>
    </row>
    <row r="3" spans="1:3" x14ac:dyDescent="0.25">
      <c r="A3" s="25" t="s">
        <v>1</v>
      </c>
      <c r="B3" s="25">
        <f>VLOOKUP(A3,'PIVOT (QR)'!$A$5:$T$1216,20,FALSE)</f>
        <v>5</v>
      </c>
      <c r="C3" s="25">
        <f ca="1">VLOOKUP(A3,'PIVOT (YR)'!$A$5:$G$1345,7,FALSE)</f>
        <v>5</v>
      </c>
    </row>
    <row r="4" spans="1:3" x14ac:dyDescent="0.25">
      <c r="A4" s="25" t="s">
        <v>108</v>
      </c>
      <c r="B4" s="25">
        <f>VLOOKUP(A4,'PIVOT (QR)'!$A$5:$T$1216,20,FALSE)</f>
        <v>100</v>
      </c>
      <c r="C4" s="25">
        <f ca="1">VLOOKUP(A4,'PIVOT (YR)'!$A$5:$G$1345,7,FALSE)</f>
        <v>106</v>
      </c>
    </row>
    <row r="5" spans="1:3" x14ac:dyDescent="0.25">
      <c r="A5" s="25" t="s">
        <v>81</v>
      </c>
      <c r="B5" s="25">
        <f>VLOOKUP(A5,'PIVOT (QR)'!$A$5:$T$1216,20,FALSE)</f>
        <v>101</v>
      </c>
      <c r="C5" s="25">
        <f ca="1">VLOOKUP(A5,'PIVOT (YR)'!$A$5:$G$1345,7,FALSE)</f>
        <v>107</v>
      </c>
    </row>
    <row r="6" spans="1:3" x14ac:dyDescent="0.25">
      <c r="A6" s="25" t="s">
        <v>109</v>
      </c>
      <c r="B6" s="25">
        <f>VLOOKUP(A6,'PIVOT (QR)'!$A$5:$T$1216,20,FALSE)</f>
        <v>188</v>
      </c>
      <c r="C6" s="25">
        <f ca="1">VLOOKUP(A6,'PIVOT (YR)'!$A$5:$G$1345,7,FALSE)</f>
        <v>207</v>
      </c>
    </row>
    <row r="7" spans="1:3" x14ac:dyDescent="0.25">
      <c r="A7" s="25" t="s">
        <v>82</v>
      </c>
      <c r="B7" s="25">
        <f>VLOOKUP(A7,'PIVOT (QR)'!$A$5:$T$1216,20,FALSE)</f>
        <v>189</v>
      </c>
      <c r="C7" s="25">
        <f ca="1">VLOOKUP(A7,'PIVOT (YR)'!$A$5:$G$1345,7,FALSE)</f>
        <v>208</v>
      </c>
    </row>
    <row r="8" spans="1:3" x14ac:dyDescent="0.25">
      <c r="A8" s="25" t="s">
        <v>110</v>
      </c>
      <c r="B8" s="25">
        <f>VLOOKUP(A8,'PIVOT (QR)'!$A$5:$T$1216,20,FALSE)</f>
        <v>284</v>
      </c>
      <c r="C8" s="25">
        <f ca="1">VLOOKUP(A8,'PIVOT (YR)'!$A$5:$G$1345,7,FALSE)</f>
        <v>308</v>
      </c>
    </row>
    <row r="9" spans="1:3" x14ac:dyDescent="0.25">
      <c r="A9" s="25" t="s">
        <v>83</v>
      </c>
      <c r="B9" s="25">
        <f>VLOOKUP(A9,'PIVOT (QR)'!$A$5:$T$1216,20,FALSE)</f>
        <v>285</v>
      </c>
      <c r="C9" s="25">
        <f ca="1">VLOOKUP(A9,'PIVOT (YR)'!$A$5:$G$1345,7,FALSE)</f>
        <v>309</v>
      </c>
    </row>
    <row r="10" spans="1:3" x14ac:dyDescent="0.25">
      <c r="A10" s="25" t="s">
        <v>111</v>
      </c>
      <c r="B10" s="25">
        <f>VLOOKUP(A10,'PIVOT (QR)'!$A$5:$T$1216,20,FALSE)</f>
        <v>356</v>
      </c>
      <c r="C10" s="25">
        <f ca="1">VLOOKUP(A10,'PIVOT (YR)'!$A$5:$G$1345,7,FALSE)</f>
        <v>393</v>
      </c>
    </row>
    <row r="11" spans="1:3" x14ac:dyDescent="0.25">
      <c r="A11" s="25" t="s">
        <v>85</v>
      </c>
      <c r="B11" s="25">
        <f>VLOOKUP(A11,'PIVOT (QR)'!$A$5:$T$1216,20,FALSE)</f>
        <v>357</v>
      </c>
      <c r="C11" s="25">
        <f ca="1">VLOOKUP(A11,'PIVOT (YR)'!$A$5:$G$1345,7,FALSE)</f>
        <v>394</v>
      </c>
    </row>
    <row r="12" spans="1:3" x14ac:dyDescent="0.25">
      <c r="A12" s="25" t="s">
        <v>112</v>
      </c>
      <c r="B12" s="25">
        <f>VLOOKUP(A12,'PIVOT (QR)'!$A$5:$T$1216,20,FALSE)</f>
        <v>452</v>
      </c>
      <c r="C12" s="25">
        <f ca="1">VLOOKUP(A12,'PIVOT (YR)'!$A$5:$G$1345,7,FALSE)</f>
        <v>495</v>
      </c>
    </row>
    <row r="13" spans="1:3" x14ac:dyDescent="0.25">
      <c r="A13" s="25" t="s">
        <v>84</v>
      </c>
      <c r="B13" s="25">
        <f>VLOOKUP(A13,'PIVOT (QR)'!$A$5:$T$1216,20,FALSE)</f>
        <v>453</v>
      </c>
      <c r="C13" s="25">
        <f ca="1">VLOOKUP(A13,'PIVOT (YR)'!$A$5:$G$1345,7,FALSE)</f>
        <v>496</v>
      </c>
    </row>
    <row r="14" spans="1:3" x14ac:dyDescent="0.25">
      <c r="A14" s="25" t="s">
        <v>113</v>
      </c>
      <c r="B14" s="25">
        <f>VLOOKUP(A14,'PIVOT (QR)'!$A$5:$T$1216,20,FALSE)</f>
        <v>507</v>
      </c>
      <c r="C14" s="25">
        <f ca="1">VLOOKUP(A14,'PIVOT (YR)'!$A$5:$G$1345,7,FALSE)</f>
        <v>566</v>
      </c>
    </row>
    <row r="15" spans="1:3" x14ac:dyDescent="0.25">
      <c r="A15" s="25" t="s">
        <v>86</v>
      </c>
      <c r="B15" s="25">
        <f>VLOOKUP(A15,'PIVOT (QR)'!$A$5:$T$1216,20,FALSE)</f>
        <v>508</v>
      </c>
      <c r="C15" s="25">
        <f ca="1">VLOOKUP(A15,'PIVOT (YR)'!$A$5:$G$1345,7,FALSE)</f>
        <v>567</v>
      </c>
    </row>
    <row r="16" spans="1:3" x14ac:dyDescent="0.25">
      <c r="A16" s="25" t="s">
        <v>114</v>
      </c>
      <c r="B16" s="25">
        <f>VLOOKUP(A16,'PIVOT (QR)'!$A$5:$T$1216,20,FALSE)</f>
        <v>599</v>
      </c>
      <c r="C16" s="25">
        <f ca="1">VLOOKUP(A16,'PIVOT (YR)'!$A$5:$G$1345,7,FALSE)</f>
        <v>665</v>
      </c>
    </row>
    <row r="17" spans="1:33" x14ac:dyDescent="0.25">
      <c r="A17" s="25" t="s">
        <v>87</v>
      </c>
      <c r="B17" s="25">
        <f>VLOOKUP(A17,'PIVOT (QR)'!$A$5:$T$1216,20,FALSE)</f>
        <v>600</v>
      </c>
      <c r="C17" s="25">
        <f ca="1">VLOOKUP(A17,'PIVOT (YR)'!$A$5:$G$1345,7,FALSE)</f>
        <v>666</v>
      </c>
    </row>
    <row r="18" spans="1:33" x14ac:dyDescent="0.25">
      <c r="A18" s="25" t="s">
        <v>115</v>
      </c>
      <c r="B18" s="25">
        <f>VLOOKUP(A18,'PIVOT (QR)'!$A$5:$T$1216,20,FALSE)</f>
        <v>700</v>
      </c>
      <c r="C18" s="25">
        <f ca="1">VLOOKUP(A18,'PIVOT (YR)'!$A$5:$G$1345,7,FALSE)</f>
        <v>768</v>
      </c>
    </row>
    <row r="19" spans="1:33" x14ac:dyDescent="0.25">
      <c r="A19" s="25" t="s">
        <v>88</v>
      </c>
      <c r="B19" s="25">
        <f>VLOOKUP(A19,'PIVOT (QR)'!$A$5:$T$1216,20,FALSE)</f>
        <v>701</v>
      </c>
      <c r="C19" s="25">
        <f ca="1">VLOOKUP(A19,'PIVOT (YR)'!$A$5:$G$1345,7,FALSE)</f>
        <v>769</v>
      </c>
    </row>
    <row r="20" spans="1:33" x14ac:dyDescent="0.25">
      <c r="A20" s="25" t="s">
        <v>116</v>
      </c>
      <c r="B20" s="25">
        <f>VLOOKUP(A20,'PIVOT (QR)'!$A$5:$T$1216,20,FALSE)</f>
        <v>788</v>
      </c>
      <c r="C20" s="25">
        <f ca="1">VLOOKUP(A20,'PIVOT (YR)'!$A$5:$G$1345,7,FALSE)</f>
        <v>869</v>
      </c>
    </row>
    <row r="21" spans="1:33" x14ac:dyDescent="0.25">
      <c r="A21" s="25" t="s">
        <v>89</v>
      </c>
      <c r="B21" s="25">
        <f>VLOOKUP(A21,'PIVOT (QR)'!$A$5:$T$1216,20,FALSE)</f>
        <v>789</v>
      </c>
      <c r="C21" s="25">
        <f ca="1">VLOOKUP(A21,'PIVOT (YR)'!$A$5:$G$1345,7,FALSE)</f>
        <v>870</v>
      </c>
    </row>
    <row r="22" spans="1:33" x14ac:dyDescent="0.25">
      <c r="A22" s="25" t="s">
        <v>117</v>
      </c>
      <c r="B22" s="25">
        <f>VLOOKUP(A22,'PIVOT (QR)'!$A$5:$T$1216,20,FALSE)</f>
        <v>861</v>
      </c>
      <c r="C22" s="25">
        <f ca="1">VLOOKUP(A22,'PIVOT (YR)'!$A$5:$G$1345,7,FALSE)</f>
        <v>952</v>
      </c>
    </row>
    <row r="23" spans="1:33" x14ac:dyDescent="0.25">
      <c r="A23" s="25" t="s">
        <v>90</v>
      </c>
      <c r="B23" s="25">
        <f>VLOOKUP(A23,'PIVOT (QR)'!$A$5:$T$1216,20,FALSE)</f>
        <v>862</v>
      </c>
      <c r="C23" s="25">
        <f ca="1">VLOOKUP(A23,'PIVOT (YR)'!$A$5:$G$1345,7,FALSE)</f>
        <v>953</v>
      </c>
    </row>
    <row r="24" spans="1:33" x14ac:dyDescent="0.25">
      <c r="A24" s="25" t="s">
        <v>118</v>
      </c>
      <c r="B24" s="25">
        <f>VLOOKUP(A24,'PIVOT (QR)'!$A$5:$T$1216,20,FALSE)</f>
        <v>950</v>
      </c>
      <c r="C24" s="25">
        <f ca="1">VLOOKUP(A24,'PIVOT (YR)'!$A$5:$G$1345,7,FALSE)</f>
        <v>1053</v>
      </c>
    </row>
    <row r="25" spans="1:33" x14ac:dyDescent="0.25">
      <c r="A25" s="25" t="s">
        <v>91</v>
      </c>
      <c r="B25" s="25">
        <f>VLOOKUP(A25,'PIVOT (QR)'!$A$5:$T$1216,20,FALSE)</f>
        <v>951</v>
      </c>
      <c r="C25" s="25">
        <f ca="1">VLOOKUP(A25,'PIVOT (YR)'!$A$5:$G$1345,7,FALSE)</f>
        <v>1054</v>
      </c>
    </row>
    <row r="26" spans="1:33" x14ac:dyDescent="0.25">
      <c r="A26" s="25" t="s">
        <v>119</v>
      </c>
      <c r="B26" s="25">
        <f>VLOOKUP(A26,'PIVOT (QR)'!$A$5:$T$1216,20,FALSE)</f>
        <v>1040</v>
      </c>
      <c r="C26" s="25">
        <f ca="1">VLOOKUP(A26,'PIVOT (YR)'!$A$5:$G$1345,7,FALSE)</f>
        <v>1154</v>
      </c>
    </row>
    <row r="27" spans="1:33" x14ac:dyDescent="0.25">
      <c r="A27" s="25" t="s">
        <v>293</v>
      </c>
      <c r="B27" s="25">
        <f>VLOOKUP(A27,'PIVOT (QR)'!$A$5:$T$1216,20,FALSE)</f>
        <v>1144</v>
      </c>
      <c r="C27" s="25">
        <f ca="1">VLOOKUP(A27,'PIVOT (YR)'!$A$5:$G$1345,7,FALSE)</f>
        <v>1259</v>
      </c>
    </row>
    <row r="28" spans="1:33" x14ac:dyDescent="0.25">
      <c r="A28" s="25" t="s">
        <v>296</v>
      </c>
      <c r="B28" s="25">
        <f>VLOOKUP(A28,'PIVOT (QR)'!$A$5:$T$1216,20,FALSE)</f>
        <v>1215</v>
      </c>
      <c r="C28" s="25">
        <f ca="1">VLOOKUP(A28,'PIVOT (YR)'!$A$5:$G$1345,7,FALSE)</f>
        <v>1345</v>
      </c>
    </row>
    <row r="29" spans="1:33" x14ac:dyDescent="0.25">
      <c r="A29" s="25" t="s">
        <v>140</v>
      </c>
      <c r="B29" s="25">
        <f>VLOOKUP(A29,'PIVOT (QR)'!$A$5:$T$1216,20,FALSE)</f>
        <v>1041</v>
      </c>
      <c r="C29" s="25">
        <f ca="1">VLOOKUP(A29,'PIVOT (YR)'!$A$5:$G$1345,7,FALSE)</f>
        <v>1155</v>
      </c>
    </row>
    <row r="30" spans="1:33" x14ac:dyDescent="0.25">
      <c r="A30" s="25" t="s">
        <v>142</v>
      </c>
      <c r="B30" s="25">
        <f>VLOOKUP(A30,'PIVOT (QR)'!$A$5:$T$1216,20,FALSE)</f>
        <v>1143</v>
      </c>
      <c r="C30" s="25">
        <f ca="1">VLOOKUP(A30,'PIVOT (YR)'!$A$5:$G$1345,7,FALSE)</f>
        <v>1258</v>
      </c>
    </row>
    <row r="31" spans="1:33" x14ac:dyDescent="0.25">
      <c r="AG31" s="26"/>
    </row>
    <row r="32" spans="1:33" x14ac:dyDescent="0.25">
      <c r="B32" s="18" t="s">
        <v>121</v>
      </c>
      <c r="C32" s="19" t="str">
        <f>'Number of exporters to markets'!C8</f>
        <v>Total World</v>
      </c>
    </row>
    <row r="33" spans="1:21" x14ac:dyDescent="0.25">
      <c r="C33" s="25">
        <v>2</v>
      </c>
      <c r="D33" s="25">
        <v>3</v>
      </c>
      <c r="E33" s="25">
        <v>4</v>
      </c>
      <c r="F33" s="25">
        <v>5</v>
      </c>
      <c r="G33" s="25">
        <v>6</v>
      </c>
      <c r="H33" s="25">
        <v>7</v>
      </c>
      <c r="I33" s="25">
        <v>8</v>
      </c>
      <c r="J33" s="25">
        <v>9</v>
      </c>
      <c r="K33" s="25">
        <v>10</v>
      </c>
      <c r="L33" s="25">
        <v>11</v>
      </c>
      <c r="M33" s="25">
        <v>12</v>
      </c>
      <c r="N33" s="25">
        <v>13</v>
      </c>
      <c r="O33" s="25">
        <v>14</v>
      </c>
      <c r="P33" s="25">
        <v>15</v>
      </c>
      <c r="Q33" s="25">
        <v>16</v>
      </c>
      <c r="S33" s="25">
        <v>2</v>
      </c>
      <c r="T33" s="25">
        <v>3</v>
      </c>
      <c r="U33" s="25">
        <v>4</v>
      </c>
    </row>
    <row r="34" spans="1:21" x14ac:dyDescent="0.25">
      <c r="A34" s="1" t="s">
        <v>98</v>
      </c>
      <c r="C34" s="1" t="s">
        <v>103</v>
      </c>
      <c r="D34" s="1" t="s">
        <v>104</v>
      </c>
      <c r="E34" s="1" t="s">
        <v>105</v>
      </c>
      <c r="F34" s="1" t="s">
        <v>106</v>
      </c>
      <c r="G34" s="1" t="s">
        <v>141</v>
      </c>
      <c r="H34" s="1" t="s">
        <v>148</v>
      </c>
      <c r="I34" s="1" t="s">
        <v>149</v>
      </c>
      <c r="J34" s="1" t="s">
        <v>189</v>
      </c>
      <c r="K34" s="1" t="s">
        <v>201</v>
      </c>
      <c r="L34" s="1" t="s">
        <v>206</v>
      </c>
      <c r="M34" s="1" t="s">
        <v>211</v>
      </c>
      <c r="N34" s="1" t="s">
        <v>215</v>
      </c>
      <c r="O34" s="1" t="s">
        <v>222</v>
      </c>
      <c r="P34" s="1" t="s">
        <v>235</v>
      </c>
      <c r="Q34" s="1" t="s">
        <v>242</v>
      </c>
      <c r="R34" s="1"/>
      <c r="S34" s="1">
        <v>2013</v>
      </c>
      <c r="T34" s="1">
        <v>2014</v>
      </c>
      <c r="U34" s="1">
        <v>2015</v>
      </c>
    </row>
    <row r="35" spans="1:21" x14ac:dyDescent="0.25">
      <c r="A35" s="25" t="s">
        <v>83</v>
      </c>
      <c r="C35" s="331">
        <f>VLOOKUP($C$32,'PIVOT (QR)'!$B$285:$Q$356,C$33,FALSE)</f>
        <v>1944</v>
      </c>
      <c r="D35" s="331">
        <f>VLOOKUP($C$32,'PIVOT (QR)'!$B$285:$Q$356,D$33,FALSE)</f>
        <v>2020</v>
      </c>
      <c r="E35" s="331">
        <f>VLOOKUP($C$32,'PIVOT (QR)'!$B$285:$Q$356,E$33,FALSE)</f>
        <v>2037</v>
      </c>
      <c r="F35" s="331">
        <f>VLOOKUP($C$32,'PIVOT (QR)'!$B$285:$Q$356,F$33,FALSE)</f>
        <v>2005</v>
      </c>
      <c r="G35" s="331">
        <f>VLOOKUP($C$32,'PIVOT (QR)'!$B$285:$Q$356,G$33,FALSE)</f>
        <v>1941</v>
      </c>
      <c r="H35" s="331">
        <f>VLOOKUP($C$32,'PIVOT (QR)'!$B$285:$Q$356,H$33,FALSE)</f>
        <v>1994</v>
      </c>
      <c r="I35" s="331">
        <f>VLOOKUP($C$32,'PIVOT (QR)'!$B$285:$Q$356,I$33,FALSE)</f>
        <v>1995</v>
      </c>
      <c r="J35" s="331">
        <f>VLOOKUP($C$32,'PIVOT (QR)'!$B$285:$Q$356,J$33,FALSE)</f>
        <v>1953</v>
      </c>
      <c r="K35" s="331">
        <f>VLOOKUP($C$32,'PIVOT (QR)'!$B$285:$Q$356,K$33,FALSE)</f>
        <v>1904</v>
      </c>
      <c r="L35" s="331">
        <f>VLOOKUP($C$32,'PIVOT (QR)'!$B$285:$Q$356,L$33,FALSE)</f>
        <v>1971</v>
      </c>
      <c r="M35" s="331">
        <f>VLOOKUP($C$32,'PIVOT (QR)'!$B$285:$Q$356,M$33,FALSE)</f>
        <v>1961</v>
      </c>
      <c r="N35" s="331">
        <f>VLOOKUP($C$32,'PIVOT (QR)'!$B$285:$Q$356,N$33,FALSE)</f>
        <v>2003</v>
      </c>
      <c r="O35" s="331">
        <f>VLOOKUP($C$32,'PIVOT (QR)'!$B$285:$Q$356,O$33,FALSE)</f>
        <v>2011</v>
      </c>
      <c r="P35" s="331">
        <f>VLOOKUP($C$32,'PIVOT (QR)'!$B$285:$Q$356,P$33,FALSE)</f>
        <v>2018</v>
      </c>
      <c r="Q35" s="331">
        <f>VLOOKUP($C$32,'PIVOT (QR)'!$B$285:$Q$356,Q$33,FALSE)</f>
        <v>2005</v>
      </c>
      <c r="R35" s="331"/>
      <c r="S35" s="332">
        <f>VLOOKUP($C$32,'PIVOT (YR)'!$B$309:$E$393,S$33,FALSE)</f>
        <v>2729</v>
      </c>
      <c r="T35" s="332">
        <f>VLOOKUP($C$32,'PIVOT (YR)'!$B$309:$E$393,T$33,FALSE)</f>
        <v>2652</v>
      </c>
      <c r="U35" s="332">
        <f>VLOOKUP($C$32,'PIVOT (YR)'!$B$309:$E$393,U$33,FALSE)</f>
        <v>2655</v>
      </c>
    </row>
    <row r="36" spans="1:21" x14ac:dyDescent="0.25">
      <c r="A36" s="25" t="s">
        <v>85</v>
      </c>
      <c r="C36" s="331">
        <f>VLOOKUP($C$32,'PIVOT (QR)'!$B$357:$Q$452,C$33,FALSE)</f>
        <v>9290</v>
      </c>
      <c r="D36" s="331">
        <f>VLOOKUP($C$32,'PIVOT (QR)'!$B$357:$Q$452,D$33,FALSE)</f>
        <v>9632</v>
      </c>
      <c r="E36" s="331">
        <f>VLOOKUP($C$32,'PIVOT (QR)'!$B$357:$Q$452,E$33,FALSE)</f>
        <v>9684</v>
      </c>
      <c r="F36" s="331">
        <f>VLOOKUP($C$32,'PIVOT (QR)'!$B$357:$Q$452,F$33,FALSE)</f>
        <v>9670</v>
      </c>
      <c r="G36" s="331">
        <f>VLOOKUP($C$32,'PIVOT (QR)'!$B$357:$Q$452,G$33,FALSE)</f>
        <v>9344</v>
      </c>
      <c r="H36" s="331">
        <f>VLOOKUP($C$32,'PIVOT (QR)'!$B$357:$Q$452,H$33,FALSE)</f>
        <v>9466</v>
      </c>
      <c r="I36" s="331">
        <f>VLOOKUP($C$32,'PIVOT (QR)'!$B$357:$Q$452,I$33,FALSE)</f>
        <v>9366</v>
      </c>
      <c r="J36" s="331">
        <f>VLOOKUP($C$32,'PIVOT (QR)'!$B$357:$Q$452,J$33,FALSE)</f>
        <v>9517</v>
      </c>
      <c r="K36" s="331">
        <f>VLOOKUP($C$32,'PIVOT (QR)'!$B$357:$Q$452,K$33,FALSE)</f>
        <v>9274</v>
      </c>
      <c r="L36" s="331">
        <f>VLOOKUP($C$32,'PIVOT (QR)'!$B$357:$Q$452,L$33,FALSE)</f>
        <v>9509</v>
      </c>
      <c r="M36" s="331">
        <f>VLOOKUP($C$32,'PIVOT (QR)'!$B$357:$Q$452,M$33,FALSE)</f>
        <v>9457</v>
      </c>
      <c r="N36" s="331">
        <f>VLOOKUP($C$32,'PIVOT (QR)'!$B$357:$Q$452,N$33,FALSE)</f>
        <v>9614</v>
      </c>
      <c r="O36" s="331">
        <f>VLOOKUP($C$32,'PIVOT (QR)'!$B$357:$Q$452,O$33,FALSE)</f>
        <v>9653</v>
      </c>
      <c r="P36" s="331">
        <f>VLOOKUP($C$32,'PIVOT (QR)'!$B$357:$Q$452,P$33,FALSE)</f>
        <v>9781</v>
      </c>
      <c r="Q36" s="331">
        <f>VLOOKUP($C$32,'PIVOT (QR)'!$B$357:$Q$452,Q$33,FALSE)</f>
        <v>9827</v>
      </c>
      <c r="R36" s="331"/>
      <c r="S36" s="332">
        <f>VLOOKUP($C$32,'PIVOT (YR)'!$B$394:$E$495,S$33,FALSE)</f>
        <v>12926</v>
      </c>
      <c r="T36" s="332">
        <f>VLOOKUP($C$32,'PIVOT (YR)'!$B$394:$E$495,T$33,FALSE)</f>
        <v>12728</v>
      </c>
      <c r="U36" s="332">
        <f>VLOOKUP($C$32,'PIVOT (YR)'!$B$394:$E$495,U$33,FALSE)</f>
        <v>12754</v>
      </c>
    </row>
    <row r="37" spans="1:21" x14ac:dyDescent="0.25">
      <c r="A37" s="25" t="s">
        <v>91</v>
      </c>
      <c r="C37" s="331">
        <f>VLOOKUP($C$32,'PIVOT (QR)'!$B$951:$Q$1040,C$33,FALSE)</f>
        <v>6961</v>
      </c>
      <c r="D37" s="331">
        <f>VLOOKUP($C$32,'PIVOT (QR)'!$B$951:$Q$1040,D$33,FALSE)</f>
        <v>7179</v>
      </c>
      <c r="E37" s="331">
        <f>VLOOKUP($C$32,'PIVOT (QR)'!$B$951:$Q$1040,E$33,FALSE)</f>
        <v>7281</v>
      </c>
      <c r="F37" s="331">
        <f>VLOOKUP($C$32,'PIVOT (QR)'!$B$951:$Q$1040,F$33,FALSE)</f>
        <v>7339</v>
      </c>
      <c r="G37" s="331">
        <f>VLOOKUP($C$32,'PIVOT (QR)'!$B$951:$Q$1040,G$33,FALSE)</f>
        <v>7055</v>
      </c>
      <c r="H37" s="331">
        <f>VLOOKUP($C$32,'PIVOT (QR)'!$B$951:$Q$1040,H$33,FALSE)</f>
        <v>7153</v>
      </c>
      <c r="I37" s="331">
        <f>VLOOKUP($C$32,'PIVOT (QR)'!$B$951:$Q$1040,I$33,FALSE)</f>
        <v>7178</v>
      </c>
      <c r="J37" s="331">
        <f>VLOOKUP($C$32,'PIVOT (QR)'!$B$951:$Q$1040,J$33,FALSE)</f>
        <v>7230</v>
      </c>
      <c r="K37" s="331">
        <f>VLOOKUP($C$32,'PIVOT (QR)'!$B$951:$Q$1040,K$33,FALSE)</f>
        <v>7014</v>
      </c>
      <c r="L37" s="331">
        <f>VLOOKUP($C$32,'PIVOT (QR)'!$B$951:$Q$1040,L$33,FALSE)</f>
        <v>7103</v>
      </c>
      <c r="M37" s="331">
        <f>VLOOKUP($C$32,'PIVOT (QR)'!$B$951:$Q$1040,M$33,FALSE)</f>
        <v>7109</v>
      </c>
      <c r="N37" s="331">
        <f>VLOOKUP($C$32,'PIVOT (QR)'!$B$951:$Q$1040,N$33,FALSE)</f>
        <v>7242</v>
      </c>
      <c r="O37" s="331">
        <f>VLOOKUP($C$32,'PIVOT (QR)'!$B$951:$Q$1040,O$33,FALSE)</f>
        <v>7273</v>
      </c>
      <c r="P37" s="331">
        <f>VLOOKUP($C$32,'PIVOT (QR)'!$B$951:$Q$1040,P$33,FALSE)</f>
        <v>7346</v>
      </c>
      <c r="Q37" s="331">
        <f>VLOOKUP($C$32,'PIVOT (QR)'!$B$951:$Q$1040,Q$33,FALSE)</f>
        <v>7308</v>
      </c>
      <c r="R37" s="331"/>
      <c r="S37" s="332">
        <f>VLOOKUP($C$32,'PIVOT (YR)'!$B$1054:$E$1154,S$33,FALSE)</f>
        <v>9737</v>
      </c>
      <c r="T37" s="332">
        <f>VLOOKUP($C$32,'PIVOT (YR)'!$B$1054:$E$1154,T$33,FALSE)</f>
        <v>9592</v>
      </c>
      <c r="U37" s="332">
        <f>VLOOKUP($C$32,'PIVOT (YR)'!$B$1054:$E$1154,U$33,FALSE)</f>
        <v>9529</v>
      </c>
    </row>
    <row r="38" spans="1:21" x14ac:dyDescent="0.25">
      <c r="A38" s="25" t="s">
        <v>81</v>
      </c>
      <c r="C38" s="331">
        <f>VLOOKUP($C$32,'PIVOT (QR)'!$B$101:$Q$188,C$33,FALSE)</f>
        <v>7694</v>
      </c>
      <c r="D38" s="331">
        <f>VLOOKUP($C$32,'PIVOT (QR)'!$B$101:$Q$188,D$33,FALSE)</f>
        <v>7906</v>
      </c>
      <c r="E38" s="331">
        <f>VLOOKUP($C$32,'PIVOT (QR)'!$B$101:$Q$188,E$33,FALSE)</f>
        <v>7971</v>
      </c>
      <c r="F38" s="331">
        <f>VLOOKUP($C$32,'PIVOT (QR)'!$B$101:$Q$188,F$33,FALSE)</f>
        <v>7999</v>
      </c>
      <c r="G38" s="331">
        <f>VLOOKUP($C$32,'PIVOT (QR)'!$B$101:$Q$188,G$33,FALSE)</f>
        <v>7708</v>
      </c>
      <c r="H38" s="331">
        <f>VLOOKUP($C$32,'PIVOT (QR)'!$B$101:$Q$188,H$33,FALSE)</f>
        <v>7833</v>
      </c>
      <c r="I38" s="331">
        <f>VLOOKUP($C$32,'PIVOT (QR)'!$B$101:$Q$188,I$33,FALSE)</f>
        <v>7848</v>
      </c>
      <c r="J38" s="331">
        <f>VLOOKUP($C$32,'PIVOT (QR)'!$B$101:$Q$188,J$33,FALSE)</f>
        <v>7919</v>
      </c>
      <c r="K38" s="331">
        <f>VLOOKUP($C$32,'PIVOT (QR)'!$B$101:$Q$188,K$33,FALSE)</f>
        <v>7735</v>
      </c>
      <c r="L38" s="331">
        <f>VLOOKUP($C$32,'PIVOT (QR)'!$B$101:$Q$188,L$33,FALSE)</f>
        <v>7808</v>
      </c>
      <c r="M38" s="331">
        <f>VLOOKUP($C$32,'PIVOT (QR)'!$B$101:$Q$188,M$33,FALSE)</f>
        <v>7794</v>
      </c>
      <c r="N38" s="331">
        <f>VLOOKUP($C$32,'PIVOT (QR)'!$B$101:$Q$188,N$33,FALSE)</f>
        <v>7911</v>
      </c>
      <c r="O38" s="331">
        <f>VLOOKUP($C$32,'PIVOT (QR)'!$B$101:$Q$188,O$33,FALSE)</f>
        <v>7950</v>
      </c>
      <c r="P38" s="331">
        <f>VLOOKUP($C$32,'PIVOT (QR)'!$B$101:$Q$188,P$33,FALSE)</f>
        <v>8003</v>
      </c>
      <c r="Q38" s="331">
        <f>VLOOKUP($C$32,'PIVOT (QR)'!$B$101:$Q$188,Q$33,FALSE)</f>
        <v>8072</v>
      </c>
      <c r="R38" s="331"/>
      <c r="S38" s="332">
        <f>VLOOKUP($C$32,'PIVOT (YR)'!$B$107:$E$207,S$33,FALSE)</f>
        <v>10538</v>
      </c>
      <c r="T38" s="332">
        <f>VLOOKUP($C$32,'PIVOT (YR)'!$B$107:$E$207,T$33,FALSE)</f>
        <v>10356</v>
      </c>
      <c r="U38" s="332">
        <f>VLOOKUP($C$32,'PIVOT (YR)'!$B$107:$E$207,U$33,FALSE)</f>
        <v>10377</v>
      </c>
    </row>
    <row r="39" spans="1:21" x14ac:dyDescent="0.25">
      <c r="A39" s="25" t="s">
        <v>90</v>
      </c>
      <c r="C39" s="331">
        <f>VLOOKUP($C$32,'PIVOT (QR)'!$B$862:$Q$950,C$33,FALSE)</f>
        <v>9174</v>
      </c>
      <c r="D39" s="331">
        <f>VLOOKUP($C$32,'PIVOT (QR)'!$B$862:$Q$950,D$33,FALSE)</f>
        <v>9508</v>
      </c>
      <c r="E39" s="331">
        <f>VLOOKUP($C$32,'PIVOT (QR)'!$B$862:$Q$950,E$33,FALSE)</f>
        <v>9591</v>
      </c>
      <c r="F39" s="331">
        <f>VLOOKUP($C$32,'PIVOT (QR)'!$B$862:$Q$950,F$33,FALSE)</f>
        <v>9578</v>
      </c>
      <c r="G39" s="331">
        <f>VLOOKUP($C$32,'PIVOT (QR)'!$B$862:$Q$950,G$33,FALSE)</f>
        <v>9211</v>
      </c>
      <c r="H39" s="331">
        <f>VLOOKUP($C$32,'PIVOT (QR)'!$B$862:$Q$950,H$33,FALSE)</f>
        <v>9308</v>
      </c>
      <c r="I39" s="331">
        <f>VLOOKUP($C$32,'PIVOT (QR)'!$B$862:$Q$950,I$33,FALSE)</f>
        <v>9348</v>
      </c>
      <c r="J39" s="331">
        <f>VLOOKUP($C$32,'PIVOT (QR)'!$B$862:$Q$950,J$33,FALSE)</f>
        <v>9398</v>
      </c>
      <c r="K39" s="331">
        <f>VLOOKUP($C$32,'PIVOT (QR)'!$B$862:$Q$950,K$33,FALSE)</f>
        <v>9166</v>
      </c>
      <c r="L39" s="331">
        <f>VLOOKUP($C$32,'PIVOT (QR)'!$B$862:$Q$950,L$33,FALSE)</f>
        <v>9299</v>
      </c>
      <c r="M39" s="331">
        <f>VLOOKUP($C$32,'PIVOT (QR)'!$B$862:$Q$950,M$33,FALSE)</f>
        <v>9321</v>
      </c>
      <c r="N39" s="331">
        <f>VLOOKUP($C$32,'PIVOT (QR)'!$B$862:$Q$950,N$33,FALSE)</f>
        <v>9440</v>
      </c>
      <c r="O39" s="331">
        <f>VLOOKUP($C$32,'PIVOT (QR)'!$B$862:$Q$950,O$33,FALSE)</f>
        <v>9413</v>
      </c>
      <c r="P39" s="331">
        <f>VLOOKUP($C$32,'PIVOT (QR)'!$B$862:$Q$950,P$33,FALSE)</f>
        <v>9604</v>
      </c>
      <c r="Q39" s="331">
        <f>VLOOKUP($C$32,'PIVOT (QR)'!$B$862:$Q$950,Q$33,FALSE)</f>
        <v>9647</v>
      </c>
      <c r="R39" s="331"/>
      <c r="S39" s="332">
        <f>VLOOKUP($C$32,'PIVOT (YR)'!$B$953:$E$1053,S$33,FALSE)</f>
        <v>12487</v>
      </c>
      <c r="T39" s="332">
        <f>VLOOKUP($C$32,'PIVOT (YR)'!$B$953:$E$1053,T$33,FALSE)</f>
        <v>12259</v>
      </c>
      <c r="U39" s="332">
        <f>VLOOKUP($C$32,'PIVOT (YR)'!$B$953:$E$1053,U$33,FALSE)</f>
        <v>12300</v>
      </c>
    </row>
    <row r="40" spans="1:21" x14ac:dyDescent="0.25">
      <c r="A40" s="25" t="s">
        <v>1</v>
      </c>
      <c r="C40" s="331">
        <f>VLOOKUP($C$32,'PIVOT (QR)'!$B$5:$Q$100,C$33,FALSE)</f>
        <v>10481</v>
      </c>
      <c r="D40" s="331">
        <f>VLOOKUP($C$32,'PIVOT (QR)'!$B$5:$Q$100,D$33,FALSE)</f>
        <v>10821</v>
      </c>
      <c r="E40" s="331">
        <f>VLOOKUP($C$32,'PIVOT (QR)'!$B$5:$Q$100,E$33,FALSE)</f>
        <v>10942</v>
      </c>
      <c r="F40" s="331">
        <f>VLOOKUP($C$32,'PIVOT (QR)'!$B$5:$Q$100,F$33,FALSE)</f>
        <v>11010</v>
      </c>
      <c r="G40" s="331">
        <f>VLOOKUP($C$32,'PIVOT (QR)'!$B$5:$Q$100,G$33,FALSE)</f>
        <v>10557</v>
      </c>
      <c r="H40" s="331">
        <f>VLOOKUP($C$32,'PIVOT (QR)'!$B$5:$Q$100,H$33,FALSE)</f>
        <v>10743</v>
      </c>
      <c r="I40" s="331">
        <f>VLOOKUP($C$32,'PIVOT (QR)'!$B$5:$Q$100,I$33,FALSE)</f>
        <v>10756</v>
      </c>
      <c r="J40" s="331">
        <f>VLOOKUP($C$32,'PIVOT (QR)'!$B$5:$Q$100,J$33,FALSE)</f>
        <v>10801</v>
      </c>
      <c r="K40" s="331">
        <f>VLOOKUP($C$32,'PIVOT (QR)'!$B$5:$Q$100,K$33,FALSE)</f>
        <v>10500</v>
      </c>
      <c r="L40" s="331">
        <f>VLOOKUP($C$32,'PIVOT (QR)'!$B$5:$Q$100,L$33,FALSE)</f>
        <v>10687</v>
      </c>
      <c r="M40" s="331">
        <f>VLOOKUP($C$32,'PIVOT (QR)'!$B$5:$Q$100,M$33,FALSE)</f>
        <v>10673</v>
      </c>
      <c r="N40" s="331">
        <f>VLOOKUP($C$32,'PIVOT (QR)'!$B$5:$Q$100,N$33,FALSE)</f>
        <v>10781</v>
      </c>
      <c r="O40" s="331">
        <f>VLOOKUP($C$32,'PIVOT (QR)'!$B$5:$Q$100,O$33,FALSE)</f>
        <v>10782</v>
      </c>
      <c r="P40" s="331">
        <f>VLOOKUP($C$32,'PIVOT (QR)'!$B$5:$Q$100,P$33,FALSE)</f>
        <v>10957</v>
      </c>
      <c r="Q40" s="331">
        <f>VLOOKUP($C$32,'PIVOT (QR)'!$B$5:$Q$100,Q$33,FALSE)</f>
        <v>10893</v>
      </c>
      <c r="R40" s="331"/>
      <c r="S40" s="332">
        <f>VLOOKUP($C$32,'PIVOT (YR)'!$B$5:$E$106,S$33,FALSE)</f>
        <v>14776</v>
      </c>
      <c r="T40" s="332">
        <f>VLOOKUP($C$32,'PIVOT (YR)'!$B$5:$E$106,T$33,FALSE)</f>
        <v>14473</v>
      </c>
      <c r="U40" s="332">
        <f>VLOOKUP($C$32,'PIVOT (YR)'!$B$5:$E$106,U$33,FALSE)</f>
        <v>14460</v>
      </c>
    </row>
    <row r="41" spans="1:21" x14ac:dyDescent="0.25">
      <c r="A41" s="25" t="s">
        <v>82</v>
      </c>
      <c r="C41" s="331">
        <f>VLOOKUP($C$32,'PIVOT (QR)'!$B$189:$Q$284,C$33,FALSE)</f>
        <v>16740</v>
      </c>
      <c r="D41" s="331">
        <f>VLOOKUP($C$32,'PIVOT (QR)'!$B$189:$Q$284,D$33,FALSE)</f>
        <v>17365</v>
      </c>
      <c r="E41" s="331">
        <f>VLOOKUP($C$32,'PIVOT (QR)'!$B$189:$Q$284,E$33,FALSE)</f>
        <v>17556</v>
      </c>
      <c r="F41" s="331">
        <f>VLOOKUP($C$32,'PIVOT (QR)'!$B$189:$Q$284,F$33,FALSE)</f>
        <v>17836</v>
      </c>
      <c r="G41" s="331">
        <f>VLOOKUP($C$32,'PIVOT (QR)'!$B$189:$Q$284,G$33,FALSE)</f>
        <v>16841</v>
      </c>
      <c r="H41" s="331">
        <f>VLOOKUP($C$32,'PIVOT (QR)'!$B$189:$Q$284,H$33,FALSE)</f>
        <v>16879</v>
      </c>
      <c r="I41" s="331">
        <f>VLOOKUP($C$32,'PIVOT (QR)'!$B$189:$Q$284,I$33,FALSE)</f>
        <v>16992</v>
      </c>
      <c r="J41" s="331">
        <f>VLOOKUP($C$32,'PIVOT (QR)'!$B$189:$Q$284,J$33,FALSE)</f>
        <v>17457</v>
      </c>
      <c r="K41" s="331">
        <f>VLOOKUP($C$32,'PIVOT (QR)'!$B$189:$Q$284,K$33,FALSE)</f>
        <v>16736</v>
      </c>
      <c r="L41" s="331">
        <f>VLOOKUP($C$32,'PIVOT (QR)'!$B$189:$Q$284,L$33,FALSE)</f>
        <v>17127</v>
      </c>
      <c r="M41" s="331">
        <f>VLOOKUP($C$32,'PIVOT (QR)'!$B$189:$Q$284,M$33,FALSE)</f>
        <v>17177</v>
      </c>
      <c r="N41" s="331">
        <f>VLOOKUP($C$32,'PIVOT (QR)'!$B$189:$Q$284,N$33,FALSE)</f>
        <v>17509</v>
      </c>
      <c r="O41" s="331">
        <f>VLOOKUP($C$32,'PIVOT (QR)'!$B$189:$Q$284,O$33,FALSE)</f>
        <v>17279</v>
      </c>
      <c r="P41" s="331">
        <f>VLOOKUP($C$32,'PIVOT (QR)'!$B$189:$Q$284,P$33,FALSE)</f>
        <v>17544</v>
      </c>
      <c r="Q41" s="331">
        <f>VLOOKUP($C$32,'PIVOT (QR)'!$B$189:$Q$284,Q$33,FALSE)</f>
        <v>17779</v>
      </c>
      <c r="R41" s="331"/>
      <c r="S41" s="332">
        <f>VLOOKUP($C$32,'PIVOT (YR)'!$B$208:$E$308,S$33,FALSE)</f>
        <v>26119</v>
      </c>
      <c r="T41" s="332">
        <f>VLOOKUP($C$32,'PIVOT (YR)'!$B$208:$E$308,T$33,FALSE)</f>
        <v>25566</v>
      </c>
      <c r="U41" s="332">
        <f>VLOOKUP($C$32,'PIVOT (YR)'!$B$208:$E$308,U$33,FALSE)</f>
        <v>26043</v>
      </c>
    </row>
    <row r="42" spans="1:21" x14ac:dyDescent="0.25">
      <c r="A42" s="25" t="s">
        <v>87</v>
      </c>
      <c r="C42" s="331">
        <f>VLOOKUP($C$32,'PIVOT (QR)'!$B$600:$Q$700,C$33,FALSE)</f>
        <v>16933</v>
      </c>
      <c r="D42" s="331">
        <f>VLOOKUP($C$32,'PIVOT (QR)'!$B$600:$Q$700,D$33,FALSE)</f>
        <v>17407</v>
      </c>
      <c r="E42" s="331">
        <f>VLOOKUP($C$32,'PIVOT (QR)'!$B$600:$Q$700,E$33,FALSE)</f>
        <v>17538</v>
      </c>
      <c r="F42" s="331">
        <f>VLOOKUP($C$32,'PIVOT (QR)'!$B$600:$Q$700,F$33,FALSE)</f>
        <v>17580</v>
      </c>
      <c r="G42" s="331">
        <f>VLOOKUP($C$32,'PIVOT (QR)'!$B$600:$Q$700,G$33,FALSE)</f>
        <v>16852</v>
      </c>
      <c r="H42" s="331">
        <f>VLOOKUP($C$32,'PIVOT (QR)'!$B$600:$Q$700,H$33,FALSE)</f>
        <v>17060</v>
      </c>
      <c r="I42" s="331">
        <f>VLOOKUP($C$32,'PIVOT (QR)'!$B$600:$Q$700,I$33,FALSE)</f>
        <v>17027</v>
      </c>
      <c r="J42" s="331">
        <f>VLOOKUP($C$32,'PIVOT (QR)'!$B$600:$Q$700,J$33,FALSE)</f>
        <v>17270</v>
      </c>
      <c r="K42" s="331">
        <f>VLOOKUP($C$32,'PIVOT (QR)'!$B$600:$Q$700,K$33,FALSE)</f>
        <v>16735</v>
      </c>
      <c r="L42" s="331">
        <f>VLOOKUP($C$32,'PIVOT (QR)'!$B$600:$Q$700,L$33,FALSE)</f>
        <v>16894</v>
      </c>
      <c r="M42" s="331">
        <f>VLOOKUP($C$32,'PIVOT (QR)'!$B$600:$Q$700,M$33,FALSE)</f>
        <v>16959</v>
      </c>
      <c r="N42" s="331">
        <f>VLOOKUP($C$32,'PIVOT (QR)'!$B$600:$Q$700,N$33,FALSE)</f>
        <v>17254</v>
      </c>
      <c r="O42" s="331">
        <f>VLOOKUP($C$32,'PIVOT (QR)'!$B$600:$Q$700,O$33,FALSE)</f>
        <v>17304</v>
      </c>
      <c r="P42" s="331">
        <f>VLOOKUP($C$32,'PIVOT (QR)'!$B$600:$Q$700,P$33,FALSE)</f>
        <v>17526</v>
      </c>
      <c r="Q42" s="331">
        <f>VLOOKUP($C$32,'PIVOT (QR)'!$B$600:$Q$700,Q$33,FALSE)</f>
        <v>17390</v>
      </c>
      <c r="R42" s="331"/>
      <c r="S42" s="332">
        <f>VLOOKUP($C$32,'PIVOT (YR)'!$B$666:$E$768,S$33,FALSE)</f>
        <v>24185</v>
      </c>
      <c r="T42" s="332">
        <f>VLOOKUP($C$32,'PIVOT (YR)'!$B$666:$E$768,T$33,FALSE)</f>
        <v>23603</v>
      </c>
      <c r="U42" s="332">
        <f>VLOOKUP($C$32,'PIVOT (YR)'!$B$666:$E$768,U$33,FALSE)</f>
        <v>23594</v>
      </c>
    </row>
    <row r="43" spans="1:21" x14ac:dyDescent="0.25">
      <c r="A43" s="25" t="s">
        <v>88</v>
      </c>
      <c r="C43" s="331">
        <f>VLOOKUP($C$32,'PIVOT (QR)'!$B$701:$Q$788,C$33,FALSE)</f>
        <v>7829</v>
      </c>
      <c r="D43" s="331">
        <f>VLOOKUP($C$32,'PIVOT (QR)'!$B$701:$Q$788,D$33,FALSE)</f>
        <v>8106</v>
      </c>
      <c r="E43" s="331">
        <f>VLOOKUP($C$32,'PIVOT (QR)'!$B$701:$Q$788,E$33,FALSE)</f>
        <v>8221</v>
      </c>
      <c r="F43" s="331">
        <f>VLOOKUP($C$32,'PIVOT (QR)'!$B$701:$Q$788,F$33,FALSE)</f>
        <v>8290</v>
      </c>
      <c r="G43" s="331">
        <f>VLOOKUP($C$32,'PIVOT (QR)'!$B$701:$Q$788,G$33,FALSE)</f>
        <v>7916</v>
      </c>
      <c r="H43" s="331">
        <f>VLOOKUP($C$32,'PIVOT (QR)'!$B$701:$Q$788,H$33,FALSE)</f>
        <v>8109</v>
      </c>
      <c r="I43" s="331">
        <f>VLOOKUP($C$32,'PIVOT (QR)'!$B$701:$Q$788,I$33,FALSE)</f>
        <v>8051</v>
      </c>
      <c r="J43" s="331">
        <f>VLOOKUP($C$32,'PIVOT (QR)'!$B$701:$Q$788,J$33,FALSE)</f>
        <v>8126</v>
      </c>
      <c r="K43" s="331">
        <f>VLOOKUP($C$32,'PIVOT (QR)'!$B$701:$Q$788,K$33,FALSE)</f>
        <v>7889</v>
      </c>
      <c r="L43" s="331">
        <f>VLOOKUP($C$32,'PIVOT (QR)'!$B$701:$Q$788,L$33,FALSE)</f>
        <v>8005</v>
      </c>
      <c r="M43" s="331">
        <f>VLOOKUP($C$32,'PIVOT (QR)'!$B$701:$Q$788,M$33,FALSE)</f>
        <v>8098</v>
      </c>
      <c r="N43" s="331">
        <f>VLOOKUP($C$32,'PIVOT (QR)'!$B$701:$Q$788,N$33,FALSE)</f>
        <v>8206</v>
      </c>
      <c r="O43" s="331">
        <f>VLOOKUP($C$32,'PIVOT (QR)'!$B$701:$Q$788,O$33,FALSE)</f>
        <v>8138</v>
      </c>
      <c r="P43" s="331">
        <f>VLOOKUP($C$32,'PIVOT (QR)'!$B$701:$Q$788,P$33,FALSE)</f>
        <v>8392</v>
      </c>
      <c r="Q43" s="331">
        <f>VLOOKUP($C$32,'PIVOT (QR)'!$B$701:$Q$788,Q$33,FALSE)</f>
        <v>8365</v>
      </c>
      <c r="R43" s="331"/>
      <c r="S43" s="332">
        <f>VLOOKUP($C$32,'PIVOT (YR)'!$B$769:$E$869,S$33,FALSE)</f>
        <v>11259</v>
      </c>
      <c r="T43" s="332">
        <f>VLOOKUP($C$32,'PIVOT (YR)'!$B$769:$E$869,T$33,FALSE)</f>
        <v>11004</v>
      </c>
      <c r="U43" s="332">
        <f>VLOOKUP($C$32,'PIVOT (YR)'!$B$769:$E$869,U$33,FALSE)</f>
        <v>11158</v>
      </c>
    </row>
    <row r="44" spans="1:21" x14ac:dyDescent="0.25">
      <c r="A44" s="25" t="s">
        <v>89</v>
      </c>
      <c r="C44" s="331">
        <f>VLOOKUP($C$32,'PIVOT (QR)'!$B$789:$Q$861,C$33,FALSE)</f>
        <v>2516</v>
      </c>
      <c r="D44" s="331">
        <f>VLOOKUP($C$32,'PIVOT (QR)'!$B$789:$Q$861,D$33,FALSE)</f>
        <v>2677</v>
      </c>
      <c r="E44" s="331">
        <f>VLOOKUP($C$32,'PIVOT (QR)'!$B$789:$Q$861,E$33,FALSE)</f>
        <v>2713</v>
      </c>
      <c r="F44" s="331">
        <f>VLOOKUP($C$32,'PIVOT (QR)'!$B$789:$Q$861,F$33,FALSE)</f>
        <v>2758</v>
      </c>
      <c r="G44" s="331">
        <f>VLOOKUP($C$32,'PIVOT (QR)'!$B$789:$Q$861,G$33,FALSE)</f>
        <v>2610</v>
      </c>
      <c r="H44" s="331">
        <f>VLOOKUP($C$32,'PIVOT (QR)'!$B$789:$Q$861,H$33,FALSE)</f>
        <v>2669</v>
      </c>
      <c r="I44" s="331">
        <f>VLOOKUP($C$32,'PIVOT (QR)'!$B$789:$Q$861,I$33,FALSE)</f>
        <v>2729</v>
      </c>
      <c r="J44" s="331">
        <f>VLOOKUP($C$32,'PIVOT (QR)'!$B$789:$Q$861,J$33,FALSE)</f>
        <v>2727</v>
      </c>
      <c r="K44" s="331">
        <f>VLOOKUP($C$32,'PIVOT (QR)'!$B$789:$Q$861,K$33,FALSE)</f>
        <v>2640</v>
      </c>
      <c r="L44" s="331">
        <f>VLOOKUP($C$32,'PIVOT (QR)'!$B$789:$Q$861,L$33,FALSE)</f>
        <v>2683</v>
      </c>
      <c r="M44" s="331">
        <f>VLOOKUP($C$32,'PIVOT (QR)'!$B$789:$Q$861,M$33,FALSE)</f>
        <v>2663</v>
      </c>
      <c r="N44" s="331">
        <f>VLOOKUP($C$32,'PIVOT (QR)'!$B$789:$Q$861,N$33,FALSE)</f>
        <v>2724</v>
      </c>
      <c r="O44" s="331">
        <f>VLOOKUP($C$32,'PIVOT (QR)'!$B$789:$Q$861,O$33,FALSE)</f>
        <v>2732</v>
      </c>
      <c r="P44" s="331">
        <f>VLOOKUP($C$32,'PIVOT (QR)'!$B$789:$Q$861,P$33,FALSE)</f>
        <v>2829</v>
      </c>
      <c r="Q44" s="331">
        <f>VLOOKUP($C$32,'PIVOT (QR)'!$B$789:$Q$861,Q$33,FALSE)</f>
        <v>2775</v>
      </c>
      <c r="R44" s="331"/>
      <c r="S44" s="332">
        <f>VLOOKUP($C$32,'PIVOT (YR)'!$B$870:$E$952,S$33,FALSE)</f>
        <v>3710</v>
      </c>
      <c r="T44" s="332">
        <f>VLOOKUP($C$32,'PIVOT (YR)'!$B$870:$E$952,T$33,FALSE)</f>
        <v>3705</v>
      </c>
      <c r="U44" s="332">
        <f>VLOOKUP($C$32,'PIVOT (YR)'!$B$870:$E$952,U$33,FALSE)</f>
        <v>3682</v>
      </c>
    </row>
    <row r="45" spans="1:21" x14ac:dyDescent="0.25">
      <c r="A45" s="25" t="s">
        <v>86</v>
      </c>
      <c r="C45" s="331">
        <f>VLOOKUP($C$32,'PIVOT (QR)'!$B$508:$Q$599,C$33,FALSE)</f>
        <v>4611</v>
      </c>
      <c r="D45" s="331">
        <f>VLOOKUP($C$32,'PIVOT (QR)'!$B$508:$Q$599,D$33,FALSE)</f>
        <v>4720</v>
      </c>
      <c r="E45" s="331">
        <f>VLOOKUP($C$32,'PIVOT (QR)'!$B$508:$Q$599,E$33,FALSE)</f>
        <v>4747</v>
      </c>
      <c r="F45" s="331">
        <f>VLOOKUP($C$32,'PIVOT (QR)'!$B$508:$Q$599,F$33,FALSE)</f>
        <v>4798</v>
      </c>
      <c r="G45" s="331">
        <f>VLOOKUP($C$32,'PIVOT (QR)'!$B$508:$Q$599,G$33,FALSE)</f>
        <v>4599</v>
      </c>
      <c r="H45" s="331">
        <f>VLOOKUP($C$32,'PIVOT (QR)'!$B$508:$Q$599,H$33,FALSE)</f>
        <v>4665</v>
      </c>
      <c r="I45" s="331">
        <f>VLOOKUP($C$32,'PIVOT (QR)'!$B$508:$Q$599,I$33,FALSE)</f>
        <v>4674</v>
      </c>
      <c r="J45" s="331">
        <f>VLOOKUP($C$32,'PIVOT (QR)'!$B$508:$Q$599,J$33,FALSE)</f>
        <v>4790</v>
      </c>
      <c r="K45" s="331">
        <f>VLOOKUP($C$32,'PIVOT (QR)'!$B$508:$Q$599,K$33,FALSE)</f>
        <v>4608</v>
      </c>
      <c r="L45" s="331">
        <f>VLOOKUP($C$32,'PIVOT (QR)'!$B$508:$Q$599,L$33,FALSE)</f>
        <v>4640</v>
      </c>
      <c r="M45" s="331">
        <f>VLOOKUP($C$32,'PIVOT (QR)'!$B$508:$Q$599,M$33,FALSE)</f>
        <v>4579</v>
      </c>
      <c r="N45" s="331">
        <f>VLOOKUP($C$32,'PIVOT (QR)'!$B$508:$Q$599,N$33,FALSE)</f>
        <v>4734</v>
      </c>
      <c r="O45" s="331">
        <f>VLOOKUP($C$32,'PIVOT (QR)'!$B$508:$Q$599,O$33,FALSE)</f>
        <v>4689</v>
      </c>
      <c r="P45" s="331">
        <f>VLOOKUP($C$32,'PIVOT (QR)'!$B$508:$Q$599,P$33,FALSE)</f>
        <v>4738</v>
      </c>
      <c r="Q45" s="331">
        <f>VLOOKUP($C$32,'PIVOT (QR)'!$B$508:$Q$599,Q$33,FALSE)</f>
        <v>4809</v>
      </c>
      <c r="R45" s="331"/>
      <c r="S45" s="332">
        <f>VLOOKUP($C$32,'PIVOT (YR)'!$B$567:$E$665,S$33,FALSE)</f>
        <v>6679</v>
      </c>
      <c r="T45" s="332">
        <f>VLOOKUP($C$32,'PIVOT (YR)'!$B$567:$E$665,T$33,FALSE)</f>
        <v>6578</v>
      </c>
      <c r="U45" s="332">
        <f>VLOOKUP($C$32,'PIVOT (YR)'!$B$567:$E$665,U$33,FALSE)</f>
        <v>6577</v>
      </c>
    </row>
    <row r="46" spans="1:21" x14ac:dyDescent="0.25">
      <c r="A46" s="25" t="s">
        <v>84</v>
      </c>
      <c r="C46" s="331">
        <f>VLOOKUP($C$32,'PIVOT (QR)'!$B$453:$Q$507,C$33,FALSE)</f>
        <v>5700</v>
      </c>
      <c r="D46" s="331">
        <f>VLOOKUP($C$32,'PIVOT (QR)'!$B$453:$Q$507,D$33,FALSE)</f>
        <v>5779</v>
      </c>
      <c r="E46" s="331">
        <f>VLOOKUP($C$32,'PIVOT (QR)'!$B$453:$Q$507,E$33,FALSE)</f>
        <v>5865</v>
      </c>
      <c r="F46" s="331">
        <f>VLOOKUP($C$32,'PIVOT (QR)'!$B$453:$Q$507,F$33,FALSE)</f>
        <v>5930</v>
      </c>
      <c r="G46" s="331">
        <f>VLOOKUP($C$32,'PIVOT (QR)'!$B$453:$Q$507,G$33,FALSE)</f>
        <v>5666</v>
      </c>
      <c r="H46" s="331">
        <f>VLOOKUP($C$32,'PIVOT (QR)'!$B$453:$Q$507,H$33,FALSE)</f>
        <v>5746</v>
      </c>
      <c r="I46" s="331">
        <f>VLOOKUP($C$32,'PIVOT (QR)'!$B$453:$Q$507,I$33,FALSE)</f>
        <v>5790</v>
      </c>
      <c r="J46" s="331">
        <f>VLOOKUP($C$32,'PIVOT (QR)'!$B$453:$Q$507,J$33,FALSE)</f>
        <v>5825</v>
      </c>
      <c r="K46" s="331">
        <f>VLOOKUP($C$32,'PIVOT (QR)'!$B$453:$Q$507,K$33,FALSE)</f>
        <v>5696</v>
      </c>
      <c r="L46" s="331">
        <f>VLOOKUP($C$32,'PIVOT (QR)'!$B$453:$Q$507,L$33,FALSE)</f>
        <v>5786</v>
      </c>
      <c r="M46" s="331">
        <f>VLOOKUP($C$32,'PIVOT (QR)'!$B$453:$Q$507,M$33,FALSE)</f>
        <v>5799</v>
      </c>
      <c r="N46" s="331">
        <f>VLOOKUP($C$32,'PIVOT (QR)'!$B$453:$Q$507,N$33,FALSE)</f>
        <v>5856</v>
      </c>
      <c r="O46" s="331">
        <f>VLOOKUP($C$32,'PIVOT (QR)'!$B$453:$Q$507,O$33,FALSE)</f>
        <v>5855</v>
      </c>
      <c r="P46" s="331">
        <f>VLOOKUP($C$32,'PIVOT (QR)'!$B$453:$Q$507,P$33,FALSE)</f>
        <v>5888</v>
      </c>
      <c r="Q46" s="331">
        <f>VLOOKUP($C$32,'PIVOT (QR)'!$B$453:$Q$507,Q$33,FALSE)</f>
        <v>5990</v>
      </c>
      <c r="R46" s="331"/>
      <c r="S46" s="332">
        <f>VLOOKUP($C$32,'PIVOT (YR)'!$B$496:$E$566,S$33,FALSE)</f>
        <v>7676</v>
      </c>
      <c r="T46" s="332">
        <f>VLOOKUP($C$32,'PIVOT (YR)'!$B$496:$E$566,T$33,FALSE)</f>
        <v>7559</v>
      </c>
      <c r="U46" s="332">
        <f>VLOOKUP($C$32,'PIVOT (YR)'!$B$496:$E$566,U$33,FALSE)</f>
        <v>7628</v>
      </c>
    </row>
    <row r="47" spans="1:21" x14ac:dyDescent="0.25">
      <c r="A47" s="25" t="s">
        <v>293</v>
      </c>
      <c r="C47" s="331">
        <f>VLOOKUP($C$32,'PIVOT (QR)'!$B$1144:$Q$1215,C$33,FALSE)</f>
        <v>2041</v>
      </c>
      <c r="D47" s="331">
        <f>VLOOKUP($C$32,'PIVOT (QR)'!$B$1144:$Q$1215,D$33,FALSE)</f>
        <v>2311</v>
      </c>
      <c r="E47" s="331">
        <f>VLOOKUP($C$32,'PIVOT (QR)'!$B$1144:$Q$1215,E$33,FALSE)</f>
        <v>2220</v>
      </c>
      <c r="F47" s="331">
        <f>VLOOKUP($C$32,'PIVOT (QR)'!$B$1144:$Q$1215,F$33,FALSE)</f>
        <v>2360</v>
      </c>
      <c r="G47" s="331">
        <f>VLOOKUP($C$32,'PIVOT (QR)'!$B$1144:$Q$1215,G$33,FALSE)</f>
        <v>2350</v>
      </c>
      <c r="H47" s="331">
        <f>VLOOKUP($C$32,'PIVOT (QR)'!$B$1144:$Q$1215,H$33,FALSE)</f>
        <v>2474</v>
      </c>
      <c r="I47" s="331">
        <f>VLOOKUP($C$32,'PIVOT (QR)'!$B$1144:$Q$1215,I$33,FALSE)</f>
        <v>2450</v>
      </c>
      <c r="J47" s="331">
        <f>VLOOKUP($C$32,'PIVOT (QR)'!$B$1144:$Q$1215,J$33,FALSE)</f>
        <v>2580</v>
      </c>
      <c r="K47" s="331">
        <f>VLOOKUP($C$32,'PIVOT (QR)'!$B$1144:$Q$1215,K$33,FALSE)</f>
        <v>2504</v>
      </c>
      <c r="L47" s="331">
        <f>VLOOKUP($C$32,'PIVOT (QR)'!$B$1144:$Q$1215,L$33,FALSE)</f>
        <v>2643</v>
      </c>
      <c r="M47" s="331">
        <f>VLOOKUP($C$32,'PIVOT (QR)'!$B$1144:$Q$1215,M$33,FALSE)</f>
        <v>2576</v>
      </c>
      <c r="N47" s="331">
        <f>VLOOKUP($C$32,'PIVOT (QR)'!$B$1144:$Q$1215,N$33,FALSE)</f>
        <v>2792</v>
      </c>
      <c r="O47" s="331">
        <f>VLOOKUP($C$32,'PIVOT (QR)'!$B$1144:$Q$1215,O$33,FALSE)</f>
        <v>2747</v>
      </c>
      <c r="P47" s="331">
        <f>VLOOKUP($C$32,'PIVOT (QR)'!$B$1144:$Q$1215,P$33,FALSE)</f>
        <v>2861</v>
      </c>
      <c r="Q47" s="331">
        <f>VLOOKUP($C$32,'PIVOT (QR)'!$B$1144:$Q$1215,Q$33,FALSE)</f>
        <v>2823</v>
      </c>
      <c r="R47" s="331"/>
      <c r="S47" s="332">
        <f>VLOOKUP($C$32,'PIVOT (YR)'!$B$1259:$E$1345,S$33,FALSE)</f>
        <v>4710</v>
      </c>
      <c r="T47" s="332">
        <f>VLOOKUP($C$32,'PIVOT (YR)'!$B$1259:$E$1345,T$33,FALSE)</f>
        <v>5140</v>
      </c>
      <c r="U47" s="332">
        <f>VLOOKUP($C$32,'PIVOT (YR)'!$B$1259:$E$1345,U$33,FALSE)</f>
        <v>5413</v>
      </c>
    </row>
    <row r="48" spans="1:21" x14ac:dyDescent="0.25">
      <c r="A48" s="25" t="s">
        <v>140</v>
      </c>
      <c r="C48" s="331">
        <f>VLOOKUP($C$32,'PIVOT (QR)'!$B$1041:$Q$1143,C$33,FALSE)</f>
        <v>101914</v>
      </c>
      <c r="D48" s="331">
        <f>VLOOKUP($C$32,'PIVOT (QR)'!$B$1041:$Q$1143,D$33,FALSE)</f>
        <v>105432</v>
      </c>
      <c r="E48" s="331">
        <f>VLOOKUP($C$32,'PIVOT (QR)'!$B$1041:$Q$1143,E$33,FALSE)</f>
        <v>106367</v>
      </c>
      <c r="F48" s="331">
        <f>VLOOKUP($C$32,'PIVOT (QR)'!$B$1041:$Q$1143,F$33,FALSE)</f>
        <v>107152</v>
      </c>
      <c r="G48" s="331">
        <f>VLOOKUP($C$32,'PIVOT (QR)'!$B$1041:$Q$1143,G$33,FALSE)</f>
        <v>102648</v>
      </c>
      <c r="H48" s="331">
        <f>VLOOKUP($C$32,'PIVOT (QR)'!$B$1041:$Q$1143,H$33,FALSE)</f>
        <v>104100</v>
      </c>
      <c r="I48" s="331">
        <f>VLOOKUP($C$32,'PIVOT (QR)'!$B$1041:$Q$1143,I$33,FALSE)</f>
        <v>104204</v>
      </c>
      <c r="J48" s="331">
        <f>VLOOKUP($C$32,'PIVOT (QR)'!$B$1041:$Q$1143,J$33,FALSE)</f>
        <v>105593</v>
      </c>
      <c r="K48" s="331">
        <f>VLOOKUP($C$32,'PIVOT (QR)'!$B$1041:$Q$1143,K$33,FALSE)</f>
        <v>102401</v>
      </c>
      <c r="L48" s="331">
        <f>VLOOKUP($C$32,'PIVOT (QR)'!$B$1041:$Q$1143,L$33,FALSE)</f>
        <v>104155</v>
      </c>
      <c r="M48" s="331">
        <f>VLOOKUP($C$32,'PIVOT (QR)'!$B$1041:$Q$1143,M$33,FALSE)</f>
        <v>104167</v>
      </c>
      <c r="N48" s="331">
        <f>VLOOKUP($C$32,'PIVOT (QR)'!$B$1041:$Q$1143,N$33,FALSE)</f>
        <v>106067</v>
      </c>
      <c r="O48" s="331">
        <f>VLOOKUP($C$32,'PIVOT (QR)'!$B$1041:$Q$1143,O$33,FALSE)</f>
        <v>105826</v>
      </c>
      <c r="P48" s="331">
        <f>VLOOKUP($C$32,'PIVOT (QR)'!$B$1041:$Q$1143,P$33,FALSE)</f>
        <v>107488</v>
      </c>
      <c r="Q48" s="331">
        <f>VLOOKUP($C$32,'PIVOT (QR)'!$B$1041:$Q$1143,Q$33,FALSE)</f>
        <v>107684</v>
      </c>
      <c r="R48" s="331"/>
      <c r="S48" s="332">
        <f>VLOOKUP($C$32,'PIVOT (YR)'!$B$1155:$E$1258,S$33,FALSE)</f>
        <v>147531</v>
      </c>
      <c r="T48" s="332">
        <f>VLOOKUP($C$32,'PIVOT (YR)'!$B$1155:$E$1258,T$33,FALSE)</f>
        <v>145216</v>
      </c>
      <c r="U48" s="332">
        <f>VLOOKUP($C$32,'PIVOT (YR)'!$B$1155:$E$1258,U$33,FALSE)</f>
        <v>146170</v>
      </c>
    </row>
    <row r="50" spans="1:22" x14ac:dyDescent="0.25">
      <c r="A50" s="1" t="s">
        <v>120</v>
      </c>
      <c r="C50" s="331">
        <f>C48-SUM(C35:C47)</f>
        <v>0</v>
      </c>
      <c r="D50" s="331">
        <f t="shared" ref="D50:Q50" si="0">D48-SUM(D35:D47)</f>
        <v>1</v>
      </c>
      <c r="E50" s="331">
        <f t="shared" si="0"/>
        <v>1</v>
      </c>
      <c r="F50" s="331">
        <f t="shared" si="0"/>
        <v>-1</v>
      </c>
      <c r="G50" s="331">
        <f t="shared" si="0"/>
        <v>-2</v>
      </c>
      <c r="H50" s="331">
        <f t="shared" si="0"/>
        <v>1</v>
      </c>
      <c r="I50" s="331">
        <f t="shared" si="0"/>
        <v>0</v>
      </c>
      <c r="J50" s="331">
        <f t="shared" si="0"/>
        <v>0</v>
      </c>
      <c r="K50" s="331">
        <f t="shared" si="0"/>
        <v>0</v>
      </c>
      <c r="L50" s="331">
        <f t="shared" si="0"/>
        <v>0</v>
      </c>
      <c r="M50" s="331">
        <f t="shared" si="0"/>
        <v>1</v>
      </c>
      <c r="N50" s="331">
        <f t="shared" si="0"/>
        <v>1</v>
      </c>
      <c r="O50" s="331">
        <f t="shared" si="0"/>
        <v>0</v>
      </c>
      <c r="P50" s="331">
        <f t="shared" si="0"/>
        <v>1</v>
      </c>
      <c r="Q50" s="331">
        <f t="shared" si="0"/>
        <v>1</v>
      </c>
      <c r="R50" s="331"/>
      <c r="S50" s="331">
        <f>S48-SUM(S35:S47)</f>
        <v>0</v>
      </c>
      <c r="T50" s="331">
        <f t="shared" ref="T50:U50" si="1">T48-SUM(T35:T47)</f>
        <v>1</v>
      </c>
      <c r="U50" s="331">
        <f t="shared" si="1"/>
        <v>0</v>
      </c>
      <c r="V50" s="331"/>
    </row>
    <row r="51" spans="1:22" x14ac:dyDescent="0.25">
      <c r="A51" s="333" t="s">
        <v>35</v>
      </c>
    </row>
    <row r="52" spans="1:22" x14ac:dyDescent="0.25">
      <c r="A52" s="334" t="s">
        <v>41</v>
      </c>
    </row>
    <row r="53" spans="1:22" x14ac:dyDescent="0.25">
      <c r="A53" s="334" t="s">
        <v>59</v>
      </c>
    </row>
    <row r="54" spans="1:22" x14ac:dyDescent="0.25">
      <c r="A54" s="334" t="s">
        <v>79</v>
      </c>
    </row>
    <row r="55" spans="1:22" x14ac:dyDescent="0.25">
      <c r="A55" s="334" t="s">
        <v>17</v>
      </c>
    </row>
    <row r="56" spans="1:22" x14ac:dyDescent="0.25">
      <c r="A56" s="334" t="s">
        <v>274</v>
      </c>
    </row>
    <row r="57" spans="1:22" x14ac:dyDescent="0.25">
      <c r="A57" s="334" t="s">
        <v>66</v>
      </c>
    </row>
    <row r="58" spans="1:22" x14ac:dyDescent="0.25">
      <c r="A58" s="334" t="s">
        <v>283</v>
      </c>
    </row>
    <row r="59" spans="1:22" x14ac:dyDescent="0.25">
      <c r="A59" s="334" t="s">
        <v>11</v>
      </c>
    </row>
    <row r="60" spans="1:22" x14ac:dyDescent="0.25">
      <c r="A60" s="334" t="s">
        <v>56</v>
      </c>
    </row>
    <row r="61" spans="1:22" x14ac:dyDescent="0.25">
      <c r="A61" s="334" t="s">
        <v>29</v>
      </c>
    </row>
    <row r="62" spans="1:22" x14ac:dyDescent="0.25">
      <c r="A62" s="334" t="s">
        <v>40</v>
      </c>
    </row>
    <row r="63" spans="1:22" x14ac:dyDescent="0.25">
      <c r="A63" s="334" t="s">
        <v>47</v>
      </c>
    </row>
    <row r="64" spans="1:22" x14ac:dyDescent="0.25">
      <c r="A64" s="334" t="s">
        <v>57</v>
      </c>
    </row>
    <row r="65" spans="1:1" x14ac:dyDescent="0.25">
      <c r="A65" s="334" t="s">
        <v>74</v>
      </c>
    </row>
    <row r="66" spans="1:1" x14ac:dyDescent="0.25">
      <c r="A66" s="334" t="s">
        <v>53</v>
      </c>
    </row>
    <row r="67" spans="1:1" x14ac:dyDescent="0.25">
      <c r="A67" s="334" t="s">
        <v>284</v>
      </c>
    </row>
    <row r="68" spans="1:1" x14ac:dyDescent="0.25">
      <c r="A68" s="334" t="s">
        <v>49</v>
      </c>
    </row>
    <row r="69" spans="1:1" x14ac:dyDescent="0.25">
      <c r="A69" s="334" t="s">
        <v>33</v>
      </c>
    </row>
    <row r="70" spans="1:1" x14ac:dyDescent="0.25">
      <c r="A70" s="334" t="s">
        <v>60</v>
      </c>
    </row>
    <row r="71" spans="1:1" x14ac:dyDescent="0.25">
      <c r="A71" s="334" t="s">
        <v>25</v>
      </c>
    </row>
    <row r="72" spans="1:1" x14ac:dyDescent="0.25">
      <c r="A72" s="334" t="s">
        <v>7</v>
      </c>
    </row>
    <row r="73" spans="1:1" x14ac:dyDescent="0.25">
      <c r="A73" s="334" t="s">
        <v>51</v>
      </c>
    </row>
    <row r="74" spans="1:1" x14ac:dyDescent="0.25">
      <c r="A74" s="334" t="s">
        <v>55</v>
      </c>
    </row>
    <row r="75" spans="1:1" x14ac:dyDescent="0.25">
      <c r="A75" s="334" t="s">
        <v>36</v>
      </c>
    </row>
    <row r="76" spans="1:1" x14ac:dyDescent="0.25">
      <c r="A76" s="334" t="s">
        <v>285</v>
      </c>
    </row>
    <row r="77" spans="1:1" x14ac:dyDescent="0.25">
      <c r="A77" s="334" t="s">
        <v>21</v>
      </c>
    </row>
    <row r="78" spans="1:1" x14ac:dyDescent="0.25">
      <c r="A78" s="334" t="s">
        <v>42</v>
      </c>
    </row>
    <row r="79" spans="1:1" x14ac:dyDescent="0.25">
      <c r="A79" s="334" t="s">
        <v>286</v>
      </c>
    </row>
    <row r="80" spans="1:1" x14ac:dyDescent="0.25">
      <c r="A80" s="334" t="s">
        <v>16</v>
      </c>
    </row>
    <row r="81" spans="1:1" x14ac:dyDescent="0.25">
      <c r="A81" s="334" t="s">
        <v>2</v>
      </c>
    </row>
    <row r="82" spans="1:1" x14ac:dyDescent="0.25">
      <c r="A82" s="334" t="s">
        <v>287</v>
      </c>
    </row>
    <row r="83" spans="1:1" x14ac:dyDescent="0.25">
      <c r="A83" s="334" t="s">
        <v>288</v>
      </c>
    </row>
    <row r="84" spans="1:1" x14ac:dyDescent="0.25">
      <c r="A84" s="334" t="s">
        <v>4</v>
      </c>
    </row>
    <row r="85" spans="1:1" x14ac:dyDescent="0.25">
      <c r="A85" s="334" t="s">
        <v>38</v>
      </c>
    </row>
    <row r="86" spans="1:1" x14ac:dyDescent="0.25">
      <c r="A86" s="334" t="s">
        <v>275</v>
      </c>
    </row>
    <row r="87" spans="1:1" x14ac:dyDescent="0.25">
      <c r="A87" s="334" t="s">
        <v>8</v>
      </c>
    </row>
    <row r="88" spans="1:1" x14ac:dyDescent="0.25">
      <c r="A88" s="334" t="s">
        <v>289</v>
      </c>
    </row>
    <row r="89" spans="1:1" x14ac:dyDescent="0.25">
      <c r="A89" s="334" t="s">
        <v>292</v>
      </c>
    </row>
    <row r="90" spans="1:1" x14ac:dyDescent="0.25">
      <c r="A90" s="334" t="s">
        <v>78</v>
      </c>
    </row>
    <row r="91" spans="1:1" x14ac:dyDescent="0.25">
      <c r="A91" s="334" t="s">
        <v>27</v>
      </c>
    </row>
    <row r="92" spans="1:1" x14ac:dyDescent="0.25">
      <c r="A92" s="334" t="s">
        <v>13</v>
      </c>
    </row>
    <row r="93" spans="1:1" x14ac:dyDescent="0.25">
      <c r="A93" s="334" t="s">
        <v>70</v>
      </c>
    </row>
    <row r="94" spans="1:1" x14ac:dyDescent="0.25">
      <c r="A94" s="334" t="s">
        <v>72</v>
      </c>
    </row>
    <row r="95" spans="1:1" x14ac:dyDescent="0.25">
      <c r="A95" s="334" t="s">
        <v>276</v>
      </c>
    </row>
    <row r="96" spans="1:1" x14ac:dyDescent="0.25">
      <c r="A96" s="334" t="s">
        <v>6</v>
      </c>
    </row>
    <row r="97" spans="1:1" x14ac:dyDescent="0.25">
      <c r="A97" s="334" t="s">
        <v>62</v>
      </c>
    </row>
    <row r="98" spans="1:1" x14ac:dyDescent="0.25">
      <c r="A98" s="334" t="s">
        <v>5</v>
      </c>
    </row>
    <row r="99" spans="1:1" x14ac:dyDescent="0.25">
      <c r="A99" s="334" t="s">
        <v>37</v>
      </c>
    </row>
    <row r="100" spans="1:1" x14ac:dyDescent="0.25">
      <c r="A100" s="334" t="s">
        <v>76</v>
      </c>
    </row>
    <row r="101" spans="1:1" x14ac:dyDescent="0.25">
      <c r="A101" s="334" t="s">
        <v>63</v>
      </c>
    </row>
    <row r="102" spans="1:1" x14ac:dyDescent="0.25">
      <c r="A102" s="334" t="s">
        <v>277</v>
      </c>
    </row>
    <row r="103" spans="1:1" x14ac:dyDescent="0.25">
      <c r="A103" s="334" t="s">
        <v>43</v>
      </c>
    </row>
    <row r="104" spans="1:1" x14ac:dyDescent="0.25">
      <c r="A104" s="334" t="s">
        <v>65</v>
      </c>
    </row>
    <row r="105" spans="1:1" x14ac:dyDescent="0.25">
      <c r="A105" s="334" t="s">
        <v>22</v>
      </c>
    </row>
    <row r="106" spans="1:1" x14ac:dyDescent="0.25">
      <c r="A106" s="334" t="s">
        <v>61</v>
      </c>
    </row>
    <row r="107" spans="1:1" x14ac:dyDescent="0.25">
      <c r="A107" s="334" t="s">
        <v>23</v>
      </c>
    </row>
    <row r="108" spans="1:1" x14ac:dyDescent="0.25">
      <c r="A108" s="334" t="s">
        <v>12</v>
      </c>
    </row>
    <row r="109" spans="1:1" x14ac:dyDescent="0.25">
      <c r="A109" s="334" t="s">
        <v>278</v>
      </c>
    </row>
    <row r="110" spans="1:1" x14ac:dyDescent="0.25">
      <c r="A110" s="334" t="s">
        <v>19</v>
      </c>
    </row>
    <row r="111" spans="1:1" x14ac:dyDescent="0.25">
      <c r="A111" s="334" t="s">
        <v>45</v>
      </c>
    </row>
    <row r="112" spans="1:1" x14ac:dyDescent="0.25">
      <c r="A112" s="334" t="s">
        <v>48</v>
      </c>
    </row>
    <row r="113" spans="1:1" x14ac:dyDescent="0.25">
      <c r="A113" s="334" t="s">
        <v>34</v>
      </c>
    </row>
    <row r="114" spans="1:1" x14ac:dyDescent="0.25">
      <c r="A114" s="334" t="s">
        <v>3</v>
      </c>
    </row>
    <row r="115" spans="1:1" x14ac:dyDescent="0.25">
      <c r="A115" s="334" t="s">
        <v>80</v>
      </c>
    </row>
    <row r="116" spans="1:1" x14ac:dyDescent="0.25">
      <c r="A116" s="334" t="s">
        <v>39</v>
      </c>
    </row>
    <row r="117" spans="1:1" x14ac:dyDescent="0.25">
      <c r="A117" s="334" t="s">
        <v>14</v>
      </c>
    </row>
    <row r="118" spans="1:1" x14ac:dyDescent="0.25">
      <c r="A118" s="334" t="s">
        <v>68</v>
      </c>
    </row>
    <row r="119" spans="1:1" x14ac:dyDescent="0.25">
      <c r="A119" s="334" t="s">
        <v>69</v>
      </c>
    </row>
    <row r="120" spans="1:1" x14ac:dyDescent="0.25">
      <c r="A120" s="334" t="s">
        <v>50</v>
      </c>
    </row>
    <row r="121" spans="1:1" x14ac:dyDescent="0.25">
      <c r="A121" s="334" t="s">
        <v>279</v>
      </c>
    </row>
    <row r="122" spans="1:1" x14ac:dyDescent="0.25">
      <c r="A122" s="334" t="s">
        <v>24</v>
      </c>
    </row>
    <row r="123" spans="1:1" x14ac:dyDescent="0.25">
      <c r="A123" s="334" t="s">
        <v>9</v>
      </c>
    </row>
    <row r="124" spans="1:1" x14ac:dyDescent="0.25">
      <c r="A124" s="334" t="s">
        <v>67</v>
      </c>
    </row>
    <row r="125" spans="1:1" x14ac:dyDescent="0.25">
      <c r="A125" s="334" t="s">
        <v>28</v>
      </c>
    </row>
    <row r="126" spans="1:1" x14ac:dyDescent="0.25">
      <c r="A126" s="334" t="s">
        <v>31</v>
      </c>
    </row>
    <row r="127" spans="1:1" x14ac:dyDescent="0.25">
      <c r="A127" s="334" t="s">
        <v>64</v>
      </c>
    </row>
    <row r="128" spans="1:1" x14ac:dyDescent="0.25">
      <c r="A128" s="334" t="s">
        <v>290</v>
      </c>
    </row>
    <row r="129" spans="1:1" x14ac:dyDescent="0.25">
      <c r="A129" s="334" t="s">
        <v>280</v>
      </c>
    </row>
    <row r="130" spans="1:1" x14ac:dyDescent="0.25">
      <c r="A130" s="334" t="s">
        <v>73</v>
      </c>
    </row>
    <row r="131" spans="1:1" x14ac:dyDescent="0.25">
      <c r="A131" s="334" t="s">
        <v>26</v>
      </c>
    </row>
    <row r="132" spans="1:1" x14ac:dyDescent="0.25">
      <c r="A132" s="334" t="s">
        <v>32</v>
      </c>
    </row>
    <row r="133" spans="1:1" x14ac:dyDescent="0.25">
      <c r="A133" s="334" t="s">
        <v>46</v>
      </c>
    </row>
    <row r="134" spans="1:1" x14ac:dyDescent="0.25">
      <c r="A134" s="334" t="s">
        <v>75</v>
      </c>
    </row>
    <row r="135" spans="1:1" x14ac:dyDescent="0.25">
      <c r="A135" s="334" t="s">
        <v>10</v>
      </c>
    </row>
    <row r="136" spans="1:1" x14ac:dyDescent="0.25">
      <c r="A136" s="334" t="s">
        <v>291</v>
      </c>
    </row>
    <row r="137" spans="1:1" x14ac:dyDescent="0.25">
      <c r="A137" s="334" t="s">
        <v>15</v>
      </c>
    </row>
    <row r="138" spans="1:1" x14ac:dyDescent="0.25">
      <c r="A138" s="334" t="s">
        <v>18</v>
      </c>
    </row>
    <row r="139" spans="1:1" x14ac:dyDescent="0.25">
      <c r="A139" s="334" t="s">
        <v>77</v>
      </c>
    </row>
    <row r="140" spans="1:1" x14ac:dyDescent="0.25">
      <c r="A140" s="334" t="s">
        <v>44</v>
      </c>
    </row>
    <row r="141" spans="1:1" x14ac:dyDescent="0.25">
      <c r="A141" s="334" t="s">
        <v>71</v>
      </c>
    </row>
    <row r="142" spans="1:1" x14ac:dyDescent="0.25">
      <c r="A142" s="334" t="s">
        <v>52</v>
      </c>
    </row>
    <row r="143" spans="1:1" x14ac:dyDescent="0.25">
      <c r="A143" s="334" t="s">
        <v>20</v>
      </c>
    </row>
    <row r="144" spans="1:1" x14ac:dyDescent="0.25">
      <c r="A144" s="334" t="s">
        <v>95</v>
      </c>
    </row>
    <row r="145" spans="1:1" x14ac:dyDescent="0.25">
      <c r="A145" s="334" t="s">
        <v>30</v>
      </c>
    </row>
    <row r="146" spans="1:1" x14ac:dyDescent="0.25">
      <c r="A146" s="334" t="s">
        <v>58</v>
      </c>
    </row>
    <row r="147" spans="1:1" x14ac:dyDescent="0.25">
      <c r="A147" s="25" t="s">
        <v>281</v>
      </c>
    </row>
    <row r="148" spans="1:1" x14ac:dyDescent="0.25">
      <c r="A148" s="25" t="s">
        <v>54</v>
      </c>
    </row>
    <row r="149" spans="1:1" x14ac:dyDescent="0.25">
      <c r="A149" s="25" t="s">
        <v>282</v>
      </c>
    </row>
    <row r="150" spans="1:1" x14ac:dyDescent="0.25">
      <c r="A150" s="25" t="s">
        <v>294</v>
      </c>
    </row>
    <row r="151" spans="1:1" x14ac:dyDescent="0.25">
      <c r="A151" s="25" t="s">
        <v>145</v>
      </c>
    </row>
    <row r="152" spans="1:1" x14ac:dyDescent="0.25">
      <c r="A152" s="25" t="s">
        <v>146</v>
      </c>
    </row>
    <row r="153" spans="1:1" x14ac:dyDescent="0.25">
      <c r="A153" s="25" t="s">
        <v>147</v>
      </c>
    </row>
  </sheetData>
  <sortState ref="B48:B140">
    <sortCondition ref="B48:B140"/>
  </sortState>
  <phoneticPr fontId="1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1:V153"/>
  <sheetViews>
    <sheetView topLeftCell="A25" workbookViewId="0">
      <selection activeCell="T49" sqref="T49"/>
    </sheetView>
  </sheetViews>
  <sheetFormatPr defaultRowHeight="13.2" x14ac:dyDescent="0.25"/>
  <cols>
    <col min="1" max="1" width="28.109375" bestFit="1" customWidth="1"/>
    <col min="2" max="2" width="14.5546875" customWidth="1"/>
    <col min="3" max="3" width="16.44140625" customWidth="1"/>
  </cols>
  <sheetData>
    <row r="1" spans="1:3" s="25" customFormat="1" x14ac:dyDescent="0.25"/>
    <row r="2" spans="1:3" s="25" customFormat="1" x14ac:dyDescent="0.25">
      <c r="B2" s="25" t="s">
        <v>136</v>
      </c>
      <c r="C2" s="25" t="s">
        <v>137</v>
      </c>
    </row>
    <row r="3" spans="1:3" s="25" customFormat="1" x14ac:dyDescent="0.25">
      <c r="A3" s="25" t="s">
        <v>1</v>
      </c>
      <c r="B3" s="25">
        <f>VLOOKUP(A3,'PIVOT (QR)'!$A$5:$T$1216,20,FALSE)</f>
        <v>5</v>
      </c>
      <c r="C3" s="25">
        <f ca="1">VLOOKUP(A3,'PIVOT (YR)'!$A$5:$G$1345,7,FALSE)</f>
        <v>5</v>
      </c>
    </row>
    <row r="4" spans="1:3" s="25" customFormat="1" x14ac:dyDescent="0.25">
      <c r="A4" s="25" t="s">
        <v>108</v>
      </c>
      <c r="B4" s="25">
        <f>VLOOKUP(A4,'PIVOT (QR)'!$A$5:$T$1216,20,FALSE)</f>
        <v>100</v>
      </c>
      <c r="C4" s="25">
        <f ca="1">VLOOKUP(A4,'PIVOT (YR)'!$A$5:$G$1345,7,FALSE)</f>
        <v>106</v>
      </c>
    </row>
    <row r="5" spans="1:3" s="25" customFormat="1" x14ac:dyDescent="0.25">
      <c r="A5" s="25" t="s">
        <v>81</v>
      </c>
      <c r="B5" s="25">
        <f>VLOOKUP(A5,'PIVOT (QR)'!$A$5:$T$1216,20,FALSE)</f>
        <v>101</v>
      </c>
      <c r="C5" s="25">
        <f ca="1">VLOOKUP(A5,'PIVOT (YR)'!$A$5:$G$1345,7,FALSE)</f>
        <v>107</v>
      </c>
    </row>
    <row r="6" spans="1:3" s="25" customFormat="1" x14ac:dyDescent="0.25">
      <c r="A6" s="25" t="s">
        <v>109</v>
      </c>
      <c r="B6" s="25">
        <f>VLOOKUP(A6,'PIVOT (QR)'!$A$5:$T$1216,20,FALSE)</f>
        <v>188</v>
      </c>
      <c r="C6" s="25">
        <f ca="1">VLOOKUP(A6,'PIVOT (YR)'!$A$5:$G$1345,7,FALSE)</f>
        <v>207</v>
      </c>
    </row>
    <row r="7" spans="1:3" s="25" customFormat="1" x14ac:dyDescent="0.25">
      <c r="A7" s="25" t="s">
        <v>82</v>
      </c>
      <c r="B7" s="25">
        <f>VLOOKUP(A7,'PIVOT (QR)'!$A$5:$T$1216,20,FALSE)</f>
        <v>189</v>
      </c>
      <c r="C7" s="25">
        <f ca="1">VLOOKUP(A7,'PIVOT (YR)'!$A$5:$G$1345,7,FALSE)</f>
        <v>208</v>
      </c>
    </row>
    <row r="8" spans="1:3" s="25" customFormat="1" x14ac:dyDescent="0.25">
      <c r="A8" s="25" t="s">
        <v>110</v>
      </c>
      <c r="B8" s="25">
        <f>VLOOKUP(A8,'PIVOT (QR)'!$A$5:$T$1216,20,FALSE)</f>
        <v>284</v>
      </c>
      <c r="C8" s="25">
        <f ca="1">VLOOKUP(A8,'PIVOT (YR)'!$A$5:$G$1345,7,FALSE)</f>
        <v>308</v>
      </c>
    </row>
    <row r="9" spans="1:3" s="25" customFormat="1" x14ac:dyDescent="0.25">
      <c r="A9" s="25" t="s">
        <v>83</v>
      </c>
      <c r="B9" s="25">
        <f>VLOOKUP(A9,'PIVOT (QR)'!$A$5:$T$1216,20,FALSE)</f>
        <v>285</v>
      </c>
      <c r="C9" s="25">
        <f ca="1">VLOOKUP(A9,'PIVOT (YR)'!$A$5:$G$1345,7,FALSE)</f>
        <v>309</v>
      </c>
    </row>
    <row r="10" spans="1:3" s="25" customFormat="1" x14ac:dyDescent="0.25">
      <c r="A10" s="25" t="s">
        <v>111</v>
      </c>
      <c r="B10" s="25">
        <f>VLOOKUP(A10,'PIVOT (QR)'!$A$5:$T$1216,20,FALSE)</f>
        <v>356</v>
      </c>
      <c r="C10" s="25">
        <f ca="1">VLOOKUP(A10,'PIVOT (YR)'!$A$5:$G$1345,7,FALSE)</f>
        <v>393</v>
      </c>
    </row>
    <row r="11" spans="1:3" s="25" customFormat="1" x14ac:dyDescent="0.25">
      <c r="A11" s="25" t="s">
        <v>85</v>
      </c>
      <c r="B11" s="25">
        <f>VLOOKUP(A11,'PIVOT (QR)'!$A$5:$T$1216,20,FALSE)</f>
        <v>357</v>
      </c>
      <c r="C11" s="25">
        <f ca="1">VLOOKUP(A11,'PIVOT (YR)'!$A$5:$G$1345,7,FALSE)</f>
        <v>394</v>
      </c>
    </row>
    <row r="12" spans="1:3" s="25" customFormat="1" x14ac:dyDescent="0.25">
      <c r="A12" s="25" t="s">
        <v>112</v>
      </c>
      <c r="B12" s="25">
        <f>VLOOKUP(A12,'PIVOT (QR)'!$A$5:$T$1216,20,FALSE)</f>
        <v>452</v>
      </c>
      <c r="C12" s="25">
        <f ca="1">VLOOKUP(A12,'PIVOT (YR)'!$A$5:$G$1345,7,FALSE)</f>
        <v>495</v>
      </c>
    </row>
    <row r="13" spans="1:3" s="25" customFormat="1" x14ac:dyDescent="0.25">
      <c r="A13" s="25" t="s">
        <v>84</v>
      </c>
      <c r="B13" s="25">
        <f>VLOOKUP(A13,'PIVOT (QR)'!$A$5:$T$1216,20,FALSE)</f>
        <v>453</v>
      </c>
      <c r="C13" s="25">
        <f ca="1">VLOOKUP(A13,'PIVOT (YR)'!$A$5:$G$1345,7,FALSE)</f>
        <v>496</v>
      </c>
    </row>
    <row r="14" spans="1:3" s="25" customFormat="1" x14ac:dyDescent="0.25">
      <c r="A14" s="25" t="s">
        <v>113</v>
      </c>
      <c r="B14" s="25">
        <f>VLOOKUP(A14,'PIVOT (QR)'!$A$5:$T$1216,20,FALSE)</f>
        <v>507</v>
      </c>
      <c r="C14" s="25">
        <f ca="1">VLOOKUP(A14,'PIVOT (YR)'!$A$5:$G$1345,7,FALSE)</f>
        <v>566</v>
      </c>
    </row>
    <row r="15" spans="1:3" s="25" customFormat="1" x14ac:dyDescent="0.25">
      <c r="A15" s="25" t="s">
        <v>86</v>
      </c>
      <c r="B15" s="25">
        <f>VLOOKUP(A15,'PIVOT (QR)'!$A$5:$T$1216,20,FALSE)</f>
        <v>508</v>
      </c>
      <c r="C15" s="25">
        <f ca="1">VLOOKUP(A15,'PIVOT (YR)'!$A$5:$G$1345,7,FALSE)</f>
        <v>567</v>
      </c>
    </row>
    <row r="16" spans="1:3" s="25" customFormat="1" x14ac:dyDescent="0.25">
      <c r="A16" s="25" t="s">
        <v>114</v>
      </c>
      <c r="B16" s="25">
        <f>VLOOKUP(A16,'PIVOT (QR)'!$A$5:$T$1216,20,FALSE)</f>
        <v>599</v>
      </c>
      <c r="C16" s="25">
        <f ca="1">VLOOKUP(A16,'PIVOT (YR)'!$A$5:$G$1345,7,FALSE)</f>
        <v>665</v>
      </c>
    </row>
    <row r="17" spans="1:3" s="25" customFormat="1" x14ac:dyDescent="0.25">
      <c r="A17" s="25" t="s">
        <v>87</v>
      </c>
      <c r="B17" s="25">
        <f>VLOOKUP(A17,'PIVOT (QR)'!$A$5:$T$1216,20,FALSE)</f>
        <v>600</v>
      </c>
      <c r="C17" s="25">
        <f ca="1">VLOOKUP(A17,'PIVOT (YR)'!$A$5:$G$1345,7,FALSE)</f>
        <v>666</v>
      </c>
    </row>
    <row r="18" spans="1:3" s="25" customFormat="1" x14ac:dyDescent="0.25">
      <c r="A18" s="25" t="s">
        <v>115</v>
      </c>
      <c r="B18" s="25">
        <f>VLOOKUP(A18,'PIVOT (QR)'!$A$5:$T$1216,20,FALSE)</f>
        <v>700</v>
      </c>
      <c r="C18" s="25">
        <f ca="1">VLOOKUP(A18,'PIVOT (YR)'!$A$5:$G$1345,7,FALSE)</f>
        <v>768</v>
      </c>
    </row>
    <row r="19" spans="1:3" s="25" customFormat="1" x14ac:dyDescent="0.25">
      <c r="A19" s="25" t="s">
        <v>88</v>
      </c>
      <c r="B19" s="25">
        <f>VLOOKUP(A19,'PIVOT (QR)'!$A$5:$T$1216,20,FALSE)</f>
        <v>701</v>
      </c>
      <c r="C19" s="25">
        <f ca="1">VLOOKUP(A19,'PIVOT (YR)'!$A$5:$G$1345,7,FALSE)</f>
        <v>769</v>
      </c>
    </row>
    <row r="20" spans="1:3" s="25" customFormat="1" x14ac:dyDescent="0.25">
      <c r="A20" s="25" t="s">
        <v>116</v>
      </c>
      <c r="B20" s="25">
        <f>VLOOKUP(A20,'PIVOT (QR)'!$A$5:$T$1216,20,FALSE)</f>
        <v>788</v>
      </c>
      <c r="C20" s="25">
        <f ca="1">VLOOKUP(A20,'PIVOT (YR)'!$A$5:$G$1345,7,FALSE)</f>
        <v>869</v>
      </c>
    </row>
    <row r="21" spans="1:3" s="25" customFormat="1" x14ac:dyDescent="0.25">
      <c r="A21" s="25" t="s">
        <v>89</v>
      </c>
      <c r="B21" s="25">
        <f>VLOOKUP(A21,'PIVOT (QR)'!$A$5:$T$1216,20,FALSE)</f>
        <v>789</v>
      </c>
      <c r="C21" s="25">
        <f ca="1">VLOOKUP(A21,'PIVOT (YR)'!$A$5:$G$1345,7,FALSE)</f>
        <v>870</v>
      </c>
    </row>
    <row r="22" spans="1:3" s="25" customFormat="1" x14ac:dyDescent="0.25">
      <c r="A22" s="25" t="s">
        <v>117</v>
      </c>
      <c r="B22" s="25">
        <f>VLOOKUP(A22,'PIVOT (QR)'!$A$5:$T$1216,20,FALSE)</f>
        <v>861</v>
      </c>
      <c r="C22" s="25">
        <f ca="1">VLOOKUP(A22,'PIVOT (YR)'!$A$5:$G$1345,7,FALSE)</f>
        <v>952</v>
      </c>
    </row>
    <row r="23" spans="1:3" s="25" customFormat="1" x14ac:dyDescent="0.25">
      <c r="A23" s="25" t="s">
        <v>90</v>
      </c>
      <c r="B23" s="25">
        <f>VLOOKUP(A23,'PIVOT (QR)'!$A$5:$T$1216,20,FALSE)</f>
        <v>862</v>
      </c>
      <c r="C23" s="25">
        <f ca="1">VLOOKUP(A23,'PIVOT (YR)'!$A$5:$G$1345,7,FALSE)</f>
        <v>953</v>
      </c>
    </row>
    <row r="24" spans="1:3" s="25" customFormat="1" x14ac:dyDescent="0.25">
      <c r="A24" s="25" t="s">
        <v>118</v>
      </c>
      <c r="B24" s="25">
        <f>VLOOKUP(A24,'PIVOT (QR)'!$A$5:$T$1216,20,FALSE)</f>
        <v>950</v>
      </c>
      <c r="C24" s="25">
        <f ca="1">VLOOKUP(A24,'PIVOT (YR)'!$A$5:$G$1345,7,FALSE)</f>
        <v>1053</v>
      </c>
    </row>
    <row r="25" spans="1:3" s="25" customFormat="1" x14ac:dyDescent="0.25">
      <c r="A25" s="25" t="s">
        <v>91</v>
      </c>
      <c r="B25" s="25">
        <f>VLOOKUP(A25,'PIVOT (QR)'!$A$5:$T$1216,20,FALSE)</f>
        <v>951</v>
      </c>
      <c r="C25" s="25">
        <f ca="1">VLOOKUP(A25,'PIVOT (YR)'!$A$5:$G$1345,7,FALSE)</f>
        <v>1054</v>
      </c>
    </row>
    <row r="26" spans="1:3" s="25" customFormat="1" x14ac:dyDescent="0.25">
      <c r="A26" s="25" t="s">
        <v>119</v>
      </c>
      <c r="B26" s="25">
        <f>VLOOKUP(A26,'PIVOT (QR)'!$A$5:$T$1216,20,FALSE)</f>
        <v>1040</v>
      </c>
      <c r="C26" s="25">
        <f ca="1">VLOOKUP(A26,'PIVOT (YR)'!$A$5:$G$1345,7,FALSE)</f>
        <v>1154</v>
      </c>
    </row>
    <row r="27" spans="1:3" s="25" customFormat="1" x14ac:dyDescent="0.25">
      <c r="A27" s="25" t="s">
        <v>293</v>
      </c>
      <c r="B27" s="25">
        <f>VLOOKUP(A27,'PIVOT (QR)'!$A$5:$T$1216,20,FALSE)</f>
        <v>1144</v>
      </c>
      <c r="C27" s="25">
        <f ca="1">VLOOKUP(A27,'PIVOT (YR)'!$A$5:$G$1345,7,FALSE)</f>
        <v>1259</v>
      </c>
    </row>
    <row r="28" spans="1:3" s="25" customFormat="1" x14ac:dyDescent="0.25">
      <c r="A28" s="25" t="s">
        <v>296</v>
      </c>
      <c r="B28" s="25">
        <f>VLOOKUP(A28,'PIVOT (QR)'!$A$5:$T$1216,20,FALSE)</f>
        <v>1215</v>
      </c>
      <c r="C28" s="25">
        <f ca="1">VLOOKUP(A28,'PIVOT (YR)'!$A$5:$G$1345,7,FALSE)</f>
        <v>1345</v>
      </c>
    </row>
    <row r="29" spans="1:3" s="25" customFormat="1" x14ac:dyDescent="0.25">
      <c r="A29" s="25" t="s">
        <v>140</v>
      </c>
      <c r="B29" s="25">
        <f>VLOOKUP(A29,'PIVOT (QR)'!$A$5:$T$1216,20,FALSE)</f>
        <v>1041</v>
      </c>
      <c r="C29" s="25">
        <f ca="1">VLOOKUP(A29,'PIVOT (YR)'!$A$5:$G$1345,7,FALSE)</f>
        <v>1155</v>
      </c>
    </row>
    <row r="30" spans="1:3" s="25" customFormat="1" x14ac:dyDescent="0.25">
      <c r="A30" s="25" t="s">
        <v>142</v>
      </c>
      <c r="B30" s="25">
        <f>VLOOKUP(A30,'PIVOT (QR)'!$A$5:$T$1216,20,FALSE)</f>
        <v>1143</v>
      </c>
      <c r="C30" s="25">
        <f ca="1">VLOOKUP(A30,'PIVOT (YR)'!$A$5:$G$1345,7,FALSE)</f>
        <v>1258</v>
      </c>
    </row>
    <row r="32" spans="1:3" x14ac:dyDescent="0.25">
      <c r="B32" s="20" t="s">
        <v>125</v>
      </c>
      <c r="C32" s="21" t="str">
        <f>'Number of exporters to markets'!C9</f>
        <v>Total EU</v>
      </c>
    </row>
    <row r="33" spans="1:21" s="25" customFormat="1" x14ac:dyDescent="0.25">
      <c r="C33" s="25">
        <v>2</v>
      </c>
      <c r="D33" s="25">
        <v>3</v>
      </c>
      <c r="E33" s="25">
        <v>4</v>
      </c>
      <c r="F33" s="25">
        <v>5</v>
      </c>
      <c r="G33" s="25">
        <v>6</v>
      </c>
      <c r="H33" s="25">
        <v>7</v>
      </c>
      <c r="I33" s="25">
        <v>8</v>
      </c>
      <c r="J33" s="25">
        <v>9</v>
      </c>
      <c r="K33" s="25">
        <v>10</v>
      </c>
      <c r="L33" s="25">
        <v>11</v>
      </c>
      <c r="M33" s="25">
        <v>12</v>
      </c>
      <c r="N33" s="25">
        <v>13</v>
      </c>
      <c r="O33" s="25">
        <v>14</v>
      </c>
      <c r="P33" s="25">
        <v>15</v>
      </c>
      <c r="Q33" s="25">
        <v>16</v>
      </c>
      <c r="S33" s="25">
        <v>2</v>
      </c>
      <c r="T33" s="25">
        <v>3</v>
      </c>
      <c r="U33" s="25">
        <v>4</v>
      </c>
    </row>
    <row r="34" spans="1:21" s="25" customFormat="1" x14ac:dyDescent="0.25">
      <c r="A34" s="1" t="s">
        <v>98</v>
      </c>
      <c r="C34" s="1" t="s">
        <v>103</v>
      </c>
      <c r="D34" s="1" t="s">
        <v>104</v>
      </c>
      <c r="E34" s="1" t="s">
        <v>105</v>
      </c>
      <c r="F34" s="1" t="s">
        <v>106</v>
      </c>
      <c r="G34" s="1" t="s">
        <v>141</v>
      </c>
      <c r="H34" s="1" t="s">
        <v>148</v>
      </c>
      <c r="I34" s="1" t="s">
        <v>149</v>
      </c>
      <c r="J34" s="1" t="s">
        <v>189</v>
      </c>
      <c r="K34" s="1" t="s">
        <v>201</v>
      </c>
      <c r="L34" s="1" t="s">
        <v>206</v>
      </c>
      <c r="M34" s="1" t="s">
        <v>211</v>
      </c>
      <c r="N34" s="1" t="s">
        <v>215</v>
      </c>
      <c r="O34" s="1" t="s">
        <v>222</v>
      </c>
      <c r="P34" s="1" t="s">
        <v>235</v>
      </c>
      <c r="Q34" s="1" t="s">
        <v>242</v>
      </c>
      <c r="R34" s="1"/>
      <c r="S34" s="1">
        <v>2013</v>
      </c>
      <c r="T34" s="1">
        <v>2014</v>
      </c>
      <c r="U34" s="1">
        <v>2015</v>
      </c>
    </row>
    <row r="35" spans="1:21" s="25" customFormat="1" x14ac:dyDescent="0.25">
      <c r="A35" s="25" t="s">
        <v>83</v>
      </c>
      <c r="C35" s="331">
        <f>VLOOKUP($C$32,'PIVOT (QR)'!$B$285:$Q$356,C$33,FALSE)</f>
        <v>1615</v>
      </c>
      <c r="D35" s="331">
        <f>VLOOKUP($C$32,'PIVOT (QR)'!$B$285:$Q$356,D$33,FALSE)</f>
        <v>1644</v>
      </c>
      <c r="E35" s="331">
        <f>VLOOKUP($C$32,'PIVOT (QR)'!$B$285:$Q$356,E$33,FALSE)</f>
        <v>1688</v>
      </c>
      <c r="F35" s="331">
        <f>VLOOKUP($C$32,'PIVOT (QR)'!$B$285:$Q$356,F$33,FALSE)</f>
        <v>1661</v>
      </c>
      <c r="G35" s="331">
        <f>VLOOKUP($C$32,'PIVOT (QR)'!$B$285:$Q$356,G$33,FALSE)</f>
        <v>1582</v>
      </c>
      <c r="H35" s="331">
        <f>VLOOKUP($C$32,'PIVOT (QR)'!$B$285:$Q$356,H$33,FALSE)</f>
        <v>1636</v>
      </c>
      <c r="I35" s="331">
        <f>VLOOKUP($C$32,'PIVOT (QR)'!$B$285:$Q$356,I$33,FALSE)</f>
        <v>1646</v>
      </c>
      <c r="J35" s="331">
        <f>VLOOKUP($C$32,'PIVOT (QR)'!$B$285:$Q$356,J$33,FALSE)</f>
        <v>1638</v>
      </c>
      <c r="K35" s="331">
        <f>VLOOKUP($C$32,'PIVOT (QR)'!$B$285:$Q$356,K$33,FALSE)</f>
        <v>1619</v>
      </c>
      <c r="L35" s="331">
        <f>VLOOKUP($C$32,'PIVOT (QR)'!$B$285:$Q$356,L$33,FALSE)</f>
        <v>1638</v>
      </c>
      <c r="M35" s="331">
        <f>VLOOKUP($C$32,'PIVOT (QR)'!$B$285:$Q$356,M$33,FALSE)</f>
        <v>1640</v>
      </c>
      <c r="N35" s="331">
        <f>VLOOKUP($C$32,'PIVOT (QR)'!$B$285:$Q$356,N$33,FALSE)</f>
        <v>1671</v>
      </c>
      <c r="O35" s="331">
        <f>VLOOKUP($C$32,'PIVOT (QR)'!$B$285:$Q$356,O$33,FALSE)</f>
        <v>1694</v>
      </c>
      <c r="P35" s="331">
        <f>VLOOKUP($C$32,'PIVOT (QR)'!$B$285:$Q$356,P$33,FALSE)</f>
        <v>1696</v>
      </c>
      <c r="Q35" s="331">
        <f>VLOOKUP($C$32,'PIVOT (QR)'!$B$285:$Q$356,Q$33,FALSE)</f>
        <v>1675</v>
      </c>
      <c r="R35" s="331"/>
      <c r="S35" s="332">
        <f>VLOOKUP($C$32,'PIVOT (YR)'!$B$309:$E$393,S$33,FALSE)</f>
        <v>2160</v>
      </c>
      <c r="T35" s="332">
        <f>VLOOKUP($C$32,'PIVOT (YR)'!$B$309:$E$393,T$33,FALSE)</f>
        <v>2116</v>
      </c>
      <c r="U35" s="332">
        <f>VLOOKUP($C$32,'PIVOT (YR)'!$B$309:$E$393,U$33,FALSE)</f>
        <v>2141</v>
      </c>
    </row>
    <row r="36" spans="1:21" s="25" customFormat="1" x14ac:dyDescent="0.25">
      <c r="A36" s="25" t="s">
        <v>85</v>
      </c>
      <c r="C36" s="331">
        <f>VLOOKUP($C$32,'PIVOT (QR)'!$B$357:$Q$452,C$33,FALSE)</f>
        <v>7928</v>
      </c>
      <c r="D36" s="331">
        <f>VLOOKUP($C$32,'PIVOT (QR)'!$B$357:$Q$452,D$33,FALSE)</f>
        <v>8170</v>
      </c>
      <c r="E36" s="331">
        <f>VLOOKUP($C$32,'PIVOT (QR)'!$B$357:$Q$452,E$33,FALSE)</f>
        <v>8268</v>
      </c>
      <c r="F36" s="331">
        <f>VLOOKUP($C$32,'PIVOT (QR)'!$B$357:$Q$452,F$33,FALSE)</f>
        <v>8282</v>
      </c>
      <c r="G36" s="331">
        <f>VLOOKUP($C$32,'PIVOT (QR)'!$B$357:$Q$452,G$33,FALSE)</f>
        <v>7950</v>
      </c>
      <c r="H36" s="331">
        <f>VLOOKUP($C$32,'PIVOT (QR)'!$B$357:$Q$452,H$33,FALSE)</f>
        <v>8066</v>
      </c>
      <c r="I36" s="331">
        <f>VLOOKUP($C$32,'PIVOT (QR)'!$B$357:$Q$452,I$33,FALSE)</f>
        <v>8025</v>
      </c>
      <c r="J36" s="331">
        <f>VLOOKUP($C$32,'PIVOT (QR)'!$B$357:$Q$452,J$33,FALSE)</f>
        <v>8106</v>
      </c>
      <c r="K36" s="331">
        <f>VLOOKUP($C$32,'PIVOT (QR)'!$B$357:$Q$452,K$33,FALSE)</f>
        <v>7926</v>
      </c>
      <c r="L36" s="331">
        <f>VLOOKUP($C$32,'PIVOT (QR)'!$B$357:$Q$452,L$33,FALSE)</f>
        <v>8105</v>
      </c>
      <c r="M36" s="331">
        <f>VLOOKUP($C$32,'PIVOT (QR)'!$B$357:$Q$452,M$33,FALSE)</f>
        <v>8072</v>
      </c>
      <c r="N36" s="331">
        <f>VLOOKUP($C$32,'PIVOT (QR)'!$B$357:$Q$452,N$33,FALSE)</f>
        <v>8189</v>
      </c>
      <c r="O36" s="331">
        <f>VLOOKUP($C$32,'PIVOT (QR)'!$B$357:$Q$452,O$33,FALSE)</f>
        <v>8313</v>
      </c>
      <c r="P36" s="331">
        <f>VLOOKUP($C$32,'PIVOT (QR)'!$B$357:$Q$452,P$33,FALSE)</f>
        <v>8404</v>
      </c>
      <c r="Q36" s="331">
        <f>VLOOKUP($C$32,'PIVOT (QR)'!$B$357:$Q$452,Q$33,FALSE)</f>
        <v>8368</v>
      </c>
      <c r="R36" s="331"/>
      <c r="S36" s="332">
        <f>VLOOKUP($C$32,'PIVOT (YR)'!$B$394:$E$495,S$33,FALSE)</f>
        <v>10746</v>
      </c>
      <c r="T36" s="332">
        <f>VLOOKUP($C$32,'PIVOT (YR)'!$B$394:$E$495,T$33,FALSE)</f>
        <v>10525</v>
      </c>
      <c r="U36" s="332">
        <f>VLOOKUP($C$32,'PIVOT (YR)'!$B$394:$E$495,U$33,FALSE)</f>
        <v>10509</v>
      </c>
    </row>
    <row r="37" spans="1:21" s="25" customFormat="1" x14ac:dyDescent="0.25">
      <c r="A37" s="25" t="s">
        <v>91</v>
      </c>
      <c r="C37" s="331">
        <f>VLOOKUP($C$32,'PIVOT (QR)'!$B$951:$Q$1040,C$33,FALSE)</f>
        <v>5969</v>
      </c>
      <c r="D37" s="331">
        <f>VLOOKUP($C$32,'PIVOT (QR)'!$B$951:$Q$1040,D$33,FALSE)</f>
        <v>6162</v>
      </c>
      <c r="E37" s="331">
        <f>VLOOKUP($C$32,'PIVOT (QR)'!$B$951:$Q$1040,E$33,FALSE)</f>
        <v>6273</v>
      </c>
      <c r="F37" s="331">
        <f>VLOOKUP($C$32,'PIVOT (QR)'!$B$951:$Q$1040,F$33,FALSE)</f>
        <v>6330</v>
      </c>
      <c r="G37" s="331">
        <f>VLOOKUP($C$32,'PIVOT (QR)'!$B$951:$Q$1040,G$33,FALSE)</f>
        <v>6067</v>
      </c>
      <c r="H37" s="331">
        <f>VLOOKUP($C$32,'PIVOT (QR)'!$B$951:$Q$1040,H$33,FALSE)</f>
        <v>6140</v>
      </c>
      <c r="I37" s="331">
        <f>VLOOKUP($C$32,'PIVOT (QR)'!$B$951:$Q$1040,I$33,FALSE)</f>
        <v>6169</v>
      </c>
      <c r="J37" s="331">
        <f>VLOOKUP($C$32,'PIVOT (QR)'!$B$951:$Q$1040,J$33,FALSE)</f>
        <v>6222</v>
      </c>
      <c r="K37" s="331">
        <f>VLOOKUP($C$32,'PIVOT (QR)'!$B$951:$Q$1040,K$33,FALSE)</f>
        <v>6078</v>
      </c>
      <c r="L37" s="331">
        <f>VLOOKUP($C$32,'PIVOT (QR)'!$B$951:$Q$1040,L$33,FALSE)</f>
        <v>6121</v>
      </c>
      <c r="M37" s="331">
        <f>VLOOKUP($C$32,'PIVOT (QR)'!$B$951:$Q$1040,M$33,FALSE)</f>
        <v>6153</v>
      </c>
      <c r="N37" s="331">
        <f>VLOOKUP($C$32,'PIVOT (QR)'!$B$951:$Q$1040,N$33,FALSE)</f>
        <v>6263</v>
      </c>
      <c r="O37" s="331">
        <f>VLOOKUP($C$32,'PIVOT (QR)'!$B$951:$Q$1040,O$33,FALSE)</f>
        <v>6299</v>
      </c>
      <c r="P37" s="331">
        <f>VLOOKUP($C$32,'PIVOT (QR)'!$B$951:$Q$1040,P$33,FALSE)</f>
        <v>6277</v>
      </c>
      <c r="Q37" s="331">
        <f>VLOOKUP($C$32,'PIVOT (QR)'!$B$951:$Q$1040,Q$33,FALSE)</f>
        <v>6251</v>
      </c>
      <c r="R37" s="331"/>
      <c r="S37" s="332">
        <f>VLOOKUP($C$32,'PIVOT (YR)'!$B$1054:$E$1154,S$33,FALSE)</f>
        <v>8148</v>
      </c>
      <c r="T37" s="332">
        <f>VLOOKUP($C$32,'PIVOT (YR)'!$B$1054:$E$1154,T$33,FALSE)</f>
        <v>8024</v>
      </c>
      <c r="U37" s="332">
        <f>VLOOKUP($C$32,'PIVOT (YR)'!$B$1054:$E$1154,U$33,FALSE)</f>
        <v>7985</v>
      </c>
    </row>
    <row r="38" spans="1:21" s="25" customFormat="1" x14ac:dyDescent="0.25">
      <c r="A38" s="25" t="s">
        <v>81</v>
      </c>
      <c r="C38" s="331">
        <f>VLOOKUP($C$32,'PIVOT (QR)'!$B$101:$Q$188,C$33,FALSE)</f>
        <v>6644</v>
      </c>
      <c r="D38" s="331">
        <f>VLOOKUP($C$32,'PIVOT (QR)'!$B$101:$Q$188,D$33,FALSE)</f>
        <v>6791</v>
      </c>
      <c r="E38" s="331">
        <f>VLOOKUP($C$32,'PIVOT (QR)'!$B$101:$Q$188,E$33,FALSE)</f>
        <v>6876</v>
      </c>
      <c r="F38" s="331">
        <f>VLOOKUP($C$32,'PIVOT (QR)'!$B$101:$Q$188,F$33,FALSE)</f>
        <v>6908</v>
      </c>
      <c r="G38" s="331">
        <f>VLOOKUP($C$32,'PIVOT (QR)'!$B$101:$Q$188,G$33,FALSE)</f>
        <v>6661</v>
      </c>
      <c r="H38" s="331">
        <f>VLOOKUP($C$32,'PIVOT (QR)'!$B$101:$Q$188,H$33,FALSE)</f>
        <v>6769</v>
      </c>
      <c r="I38" s="331">
        <f>VLOOKUP($C$32,'PIVOT (QR)'!$B$101:$Q$188,I$33,FALSE)</f>
        <v>6748</v>
      </c>
      <c r="J38" s="331">
        <f>VLOOKUP($C$32,'PIVOT (QR)'!$B$101:$Q$188,J$33,FALSE)</f>
        <v>6819</v>
      </c>
      <c r="K38" s="331">
        <f>VLOOKUP($C$32,'PIVOT (QR)'!$B$101:$Q$188,K$33,FALSE)</f>
        <v>6711</v>
      </c>
      <c r="L38" s="331">
        <f>VLOOKUP($C$32,'PIVOT (QR)'!$B$101:$Q$188,L$33,FALSE)</f>
        <v>6725</v>
      </c>
      <c r="M38" s="331">
        <f>VLOOKUP($C$32,'PIVOT (QR)'!$B$101:$Q$188,M$33,FALSE)</f>
        <v>6696</v>
      </c>
      <c r="N38" s="331">
        <f>VLOOKUP($C$32,'PIVOT (QR)'!$B$101:$Q$188,N$33,FALSE)</f>
        <v>6802</v>
      </c>
      <c r="O38" s="331">
        <f>VLOOKUP($C$32,'PIVOT (QR)'!$B$101:$Q$188,O$33,FALSE)</f>
        <v>6876</v>
      </c>
      <c r="P38" s="331">
        <f>VLOOKUP($C$32,'PIVOT (QR)'!$B$101:$Q$188,P$33,FALSE)</f>
        <v>6919</v>
      </c>
      <c r="Q38" s="331">
        <f>VLOOKUP($C$32,'PIVOT (QR)'!$B$101:$Q$188,Q$33,FALSE)</f>
        <v>6925</v>
      </c>
      <c r="R38" s="331"/>
      <c r="S38" s="332">
        <f>VLOOKUP($C$32,'PIVOT (YR)'!$B$107:$E$207,S$33,FALSE)</f>
        <v>8848</v>
      </c>
      <c r="T38" s="332">
        <f>VLOOKUP($C$32,'PIVOT (YR)'!$B$107:$E$207,T$33,FALSE)</f>
        <v>8713</v>
      </c>
      <c r="U38" s="332">
        <f>VLOOKUP($C$32,'PIVOT (YR)'!$B$107:$E$207,U$33,FALSE)</f>
        <v>8708</v>
      </c>
    </row>
    <row r="39" spans="1:21" s="25" customFormat="1" x14ac:dyDescent="0.25">
      <c r="A39" s="25" t="s">
        <v>90</v>
      </c>
      <c r="C39" s="331">
        <f>VLOOKUP($C$32,'PIVOT (QR)'!$B$862:$Q$950,C$33,FALSE)</f>
        <v>7941</v>
      </c>
      <c r="D39" s="331">
        <f>VLOOKUP($C$32,'PIVOT (QR)'!$B$862:$Q$950,D$33,FALSE)</f>
        <v>8238</v>
      </c>
      <c r="E39" s="331">
        <f>VLOOKUP($C$32,'PIVOT (QR)'!$B$862:$Q$950,E$33,FALSE)</f>
        <v>8312</v>
      </c>
      <c r="F39" s="331">
        <f>VLOOKUP($C$32,'PIVOT (QR)'!$B$862:$Q$950,F$33,FALSE)</f>
        <v>8297</v>
      </c>
      <c r="G39" s="331">
        <f>VLOOKUP($C$32,'PIVOT (QR)'!$B$862:$Q$950,G$33,FALSE)</f>
        <v>7985</v>
      </c>
      <c r="H39" s="331">
        <f>VLOOKUP($C$32,'PIVOT (QR)'!$B$862:$Q$950,H$33,FALSE)</f>
        <v>8093</v>
      </c>
      <c r="I39" s="331">
        <f>VLOOKUP($C$32,'PIVOT (QR)'!$B$862:$Q$950,I$33,FALSE)</f>
        <v>8103</v>
      </c>
      <c r="J39" s="331">
        <f>VLOOKUP($C$32,'PIVOT (QR)'!$B$862:$Q$950,J$33,FALSE)</f>
        <v>8104</v>
      </c>
      <c r="K39" s="331">
        <f>VLOOKUP($C$32,'PIVOT (QR)'!$B$862:$Q$950,K$33,FALSE)</f>
        <v>7973</v>
      </c>
      <c r="L39" s="331">
        <f>VLOOKUP($C$32,'PIVOT (QR)'!$B$862:$Q$950,L$33,FALSE)</f>
        <v>8034</v>
      </c>
      <c r="M39" s="331">
        <f>VLOOKUP($C$32,'PIVOT (QR)'!$B$862:$Q$950,M$33,FALSE)</f>
        <v>8126</v>
      </c>
      <c r="N39" s="331">
        <f>VLOOKUP($C$32,'PIVOT (QR)'!$B$862:$Q$950,N$33,FALSE)</f>
        <v>8188</v>
      </c>
      <c r="O39" s="331">
        <f>VLOOKUP($C$32,'PIVOT (QR)'!$B$862:$Q$950,O$33,FALSE)</f>
        <v>8183</v>
      </c>
      <c r="P39" s="331">
        <f>VLOOKUP($C$32,'PIVOT (QR)'!$B$862:$Q$950,P$33,FALSE)</f>
        <v>8340</v>
      </c>
      <c r="Q39" s="331">
        <f>VLOOKUP($C$32,'PIVOT (QR)'!$B$862:$Q$950,Q$33,FALSE)</f>
        <v>8362</v>
      </c>
      <c r="R39" s="331"/>
      <c r="S39" s="332">
        <f>VLOOKUP($C$32,'PIVOT (YR)'!$B$953:$E$1053,S$33,FALSE)</f>
        <v>10548</v>
      </c>
      <c r="T39" s="332">
        <f>VLOOKUP($C$32,'PIVOT (YR)'!$B$953:$E$1053,T$33,FALSE)</f>
        <v>10337</v>
      </c>
      <c r="U39" s="332">
        <f>VLOOKUP($C$32,'PIVOT (YR)'!$B$953:$E$1053,U$33,FALSE)</f>
        <v>10381</v>
      </c>
    </row>
    <row r="40" spans="1:21" s="25" customFormat="1" x14ac:dyDescent="0.25">
      <c r="A40" s="25" t="s">
        <v>1</v>
      </c>
      <c r="C40" s="331">
        <f>VLOOKUP($C$32,'PIVOT (QR)'!$B$5:$Q$100,C$33,FALSE)</f>
        <v>8843</v>
      </c>
      <c r="D40" s="331">
        <f>VLOOKUP($C$32,'PIVOT (QR)'!$B$5:$Q$100,D$33,FALSE)</f>
        <v>9126</v>
      </c>
      <c r="E40" s="331">
        <f>VLOOKUP($C$32,'PIVOT (QR)'!$B$5:$Q$100,E$33,FALSE)</f>
        <v>9295</v>
      </c>
      <c r="F40" s="331">
        <f>VLOOKUP($C$32,'PIVOT (QR)'!$B$5:$Q$100,F$33,FALSE)</f>
        <v>9325</v>
      </c>
      <c r="G40" s="331">
        <f>VLOOKUP($C$32,'PIVOT (QR)'!$B$5:$Q$100,G$33,FALSE)</f>
        <v>8927</v>
      </c>
      <c r="H40" s="331">
        <f>VLOOKUP($C$32,'PIVOT (QR)'!$B$5:$Q$100,H$33,FALSE)</f>
        <v>9107</v>
      </c>
      <c r="I40" s="331">
        <f>VLOOKUP($C$32,'PIVOT (QR)'!$B$5:$Q$100,I$33,FALSE)</f>
        <v>9118</v>
      </c>
      <c r="J40" s="331">
        <f>VLOOKUP($C$32,'PIVOT (QR)'!$B$5:$Q$100,J$33,FALSE)</f>
        <v>9161</v>
      </c>
      <c r="K40" s="331">
        <f>VLOOKUP($C$32,'PIVOT (QR)'!$B$5:$Q$100,K$33,FALSE)</f>
        <v>8906</v>
      </c>
      <c r="L40" s="331">
        <f>VLOOKUP($C$32,'PIVOT (QR)'!$B$5:$Q$100,L$33,FALSE)</f>
        <v>9074</v>
      </c>
      <c r="M40" s="331">
        <f>VLOOKUP($C$32,'PIVOT (QR)'!$B$5:$Q$100,M$33,FALSE)</f>
        <v>9075</v>
      </c>
      <c r="N40" s="331">
        <f>VLOOKUP($C$32,'PIVOT (QR)'!$B$5:$Q$100,N$33,FALSE)</f>
        <v>9141</v>
      </c>
      <c r="O40" s="331">
        <f>VLOOKUP($C$32,'PIVOT (QR)'!$B$5:$Q$100,O$33,FALSE)</f>
        <v>9215</v>
      </c>
      <c r="P40" s="331">
        <f>VLOOKUP($C$32,'PIVOT (QR)'!$B$5:$Q$100,P$33,FALSE)</f>
        <v>9302</v>
      </c>
      <c r="Q40" s="331">
        <f>VLOOKUP($C$32,'PIVOT (QR)'!$B$5:$Q$100,Q$33,FALSE)</f>
        <v>9215</v>
      </c>
      <c r="R40" s="331"/>
      <c r="S40" s="332">
        <f>VLOOKUP($C$32,'PIVOT (YR)'!$B$5:$E$106,S$33,FALSE)</f>
        <v>12184</v>
      </c>
      <c r="T40" s="332">
        <f>VLOOKUP($C$32,'PIVOT (YR)'!$B$5:$E$106,T$33,FALSE)</f>
        <v>11929</v>
      </c>
      <c r="U40" s="332">
        <f>VLOOKUP($C$32,'PIVOT (YR)'!$B$5:$E$106,U$33,FALSE)</f>
        <v>11928</v>
      </c>
    </row>
    <row r="41" spans="1:21" s="25" customFormat="1" x14ac:dyDescent="0.25">
      <c r="A41" s="25" t="s">
        <v>82</v>
      </c>
      <c r="C41" s="331">
        <f>VLOOKUP($C$32,'PIVOT (QR)'!$B$189:$Q$284,C$33,FALSE)</f>
        <v>12302</v>
      </c>
      <c r="D41" s="331">
        <f>VLOOKUP($C$32,'PIVOT (QR)'!$B$189:$Q$284,D$33,FALSE)</f>
        <v>12878</v>
      </c>
      <c r="E41" s="331">
        <f>VLOOKUP($C$32,'PIVOT (QR)'!$B$189:$Q$284,E$33,FALSE)</f>
        <v>13104</v>
      </c>
      <c r="F41" s="331">
        <f>VLOOKUP($C$32,'PIVOT (QR)'!$B$189:$Q$284,F$33,FALSE)</f>
        <v>13171</v>
      </c>
      <c r="G41" s="331">
        <f>VLOOKUP($C$32,'PIVOT (QR)'!$B$189:$Q$284,G$33,FALSE)</f>
        <v>12341</v>
      </c>
      <c r="H41" s="331">
        <f>VLOOKUP($C$32,'PIVOT (QR)'!$B$189:$Q$284,H$33,FALSE)</f>
        <v>12460</v>
      </c>
      <c r="I41" s="331">
        <f>VLOOKUP($C$32,'PIVOT (QR)'!$B$189:$Q$284,I$33,FALSE)</f>
        <v>12508</v>
      </c>
      <c r="J41" s="331">
        <f>VLOOKUP($C$32,'PIVOT (QR)'!$B$189:$Q$284,J$33,FALSE)</f>
        <v>12684</v>
      </c>
      <c r="K41" s="331">
        <f>VLOOKUP($C$32,'PIVOT (QR)'!$B$189:$Q$284,K$33,FALSE)</f>
        <v>12221</v>
      </c>
      <c r="L41" s="331">
        <f>VLOOKUP($C$32,'PIVOT (QR)'!$B$189:$Q$284,L$33,FALSE)</f>
        <v>12494</v>
      </c>
      <c r="M41" s="331">
        <f>VLOOKUP($C$32,'PIVOT (QR)'!$B$189:$Q$284,M$33,FALSE)</f>
        <v>12564</v>
      </c>
      <c r="N41" s="331">
        <f>VLOOKUP($C$32,'PIVOT (QR)'!$B$189:$Q$284,N$33,FALSE)</f>
        <v>12821</v>
      </c>
      <c r="O41" s="331">
        <f>VLOOKUP($C$32,'PIVOT (QR)'!$B$189:$Q$284,O$33,FALSE)</f>
        <v>12822</v>
      </c>
      <c r="P41" s="331">
        <f>VLOOKUP($C$32,'PIVOT (QR)'!$B$189:$Q$284,P$33,FALSE)</f>
        <v>12987</v>
      </c>
      <c r="Q41" s="331">
        <f>VLOOKUP($C$32,'PIVOT (QR)'!$B$189:$Q$284,Q$33,FALSE)</f>
        <v>12954</v>
      </c>
      <c r="R41" s="331"/>
      <c r="S41" s="332">
        <f>VLOOKUP($C$32,'PIVOT (YR)'!$B$208:$E$308,S$33,FALSE)</f>
        <v>18654</v>
      </c>
      <c r="T41" s="332">
        <f>VLOOKUP($C$32,'PIVOT (YR)'!$B$208:$E$308,T$33,FALSE)</f>
        <v>18075</v>
      </c>
      <c r="U41" s="332">
        <f>VLOOKUP($C$32,'PIVOT (YR)'!$B$208:$E$308,U$33,FALSE)</f>
        <v>18231</v>
      </c>
    </row>
    <row r="42" spans="1:21" s="25" customFormat="1" x14ac:dyDescent="0.25">
      <c r="A42" s="25" t="s">
        <v>87</v>
      </c>
      <c r="C42" s="331">
        <f>VLOOKUP($C$32,'PIVOT (QR)'!$B$600:$Q$700,C$33,FALSE)</f>
        <v>14048</v>
      </c>
      <c r="D42" s="331">
        <f>VLOOKUP($C$32,'PIVOT (QR)'!$B$600:$Q$700,D$33,FALSE)</f>
        <v>14478</v>
      </c>
      <c r="E42" s="331">
        <f>VLOOKUP($C$32,'PIVOT (QR)'!$B$600:$Q$700,E$33,FALSE)</f>
        <v>14658</v>
      </c>
      <c r="F42" s="331">
        <f>VLOOKUP($C$32,'PIVOT (QR)'!$B$600:$Q$700,F$33,FALSE)</f>
        <v>14649</v>
      </c>
      <c r="G42" s="331">
        <f>VLOOKUP($C$32,'PIVOT (QR)'!$B$600:$Q$700,G$33,FALSE)</f>
        <v>14021</v>
      </c>
      <c r="H42" s="331">
        <f>VLOOKUP($C$32,'PIVOT (QR)'!$B$600:$Q$700,H$33,FALSE)</f>
        <v>14210</v>
      </c>
      <c r="I42" s="331">
        <f>VLOOKUP($C$32,'PIVOT (QR)'!$B$600:$Q$700,I$33,FALSE)</f>
        <v>14192</v>
      </c>
      <c r="J42" s="331">
        <f>VLOOKUP($C$32,'PIVOT (QR)'!$B$600:$Q$700,J$33,FALSE)</f>
        <v>14360</v>
      </c>
      <c r="K42" s="331">
        <f>VLOOKUP($C$32,'PIVOT (QR)'!$B$600:$Q$700,K$33,FALSE)</f>
        <v>13921</v>
      </c>
      <c r="L42" s="331">
        <f>VLOOKUP($C$32,'PIVOT (QR)'!$B$600:$Q$700,L$33,FALSE)</f>
        <v>14055</v>
      </c>
      <c r="M42" s="331">
        <f>VLOOKUP($C$32,'PIVOT (QR)'!$B$600:$Q$700,M$33,FALSE)</f>
        <v>14104</v>
      </c>
      <c r="N42" s="331">
        <f>VLOOKUP($C$32,'PIVOT (QR)'!$B$600:$Q$700,N$33,FALSE)</f>
        <v>14343</v>
      </c>
      <c r="O42" s="331">
        <f>VLOOKUP($C$32,'PIVOT (QR)'!$B$600:$Q$700,O$33,FALSE)</f>
        <v>14474</v>
      </c>
      <c r="P42" s="331">
        <f>VLOOKUP($C$32,'PIVOT (QR)'!$B$600:$Q$700,P$33,FALSE)</f>
        <v>14554</v>
      </c>
      <c r="Q42" s="331">
        <f>VLOOKUP($C$32,'PIVOT (QR)'!$B$600:$Q$700,Q$33,FALSE)</f>
        <v>14385</v>
      </c>
      <c r="R42" s="331"/>
      <c r="S42" s="332">
        <f>VLOOKUP($C$32,'PIVOT (YR)'!$B$666:$E$768,S$33,FALSE)</f>
        <v>19593</v>
      </c>
      <c r="T42" s="332">
        <f>VLOOKUP($C$32,'PIVOT (YR)'!$B$666:$E$768,T$33,FALSE)</f>
        <v>19047</v>
      </c>
      <c r="U42" s="332">
        <f>VLOOKUP($C$32,'PIVOT (YR)'!$B$666:$E$768,U$33,FALSE)</f>
        <v>19016</v>
      </c>
    </row>
    <row r="43" spans="1:21" s="25" customFormat="1" x14ac:dyDescent="0.25">
      <c r="A43" s="25" t="s">
        <v>88</v>
      </c>
      <c r="C43" s="331">
        <f>VLOOKUP($C$32,'PIVOT (QR)'!$B$701:$Q$788,C$33,FALSE)</f>
        <v>6655</v>
      </c>
      <c r="D43" s="331">
        <f>VLOOKUP($C$32,'PIVOT (QR)'!$B$701:$Q$788,D$33,FALSE)</f>
        <v>6883</v>
      </c>
      <c r="E43" s="331">
        <f>VLOOKUP($C$32,'PIVOT (QR)'!$B$701:$Q$788,E$33,FALSE)</f>
        <v>7039</v>
      </c>
      <c r="F43" s="331">
        <f>VLOOKUP($C$32,'PIVOT (QR)'!$B$701:$Q$788,F$33,FALSE)</f>
        <v>7072</v>
      </c>
      <c r="G43" s="331">
        <f>VLOOKUP($C$32,'PIVOT (QR)'!$B$701:$Q$788,G$33,FALSE)</f>
        <v>6748</v>
      </c>
      <c r="H43" s="331">
        <f>VLOOKUP($C$32,'PIVOT (QR)'!$B$701:$Q$788,H$33,FALSE)</f>
        <v>6903</v>
      </c>
      <c r="I43" s="331">
        <f>VLOOKUP($C$32,'PIVOT (QR)'!$B$701:$Q$788,I$33,FALSE)</f>
        <v>6800</v>
      </c>
      <c r="J43" s="331">
        <f>VLOOKUP($C$32,'PIVOT (QR)'!$B$701:$Q$788,J$33,FALSE)</f>
        <v>6909</v>
      </c>
      <c r="K43" s="331">
        <f>VLOOKUP($C$32,'PIVOT (QR)'!$B$701:$Q$788,K$33,FALSE)</f>
        <v>6666</v>
      </c>
      <c r="L43" s="331">
        <f>VLOOKUP($C$32,'PIVOT (QR)'!$B$701:$Q$788,L$33,FALSE)</f>
        <v>6787</v>
      </c>
      <c r="M43" s="331">
        <f>VLOOKUP($C$32,'PIVOT (QR)'!$B$701:$Q$788,M$33,FALSE)</f>
        <v>6913</v>
      </c>
      <c r="N43" s="331">
        <f>VLOOKUP($C$32,'PIVOT (QR)'!$B$701:$Q$788,N$33,FALSE)</f>
        <v>6981</v>
      </c>
      <c r="O43" s="331">
        <f>VLOOKUP($C$32,'PIVOT (QR)'!$B$701:$Q$788,O$33,FALSE)</f>
        <v>6940</v>
      </c>
      <c r="P43" s="331">
        <f>VLOOKUP($C$32,'PIVOT (QR)'!$B$701:$Q$788,P$33,FALSE)</f>
        <v>7153</v>
      </c>
      <c r="Q43" s="331">
        <f>VLOOKUP($C$32,'PIVOT (QR)'!$B$701:$Q$788,Q$33,FALSE)</f>
        <v>7112</v>
      </c>
      <c r="R43" s="331"/>
      <c r="S43" s="332">
        <f>VLOOKUP($C$32,'PIVOT (YR)'!$B$769:$E$869,S$33,FALSE)</f>
        <v>9362</v>
      </c>
      <c r="T43" s="332">
        <f>VLOOKUP($C$32,'PIVOT (YR)'!$B$769:$E$869,T$33,FALSE)</f>
        <v>9087</v>
      </c>
      <c r="U43" s="332">
        <f>VLOOKUP($C$32,'PIVOT (YR)'!$B$769:$E$869,U$33,FALSE)</f>
        <v>9165</v>
      </c>
    </row>
    <row r="44" spans="1:21" s="25" customFormat="1" x14ac:dyDescent="0.25">
      <c r="A44" s="25" t="s">
        <v>89</v>
      </c>
      <c r="C44" s="331">
        <f>VLOOKUP($C$32,'PIVOT (QR)'!$B$789:$Q$861,C$33,FALSE)</f>
        <v>2154</v>
      </c>
      <c r="D44" s="331">
        <f>VLOOKUP($C$32,'PIVOT (QR)'!$B$789:$Q$861,D$33,FALSE)</f>
        <v>2291</v>
      </c>
      <c r="E44" s="331">
        <f>VLOOKUP($C$32,'PIVOT (QR)'!$B$789:$Q$861,E$33,FALSE)</f>
        <v>2353</v>
      </c>
      <c r="F44" s="331">
        <f>VLOOKUP($C$32,'PIVOT (QR)'!$B$789:$Q$861,F$33,FALSE)</f>
        <v>2366</v>
      </c>
      <c r="G44" s="331">
        <f>VLOOKUP($C$32,'PIVOT (QR)'!$B$789:$Q$861,G$33,FALSE)</f>
        <v>2253</v>
      </c>
      <c r="H44" s="331">
        <f>VLOOKUP($C$32,'PIVOT (QR)'!$B$789:$Q$861,H$33,FALSE)</f>
        <v>2310</v>
      </c>
      <c r="I44" s="331">
        <f>VLOOKUP($C$32,'PIVOT (QR)'!$B$789:$Q$861,I$33,FALSE)</f>
        <v>2357</v>
      </c>
      <c r="J44" s="331">
        <f>VLOOKUP($C$32,'PIVOT (QR)'!$B$789:$Q$861,J$33,FALSE)</f>
        <v>2373</v>
      </c>
      <c r="K44" s="331">
        <f>VLOOKUP($C$32,'PIVOT (QR)'!$B$789:$Q$861,K$33,FALSE)</f>
        <v>2287</v>
      </c>
      <c r="L44" s="331">
        <f>VLOOKUP($C$32,'PIVOT (QR)'!$B$789:$Q$861,L$33,FALSE)</f>
        <v>2314</v>
      </c>
      <c r="M44" s="331">
        <f>VLOOKUP($C$32,'PIVOT (QR)'!$B$789:$Q$861,M$33,FALSE)</f>
        <v>2320</v>
      </c>
      <c r="N44" s="331">
        <f>VLOOKUP($C$32,'PIVOT (QR)'!$B$789:$Q$861,N$33,FALSE)</f>
        <v>2363</v>
      </c>
      <c r="O44" s="331">
        <f>VLOOKUP($C$32,'PIVOT (QR)'!$B$789:$Q$861,O$33,FALSE)</f>
        <v>2379</v>
      </c>
      <c r="P44" s="331">
        <f>VLOOKUP($C$32,'PIVOT (QR)'!$B$789:$Q$861,P$33,FALSE)</f>
        <v>2439</v>
      </c>
      <c r="Q44" s="331">
        <f>VLOOKUP($C$32,'PIVOT (QR)'!$B$789:$Q$861,Q$33,FALSE)</f>
        <v>2396</v>
      </c>
      <c r="R44" s="331"/>
      <c r="S44" s="332">
        <f>VLOOKUP($C$32,'PIVOT (YR)'!$B$870:$E$952,S$33,FALSE)</f>
        <v>3104</v>
      </c>
      <c r="T44" s="332">
        <f>VLOOKUP($C$32,'PIVOT (YR)'!$B$870:$E$952,T$33,FALSE)</f>
        <v>3120</v>
      </c>
      <c r="U44" s="332">
        <f>VLOOKUP($C$32,'PIVOT (YR)'!$B$870:$E$952,U$33,FALSE)</f>
        <v>3112</v>
      </c>
    </row>
    <row r="45" spans="1:21" s="25" customFormat="1" x14ac:dyDescent="0.25">
      <c r="A45" s="25" t="s">
        <v>86</v>
      </c>
      <c r="C45" s="331">
        <f>VLOOKUP($C$32,'PIVOT (QR)'!$B$508:$Q$599,C$33,FALSE)</f>
        <v>3606</v>
      </c>
      <c r="D45" s="331">
        <f>VLOOKUP($C$32,'PIVOT (QR)'!$B$508:$Q$599,D$33,FALSE)</f>
        <v>3698</v>
      </c>
      <c r="E45" s="331">
        <f>VLOOKUP($C$32,'PIVOT (QR)'!$B$508:$Q$599,E$33,FALSE)</f>
        <v>3773</v>
      </c>
      <c r="F45" s="331">
        <f>VLOOKUP($C$32,'PIVOT (QR)'!$B$508:$Q$599,F$33,FALSE)</f>
        <v>3768</v>
      </c>
      <c r="G45" s="331">
        <f>VLOOKUP($C$32,'PIVOT (QR)'!$B$508:$Q$599,G$33,FALSE)</f>
        <v>3620</v>
      </c>
      <c r="H45" s="331">
        <f>VLOOKUP($C$32,'PIVOT (QR)'!$B$508:$Q$599,H$33,FALSE)</f>
        <v>3637</v>
      </c>
      <c r="I45" s="331">
        <f>VLOOKUP($C$32,'PIVOT (QR)'!$B$508:$Q$599,I$33,FALSE)</f>
        <v>3645</v>
      </c>
      <c r="J45" s="331">
        <f>VLOOKUP($C$32,'PIVOT (QR)'!$B$508:$Q$599,J$33,FALSE)</f>
        <v>3735</v>
      </c>
      <c r="K45" s="331">
        <f>VLOOKUP($C$32,'PIVOT (QR)'!$B$508:$Q$599,K$33,FALSE)</f>
        <v>3612</v>
      </c>
      <c r="L45" s="331">
        <f>VLOOKUP($C$32,'PIVOT (QR)'!$B$508:$Q$599,L$33,FALSE)</f>
        <v>3635</v>
      </c>
      <c r="M45" s="331">
        <f>VLOOKUP($C$32,'PIVOT (QR)'!$B$508:$Q$599,M$33,FALSE)</f>
        <v>3584</v>
      </c>
      <c r="N45" s="331">
        <f>VLOOKUP($C$32,'PIVOT (QR)'!$B$508:$Q$599,N$33,FALSE)</f>
        <v>3715</v>
      </c>
      <c r="O45" s="331">
        <f>VLOOKUP($C$32,'PIVOT (QR)'!$B$508:$Q$599,O$33,FALSE)</f>
        <v>3717</v>
      </c>
      <c r="P45" s="331">
        <f>VLOOKUP($C$32,'PIVOT (QR)'!$B$508:$Q$599,P$33,FALSE)</f>
        <v>3770</v>
      </c>
      <c r="Q45" s="331">
        <f>VLOOKUP($C$32,'PIVOT (QR)'!$B$508:$Q$599,Q$33,FALSE)</f>
        <v>3758</v>
      </c>
      <c r="R45" s="331"/>
      <c r="S45" s="332">
        <f>VLOOKUP($C$32,'PIVOT (YR)'!$B$567:$E$665,S$33,FALSE)</f>
        <v>5177</v>
      </c>
      <c r="T45" s="332">
        <f>VLOOKUP($C$32,'PIVOT (YR)'!$B$567:$E$665,T$33,FALSE)</f>
        <v>5050</v>
      </c>
      <c r="U45" s="332">
        <f>VLOOKUP($C$32,'PIVOT (YR)'!$B$567:$E$665,U$33,FALSE)</f>
        <v>4988</v>
      </c>
    </row>
    <row r="46" spans="1:21" s="25" customFormat="1" x14ac:dyDescent="0.25">
      <c r="A46" s="25" t="s">
        <v>84</v>
      </c>
      <c r="C46" s="331">
        <f>VLOOKUP($C$32,'PIVOT (QR)'!$B$453:$Q$507,C$33,FALSE)</f>
        <v>5564</v>
      </c>
      <c r="D46" s="331">
        <f>VLOOKUP($C$32,'PIVOT (QR)'!$B$453:$Q$507,D$33,FALSE)</f>
        <v>5647</v>
      </c>
      <c r="E46" s="331">
        <f>VLOOKUP($C$32,'PIVOT (QR)'!$B$453:$Q$507,E$33,FALSE)</f>
        <v>5729</v>
      </c>
      <c r="F46" s="331">
        <f>VLOOKUP($C$32,'PIVOT (QR)'!$B$453:$Q$507,F$33,FALSE)</f>
        <v>5801</v>
      </c>
      <c r="G46" s="331">
        <f>VLOOKUP($C$32,'PIVOT (QR)'!$B$453:$Q$507,G$33,FALSE)</f>
        <v>5528</v>
      </c>
      <c r="H46" s="331">
        <f>VLOOKUP($C$32,'PIVOT (QR)'!$B$453:$Q$507,H$33,FALSE)</f>
        <v>5610</v>
      </c>
      <c r="I46" s="331">
        <f>VLOOKUP($C$32,'PIVOT (QR)'!$B$453:$Q$507,I$33,FALSE)</f>
        <v>5646</v>
      </c>
      <c r="J46" s="331">
        <f>VLOOKUP($C$32,'PIVOT (QR)'!$B$453:$Q$507,J$33,FALSE)</f>
        <v>5679</v>
      </c>
      <c r="K46" s="331">
        <f>VLOOKUP($C$32,'PIVOT (QR)'!$B$453:$Q$507,K$33,FALSE)</f>
        <v>5545</v>
      </c>
      <c r="L46" s="331">
        <f>VLOOKUP($C$32,'PIVOT (QR)'!$B$453:$Q$507,L$33,FALSE)</f>
        <v>5653</v>
      </c>
      <c r="M46" s="331">
        <f>VLOOKUP($C$32,'PIVOT (QR)'!$B$453:$Q$507,M$33,FALSE)</f>
        <v>5660</v>
      </c>
      <c r="N46" s="331">
        <f>VLOOKUP($C$32,'PIVOT (QR)'!$B$453:$Q$507,N$33,FALSE)</f>
        <v>5701</v>
      </c>
      <c r="O46" s="331">
        <f>VLOOKUP($C$32,'PIVOT (QR)'!$B$453:$Q$507,O$33,FALSE)</f>
        <v>5721</v>
      </c>
      <c r="P46" s="331">
        <f>VLOOKUP($C$32,'PIVOT (QR)'!$B$453:$Q$507,P$33,FALSE)</f>
        <v>5744</v>
      </c>
      <c r="Q46" s="331">
        <f>VLOOKUP($C$32,'PIVOT (QR)'!$B$453:$Q$507,Q$33,FALSE)</f>
        <v>5843</v>
      </c>
      <c r="R46" s="331"/>
      <c r="S46" s="332">
        <f>VLOOKUP($C$32,'PIVOT (YR)'!$B$496:$E$566,S$33,FALSE)</f>
        <v>7470</v>
      </c>
      <c r="T46" s="332">
        <f>VLOOKUP($C$32,'PIVOT (YR)'!$B$496:$E$566,T$33,FALSE)</f>
        <v>7341</v>
      </c>
      <c r="U46" s="332">
        <f>VLOOKUP($C$32,'PIVOT (YR)'!$B$496:$E$566,U$33,FALSE)</f>
        <v>7405</v>
      </c>
    </row>
    <row r="47" spans="1:21" s="25" customFormat="1" x14ac:dyDescent="0.25">
      <c r="A47" s="25" t="s">
        <v>293</v>
      </c>
      <c r="C47" s="331">
        <f>VLOOKUP($C$32,'PIVOT (QR)'!$B$1144:$Q$1215,C$33,FALSE)</f>
        <v>661</v>
      </c>
      <c r="D47" s="331">
        <f>VLOOKUP($C$32,'PIVOT (QR)'!$B$1144:$Q$1215,D$33,FALSE)</f>
        <v>699</v>
      </c>
      <c r="E47" s="331">
        <f>VLOOKUP($C$32,'PIVOT (QR)'!$B$1144:$Q$1215,E$33,FALSE)</f>
        <v>714</v>
      </c>
      <c r="F47" s="331">
        <f>VLOOKUP($C$32,'PIVOT (QR)'!$B$1144:$Q$1215,F$33,FALSE)</f>
        <v>739</v>
      </c>
      <c r="G47" s="331">
        <f>VLOOKUP($C$32,'PIVOT (QR)'!$B$1144:$Q$1215,G$33,FALSE)</f>
        <v>770</v>
      </c>
      <c r="H47" s="331">
        <f>VLOOKUP($C$32,'PIVOT (QR)'!$B$1144:$Q$1215,H$33,FALSE)</f>
        <v>788</v>
      </c>
      <c r="I47" s="331">
        <f>VLOOKUP($C$32,'PIVOT (QR)'!$B$1144:$Q$1215,I$33,FALSE)</f>
        <v>804</v>
      </c>
      <c r="J47" s="331">
        <f>VLOOKUP($C$32,'PIVOT (QR)'!$B$1144:$Q$1215,J$33,FALSE)</f>
        <v>795</v>
      </c>
      <c r="K47" s="331">
        <f>VLOOKUP($C$32,'PIVOT (QR)'!$B$1144:$Q$1215,K$33,FALSE)</f>
        <v>797</v>
      </c>
      <c r="L47" s="331">
        <f>VLOOKUP($C$32,'PIVOT (QR)'!$B$1144:$Q$1215,L$33,FALSE)</f>
        <v>843</v>
      </c>
      <c r="M47" s="331">
        <f>VLOOKUP($C$32,'PIVOT (QR)'!$B$1144:$Q$1215,M$33,FALSE)</f>
        <v>876</v>
      </c>
      <c r="N47" s="331">
        <f>VLOOKUP($C$32,'PIVOT (QR)'!$B$1144:$Q$1215,N$33,FALSE)</f>
        <v>900</v>
      </c>
      <c r="O47" s="331">
        <f>VLOOKUP($C$32,'PIVOT (QR)'!$B$1144:$Q$1215,O$33,FALSE)</f>
        <v>902</v>
      </c>
      <c r="P47" s="331">
        <f>VLOOKUP($C$32,'PIVOT (QR)'!$B$1144:$Q$1215,P$33,FALSE)</f>
        <v>898</v>
      </c>
      <c r="Q47" s="331">
        <f>VLOOKUP($C$32,'PIVOT (QR)'!$B$1144:$Q$1215,Q$33,FALSE)</f>
        <v>901</v>
      </c>
      <c r="R47" s="331"/>
      <c r="S47" s="332">
        <f>VLOOKUP($C$32,'PIVOT (YR)'!$B$1259:$E$1345,S$33,FALSE)</f>
        <v>962</v>
      </c>
      <c r="T47" s="332">
        <f>VLOOKUP($C$32,'PIVOT (YR)'!$B$1259:$E$1345,T$33,FALSE)</f>
        <v>1035</v>
      </c>
      <c r="U47" s="332">
        <f>VLOOKUP($C$32,'PIVOT (YR)'!$B$1259:$E$1345,U$33,FALSE)</f>
        <v>1136</v>
      </c>
    </row>
    <row r="48" spans="1:21" s="25" customFormat="1" x14ac:dyDescent="0.25">
      <c r="A48" s="25" t="s">
        <v>140</v>
      </c>
      <c r="C48" s="331">
        <f>VLOOKUP($C$32,'PIVOT (QR)'!$B$1041:$Q$1143,C$33,FALSE)</f>
        <v>83931</v>
      </c>
      <c r="D48" s="331">
        <f>VLOOKUP($C$32,'PIVOT (QR)'!$B$1041:$Q$1143,D$33,FALSE)</f>
        <v>86705</v>
      </c>
      <c r="E48" s="331">
        <f>VLOOKUP($C$32,'PIVOT (QR)'!$B$1041:$Q$1143,E$33,FALSE)</f>
        <v>88081</v>
      </c>
      <c r="F48" s="331">
        <f>VLOOKUP($C$32,'PIVOT (QR)'!$B$1041:$Q$1143,F$33,FALSE)</f>
        <v>88369</v>
      </c>
      <c r="G48" s="331">
        <f>VLOOKUP($C$32,'PIVOT (QR)'!$B$1041:$Q$1143,G$33,FALSE)</f>
        <v>84452</v>
      </c>
      <c r="H48" s="331">
        <f>VLOOKUP($C$32,'PIVOT (QR)'!$B$1041:$Q$1143,H$33,FALSE)</f>
        <v>85730</v>
      </c>
      <c r="I48" s="331">
        <f>VLOOKUP($C$32,'PIVOT (QR)'!$B$1041:$Q$1143,I$33,FALSE)</f>
        <v>85760</v>
      </c>
      <c r="J48" s="331">
        <f>VLOOKUP($C$32,'PIVOT (QR)'!$B$1041:$Q$1143,J$33,FALSE)</f>
        <v>86584</v>
      </c>
      <c r="K48" s="331">
        <f>VLOOKUP($C$32,'PIVOT (QR)'!$B$1041:$Q$1143,K$33,FALSE)</f>
        <v>84261</v>
      </c>
      <c r="L48" s="331">
        <f>VLOOKUP($C$32,'PIVOT (QR)'!$B$1041:$Q$1143,L$33,FALSE)</f>
        <v>85477</v>
      </c>
      <c r="M48" s="331">
        <f>VLOOKUP($C$32,'PIVOT (QR)'!$B$1041:$Q$1143,M$33,FALSE)</f>
        <v>85783</v>
      </c>
      <c r="N48" s="331">
        <f>VLOOKUP($C$32,'PIVOT (QR)'!$B$1041:$Q$1143,N$33,FALSE)</f>
        <v>87076</v>
      </c>
      <c r="O48" s="331">
        <f>VLOOKUP($C$32,'PIVOT (QR)'!$B$1041:$Q$1143,O$33,FALSE)</f>
        <v>87535</v>
      </c>
      <c r="P48" s="331">
        <f>VLOOKUP($C$32,'PIVOT (QR)'!$B$1041:$Q$1143,P$33,FALSE)</f>
        <v>88482</v>
      </c>
      <c r="Q48" s="331">
        <f>VLOOKUP($C$32,'PIVOT (QR)'!$B$1041:$Q$1143,Q$33,FALSE)</f>
        <v>88145</v>
      </c>
      <c r="R48" s="331"/>
      <c r="S48" s="332">
        <f>VLOOKUP($C$32,'PIVOT (YR)'!$B$1155:$E$1258,S$33,FALSE)</f>
        <v>116955</v>
      </c>
      <c r="T48" s="332">
        <f>VLOOKUP($C$32,'PIVOT (YR)'!$B$1155:$E$1258,T$33,FALSE)</f>
        <v>114399</v>
      </c>
      <c r="U48" s="332">
        <f>VLOOKUP($C$32,'PIVOT (YR)'!$B$1155:$E$1258,U$33,FALSE)</f>
        <v>114705</v>
      </c>
    </row>
    <row r="49" spans="1:22" s="25" customFormat="1" x14ac:dyDescent="0.25"/>
    <row r="50" spans="1:22" s="25" customFormat="1" x14ac:dyDescent="0.25">
      <c r="A50" s="1" t="s">
        <v>120</v>
      </c>
      <c r="C50" s="331">
        <f>C48-SUM(C35:C47)</f>
        <v>1</v>
      </c>
      <c r="D50" s="331">
        <f t="shared" ref="D50:Q50" si="0">D48-SUM(D35:D47)</f>
        <v>0</v>
      </c>
      <c r="E50" s="331">
        <f t="shared" si="0"/>
        <v>-1</v>
      </c>
      <c r="F50" s="331">
        <f t="shared" si="0"/>
        <v>0</v>
      </c>
      <c r="G50" s="331">
        <f t="shared" si="0"/>
        <v>-1</v>
      </c>
      <c r="H50" s="331">
        <f t="shared" si="0"/>
        <v>1</v>
      </c>
      <c r="I50" s="331">
        <f t="shared" si="0"/>
        <v>-1</v>
      </c>
      <c r="J50" s="331">
        <f t="shared" si="0"/>
        <v>-1</v>
      </c>
      <c r="K50" s="331">
        <f t="shared" si="0"/>
        <v>-1</v>
      </c>
      <c r="L50" s="331">
        <f t="shared" si="0"/>
        <v>-1</v>
      </c>
      <c r="M50" s="331">
        <f t="shared" si="0"/>
        <v>0</v>
      </c>
      <c r="N50" s="331">
        <f t="shared" si="0"/>
        <v>-2</v>
      </c>
      <c r="O50" s="331">
        <f t="shared" si="0"/>
        <v>0</v>
      </c>
      <c r="P50" s="331">
        <f t="shared" si="0"/>
        <v>-1</v>
      </c>
      <c r="Q50" s="331">
        <f t="shared" si="0"/>
        <v>0</v>
      </c>
      <c r="R50" s="331"/>
      <c r="S50" s="331">
        <f>S48-SUM(S35:S47)</f>
        <v>-1</v>
      </c>
      <c r="T50" s="331">
        <f t="shared" ref="T50:U50" si="1">T48-SUM(T35:T47)</f>
        <v>0</v>
      </c>
      <c r="U50" s="331">
        <f t="shared" si="1"/>
        <v>0</v>
      </c>
      <c r="V50" s="331"/>
    </row>
    <row r="51" spans="1:22" s="25" customFormat="1" x14ac:dyDescent="0.25">
      <c r="A51" s="333" t="s">
        <v>35</v>
      </c>
    </row>
    <row r="52" spans="1:22" s="25" customFormat="1" x14ac:dyDescent="0.25">
      <c r="A52" s="334" t="s">
        <v>41</v>
      </c>
    </row>
    <row r="53" spans="1:22" s="25" customFormat="1" x14ac:dyDescent="0.25">
      <c r="A53" s="334" t="s">
        <v>59</v>
      </c>
    </row>
    <row r="54" spans="1:22" s="25" customFormat="1" x14ac:dyDescent="0.25">
      <c r="A54" s="334" t="s">
        <v>79</v>
      </c>
    </row>
    <row r="55" spans="1:22" s="25" customFormat="1" x14ac:dyDescent="0.25">
      <c r="A55" s="334" t="s">
        <v>17</v>
      </c>
    </row>
    <row r="56" spans="1:22" s="25" customFormat="1" x14ac:dyDescent="0.25">
      <c r="A56" s="334" t="s">
        <v>274</v>
      </c>
    </row>
    <row r="57" spans="1:22" s="25" customFormat="1" x14ac:dyDescent="0.25">
      <c r="A57" s="334" t="s">
        <v>66</v>
      </c>
    </row>
    <row r="58" spans="1:22" s="25" customFormat="1" x14ac:dyDescent="0.25">
      <c r="A58" s="334" t="s">
        <v>283</v>
      </c>
    </row>
    <row r="59" spans="1:22" s="25" customFormat="1" x14ac:dyDescent="0.25">
      <c r="A59" s="334" t="s">
        <v>11</v>
      </c>
    </row>
    <row r="60" spans="1:22" s="25" customFormat="1" x14ac:dyDescent="0.25">
      <c r="A60" s="334" t="s">
        <v>56</v>
      </c>
    </row>
    <row r="61" spans="1:22" s="25" customFormat="1" x14ac:dyDescent="0.25">
      <c r="A61" s="334" t="s">
        <v>29</v>
      </c>
    </row>
    <row r="62" spans="1:22" s="25" customFormat="1" x14ac:dyDescent="0.25">
      <c r="A62" s="334" t="s">
        <v>40</v>
      </c>
    </row>
    <row r="63" spans="1:22" s="25" customFormat="1" x14ac:dyDescent="0.25">
      <c r="A63" s="334" t="s">
        <v>47</v>
      </c>
    </row>
    <row r="64" spans="1:22" s="25" customFormat="1" x14ac:dyDescent="0.25">
      <c r="A64" s="334" t="s">
        <v>57</v>
      </c>
    </row>
    <row r="65" spans="1:1" s="25" customFormat="1" x14ac:dyDescent="0.25">
      <c r="A65" s="334" t="s">
        <v>74</v>
      </c>
    </row>
    <row r="66" spans="1:1" s="25" customFormat="1" x14ac:dyDescent="0.25">
      <c r="A66" s="334" t="s">
        <v>53</v>
      </c>
    </row>
    <row r="67" spans="1:1" s="25" customFormat="1" x14ac:dyDescent="0.25">
      <c r="A67" s="334" t="s">
        <v>284</v>
      </c>
    </row>
    <row r="68" spans="1:1" s="25" customFormat="1" x14ac:dyDescent="0.25">
      <c r="A68" s="334" t="s">
        <v>49</v>
      </c>
    </row>
    <row r="69" spans="1:1" s="25" customFormat="1" x14ac:dyDescent="0.25">
      <c r="A69" s="334" t="s">
        <v>33</v>
      </c>
    </row>
    <row r="70" spans="1:1" s="25" customFormat="1" x14ac:dyDescent="0.25">
      <c r="A70" s="334" t="s">
        <v>60</v>
      </c>
    </row>
    <row r="71" spans="1:1" s="25" customFormat="1" x14ac:dyDescent="0.25">
      <c r="A71" s="334" t="s">
        <v>25</v>
      </c>
    </row>
    <row r="72" spans="1:1" s="25" customFormat="1" x14ac:dyDescent="0.25">
      <c r="A72" s="334" t="s">
        <v>7</v>
      </c>
    </row>
    <row r="73" spans="1:1" s="25" customFormat="1" x14ac:dyDescent="0.25">
      <c r="A73" s="334" t="s">
        <v>51</v>
      </c>
    </row>
    <row r="74" spans="1:1" s="25" customFormat="1" x14ac:dyDescent="0.25">
      <c r="A74" s="334" t="s">
        <v>55</v>
      </c>
    </row>
    <row r="75" spans="1:1" s="25" customFormat="1" x14ac:dyDescent="0.25">
      <c r="A75" s="334" t="s">
        <v>36</v>
      </c>
    </row>
    <row r="76" spans="1:1" s="25" customFormat="1" x14ac:dyDescent="0.25">
      <c r="A76" s="334" t="s">
        <v>285</v>
      </c>
    </row>
    <row r="77" spans="1:1" s="25" customFormat="1" x14ac:dyDescent="0.25">
      <c r="A77" s="334" t="s">
        <v>21</v>
      </c>
    </row>
    <row r="78" spans="1:1" s="25" customFormat="1" x14ac:dyDescent="0.25">
      <c r="A78" s="334" t="s">
        <v>42</v>
      </c>
    </row>
    <row r="79" spans="1:1" s="25" customFormat="1" x14ac:dyDescent="0.25">
      <c r="A79" s="334" t="s">
        <v>286</v>
      </c>
    </row>
    <row r="80" spans="1:1" s="25" customFormat="1" x14ac:dyDescent="0.25">
      <c r="A80" s="334" t="s">
        <v>16</v>
      </c>
    </row>
    <row r="81" spans="1:1" s="25" customFormat="1" x14ac:dyDescent="0.25">
      <c r="A81" s="334" t="s">
        <v>2</v>
      </c>
    </row>
    <row r="82" spans="1:1" s="25" customFormat="1" x14ac:dyDescent="0.25">
      <c r="A82" s="334" t="s">
        <v>287</v>
      </c>
    </row>
    <row r="83" spans="1:1" s="25" customFormat="1" x14ac:dyDescent="0.25">
      <c r="A83" s="334" t="s">
        <v>288</v>
      </c>
    </row>
    <row r="84" spans="1:1" s="25" customFormat="1" x14ac:dyDescent="0.25">
      <c r="A84" s="334" t="s">
        <v>4</v>
      </c>
    </row>
    <row r="85" spans="1:1" s="25" customFormat="1" x14ac:dyDescent="0.25">
      <c r="A85" s="334" t="s">
        <v>38</v>
      </c>
    </row>
    <row r="86" spans="1:1" s="25" customFormat="1" x14ac:dyDescent="0.25">
      <c r="A86" s="334" t="s">
        <v>275</v>
      </c>
    </row>
    <row r="87" spans="1:1" s="25" customFormat="1" x14ac:dyDescent="0.25">
      <c r="A87" s="334" t="s">
        <v>8</v>
      </c>
    </row>
    <row r="88" spans="1:1" s="25" customFormat="1" x14ac:dyDescent="0.25">
      <c r="A88" s="334" t="s">
        <v>289</v>
      </c>
    </row>
    <row r="89" spans="1:1" s="25" customFormat="1" x14ac:dyDescent="0.25">
      <c r="A89" s="334" t="s">
        <v>292</v>
      </c>
    </row>
    <row r="90" spans="1:1" s="25" customFormat="1" x14ac:dyDescent="0.25">
      <c r="A90" s="334" t="s">
        <v>78</v>
      </c>
    </row>
    <row r="91" spans="1:1" s="25" customFormat="1" x14ac:dyDescent="0.25">
      <c r="A91" s="334" t="s">
        <v>27</v>
      </c>
    </row>
    <row r="92" spans="1:1" s="25" customFormat="1" x14ac:dyDescent="0.25">
      <c r="A92" s="334" t="s">
        <v>13</v>
      </c>
    </row>
    <row r="93" spans="1:1" s="25" customFormat="1" x14ac:dyDescent="0.25">
      <c r="A93" s="334" t="s">
        <v>70</v>
      </c>
    </row>
    <row r="94" spans="1:1" s="25" customFormat="1" x14ac:dyDescent="0.25">
      <c r="A94" s="334" t="s">
        <v>72</v>
      </c>
    </row>
    <row r="95" spans="1:1" s="25" customFormat="1" x14ac:dyDescent="0.25">
      <c r="A95" s="334" t="s">
        <v>276</v>
      </c>
    </row>
    <row r="96" spans="1:1" s="25" customFormat="1" x14ac:dyDescent="0.25">
      <c r="A96" s="334" t="s">
        <v>6</v>
      </c>
    </row>
    <row r="97" spans="1:1" s="25" customFormat="1" x14ac:dyDescent="0.25">
      <c r="A97" s="334" t="s">
        <v>62</v>
      </c>
    </row>
    <row r="98" spans="1:1" s="25" customFormat="1" x14ac:dyDescent="0.25">
      <c r="A98" s="334" t="s">
        <v>5</v>
      </c>
    </row>
    <row r="99" spans="1:1" s="25" customFormat="1" x14ac:dyDescent="0.25">
      <c r="A99" s="334" t="s">
        <v>37</v>
      </c>
    </row>
    <row r="100" spans="1:1" s="25" customFormat="1" x14ac:dyDescent="0.25">
      <c r="A100" s="334" t="s">
        <v>76</v>
      </c>
    </row>
    <row r="101" spans="1:1" s="25" customFormat="1" x14ac:dyDescent="0.25">
      <c r="A101" s="334" t="s">
        <v>63</v>
      </c>
    </row>
    <row r="102" spans="1:1" s="25" customFormat="1" x14ac:dyDescent="0.25">
      <c r="A102" s="334" t="s">
        <v>277</v>
      </c>
    </row>
    <row r="103" spans="1:1" s="25" customFormat="1" x14ac:dyDescent="0.25">
      <c r="A103" s="334" t="s">
        <v>43</v>
      </c>
    </row>
    <row r="104" spans="1:1" s="25" customFormat="1" x14ac:dyDescent="0.25">
      <c r="A104" s="334" t="s">
        <v>65</v>
      </c>
    </row>
    <row r="105" spans="1:1" s="25" customFormat="1" x14ac:dyDescent="0.25">
      <c r="A105" s="334" t="s">
        <v>22</v>
      </c>
    </row>
    <row r="106" spans="1:1" s="25" customFormat="1" x14ac:dyDescent="0.25">
      <c r="A106" s="334" t="s">
        <v>61</v>
      </c>
    </row>
    <row r="107" spans="1:1" s="25" customFormat="1" x14ac:dyDescent="0.25">
      <c r="A107" s="334" t="s">
        <v>23</v>
      </c>
    </row>
    <row r="108" spans="1:1" s="25" customFormat="1" x14ac:dyDescent="0.25">
      <c r="A108" s="334" t="s">
        <v>12</v>
      </c>
    </row>
    <row r="109" spans="1:1" s="25" customFormat="1" x14ac:dyDescent="0.25">
      <c r="A109" s="334" t="s">
        <v>278</v>
      </c>
    </row>
    <row r="110" spans="1:1" s="25" customFormat="1" x14ac:dyDescent="0.25">
      <c r="A110" s="334" t="s">
        <v>19</v>
      </c>
    </row>
    <row r="111" spans="1:1" s="25" customFormat="1" x14ac:dyDescent="0.25">
      <c r="A111" s="334" t="s">
        <v>45</v>
      </c>
    </row>
    <row r="112" spans="1:1" s="25" customFormat="1" x14ac:dyDescent="0.25">
      <c r="A112" s="334" t="s">
        <v>48</v>
      </c>
    </row>
    <row r="113" spans="1:1" s="25" customFormat="1" x14ac:dyDescent="0.25">
      <c r="A113" s="334" t="s">
        <v>34</v>
      </c>
    </row>
    <row r="114" spans="1:1" s="25" customFormat="1" x14ac:dyDescent="0.25">
      <c r="A114" s="334" t="s">
        <v>3</v>
      </c>
    </row>
    <row r="115" spans="1:1" s="25" customFormat="1" x14ac:dyDescent="0.25">
      <c r="A115" s="334" t="s">
        <v>80</v>
      </c>
    </row>
    <row r="116" spans="1:1" s="25" customFormat="1" x14ac:dyDescent="0.25">
      <c r="A116" s="334" t="s">
        <v>39</v>
      </c>
    </row>
    <row r="117" spans="1:1" s="25" customFormat="1" x14ac:dyDescent="0.25">
      <c r="A117" s="334" t="s">
        <v>14</v>
      </c>
    </row>
    <row r="118" spans="1:1" s="25" customFormat="1" x14ac:dyDescent="0.25">
      <c r="A118" s="334" t="s">
        <v>68</v>
      </c>
    </row>
    <row r="119" spans="1:1" s="25" customFormat="1" x14ac:dyDescent="0.25">
      <c r="A119" s="334" t="s">
        <v>69</v>
      </c>
    </row>
    <row r="120" spans="1:1" s="25" customFormat="1" x14ac:dyDescent="0.25">
      <c r="A120" s="334" t="s">
        <v>50</v>
      </c>
    </row>
    <row r="121" spans="1:1" s="25" customFormat="1" x14ac:dyDescent="0.25">
      <c r="A121" s="334" t="s">
        <v>279</v>
      </c>
    </row>
    <row r="122" spans="1:1" s="25" customFormat="1" x14ac:dyDescent="0.25">
      <c r="A122" s="334" t="s">
        <v>24</v>
      </c>
    </row>
    <row r="123" spans="1:1" s="25" customFormat="1" x14ac:dyDescent="0.25">
      <c r="A123" s="334" t="s">
        <v>9</v>
      </c>
    </row>
    <row r="124" spans="1:1" s="25" customFormat="1" x14ac:dyDescent="0.25">
      <c r="A124" s="334" t="s">
        <v>67</v>
      </c>
    </row>
    <row r="125" spans="1:1" s="25" customFormat="1" x14ac:dyDescent="0.25">
      <c r="A125" s="334" t="s">
        <v>28</v>
      </c>
    </row>
    <row r="126" spans="1:1" s="25" customFormat="1" x14ac:dyDescent="0.25">
      <c r="A126" s="334" t="s">
        <v>31</v>
      </c>
    </row>
    <row r="127" spans="1:1" s="25" customFormat="1" x14ac:dyDescent="0.25">
      <c r="A127" s="334" t="s">
        <v>64</v>
      </c>
    </row>
    <row r="128" spans="1:1" s="25" customFormat="1" x14ac:dyDescent="0.25">
      <c r="A128" s="334" t="s">
        <v>290</v>
      </c>
    </row>
    <row r="129" spans="1:1" s="25" customFormat="1" x14ac:dyDescent="0.25">
      <c r="A129" s="334" t="s">
        <v>280</v>
      </c>
    </row>
    <row r="130" spans="1:1" s="25" customFormat="1" x14ac:dyDescent="0.25">
      <c r="A130" s="334" t="s">
        <v>73</v>
      </c>
    </row>
    <row r="131" spans="1:1" s="25" customFormat="1" x14ac:dyDescent="0.25">
      <c r="A131" s="334" t="s">
        <v>26</v>
      </c>
    </row>
    <row r="132" spans="1:1" s="25" customFormat="1" x14ac:dyDescent="0.25">
      <c r="A132" s="334" t="s">
        <v>32</v>
      </c>
    </row>
    <row r="133" spans="1:1" s="25" customFormat="1" x14ac:dyDescent="0.25">
      <c r="A133" s="334" t="s">
        <v>46</v>
      </c>
    </row>
    <row r="134" spans="1:1" s="25" customFormat="1" x14ac:dyDescent="0.25">
      <c r="A134" s="334" t="s">
        <v>75</v>
      </c>
    </row>
    <row r="135" spans="1:1" s="25" customFormat="1" x14ac:dyDescent="0.25">
      <c r="A135" s="334" t="s">
        <v>10</v>
      </c>
    </row>
    <row r="136" spans="1:1" s="25" customFormat="1" x14ac:dyDescent="0.25">
      <c r="A136" s="334" t="s">
        <v>291</v>
      </c>
    </row>
    <row r="137" spans="1:1" s="25" customFormat="1" x14ac:dyDescent="0.25">
      <c r="A137" s="334" t="s">
        <v>15</v>
      </c>
    </row>
    <row r="138" spans="1:1" s="25" customFormat="1" x14ac:dyDescent="0.25">
      <c r="A138" s="334" t="s">
        <v>18</v>
      </c>
    </row>
    <row r="139" spans="1:1" s="25" customFormat="1" x14ac:dyDescent="0.25">
      <c r="A139" s="334" t="s">
        <v>77</v>
      </c>
    </row>
    <row r="140" spans="1:1" s="25" customFormat="1" x14ac:dyDescent="0.25">
      <c r="A140" s="334" t="s">
        <v>44</v>
      </c>
    </row>
    <row r="141" spans="1:1" s="25" customFormat="1" x14ac:dyDescent="0.25">
      <c r="A141" s="334" t="s">
        <v>71</v>
      </c>
    </row>
    <row r="142" spans="1:1" s="25" customFormat="1" x14ac:dyDescent="0.25">
      <c r="A142" s="334" t="s">
        <v>52</v>
      </c>
    </row>
    <row r="143" spans="1:1" s="25" customFormat="1" x14ac:dyDescent="0.25">
      <c r="A143" s="334" t="s">
        <v>20</v>
      </c>
    </row>
    <row r="144" spans="1:1" s="25" customFormat="1" x14ac:dyDescent="0.25">
      <c r="A144" s="334" t="s">
        <v>95</v>
      </c>
    </row>
    <row r="145" spans="1:1" s="25" customFormat="1" x14ac:dyDescent="0.25">
      <c r="A145" s="334" t="s">
        <v>30</v>
      </c>
    </row>
    <row r="146" spans="1:1" s="25" customFormat="1" x14ac:dyDescent="0.25">
      <c r="A146" s="334" t="s">
        <v>58</v>
      </c>
    </row>
    <row r="147" spans="1:1" s="25" customFormat="1" x14ac:dyDescent="0.25">
      <c r="A147" s="25" t="s">
        <v>281</v>
      </c>
    </row>
    <row r="148" spans="1:1" s="25" customFormat="1" x14ac:dyDescent="0.25">
      <c r="A148" s="25" t="s">
        <v>54</v>
      </c>
    </row>
    <row r="149" spans="1:1" s="25" customFormat="1" x14ac:dyDescent="0.25">
      <c r="A149" s="25" t="s">
        <v>282</v>
      </c>
    </row>
    <row r="150" spans="1:1" s="25" customFormat="1" x14ac:dyDescent="0.25">
      <c r="A150" s="25" t="s">
        <v>294</v>
      </c>
    </row>
    <row r="151" spans="1:1" s="25" customFormat="1" x14ac:dyDescent="0.25">
      <c r="A151" s="25" t="s">
        <v>145</v>
      </c>
    </row>
    <row r="152" spans="1:1" s="25" customFormat="1" x14ac:dyDescent="0.25">
      <c r="A152" s="25" t="s">
        <v>146</v>
      </c>
    </row>
    <row r="153" spans="1:1" s="25" customFormat="1" x14ac:dyDescent="0.25">
      <c r="A153" s="25" t="s">
        <v>147</v>
      </c>
    </row>
  </sheetData>
  <phoneticPr fontId="1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Background</vt:lpstr>
      <vt:lpstr>Number of exporters to markets</vt:lpstr>
      <vt:lpstr>Regional comparisons</vt:lpstr>
      <vt:lpstr>Database (YR)</vt:lpstr>
      <vt:lpstr>Database (QR)</vt:lpstr>
      <vt:lpstr>How To Update</vt:lpstr>
      <vt:lpstr>Checklist</vt:lpstr>
      <vt:lpstr>Lists and dest 1</vt:lpstr>
      <vt:lpstr>dest 2</vt:lpstr>
      <vt:lpstr>dest 3</vt:lpstr>
      <vt:lpstr>dest 4</vt:lpstr>
      <vt:lpstr>dest 5</vt:lpstr>
      <vt:lpstr>PIVOT (QR)</vt:lpstr>
      <vt:lpstr>PIVOT (YR)</vt:lpstr>
      <vt:lpstr>TOTALS PIVOT (QR)</vt:lpstr>
      <vt:lpstr>TOTALS PIVOT (YR)</vt:lpstr>
      <vt:lpstr>Summary tables</vt:lpstr>
      <vt:lpstr>RTS headline data</vt:lpstr>
      <vt:lpstr>quick text 1</vt:lpstr>
      <vt:lpstr>quick text 2</vt:lpstr>
      <vt:lpstr>r c chart source</vt:lpstr>
      <vt:lpstr>VE</vt:lpstr>
      <vt:lpstr>comparison</vt:lpstr>
      <vt:lpstr>BYOT data</vt:lpstr>
      <vt:lpstr>partner</vt:lpstr>
      <vt:lpstr>region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 Julian (Analysis)</dc:creator>
  <cp:lastModifiedBy>Shaw Julian (Analysis)</cp:lastModifiedBy>
  <cp:lastPrinted>2016-05-04T14:17:50Z</cp:lastPrinted>
  <dcterms:created xsi:type="dcterms:W3CDTF">2014-03-06T14:46:14Z</dcterms:created>
  <dcterms:modified xsi:type="dcterms:W3CDTF">2017-03-15T17:00:23Z</dcterms:modified>
</cp:coreProperties>
</file>